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queryTables/queryTable1.xml" ContentType="application/vnd.openxmlformats-officedocument.spreadsheetml.queryTable+xml"/>
  <Override PartName="/xl/queryTables/queryTable2.xml" ContentType="application/vnd.openxmlformats-officedocument.spreadsheetml.queryTable+xml"/>
  <Override PartName="/xl/comments1.xml" ContentType="application/vnd.openxmlformats-officedocument.spreadsheetml.comment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omments2.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bookViews>
    <workbookView xWindow="12132" yWindow="-12" windowWidth="10920" windowHeight="9684"/>
  </bookViews>
  <sheets>
    <sheet name="Notes" sheetId="4" r:id="rId1"/>
    <sheet name="InputPriceData" sheetId="1" r:id="rId2"/>
    <sheet name="CalculationsAndCharts" sheetId="2" r:id="rId3"/>
    <sheet name="Follow" sheetId="7" r:id="rId4"/>
  </sheets>
  <functionGroups builtInGroupCount="17"/>
  <definedNames>
    <definedName name="GetStockHistoryData_1" localSheetId="1">InputPriceData!$B$17:$B$5671</definedName>
    <definedName name="GetStockIdData_1" localSheetId="1">InputPriceData!$B$1:$B$2</definedName>
    <definedName name="HeaderRowAnchor">InputPriceData!$B$15</definedName>
    <definedName name="HistReqDataType">InputPriceData!$E$6</definedName>
    <definedName name="HistReqEndDate">InputPriceData!$B$6</definedName>
    <definedName name="HistReqStartDate">InputPriceData!$B$5</definedName>
    <definedName name="HistReqSymbol">InputPriceData!$B$4</definedName>
    <definedName name="HL_Pivot">CalculationsAndCharts!#REF!</definedName>
    <definedName name="OpenColHeader">CalculationsAndCharts!$D$32</definedName>
    <definedName name="PivotLimitHeader">CalculationsAndCharts!#REF!</definedName>
    <definedName name="RelRowHeaderAnchor">InputPriceData!$A$15</definedName>
    <definedName name="UnconfirmedZag">CalculationsAndCharts!#REF!</definedName>
    <definedName name="ZigRelRowHeader">CalculationsAndCharts!#REF!</definedName>
    <definedName name="zzTopAutoLegsFound">CalculationsAndCharts!$D$22</definedName>
    <definedName name="zzTopAutoLogCalcs">CalculationsAndCharts!#REF!</definedName>
    <definedName name="zzTopAutoOutCol">CalculationsAndCharts!$M$31</definedName>
    <definedName name="zzTopAutoPriceNdx">CalculationsAndCharts!#REF!</definedName>
    <definedName name="zzTopAutoProximity">CalculationsAndCharts!$D$21</definedName>
    <definedName name="zzTopIntrvlLft">CalculationsAndCharts!$T$16</definedName>
    <definedName name="zzTopIntrvlRgt">CalculationsAndCharts!$T$20</definedName>
    <definedName name="zzTopLegs">CalculationsAndCharts!#REF!</definedName>
    <definedName name="zzTopLegsFound">CalculationsAndCharts!$B$22</definedName>
    <definedName name="zzTopLogCalcs">CalculationsAndCharts!#REF!</definedName>
    <definedName name="zzTopOutCol">CalculationsAndCharts!$H$32</definedName>
    <definedName name="zzTopPriceNdx">CalculationsAndCharts!#REF!</definedName>
  </definedNames>
  <calcPr calcId="145621" calcMode="autoNoTable"/>
</workbook>
</file>

<file path=xl/calcChain.xml><?xml version="1.0" encoding="utf-8"?>
<calcChain xmlns="http://schemas.openxmlformats.org/spreadsheetml/2006/main">
  <c r="R31" i="2" l="1"/>
  <c r="M31" i="2"/>
  <c r="S18" i="2"/>
  <c r="A18" i="2"/>
  <c r="Q31" i="2"/>
  <c r="P32" i="2"/>
  <c r="L31" i="2"/>
  <c r="I32" i="2"/>
  <c r="I16" i="1" l="1"/>
  <c r="L16" i="1" s="1"/>
  <c r="J16" i="1"/>
  <c r="O16" i="1" s="1"/>
  <c r="K16" i="1"/>
  <c r="M16" i="1"/>
  <c r="N16" i="1"/>
  <c r="I18" i="1"/>
  <c r="K18" i="1" s="1"/>
  <c r="J18" i="1"/>
  <c r="O18" i="1" s="1"/>
  <c r="M18" i="1"/>
  <c r="I19" i="1"/>
  <c r="M19" i="1" s="1"/>
  <c r="J19" i="1"/>
  <c r="O19" i="1" s="1"/>
  <c r="I20" i="1"/>
  <c r="K20" i="1" s="1"/>
  <c r="J20" i="1"/>
  <c r="O20" i="1" s="1"/>
  <c r="L20" i="1"/>
  <c r="N20" i="1"/>
  <c r="I21" i="1"/>
  <c r="K21" i="1" s="1"/>
  <c r="J21" i="1"/>
  <c r="O21" i="1" s="1"/>
  <c r="I22" i="1"/>
  <c r="J22" i="1"/>
  <c r="O22" i="1" s="1"/>
  <c r="L22" i="1"/>
  <c r="I23" i="1"/>
  <c r="K23" i="1" s="1"/>
  <c r="J23" i="1"/>
  <c r="O23" i="1" s="1"/>
  <c r="M23" i="1"/>
  <c r="I24" i="1"/>
  <c r="J24" i="1"/>
  <c r="O24" i="1" s="1"/>
  <c r="N24" i="1"/>
  <c r="I25" i="1"/>
  <c r="N25" i="1" s="1"/>
  <c r="J25" i="1"/>
  <c r="O25" i="1" s="1"/>
  <c r="K25" i="1"/>
  <c r="L25" i="1"/>
  <c r="M25" i="1"/>
  <c r="I26" i="1"/>
  <c r="L26" i="1" s="1"/>
  <c r="J26" i="1"/>
  <c r="O26" i="1" s="1"/>
  <c r="K26" i="1"/>
  <c r="M26" i="1"/>
  <c r="N26" i="1"/>
  <c r="I27" i="1"/>
  <c r="M27" i="1" s="1"/>
  <c r="J27" i="1"/>
  <c r="O27" i="1" s="1"/>
  <c r="I28" i="1"/>
  <c r="K28" i="1" s="1"/>
  <c r="J28" i="1"/>
  <c r="O28" i="1" s="1"/>
  <c r="L28" i="1"/>
  <c r="M28" i="1"/>
  <c r="N28" i="1"/>
  <c r="I29" i="1"/>
  <c r="K29" i="1" s="1"/>
  <c r="J29" i="1"/>
  <c r="O29" i="1" s="1"/>
  <c r="I30" i="1"/>
  <c r="L30" i="1" s="1"/>
  <c r="J30" i="1"/>
  <c r="O30" i="1" s="1"/>
  <c r="I31" i="1"/>
  <c r="J31" i="1"/>
  <c r="O31" i="1" s="1"/>
  <c r="I32" i="1"/>
  <c r="M32" i="1" s="1"/>
  <c r="J32" i="1"/>
  <c r="O32" i="1" s="1"/>
  <c r="K32" i="1"/>
  <c r="N32" i="1"/>
  <c r="I33" i="1"/>
  <c r="J33" i="1"/>
  <c r="O33" i="1" s="1"/>
  <c r="I34" i="1"/>
  <c r="N34" i="1" s="1"/>
  <c r="J34" i="1"/>
  <c r="O34" i="1" s="1"/>
  <c r="L34" i="1"/>
  <c r="M34" i="1"/>
  <c r="I35" i="1"/>
  <c r="J35" i="1"/>
  <c r="O35" i="1" s="1"/>
  <c r="I36" i="1"/>
  <c r="N36" i="1" s="1"/>
  <c r="J36" i="1"/>
  <c r="O36" i="1" s="1"/>
  <c r="K36" i="1"/>
  <c r="L36" i="1"/>
  <c r="M36" i="1"/>
  <c r="I37" i="1"/>
  <c r="J37" i="1"/>
  <c r="O37" i="1" s="1"/>
  <c r="K37" i="1"/>
  <c r="I38" i="1"/>
  <c r="J38" i="1"/>
  <c r="O38" i="1" s="1"/>
  <c r="L38" i="1"/>
  <c r="I39" i="1"/>
  <c r="J39" i="1"/>
  <c r="O39" i="1" s="1"/>
  <c r="I40" i="1"/>
  <c r="M40" i="1" s="1"/>
  <c r="J40" i="1"/>
  <c r="O40" i="1" s="1"/>
  <c r="L40" i="1"/>
  <c r="N40" i="1"/>
  <c r="I41" i="1"/>
  <c r="M41" i="1" s="1"/>
  <c r="J41" i="1"/>
  <c r="O41" i="1" s="1"/>
  <c r="I42" i="1"/>
  <c r="J42" i="1"/>
  <c r="O42" i="1" s="1"/>
  <c r="K42" i="1"/>
  <c r="L42" i="1"/>
  <c r="M42" i="1"/>
  <c r="N42" i="1"/>
  <c r="I43" i="1"/>
  <c r="M43" i="1" s="1"/>
  <c r="J43" i="1"/>
  <c r="O43" i="1" s="1"/>
  <c r="I44" i="1"/>
  <c r="J44" i="1"/>
  <c r="O44" i="1" s="1"/>
  <c r="I45" i="1"/>
  <c r="J45" i="1"/>
  <c r="O45" i="1" s="1"/>
  <c r="K45" i="1"/>
  <c r="I46" i="1"/>
  <c r="L46" i="1" s="1"/>
  <c r="J46" i="1"/>
  <c r="O46" i="1" s="1"/>
  <c r="I47" i="1"/>
  <c r="K47" i="1" s="1"/>
  <c r="J47" i="1"/>
  <c r="O47" i="1" s="1"/>
  <c r="I48" i="1"/>
  <c r="J48" i="1"/>
  <c r="O48" i="1" s="1"/>
  <c r="K48" i="1"/>
  <c r="I49" i="1"/>
  <c r="N49" i="1" s="1"/>
  <c r="J49" i="1"/>
  <c r="O49" i="1" s="1"/>
  <c r="L49" i="1"/>
  <c r="M49" i="1"/>
  <c r="I50" i="1"/>
  <c r="M50" i="1" s="1"/>
  <c r="J50" i="1"/>
  <c r="O50" i="1" s="1"/>
  <c r="I51" i="1"/>
  <c r="J51" i="1"/>
  <c r="O51" i="1" s="1"/>
  <c r="M51" i="1"/>
  <c r="I52" i="1"/>
  <c r="K52" i="1" s="1"/>
  <c r="J52" i="1"/>
  <c r="O52" i="1" s="1"/>
  <c r="L52" i="1"/>
  <c r="N52" i="1"/>
  <c r="I53" i="1"/>
  <c r="K53" i="1" s="1"/>
  <c r="J53" i="1"/>
  <c r="O53" i="1" s="1"/>
  <c r="I54" i="1"/>
  <c r="J54" i="1"/>
  <c r="O54" i="1" s="1"/>
  <c r="I55" i="1"/>
  <c r="J55" i="1"/>
  <c r="O55" i="1" s="1"/>
  <c r="I56" i="1"/>
  <c r="J56" i="1"/>
  <c r="O56" i="1" s="1"/>
  <c r="I57" i="1"/>
  <c r="N57" i="1" s="1"/>
  <c r="J57" i="1"/>
  <c r="O57" i="1" s="1"/>
  <c r="L57" i="1"/>
  <c r="I58" i="1"/>
  <c r="K58" i="1" s="1"/>
  <c r="J58" i="1"/>
  <c r="O58" i="1" s="1"/>
  <c r="L58" i="1"/>
  <c r="N58" i="1"/>
  <c r="I59" i="1"/>
  <c r="J59" i="1"/>
  <c r="O59" i="1" s="1"/>
  <c r="I60" i="1"/>
  <c r="K60" i="1" s="1"/>
  <c r="J60" i="1"/>
  <c r="O60" i="1" s="1"/>
  <c r="L60" i="1"/>
  <c r="N60" i="1"/>
  <c r="I61" i="1"/>
  <c r="K61" i="1" s="1"/>
  <c r="J61" i="1"/>
  <c r="O61" i="1" s="1"/>
  <c r="I62" i="1"/>
  <c r="J62" i="1"/>
  <c r="O62" i="1" s="1"/>
  <c r="L62" i="1"/>
  <c r="I63" i="1"/>
  <c r="K63" i="1" s="1"/>
  <c r="J63" i="1"/>
  <c r="O63" i="1" s="1"/>
  <c r="M63" i="1"/>
  <c r="I64" i="1"/>
  <c r="J64" i="1"/>
  <c r="O64" i="1" s="1"/>
  <c r="N64" i="1"/>
  <c r="I65" i="1"/>
  <c r="N65" i="1" s="1"/>
  <c r="J65" i="1"/>
  <c r="O65" i="1" s="1"/>
  <c r="K65" i="1"/>
  <c r="L65" i="1"/>
  <c r="M65" i="1"/>
  <c r="I66" i="1"/>
  <c r="L66" i="1" s="1"/>
  <c r="J66" i="1"/>
  <c r="O66" i="1" s="1"/>
  <c r="K66" i="1"/>
  <c r="M66" i="1"/>
  <c r="N66" i="1"/>
  <c r="I67" i="1"/>
  <c r="J67" i="1"/>
  <c r="O67" i="1" s="1"/>
  <c r="I68" i="1"/>
  <c r="L68" i="1" s="1"/>
  <c r="J68" i="1"/>
  <c r="O68" i="1" s="1"/>
  <c r="K68" i="1"/>
  <c r="M68" i="1"/>
  <c r="N68" i="1"/>
  <c r="I69" i="1"/>
  <c r="K69" i="1" s="1"/>
  <c r="J69" i="1"/>
  <c r="O69" i="1" s="1"/>
  <c r="I70" i="1"/>
  <c r="L70" i="1" s="1"/>
  <c r="J70" i="1"/>
  <c r="O70" i="1" s="1"/>
  <c r="I71" i="1"/>
  <c r="K71" i="1" s="1"/>
  <c r="J71" i="1"/>
  <c r="O71" i="1" s="1"/>
  <c r="M71" i="1"/>
  <c r="I72" i="1"/>
  <c r="M72" i="1" s="1"/>
  <c r="J72" i="1"/>
  <c r="O72" i="1" s="1"/>
  <c r="L72" i="1"/>
  <c r="I73" i="1"/>
  <c r="K73" i="1" s="1"/>
  <c r="J73" i="1"/>
  <c r="O73" i="1" s="1"/>
  <c r="I74" i="1"/>
  <c r="K74" i="1" s="1"/>
  <c r="J74" i="1"/>
  <c r="O74" i="1" s="1"/>
  <c r="L74" i="1"/>
  <c r="M74" i="1"/>
  <c r="N74" i="1"/>
  <c r="I75" i="1"/>
  <c r="M75" i="1" s="1"/>
  <c r="J75" i="1"/>
  <c r="O75" i="1" s="1"/>
  <c r="I76" i="1"/>
  <c r="K76" i="1" s="1"/>
  <c r="J76" i="1"/>
  <c r="O76" i="1" s="1"/>
  <c r="L76" i="1"/>
  <c r="M76" i="1"/>
  <c r="N76" i="1"/>
  <c r="I77" i="1"/>
  <c r="K77" i="1" s="1"/>
  <c r="J77" i="1"/>
  <c r="O77" i="1" s="1"/>
  <c r="I78" i="1"/>
  <c r="J78" i="1"/>
  <c r="O78" i="1" s="1"/>
  <c r="I79" i="1"/>
  <c r="J79" i="1"/>
  <c r="O79" i="1" s="1"/>
  <c r="I80" i="1"/>
  <c r="M80" i="1" s="1"/>
  <c r="J80" i="1"/>
  <c r="O80" i="1" s="1"/>
  <c r="L80" i="1"/>
  <c r="I81" i="1"/>
  <c r="J81" i="1"/>
  <c r="O81" i="1" s="1"/>
  <c r="K81" i="1"/>
  <c r="I82" i="1"/>
  <c r="N82" i="1" s="1"/>
  <c r="J82" i="1"/>
  <c r="O82" i="1" s="1"/>
  <c r="K82" i="1"/>
  <c r="L82" i="1"/>
  <c r="M82" i="1"/>
  <c r="I83" i="1"/>
  <c r="J83" i="1"/>
  <c r="O83" i="1" s="1"/>
  <c r="I84" i="1"/>
  <c r="J84" i="1"/>
  <c r="O84" i="1" s="1"/>
  <c r="M84" i="1"/>
  <c r="I85" i="1"/>
  <c r="J85" i="1"/>
  <c r="O85" i="1" s="1"/>
  <c r="K85" i="1"/>
  <c r="I86" i="1"/>
  <c r="J86" i="1"/>
  <c r="O86" i="1" s="1"/>
  <c r="L86" i="1"/>
  <c r="I87" i="1"/>
  <c r="J87" i="1"/>
  <c r="O87" i="1" s="1"/>
  <c r="I88" i="1"/>
  <c r="M88" i="1" s="1"/>
  <c r="J88" i="1"/>
  <c r="O88" i="1" s="1"/>
  <c r="L88" i="1"/>
  <c r="N88" i="1"/>
  <c r="I89" i="1"/>
  <c r="J89" i="1"/>
  <c r="O89" i="1" s="1"/>
  <c r="M89" i="1"/>
  <c r="I90" i="1"/>
  <c r="J90" i="1"/>
  <c r="O90" i="1" s="1"/>
  <c r="K90" i="1"/>
  <c r="L90" i="1"/>
  <c r="M90" i="1"/>
  <c r="N90" i="1"/>
  <c r="I91" i="1"/>
  <c r="M91" i="1" s="1"/>
  <c r="J91" i="1"/>
  <c r="O91" i="1" s="1"/>
  <c r="I92" i="1"/>
  <c r="J92" i="1"/>
  <c r="O92" i="1" s="1"/>
  <c r="I93" i="1"/>
  <c r="J93" i="1"/>
  <c r="O93" i="1" s="1"/>
  <c r="K93" i="1"/>
  <c r="I94" i="1"/>
  <c r="L94" i="1" s="1"/>
  <c r="J94" i="1"/>
  <c r="O94" i="1" s="1"/>
  <c r="I95" i="1"/>
  <c r="K95" i="1" s="1"/>
  <c r="J95" i="1"/>
  <c r="O95" i="1" s="1"/>
  <c r="I96" i="1"/>
  <c r="M96" i="1" s="1"/>
  <c r="J96" i="1"/>
  <c r="O96" i="1" s="1"/>
  <c r="K96" i="1"/>
  <c r="N96" i="1"/>
  <c r="I97" i="1"/>
  <c r="N97" i="1" s="1"/>
  <c r="J97" i="1"/>
  <c r="O97" i="1" s="1"/>
  <c r="L97" i="1"/>
  <c r="I98" i="1"/>
  <c r="J98" i="1"/>
  <c r="O98" i="1" s="1"/>
  <c r="K98" i="1"/>
  <c r="I99" i="1"/>
  <c r="J99" i="1"/>
  <c r="O99" i="1" s="1"/>
  <c r="I100" i="1"/>
  <c r="J100" i="1"/>
  <c r="O100" i="1" s="1"/>
  <c r="I101" i="1"/>
  <c r="N101" i="1" s="1"/>
  <c r="J101" i="1"/>
  <c r="O101" i="1" s="1"/>
  <c r="K101" i="1"/>
  <c r="I102" i="1"/>
  <c r="N102" i="1" s="1"/>
  <c r="J102" i="1"/>
  <c r="O102" i="1" s="1"/>
  <c r="I103" i="1"/>
  <c r="L103" i="1" s="1"/>
  <c r="J103" i="1"/>
  <c r="O103" i="1" s="1"/>
  <c r="M103" i="1"/>
  <c r="I104" i="1"/>
  <c r="L104" i="1" s="1"/>
  <c r="J104" i="1"/>
  <c r="O104" i="1" s="1"/>
  <c r="I105" i="1"/>
  <c r="N105" i="1" s="1"/>
  <c r="J105" i="1"/>
  <c r="O105" i="1" s="1"/>
  <c r="L105" i="1"/>
  <c r="M105" i="1"/>
  <c r="I106" i="1"/>
  <c r="J106" i="1"/>
  <c r="O106" i="1" s="1"/>
  <c r="M106" i="1"/>
  <c r="I107" i="1"/>
  <c r="J107" i="1"/>
  <c r="O107" i="1" s="1"/>
  <c r="L107" i="1"/>
  <c r="I108" i="1"/>
  <c r="K108" i="1" s="1"/>
  <c r="J108" i="1"/>
  <c r="O108" i="1" s="1"/>
  <c r="L108" i="1"/>
  <c r="M108" i="1"/>
  <c r="N108" i="1"/>
  <c r="I109" i="1"/>
  <c r="J109" i="1"/>
  <c r="O109" i="1" s="1"/>
  <c r="L109" i="1"/>
  <c r="I110" i="1"/>
  <c r="J110" i="1"/>
  <c r="O110" i="1" s="1"/>
  <c r="L110" i="1"/>
  <c r="N110" i="1"/>
  <c r="I111" i="1"/>
  <c r="J111" i="1"/>
  <c r="O111" i="1" s="1"/>
  <c r="I112" i="1"/>
  <c r="K112" i="1" s="1"/>
  <c r="J112" i="1"/>
  <c r="O112" i="1" s="1"/>
  <c r="N112" i="1"/>
  <c r="I113" i="1"/>
  <c r="J113" i="1"/>
  <c r="O113" i="1" s="1"/>
  <c r="I114" i="1"/>
  <c r="K114" i="1" s="1"/>
  <c r="J114" i="1"/>
  <c r="O114" i="1" s="1"/>
  <c r="I115" i="1"/>
  <c r="J115" i="1"/>
  <c r="O115" i="1" s="1"/>
  <c r="K115" i="1"/>
  <c r="I116" i="1"/>
  <c r="L116" i="1" s="1"/>
  <c r="J116" i="1"/>
  <c r="O116" i="1" s="1"/>
  <c r="K116" i="1"/>
  <c r="M116" i="1"/>
  <c r="N116" i="1"/>
  <c r="I117" i="1"/>
  <c r="K117" i="1" s="1"/>
  <c r="J117" i="1"/>
  <c r="O117" i="1" s="1"/>
  <c r="I118" i="1"/>
  <c r="K118" i="1" s="1"/>
  <c r="J118" i="1"/>
  <c r="O118" i="1" s="1"/>
  <c r="I119" i="1"/>
  <c r="J119" i="1"/>
  <c r="O119" i="1" s="1"/>
  <c r="I120" i="1"/>
  <c r="N120" i="1" s="1"/>
  <c r="J120" i="1"/>
  <c r="O120" i="1" s="1"/>
  <c r="I121" i="1"/>
  <c r="N121" i="1" s="1"/>
  <c r="J121" i="1"/>
  <c r="O121" i="1" s="1"/>
  <c r="K121" i="1"/>
  <c r="L121" i="1"/>
  <c r="M121" i="1"/>
  <c r="I122" i="1"/>
  <c r="K122" i="1" s="1"/>
  <c r="J122" i="1"/>
  <c r="O122" i="1" s="1"/>
  <c r="L122" i="1"/>
  <c r="I123" i="1"/>
  <c r="J123" i="1"/>
  <c r="O123" i="1" s="1"/>
  <c r="I124" i="1"/>
  <c r="L124" i="1" s="1"/>
  <c r="J124" i="1"/>
  <c r="O124" i="1" s="1"/>
  <c r="K124" i="1"/>
  <c r="M124" i="1"/>
  <c r="N124" i="1"/>
  <c r="I125" i="1"/>
  <c r="J125" i="1"/>
  <c r="O125" i="1" s="1"/>
  <c r="I126" i="1"/>
  <c r="J126" i="1"/>
  <c r="O126" i="1" s="1"/>
  <c r="I127" i="1"/>
  <c r="J127" i="1"/>
  <c r="O127" i="1" s="1"/>
  <c r="I128" i="1"/>
  <c r="K128" i="1" s="1"/>
  <c r="J128" i="1"/>
  <c r="O128" i="1" s="1"/>
  <c r="N128" i="1"/>
  <c r="I129" i="1"/>
  <c r="J129" i="1"/>
  <c r="O129" i="1" s="1"/>
  <c r="I130" i="1"/>
  <c r="N130" i="1" s="1"/>
  <c r="J130" i="1"/>
  <c r="O130" i="1" s="1"/>
  <c r="I131" i="1"/>
  <c r="J131" i="1"/>
  <c r="O131" i="1" s="1"/>
  <c r="K131" i="1"/>
  <c r="I132" i="1"/>
  <c r="K132" i="1" s="1"/>
  <c r="J132" i="1"/>
  <c r="O132" i="1" s="1"/>
  <c r="L132" i="1"/>
  <c r="N132" i="1"/>
  <c r="I133" i="1"/>
  <c r="J133" i="1"/>
  <c r="O133" i="1" s="1"/>
  <c r="I134" i="1"/>
  <c r="J134" i="1"/>
  <c r="O134" i="1" s="1"/>
  <c r="I135" i="1"/>
  <c r="L135" i="1" s="1"/>
  <c r="J135" i="1"/>
  <c r="O135" i="1" s="1"/>
  <c r="K135" i="1"/>
  <c r="M135" i="1"/>
  <c r="N135" i="1"/>
  <c r="I136" i="1"/>
  <c r="M136" i="1" s="1"/>
  <c r="J136" i="1"/>
  <c r="O136" i="1" s="1"/>
  <c r="K136" i="1"/>
  <c r="N136" i="1"/>
  <c r="I137" i="1"/>
  <c r="J137" i="1"/>
  <c r="O137" i="1" s="1"/>
  <c r="I138" i="1"/>
  <c r="M138" i="1" s="1"/>
  <c r="J138" i="1"/>
  <c r="O138" i="1" s="1"/>
  <c r="K138" i="1"/>
  <c r="N138" i="1"/>
  <c r="I139" i="1"/>
  <c r="J139" i="1"/>
  <c r="O139" i="1" s="1"/>
  <c r="I140" i="1"/>
  <c r="J140" i="1"/>
  <c r="O140" i="1" s="1"/>
  <c r="K140" i="1"/>
  <c r="L140" i="1"/>
  <c r="M140" i="1"/>
  <c r="N140" i="1"/>
  <c r="I141" i="1"/>
  <c r="K141" i="1" s="1"/>
  <c r="J141" i="1"/>
  <c r="O141" i="1" s="1"/>
  <c r="L141" i="1"/>
  <c r="M141" i="1"/>
  <c r="N141" i="1"/>
  <c r="I142" i="1"/>
  <c r="L142" i="1" s="1"/>
  <c r="J142" i="1"/>
  <c r="O142" i="1" s="1"/>
  <c r="N142" i="1"/>
  <c r="I143" i="1"/>
  <c r="N143" i="1" s="1"/>
  <c r="J143" i="1"/>
  <c r="O143" i="1" s="1"/>
  <c r="K143" i="1"/>
  <c r="I144" i="1"/>
  <c r="K144" i="1" s="1"/>
  <c r="J144" i="1"/>
  <c r="O144" i="1" s="1"/>
  <c r="I145" i="1"/>
  <c r="N145" i="1" s="1"/>
  <c r="J145" i="1"/>
  <c r="O145" i="1" s="1"/>
  <c r="K145" i="1"/>
  <c r="M145" i="1"/>
  <c r="I146" i="1"/>
  <c r="J146" i="1"/>
  <c r="O146" i="1" s="1"/>
  <c r="I147" i="1"/>
  <c r="J147" i="1"/>
  <c r="O147" i="1" s="1"/>
  <c r="I148" i="1"/>
  <c r="N148" i="1" s="1"/>
  <c r="J148" i="1"/>
  <c r="O148" i="1" s="1"/>
  <c r="K148" i="1"/>
  <c r="L148" i="1"/>
  <c r="M148" i="1"/>
  <c r="I149" i="1"/>
  <c r="N149" i="1" s="1"/>
  <c r="J149" i="1"/>
  <c r="O149" i="1" s="1"/>
  <c r="L149" i="1"/>
  <c r="I150" i="1"/>
  <c r="K150" i="1" s="1"/>
  <c r="J150" i="1"/>
  <c r="O150" i="1" s="1"/>
  <c r="L150" i="1"/>
  <c r="M150" i="1"/>
  <c r="N150" i="1"/>
  <c r="I151" i="1"/>
  <c r="L151" i="1" s="1"/>
  <c r="J151" i="1"/>
  <c r="O151" i="1" s="1"/>
  <c r="K151" i="1"/>
  <c r="N151" i="1"/>
  <c r="I152" i="1"/>
  <c r="L152" i="1" s="1"/>
  <c r="J152" i="1"/>
  <c r="O152" i="1" s="1"/>
  <c r="I153" i="1"/>
  <c r="J153" i="1"/>
  <c r="O153" i="1" s="1"/>
  <c r="I154" i="1"/>
  <c r="N154" i="1" s="1"/>
  <c r="J154" i="1"/>
  <c r="O154" i="1" s="1"/>
  <c r="K154" i="1"/>
  <c r="M154" i="1"/>
  <c r="I155" i="1"/>
  <c r="L155" i="1" s="1"/>
  <c r="J155" i="1"/>
  <c r="O155" i="1" s="1"/>
  <c r="K155" i="1"/>
  <c r="N155" i="1"/>
  <c r="I156" i="1"/>
  <c r="J156" i="1"/>
  <c r="O156" i="1" s="1"/>
  <c r="N156" i="1"/>
  <c r="I157" i="1"/>
  <c r="N157" i="1" s="1"/>
  <c r="J157" i="1"/>
  <c r="O157" i="1" s="1"/>
  <c r="I158" i="1"/>
  <c r="L158" i="1" s="1"/>
  <c r="J158" i="1"/>
  <c r="O158" i="1" s="1"/>
  <c r="I159" i="1"/>
  <c r="K159" i="1" s="1"/>
  <c r="J159" i="1"/>
  <c r="O159" i="1" s="1"/>
  <c r="M159" i="1"/>
  <c r="I160" i="1"/>
  <c r="N160" i="1" s="1"/>
  <c r="J160" i="1"/>
  <c r="O160" i="1" s="1"/>
  <c r="I161" i="1"/>
  <c r="N161" i="1" s="1"/>
  <c r="J161" i="1"/>
  <c r="O161" i="1" s="1"/>
  <c r="K161" i="1"/>
  <c r="M161" i="1"/>
  <c r="I162" i="1"/>
  <c r="J162" i="1"/>
  <c r="O162" i="1" s="1"/>
  <c r="N162" i="1"/>
  <c r="I163" i="1"/>
  <c r="K163" i="1" s="1"/>
  <c r="J163" i="1"/>
  <c r="O163" i="1" s="1"/>
  <c r="L163" i="1"/>
  <c r="N163" i="1"/>
  <c r="I164" i="1"/>
  <c r="K164" i="1" s="1"/>
  <c r="J164" i="1"/>
  <c r="O164" i="1" s="1"/>
  <c r="L164" i="1"/>
  <c r="N164" i="1"/>
  <c r="I165" i="1"/>
  <c r="J165" i="1"/>
  <c r="O165" i="1" s="1"/>
  <c r="I166" i="1"/>
  <c r="L166" i="1" s="1"/>
  <c r="J166" i="1"/>
  <c r="O166" i="1" s="1"/>
  <c r="N166" i="1"/>
  <c r="I167" i="1"/>
  <c r="M167" i="1" s="1"/>
  <c r="J167" i="1"/>
  <c r="O167" i="1" s="1"/>
  <c r="K167" i="1"/>
  <c r="I168" i="1"/>
  <c r="J168" i="1"/>
  <c r="O168" i="1" s="1"/>
  <c r="I169" i="1"/>
  <c r="L169" i="1" s="1"/>
  <c r="J169" i="1"/>
  <c r="O169" i="1" s="1"/>
  <c r="K169" i="1"/>
  <c r="I170" i="1"/>
  <c r="J170" i="1"/>
  <c r="O170" i="1" s="1"/>
  <c r="K170" i="1"/>
  <c r="I171" i="1"/>
  <c r="J171" i="1"/>
  <c r="O171" i="1" s="1"/>
  <c r="I172" i="1"/>
  <c r="J172" i="1"/>
  <c r="O172" i="1" s="1"/>
  <c r="I173" i="1"/>
  <c r="J173" i="1"/>
  <c r="O173" i="1" s="1"/>
  <c r="K173" i="1"/>
  <c r="I174" i="1"/>
  <c r="L174" i="1" s="1"/>
  <c r="J174" i="1"/>
  <c r="O174" i="1" s="1"/>
  <c r="I175" i="1"/>
  <c r="K175" i="1" s="1"/>
  <c r="J175" i="1"/>
  <c r="O175" i="1" s="1"/>
  <c r="I176" i="1"/>
  <c r="J176" i="1"/>
  <c r="O176" i="1" s="1"/>
  <c r="K176" i="1"/>
  <c r="I177" i="1"/>
  <c r="N177" i="1" s="1"/>
  <c r="J177" i="1"/>
  <c r="O177" i="1" s="1"/>
  <c r="L177" i="1"/>
  <c r="I178" i="1"/>
  <c r="J178" i="1"/>
  <c r="O178" i="1" s="1"/>
  <c r="I179" i="1"/>
  <c r="J179" i="1"/>
  <c r="O179" i="1" s="1"/>
  <c r="N179" i="1"/>
  <c r="I180" i="1"/>
  <c r="J180" i="1"/>
  <c r="O180" i="1" s="1"/>
  <c r="I181" i="1"/>
  <c r="J181" i="1"/>
  <c r="O181" i="1" s="1"/>
  <c r="K181" i="1"/>
  <c r="L181" i="1"/>
  <c r="M181" i="1"/>
  <c r="N181" i="1"/>
  <c r="I182" i="1"/>
  <c r="L182" i="1" s="1"/>
  <c r="J182" i="1"/>
  <c r="O182" i="1" s="1"/>
  <c r="I183" i="1"/>
  <c r="J183" i="1"/>
  <c r="O183" i="1" s="1"/>
  <c r="I184" i="1"/>
  <c r="N184" i="1" s="1"/>
  <c r="J184" i="1"/>
  <c r="O184" i="1" s="1"/>
  <c r="I185" i="1"/>
  <c r="J185" i="1"/>
  <c r="O185" i="1" s="1"/>
  <c r="I186" i="1"/>
  <c r="J186" i="1"/>
  <c r="O186" i="1" s="1"/>
  <c r="I187" i="1"/>
  <c r="L187" i="1" s="1"/>
  <c r="J187" i="1"/>
  <c r="O187" i="1" s="1"/>
  <c r="M187" i="1"/>
  <c r="I188" i="1"/>
  <c r="J188" i="1"/>
  <c r="O188" i="1" s="1"/>
  <c r="K188" i="1"/>
  <c r="I189" i="1"/>
  <c r="M189" i="1" s="1"/>
  <c r="J189" i="1"/>
  <c r="O189" i="1" s="1"/>
  <c r="I190" i="1"/>
  <c r="J190" i="1"/>
  <c r="O190" i="1" s="1"/>
  <c r="I191" i="1"/>
  <c r="J191" i="1"/>
  <c r="O191" i="1" s="1"/>
  <c r="N191" i="1"/>
  <c r="I192" i="1"/>
  <c r="M192" i="1" s="1"/>
  <c r="J192" i="1"/>
  <c r="O192" i="1" s="1"/>
  <c r="K192" i="1"/>
  <c r="L192" i="1"/>
  <c r="N192" i="1"/>
  <c r="I193" i="1"/>
  <c r="N193" i="1" s="1"/>
  <c r="J193" i="1"/>
  <c r="O193" i="1" s="1"/>
  <c r="L193" i="1"/>
  <c r="I194" i="1"/>
  <c r="J194" i="1"/>
  <c r="O194" i="1" s="1"/>
  <c r="I195" i="1"/>
  <c r="N195" i="1" s="1"/>
  <c r="J195" i="1"/>
  <c r="O195" i="1" s="1"/>
  <c r="I196" i="1"/>
  <c r="J196" i="1"/>
  <c r="O196" i="1" s="1"/>
  <c r="K196" i="1"/>
  <c r="L196" i="1"/>
  <c r="M196" i="1"/>
  <c r="N196" i="1"/>
  <c r="I197" i="1"/>
  <c r="K197" i="1" s="1"/>
  <c r="J197" i="1"/>
  <c r="O197" i="1" s="1"/>
  <c r="L197" i="1"/>
  <c r="M197" i="1"/>
  <c r="N197" i="1"/>
  <c r="I198" i="1"/>
  <c r="K198" i="1" s="1"/>
  <c r="J198" i="1"/>
  <c r="O198" i="1" s="1"/>
  <c r="N198" i="1"/>
  <c r="I199" i="1"/>
  <c r="J199" i="1"/>
  <c r="O199" i="1" s="1"/>
  <c r="N199" i="1"/>
  <c r="I200" i="1"/>
  <c r="K200" i="1" s="1"/>
  <c r="J200" i="1"/>
  <c r="O200" i="1" s="1"/>
  <c r="I201" i="1"/>
  <c r="N201" i="1" s="1"/>
  <c r="J201" i="1"/>
  <c r="O201" i="1" s="1"/>
  <c r="I202" i="1"/>
  <c r="K202" i="1" s="1"/>
  <c r="J202" i="1"/>
  <c r="O202" i="1" s="1"/>
  <c r="I203" i="1"/>
  <c r="J203" i="1"/>
  <c r="O203" i="1" s="1"/>
  <c r="I204" i="1"/>
  <c r="J204" i="1"/>
  <c r="O204" i="1" s="1"/>
  <c r="K204" i="1"/>
  <c r="I205" i="1"/>
  <c r="K205" i="1" s="1"/>
  <c r="J205" i="1"/>
  <c r="O205" i="1" s="1"/>
  <c r="I206" i="1"/>
  <c r="J206" i="1"/>
  <c r="O206" i="1" s="1"/>
  <c r="L206" i="1"/>
  <c r="M206" i="1"/>
  <c r="I207" i="1"/>
  <c r="L207" i="1" s="1"/>
  <c r="J207" i="1"/>
  <c r="O207" i="1" s="1"/>
  <c r="M207" i="1"/>
  <c r="N207" i="1"/>
  <c r="I208" i="1"/>
  <c r="J208" i="1"/>
  <c r="O208" i="1" s="1"/>
  <c r="I209" i="1"/>
  <c r="J209" i="1"/>
  <c r="O209" i="1" s="1"/>
  <c r="I210" i="1"/>
  <c r="J210" i="1"/>
  <c r="O210" i="1" s="1"/>
  <c r="K210" i="1"/>
  <c r="L210" i="1"/>
  <c r="M210" i="1"/>
  <c r="N210" i="1"/>
  <c r="I211" i="1"/>
  <c r="K211" i="1" s="1"/>
  <c r="J211" i="1"/>
  <c r="O211" i="1" s="1"/>
  <c r="L211" i="1"/>
  <c r="M211" i="1"/>
  <c r="N211" i="1"/>
  <c r="I212" i="1"/>
  <c r="N212" i="1" s="1"/>
  <c r="J212" i="1"/>
  <c r="O212" i="1" s="1"/>
  <c r="L212" i="1"/>
  <c r="I213" i="1"/>
  <c r="L213" i="1" s="1"/>
  <c r="J213" i="1"/>
  <c r="O213" i="1" s="1"/>
  <c r="I214" i="1"/>
  <c r="J214" i="1"/>
  <c r="O214" i="1" s="1"/>
  <c r="I215" i="1"/>
  <c r="J215" i="1"/>
  <c r="O215" i="1" s="1"/>
  <c r="I216" i="1"/>
  <c r="J216" i="1"/>
  <c r="O216" i="1" s="1"/>
  <c r="K216" i="1"/>
  <c r="I217" i="1"/>
  <c r="N217" i="1" s="1"/>
  <c r="J217" i="1"/>
  <c r="O217" i="1" s="1"/>
  <c r="M217" i="1"/>
  <c r="I218" i="1"/>
  <c r="J218" i="1"/>
  <c r="O218" i="1" s="1"/>
  <c r="M218" i="1"/>
  <c r="I219" i="1"/>
  <c r="J219" i="1"/>
  <c r="O219" i="1" s="1"/>
  <c r="I220" i="1"/>
  <c r="J220" i="1"/>
  <c r="O220" i="1" s="1"/>
  <c r="M220" i="1"/>
  <c r="I221" i="1"/>
  <c r="N221" i="1" s="1"/>
  <c r="J221" i="1"/>
  <c r="O221" i="1" s="1"/>
  <c r="K221" i="1"/>
  <c r="I222" i="1"/>
  <c r="L222" i="1" s="1"/>
  <c r="J222" i="1"/>
  <c r="O222" i="1" s="1"/>
  <c r="M222" i="1"/>
  <c r="I223" i="1"/>
  <c r="L223" i="1" s="1"/>
  <c r="J223" i="1"/>
  <c r="O223" i="1" s="1"/>
  <c r="I224" i="1"/>
  <c r="J224" i="1"/>
  <c r="O224" i="1" s="1"/>
  <c r="I225" i="1"/>
  <c r="N225" i="1" s="1"/>
  <c r="J225" i="1"/>
  <c r="O225" i="1" s="1"/>
  <c r="K225" i="1"/>
  <c r="M225" i="1"/>
  <c r="I226" i="1"/>
  <c r="J226" i="1"/>
  <c r="O226" i="1" s="1"/>
  <c r="I227" i="1"/>
  <c r="K227" i="1" s="1"/>
  <c r="J227" i="1"/>
  <c r="O227" i="1" s="1"/>
  <c r="L227" i="1"/>
  <c r="N227" i="1"/>
  <c r="I228" i="1"/>
  <c r="J228" i="1"/>
  <c r="O228" i="1" s="1"/>
  <c r="I229" i="1"/>
  <c r="N229" i="1" s="1"/>
  <c r="J229" i="1"/>
  <c r="O229" i="1" s="1"/>
  <c r="I230" i="1"/>
  <c r="J230" i="1"/>
  <c r="O230" i="1" s="1"/>
  <c r="I231" i="1"/>
  <c r="L231" i="1" s="1"/>
  <c r="J231" i="1"/>
  <c r="O231" i="1" s="1"/>
  <c r="M231" i="1"/>
  <c r="N231" i="1"/>
  <c r="I232" i="1"/>
  <c r="J232" i="1"/>
  <c r="O232" i="1" s="1"/>
  <c r="K232" i="1"/>
  <c r="I233" i="1"/>
  <c r="M233" i="1" s="1"/>
  <c r="J233" i="1"/>
  <c r="O233" i="1" s="1"/>
  <c r="I234" i="1"/>
  <c r="N234" i="1" s="1"/>
  <c r="J234" i="1"/>
  <c r="O234" i="1" s="1"/>
  <c r="I235" i="1"/>
  <c r="K235" i="1" s="1"/>
  <c r="J235" i="1"/>
  <c r="O235" i="1" s="1"/>
  <c r="I236" i="1"/>
  <c r="J236" i="1"/>
  <c r="O236" i="1" s="1"/>
  <c r="K236" i="1"/>
  <c r="L236" i="1"/>
  <c r="M236" i="1"/>
  <c r="N236" i="1"/>
  <c r="I237" i="1"/>
  <c r="J237" i="1"/>
  <c r="O237" i="1" s="1"/>
  <c r="I238" i="1"/>
  <c r="J238" i="1"/>
  <c r="O238" i="1" s="1"/>
  <c r="K238" i="1"/>
  <c r="L238" i="1"/>
  <c r="M238" i="1"/>
  <c r="N238" i="1"/>
  <c r="I239" i="1"/>
  <c r="J239" i="1"/>
  <c r="O239" i="1" s="1"/>
  <c r="K239" i="1"/>
  <c r="N239" i="1"/>
  <c r="I240" i="1"/>
  <c r="J240" i="1"/>
  <c r="O240" i="1" s="1"/>
  <c r="I241" i="1"/>
  <c r="J241" i="1"/>
  <c r="O241" i="1" s="1"/>
  <c r="I242" i="1"/>
  <c r="J242" i="1"/>
  <c r="O242" i="1" s="1"/>
  <c r="N242" i="1"/>
  <c r="I243" i="1"/>
  <c r="K243" i="1" s="1"/>
  <c r="J243" i="1"/>
  <c r="O243" i="1" s="1"/>
  <c r="I244" i="1"/>
  <c r="L244" i="1" s="1"/>
  <c r="J244" i="1"/>
  <c r="O244" i="1" s="1"/>
  <c r="K244" i="1"/>
  <c r="M244" i="1"/>
  <c r="N244" i="1"/>
  <c r="I245" i="1"/>
  <c r="J245" i="1"/>
  <c r="O245" i="1" s="1"/>
  <c r="I246" i="1"/>
  <c r="L246" i="1" s="1"/>
  <c r="J246" i="1"/>
  <c r="O246" i="1" s="1"/>
  <c r="K246" i="1"/>
  <c r="M246" i="1"/>
  <c r="N246" i="1"/>
  <c r="I247" i="1"/>
  <c r="J247" i="1"/>
  <c r="O247" i="1" s="1"/>
  <c r="I248" i="1"/>
  <c r="K248" i="1" s="1"/>
  <c r="J248" i="1"/>
  <c r="O248" i="1" s="1"/>
  <c r="L248" i="1"/>
  <c r="I249" i="1"/>
  <c r="M249" i="1" s="1"/>
  <c r="J249" i="1"/>
  <c r="O249" i="1" s="1"/>
  <c r="I250" i="1"/>
  <c r="J250" i="1"/>
  <c r="O250" i="1" s="1"/>
  <c r="N250" i="1"/>
  <c r="I251" i="1"/>
  <c r="K251" i="1" s="1"/>
  <c r="J251" i="1"/>
  <c r="O251" i="1" s="1"/>
  <c r="I252" i="1"/>
  <c r="J252" i="1"/>
  <c r="O252" i="1" s="1"/>
  <c r="K252" i="1"/>
  <c r="L252" i="1"/>
  <c r="M252" i="1"/>
  <c r="N252" i="1"/>
  <c r="I253" i="1"/>
  <c r="J253" i="1"/>
  <c r="O253" i="1" s="1"/>
  <c r="I254" i="1"/>
  <c r="J254" i="1"/>
  <c r="O254" i="1" s="1"/>
  <c r="K254" i="1"/>
  <c r="L254" i="1"/>
  <c r="M254" i="1"/>
  <c r="N254" i="1"/>
  <c r="I255" i="1"/>
  <c r="L255" i="1" s="1"/>
  <c r="J255" i="1"/>
  <c r="O255" i="1" s="1"/>
  <c r="M255" i="1"/>
  <c r="N255" i="1"/>
  <c r="I256" i="1"/>
  <c r="J256" i="1"/>
  <c r="O256" i="1" s="1"/>
  <c r="L256" i="1"/>
  <c r="I257" i="1"/>
  <c r="M257" i="1" s="1"/>
  <c r="J257" i="1"/>
  <c r="O257" i="1" s="1"/>
  <c r="I258" i="1"/>
  <c r="N258" i="1" s="1"/>
  <c r="J258" i="1"/>
  <c r="O258" i="1" s="1"/>
  <c r="I259" i="1"/>
  <c r="K259" i="1" s="1"/>
  <c r="J259" i="1"/>
  <c r="O259" i="1" s="1"/>
  <c r="I260" i="1"/>
  <c r="J260" i="1"/>
  <c r="O260" i="1" s="1"/>
  <c r="K260" i="1"/>
  <c r="L260" i="1"/>
  <c r="M260" i="1"/>
  <c r="N260" i="1"/>
  <c r="I261" i="1"/>
  <c r="J261" i="1"/>
  <c r="O261" i="1" s="1"/>
  <c r="I262" i="1"/>
  <c r="J262" i="1"/>
  <c r="O262" i="1" s="1"/>
  <c r="I263" i="1"/>
  <c r="L263" i="1" s="1"/>
  <c r="J263" i="1"/>
  <c r="O263" i="1" s="1"/>
  <c r="K263" i="1"/>
  <c r="M263" i="1"/>
  <c r="N263" i="1"/>
  <c r="I264" i="1"/>
  <c r="N264" i="1" s="1"/>
  <c r="J264" i="1"/>
  <c r="O264" i="1" s="1"/>
  <c r="I265" i="1"/>
  <c r="M265" i="1" s="1"/>
  <c r="J265" i="1"/>
  <c r="O265" i="1" s="1"/>
  <c r="I266" i="1"/>
  <c r="J266" i="1"/>
  <c r="O266" i="1" s="1"/>
  <c r="N266" i="1"/>
  <c r="I267" i="1"/>
  <c r="K267" i="1" s="1"/>
  <c r="J267" i="1"/>
  <c r="O267" i="1" s="1"/>
  <c r="I268" i="1"/>
  <c r="N268" i="1" s="1"/>
  <c r="J268" i="1"/>
  <c r="O268" i="1" s="1"/>
  <c r="K268" i="1"/>
  <c r="L268" i="1"/>
  <c r="M268" i="1"/>
  <c r="I269" i="1"/>
  <c r="J269" i="1"/>
  <c r="O269" i="1" s="1"/>
  <c r="I270" i="1"/>
  <c r="N270" i="1" s="1"/>
  <c r="J270" i="1"/>
  <c r="O270" i="1" s="1"/>
  <c r="K270" i="1"/>
  <c r="M270" i="1"/>
  <c r="I271" i="1"/>
  <c r="J271" i="1"/>
  <c r="O271" i="1" s="1"/>
  <c r="I272" i="1"/>
  <c r="J272" i="1"/>
  <c r="O272" i="1" s="1"/>
  <c r="I273" i="1"/>
  <c r="J273" i="1"/>
  <c r="O273" i="1" s="1"/>
  <c r="M273" i="1"/>
  <c r="I274" i="1"/>
  <c r="N274" i="1" s="1"/>
  <c r="J274" i="1"/>
  <c r="O274" i="1" s="1"/>
  <c r="K274" i="1"/>
  <c r="I275" i="1"/>
  <c r="K275" i="1" s="1"/>
  <c r="J275" i="1"/>
  <c r="O275" i="1" s="1"/>
  <c r="I276" i="1"/>
  <c r="J276" i="1"/>
  <c r="O276" i="1" s="1"/>
  <c r="K276" i="1"/>
  <c r="L276" i="1"/>
  <c r="M276" i="1"/>
  <c r="N276" i="1"/>
  <c r="I277" i="1"/>
  <c r="K277" i="1" s="1"/>
  <c r="J277" i="1"/>
  <c r="O277" i="1" s="1"/>
  <c r="N277" i="1"/>
  <c r="I278" i="1"/>
  <c r="J278" i="1"/>
  <c r="O278" i="1" s="1"/>
  <c r="I279" i="1"/>
  <c r="L279" i="1" s="1"/>
  <c r="J279" i="1"/>
  <c r="O279" i="1" s="1"/>
  <c r="K279" i="1"/>
  <c r="M279" i="1"/>
  <c r="N279" i="1"/>
  <c r="I280" i="1"/>
  <c r="N280" i="1" s="1"/>
  <c r="J280" i="1"/>
  <c r="O280" i="1" s="1"/>
  <c r="L280" i="1"/>
  <c r="I281" i="1"/>
  <c r="J281" i="1"/>
  <c r="O281" i="1" s="1"/>
  <c r="M281" i="1"/>
  <c r="I282" i="1"/>
  <c r="J282" i="1"/>
  <c r="O282" i="1" s="1"/>
  <c r="I283" i="1"/>
  <c r="L283" i="1" s="1"/>
  <c r="J283" i="1"/>
  <c r="O283" i="1" s="1"/>
  <c r="I284" i="1"/>
  <c r="J284" i="1"/>
  <c r="O284" i="1" s="1"/>
  <c r="K284" i="1"/>
  <c r="I285" i="1"/>
  <c r="K285" i="1" s="1"/>
  <c r="J285" i="1"/>
  <c r="O285" i="1" s="1"/>
  <c r="L285" i="1"/>
  <c r="N285" i="1"/>
  <c r="I286" i="1"/>
  <c r="J286" i="1"/>
  <c r="O286" i="1" s="1"/>
  <c r="I287" i="1"/>
  <c r="K287" i="1" s="1"/>
  <c r="J287" i="1"/>
  <c r="O287" i="1" s="1"/>
  <c r="N287" i="1"/>
  <c r="I288" i="1"/>
  <c r="L288" i="1" s="1"/>
  <c r="J288" i="1"/>
  <c r="O288" i="1" s="1"/>
  <c r="N288" i="1"/>
  <c r="I289" i="1"/>
  <c r="M289" i="1" s="1"/>
  <c r="J289" i="1"/>
  <c r="O289" i="1" s="1"/>
  <c r="I290" i="1"/>
  <c r="N290" i="1" s="1"/>
  <c r="J290" i="1"/>
  <c r="O290" i="1" s="1"/>
  <c r="K290" i="1"/>
  <c r="I291" i="1"/>
  <c r="J291" i="1"/>
  <c r="O291" i="1" s="1"/>
  <c r="I292" i="1"/>
  <c r="M292" i="1" s="1"/>
  <c r="J292" i="1"/>
  <c r="O292" i="1" s="1"/>
  <c r="K292" i="1"/>
  <c r="N292" i="1"/>
  <c r="I293" i="1"/>
  <c r="K293" i="1" s="1"/>
  <c r="J293" i="1"/>
  <c r="O293" i="1" s="1"/>
  <c r="L293" i="1"/>
  <c r="N293" i="1"/>
  <c r="I294" i="1"/>
  <c r="J294" i="1"/>
  <c r="O294" i="1" s="1"/>
  <c r="L294" i="1"/>
  <c r="N294" i="1"/>
  <c r="I295" i="1"/>
  <c r="J295" i="1"/>
  <c r="O295" i="1" s="1"/>
  <c r="I296" i="1"/>
  <c r="J296" i="1"/>
  <c r="O296" i="1" s="1"/>
  <c r="L296" i="1"/>
  <c r="N296" i="1"/>
  <c r="I297" i="1"/>
  <c r="M297" i="1" s="1"/>
  <c r="J297" i="1"/>
  <c r="O297" i="1" s="1"/>
  <c r="I298" i="1"/>
  <c r="J298" i="1"/>
  <c r="O298" i="1" s="1"/>
  <c r="K298" i="1"/>
  <c r="I299" i="1"/>
  <c r="L299" i="1" s="1"/>
  <c r="J299" i="1"/>
  <c r="O299" i="1" s="1"/>
  <c r="K299" i="1"/>
  <c r="I300" i="1"/>
  <c r="N300" i="1" s="1"/>
  <c r="J300" i="1"/>
  <c r="O300" i="1" s="1"/>
  <c r="I301" i="1"/>
  <c r="J301" i="1"/>
  <c r="O301" i="1" s="1"/>
  <c r="K301" i="1"/>
  <c r="M301" i="1"/>
  <c r="I302" i="1"/>
  <c r="N302" i="1" s="1"/>
  <c r="J302" i="1"/>
  <c r="O302" i="1" s="1"/>
  <c r="L302" i="1"/>
  <c r="I303" i="1"/>
  <c r="L303" i="1" s="1"/>
  <c r="J303" i="1"/>
  <c r="O303" i="1" s="1"/>
  <c r="M303" i="1"/>
  <c r="N303" i="1"/>
  <c r="I304" i="1"/>
  <c r="J304" i="1"/>
  <c r="O304" i="1" s="1"/>
  <c r="I305" i="1"/>
  <c r="J305" i="1"/>
  <c r="O305" i="1" s="1"/>
  <c r="K305" i="1"/>
  <c r="I306" i="1"/>
  <c r="J306" i="1"/>
  <c r="O306" i="1" s="1"/>
  <c r="I307" i="1"/>
  <c r="M307" i="1" s="1"/>
  <c r="J307" i="1"/>
  <c r="O307" i="1" s="1"/>
  <c r="I308" i="1"/>
  <c r="J308" i="1"/>
  <c r="O308" i="1" s="1"/>
  <c r="K308" i="1"/>
  <c r="L308" i="1"/>
  <c r="M308" i="1"/>
  <c r="N308" i="1"/>
  <c r="I309" i="1"/>
  <c r="K309" i="1" s="1"/>
  <c r="J309" i="1"/>
  <c r="O309" i="1" s="1"/>
  <c r="I310" i="1"/>
  <c r="K310" i="1" s="1"/>
  <c r="J310" i="1"/>
  <c r="O310" i="1" s="1"/>
  <c r="I311" i="1"/>
  <c r="L311" i="1" s="1"/>
  <c r="J311" i="1"/>
  <c r="O311" i="1" s="1"/>
  <c r="K311" i="1"/>
  <c r="N311" i="1"/>
  <c r="I312" i="1"/>
  <c r="J312" i="1"/>
  <c r="O312" i="1" s="1"/>
  <c r="I313" i="1"/>
  <c r="M313" i="1" s="1"/>
  <c r="J313" i="1"/>
  <c r="O313" i="1" s="1"/>
  <c r="I314" i="1"/>
  <c r="M314" i="1" s="1"/>
  <c r="J314" i="1"/>
  <c r="O314" i="1" s="1"/>
  <c r="K314" i="1"/>
  <c r="N314" i="1"/>
  <c r="I315" i="1"/>
  <c r="J315" i="1"/>
  <c r="O315" i="1" s="1"/>
  <c r="I316" i="1"/>
  <c r="L316" i="1" s="1"/>
  <c r="J316" i="1"/>
  <c r="O316" i="1" s="1"/>
  <c r="K316" i="1"/>
  <c r="M316" i="1"/>
  <c r="N316" i="1"/>
  <c r="I317" i="1"/>
  <c r="J317" i="1"/>
  <c r="O317" i="1" s="1"/>
  <c r="I318" i="1"/>
  <c r="M318" i="1" s="1"/>
  <c r="J318" i="1"/>
  <c r="O318" i="1" s="1"/>
  <c r="L318" i="1"/>
  <c r="I319" i="1"/>
  <c r="L319" i="1" s="1"/>
  <c r="J319" i="1"/>
  <c r="O319" i="1" s="1"/>
  <c r="M319" i="1"/>
  <c r="I320" i="1"/>
  <c r="J320" i="1"/>
  <c r="O320" i="1" s="1"/>
  <c r="I321" i="1"/>
  <c r="K321" i="1" s="1"/>
  <c r="J321" i="1"/>
  <c r="O321" i="1" s="1"/>
  <c r="I322" i="1"/>
  <c r="M322" i="1" s="1"/>
  <c r="J322" i="1"/>
  <c r="O322" i="1" s="1"/>
  <c r="L322" i="1"/>
  <c r="I323" i="1"/>
  <c r="K323" i="1" s="1"/>
  <c r="J323" i="1"/>
  <c r="O323" i="1" s="1"/>
  <c r="I324" i="1"/>
  <c r="K324" i="1" s="1"/>
  <c r="J324" i="1"/>
  <c r="O324" i="1" s="1"/>
  <c r="L324" i="1"/>
  <c r="M324" i="1"/>
  <c r="N324" i="1"/>
  <c r="I325" i="1"/>
  <c r="M325" i="1" s="1"/>
  <c r="J325" i="1"/>
  <c r="O325" i="1" s="1"/>
  <c r="I326" i="1"/>
  <c r="J326" i="1"/>
  <c r="O326" i="1" s="1"/>
  <c r="I327" i="1"/>
  <c r="N327" i="1" s="1"/>
  <c r="J327" i="1"/>
  <c r="O327" i="1" s="1"/>
  <c r="I328" i="1"/>
  <c r="J328" i="1"/>
  <c r="O328" i="1" s="1"/>
  <c r="I329" i="1"/>
  <c r="J329" i="1"/>
  <c r="O329" i="1" s="1"/>
  <c r="I330" i="1"/>
  <c r="J330" i="1"/>
  <c r="O330" i="1" s="1"/>
  <c r="I331" i="1"/>
  <c r="N331" i="1" s="1"/>
  <c r="J331" i="1"/>
  <c r="O331" i="1" s="1"/>
  <c r="K331" i="1"/>
  <c r="L331" i="1"/>
  <c r="M331" i="1"/>
  <c r="I332" i="1"/>
  <c r="K332" i="1" s="1"/>
  <c r="J332" i="1"/>
  <c r="O332" i="1" s="1"/>
  <c r="M332" i="1"/>
  <c r="N332" i="1"/>
  <c r="I333" i="1"/>
  <c r="J333" i="1"/>
  <c r="O333" i="1" s="1"/>
  <c r="I334" i="1"/>
  <c r="L334" i="1" s="1"/>
  <c r="J334" i="1"/>
  <c r="O334" i="1" s="1"/>
  <c r="N334" i="1"/>
  <c r="I335" i="1"/>
  <c r="J335" i="1"/>
  <c r="O335" i="1" s="1"/>
  <c r="I336" i="1"/>
  <c r="L336" i="1" s="1"/>
  <c r="J336" i="1"/>
  <c r="O336" i="1" s="1"/>
  <c r="I337" i="1"/>
  <c r="J337" i="1"/>
  <c r="O337" i="1" s="1"/>
  <c r="I338" i="1"/>
  <c r="M338" i="1" s="1"/>
  <c r="J338" i="1"/>
  <c r="O338" i="1" s="1"/>
  <c r="K338" i="1"/>
  <c r="N338" i="1"/>
  <c r="I339" i="1"/>
  <c r="M339" i="1" s="1"/>
  <c r="J339" i="1"/>
  <c r="O339" i="1" s="1"/>
  <c r="I340" i="1"/>
  <c r="J340" i="1"/>
  <c r="O340" i="1" s="1"/>
  <c r="K340" i="1"/>
  <c r="I341" i="1"/>
  <c r="J341" i="1"/>
  <c r="O341" i="1" s="1"/>
  <c r="I342" i="1"/>
  <c r="J342" i="1"/>
  <c r="O342" i="1" s="1"/>
  <c r="I343" i="1"/>
  <c r="J343" i="1"/>
  <c r="O343" i="1" s="1"/>
  <c r="K343" i="1"/>
  <c r="I344" i="1"/>
  <c r="K344" i="1" s="1"/>
  <c r="J344" i="1"/>
  <c r="O344" i="1" s="1"/>
  <c r="M344" i="1"/>
  <c r="I345" i="1"/>
  <c r="J345" i="1"/>
  <c r="O345" i="1" s="1"/>
  <c r="I346" i="1"/>
  <c r="J346" i="1"/>
  <c r="O346" i="1" s="1"/>
  <c r="N346" i="1"/>
  <c r="I347" i="1"/>
  <c r="N347" i="1" s="1"/>
  <c r="J347" i="1"/>
  <c r="O347" i="1" s="1"/>
  <c r="L347" i="1"/>
  <c r="M347" i="1"/>
  <c r="I348" i="1"/>
  <c r="K348" i="1" s="1"/>
  <c r="J348" i="1"/>
  <c r="O348" i="1" s="1"/>
  <c r="L348" i="1"/>
  <c r="N348" i="1"/>
  <c r="I349" i="1"/>
  <c r="J349" i="1"/>
  <c r="O349" i="1" s="1"/>
  <c r="I350" i="1"/>
  <c r="L350" i="1" s="1"/>
  <c r="J350" i="1"/>
  <c r="O350" i="1" s="1"/>
  <c r="I351" i="1"/>
  <c r="M351" i="1" s="1"/>
  <c r="J351" i="1"/>
  <c r="O351" i="1" s="1"/>
  <c r="L351" i="1"/>
  <c r="I352" i="1"/>
  <c r="J352" i="1"/>
  <c r="O352" i="1" s="1"/>
  <c r="I353" i="1"/>
  <c r="J353" i="1"/>
  <c r="O353" i="1" s="1"/>
  <c r="K353" i="1"/>
  <c r="I354" i="1"/>
  <c r="J354" i="1"/>
  <c r="O354" i="1" s="1"/>
  <c r="N354" i="1"/>
  <c r="I355" i="1"/>
  <c r="J355" i="1"/>
  <c r="O355" i="1" s="1"/>
  <c r="K355" i="1"/>
  <c r="I356" i="1"/>
  <c r="N356" i="1" s="1"/>
  <c r="J356" i="1"/>
  <c r="O356" i="1" s="1"/>
  <c r="M356" i="1"/>
  <c r="I357" i="1"/>
  <c r="J357" i="1"/>
  <c r="O357" i="1" s="1"/>
  <c r="I358" i="1"/>
  <c r="J358" i="1"/>
  <c r="O358" i="1" s="1"/>
  <c r="K358" i="1"/>
  <c r="L358" i="1"/>
  <c r="M358" i="1"/>
  <c r="N358" i="1"/>
  <c r="I359" i="1"/>
  <c r="J359" i="1"/>
  <c r="O359" i="1" s="1"/>
  <c r="M359" i="1"/>
  <c r="I360" i="1"/>
  <c r="J360" i="1"/>
  <c r="O360" i="1" s="1"/>
  <c r="I361" i="1"/>
  <c r="J361" i="1"/>
  <c r="O361" i="1" s="1"/>
  <c r="N361" i="1"/>
  <c r="I362" i="1"/>
  <c r="M362" i="1" s="1"/>
  <c r="J362" i="1"/>
  <c r="O362" i="1" s="1"/>
  <c r="L362" i="1"/>
  <c r="N362" i="1"/>
  <c r="I363" i="1"/>
  <c r="J363" i="1"/>
  <c r="O363" i="1" s="1"/>
  <c r="I364" i="1"/>
  <c r="J364" i="1"/>
  <c r="O364" i="1" s="1"/>
  <c r="I365" i="1"/>
  <c r="J365" i="1"/>
  <c r="O365" i="1" s="1"/>
  <c r="I366" i="1"/>
  <c r="J366" i="1"/>
  <c r="O366" i="1" s="1"/>
  <c r="K366" i="1"/>
  <c r="L366" i="1"/>
  <c r="M366" i="1"/>
  <c r="N366" i="1"/>
  <c r="I367" i="1"/>
  <c r="J367" i="1"/>
  <c r="O367" i="1" s="1"/>
  <c r="L367" i="1"/>
  <c r="N367" i="1"/>
  <c r="I368" i="1"/>
  <c r="J368" i="1"/>
  <c r="O368" i="1" s="1"/>
  <c r="I369" i="1"/>
  <c r="J369" i="1"/>
  <c r="O369" i="1" s="1"/>
  <c r="N369" i="1"/>
  <c r="I370" i="1"/>
  <c r="J370" i="1"/>
  <c r="O370" i="1" s="1"/>
  <c r="I371" i="1"/>
  <c r="J371" i="1"/>
  <c r="O371" i="1" s="1"/>
  <c r="I372" i="1"/>
  <c r="L372" i="1" s="1"/>
  <c r="J372" i="1"/>
  <c r="O372" i="1" s="1"/>
  <c r="K372" i="1"/>
  <c r="M372" i="1"/>
  <c r="N372" i="1"/>
  <c r="I373" i="1"/>
  <c r="M373" i="1" s="1"/>
  <c r="J373" i="1"/>
  <c r="O373" i="1" s="1"/>
  <c r="I374" i="1"/>
  <c r="J374" i="1"/>
  <c r="O374" i="1" s="1"/>
  <c r="K374" i="1"/>
  <c r="L374" i="1"/>
  <c r="M374" i="1"/>
  <c r="N374" i="1"/>
  <c r="I375" i="1"/>
  <c r="J375" i="1"/>
  <c r="O375" i="1" s="1"/>
  <c r="I376" i="1"/>
  <c r="K376" i="1" s="1"/>
  <c r="J376" i="1"/>
  <c r="O376" i="1" s="1"/>
  <c r="L376" i="1"/>
  <c r="M376" i="1"/>
  <c r="N376" i="1"/>
  <c r="I377" i="1"/>
  <c r="J377" i="1"/>
  <c r="O377" i="1" s="1"/>
  <c r="I378" i="1"/>
  <c r="M378" i="1" s="1"/>
  <c r="J378" i="1"/>
  <c r="O378" i="1" s="1"/>
  <c r="L378" i="1"/>
  <c r="I379" i="1"/>
  <c r="J379" i="1"/>
  <c r="O379" i="1" s="1"/>
  <c r="I380" i="1"/>
  <c r="L380" i="1" s="1"/>
  <c r="J380" i="1"/>
  <c r="O380" i="1" s="1"/>
  <c r="M380" i="1"/>
  <c r="I381" i="1"/>
  <c r="L381" i="1" s="1"/>
  <c r="J381" i="1"/>
  <c r="O381" i="1" s="1"/>
  <c r="I382" i="1"/>
  <c r="J382" i="1"/>
  <c r="O382" i="1" s="1"/>
  <c r="K382" i="1"/>
  <c r="L382" i="1"/>
  <c r="M382" i="1"/>
  <c r="N382" i="1"/>
  <c r="I383" i="1"/>
  <c r="K383" i="1" s="1"/>
  <c r="J383" i="1"/>
  <c r="O383" i="1" s="1"/>
  <c r="L383" i="1"/>
  <c r="N383" i="1"/>
  <c r="I384" i="1"/>
  <c r="M384" i="1" s="1"/>
  <c r="J384" i="1"/>
  <c r="O384" i="1" s="1"/>
  <c r="I385" i="1"/>
  <c r="N385" i="1" s="1"/>
  <c r="J385" i="1"/>
  <c r="O385" i="1" s="1"/>
  <c r="I386" i="1"/>
  <c r="K386" i="1" s="1"/>
  <c r="J386" i="1"/>
  <c r="O386" i="1" s="1"/>
  <c r="I387" i="1"/>
  <c r="N387" i="1" s="1"/>
  <c r="J387" i="1"/>
  <c r="O387" i="1" s="1"/>
  <c r="K387" i="1"/>
  <c r="L387" i="1"/>
  <c r="M387" i="1"/>
  <c r="I388" i="1"/>
  <c r="J388" i="1"/>
  <c r="O388" i="1" s="1"/>
  <c r="M388" i="1"/>
  <c r="I389" i="1"/>
  <c r="J389" i="1"/>
  <c r="O389" i="1" s="1"/>
  <c r="M389" i="1"/>
  <c r="I390" i="1"/>
  <c r="J390" i="1"/>
  <c r="O390" i="1" s="1"/>
  <c r="I391" i="1"/>
  <c r="K391" i="1" s="1"/>
  <c r="J391" i="1"/>
  <c r="O391" i="1" s="1"/>
  <c r="L391" i="1"/>
  <c r="N391" i="1"/>
  <c r="I392" i="1"/>
  <c r="M392" i="1" s="1"/>
  <c r="J392" i="1"/>
  <c r="O392" i="1" s="1"/>
  <c r="I393" i="1"/>
  <c r="J393" i="1"/>
  <c r="O393" i="1" s="1"/>
  <c r="I394" i="1"/>
  <c r="J394" i="1"/>
  <c r="O394" i="1" s="1"/>
  <c r="I395" i="1"/>
  <c r="J395" i="1"/>
  <c r="O395" i="1" s="1"/>
  <c r="K395" i="1"/>
  <c r="L395" i="1"/>
  <c r="M395" i="1"/>
  <c r="N395" i="1"/>
  <c r="I396" i="1"/>
  <c r="N396" i="1" s="1"/>
  <c r="J396" i="1"/>
  <c r="O396" i="1" s="1"/>
  <c r="L396" i="1"/>
  <c r="M396" i="1"/>
  <c r="I397" i="1"/>
  <c r="N397" i="1" s="1"/>
  <c r="J397" i="1"/>
  <c r="O397" i="1" s="1"/>
  <c r="L397" i="1"/>
  <c r="I398" i="1"/>
  <c r="L398" i="1" s="1"/>
  <c r="J398" i="1"/>
  <c r="O398" i="1" s="1"/>
  <c r="K398" i="1"/>
  <c r="M398" i="1"/>
  <c r="N398" i="1"/>
  <c r="I399" i="1"/>
  <c r="L399" i="1" s="1"/>
  <c r="J399" i="1"/>
  <c r="O399" i="1" s="1"/>
  <c r="I400" i="1"/>
  <c r="J400" i="1"/>
  <c r="O400" i="1" s="1"/>
  <c r="I401" i="1"/>
  <c r="N401" i="1" s="1"/>
  <c r="J401" i="1"/>
  <c r="O401" i="1" s="1"/>
  <c r="I402" i="1"/>
  <c r="J402" i="1"/>
  <c r="O402" i="1" s="1"/>
  <c r="I403" i="1"/>
  <c r="N403" i="1" s="1"/>
  <c r="J403" i="1"/>
  <c r="O403" i="1" s="1"/>
  <c r="K403" i="1"/>
  <c r="L403" i="1"/>
  <c r="M403" i="1"/>
  <c r="I404" i="1"/>
  <c r="N404" i="1" s="1"/>
  <c r="J404" i="1"/>
  <c r="O404" i="1" s="1"/>
  <c r="M404" i="1"/>
  <c r="I405" i="1"/>
  <c r="J405" i="1"/>
  <c r="O405" i="1" s="1"/>
  <c r="L405" i="1"/>
  <c r="M405" i="1"/>
  <c r="I406" i="1"/>
  <c r="L406" i="1" s="1"/>
  <c r="J406" i="1"/>
  <c r="O406" i="1" s="1"/>
  <c r="M406" i="1"/>
  <c r="I407" i="1"/>
  <c r="J407" i="1"/>
  <c r="O407" i="1" s="1"/>
  <c r="I408" i="1"/>
  <c r="J408" i="1"/>
  <c r="O408" i="1" s="1"/>
  <c r="I409" i="1"/>
  <c r="N409" i="1" s="1"/>
  <c r="J409" i="1"/>
  <c r="O409" i="1" s="1"/>
  <c r="I410" i="1"/>
  <c r="J410" i="1"/>
  <c r="O410" i="1" s="1"/>
  <c r="I411" i="1"/>
  <c r="J411" i="1"/>
  <c r="O411" i="1" s="1"/>
  <c r="I412" i="1"/>
  <c r="J412" i="1"/>
  <c r="O412" i="1" s="1"/>
  <c r="I413" i="1"/>
  <c r="J413" i="1"/>
  <c r="O413" i="1" s="1"/>
  <c r="N413" i="1"/>
  <c r="I414" i="1"/>
  <c r="J414" i="1"/>
  <c r="O414" i="1" s="1"/>
  <c r="M414" i="1"/>
  <c r="I415" i="1"/>
  <c r="J415" i="1"/>
  <c r="O415" i="1" s="1"/>
  <c r="I416" i="1"/>
  <c r="M416" i="1" s="1"/>
  <c r="J416" i="1"/>
  <c r="O416" i="1" s="1"/>
  <c r="I417" i="1"/>
  <c r="N417" i="1" s="1"/>
  <c r="J417" i="1"/>
  <c r="O417" i="1" s="1"/>
  <c r="I418" i="1"/>
  <c r="J418" i="1"/>
  <c r="O418" i="1" s="1"/>
  <c r="I419" i="1"/>
  <c r="M419" i="1" s="1"/>
  <c r="J419" i="1"/>
  <c r="O419" i="1" s="1"/>
  <c r="K419" i="1"/>
  <c r="I420" i="1"/>
  <c r="J420" i="1"/>
  <c r="O420" i="1" s="1"/>
  <c r="I421" i="1"/>
  <c r="J421" i="1"/>
  <c r="O421" i="1" s="1"/>
  <c r="I422" i="1"/>
  <c r="L422" i="1" s="1"/>
  <c r="J422" i="1"/>
  <c r="O422" i="1" s="1"/>
  <c r="K422" i="1"/>
  <c r="M422" i="1"/>
  <c r="N422" i="1"/>
  <c r="I423" i="1"/>
  <c r="L423" i="1" s="1"/>
  <c r="J423" i="1"/>
  <c r="O423" i="1" s="1"/>
  <c r="I424" i="1"/>
  <c r="J424" i="1"/>
  <c r="O424" i="1" s="1"/>
  <c r="M424" i="1"/>
  <c r="I425" i="1"/>
  <c r="N425" i="1" s="1"/>
  <c r="J425" i="1"/>
  <c r="O425" i="1" s="1"/>
  <c r="I426" i="1"/>
  <c r="J426" i="1"/>
  <c r="O426" i="1" s="1"/>
  <c r="K426" i="1"/>
  <c r="I427" i="1"/>
  <c r="M427" i="1" s="1"/>
  <c r="J427" i="1"/>
  <c r="O427" i="1" s="1"/>
  <c r="K427" i="1"/>
  <c r="L427" i="1"/>
  <c r="N427" i="1"/>
  <c r="I428" i="1"/>
  <c r="J428" i="1"/>
  <c r="O428" i="1" s="1"/>
  <c r="K428" i="1"/>
  <c r="I429" i="1"/>
  <c r="J429" i="1"/>
  <c r="O429" i="1" s="1"/>
  <c r="L429" i="1"/>
  <c r="N429" i="1"/>
  <c r="I430" i="1"/>
  <c r="L430" i="1" s="1"/>
  <c r="J430" i="1"/>
  <c r="O430" i="1" s="1"/>
  <c r="K430" i="1"/>
  <c r="M430" i="1"/>
  <c r="N430" i="1"/>
  <c r="I431" i="1"/>
  <c r="J431" i="1"/>
  <c r="O431" i="1" s="1"/>
  <c r="L431" i="1"/>
  <c r="I432" i="1"/>
  <c r="M432" i="1" s="1"/>
  <c r="J432" i="1"/>
  <c r="O432" i="1" s="1"/>
  <c r="I433" i="1"/>
  <c r="J433" i="1"/>
  <c r="O433" i="1" s="1"/>
  <c r="I434" i="1"/>
  <c r="J434" i="1"/>
  <c r="O434" i="1" s="1"/>
  <c r="K434" i="1"/>
  <c r="I435" i="1"/>
  <c r="N435" i="1" s="1"/>
  <c r="J435" i="1"/>
  <c r="O435" i="1" s="1"/>
  <c r="L435" i="1"/>
  <c r="I436" i="1"/>
  <c r="K436" i="1" s="1"/>
  <c r="J436" i="1"/>
  <c r="O436" i="1" s="1"/>
  <c r="I437" i="1"/>
  <c r="L437" i="1" s="1"/>
  <c r="J437" i="1"/>
  <c r="O437" i="1" s="1"/>
  <c r="M437" i="1"/>
  <c r="I438" i="1"/>
  <c r="L438" i="1" s="1"/>
  <c r="J438" i="1"/>
  <c r="O438" i="1" s="1"/>
  <c r="K438" i="1"/>
  <c r="M438" i="1"/>
  <c r="N438" i="1"/>
  <c r="I439" i="1"/>
  <c r="J439" i="1"/>
  <c r="O439" i="1" s="1"/>
  <c r="N439" i="1"/>
  <c r="I440" i="1"/>
  <c r="J440" i="1"/>
  <c r="O440" i="1" s="1"/>
  <c r="M440" i="1"/>
  <c r="I441" i="1"/>
  <c r="J441" i="1"/>
  <c r="O441" i="1" s="1"/>
  <c r="I442" i="1"/>
  <c r="K442" i="1" s="1"/>
  <c r="J442" i="1"/>
  <c r="O442" i="1" s="1"/>
  <c r="L442" i="1"/>
  <c r="I443" i="1"/>
  <c r="J443" i="1"/>
  <c r="O443" i="1" s="1"/>
  <c r="K443" i="1"/>
  <c r="L443" i="1"/>
  <c r="M443" i="1"/>
  <c r="N443" i="1"/>
  <c r="I444" i="1"/>
  <c r="J444" i="1"/>
  <c r="O444" i="1" s="1"/>
  <c r="K444" i="1"/>
  <c r="I445" i="1"/>
  <c r="J445" i="1"/>
  <c r="O445" i="1" s="1"/>
  <c r="I446" i="1"/>
  <c r="L446" i="1" s="1"/>
  <c r="J446" i="1"/>
  <c r="O446" i="1" s="1"/>
  <c r="K446" i="1"/>
  <c r="M446" i="1"/>
  <c r="N446" i="1"/>
  <c r="I447" i="1"/>
  <c r="J447" i="1"/>
  <c r="O447" i="1" s="1"/>
  <c r="I448" i="1"/>
  <c r="M448" i="1" s="1"/>
  <c r="J448" i="1"/>
  <c r="O448" i="1" s="1"/>
  <c r="I449" i="1"/>
  <c r="K449" i="1" s="1"/>
  <c r="J449" i="1"/>
  <c r="O449" i="1" s="1"/>
  <c r="I450" i="1"/>
  <c r="J450" i="1"/>
  <c r="O450" i="1" s="1"/>
  <c r="I451" i="1"/>
  <c r="J451" i="1"/>
  <c r="O451" i="1" s="1"/>
  <c r="I452" i="1"/>
  <c r="N452" i="1" s="1"/>
  <c r="J452" i="1"/>
  <c r="O452" i="1" s="1"/>
  <c r="I453" i="1"/>
  <c r="J453" i="1"/>
  <c r="O453" i="1" s="1"/>
  <c r="L453" i="1"/>
  <c r="I454" i="1"/>
  <c r="L454" i="1" s="1"/>
  <c r="J454" i="1"/>
  <c r="O454" i="1" s="1"/>
  <c r="K454" i="1"/>
  <c r="M454" i="1"/>
  <c r="N454" i="1"/>
  <c r="I455" i="1"/>
  <c r="J455" i="1"/>
  <c r="O455" i="1" s="1"/>
  <c r="I456" i="1"/>
  <c r="J456" i="1"/>
  <c r="O456" i="1" s="1"/>
  <c r="I457" i="1"/>
  <c r="J457" i="1"/>
  <c r="O457" i="1" s="1"/>
  <c r="I458" i="1"/>
  <c r="J458" i="1"/>
  <c r="O458" i="1" s="1"/>
  <c r="I459" i="1"/>
  <c r="N459" i="1" s="1"/>
  <c r="J459" i="1"/>
  <c r="O459" i="1" s="1"/>
  <c r="L459" i="1"/>
  <c r="I460" i="1"/>
  <c r="J460" i="1"/>
  <c r="O460" i="1" s="1"/>
  <c r="I461" i="1"/>
  <c r="N461" i="1" s="1"/>
  <c r="J461" i="1"/>
  <c r="O461" i="1" s="1"/>
  <c r="L461" i="1"/>
  <c r="I462" i="1"/>
  <c r="J462" i="1"/>
  <c r="O462" i="1" s="1"/>
  <c r="I463" i="1"/>
  <c r="L463" i="1" s="1"/>
  <c r="J463" i="1"/>
  <c r="O463" i="1" s="1"/>
  <c r="I464" i="1"/>
  <c r="M464" i="1" s="1"/>
  <c r="J464" i="1"/>
  <c r="O464" i="1" s="1"/>
  <c r="K464" i="1"/>
  <c r="I465" i="1"/>
  <c r="J465" i="1"/>
  <c r="O465" i="1" s="1"/>
  <c r="I466" i="1"/>
  <c r="K466" i="1" s="1"/>
  <c r="J466" i="1"/>
  <c r="O466" i="1" s="1"/>
  <c r="I467" i="1"/>
  <c r="K467" i="1" s="1"/>
  <c r="J467" i="1"/>
  <c r="O467" i="1" s="1"/>
  <c r="I468" i="1"/>
  <c r="K468" i="1" s="1"/>
  <c r="J468" i="1"/>
  <c r="O468" i="1" s="1"/>
  <c r="N468" i="1"/>
  <c r="I469" i="1"/>
  <c r="J469" i="1"/>
  <c r="O469" i="1" s="1"/>
  <c r="I470" i="1"/>
  <c r="K470" i="1" s="1"/>
  <c r="J470" i="1"/>
  <c r="O470" i="1" s="1"/>
  <c r="I471" i="1"/>
  <c r="L471" i="1" s="1"/>
  <c r="J471" i="1"/>
  <c r="O471" i="1" s="1"/>
  <c r="N471" i="1"/>
  <c r="I472" i="1"/>
  <c r="K472" i="1" s="1"/>
  <c r="J472" i="1"/>
  <c r="O472" i="1" s="1"/>
  <c r="I473" i="1"/>
  <c r="K473" i="1" s="1"/>
  <c r="J473" i="1"/>
  <c r="O473" i="1" s="1"/>
  <c r="I474" i="1"/>
  <c r="J474" i="1"/>
  <c r="O474" i="1" s="1"/>
  <c r="L474" i="1"/>
  <c r="I475" i="1"/>
  <c r="M475" i="1" s="1"/>
  <c r="J475" i="1"/>
  <c r="O475" i="1" s="1"/>
  <c r="L475" i="1"/>
  <c r="I476" i="1"/>
  <c r="J476" i="1"/>
  <c r="O476" i="1" s="1"/>
  <c r="I477" i="1"/>
  <c r="J477" i="1"/>
  <c r="O477" i="1" s="1"/>
  <c r="I478" i="1"/>
  <c r="J478" i="1"/>
  <c r="O478" i="1" s="1"/>
  <c r="I479" i="1"/>
  <c r="J479" i="1"/>
  <c r="O479" i="1" s="1"/>
  <c r="I480" i="1"/>
  <c r="J480" i="1"/>
  <c r="O480" i="1" s="1"/>
  <c r="I481" i="1"/>
  <c r="M481" i="1" s="1"/>
  <c r="J481" i="1"/>
  <c r="O481" i="1" s="1"/>
  <c r="K481" i="1"/>
  <c r="L481" i="1"/>
  <c r="N481" i="1"/>
  <c r="I482" i="1"/>
  <c r="N482" i="1" s="1"/>
  <c r="J482" i="1"/>
  <c r="O482" i="1" s="1"/>
  <c r="M482" i="1"/>
  <c r="I483" i="1"/>
  <c r="J483" i="1"/>
  <c r="O483" i="1" s="1"/>
  <c r="I484" i="1"/>
  <c r="K484" i="1" s="1"/>
  <c r="J484" i="1"/>
  <c r="O484" i="1" s="1"/>
  <c r="L484" i="1"/>
  <c r="I485" i="1"/>
  <c r="J485" i="1"/>
  <c r="O485" i="1" s="1"/>
  <c r="I486" i="1"/>
  <c r="L486" i="1" s="1"/>
  <c r="J486" i="1"/>
  <c r="O486" i="1" s="1"/>
  <c r="N486" i="1"/>
  <c r="I487" i="1"/>
  <c r="J487" i="1"/>
  <c r="O487" i="1" s="1"/>
  <c r="I488" i="1"/>
  <c r="K488" i="1" s="1"/>
  <c r="J488" i="1"/>
  <c r="O488" i="1" s="1"/>
  <c r="I489" i="1"/>
  <c r="M489" i="1" s="1"/>
  <c r="J489" i="1"/>
  <c r="O489" i="1" s="1"/>
  <c r="N489" i="1"/>
  <c r="I490" i="1"/>
  <c r="J490" i="1"/>
  <c r="O490" i="1" s="1"/>
  <c r="I491" i="1"/>
  <c r="K491" i="1" s="1"/>
  <c r="J491" i="1"/>
  <c r="O491" i="1" s="1"/>
  <c r="L491" i="1"/>
  <c r="N491" i="1"/>
  <c r="I492" i="1"/>
  <c r="J492" i="1"/>
  <c r="O492" i="1" s="1"/>
  <c r="I493" i="1"/>
  <c r="J493" i="1"/>
  <c r="O493" i="1" s="1"/>
  <c r="L493" i="1"/>
  <c r="N493" i="1"/>
  <c r="I494" i="1"/>
  <c r="J494" i="1"/>
  <c r="O494" i="1" s="1"/>
  <c r="I495" i="1"/>
  <c r="L495" i="1" s="1"/>
  <c r="J495" i="1"/>
  <c r="O495" i="1" s="1"/>
  <c r="I496" i="1"/>
  <c r="M496" i="1" s="1"/>
  <c r="J496" i="1"/>
  <c r="O496" i="1" s="1"/>
  <c r="K496" i="1"/>
  <c r="I497" i="1"/>
  <c r="J497" i="1"/>
  <c r="O497" i="1" s="1"/>
  <c r="I498" i="1"/>
  <c r="J498" i="1"/>
  <c r="O498" i="1" s="1"/>
  <c r="I499" i="1"/>
  <c r="J499" i="1"/>
  <c r="O499" i="1" s="1"/>
  <c r="K499" i="1"/>
  <c r="L499" i="1"/>
  <c r="M499" i="1"/>
  <c r="N499" i="1"/>
  <c r="I500" i="1"/>
  <c r="J500" i="1"/>
  <c r="O500" i="1" s="1"/>
  <c r="N500" i="1"/>
  <c r="I501" i="1"/>
  <c r="K501" i="1" s="1"/>
  <c r="J501" i="1"/>
  <c r="O501" i="1" s="1"/>
  <c r="M501" i="1"/>
  <c r="I502" i="1"/>
  <c r="J502" i="1"/>
  <c r="O502" i="1" s="1"/>
  <c r="K502" i="1"/>
  <c r="I503" i="1"/>
  <c r="L503" i="1" s="1"/>
  <c r="J503" i="1"/>
  <c r="O503" i="1" s="1"/>
  <c r="N503" i="1"/>
  <c r="I504" i="1"/>
  <c r="K504" i="1" s="1"/>
  <c r="J504" i="1"/>
  <c r="O504" i="1" s="1"/>
  <c r="I505" i="1"/>
  <c r="J505" i="1"/>
  <c r="O505" i="1" s="1"/>
  <c r="I506" i="1"/>
  <c r="N506" i="1" s="1"/>
  <c r="J506" i="1"/>
  <c r="O506" i="1" s="1"/>
  <c r="L506" i="1"/>
  <c r="I507" i="1"/>
  <c r="J507" i="1"/>
  <c r="O507" i="1" s="1"/>
  <c r="K507" i="1"/>
  <c r="L507" i="1"/>
  <c r="M507" i="1"/>
  <c r="N507" i="1"/>
  <c r="I508" i="1"/>
  <c r="J508" i="1"/>
  <c r="O508" i="1" s="1"/>
  <c r="I509" i="1"/>
  <c r="K509" i="1" s="1"/>
  <c r="J509" i="1"/>
  <c r="O509" i="1" s="1"/>
  <c r="L509" i="1"/>
  <c r="M509" i="1"/>
  <c r="N509" i="1"/>
  <c r="I510" i="1"/>
  <c r="K510" i="1" s="1"/>
  <c r="J510" i="1"/>
  <c r="O510" i="1" s="1"/>
  <c r="N510" i="1"/>
  <c r="I511" i="1"/>
  <c r="J511" i="1"/>
  <c r="O511" i="1" s="1"/>
  <c r="I512" i="1"/>
  <c r="J512" i="1"/>
  <c r="O512" i="1" s="1"/>
  <c r="I513" i="1"/>
  <c r="J513" i="1"/>
  <c r="O513" i="1" s="1"/>
  <c r="N513" i="1"/>
  <c r="I514" i="1"/>
  <c r="N514" i="1" s="1"/>
  <c r="J514" i="1"/>
  <c r="O514" i="1" s="1"/>
  <c r="I515" i="1"/>
  <c r="J515" i="1"/>
  <c r="O515" i="1" s="1"/>
  <c r="I516" i="1"/>
  <c r="K516" i="1" s="1"/>
  <c r="J516" i="1"/>
  <c r="O516" i="1" s="1"/>
  <c r="L516" i="1"/>
  <c r="I517" i="1"/>
  <c r="K517" i="1" s="1"/>
  <c r="J517" i="1"/>
  <c r="O517" i="1" s="1"/>
  <c r="L517" i="1"/>
  <c r="M517" i="1"/>
  <c r="N517" i="1"/>
  <c r="I518" i="1"/>
  <c r="J518" i="1"/>
  <c r="O518" i="1" s="1"/>
  <c r="M518" i="1"/>
  <c r="I519" i="1"/>
  <c r="J519" i="1"/>
  <c r="O519" i="1" s="1"/>
  <c r="I520" i="1"/>
  <c r="J520" i="1"/>
  <c r="O520" i="1" s="1"/>
  <c r="I521" i="1"/>
  <c r="M521" i="1" s="1"/>
  <c r="J521" i="1"/>
  <c r="O521" i="1" s="1"/>
  <c r="L521" i="1"/>
  <c r="N521" i="1"/>
  <c r="I522" i="1"/>
  <c r="J522" i="1"/>
  <c r="O522" i="1" s="1"/>
  <c r="I523" i="1"/>
  <c r="K523" i="1" s="1"/>
  <c r="J523" i="1"/>
  <c r="O523" i="1" s="1"/>
  <c r="L523" i="1"/>
  <c r="N523" i="1"/>
  <c r="I524" i="1"/>
  <c r="J524" i="1"/>
  <c r="O524" i="1" s="1"/>
  <c r="I525" i="1"/>
  <c r="K525" i="1" s="1"/>
  <c r="J525" i="1"/>
  <c r="O525" i="1" s="1"/>
  <c r="L525" i="1"/>
  <c r="M525" i="1"/>
  <c r="N525" i="1"/>
  <c r="I526" i="1"/>
  <c r="J526" i="1"/>
  <c r="O526" i="1" s="1"/>
  <c r="I527" i="1"/>
  <c r="L527" i="1" s="1"/>
  <c r="J527" i="1"/>
  <c r="O527" i="1" s="1"/>
  <c r="I528" i="1"/>
  <c r="J528" i="1"/>
  <c r="O528" i="1" s="1"/>
  <c r="I529" i="1"/>
  <c r="J529" i="1"/>
  <c r="O529" i="1" s="1"/>
  <c r="I530" i="1"/>
  <c r="L530" i="1" s="1"/>
  <c r="J530" i="1"/>
  <c r="O530" i="1" s="1"/>
  <c r="K530" i="1"/>
  <c r="I531" i="1"/>
  <c r="J531" i="1"/>
  <c r="O531" i="1" s="1"/>
  <c r="M531" i="1"/>
  <c r="I532" i="1"/>
  <c r="J532" i="1"/>
  <c r="O532" i="1" s="1"/>
  <c r="M532" i="1"/>
  <c r="I533" i="1"/>
  <c r="K533" i="1" s="1"/>
  <c r="J533" i="1"/>
  <c r="O533" i="1" s="1"/>
  <c r="M533" i="1"/>
  <c r="I534" i="1"/>
  <c r="K534" i="1" s="1"/>
  <c r="J534" i="1"/>
  <c r="O534" i="1" s="1"/>
  <c r="I535" i="1"/>
  <c r="J535" i="1"/>
  <c r="O535" i="1" s="1"/>
  <c r="L535" i="1"/>
  <c r="N535" i="1"/>
  <c r="I536" i="1"/>
  <c r="K536" i="1" s="1"/>
  <c r="J536" i="1"/>
  <c r="O536" i="1" s="1"/>
  <c r="I537" i="1"/>
  <c r="K537" i="1" s="1"/>
  <c r="J537" i="1"/>
  <c r="O537" i="1" s="1"/>
  <c r="I538" i="1"/>
  <c r="J538" i="1"/>
  <c r="O538" i="1" s="1"/>
  <c r="M538" i="1"/>
  <c r="I539" i="1"/>
  <c r="K539" i="1" s="1"/>
  <c r="J539" i="1"/>
  <c r="O539" i="1" s="1"/>
  <c r="L539" i="1"/>
  <c r="M539" i="1"/>
  <c r="N539" i="1"/>
  <c r="I540" i="1"/>
  <c r="J540" i="1"/>
  <c r="O540" i="1" s="1"/>
  <c r="I541" i="1"/>
  <c r="K541" i="1" s="1"/>
  <c r="J541" i="1"/>
  <c r="O541" i="1" s="1"/>
  <c r="L541" i="1"/>
  <c r="M541" i="1"/>
  <c r="N541" i="1"/>
  <c r="I542" i="1"/>
  <c r="M542" i="1" s="1"/>
  <c r="J542" i="1"/>
  <c r="O542" i="1" s="1"/>
  <c r="K542" i="1"/>
  <c r="I543" i="1"/>
  <c r="J543" i="1"/>
  <c r="O543" i="1" s="1"/>
  <c r="I544" i="1"/>
  <c r="J544" i="1"/>
  <c r="O544" i="1" s="1"/>
  <c r="I545" i="1"/>
  <c r="J545" i="1"/>
  <c r="O545" i="1" s="1"/>
  <c r="K545" i="1"/>
  <c r="I546" i="1"/>
  <c r="M546" i="1" s="1"/>
  <c r="J546" i="1"/>
  <c r="O546" i="1" s="1"/>
  <c r="L546" i="1"/>
  <c r="I547" i="1"/>
  <c r="J547" i="1"/>
  <c r="O547" i="1" s="1"/>
  <c r="K547" i="1"/>
  <c r="I548" i="1"/>
  <c r="J548" i="1"/>
  <c r="O548" i="1" s="1"/>
  <c r="L548" i="1"/>
  <c r="I549" i="1"/>
  <c r="J549" i="1"/>
  <c r="O549" i="1" s="1"/>
  <c r="I550" i="1"/>
  <c r="K550" i="1" s="1"/>
  <c r="J550" i="1"/>
  <c r="O550" i="1" s="1"/>
  <c r="I551" i="1"/>
  <c r="J551" i="1"/>
  <c r="O551" i="1" s="1"/>
  <c r="I552" i="1"/>
  <c r="J552" i="1"/>
  <c r="O552" i="1" s="1"/>
  <c r="I553" i="1"/>
  <c r="M553" i="1" s="1"/>
  <c r="J553" i="1"/>
  <c r="O553" i="1" s="1"/>
  <c r="N553" i="1"/>
  <c r="I554" i="1"/>
  <c r="J554" i="1"/>
  <c r="O554" i="1" s="1"/>
  <c r="I555" i="1"/>
  <c r="J555" i="1"/>
  <c r="O555" i="1" s="1"/>
  <c r="K555" i="1"/>
  <c r="L555" i="1"/>
  <c r="M555" i="1"/>
  <c r="N555" i="1"/>
  <c r="I556" i="1"/>
  <c r="J556" i="1"/>
  <c r="O556" i="1" s="1"/>
  <c r="I557" i="1"/>
  <c r="K557" i="1" s="1"/>
  <c r="J557" i="1"/>
  <c r="O557" i="1" s="1"/>
  <c r="M557" i="1"/>
  <c r="N557" i="1"/>
  <c r="I558" i="1"/>
  <c r="J558" i="1"/>
  <c r="O558" i="1" s="1"/>
  <c r="I559" i="1"/>
  <c r="J559" i="1"/>
  <c r="O559" i="1" s="1"/>
  <c r="K559" i="1"/>
  <c r="I560" i="1"/>
  <c r="J560" i="1"/>
  <c r="O560" i="1" s="1"/>
  <c r="I561" i="1"/>
  <c r="J561" i="1"/>
  <c r="O561" i="1" s="1"/>
  <c r="N561" i="1"/>
  <c r="I562" i="1"/>
  <c r="J562" i="1"/>
  <c r="O562" i="1" s="1"/>
  <c r="L562" i="1"/>
  <c r="N562" i="1"/>
  <c r="I563" i="1"/>
  <c r="K563" i="1" s="1"/>
  <c r="J563" i="1"/>
  <c r="O563" i="1" s="1"/>
  <c r="L563" i="1"/>
  <c r="N563" i="1"/>
  <c r="I564" i="1"/>
  <c r="J564" i="1"/>
  <c r="O564" i="1" s="1"/>
  <c r="I565" i="1"/>
  <c r="L565" i="1" s="1"/>
  <c r="J565" i="1"/>
  <c r="O565" i="1" s="1"/>
  <c r="M565" i="1"/>
  <c r="I566" i="1"/>
  <c r="J566" i="1"/>
  <c r="O566" i="1" s="1"/>
  <c r="I567" i="1"/>
  <c r="J567" i="1"/>
  <c r="O567" i="1" s="1"/>
  <c r="I568" i="1"/>
  <c r="M568" i="1" s="1"/>
  <c r="J568" i="1"/>
  <c r="O568" i="1" s="1"/>
  <c r="I569" i="1"/>
  <c r="K569" i="1" s="1"/>
  <c r="J569" i="1"/>
  <c r="O569" i="1" s="1"/>
  <c r="I570" i="1"/>
  <c r="J570" i="1"/>
  <c r="O570" i="1" s="1"/>
  <c r="I571" i="1"/>
  <c r="M571" i="1" s="1"/>
  <c r="J571" i="1"/>
  <c r="O571" i="1" s="1"/>
  <c r="K571" i="1"/>
  <c r="N571" i="1"/>
  <c r="I572" i="1"/>
  <c r="N572" i="1" s="1"/>
  <c r="J572" i="1"/>
  <c r="O572" i="1" s="1"/>
  <c r="I573" i="1"/>
  <c r="K573" i="1" s="1"/>
  <c r="J573" i="1"/>
  <c r="O573" i="1" s="1"/>
  <c r="N573" i="1"/>
  <c r="I574" i="1"/>
  <c r="J574" i="1"/>
  <c r="O574" i="1" s="1"/>
  <c r="I575" i="1"/>
  <c r="N575" i="1" s="1"/>
  <c r="J575" i="1"/>
  <c r="O575" i="1" s="1"/>
  <c r="K575" i="1"/>
  <c r="I576" i="1"/>
  <c r="K576" i="1" s="1"/>
  <c r="J576" i="1"/>
  <c r="O576" i="1" s="1"/>
  <c r="I577" i="1"/>
  <c r="J577" i="1"/>
  <c r="O577" i="1" s="1"/>
  <c r="I578" i="1"/>
  <c r="L578" i="1" s="1"/>
  <c r="J578" i="1"/>
  <c r="O578" i="1" s="1"/>
  <c r="K578" i="1"/>
  <c r="M578" i="1"/>
  <c r="N578" i="1"/>
  <c r="I579" i="1"/>
  <c r="J579" i="1"/>
  <c r="O579" i="1" s="1"/>
  <c r="M579" i="1"/>
  <c r="I580" i="1"/>
  <c r="J580" i="1"/>
  <c r="O580" i="1" s="1"/>
  <c r="I581" i="1"/>
  <c r="J581" i="1"/>
  <c r="O581" i="1" s="1"/>
  <c r="I582" i="1"/>
  <c r="M582" i="1" s="1"/>
  <c r="J582" i="1"/>
  <c r="O582" i="1" s="1"/>
  <c r="N582" i="1"/>
  <c r="I583" i="1"/>
  <c r="K583" i="1" s="1"/>
  <c r="J583" i="1"/>
  <c r="O583" i="1" s="1"/>
  <c r="I584" i="1"/>
  <c r="J584" i="1"/>
  <c r="O584" i="1" s="1"/>
  <c r="I585" i="1"/>
  <c r="J585" i="1"/>
  <c r="O585" i="1" s="1"/>
  <c r="K585" i="1"/>
  <c r="I586" i="1"/>
  <c r="K586" i="1" s="1"/>
  <c r="J586" i="1"/>
  <c r="O586" i="1" s="1"/>
  <c r="N586" i="1"/>
  <c r="I587" i="1"/>
  <c r="J587" i="1"/>
  <c r="O587" i="1" s="1"/>
  <c r="N587" i="1"/>
  <c r="I588" i="1"/>
  <c r="J588" i="1"/>
  <c r="O588" i="1" s="1"/>
  <c r="K588" i="1"/>
  <c r="L588" i="1"/>
  <c r="M588" i="1"/>
  <c r="N588" i="1"/>
  <c r="I589" i="1"/>
  <c r="L589" i="1" s="1"/>
  <c r="J589" i="1"/>
  <c r="O589" i="1" s="1"/>
  <c r="M589" i="1"/>
  <c r="I590" i="1"/>
  <c r="J590" i="1"/>
  <c r="O590" i="1" s="1"/>
  <c r="I591" i="1"/>
  <c r="J591" i="1"/>
  <c r="O591" i="1" s="1"/>
  <c r="I592" i="1"/>
  <c r="J592" i="1"/>
  <c r="O592" i="1" s="1"/>
  <c r="I593" i="1"/>
  <c r="J593" i="1"/>
  <c r="O593" i="1" s="1"/>
  <c r="I594" i="1"/>
  <c r="J594" i="1"/>
  <c r="O594" i="1" s="1"/>
  <c r="I595" i="1"/>
  <c r="J595" i="1"/>
  <c r="O595" i="1" s="1"/>
  <c r="K595" i="1"/>
  <c r="L595" i="1"/>
  <c r="M595" i="1"/>
  <c r="N595" i="1"/>
  <c r="I596" i="1"/>
  <c r="K596" i="1" s="1"/>
  <c r="J596" i="1"/>
  <c r="O596" i="1" s="1"/>
  <c r="L596" i="1"/>
  <c r="M596" i="1"/>
  <c r="N596" i="1"/>
  <c r="I597" i="1"/>
  <c r="K597" i="1" s="1"/>
  <c r="J597" i="1"/>
  <c r="O597" i="1" s="1"/>
  <c r="M597" i="1"/>
  <c r="I598" i="1"/>
  <c r="M598" i="1" s="1"/>
  <c r="J598" i="1"/>
  <c r="O598" i="1" s="1"/>
  <c r="I599" i="1"/>
  <c r="J599" i="1"/>
  <c r="O599" i="1" s="1"/>
  <c r="I600" i="1"/>
  <c r="M600" i="1" s="1"/>
  <c r="J600" i="1"/>
  <c r="O600" i="1" s="1"/>
  <c r="K600" i="1"/>
  <c r="N600" i="1"/>
  <c r="I601" i="1"/>
  <c r="J601" i="1"/>
  <c r="O601" i="1" s="1"/>
  <c r="I602" i="1"/>
  <c r="N602" i="1" s="1"/>
  <c r="J602" i="1"/>
  <c r="O602" i="1" s="1"/>
  <c r="I603" i="1"/>
  <c r="J603" i="1"/>
  <c r="O603" i="1" s="1"/>
  <c r="I604" i="1"/>
  <c r="K604" i="1" s="1"/>
  <c r="J604" i="1"/>
  <c r="O604" i="1" s="1"/>
  <c r="L604" i="1"/>
  <c r="N604" i="1"/>
  <c r="I605" i="1"/>
  <c r="N605" i="1" s="1"/>
  <c r="J605" i="1"/>
  <c r="O605" i="1" s="1"/>
  <c r="I606" i="1"/>
  <c r="K606" i="1" s="1"/>
  <c r="J606" i="1"/>
  <c r="O606" i="1" s="1"/>
  <c r="L606" i="1"/>
  <c r="M606" i="1"/>
  <c r="N606" i="1"/>
  <c r="I607" i="1"/>
  <c r="L607" i="1" s="1"/>
  <c r="J607" i="1"/>
  <c r="O607" i="1" s="1"/>
  <c r="I608" i="1"/>
  <c r="J608" i="1"/>
  <c r="O608" i="1" s="1"/>
  <c r="I609" i="1"/>
  <c r="J609" i="1"/>
  <c r="O609" i="1" s="1"/>
  <c r="I610" i="1"/>
  <c r="J610" i="1"/>
  <c r="O610" i="1" s="1"/>
  <c r="I611" i="1"/>
  <c r="K611" i="1" s="1"/>
  <c r="J611" i="1"/>
  <c r="O611" i="1" s="1"/>
  <c r="M611" i="1"/>
  <c r="I612" i="1"/>
  <c r="J612" i="1"/>
  <c r="O612" i="1" s="1"/>
  <c r="I613" i="1"/>
  <c r="J613" i="1"/>
  <c r="O613" i="1" s="1"/>
  <c r="I614" i="1"/>
  <c r="L614" i="1" s="1"/>
  <c r="J614" i="1"/>
  <c r="O614" i="1" s="1"/>
  <c r="I615" i="1"/>
  <c r="L615" i="1" s="1"/>
  <c r="J615" i="1"/>
  <c r="O615" i="1" s="1"/>
  <c r="M615" i="1"/>
  <c r="I616" i="1"/>
  <c r="J616" i="1"/>
  <c r="O616" i="1" s="1"/>
  <c r="L616" i="1"/>
  <c r="I617" i="1"/>
  <c r="J617" i="1"/>
  <c r="O617" i="1" s="1"/>
  <c r="I618" i="1"/>
  <c r="J618" i="1"/>
  <c r="O618" i="1" s="1"/>
  <c r="K618" i="1"/>
  <c r="I619" i="1"/>
  <c r="J619" i="1"/>
  <c r="O619" i="1" s="1"/>
  <c r="M619" i="1"/>
  <c r="I620" i="1"/>
  <c r="J620" i="1"/>
  <c r="O620" i="1" s="1"/>
  <c r="K620" i="1"/>
  <c r="I621" i="1"/>
  <c r="K621" i="1" s="1"/>
  <c r="J621" i="1"/>
  <c r="O621" i="1" s="1"/>
  <c r="M621" i="1"/>
  <c r="I622" i="1"/>
  <c r="K622" i="1" s="1"/>
  <c r="J622" i="1"/>
  <c r="O622" i="1" s="1"/>
  <c r="I623" i="1"/>
  <c r="J623" i="1"/>
  <c r="O623" i="1" s="1"/>
  <c r="I624" i="1"/>
  <c r="J624" i="1"/>
  <c r="O624" i="1" s="1"/>
  <c r="I625" i="1"/>
  <c r="J625" i="1"/>
  <c r="O625" i="1" s="1"/>
  <c r="M625" i="1"/>
  <c r="I626" i="1"/>
  <c r="K626" i="1" s="1"/>
  <c r="J626" i="1"/>
  <c r="O626" i="1" s="1"/>
  <c r="M626" i="1"/>
  <c r="N626" i="1"/>
  <c r="I627" i="1"/>
  <c r="J627" i="1"/>
  <c r="O627" i="1" s="1"/>
  <c r="I628" i="1"/>
  <c r="K628" i="1" s="1"/>
  <c r="J628" i="1"/>
  <c r="O628" i="1" s="1"/>
  <c r="L628" i="1"/>
  <c r="M628" i="1"/>
  <c r="N628" i="1"/>
  <c r="I629" i="1"/>
  <c r="J629" i="1"/>
  <c r="O629" i="1" s="1"/>
  <c r="I630" i="1"/>
  <c r="K630" i="1" s="1"/>
  <c r="J630" i="1"/>
  <c r="O630" i="1" s="1"/>
  <c r="M630" i="1"/>
  <c r="N630" i="1"/>
  <c r="I631" i="1"/>
  <c r="J631" i="1"/>
  <c r="O631" i="1" s="1"/>
  <c r="I632" i="1"/>
  <c r="J632" i="1"/>
  <c r="O632" i="1" s="1"/>
  <c r="I633" i="1"/>
  <c r="K633" i="1" s="1"/>
  <c r="J633" i="1"/>
  <c r="O633" i="1" s="1"/>
  <c r="I634" i="1"/>
  <c r="J634" i="1"/>
  <c r="O634" i="1" s="1"/>
  <c r="I635" i="1"/>
  <c r="L635" i="1" s="1"/>
  <c r="J635" i="1"/>
  <c r="O635" i="1" s="1"/>
  <c r="I636" i="1"/>
  <c r="K636" i="1" s="1"/>
  <c r="J636" i="1"/>
  <c r="O636" i="1" s="1"/>
  <c r="L636" i="1"/>
  <c r="M636" i="1"/>
  <c r="N636" i="1"/>
  <c r="I637" i="1"/>
  <c r="J637" i="1"/>
  <c r="O637" i="1" s="1"/>
  <c r="I638" i="1"/>
  <c r="M638" i="1" s="1"/>
  <c r="J638" i="1"/>
  <c r="O638" i="1" s="1"/>
  <c r="I639" i="1"/>
  <c r="J639" i="1"/>
  <c r="O639" i="1" s="1"/>
  <c r="I640" i="1"/>
  <c r="J640" i="1"/>
  <c r="O640" i="1" s="1"/>
  <c r="I641" i="1"/>
  <c r="N641" i="1" s="1"/>
  <c r="J641" i="1"/>
  <c r="O641" i="1" s="1"/>
  <c r="M641" i="1"/>
  <c r="I642" i="1"/>
  <c r="J642" i="1"/>
  <c r="O642" i="1" s="1"/>
  <c r="I643" i="1"/>
  <c r="M643" i="1" s="1"/>
  <c r="J643" i="1"/>
  <c r="O643" i="1" s="1"/>
  <c r="N643" i="1"/>
  <c r="I644" i="1"/>
  <c r="J644" i="1"/>
  <c r="O644" i="1" s="1"/>
  <c r="K644" i="1"/>
  <c r="L644" i="1"/>
  <c r="M644" i="1"/>
  <c r="N644" i="1"/>
  <c r="I645" i="1"/>
  <c r="K645" i="1" s="1"/>
  <c r="J645" i="1"/>
  <c r="O645" i="1" s="1"/>
  <c r="L645" i="1"/>
  <c r="M645" i="1"/>
  <c r="N645" i="1"/>
  <c r="I646" i="1"/>
  <c r="K646" i="1" s="1"/>
  <c r="J646" i="1"/>
  <c r="O646" i="1" s="1"/>
  <c r="M646" i="1"/>
  <c r="I647" i="1"/>
  <c r="J647" i="1"/>
  <c r="O647" i="1" s="1"/>
  <c r="I648" i="1"/>
  <c r="J648" i="1"/>
  <c r="O648" i="1" s="1"/>
  <c r="I649" i="1"/>
  <c r="J649" i="1"/>
  <c r="O649" i="1" s="1"/>
  <c r="L649" i="1"/>
  <c r="I650" i="1"/>
  <c r="J650" i="1"/>
  <c r="O650" i="1" s="1"/>
  <c r="I651" i="1"/>
  <c r="M651" i="1" s="1"/>
  <c r="J651" i="1"/>
  <c r="O651" i="1" s="1"/>
  <c r="L651" i="1"/>
  <c r="I652" i="1"/>
  <c r="J652" i="1"/>
  <c r="O652" i="1" s="1"/>
  <c r="K652" i="1"/>
  <c r="I653" i="1"/>
  <c r="J653" i="1"/>
  <c r="O653" i="1" s="1"/>
  <c r="I654" i="1"/>
  <c r="J654" i="1"/>
  <c r="O654" i="1" s="1"/>
  <c r="I655" i="1"/>
  <c r="J655" i="1"/>
  <c r="O655" i="1" s="1"/>
  <c r="I656" i="1"/>
  <c r="J656" i="1"/>
  <c r="O656" i="1" s="1"/>
  <c r="I657" i="1"/>
  <c r="J657" i="1"/>
  <c r="O657" i="1" s="1"/>
  <c r="I658" i="1"/>
  <c r="J658" i="1"/>
  <c r="O658" i="1" s="1"/>
  <c r="K658" i="1"/>
  <c r="M658" i="1"/>
  <c r="I659" i="1"/>
  <c r="J659" i="1"/>
  <c r="O659" i="1" s="1"/>
  <c r="I660" i="1"/>
  <c r="K660" i="1" s="1"/>
  <c r="J660" i="1"/>
  <c r="O660" i="1" s="1"/>
  <c r="L660" i="1"/>
  <c r="M660" i="1"/>
  <c r="N660" i="1"/>
  <c r="I661" i="1"/>
  <c r="K661" i="1" s="1"/>
  <c r="J661" i="1"/>
  <c r="O661" i="1" s="1"/>
  <c r="L661" i="1"/>
  <c r="N661" i="1"/>
  <c r="I662" i="1"/>
  <c r="J662" i="1"/>
  <c r="O662" i="1" s="1"/>
  <c r="I663" i="1"/>
  <c r="K663" i="1" s="1"/>
  <c r="J663" i="1"/>
  <c r="O663" i="1" s="1"/>
  <c r="N663" i="1"/>
  <c r="I664" i="1"/>
  <c r="J664" i="1"/>
  <c r="O664" i="1" s="1"/>
  <c r="I665" i="1"/>
  <c r="L665" i="1" s="1"/>
  <c r="J665" i="1"/>
  <c r="O665" i="1" s="1"/>
  <c r="I666" i="1"/>
  <c r="J666" i="1"/>
  <c r="O666" i="1" s="1"/>
  <c r="K666" i="1"/>
  <c r="I667" i="1"/>
  <c r="J667" i="1"/>
  <c r="O667" i="1" s="1"/>
  <c r="I668" i="1"/>
  <c r="J668" i="1"/>
  <c r="O668" i="1" s="1"/>
  <c r="I669" i="1"/>
  <c r="L669" i="1" s="1"/>
  <c r="J669" i="1"/>
  <c r="O669" i="1" s="1"/>
  <c r="K669" i="1"/>
  <c r="M669" i="1"/>
  <c r="N669" i="1"/>
  <c r="I670" i="1"/>
  <c r="J670" i="1"/>
  <c r="O670" i="1" s="1"/>
  <c r="I671" i="1"/>
  <c r="K671" i="1" s="1"/>
  <c r="J671" i="1"/>
  <c r="O671" i="1" s="1"/>
  <c r="M671" i="1"/>
  <c r="I672" i="1"/>
  <c r="J672" i="1"/>
  <c r="O672" i="1" s="1"/>
  <c r="I673" i="1"/>
  <c r="J673" i="1"/>
  <c r="O673" i="1" s="1"/>
  <c r="I674" i="1"/>
  <c r="N674" i="1" s="1"/>
  <c r="J674" i="1"/>
  <c r="O674" i="1" s="1"/>
  <c r="L674" i="1"/>
  <c r="I675" i="1"/>
  <c r="J675" i="1"/>
  <c r="O675" i="1" s="1"/>
  <c r="I676" i="1"/>
  <c r="J676" i="1"/>
  <c r="O676" i="1" s="1"/>
  <c r="I677" i="1"/>
  <c r="J677" i="1"/>
  <c r="O677" i="1" s="1"/>
  <c r="I678" i="1"/>
  <c r="K678" i="1" s="1"/>
  <c r="J678" i="1"/>
  <c r="O678" i="1" s="1"/>
  <c r="L678" i="1"/>
  <c r="N678" i="1"/>
  <c r="I679" i="1"/>
  <c r="M679" i="1" s="1"/>
  <c r="J679" i="1"/>
  <c r="O679" i="1" s="1"/>
  <c r="I680" i="1"/>
  <c r="J680" i="1"/>
  <c r="O680" i="1" s="1"/>
  <c r="I681" i="1"/>
  <c r="L681" i="1" s="1"/>
  <c r="J681" i="1"/>
  <c r="O681" i="1" s="1"/>
  <c r="K681" i="1"/>
  <c r="I682" i="1"/>
  <c r="J682" i="1"/>
  <c r="O682" i="1" s="1"/>
  <c r="I683" i="1"/>
  <c r="J683" i="1"/>
  <c r="O683" i="1" s="1"/>
  <c r="I684" i="1"/>
  <c r="J684" i="1"/>
  <c r="O684" i="1" s="1"/>
  <c r="K684" i="1"/>
  <c r="I685" i="1"/>
  <c r="N685" i="1" s="1"/>
  <c r="J685" i="1"/>
  <c r="O685" i="1" s="1"/>
  <c r="K685" i="1"/>
  <c r="L685" i="1"/>
  <c r="M685" i="1"/>
  <c r="I686" i="1"/>
  <c r="K686" i="1" s="1"/>
  <c r="J686" i="1"/>
  <c r="O686" i="1" s="1"/>
  <c r="N686" i="1"/>
  <c r="I687" i="1"/>
  <c r="J687" i="1"/>
  <c r="O687" i="1" s="1"/>
  <c r="I688" i="1"/>
  <c r="J688" i="1"/>
  <c r="O688" i="1" s="1"/>
  <c r="I689" i="1"/>
  <c r="K689" i="1" s="1"/>
  <c r="J689" i="1"/>
  <c r="O689" i="1" s="1"/>
  <c r="I690" i="1"/>
  <c r="J690" i="1"/>
  <c r="O690" i="1" s="1"/>
  <c r="I691" i="1"/>
  <c r="J691" i="1"/>
  <c r="O691" i="1" s="1"/>
  <c r="N691" i="1"/>
  <c r="I692" i="1"/>
  <c r="J692" i="1"/>
  <c r="O692" i="1" s="1"/>
  <c r="K692" i="1"/>
  <c r="L692" i="1"/>
  <c r="M692" i="1"/>
  <c r="N692" i="1"/>
  <c r="I693" i="1"/>
  <c r="K693" i="1" s="1"/>
  <c r="J693" i="1"/>
  <c r="O693" i="1" s="1"/>
  <c r="L693" i="1"/>
  <c r="M693" i="1"/>
  <c r="N693" i="1"/>
  <c r="I694" i="1"/>
  <c r="J694" i="1"/>
  <c r="O694" i="1" s="1"/>
  <c r="I695" i="1"/>
  <c r="M695" i="1" s="1"/>
  <c r="J695" i="1"/>
  <c r="O695" i="1" s="1"/>
  <c r="I696" i="1"/>
  <c r="K696" i="1" s="1"/>
  <c r="J696" i="1"/>
  <c r="O696" i="1" s="1"/>
  <c r="N696" i="1"/>
  <c r="I697" i="1"/>
  <c r="J697" i="1"/>
  <c r="O697" i="1" s="1"/>
  <c r="I698" i="1"/>
  <c r="N698" i="1" s="1"/>
  <c r="J698" i="1"/>
  <c r="O698" i="1" s="1"/>
  <c r="K698" i="1"/>
  <c r="M698" i="1"/>
  <c r="I699" i="1"/>
  <c r="J699" i="1"/>
  <c r="O699" i="1" s="1"/>
  <c r="I700" i="1"/>
  <c r="K700" i="1" s="1"/>
  <c r="J700" i="1"/>
  <c r="O700" i="1" s="1"/>
  <c r="L700" i="1"/>
  <c r="M700" i="1"/>
  <c r="N700" i="1"/>
  <c r="I701" i="1"/>
  <c r="K701" i="1" s="1"/>
  <c r="J701" i="1"/>
  <c r="O701" i="1" s="1"/>
  <c r="L701" i="1"/>
  <c r="N701" i="1"/>
  <c r="I702" i="1"/>
  <c r="J702" i="1"/>
  <c r="O702" i="1" s="1"/>
  <c r="I703" i="1"/>
  <c r="N703" i="1" s="1"/>
  <c r="J703" i="1"/>
  <c r="O703" i="1" s="1"/>
  <c r="M703" i="1"/>
  <c r="I704" i="1"/>
  <c r="J704" i="1"/>
  <c r="O704" i="1" s="1"/>
  <c r="I705" i="1"/>
  <c r="J705" i="1"/>
  <c r="O705" i="1" s="1"/>
  <c r="I706" i="1"/>
  <c r="N706" i="1" s="1"/>
  <c r="J706" i="1"/>
  <c r="O706" i="1" s="1"/>
  <c r="L706" i="1"/>
  <c r="I707" i="1"/>
  <c r="J707" i="1"/>
  <c r="O707" i="1" s="1"/>
  <c r="I708" i="1"/>
  <c r="M708" i="1" s="1"/>
  <c r="J708" i="1"/>
  <c r="O708" i="1" s="1"/>
  <c r="I709" i="1"/>
  <c r="J709" i="1"/>
  <c r="O709" i="1" s="1"/>
  <c r="K709" i="1"/>
  <c r="I710" i="1"/>
  <c r="J710" i="1"/>
  <c r="O710" i="1" s="1"/>
  <c r="I711" i="1"/>
  <c r="M711" i="1" s="1"/>
  <c r="J711" i="1"/>
  <c r="O711" i="1" s="1"/>
  <c r="I712" i="1"/>
  <c r="J712" i="1"/>
  <c r="O712" i="1" s="1"/>
  <c r="I713" i="1"/>
  <c r="J713" i="1"/>
  <c r="O713" i="1" s="1"/>
  <c r="K713" i="1"/>
  <c r="L713" i="1"/>
  <c r="I714" i="1"/>
  <c r="J714" i="1"/>
  <c r="O714" i="1" s="1"/>
  <c r="I715" i="1"/>
  <c r="J715" i="1"/>
  <c r="O715" i="1" s="1"/>
  <c r="I716" i="1"/>
  <c r="J716" i="1"/>
  <c r="O716" i="1" s="1"/>
  <c r="K716" i="1"/>
  <c r="L716" i="1"/>
  <c r="M716" i="1"/>
  <c r="N716" i="1"/>
  <c r="I717" i="1"/>
  <c r="K717" i="1" s="1"/>
  <c r="J717" i="1"/>
  <c r="O717" i="1" s="1"/>
  <c r="L717" i="1"/>
  <c r="M717" i="1"/>
  <c r="N717" i="1"/>
  <c r="I718" i="1"/>
  <c r="K718" i="1" s="1"/>
  <c r="J718" i="1"/>
  <c r="O718" i="1" s="1"/>
  <c r="I719" i="1"/>
  <c r="J719" i="1"/>
  <c r="O719" i="1" s="1"/>
  <c r="I720" i="1"/>
  <c r="J720" i="1"/>
  <c r="O720" i="1" s="1"/>
  <c r="I721" i="1"/>
  <c r="K721" i="1" s="1"/>
  <c r="J721" i="1"/>
  <c r="O721" i="1" s="1"/>
  <c r="I722" i="1"/>
  <c r="J722" i="1"/>
  <c r="O722" i="1" s="1"/>
  <c r="I723" i="1"/>
  <c r="J723" i="1"/>
  <c r="O723" i="1" s="1"/>
  <c r="I724" i="1"/>
  <c r="J724" i="1"/>
  <c r="O724" i="1" s="1"/>
  <c r="K724" i="1"/>
  <c r="L724" i="1"/>
  <c r="M724" i="1"/>
  <c r="N724" i="1"/>
  <c r="I725" i="1"/>
  <c r="K725" i="1" s="1"/>
  <c r="J725" i="1"/>
  <c r="O725" i="1" s="1"/>
  <c r="L725" i="1"/>
  <c r="M725" i="1"/>
  <c r="N725" i="1"/>
  <c r="I726" i="1"/>
  <c r="J726" i="1"/>
  <c r="O726" i="1" s="1"/>
  <c r="I727" i="1"/>
  <c r="M727" i="1" s="1"/>
  <c r="J727" i="1"/>
  <c r="O727" i="1" s="1"/>
  <c r="I728" i="1"/>
  <c r="K728" i="1" s="1"/>
  <c r="J728" i="1"/>
  <c r="O728" i="1" s="1"/>
  <c r="I729" i="1"/>
  <c r="J729" i="1"/>
  <c r="O729" i="1" s="1"/>
  <c r="I730" i="1"/>
  <c r="N730" i="1" s="1"/>
  <c r="J730" i="1"/>
  <c r="O730" i="1" s="1"/>
  <c r="L730" i="1"/>
  <c r="M730" i="1"/>
  <c r="I731" i="1"/>
  <c r="J731" i="1"/>
  <c r="O731" i="1" s="1"/>
  <c r="I732" i="1"/>
  <c r="J732" i="1"/>
  <c r="O732" i="1" s="1"/>
  <c r="K732" i="1"/>
  <c r="I733" i="1"/>
  <c r="L733" i="1" s="1"/>
  <c r="J733" i="1"/>
  <c r="O733" i="1" s="1"/>
  <c r="K733" i="1"/>
  <c r="M733" i="1"/>
  <c r="N733" i="1"/>
  <c r="I734" i="1"/>
  <c r="J734" i="1"/>
  <c r="O734" i="1" s="1"/>
  <c r="I735" i="1"/>
  <c r="J735" i="1"/>
  <c r="O735" i="1" s="1"/>
  <c r="I736" i="1"/>
  <c r="J736" i="1"/>
  <c r="O736" i="1" s="1"/>
  <c r="I737" i="1"/>
  <c r="J737" i="1"/>
  <c r="O737" i="1" s="1"/>
  <c r="I738" i="1"/>
  <c r="J738" i="1"/>
  <c r="O738" i="1" s="1"/>
  <c r="I739" i="1"/>
  <c r="J739" i="1"/>
  <c r="O739" i="1" s="1"/>
  <c r="I740" i="1"/>
  <c r="L740" i="1" s="1"/>
  <c r="J740" i="1"/>
  <c r="O740" i="1" s="1"/>
  <c r="K740" i="1"/>
  <c r="M740" i="1"/>
  <c r="N740" i="1"/>
  <c r="I741" i="1"/>
  <c r="J741" i="1"/>
  <c r="O741" i="1" s="1"/>
  <c r="M741" i="1"/>
  <c r="I742" i="1"/>
  <c r="L742" i="1" s="1"/>
  <c r="J742" i="1"/>
  <c r="O742" i="1" s="1"/>
  <c r="I743" i="1"/>
  <c r="M743" i="1" s="1"/>
  <c r="J743" i="1"/>
  <c r="O743" i="1" s="1"/>
  <c r="I744" i="1"/>
  <c r="J744" i="1"/>
  <c r="O744" i="1" s="1"/>
  <c r="I745" i="1"/>
  <c r="J745" i="1"/>
  <c r="O745" i="1" s="1"/>
  <c r="I746" i="1"/>
  <c r="J746" i="1"/>
  <c r="O746" i="1" s="1"/>
  <c r="I747" i="1"/>
  <c r="K747" i="1" s="1"/>
  <c r="J747" i="1"/>
  <c r="O747" i="1" s="1"/>
  <c r="I748" i="1"/>
  <c r="J748" i="1"/>
  <c r="O748" i="1" s="1"/>
  <c r="M748" i="1"/>
  <c r="I749" i="1"/>
  <c r="K749" i="1" s="1"/>
  <c r="J749" i="1"/>
  <c r="O749" i="1" s="1"/>
  <c r="I750" i="1"/>
  <c r="K750" i="1" s="1"/>
  <c r="J750" i="1"/>
  <c r="O750" i="1" s="1"/>
  <c r="I751" i="1"/>
  <c r="J751" i="1"/>
  <c r="O751" i="1" s="1"/>
  <c r="I752" i="1"/>
  <c r="K752" i="1" s="1"/>
  <c r="J752" i="1"/>
  <c r="O752" i="1" s="1"/>
  <c r="N752" i="1"/>
  <c r="I753" i="1"/>
  <c r="K753" i="1" s="1"/>
  <c r="J753" i="1"/>
  <c r="O753" i="1" s="1"/>
  <c r="I754" i="1"/>
  <c r="K754" i="1" s="1"/>
  <c r="J754" i="1"/>
  <c r="O754" i="1" s="1"/>
  <c r="I755" i="1"/>
  <c r="J755" i="1"/>
  <c r="O755" i="1" s="1"/>
  <c r="L755" i="1"/>
  <c r="N755" i="1"/>
  <c r="I756" i="1"/>
  <c r="K756" i="1" s="1"/>
  <c r="J756" i="1"/>
  <c r="O756" i="1" s="1"/>
  <c r="N756" i="1"/>
  <c r="I757" i="1"/>
  <c r="J757" i="1"/>
  <c r="O757" i="1" s="1"/>
  <c r="K757" i="1"/>
  <c r="L757" i="1"/>
  <c r="M757" i="1"/>
  <c r="N757" i="1"/>
  <c r="I758" i="1"/>
  <c r="J758" i="1"/>
  <c r="O758" i="1" s="1"/>
  <c r="I759" i="1"/>
  <c r="J759" i="1"/>
  <c r="O759" i="1" s="1"/>
  <c r="M759" i="1"/>
  <c r="N759" i="1"/>
  <c r="I760" i="1"/>
  <c r="J760" i="1"/>
  <c r="O760" i="1" s="1"/>
  <c r="I761" i="1"/>
  <c r="J761" i="1"/>
  <c r="O761" i="1" s="1"/>
  <c r="I762" i="1"/>
  <c r="J762" i="1"/>
  <c r="O762" i="1" s="1"/>
  <c r="K762" i="1"/>
  <c r="L762" i="1"/>
  <c r="I763" i="1"/>
  <c r="K763" i="1" s="1"/>
  <c r="J763" i="1"/>
  <c r="O763" i="1" s="1"/>
  <c r="N763" i="1"/>
  <c r="I764" i="1"/>
  <c r="J764" i="1"/>
  <c r="O764" i="1" s="1"/>
  <c r="I765" i="1"/>
  <c r="J765" i="1"/>
  <c r="O765" i="1" s="1"/>
  <c r="K765" i="1"/>
  <c r="L765" i="1"/>
  <c r="M765" i="1"/>
  <c r="N765" i="1"/>
  <c r="I766" i="1"/>
  <c r="M766" i="1" s="1"/>
  <c r="J766" i="1"/>
  <c r="O766" i="1" s="1"/>
  <c r="L766" i="1"/>
  <c r="I767" i="1"/>
  <c r="J767" i="1"/>
  <c r="O767" i="1" s="1"/>
  <c r="I768" i="1"/>
  <c r="J768" i="1"/>
  <c r="O768" i="1" s="1"/>
  <c r="I769" i="1"/>
  <c r="J769" i="1"/>
  <c r="O769" i="1" s="1"/>
  <c r="I770" i="1"/>
  <c r="J770" i="1"/>
  <c r="O770" i="1" s="1"/>
  <c r="I771" i="1"/>
  <c r="J771" i="1"/>
  <c r="O771" i="1" s="1"/>
  <c r="I772" i="1"/>
  <c r="J772" i="1"/>
  <c r="O772" i="1" s="1"/>
  <c r="I773" i="1"/>
  <c r="K773" i="1" s="1"/>
  <c r="J773" i="1"/>
  <c r="O773" i="1" s="1"/>
  <c r="L773" i="1"/>
  <c r="N773" i="1"/>
  <c r="I774" i="1"/>
  <c r="J774" i="1"/>
  <c r="O774" i="1" s="1"/>
  <c r="I775" i="1"/>
  <c r="M775" i="1" s="1"/>
  <c r="J775" i="1"/>
  <c r="O775" i="1" s="1"/>
  <c r="I776" i="1"/>
  <c r="J776" i="1"/>
  <c r="O776" i="1" s="1"/>
  <c r="I777" i="1"/>
  <c r="J777" i="1"/>
  <c r="O777" i="1" s="1"/>
  <c r="K777" i="1"/>
  <c r="L777" i="1"/>
  <c r="I778" i="1"/>
  <c r="J778" i="1"/>
  <c r="O778" i="1" s="1"/>
  <c r="I779" i="1"/>
  <c r="J779" i="1"/>
  <c r="O779" i="1" s="1"/>
  <c r="I780" i="1"/>
  <c r="J780" i="1"/>
  <c r="O780" i="1" s="1"/>
  <c r="N780" i="1"/>
  <c r="I781" i="1"/>
  <c r="L781" i="1" s="1"/>
  <c r="J781" i="1"/>
  <c r="O781" i="1" s="1"/>
  <c r="K781" i="1"/>
  <c r="M781" i="1"/>
  <c r="N781" i="1"/>
  <c r="I782" i="1"/>
  <c r="J782" i="1"/>
  <c r="O782" i="1" s="1"/>
  <c r="I783" i="1"/>
  <c r="J783" i="1"/>
  <c r="O783" i="1" s="1"/>
  <c r="I784" i="1"/>
  <c r="J784" i="1"/>
  <c r="O784" i="1" s="1"/>
  <c r="I785" i="1"/>
  <c r="K785" i="1" s="1"/>
  <c r="J785" i="1"/>
  <c r="O785" i="1" s="1"/>
  <c r="I786" i="1"/>
  <c r="K786" i="1" s="1"/>
  <c r="J786" i="1"/>
  <c r="O786" i="1" s="1"/>
  <c r="I787" i="1"/>
  <c r="J787" i="1"/>
  <c r="O787" i="1" s="1"/>
  <c r="I788" i="1"/>
  <c r="N788" i="1" s="1"/>
  <c r="J788" i="1"/>
  <c r="O788" i="1" s="1"/>
  <c r="K788" i="1"/>
  <c r="L788" i="1"/>
  <c r="M788" i="1"/>
  <c r="I789" i="1"/>
  <c r="L789" i="1" s="1"/>
  <c r="J789" i="1"/>
  <c r="O789" i="1" s="1"/>
  <c r="K789" i="1"/>
  <c r="N789" i="1"/>
  <c r="I790" i="1"/>
  <c r="M790" i="1" s="1"/>
  <c r="J790" i="1"/>
  <c r="O790" i="1" s="1"/>
  <c r="I791" i="1"/>
  <c r="N791" i="1" s="1"/>
  <c r="J791" i="1"/>
  <c r="O791" i="1" s="1"/>
  <c r="I792" i="1"/>
  <c r="N792" i="1" s="1"/>
  <c r="J792" i="1"/>
  <c r="O792" i="1" s="1"/>
  <c r="I793" i="1"/>
  <c r="L793" i="1" s="1"/>
  <c r="J793" i="1"/>
  <c r="O793" i="1" s="1"/>
  <c r="I794" i="1"/>
  <c r="N794" i="1" s="1"/>
  <c r="J794" i="1"/>
  <c r="O794" i="1" s="1"/>
  <c r="K794" i="1"/>
  <c r="L794" i="1"/>
  <c r="M794" i="1"/>
  <c r="I795" i="1"/>
  <c r="J795" i="1"/>
  <c r="O795" i="1" s="1"/>
  <c r="M795" i="1"/>
  <c r="I796" i="1"/>
  <c r="K796" i="1" s="1"/>
  <c r="J796" i="1"/>
  <c r="O796" i="1" s="1"/>
  <c r="L796" i="1"/>
  <c r="N796" i="1"/>
  <c r="I797" i="1"/>
  <c r="J797" i="1"/>
  <c r="O797" i="1" s="1"/>
  <c r="I798" i="1"/>
  <c r="J798" i="1"/>
  <c r="O798" i="1" s="1"/>
  <c r="I799" i="1"/>
  <c r="M799" i="1" s="1"/>
  <c r="J799" i="1"/>
  <c r="O799" i="1" s="1"/>
  <c r="N799" i="1"/>
  <c r="I800" i="1"/>
  <c r="K800" i="1" s="1"/>
  <c r="J800" i="1"/>
  <c r="O800" i="1" s="1"/>
  <c r="I801" i="1"/>
  <c r="K801" i="1" s="1"/>
  <c r="J801" i="1"/>
  <c r="O801" i="1" s="1"/>
  <c r="L801" i="1"/>
  <c r="I802" i="1"/>
  <c r="J802" i="1"/>
  <c r="O802" i="1" s="1"/>
  <c r="I803" i="1"/>
  <c r="L803" i="1" s="1"/>
  <c r="J803" i="1"/>
  <c r="O803" i="1" s="1"/>
  <c r="I804" i="1"/>
  <c r="L804" i="1" s="1"/>
  <c r="J804" i="1"/>
  <c r="O804" i="1" s="1"/>
  <c r="K804" i="1"/>
  <c r="N804" i="1"/>
  <c r="I805" i="1"/>
  <c r="K805" i="1" s="1"/>
  <c r="J805" i="1"/>
  <c r="O805" i="1" s="1"/>
  <c r="M805" i="1"/>
  <c r="I806" i="1"/>
  <c r="K806" i="1" s="1"/>
  <c r="J806" i="1"/>
  <c r="O806" i="1" s="1"/>
  <c r="L806" i="1"/>
  <c r="M806" i="1"/>
  <c r="N806" i="1"/>
  <c r="I807" i="1"/>
  <c r="M807" i="1" s="1"/>
  <c r="J807" i="1"/>
  <c r="O807" i="1" s="1"/>
  <c r="I808" i="1"/>
  <c r="J808" i="1"/>
  <c r="O808" i="1" s="1"/>
  <c r="I809" i="1"/>
  <c r="L809" i="1" s="1"/>
  <c r="J809" i="1"/>
  <c r="O809" i="1" s="1"/>
  <c r="K809" i="1"/>
  <c r="I810" i="1"/>
  <c r="J810" i="1"/>
  <c r="O810" i="1" s="1"/>
  <c r="I811" i="1"/>
  <c r="M811" i="1" s="1"/>
  <c r="J811" i="1"/>
  <c r="O811" i="1" s="1"/>
  <c r="N811" i="1"/>
  <c r="I812" i="1"/>
  <c r="J812" i="1"/>
  <c r="O812" i="1" s="1"/>
  <c r="I813" i="1"/>
  <c r="N813" i="1" s="1"/>
  <c r="J813" i="1"/>
  <c r="O813" i="1" s="1"/>
  <c r="K813" i="1"/>
  <c r="L813" i="1"/>
  <c r="M813" i="1"/>
  <c r="I814" i="1"/>
  <c r="J814" i="1"/>
  <c r="O814" i="1" s="1"/>
  <c r="I815" i="1"/>
  <c r="J815" i="1"/>
  <c r="O815" i="1" s="1"/>
  <c r="I816" i="1"/>
  <c r="K816" i="1" s="1"/>
  <c r="J816" i="1"/>
  <c r="O816" i="1" s="1"/>
  <c r="N816" i="1"/>
  <c r="I817" i="1"/>
  <c r="K817" i="1" s="1"/>
  <c r="J817" i="1"/>
  <c r="O817" i="1" s="1"/>
  <c r="I818" i="1"/>
  <c r="M818" i="1" s="1"/>
  <c r="J818" i="1"/>
  <c r="O818" i="1" s="1"/>
  <c r="K818" i="1"/>
  <c r="I819" i="1"/>
  <c r="J819" i="1"/>
  <c r="O819" i="1" s="1"/>
  <c r="K819" i="1"/>
  <c r="L819" i="1"/>
  <c r="M819" i="1"/>
  <c r="N819" i="1"/>
  <c r="I820" i="1"/>
  <c r="J820" i="1"/>
  <c r="O820" i="1" s="1"/>
  <c r="L820" i="1"/>
  <c r="N820" i="1"/>
  <c r="I821" i="1"/>
  <c r="J821" i="1"/>
  <c r="O821" i="1" s="1"/>
  <c r="I822" i="1"/>
  <c r="J822" i="1"/>
  <c r="O822" i="1" s="1"/>
  <c r="L822" i="1"/>
  <c r="I823" i="1"/>
  <c r="J823" i="1"/>
  <c r="O823" i="1" s="1"/>
  <c r="I824" i="1"/>
  <c r="N824" i="1" s="1"/>
  <c r="J824" i="1"/>
  <c r="O824" i="1" s="1"/>
  <c r="K824" i="1"/>
  <c r="I825" i="1"/>
  <c r="J825" i="1"/>
  <c r="O825" i="1" s="1"/>
  <c r="I826" i="1"/>
  <c r="K826" i="1" s="1"/>
  <c r="J826" i="1"/>
  <c r="O826" i="1" s="1"/>
  <c r="I827" i="1"/>
  <c r="K827" i="1" s="1"/>
  <c r="J827" i="1"/>
  <c r="O827" i="1" s="1"/>
  <c r="I828" i="1"/>
  <c r="N828" i="1" s="1"/>
  <c r="J828" i="1"/>
  <c r="O828" i="1" s="1"/>
  <c r="L828" i="1"/>
  <c r="I829" i="1"/>
  <c r="K829" i="1" s="1"/>
  <c r="J829" i="1"/>
  <c r="O829" i="1" s="1"/>
  <c r="L829" i="1"/>
  <c r="N829" i="1"/>
  <c r="I830" i="1"/>
  <c r="J830" i="1"/>
  <c r="O830" i="1" s="1"/>
  <c r="I831" i="1"/>
  <c r="K831" i="1" s="1"/>
  <c r="J831" i="1"/>
  <c r="O831" i="1" s="1"/>
  <c r="N831" i="1"/>
  <c r="I832" i="1"/>
  <c r="J832" i="1"/>
  <c r="O832" i="1" s="1"/>
  <c r="I833" i="1"/>
  <c r="J833" i="1"/>
  <c r="O833" i="1" s="1"/>
  <c r="I834" i="1"/>
  <c r="N834" i="1" s="1"/>
  <c r="J834" i="1"/>
  <c r="O834" i="1" s="1"/>
  <c r="K834" i="1"/>
  <c r="M834" i="1"/>
  <c r="I835" i="1"/>
  <c r="J835" i="1"/>
  <c r="O835" i="1" s="1"/>
  <c r="I836" i="1"/>
  <c r="N836" i="1" s="1"/>
  <c r="J836" i="1"/>
  <c r="O836" i="1" s="1"/>
  <c r="I837" i="1"/>
  <c r="J837" i="1"/>
  <c r="O837" i="1" s="1"/>
  <c r="I838" i="1"/>
  <c r="L838" i="1" s="1"/>
  <c r="J838" i="1"/>
  <c r="O838" i="1" s="1"/>
  <c r="I839" i="1"/>
  <c r="J839" i="1"/>
  <c r="O839" i="1" s="1"/>
  <c r="I840" i="1"/>
  <c r="M840" i="1" s="1"/>
  <c r="J840" i="1"/>
  <c r="O840" i="1" s="1"/>
  <c r="K840" i="1"/>
  <c r="L840" i="1"/>
  <c r="N840" i="1"/>
  <c r="I841" i="1"/>
  <c r="L841" i="1" s="1"/>
  <c r="J841" i="1"/>
  <c r="O841" i="1" s="1"/>
  <c r="K841" i="1"/>
  <c r="M841" i="1"/>
  <c r="N841" i="1"/>
  <c r="I842" i="1"/>
  <c r="J842" i="1"/>
  <c r="O842" i="1" s="1"/>
  <c r="I843" i="1"/>
  <c r="J843" i="1"/>
  <c r="O843" i="1" s="1"/>
  <c r="I844" i="1"/>
  <c r="J844" i="1"/>
  <c r="O844" i="1" s="1"/>
  <c r="I845" i="1"/>
  <c r="K845" i="1" s="1"/>
  <c r="J845" i="1"/>
  <c r="O845" i="1" s="1"/>
  <c r="N845" i="1"/>
  <c r="I846" i="1"/>
  <c r="J846" i="1"/>
  <c r="O846" i="1" s="1"/>
  <c r="I847" i="1"/>
  <c r="J847" i="1"/>
  <c r="O847" i="1" s="1"/>
  <c r="I848" i="1"/>
  <c r="J848" i="1"/>
  <c r="O848" i="1" s="1"/>
  <c r="I849" i="1"/>
  <c r="J849" i="1"/>
  <c r="O849" i="1" s="1"/>
  <c r="I850" i="1"/>
  <c r="J850" i="1"/>
  <c r="O850" i="1" s="1"/>
  <c r="I851" i="1"/>
  <c r="K851" i="1" s="1"/>
  <c r="J851" i="1"/>
  <c r="O851" i="1" s="1"/>
  <c r="M851" i="1"/>
  <c r="N851" i="1"/>
  <c r="I852" i="1"/>
  <c r="J852" i="1"/>
  <c r="O852" i="1" s="1"/>
  <c r="N852" i="1"/>
  <c r="I853" i="1"/>
  <c r="J853" i="1"/>
  <c r="O853" i="1" s="1"/>
  <c r="K853" i="1"/>
  <c r="N853" i="1"/>
  <c r="I854" i="1"/>
  <c r="L854" i="1" s="1"/>
  <c r="J854" i="1"/>
  <c r="O854" i="1" s="1"/>
  <c r="I855" i="1"/>
  <c r="J855" i="1"/>
  <c r="O855" i="1" s="1"/>
  <c r="K855" i="1"/>
  <c r="I856" i="1"/>
  <c r="J856" i="1"/>
  <c r="O856" i="1" s="1"/>
  <c r="L856" i="1"/>
  <c r="I857" i="1"/>
  <c r="L857" i="1" s="1"/>
  <c r="J857" i="1"/>
  <c r="O857" i="1" s="1"/>
  <c r="K857" i="1"/>
  <c r="N857" i="1"/>
  <c r="I858" i="1"/>
  <c r="J858" i="1"/>
  <c r="O858" i="1" s="1"/>
  <c r="I859" i="1"/>
  <c r="L859" i="1" s="1"/>
  <c r="J859" i="1"/>
  <c r="O859" i="1" s="1"/>
  <c r="I860" i="1"/>
  <c r="J860" i="1"/>
  <c r="O860" i="1" s="1"/>
  <c r="M860" i="1"/>
  <c r="I861" i="1"/>
  <c r="J861" i="1"/>
  <c r="O861" i="1" s="1"/>
  <c r="I862" i="1"/>
  <c r="L862" i="1" s="1"/>
  <c r="J862" i="1"/>
  <c r="O862" i="1" s="1"/>
  <c r="I863" i="1"/>
  <c r="K863" i="1" s="1"/>
  <c r="J863" i="1"/>
  <c r="O863" i="1" s="1"/>
  <c r="I864" i="1"/>
  <c r="J864" i="1"/>
  <c r="O864" i="1" s="1"/>
  <c r="I865" i="1"/>
  <c r="N865" i="1" s="1"/>
  <c r="J865" i="1"/>
  <c r="O865" i="1" s="1"/>
  <c r="L865" i="1"/>
  <c r="I866" i="1"/>
  <c r="J866" i="1"/>
  <c r="O866" i="1" s="1"/>
  <c r="K866" i="1"/>
  <c r="I867" i="1"/>
  <c r="J867" i="1"/>
  <c r="O867" i="1" s="1"/>
  <c r="I868" i="1"/>
  <c r="M868" i="1" s="1"/>
  <c r="J868" i="1"/>
  <c r="O868" i="1" s="1"/>
  <c r="I869" i="1"/>
  <c r="K869" i="1" s="1"/>
  <c r="J869" i="1"/>
  <c r="O869" i="1" s="1"/>
  <c r="N869" i="1"/>
  <c r="I870" i="1"/>
  <c r="J870" i="1"/>
  <c r="O870" i="1" s="1"/>
  <c r="I871" i="1"/>
  <c r="J871" i="1"/>
  <c r="O871" i="1" s="1"/>
  <c r="K871" i="1"/>
  <c r="L871" i="1"/>
  <c r="I872" i="1"/>
  <c r="J872" i="1"/>
  <c r="O872" i="1" s="1"/>
  <c r="M872" i="1"/>
  <c r="I873" i="1"/>
  <c r="K873" i="1" s="1"/>
  <c r="J873" i="1"/>
  <c r="O873" i="1" s="1"/>
  <c r="I874" i="1"/>
  <c r="J874" i="1"/>
  <c r="O874" i="1" s="1"/>
  <c r="K874" i="1"/>
  <c r="L874" i="1"/>
  <c r="M874" i="1"/>
  <c r="N874" i="1"/>
  <c r="I875" i="1"/>
  <c r="L875" i="1" s="1"/>
  <c r="J875" i="1"/>
  <c r="O875" i="1" s="1"/>
  <c r="I876" i="1"/>
  <c r="J876" i="1"/>
  <c r="O876" i="1" s="1"/>
  <c r="M876" i="1"/>
  <c r="N876" i="1"/>
  <c r="I877" i="1"/>
  <c r="K877" i="1" s="1"/>
  <c r="J877" i="1"/>
  <c r="O877" i="1" s="1"/>
  <c r="I878" i="1"/>
  <c r="K878" i="1" s="1"/>
  <c r="J878" i="1"/>
  <c r="O878" i="1" s="1"/>
  <c r="I879" i="1"/>
  <c r="N879" i="1" s="1"/>
  <c r="J879" i="1"/>
  <c r="O879" i="1" s="1"/>
  <c r="K879" i="1"/>
  <c r="L879" i="1"/>
  <c r="M879" i="1"/>
  <c r="I880" i="1"/>
  <c r="N880" i="1" s="1"/>
  <c r="J880" i="1"/>
  <c r="O880" i="1" s="1"/>
  <c r="I881" i="1"/>
  <c r="J881" i="1"/>
  <c r="O881" i="1" s="1"/>
  <c r="K881" i="1"/>
  <c r="L881" i="1"/>
  <c r="M881" i="1"/>
  <c r="N881" i="1"/>
  <c r="I882" i="1"/>
  <c r="J882" i="1"/>
  <c r="O882" i="1" s="1"/>
  <c r="I883" i="1"/>
  <c r="J883" i="1"/>
  <c r="O883" i="1" s="1"/>
  <c r="L883" i="1"/>
  <c r="M883" i="1"/>
  <c r="I884" i="1"/>
  <c r="M884" i="1" s="1"/>
  <c r="J884" i="1"/>
  <c r="O884" i="1" s="1"/>
  <c r="N884" i="1"/>
  <c r="I885" i="1"/>
  <c r="J885" i="1"/>
  <c r="O885" i="1" s="1"/>
  <c r="I886" i="1"/>
  <c r="L886" i="1" s="1"/>
  <c r="J886" i="1"/>
  <c r="O886" i="1" s="1"/>
  <c r="K886" i="1"/>
  <c r="I887" i="1"/>
  <c r="N887" i="1" s="1"/>
  <c r="J887" i="1"/>
  <c r="O887" i="1" s="1"/>
  <c r="I888" i="1"/>
  <c r="K888" i="1" s="1"/>
  <c r="J888" i="1"/>
  <c r="O888" i="1" s="1"/>
  <c r="I889" i="1"/>
  <c r="J889" i="1"/>
  <c r="O889" i="1" s="1"/>
  <c r="K889" i="1"/>
  <c r="L889" i="1"/>
  <c r="M889" i="1"/>
  <c r="N889" i="1"/>
  <c r="I890" i="1"/>
  <c r="N890" i="1" s="1"/>
  <c r="J890" i="1"/>
  <c r="O890" i="1" s="1"/>
  <c r="L890" i="1"/>
  <c r="I891" i="1"/>
  <c r="J891" i="1"/>
  <c r="O891" i="1" s="1"/>
  <c r="I892" i="1"/>
  <c r="J892" i="1"/>
  <c r="O892" i="1" s="1"/>
  <c r="I893" i="1"/>
  <c r="K893" i="1" s="1"/>
  <c r="J893" i="1"/>
  <c r="O893" i="1" s="1"/>
  <c r="I894" i="1"/>
  <c r="J894" i="1"/>
  <c r="O894" i="1" s="1"/>
  <c r="I895" i="1"/>
  <c r="J895" i="1"/>
  <c r="O895" i="1" s="1"/>
  <c r="I896" i="1"/>
  <c r="J896" i="1"/>
  <c r="O896" i="1" s="1"/>
  <c r="K896" i="1"/>
  <c r="L896" i="1"/>
  <c r="M896" i="1"/>
  <c r="N896" i="1"/>
  <c r="I897" i="1"/>
  <c r="L897" i="1" s="1"/>
  <c r="J897" i="1"/>
  <c r="O897" i="1" s="1"/>
  <c r="K897" i="1"/>
  <c r="M897" i="1"/>
  <c r="N897" i="1"/>
  <c r="I898" i="1"/>
  <c r="J898" i="1"/>
  <c r="O898" i="1" s="1"/>
  <c r="I899" i="1"/>
  <c r="J899" i="1"/>
  <c r="O899" i="1" s="1"/>
  <c r="I900" i="1"/>
  <c r="M900" i="1" s="1"/>
  <c r="J900" i="1"/>
  <c r="O900" i="1" s="1"/>
  <c r="I901" i="1"/>
  <c r="J901" i="1"/>
  <c r="O901" i="1" s="1"/>
  <c r="I902" i="1"/>
  <c r="J902" i="1"/>
  <c r="O902" i="1" s="1"/>
  <c r="I903" i="1"/>
  <c r="L903" i="1" s="1"/>
  <c r="J903" i="1"/>
  <c r="O903" i="1" s="1"/>
  <c r="K903" i="1"/>
  <c r="I904" i="1"/>
  <c r="J904" i="1"/>
  <c r="O904" i="1" s="1"/>
  <c r="I905" i="1"/>
  <c r="J905" i="1"/>
  <c r="O905" i="1" s="1"/>
  <c r="L905" i="1"/>
  <c r="N905" i="1"/>
  <c r="I906" i="1"/>
  <c r="M906" i="1" s="1"/>
  <c r="J906" i="1"/>
  <c r="O906" i="1" s="1"/>
  <c r="L906" i="1"/>
  <c r="I907" i="1"/>
  <c r="J907" i="1"/>
  <c r="O907" i="1" s="1"/>
  <c r="L907" i="1"/>
  <c r="I908" i="1"/>
  <c r="N908" i="1" s="1"/>
  <c r="J908" i="1"/>
  <c r="O908" i="1" s="1"/>
  <c r="I909" i="1"/>
  <c r="K909" i="1" s="1"/>
  <c r="J909" i="1"/>
  <c r="O909" i="1" s="1"/>
  <c r="I910" i="1"/>
  <c r="J910" i="1"/>
  <c r="O910" i="1" s="1"/>
  <c r="I911" i="1"/>
  <c r="L911" i="1" s="1"/>
  <c r="J911" i="1"/>
  <c r="O911" i="1" s="1"/>
  <c r="I912" i="1"/>
  <c r="J912" i="1"/>
  <c r="O912" i="1" s="1"/>
  <c r="I913" i="1"/>
  <c r="J913" i="1"/>
  <c r="O913" i="1" s="1"/>
  <c r="I914" i="1"/>
  <c r="N914" i="1" s="1"/>
  <c r="J914" i="1"/>
  <c r="O914" i="1" s="1"/>
  <c r="K914" i="1"/>
  <c r="M914" i="1"/>
  <c r="I915" i="1"/>
  <c r="J915" i="1"/>
  <c r="O915" i="1" s="1"/>
  <c r="I916" i="1"/>
  <c r="J916" i="1"/>
  <c r="O916" i="1" s="1"/>
  <c r="I917" i="1"/>
  <c r="J917" i="1"/>
  <c r="O917" i="1" s="1"/>
  <c r="I918" i="1"/>
  <c r="K918" i="1" s="1"/>
  <c r="J918" i="1"/>
  <c r="O918" i="1" s="1"/>
  <c r="L918" i="1"/>
  <c r="I919" i="1"/>
  <c r="N919" i="1" s="1"/>
  <c r="J919" i="1"/>
  <c r="O919" i="1" s="1"/>
  <c r="M919" i="1"/>
  <c r="I920" i="1"/>
  <c r="K920" i="1" s="1"/>
  <c r="J920" i="1"/>
  <c r="O920" i="1" s="1"/>
  <c r="I921" i="1"/>
  <c r="J921" i="1"/>
  <c r="O921" i="1" s="1"/>
  <c r="L921" i="1"/>
  <c r="N921" i="1"/>
  <c r="I922" i="1"/>
  <c r="J922" i="1"/>
  <c r="O922" i="1" s="1"/>
  <c r="I923" i="1"/>
  <c r="K923" i="1" s="1"/>
  <c r="J923" i="1"/>
  <c r="O923" i="1" s="1"/>
  <c r="M923" i="1"/>
  <c r="N923" i="1"/>
  <c r="I924" i="1"/>
  <c r="J924" i="1"/>
  <c r="O924" i="1" s="1"/>
  <c r="I925" i="1"/>
  <c r="K925" i="1" s="1"/>
  <c r="J925" i="1"/>
  <c r="O925" i="1" s="1"/>
  <c r="N925" i="1"/>
  <c r="I926" i="1"/>
  <c r="K926" i="1" s="1"/>
  <c r="J926" i="1"/>
  <c r="O926" i="1" s="1"/>
  <c r="L926" i="1"/>
  <c r="I927" i="1"/>
  <c r="J927" i="1"/>
  <c r="O927" i="1" s="1"/>
  <c r="I928" i="1"/>
  <c r="J928" i="1"/>
  <c r="O928" i="1" s="1"/>
  <c r="K928" i="1"/>
  <c r="L928" i="1"/>
  <c r="M928" i="1"/>
  <c r="N928" i="1"/>
  <c r="I929" i="1"/>
  <c r="J929" i="1"/>
  <c r="O929" i="1" s="1"/>
  <c r="I930" i="1"/>
  <c r="M930" i="1" s="1"/>
  <c r="J930" i="1"/>
  <c r="O930" i="1" s="1"/>
  <c r="K930" i="1"/>
  <c r="N930" i="1"/>
  <c r="I931" i="1"/>
  <c r="J931" i="1"/>
  <c r="O931" i="1" s="1"/>
  <c r="I932" i="1"/>
  <c r="J932" i="1"/>
  <c r="O932" i="1" s="1"/>
  <c r="M932" i="1"/>
  <c r="I933" i="1"/>
  <c r="J933" i="1"/>
  <c r="O933" i="1" s="1"/>
  <c r="I934" i="1"/>
  <c r="J934" i="1"/>
  <c r="O934" i="1" s="1"/>
  <c r="I935" i="1"/>
  <c r="J935" i="1"/>
  <c r="O935" i="1" s="1"/>
  <c r="I936" i="1"/>
  <c r="J936" i="1"/>
  <c r="O936" i="1" s="1"/>
  <c r="L936" i="1"/>
  <c r="N936" i="1"/>
  <c r="I937" i="1"/>
  <c r="M937" i="1" s="1"/>
  <c r="J937" i="1"/>
  <c r="O937" i="1" s="1"/>
  <c r="L937" i="1"/>
  <c r="I938" i="1"/>
  <c r="J938" i="1"/>
  <c r="O938" i="1" s="1"/>
  <c r="K938" i="1"/>
  <c r="I939" i="1"/>
  <c r="J939" i="1"/>
  <c r="O939" i="1" s="1"/>
  <c r="L939" i="1"/>
  <c r="M939" i="1"/>
  <c r="I940" i="1"/>
  <c r="J940" i="1"/>
  <c r="O940" i="1" s="1"/>
  <c r="I941" i="1"/>
  <c r="J941" i="1"/>
  <c r="O941" i="1" s="1"/>
  <c r="I942" i="1"/>
  <c r="K942" i="1" s="1"/>
  <c r="J942" i="1"/>
  <c r="O942" i="1" s="1"/>
  <c r="I943" i="1"/>
  <c r="J943" i="1"/>
  <c r="O943" i="1" s="1"/>
  <c r="I944" i="1"/>
  <c r="N944" i="1" s="1"/>
  <c r="J944" i="1"/>
  <c r="O944" i="1" s="1"/>
  <c r="I945" i="1"/>
  <c r="J945" i="1"/>
  <c r="O945" i="1" s="1"/>
  <c r="I946" i="1"/>
  <c r="J946" i="1"/>
  <c r="O946" i="1" s="1"/>
  <c r="K946" i="1"/>
  <c r="L946" i="1"/>
  <c r="M946" i="1"/>
  <c r="N946" i="1"/>
  <c r="I947" i="1"/>
  <c r="K947" i="1" s="1"/>
  <c r="J947" i="1"/>
  <c r="O947" i="1" s="1"/>
  <c r="L947" i="1"/>
  <c r="M947" i="1"/>
  <c r="N947" i="1"/>
  <c r="I948" i="1"/>
  <c r="J948" i="1"/>
  <c r="O948" i="1" s="1"/>
  <c r="I949" i="1"/>
  <c r="J949" i="1"/>
  <c r="O949" i="1" s="1"/>
  <c r="K949" i="1"/>
  <c r="I950" i="1"/>
  <c r="L950" i="1" s="1"/>
  <c r="J950" i="1"/>
  <c r="O950" i="1" s="1"/>
  <c r="K950" i="1"/>
  <c r="I951" i="1"/>
  <c r="J951" i="1"/>
  <c r="O951" i="1" s="1"/>
  <c r="M951" i="1"/>
  <c r="I952" i="1"/>
  <c r="J952" i="1"/>
  <c r="O952" i="1" s="1"/>
  <c r="I953" i="1"/>
  <c r="M953" i="1" s="1"/>
  <c r="J953" i="1"/>
  <c r="O953" i="1" s="1"/>
  <c r="K953" i="1"/>
  <c r="L953" i="1"/>
  <c r="N953" i="1"/>
  <c r="I954" i="1"/>
  <c r="J954" i="1"/>
  <c r="O954" i="1" s="1"/>
  <c r="K954" i="1"/>
  <c r="L954" i="1"/>
  <c r="M954" i="1"/>
  <c r="N954" i="1"/>
  <c r="I955" i="1"/>
  <c r="K955" i="1" s="1"/>
  <c r="J955" i="1"/>
  <c r="O955" i="1" s="1"/>
  <c r="M955" i="1"/>
  <c r="N955" i="1"/>
  <c r="I956" i="1"/>
  <c r="J956" i="1"/>
  <c r="O956" i="1" s="1"/>
  <c r="I957" i="1"/>
  <c r="J957" i="1"/>
  <c r="O957" i="1" s="1"/>
  <c r="I958" i="1"/>
  <c r="K958" i="1" s="1"/>
  <c r="J958" i="1"/>
  <c r="O958" i="1" s="1"/>
  <c r="L958" i="1"/>
  <c r="I959" i="1"/>
  <c r="J959" i="1"/>
  <c r="O959" i="1" s="1"/>
  <c r="I960" i="1"/>
  <c r="J960" i="1"/>
  <c r="O960" i="1" s="1"/>
  <c r="K960" i="1"/>
  <c r="M960" i="1"/>
  <c r="I961" i="1"/>
  <c r="J961" i="1"/>
  <c r="O961" i="1" s="1"/>
  <c r="I962" i="1"/>
  <c r="J962" i="1"/>
  <c r="O962" i="1" s="1"/>
  <c r="M962" i="1"/>
  <c r="I963" i="1"/>
  <c r="J963" i="1"/>
  <c r="O963" i="1" s="1"/>
  <c r="I964" i="1"/>
  <c r="J964" i="1"/>
  <c r="O964" i="1" s="1"/>
  <c r="I965" i="1"/>
  <c r="J965" i="1"/>
  <c r="O965" i="1" s="1"/>
  <c r="I966" i="1"/>
  <c r="J966" i="1"/>
  <c r="O966" i="1" s="1"/>
  <c r="N966" i="1"/>
  <c r="I967" i="1"/>
  <c r="J967" i="1"/>
  <c r="O967" i="1" s="1"/>
  <c r="I968" i="1"/>
  <c r="J968" i="1"/>
  <c r="O968" i="1" s="1"/>
  <c r="I969" i="1"/>
  <c r="N969" i="1" s="1"/>
  <c r="J969" i="1"/>
  <c r="O969" i="1" s="1"/>
  <c r="K969" i="1"/>
  <c r="L969" i="1"/>
  <c r="M969" i="1"/>
  <c r="I970" i="1"/>
  <c r="J970" i="1"/>
  <c r="O970" i="1" s="1"/>
  <c r="I971" i="1"/>
  <c r="M971" i="1" s="1"/>
  <c r="J971" i="1"/>
  <c r="O971" i="1" s="1"/>
  <c r="I972" i="1"/>
  <c r="J972" i="1"/>
  <c r="O972" i="1" s="1"/>
  <c r="I973" i="1"/>
  <c r="J973" i="1"/>
  <c r="O973" i="1" s="1"/>
  <c r="K973" i="1"/>
  <c r="I974" i="1"/>
  <c r="K974" i="1" s="1"/>
  <c r="J974" i="1"/>
  <c r="O974" i="1" s="1"/>
  <c r="I975" i="1"/>
  <c r="N975" i="1" s="1"/>
  <c r="J975" i="1"/>
  <c r="O975" i="1" s="1"/>
  <c r="L975" i="1"/>
  <c r="I976" i="1"/>
  <c r="N976" i="1" s="1"/>
  <c r="J976" i="1"/>
  <c r="O976" i="1" s="1"/>
  <c r="I977" i="1"/>
  <c r="J977" i="1"/>
  <c r="O977" i="1" s="1"/>
  <c r="I978" i="1"/>
  <c r="M978" i="1" s="1"/>
  <c r="J978" i="1"/>
  <c r="O978" i="1" s="1"/>
  <c r="K978" i="1"/>
  <c r="N978" i="1"/>
  <c r="I979" i="1"/>
  <c r="J979" i="1"/>
  <c r="O979" i="1" s="1"/>
  <c r="K979" i="1"/>
  <c r="L979" i="1"/>
  <c r="M979" i="1"/>
  <c r="N979" i="1"/>
  <c r="I980" i="1"/>
  <c r="K980" i="1" s="1"/>
  <c r="J980" i="1"/>
  <c r="O980" i="1" s="1"/>
  <c r="L980" i="1"/>
  <c r="M980" i="1"/>
  <c r="N980" i="1"/>
  <c r="I981" i="1"/>
  <c r="J981" i="1"/>
  <c r="O981" i="1" s="1"/>
  <c r="I982" i="1"/>
  <c r="J982" i="1"/>
  <c r="O982" i="1" s="1"/>
  <c r="K982" i="1"/>
  <c r="I983" i="1"/>
  <c r="J983" i="1"/>
  <c r="O983" i="1" s="1"/>
  <c r="I984" i="1"/>
  <c r="M984" i="1" s="1"/>
  <c r="J984" i="1"/>
  <c r="O984" i="1" s="1"/>
  <c r="L984" i="1"/>
  <c r="I985" i="1"/>
  <c r="M985" i="1" s="1"/>
  <c r="J985" i="1"/>
  <c r="O985" i="1" s="1"/>
  <c r="I986" i="1"/>
  <c r="J986" i="1"/>
  <c r="O986" i="1" s="1"/>
  <c r="I987" i="1"/>
  <c r="K987" i="1" s="1"/>
  <c r="J987" i="1"/>
  <c r="O987" i="1" s="1"/>
  <c r="I988" i="1"/>
  <c r="L988" i="1" s="1"/>
  <c r="J988" i="1"/>
  <c r="O988" i="1" s="1"/>
  <c r="I989" i="1"/>
  <c r="N989" i="1" s="1"/>
  <c r="J989" i="1"/>
  <c r="O989" i="1" s="1"/>
  <c r="K989" i="1"/>
  <c r="I990" i="1"/>
  <c r="L990" i="1" s="1"/>
  <c r="J990" i="1"/>
  <c r="O990" i="1" s="1"/>
  <c r="I991" i="1"/>
  <c r="J991" i="1"/>
  <c r="O991" i="1" s="1"/>
  <c r="I992" i="1"/>
  <c r="J992" i="1"/>
  <c r="O992" i="1" s="1"/>
  <c r="K992" i="1"/>
  <c r="L992" i="1"/>
  <c r="I993" i="1"/>
  <c r="J993" i="1"/>
  <c r="O993" i="1" s="1"/>
  <c r="I994" i="1"/>
  <c r="J994" i="1"/>
  <c r="O994" i="1" s="1"/>
  <c r="I995" i="1"/>
  <c r="K995" i="1" s="1"/>
  <c r="J995" i="1"/>
  <c r="O995" i="1" s="1"/>
  <c r="L995" i="1"/>
  <c r="M995" i="1"/>
  <c r="N995" i="1"/>
  <c r="I996" i="1"/>
  <c r="N996" i="1" s="1"/>
  <c r="J996" i="1"/>
  <c r="O996" i="1" s="1"/>
  <c r="I997" i="1"/>
  <c r="J997" i="1"/>
  <c r="O997" i="1" s="1"/>
  <c r="I998" i="1"/>
  <c r="M998" i="1" s="1"/>
  <c r="J998" i="1"/>
  <c r="O998" i="1" s="1"/>
  <c r="N998" i="1"/>
  <c r="I999" i="1"/>
  <c r="J999" i="1"/>
  <c r="O999" i="1" s="1"/>
  <c r="L999" i="1"/>
  <c r="I1000" i="1"/>
  <c r="M1000" i="1" s="1"/>
  <c r="J1000" i="1"/>
  <c r="O1000" i="1" s="1"/>
  <c r="N1000" i="1"/>
  <c r="I1001" i="1"/>
  <c r="J1001" i="1"/>
  <c r="O1001" i="1" s="1"/>
  <c r="I1002" i="1"/>
  <c r="J1002" i="1"/>
  <c r="O1002" i="1" s="1"/>
  <c r="K1002" i="1"/>
  <c r="L1002" i="1"/>
  <c r="M1002" i="1"/>
  <c r="N1002" i="1"/>
  <c r="I1003" i="1"/>
  <c r="N1003" i="1" s="1"/>
  <c r="J1003" i="1"/>
  <c r="O1003" i="1" s="1"/>
  <c r="L1003" i="1"/>
  <c r="M1003" i="1"/>
  <c r="I1004" i="1"/>
  <c r="N1004" i="1" s="1"/>
  <c r="J1004" i="1"/>
  <c r="O1004" i="1" s="1"/>
  <c r="L1004" i="1"/>
  <c r="I1005" i="1"/>
  <c r="L1005" i="1" s="1"/>
  <c r="J1005" i="1"/>
  <c r="O1005" i="1" s="1"/>
  <c r="M1005" i="1"/>
  <c r="N1005" i="1"/>
  <c r="I1006" i="1"/>
  <c r="K1006" i="1" s="1"/>
  <c r="J1006" i="1"/>
  <c r="O1006" i="1" s="1"/>
  <c r="I1007" i="1"/>
  <c r="J1007" i="1"/>
  <c r="O1007" i="1" s="1"/>
  <c r="I1008" i="1"/>
  <c r="J1008" i="1"/>
  <c r="O1008" i="1" s="1"/>
  <c r="I1009" i="1"/>
  <c r="K1009" i="1" s="1"/>
  <c r="J1009" i="1"/>
  <c r="O1009" i="1" s="1"/>
  <c r="M1009" i="1"/>
  <c r="N1009" i="1"/>
  <c r="I1010" i="1"/>
  <c r="J1010" i="1"/>
  <c r="O1010" i="1" s="1"/>
  <c r="I1011" i="1"/>
  <c r="J1011" i="1"/>
  <c r="O1011" i="1" s="1"/>
  <c r="I1012" i="1"/>
  <c r="J1012" i="1"/>
  <c r="O1012" i="1" s="1"/>
  <c r="I1013" i="1"/>
  <c r="N1013" i="1" s="1"/>
  <c r="J1013" i="1"/>
  <c r="O1013" i="1" s="1"/>
  <c r="M1013" i="1"/>
  <c r="I1014" i="1"/>
  <c r="K1014" i="1" s="1"/>
  <c r="J1014" i="1"/>
  <c r="O1014" i="1" s="1"/>
  <c r="I1015" i="1"/>
  <c r="K1015" i="1" s="1"/>
  <c r="J1015" i="1"/>
  <c r="O1015" i="1" s="1"/>
  <c r="L1015" i="1"/>
  <c r="M1015" i="1"/>
  <c r="N1015" i="1"/>
  <c r="I1016" i="1"/>
  <c r="J1016" i="1"/>
  <c r="O1016" i="1" s="1"/>
  <c r="L1016" i="1"/>
  <c r="N1016" i="1"/>
  <c r="I1017" i="1"/>
  <c r="J1017" i="1"/>
  <c r="O1017" i="1" s="1"/>
  <c r="I1018" i="1"/>
  <c r="J1018" i="1"/>
  <c r="O1018" i="1" s="1"/>
  <c r="I1019" i="1"/>
  <c r="K1019" i="1" s="1"/>
  <c r="J1019" i="1"/>
  <c r="O1019" i="1" s="1"/>
  <c r="I1020" i="1"/>
  <c r="J1020" i="1"/>
  <c r="O1020" i="1" s="1"/>
  <c r="I1021" i="1"/>
  <c r="J1021" i="1"/>
  <c r="O1021" i="1" s="1"/>
  <c r="I1022" i="1"/>
  <c r="J1022" i="1"/>
  <c r="O1022" i="1" s="1"/>
  <c r="K1022" i="1"/>
  <c r="L1022" i="1"/>
  <c r="M1022" i="1"/>
  <c r="N1022" i="1"/>
  <c r="I1023" i="1"/>
  <c r="J1023" i="1"/>
  <c r="O1023" i="1" s="1"/>
  <c r="K1023" i="1"/>
  <c r="L1023" i="1"/>
  <c r="M1023" i="1"/>
  <c r="N1023" i="1"/>
  <c r="I1024" i="1"/>
  <c r="K1024" i="1" s="1"/>
  <c r="J1024" i="1"/>
  <c r="O1024" i="1" s="1"/>
  <c r="L1024" i="1"/>
  <c r="N1024" i="1"/>
  <c r="I1025" i="1"/>
  <c r="J1025" i="1"/>
  <c r="O1025" i="1" s="1"/>
  <c r="I1026" i="1"/>
  <c r="M1026" i="1" s="1"/>
  <c r="J1026" i="1"/>
  <c r="O1026" i="1" s="1"/>
  <c r="I1027" i="1"/>
  <c r="J1027" i="1"/>
  <c r="O1027" i="1" s="1"/>
  <c r="I1028" i="1"/>
  <c r="J1028" i="1"/>
  <c r="O1028" i="1" s="1"/>
  <c r="I1029" i="1"/>
  <c r="L1029" i="1" s="1"/>
  <c r="J1029" i="1"/>
  <c r="O1029" i="1" s="1"/>
  <c r="K1029" i="1"/>
  <c r="I1030" i="1"/>
  <c r="L1030" i="1" s="1"/>
  <c r="J1030" i="1"/>
  <c r="O1030" i="1" s="1"/>
  <c r="I1031" i="1"/>
  <c r="J1031" i="1"/>
  <c r="O1031" i="1" s="1"/>
  <c r="K1031" i="1"/>
  <c r="L1031" i="1"/>
  <c r="M1031" i="1"/>
  <c r="N1031" i="1"/>
  <c r="I1032" i="1"/>
  <c r="K1032" i="1" s="1"/>
  <c r="J1032" i="1"/>
  <c r="O1032" i="1" s="1"/>
  <c r="L1032" i="1"/>
  <c r="N1032" i="1"/>
  <c r="I1033" i="1"/>
  <c r="L1033" i="1" s="1"/>
  <c r="J1033" i="1"/>
  <c r="O1033" i="1" s="1"/>
  <c r="I1034" i="1"/>
  <c r="M1034" i="1" s="1"/>
  <c r="J1034" i="1"/>
  <c r="O1034" i="1" s="1"/>
  <c r="N1034" i="1"/>
  <c r="I1035" i="1"/>
  <c r="K1035" i="1" s="1"/>
  <c r="J1035" i="1"/>
  <c r="O1035" i="1" s="1"/>
  <c r="I1036" i="1"/>
  <c r="J1036" i="1"/>
  <c r="O1036" i="1" s="1"/>
  <c r="I1037" i="1"/>
  <c r="N1037" i="1" s="1"/>
  <c r="J1037" i="1"/>
  <c r="O1037" i="1" s="1"/>
  <c r="L1037" i="1"/>
  <c r="I1038" i="1"/>
  <c r="J1038" i="1"/>
  <c r="O1038" i="1" s="1"/>
  <c r="I1039" i="1"/>
  <c r="J1039" i="1"/>
  <c r="O1039" i="1" s="1"/>
  <c r="K1039" i="1"/>
  <c r="L1039" i="1"/>
  <c r="M1039" i="1"/>
  <c r="N1039" i="1"/>
  <c r="I1040" i="1"/>
  <c r="K1040" i="1" s="1"/>
  <c r="J1040" i="1"/>
  <c r="O1040" i="1" s="1"/>
  <c r="L1040" i="1"/>
  <c r="N1040" i="1"/>
  <c r="I1041" i="1"/>
  <c r="J1041" i="1"/>
  <c r="O1041" i="1" s="1"/>
  <c r="I1042" i="1"/>
  <c r="M1042" i="1" s="1"/>
  <c r="J1042" i="1"/>
  <c r="O1042" i="1" s="1"/>
  <c r="N1042" i="1"/>
  <c r="I1043" i="1"/>
  <c r="J1043" i="1"/>
  <c r="O1043" i="1" s="1"/>
  <c r="I1044" i="1"/>
  <c r="K1044" i="1" s="1"/>
  <c r="J1044" i="1"/>
  <c r="O1044" i="1" s="1"/>
  <c r="L1044" i="1"/>
  <c r="I1045" i="1"/>
  <c r="N1045" i="1" s="1"/>
  <c r="J1045" i="1"/>
  <c r="O1045" i="1" s="1"/>
  <c r="M1045" i="1"/>
  <c r="I1046" i="1"/>
  <c r="K1046" i="1" s="1"/>
  <c r="J1046" i="1"/>
  <c r="O1046" i="1" s="1"/>
  <c r="I1047" i="1"/>
  <c r="N1047" i="1" s="1"/>
  <c r="J1047" i="1"/>
  <c r="O1047" i="1" s="1"/>
  <c r="L1047" i="1"/>
  <c r="I1048" i="1"/>
  <c r="L1048" i="1" s="1"/>
  <c r="J1048" i="1"/>
  <c r="O1048" i="1" s="1"/>
  <c r="K1048" i="1"/>
  <c r="M1048" i="1"/>
  <c r="N1048" i="1"/>
  <c r="I1049" i="1"/>
  <c r="J1049" i="1"/>
  <c r="O1049" i="1" s="1"/>
  <c r="I1050" i="1"/>
  <c r="J1050" i="1"/>
  <c r="O1050" i="1" s="1"/>
  <c r="I1051" i="1"/>
  <c r="J1051" i="1"/>
  <c r="O1051" i="1" s="1"/>
  <c r="I1052" i="1"/>
  <c r="K1052" i="1" s="1"/>
  <c r="J1052" i="1"/>
  <c r="O1052" i="1" s="1"/>
  <c r="I1053" i="1"/>
  <c r="J1053" i="1"/>
  <c r="O1053" i="1" s="1"/>
  <c r="I1054" i="1"/>
  <c r="K1054" i="1" s="1"/>
  <c r="J1054" i="1"/>
  <c r="O1054" i="1" s="1"/>
  <c r="I1055" i="1"/>
  <c r="N1055" i="1" s="1"/>
  <c r="J1055" i="1"/>
  <c r="O1055" i="1" s="1"/>
  <c r="L1055" i="1"/>
  <c r="I1056" i="1"/>
  <c r="L1056" i="1" s="1"/>
  <c r="J1056" i="1"/>
  <c r="O1056" i="1" s="1"/>
  <c r="K1056" i="1"/>
  <c r="M1056" i="1"/>
  <c r="N1056" i="1"/>
  <c r="I1057" i="1"/>
  <c r="J1057" i="1"/>
  <c r="O1057" i="1" s="1"/>
  <c r="I1058" i="1"/>
  <c r="J1058" i="1"/>
  <c r="O1058" i="1" s="1"/>
  <c r="M1058" i="1"/>
  <c r="I1059" i="1"/>
  <c r="J1059" i="1"/>
  <c r="O1059" i="1" s="1"/>
  <c r="I1060" i="1"/>
  <c r="J1060" i="1"/>
  <c r="O1060" i="1" s="1"/>
  <c r="I1061" i="1"/>
  <c r="K1061" i="1" s="1"/>
  <c r="J1061" i="1"/>
  <c r="O1061" i="1" s="1"/>
  <c r="L1061" i="1"/>
  <c r="I1062" i="1"/>
  <c r="J1062" i="1"/>
  <c r="O1062" i="1" s="1"/>
  <c r="I1063" i="1"/>
  <c r="J1063" i="1"/>
  <c r="O1063" i="1" s="1"/>
  <c r="K1063" i="1"/>
  <c r="L1063" i="1"/>
  <c r="M1063" i="1"/>
  <c r="N1063" i="1"/>
  <c r="I1064" i="1"/>
  <c r="J1064" i="1"/>
  <c r="O1064" i="1" s="1"/>
  <c r="K1064" i="1"/>
  <c r="L1064" i="1"/>
  <c r="M1064" i="1"/>
  <c r="N1064" i="1"/>
  <c r="I1065" i="1"/>
  <c r="L1065" i="1" s="1"/>
  <c r="J1065" i="1"/>
  <c r="O1065" i="1" s="1"/>
  <c r="I1066" i="1"/>
  <c r="M1066" i="1" s="1"/>
  <c r="J1066" i="1"/>
  <c r="O1066" i="1" s="1"/>
  <c r="N1066" i="1"/>
  <c r="I1067" i="1"/>
  <c r="K1067" i="1" s="1"/>
  <c r="J1067" i="1"/>
  <c r="O1067" i="1" s="1"/>
  <c r="I1068" i="1"/>
  <c r="J1068" i="1"/>
  <c r="O1068" i="1" s="1"/>
  <c r="I1069" i="1"/>
  <c r="N1069" i="1" s="1"/>
  <c r="J1069" i="1"/>
  <c r="O1069" i="1" s="1"/>
  <c r="L1069" i="1"/>
  <c r="I1070" i="1"/>
  <c r="J1070" i="1"/>
  <c r="O1070" i="1" s="1"/>
  <c r="I1071" i="1"/>
  <c r="J1071" i="1"/>
  <c r="O1071" i="1" s="1"/>
  <c r="K1071" i="1"/>
  <c r="L1071" i="1"/>
  <c r="M1071" i="1"/>
  <c r="N1071" i="1"/>
  <c r="I1072" i="1"/>
  <c r="K1072" i="1" s="1"/>
  <c r="J1072" i="1"/>
  <c r="O1072" i="1" s="1"/>
  <c r="L1072" i="1"/>
  <c r="N1072" i="1"/>
  <c r="I1073" i="1"/>
  <c r="J1073" i="1"/>
  <c r="O1073" i="1" s="1"/>
  <c r="I1074" i="1"/>
  <c r="M1074" i="1" s="1"/>
  <c r="J1074" i="1"/>
  <c r="O1074" i="1" s="1"/>
  <c r="N1074" i="1"/>
  <c r="I1075" i="1"/>
  <c r="J1075" i="1"/>
  <c r="O1075" i="1" s="1"/>
  <c r="I1076" i="1"/>
  <c r="K1076" i="1" s="1"/>
  <c r="J1076" i="1"/>
  <c r="O1076" i="1" s="1"/>
  <c r="L1076" i="1"/>
  <c r="I1077" i="1"/>
  <c r="N1077" i="1" s="1"/>
  <c r="J1077" i="1"/>
  <c r="O1077" i="1" s="1"/>
  <c r="M1077" i="1"/>
  <c r="I1078" i="1"/>
  <c r="K1078" i="1" s="1"/>
  <c r="J1078" i="1"/>
  <c r="O1078" i="1" s="1"/>
  <c r="I1079" i="1"/>
  <c r="J1079" i="1"/>
  <c r="O1079" i="1" s="1"/>
  <c r="K1079" i="1"/>
  <c r="L1079" i="1"/>
  <c r="M1079" i="1"/>
  <c r="N1079" i="1"/>
  <c r="I1080" i="1"/>
  <c r="K1080" i="1" s="1"/>
  <c r="J1080" i="1"/>
  <c r="O1080" i="1" s="1"/>
  <c r="L1080" i="1"/>
  <c r="N1080" i="1"/>
  <c r="I1081" i="1"/>
  <c r="J1081" i="1"/>
  <c r="O1081" i="1" s="1"/>
  <c r="I1082" i="1"/>
  <c r="J1082" i="1"/>
  <c r="O1082" i="1" s="1"/>
  <c r="I1083" i="1"/>
  <c r="J1083" i="1"/>
  <c r="O1083" i="1" s="1"/>
  <c r="K1083" i="1"/>
  <c r="N1083" i="1"/>
  <c r="I1084" i="1"/>
  <c r="K1084" i="1" s="1"/>
  <c r="J1084" i="1"/>
  <c r="O1084" i="1" s="1"/>
  <c r="I1085" i="1"/>
  <c r="J1085" i="1"/>
  <c r="O1085" i="1" s="1"/>
  <c r="I1086" i="1"/>
  <c r="J1086" i="1"/>
  <c r="O1086" i="1" s="1"/>
  <c r="I1087" i="1"/>
  <c r="N1087" i="1" s="1"/>
  <c r="J1087" i="1"/>
  <c r="O1087" i="1" s="1"/>
  <c r="K1087" i="1"/>
  <c r="M1087" i="1"/>
  <c r="I1088" i="1"/>
  <c r="L1088" i="1" s="1"/>
  <c r="J1088" i="1"/>
  <c r="O1088" i="1" s="1"/>
  <c r="K1088" i="1"/>
  <c r="M1088" i="1"/>
  <c r="N1088" i="1"/>
  <c r="I1089" i="1"/>
  <c r="J1089" i="1"/>
  <c r="O1089" i="1" s="1"/>
  <c r="I1090" i="1"/>
  <c r="J1090" i="1"/>
  <c r="O1090" i="1" s="1"/>
  <c r="M1090" i="1"/>
  <c r="I1091" i="1"/>
  <c r="N1091" i="1" s="1"/>
  <c r="J1091" i="1"/>
  <c r="O1091" i="1" s="1"/>
  <c r="I1092" i="1"/>
  <c r="J1092" i="1"/>
  <c r="O1092" i="1" s="1"/>
  <c r="I1093" i="1"/>
  <c r="J1093" i="1"/>
  <c r="O1093" i="1" s="1"/>
  <c r="I1094" i="1"/>
  <c r="J1094" i="1"/>
  <c r="O1094" i="1" s="1"/>
  <c r="I1095" i="1"/>
  <c r="J1095" i="1"/>
  <c r="O1095" i="1" s="1"/>
  <c r="K1095" i="1"/>
  <c r="L1095" i="1"/>
  <c r="M1095" i="1"/>
  <c r="N1095" i="1"/>
  <c r="I1096" i="1"/>
  <c r="K1096" i="1" s="1"/>
  <c r="J1096" i="1"/>
  <c r="O1096" i="1" s="1"/>
  <c r="L1096" i="1"/>
  <c r="N1096" i="1"/>
  <c r="I1097" i="1"/>
  <c r="L1097" i="1" s="1"/>
  <c r="J1097" i="1"/>
  <c r="O1097" i="1" s="1"/>
  <c r="I1098" i="1"/>
  <c r="N1098" i="1" s="1"/>
  <c r="J1098" i="1"/>
  <c r="O1098" i="1" s="1"/>
  <c r="M1098" i="1"/>
  <c r="I1099" i="1"/>
  <c r="K1099" i="1" s="1"/>
  <c r="J1099" i="1"/>
  <c r="O1099" i="1" s="1"/>
  <c r="I1100" i="1"/>
  <c r="K1100" i="1" s="1"/>
  <c r="J1100" i="1"/>
  <c r="O1100" i="1" s="1"/>
  <c r="I1101" i="1"/>
  <c r="N1101" i="1" s="1"/>
  <c r="J1101" i="1"/>
  <c r="O1101" i="1" s="1"/>
  <c r="K1101" i="1"/>
  <c r="M1101" i="1"/>
  <c r="I1102" i="1"/>
  <c r="N1102" i="1" s="1"/>
  <c r="J1102" i="1"/>
  <c r="O1102" i="1" s="1"/>
  <c r="I1103" i="1"/>
  <c r="K1103" i="1" s="1"/>
  <c r="J1103" i="1"/>
  <c r="O1103" i="1" s="1"/>
  <c r="L1103" i="1"/>
  <c r="N1103" i="1"/>
  <c r="I1104" i="1"/>
  <c r="J1104" i="1"/>
  <c r="O1104" i="1" s="1"/>
  <c r="I1105" i="1"/>
  <c r="K1105" i="1" s="1"/>
  <c r="J1105" i="1"/>
  <c r="O1105" i="1" s="1"/>
  <c r="L1105" i="1"/>
  <c r="M1105" i="1"/>
  <c r="N1105" i="1"/>
  <c r="I1106" i="1"/>
  <c r="M1106" i="1" s="1"/>
  <c r="J1106" i="1"/>
  <c r="O1106" i="1" s="1"/>
  <c r="N1106" i="1"/>
  <c r="I1107" i="1"/>
  <c r="J1107" i="1"/>
  <c r="O1107" i="1" s="1"/>
  <c r="I1108" i="1"/>
  <c r="J1108" i="1"/>
  <c r="O1108" i="1" s="1"/>
  <c r="I1109" i="1"/>
  <c r="N1109" i="1" s="1"/>
  <c r="J1109" i="1"/>
  <c r="O1109" i="1" s="1"/>
  <c r="M1109" i="1"/>
  <c r="I1110" i="1"/>
  <c r="J1110" i="1"/>
  <c r="O1110" i="1" s="1"/>
  <c r="K1110" i="1"/>
  <c r="I1111" i="1"/>
  <c r="K1111" i="1" s="1"/>
  <c r="J1111" i="1"/>
  <c r="O1111" i="1" s="1"/>
  <c r="L1111" i="1"/>
  <c r="N1111" i="1"/>
  <c r="I1112" i="1"/>
  <c r="N1112" i="1" s="1"/>
  <c r="J1112" i="1"/>
  <c r="O1112" i="1" s="1"/>
  <c r="I1113" i="1"/>
  <c r="K1113" i="1" s="1"/>
  <c r="J1113" i="1"/>
  <c r="O1113" i="1" s="1"/>
  <c r="M1113" i="1"/>
  <c r="N1113" i="1"/>
  <c r="I1114" i="1"/>
  <c r="J1114" i="1"/>
  <c r="O1114" i="1" s="1"/>
  <c r="I1115" i="1"/>
  <c r="J1115" i="1"/>
  <c r="O1115" i="1" s="1"/>
  <c r="K1115" i="1"/>
  <c r="N1115" i="1"/>
  <c r="I1116" i="1"/>
  <c r="J1116" i="1"/>
  <c r="O1116" i="1" s="1"/>
  <c r="I1117" i="1"/>
  <c r="J1117" i="1"/>
  <c r="O1117" i="1" s="1"/>
  <c r="I1118" i="1"/>
  <c r="N1118" i="1" s="1"/>
  <c r="J1118" i="1"/>
  <c r="O1118" i="1" s="1"/>
  <c r="K1118" i="1"/>
  <c r="M1118" i="1"/>
  <c r="I1119" i="1"/>
  <c r="L1119" i="1" s="1"/>
  <c r="J1119" i="1"/>
  <c r="O1119" i="1" s="1"/>
  <c r="K1119" i="1"/>
  <c r="M1119" i="1"/>
  <c r="N1119" i="1"/>
  <c r="I1120" i="1"/>
  <c r="M1120" i="1" s="1"/>
  <c r="J1120" i="1"/>
  <c r="O1120" i="1" s="1"/>
  <c r="I1121" i="1"/>
  <c r="J1121" i="1"/>
  <c r="O1121" i="1" s="1"/>
  <c r="I1122" i="1"/>
  <c r="M1122" i="1" s="1"/>
  <c r="J1122" i="1"/>
  <c r="O1122" i="1" s="1"/>
  <c r="I1123" i="1"/>
  <c r="J1123" i="1"/>
  <c r="O1123" i="1" s="1"/>
  <c r="K1123" i="1"/>
  <c r="N1123" i="1"/>
  <c r="I1124" i="1"/>
  <c r="J1124" i="1"/>
  <c r="O1124" i="1" s="1"/>
  <c r="I1125" i="1"/>
  <c r="J1125" i="1"/>
  <c r="O1125" i="1" s="1"/>
  <c r="I1126" i="1"/>
  <c r="K1126" i="1" s="1"/>
  <c r="J1126" i="1"/>
  <c r="O1126" i="1" s="1"/>
  <c r="M1126" i="1"/>
  <c r="I1127" i="1"/>
  <c r="K1127" i="1" s="1"/>
  <c r="J1127" i="1"/>
  <c r="O1127" i="1" s="1"/>
  <c r="L1127" i="1"/>
  <c r="N1127" i="1"/>
  <c r="I1128" i="1"/>
  <c r="J1128" i="1"/>
  <c r="O1128" i="1" s="1"/>
  <c r="N1128" i="1"/>
  <c r="I1129" i="1"/>
  <c r="L1129" i="1" s="1"/>
  <c r="J1129" i="1"/>
  <c r="O1129" i="1" s="1"/>
  <c r="I1130" i="1"/>
  <c r="J1130" i="1"/>
  <c r="O1130" i="1" s="1"/>
  <c r="I1131" i="1"/>
  <c r="K1131" i="1" s="1"/>
  <c r="J1131" i="1"/>
  <c r="O1131" i="1" s="1"/>
  <c r="I1132" i="1"/>
  <c r="K1132" i="1" s="1"/>
  <c r="J1132" i="1"/>
  <c r="O1132" i="1" s="1"/>
  <c r="I1133" i="1"/>
  <c r="J1133" i="1"/>
  <c r="O1133" i="1" s="1"/>
  <c r="I1134" i="1"/>
  <c r="N1134" i="1" s="1"/>
  <c r="J1134" i="1"/>
  <c r="O1134" i="1" s="1"/>
  <c r="I1135" i="1"/>
  <c r="J1135" i="1"/>
  <c r="O1135" i="1" s="1"/>
  <c r="N1135" i="1"/>
  <c r="I1136" i="1"/>
  <c r="J1136" i="1"/>
  <c r="O1136" i="1" s="1"/>
  <c r="K1136" i="1"/>
  <c r="L1136" i="1"/>
  <c r="M1136" i="1"/>
  <c r="N1136" i="1"/>
  <c r="I1137" i="1"/>
  <c r="K1137" i="1" s="1"/>
  <c r="J1137" i="1"/>
  <c r="O1137" i="1" s="1"/>
  <c r="L1137" i="1"/>
  <c r="M1137" i="1"/>
  <c r="N1137" i="1"/>
  <c r="I1138" i="1"/>
  <c r="J1138" i="1"/>
  <c r="O1138" i="1" s="1"/>
  <c r="I1139" i="1"/>
  <c r="J1139" i="1"/>
  <c r="O1139" i="1" s="1"/>
  <c r="K1139" i="1"/>
  <c r="I1140" i="1"/>
  <c r="J1140" i="1"/>
  <c r="O1140" i="1" s="1"/>
  <c r="I1141" i="1"/>
  <c r="J1141" i="1"/>
  <c r="O1141" i="1" s="1"/>
  <c r="M1141" i="1"/>
  <c r="I1142" i="1"/>
  <c r="J1142" i="1"/>
  <c r="O1142" i="1" s="1"/>
  <c r="I1143" i="1"/>
  <c r="J1143" i="1"/>
  <c r="O1143" i="1" s="1"/>
  <c r="I1144" i="1"/>
  <c r="J1144" i="1"/>
  <c r="O1144" i="1" s="1"/>
  <c r="K1144" i="1"/>
  <c r="L1144" i="1"/>
  <c r="M1144" i="1"/>
  <c r="N1144" i="1"/>
  <c r="I1145" i="1"/>
  <c r="K1145" i="1" s="1"/>
  <c r="J1145" i="1"/>
  <c r="O1145" i="1" s="1"/>
  <c r="M1145" i="1"/>
  <c r="N1145" i="1"/>
  <c r="I1146" i="1"/>
  <c r="J1146" i="1"/>
  <c r="O1146" i="1" s="1"/>
  <c r="I1147" i="1"/>
  <c r="J1147" i="1"/>
  <c r="O1147" i="1" s="1"/>
  <c r="I1148" i="1"/>
  <c r="K1148" i="1" s="1"/>
  <c r="J1148" i="1"/>
  <c r="O1148" i="1" s="1"/>
  <c r="L1148" i="1"/>
  <c r="I1149" i="1"/>
  <c r="J1149" i="1"/>
  <c r="O1149" i="1" s="1"/>
  <c r="I1150" i="1"/>
  <c r="L1150" i="1" s="1"/>
  <c r="J1150" i="1"/>
  <c r="O1150" i="1" s="1"/>
  <c r="K1150" i="1"/>
  <c r="M1150" i="1"/>
  <c r="N1150" i="1"/>
  <c r="I1151" i="1"/>
  <c r="J1151" i="1"/>
  <c r="O1151" i="1" s="1"/>
  <c r="M1151" i="1"/>
  <c r="I1152" i="1"/>
  <c r="K1152" i="1" s="1"/>
  <c r="J1152" i="1"/>
  <c r="O1152" i="1" s="1"/>
  <c r="L1152" i="1"/>
  <c r="I1153" i="1"/>
  <c r="J1153" i="1"/>
  <c r="O1153" i="1" s="1"/>
  <c r="I1154" i="1"/>
  <c r="J1154" i="1"/>
  <c r="O1154" i="1" s="1"/>
  <c r="I1155" i="1"/>
  <c r="K1155" i="1" s="1"/>
  <c r="J1155" i="1"/>
  <c r="O1155" i="1" s="1"/>
  <c r="N1155" i="1"/>
  <c r="I1156" i="1"/>
  <c r="J1156" i="1"/>
  <c r="O1156" i="1" s="1"/>
  <c r="I1157" i="1"/>
  <c r="J1157" i="1"/>
  <c r="O1157" i="1" s="1"/>
  <c r="I1158" i="1"/>
  <c r="M1158" i="1" s="1"/>
  <c r="J1158" i="1"/>
  <c r="O1158" i="1" s="1"/>
  <c r="I1159" i="1"/>
  <c r="J1159" i="1"/>
  <c r="O1159" i="1" s="1"/>
  <c r="K1159" i="1"/>
  <c r="L1159" i="1"/>
  <c r="M1159" i="1"/>
  <c r="N1159" i="1"/>
  <c r="I1160" i="1"/>
  <c r="J1160" i="1"/>
  <c r="O1160" i="1" s="1"/>
  <c r="K1160" i="1"/>
  <c r="L1160" i="1"/>
  <c r="M1160" i="1"/>
  <c r="N1160" i="1"/>
  <c r="I1161" i="1"/>
  <c r="J1161" i="1"/>
  <c r="O1161" i="1" s="1"/>
  <c r="I1162" i="1"/>
  <c r="M1162" i="1" s="1"/>
  <c r="J1162" i="1"/>
  <c r="O1162" i="1" s="1"/>
  <c r="N1162" i="1"/>
  <c r="I1163" i="1"/>
  <c r="J1163" i="1"/>
  <c r="O1163" i="1" s="1"/>
  <c r="I1164" i="1"/>
  <c r="K1164" i="1" s="1"/>
  <c r="J1164" i="1"/>
  <c r="O1164" i="1" s="1"/>
  <c r="I1165" i="1"/>
  <c r="J1165" i="1"/>
  <c r="O1165" i="1" s="1"/>
  <c r="I1166" i="1"/>
  <c r="J1166" i="1"/>
  <c r="O1166" i="1" s="1"/>
  <c r="L1166" i="1"/>
  <c r="I1167" i="1"/>
  <c r="N1167" i="1" s="1"/>
  <c r="J1167" i="1"/>
  <c r="O1167" i="1" s="1"/>
  <c r="L1167" i="1"/>
  <c r="I1168" i="1"/>
  <c r="J1168" i="1"/>
  <c r="O1168" i="1" s="1"/>
  <c r="K1168" i="1"/>
  <c r="I1169" i="1"/>
  <c r="J1169" i="1"/>
  <c r="O1169" i="1" s="1"/>
  <c r="L1169" i="1"/>
  <c r="I1170" i="1"/>
  <c r="J1170" i="1"/>
  <c r="O1170" i="1" s="1"/>
  <c r="I1171" i="1"/>
  <c r="J1171" i="1"/>
  <c r="O1171" i="1" s="1"/>
  <c r="I1172" i="1"/>
  <c r="J1172" i="1"/>
  <c r="O1172" i="1" s="1"/>
  <c r="K1172" i="1"/>
  <c r="I1173" i="1"/>
  <c r="J1173" i="1"/>
  <c r="O1173" i="1" s="1"/>
  <c r="I1174" i="1"/>
  <c r="N1174" i="1" s="1"/>
  <c r="J1174" i="1"/>
  <c r="O1174" i="1" s="1"/>
  <c r="K1174" i="1"/>
  <c r="L1174" i="1"/>
  <c r="M1174" i="1"/>
  <c r="I1175" i="1"/>
  <c r="J1175" i="1"/>
  <c r="O1175" i="1" s="1"/>
  <c r="I1176" i="1"/>
  <c r="N1176" i="1" s="1"/>
  <c r="J1176" i="1"/>
  <c r="O1176" i="1" s="1"/>
  <c r="K1176" i="1"/>
  <c r="M1176" i="1"/>
  <c r="I1177" i="1"/>
  <c r="J1177" i="1"/>
  <c r="O1177" i="1" s="1"/>
  <c r="I1178" i="1"/>
  <c r="M1178" i="1" s="1"/>
  <c r="J1178" i="1"/>
  <c r="O1178" i="1" s="1"/>
  <c r="I1179" i="1"/>
  <c r="K1179" i="1" s="1"/>
  <c r="J1179" i="1"/>
  <c r="O1179" i="1" s="1"/>
  <c r="N1179" i="1"/>
  <c r="I1180" i="1"/>
  <c r="J1180" i="1"/>
  <c r="O1180" i="1" s="1"/>
  <c r="I1181" i="1"/>
  <c r="N1181" i="1" s="1"/>
  <c r="J1181" i="1"/>
  <c r="O1181" i="1" s="1"/>
  <c r="K1181" i="1"/>
  <c r="L1181" i="1"/>
  <c r="M1181" i="1"/>
  <c r="I1182" i="1"/>
  <c r="J1182" i="1"/>
  <c r="O1182" i="1" s="1"/>
  <c r="I1183" i="1"/>
  <c r="N1183" i="1" s="1"/>
  <c r="J1183" i="1"/>
  <c r="O1183" i="1" s="1"/>
  <c r="K1183" i="1"/>
  <c r="M1183" i="1"/>
  <c r="I1184" i="1"/>
  <c r="J1184" i="1"/>
  <c r="O1184" i="1" s="1"/>
  <c r="N1184" i="1"/>
  <c r="I1185" i="1"/>
  <c r="L1185" i="1" s="1"/>
  <c r="J1185" i="1"/>
  <c r="O1185" i="1" s="1"/>
  <c r="M1185" i="1"/>
  <c r="I1186" i="1"/>
  <c r="M1186" i="1" s="1"/>
  <c r="J1186" i="1"/>
  <c r="O1186" i="1" s="1"/>
  <c r="N1186" i="1"/>
  <c r="I1187" i="1"/>
  <c r="J1187" i="1"/>
  <c r="O1187" i="1" s="1"/>
  <c r="I1188" i="1"/>
  <c r="K1188" i="1" s="1"/>
  <c r="J1188" i="1"/>
  <c r="O1188" i="1" s="1"/>
  <c r="I1189" i="1"/>
  <c r="N1189" i="1" s="1"/>
  <c r="J1189" i="1"/>
  <c r="O1189" i="1" s="1"/>
  <c r="L1189" i="1"/>
  <c r="I1190" i="1"/>
  <c r="J1190" i="1"/>
  <c r="O1190" i="1" s="1"/>
  <c r="I1191" i="1"/>
  <c r="J1191" i="1"/>
  <c r="O1191" i="1" s="1"/>
  <c r="K1191" i="1"/>
  <c r="L1191" i="1"/>
  <c r="M1191" i="1"/>
  <c r="N1191" i="1"/>
  <c r="I1192" i="1"/>
  <c r="J1192" i="1"/>
  <c r="O1192" i="1" s="1"/>
  <c r="K1192" i="1"/>
  <c r="L1192" i="1"/>
  <c r="M1192" i="1"/>
  <c r="N1192" i="1"/>
  <c r="I1193" i="1"/>
  <c r="J1193" i="1"/>
  <c r="O1193" i="1" s="1"/>
  <c r="M1193" i="1"/>
  <c r="I1194" i="1"/>
  <c r="M1194" i="1" s="1"/>
  <c r="J1194" i="1"/>
  <c r="O1194" i="1" s="1"/>
  <c r="I1195" i="1"/>
  <c r="K1195" i="1" s="1"/>
  <c r="J1195" i="1"/>
  <c r="O1195" i="1" s="1"/>
  <c r="I1196" i="1"/>
  <c r="J1196" i="1"/>
  <c r="O1196" i="1" s="1"/>
  <c r="K1196" i="1"/>
  <c r="L1196" i="1"/>
  <c r="I1197" i="1"/>
  <c r="J1197" i="1"/>
  <c r="O1197" i="1" s="1"/>
  <c r="I1198" i="1"/>
  <c r="J1198" i="1"/>
  <c r="O1198" i="1" s="1"/>
  <c r="I1199" i="1"/>
  <c r="J1199" i="1"/>
  <c r="O1199" i="1" s="1"/>
  <c r="K1199" i="1"/>
  <c r="L1199" i="1"/>
  <c r="M1199" i="1"/>
  <c r="N1199" i="1"/>
  <c r="I1200" i="1"/>
  <c r="N1200" i="1" s="1"/>
  <c r="J1200" i="1"/>
  <c r="O1200" i="1" s="1"/>
  <c r="L1200" i="1"/>
  <c r="I1201" i="1"/>
  <c r="K1201" i="1" s="1"/>
  <c r="J1201" i="1"/>
  <c r="O1201" i="1" s="1"/>
  <c r="N1201" i="1"/>
  <c r="I1202" i="1"/>
  <c r="J1202" i="1"/>
  <c r="O1202" i="1" s="1"/>
  <c r="I1203" i="1"/>
  <c r="J1203" i="1"/>
  <c r="O1203" i="1" s="1"/>
  <c r="K1203" i="1"/>
  <c r="N1203" i="1"/>
  <c r="I1204" i="1"/>
  <c r="K1204" i="1" s="1"/>
  <c r="J1204" i="1"/>
  <c r="O1204" i="1" s="1"/>
  <c r="I1205" i="1"/>
  <c r="J1205" i="1"/>
  <c r="O1205" i="1" s="1"/>
  <c r="I1206" i="1"/>
  <c r="J1206" i="1"/>
  <c r="O1206" i="1" s="1"/>
  <c r="K1206" i="1"/>
  <c r="L1206" i="1"/>
  <c r="M1206" i="1"/>
  <c r="N1206" i="1"/>
  <c r="I1207" i="1"/>
  <c r="L1207" i="1" s="1"/>
  <c r="J1207" i="1"/>
  <c r="O1207" i="1" s="1"/>
  <c r="M1207" i="1"/>
  <c r="I1208" i="1"/>
  <c r="J1208" i="1"/>
  <c r="O1208" i="1" s="1"/>
  <c r="I1209" i="1"/>
  <c r="J1209" i="1"/>
  <c r="O1209" i="1" s="1"/>
  <c r="I1210" i="1"/>
  <c r="M1210" i="1" s="1"/>
  <c r="J1210" i="1"/>
  <c r="O1210" i="1" s="1"/>
  <c r="N1210" i="1"/>
  <c r="I1211" i="1"/>
  <c r="K1211" i="1" s="1"/>
  <c r="J1211" i="1"/>
  <c r="O1211" i="1" s="1"/>
  <c r="N1211" i="1"/>
  <c r="I1212" i="1"/>
  <c r="J1212" i="1"/>
  <c r="O1212" i="1" s="1"/>
  <c r="I1213" i="1"/>
  <c r="J1213" i="1"/>
  <c r="O1213" i="1" s="1"/>
  <c r="L1213" i="1"/>
  <c r="I1214" i="1"/>
  <c r="J1214" i="1"/>
  <c r="O1214" i="1" s="1"/>
  <c r="I1215" i="1"/>
  <c r="L1215" i="1" s="1"/>
  <c r="J1215" i="1"/>
  <c r="O1215" i="1" s="1"/>
  <c r="K1215" i="1"/>
  <c r="N1215" i="1"/>
  <c r="I1216" i="1"/>
  <c r="K1216" i="1" s="1"/>
  <c r="J1216" i="1"/>
  <c r="O1216" i="1" s="1"/>
  <c r="M1216" i="1"/>
  <c r="I1217" i="1"/>
  <c r="J1217" i="1"/>
  <c r="O1217" i="1" s="1"/>
  <c r="L1217" i="1"/>
  <c r="M1217" i="1"/>
  <c r="I1218" i="1"/>
  <c r="N1218" i="1" s="1"/>
  <c r="J1218" i="1"/>
  <c r="O1218" i="1" s="1"/>
  <c r="I1219" i="1"/>
  <c r="J1219" i="1"/>
  <c r="O1219" i="1" s="1"/>
  <c r="I1220" i="1"/>
  <c r="J1220" i="1"/>
  <c r="O1220" i="1" s="1"/>
  <c r="I1221" i="1"/>
  <c r="N1221" i="1" s="1"/>
  <c r="J1221" i="1"/>
  <c r="O1221" i="1" s="1"/>
  <c r="L1221" i="1"/>
  <c r="M1221" i="1"/>
  <c r="I1222" i="1"/>
  <c r="J1222" i="1"/>
  <c r="O1222" i="1" s="1"/>
  <c r="I1223" i="1"/>
  <c r="J1223" i="1"/>
  <c r="O1223" i="1" s="1"/>
  <c r="I1224" i="1"/>
  <c r="M1224" i="1" s="1"/>
  <c r="J1224" i="1"/>
  <c r="O1224" i="1" s="1"/>
  <c r="K1224" i="1"/>
  <c r="L1224" i="1"/>
  <c r="N1224" i="1"/>
  <c r="I1225" i="1"/>
  <c r="K1225" i="1" s="1"/>
  <c r="J1225" i="1"/>
  <c r="O1225" i="1" s="1"/>
  <c r="L1225" i="1"/>
  <c r="M1225" i="1"/>
  <c r="N1225" i="1"/>
  <c r="I1226" i="1"/>
  <c r="M1226" i="1" s="1"/>
  <c r="J1226" i="1"/>
  <c r="O1226" i="1" s="1"/>
  <c r="I1227" i="1"/>
  <c r="J1227" i="1"/>
  <c r="O1227" i="1" s="1"/>
  <c r="I1228" i="1"/>
  <c r="K1228" i="1" s="1"/>
  <c r="J1228" i="1"/>
  <c r="O1228" i="1" s="1"/>
  <c r="L1228" i="1"/>
  <c r="I1229" i="1"/>
  <c r="J1229" i="1"/>
  <c r="O1229" i="1" s="1"/>
  <c r="I1230" i="1"/>
  <c r="K1230" i="1" s="1"/>
  <c r="J1230" i="1"/>
  <c r="O1230" i="1" s="1"/>
  <c r="I1231" i="1"/>
  <c r="N1231" i="1" s="1"/>
  <c r="J1231" i="1"/>
  <c r="O1231" i="1" s="1"/>
  <c r="L1231" i="1"/>
  <c r="I1232" i="1"/>
  <c r="J1232" i="1"/>
  <c r="O1232" i="1" s="1"/>
  <c r="K1232" i="1"/>
  <c r="I1233" i="1"/>
  <c r="J1233" i="1"/>
  <c r="O1233" i="1" s="1"/>
  <c r="I1234" i="1"/>
  <c r="J1234" i="1"/>
  <c r="O1234" i="1" s="1"/>
  <c r="I1235" i="1"/>
  <c r="N1235" i="1" s="1"/>
  <c r="J1235" i="1"/>
  <c r="O1235" i="1" s="1"/>
  <c r="K1235" i="1"/>
  <c r="I1236" i="1"/>
  <c r="K1236" i="1" s="1"/>
  <c r="J1236" i="1"/>
  <c r="O1236" i="1" s="1"/>
  <c r="I1237" i="1"/>
  <c r="K1237" i="1" s="1"/>
  <c r="J1237" i="1"/>
  <c r="O1237" i="1" s="1"/>
  <c r="I1238" i="1"/>
  <c r="N1238" i="1" s="1"/>
  <c r="J1238" i="1"/>
  <c r="O1238" i="1" s="1"/>
  <c r="L1238" i="1"/>
  <c r="I1239" i="1"/>
  <c r="K1239" i="1" s="1"/>
  <c r="J1239" i="1"/>
  <c r="O1239" i="1" s="1"/>
  <c r="I1240" i="1"/>
  <c r="J1240" i="1"/>
  <c r="O1240" i="1" s="1"/>
  <c r="K1240" i="1"/>
  <c r="L1240" i="1"/>
  <c r="M1240" i="1"/>
  <c r="N1240" i="1"/>
  <c r="I1241" i="1"/>
  <c r="J1241" i="1"/>
  <c r="O1241" i="1" s="1"/>
  <c r="I1242" i="1"/>
  <c r="J1242" i="1"/>
  <c r="O1242" i="1" s="1"/>
  <c r="M1242" i="1"/>
  <c r="N1242" i="1"/>
  <c r="I1243" i="1"/>
  <c r="J1243" i="1"/>
  <c r="O1243" i="1" s="1"/>
  <c r="I1244" i="1"/>
  <c r="J1244" i="1"/>
  <c r="O1244" i="1" s="1"/>
  <c r="I1245" i="1"/>
  <c r="J1245" i="1"/>
  <c r="O1245" i="1" s="1"/>
  <c r="K1245" i="1"/>
  <c r="M1245" i="1"/>
  <c r="I1246" i="1"/>
  <c r="K1246" i="1" s="1"/>
  <c r="J1246" i="1"/>
  <c r="O1246" i="1" s="1"/>
  <c r="M1246" i="1"/>
  <c r="N1246" i="1"/>
  <c r="I1247" i="1"/>
  <c r="J1247" i="1"/>
  <c r="O1247" i="1" s="1"/>
  <c r="L1247" i="1"/>
  <c r="N1247" i="1"/>
  <c r="I1248" i="1"/>
  <c r="M1248" i="1" s="1"/>
  <c r="J1248" i="1"/>
  <c r="O1248" i="1" s="1"/>
  <c r="L1248" i="1"/>
  <c r="I1249" i="1"/>
  <c r="M1249" i="1" s="1"/>
  <c r="J1249" i="1"/>
  <c r="O1249" i="1" s="1"/>
  <c r="L1249" i="1"/>
  <c r="I1250" i="1"/>
  <c r="N1250" i="1" s="1"/>
  <c r="J1250" i="1"/>
  <c r="O1250" i="1" s="1"/>
  <c r="M1250" i="1"/>
  <c r="I1251" i="1"/>
  <c r="J1251" i="1"/>
  <c r="O1251" i="1" s="1"/>
  <c r="I1252" i="1"/>
  <c r="J1252" i="1"/>
  <c r="O1252" i="1" s="1"/>
  <c r="I1253" i="1"/>
  <c r="N1253" i="1" s="1"/>
  <c r="J1253" i="1"/>
  <c r="O1253" i="1" s="1"/>
  <c r="L1253" i="1"/>
  <c r="M1253" i="1"/>
  <c r="I1254" i="1"/>
  <c r="J1254" i="1"/>
  <c r="O1254" i="1" s="1"/>
  <c r="I1255" i="1"/>
  <c r="J1255" i="1"/>
  <c r="O1255" i="1" s="1"/>
  <c r="I1256" i="1"/>
  <c r="J1256" i="1"/>
  <c r="O1256" i="1" s="1"/>
  <c r="I1257" i="1"/>
  <c r="K1257" i="1" s="1"/>
  <c r="J1257" i="1"/>
  <c r="O1257" i="1" s="1"/>
  <c r="L1257" i="1"/>
  <c r="M1257" i="1"/>
  <c r="N1257" i="1"/>
  <c r="I1258" i="1"/>
  <c r="M1258" i="1" s="1"/>
  <c r="J1258" i="1"/>
  <c r="O1258" i="1" s="1"/>
  <c r="I1259" i="1"/>
  <c r="J1259" i="1"/>
  <c r="O1259" i="1" s="1"/>
  <c r="I1260" i="1"/>
  <c r="J1260" i="1"/>
  <c r="O1260" i="1" s="1"/>
  <c r="K1260" i="1"/>
  <c r="L1260" i="1"/>
  <c r="I1261" i="1"/>
  <c r="J1261" i="1"/>
  <c r="O1261" i="1" s="1"/>
  <c r="I1262" i="1"/>
  <c r="K1262" i="1" s="1"/>
  <c r="J1262" i="1"/>
  <c r="O1262" i="1" s="1"/>
  <c r="L1262" i="1"/>
  <c r="I1263" i="1"/>
  <c r="J1263" i="1"/>
  <c r="O1263" i="1" s="1"/>
  <c r="I1264" i="1"/>
  <c r="J1264" i="1"/>
  <c r="O1264" i="1" s="1"/>
  <c r="M1264" i="1"/>
  <c r="I1265" i="1"/>
  <c r="K1265" i="1" s="1"/>
  <c r="J1265" i="1"/>
  <c r="O1265" i="1" s="1"/>
  <c r="N1265" i="1"/>
  <c r="I1266" i="1"/>
  <c r="J1266" i="1"/>
  <c r="O1266" i="1" s="1"/>
  <c r="I1267" i="1"/>
  <c r="N1267" i="1" s="1"/>
  <c r="J1267" i="1"/>
  <c r="O1267" i="1" s="1"/>
  <c r="K1267" i="1"/>
  <c r="I1268" i="1"/>
  <c r="K1268" i="1" s="1"/>
  <c r="J1268" i="1"/>
  <c r="O1268" i="1" s="1"/>
  <c r="I1269" i="1"/>
  <c r="K1269" i="1" s="1"/>
  <c r="J1269" i="1"/>
  <c r="O1269" i="1" s="1"/>
  <c r="I1270" i="1"/>
  <c r="J1270" i="1"/>
  <c r="O1270" i="1" s="1"/>
  <c r="K1270" i="1"/>
  <c r="L1270" i="1"/>
  <c r="M1270" i="1"/>
  <c r="N1270" i="1"/>
  <c r="I1271" i="1"/>
  <c r="L1271" i="1" s="1"/>
  <c r="J1271" i="1"/>
  <c r="O1271" i="1" s="1"/>
  <c r="N1271" i="1"/>
  <c r="I1272" i="1"/>
  <c r="M1272" i="1" s="1"/>
  <c r="J1272" i="1"/>
  <c r="O1272" i="1" s="1"/>
  <c r="K1272" i="1"/>
  <c r="L1272" i="1"/>
  <c r="N1272" i="1"/>
  <c r="I1273" i="1"/>
  <c r="J1273" i="1"/>
  <c r="O1273" i="1" s="1"/>
  <c r="I1274" i="1"/>
  <c r="N1274" i="1" s="1"/>
  <c r="J1274" i="1"/>
  <c r="O1274" i="1" s="1"/>
  <c r="M1274" i="1"/>
  <c r="I1275" i="1"/>
  <c r="J1275" i="1"/>
  <c r="O1275" i="1" s="1"/>
  <c r="I1276" i="1"/>
  <c r="J1276" i="1"/>
  <c r="O1276" i="1" s="1"/>
  <c r="I1277" i="1"/>
  <c r="J1277" i="1"/>
  <c r="O1277" i="1" s="1"/>
  <c r="L1277" i="1"/>
  <c r="I1278" i="1"/>
  <c r="J1278" i="1"/>
  <c r="O1278" i="1" s="1"/>
  <c r="I1279" i="1"/>
  <c r="L1279" i="1" s="1"/>
  <c r="J1279" i="1"/>
  <c r="O1279" i="1" s="1"/>
  <c r="K1279" i="1"/>
  <c r="M1279" i="1"/>
  <c r="N1279" i="1"/>
  <c r="I1280" i="1"/>
  <c r="J1280" i="1"/>
  <c r="O1280" i="1" s="1"/>
  <c r="I1281" i="1"/>
  <c r="J1281" i="1"/>
  <c r="O1281" i="1" s="1"/>
  <c r="I1282" i="1"/>
  <c r="J1282" i="1"/>
  <c r="O1282" i="1" s="1"/>
  <c r="I1283" i="1"/>
  <c r="J1283" i="1"/>
  <c r="O1283" i="1" s="1"/>
  <c r="I1284" i="1"/>
  <c r="K1284" i="1" s="1"/>
  <c r="J1284" i="1"/>
  <c r="O1284" i="1" s="1"/>
  <c r="I1285" i="1"/>
  <c r="J1285" i="1"/>
  <c r="O1285" i="1" s="1"/>
  <c r="L1285" i="1"/>
  <c r="I1286" i="1"/>
  <c r="J1286" i="1"/>
  <c r="O1286" i="1" s="1"/>
  <c r="I1287" i="1"/>
  <c r="N1287" i="1" s="1"/>
  <c r="J1287" i="1"/>
  <c r="O1287" i="1" s="1"/>
  <c r="K1287" i="1"/>
  <c r="M1287" i="1"/>
  <c r="I1288" i="1"/>
  <c r="J1288" i="1"/>
  <c r="O1288" i="1" s="1"/>
  <c r="I1289" i="1"/>
  <c r="J1289" i="1"/>
  <c r="O1289" i="1" s="1"/>
  <c r="L1289" i="1"/>
  <c r="N1289" i="1"/>
  <c r="I1290" i="1"/>
  <c r="M1290" i="1" s="1"/>
  <c r="J1290" i="1"/>
  <c r="O1290" i="1" s="1"/>
  <c r="I1291" i="1"/>
  <c r="K1291" i="1" s="1"/>
  <c r="J1291" i="1"/>
  <c r="O1291" i="1" s="1"/>
  <c r="I1292" i="1"/>
  <c r="J1292" i="1"/>
  <c r="O1292" i="1" s="1"/>
  <c r="K1292" i="1"/>
  <c r="L1292" i="1"/>
  <c r="I1293" i="1"/>
  <c r="J1293" i="1"/>
  <c r="O1293" i="1" s="1"/>
  <c r="I1294" i="1"/>
  <c r="K1294" i="1" s="1"/>
  <c r="J1294" i="1"/>
  <c r="O1294" i="1" s="1"/>
  <c r="L1294" i="1"/>
  <c r="I1295" i="1"/>
  <c r="J1295" i="1"/>
  <c r="O1295" i="1" s="1"/>
  <c r="K1295" i="1"/>
  <c r="L1295" i="1"/>
  <c r="M1295" i="1"/>
  <c r="N1295" i="1"/>
  <c r="I1296" i="1"/>
  <c r="J1296" i="1"/>
  <c r="O1296" i="1" s="1"/>
  <c r="K1296" i="1"/>
  <c r="L1296" i="1"/>
  <c r="M1296" i="1"/>
  <c r="N1296" i="1"/>
  <c r="I1297" i="1"/>
  <c r="J1297" i="1"/>
  <c r="O1297" i="1" s="1"/>
  <c r="I1298" i="1"/>
  <c r="J1298" i="1"/>
  <c r="O1298" i="1" s="1"/>
  <c r="I1299" i="1"/>
  <c r="N1299" i="1" s="1"/>
  <c r="J1299" i="1"/>
  <c r="O1299" i="1" s="1"/>
  <c r="K1299" i="1"/>
  <c r="I1300" i="1"/>
  <c r="K1300" i="1" s="1"/>
  <c r="J1300" i="1"/>
  <c r="O1300" i="1" s="1"/>
  <c r="I1301" i="1"/>
  <c r="K1301" i="1" s="1"/>
  <c r="J1301" i="1"/>
  <c r="O1301" i="1" s="1"/>
  <c r="I1302" i="1"/>
  <c r="J1302" i="1"/>
  <c r="O1302" i="1" s="1"/>
  <c r="I1303" i="1"/>
  <c r="J1303" i="1"/>
  <c r="O1303" i="1" s="1"/>
  <c r="K1303" i="1"/>
  <c r="L1303" i="1"/>
  <c r="M1303" i="1"/>
  <c r="N1303" i="1"/>
  <c r="I1304" i="1"/>
  <c r="J1304" i="1"/>
  <c r="O1304" i="1" s="1"/>
  <c r="K1304" i="1"/>
  <c r="L1304" i="1"/>
  <c r="M1304" i="1"/>
  <c r="N1304" i="1"/>
  <c r="I1305" i="1"/>
  <c r="J1305" i="1"/>
  <c r="O1305" i="1" s="1"/>
  <c r="I1306" i="1"/>
  <c r="J1306" i="1"/>
  <c r="O1306" i="1" s="1"/>
  <c r="L1306" i="1"/>
  <c r="I1307" i="1"/>
  <c r="L1307" i="1" s="1"/>
  <c r="J1307" i="1"/>
  <c r="O1307" i="1" s="1"/>
  <c r="K1307" i="1"/>
  <c r="M1307" i="1"/>
  <c r="N1307" i="1"/>
  <c r="I1308" i="1"/>
  <c r="M1308" i="1" s="1"/>
  <c r="J1308" i="1"/>
  <c r="O1308" i="1" s="1"/>
  <c r="L1308" i="1"/>
  <c r="N1308" i="1"/>
  <c r="I1309" i="1"/>
  <c r="J1309" i="1"/>
  <c r="O1309" i="1" s="1"/>
  <c r="I1310" i="1"/>
  <c r="K1310" i="1" s="1"/>
  <c r="J1310" i="1"/>
  <c r="O1310" i="1" s="1"/>
  <c r="I1311" i="1"/>
  <c r="L1311" i="1" s="1"/>
  <c r="J1311" i="1"/>
  <c r="O1311" i="1" s="1"/>
  <c r="K1311" i="1"/>
  <c r="M1311" i="1"/>
  <c r="N1311" i="1"/>
  <c r="I1312" i="1"/>
  <c r="N1312" i="1" s="1"/>
  <c r="J1312" i="1"/>
  <c r="O1312" i="1" s="1"/>
  <c r="I1313" i="1"/>
  <c r="J1313" i="1"/>
  <c r="O1313" i="1" s="1"/>
  <c r="L1313" i="1"/>
  <c r="N1313" i="1"/>
  <c r="I1314" i="1"/>
  <c r="K1314" i="1" s="1"/>
  <c r="J1314" i="1"/>
  <c r="O1314" i="1" s="1"/>
  <c r="I1315" i="1"/>
  <c r="J1315" i="1"/>
  <c r="O1315" i="1" s="1"/>
  <c r="I1316" i="1"/>
  <c r="K1316" i="1" s="1"/>
  <c r="J1316" i="1"/>
  <c r="O1316" i="1" s="1"/>
  <c r="I1317" i="1"/>
  <c r="N1317" i="1" s="1"/>
  <c r="J1317" i="1"/>
  <c r="O1317" i="1" s="1"/>
  <c r="K1317" i="1"/>
  <c r="L1317" i="1"/>
  <c r="M1317" i="1"/>
  <c r="I1318" i="1"/>
  <c r="J1318" i="1"/>
  <c r="O1318" i="1" s="1"/>
  <c r="M1318" i="1"/>
  <c r="I1319" i="1"/>
  <c r="J1319" i="1"/>
  <c r="O1319" i="1" s="1"/>
  <c r="I1320" i="1"/>
  <c r="M1320" i="1" s="1"/>
  <c r="J1320" i="1"/>
  <c r="O1320" i="1" s="1"/>
  <c r="K1320" i="1"/>
  <c r="I1321" i="1"/>
  <c r="J1321" i="1"/>
  <c r="O1321" i="1" s="1"/>
  <c r="I1322" i="1"/>
  <c r="J1322" i="1"/>
  <c r="O1322" i="1" s="1"/>
  <c r="I1323" i="1"/>
  <c r="J1323" i="1"/>
  <c r="O1323" i="1" s="1"/>
  <c r="I1324" i="1"/>
  <c r="K1324" i="1" s="1"/>
  <c r="J1324" i="1"/>
  <c r="O1324" i="1" s="1"/>
  <c r="M1324" i="1"/>
  <c r="I1325" i="1"/>
  <c r="J1325" i="1"/>
  <c r="O1325" i="1" s="1"/>
  <c r="I1326" i="1"/>
  <c r="J1326" i="1"/>
  <c r="O1326" i="1" s="1"/>
  <c r="I1327" i="1"/>
  <c r="J1327" i="1"/>
  <c r="O1327" i="1" s="1"/>
  <c r="I1328" i="1"/>
  <c r="K1328" i="1" s="1"/>
  <c r="J1328" i="1"/>
  <c r="O1328" i="1" s="1"/>
  <c r="I1329" i="1"/>
  <c r="J1329" i="1"/>
  <c r="O1329" i="1" s="1"/>
  <c r="I1330" i="1"/>
  <c r="N1330" i="1" s="1"/>
  <c r="J1330" i="1"/>
  <c r="O1330" i="1" s="1"/>
  <c r="L1330" i="1"/>
  <c r="I1331" i="1"/>
  <c r="J1331" i="1"/>
  <c r="O1331" i="1" s="1"/>
  <c r="K1331" i="1"/>
  <c r="I1332" i="1"/>
  <c r="J1332" i="1"/>
  <c r="O1332" i="1" s="1"/>
  <c r="I1333" i="1"/>
  <c r="J1333" i="1"/>
  <c r="O1333" i="1" s="1"/>
  <c r="I1334" i="1"/>
  <c r="J1334" i="1"/>
  <c r="O1334" i="1" s="1"/>
  <c r="N1334" i="1"/>
  <c r="I1335" i="1"/>
  <c r="J1335" i="1"/>
  <c r="O1335" i="1" s="1"/>
  <c r="I1336" i="1"/>
  <c r="K1336" i="1" s="1"/>
  <c r="J1336" i="1"/>
  <c r="O1336" i="1" s="1"/>
  <c r="I1337" i="1"/>
  <c r="L1337" i="1" s="1"/>
  <c r="J1337" i="1"/>
  <c r="O1337" i="1" s="1"/>
  <c r="K1337" i="1"/>
  <c r="I1338" i="1"/>
  <c r="J1338" i="1"/>
  <c r="O1338" i="1" s="1"/>
  <c r="I1339" i="1"/>
  <c r="J1339" i="1"/>
  <c r="O1339" i="1" s="1"/>
  <c r="K1339" i="1"/>
  <c r="L1339" i="1"/>
  <c r="M1339" i="1"/>
  <c r="N1339" i="1"/>
  <c r="I1340" i="1"/>
  <c r="L1340" i="1" s="1"/>
  <c r="J1340" i="1"/>
  <c r="O1340" i="1" s="1"/>
  <c r="N1340" i="1"/>
  <c r="I1341" i="1"/>
  <c r="K1341" i="1" s="1"/>
  <c r="J1341" i="1"/>
  <c r="O1341" i="1" s="1"/>
  <c r="M1341" i="1"/>
  <c r="N1341" i="1"/>
  <c r="I1342" i="1"/>
  <c r="N1342" i="1" s="1"/>
  <c r="J1342" i="1"/>
  <c r="O1342" i="1" s="1"/>
  <c r="I1343" i="1"/>
  <c r="J1343" i="1"/>
  <c r="O1343" i="1" s="1"/>
  <c r="I1344" i="1"/>
  <c r="J1344" i="1"/>
  <c r="O1344" i="1" s="1"/>
  <c r="I1345" i="1"/>
  <c r="J1345" i="1"/>
  <c r="O1345" i="1" s="1"/>
  <c r="I1346" i="1"/>
  <c r="N1346" i="1" s="1"/>
  <c r="J1346" i="1"/>
  <c r="O1346" i="1" s="1"/>
  <c r="K1346" i="1"/>
  <c r="L1346" i="1"/>
  <c r="M1346" i="1"/>
  <c r="I1347" i="1"/>
  <c r="J1347" i="1"/>
  <c r="O1347" i="1" s="1"/>
  <c r="M1347" i="1"/>
  <c r="I1348" i="1"/>
  <c r="J1348" i="1"/>
  <c r="O1348" i="1" s="1"/>
  <c r="I1349" i="1"/>
  <c r="K1349" i="1" s="1"/>
  <c r="J1349" i="1"/>
  <c r="O1349" i="1" s="1"/>
  <c r="M1349" i="1"/>
  <c r="I1350" i="1"/>
  <c r="J1350" i="1"/>
  <c r="O1350" i="1" s="1"/>
  <c r="I1351" i="1"/>
  <c r="J1351" i="1"/>
  <c r="O1351" i="1" s="1"/>
  <c r="I1352" i="1"/>
  <c r="K1352" i="1" s="1"/>
  <c r="J1352" i="1"/>
  <c r="O1352" i="1" s="1"/>
  <c r="I1353" i="1"/>
  <c r="K1353" i="1" s="1"/>
  <c r="J1353" i="1"/>
  <c r="O1353" i="1" s="1"/>
  <c r="I1354" i="1"/>
  <c r="J1354" i="1"/>
  <c r="O1354" i="1" s="1"/>
  <c r="K1354" i="1"/>
  <c r="L1354" i="1"/>
  <c r="M1354" i="1"/>
  <c r="N1354" i="1"/>
  <c r="I1355" i="1"/>
  <c r="N1355" i="1" s="1"/>
  <c r="J1355" i="1"/>
  <c r="O1355" i="1" s="1"/>
  <c r="L1355" i="1"/>
  <c r="I1356" i="1"/>
  <c r="J1356" i="1"/>
  <c r="O1356" i="1" s="1"/>
  <c r="I1357" i="1"/>
  <c r="K1357" i="1" s="1"/>
  <c r="J1357" i="1"/>
  <c r="O1357" i="1" s="1"/>
  <c r="M1357" i="1"/>
  <c r="I1358" i="1"/>
  <c r="J1358" i="1"/>
  <c r="O1358" i="1" s="1"/>
  <c r="I1359" i="1"/>
  <c r="J1359" i="1"/>
  <c r="O1359" i="1" s="1"/>
  <c r="I1360" i="1"/>
  <c r="J1360" i="1"/>
  <c r="O1360" i="1" s="1"/>
  <c r="K1360" i="1"/>
  <c r="I1361" i="1"/>
  <c r="J1361" i="1"/>
  <c r="O1361" i="1" s="1"/>
  <c r="I1362" i="1"/>
  <c r="K1362" i="1" s="1"/>
  <c r="J1362" i="1"/>
  <c r="O1362" i="1" s="1"/>
  <c r="M1362" i="1"/>
  <c r="I1363" i="1"/>
  <c r="J1363" i="1"/>
  <c r="O1363" i="1" s="1"/>
  <c r="K1363" i="1"/>
  <c r="I1364" i="1"/>
  <c r="K1364" i="1" s="1"/>
  <c r="J1364" i="1"/>
  <c r="O1364" i="1" s="1"/>
  <c r="L1364" i="1"/>
  <c r="M1364" i="1"/>
  <c r="N1364" i="1"/>
  <c r="I1365" i="1"/>
  <c r="J1365" i="1"/>
  <c r="O1365" i="1" s="1"/>
  <c r="I1366" i="1"/>
  <c r="N1366" i="1" s="1"/>
  <c r="J1366" i="1"/>
  <c r="O1366" i="1" s="1"/>
  <c r="I1367" i="1"/>
  <c r="J1367" i="1"/>
  <c r="O1367" i="1" s="1"/>
  <c r="I1368" i="1"/>
  <c r="K1368" i="1" s="1"/>
  <c r="J1368" i="1"/>
  <c r="O1368" i="1" s="1"/>
  <c r="I1369" i="1"/>
  <c r="K1369" i="1" s="1"/>
  <c r="J1369" i="1"/>
  <c r="O1369" i="1" s="1"/>
  <c r="L1369" i="1"/>
  <c r="I1370" i="1"/>
  <c r="K1370" i="1" s="1"/>
  <c r="J1370" i="1"/>
  <c r="O1370" i="1" s="1"/>
  <c r="I1371" i="1"/>
  <c r="N1371" i="1" s="1"/>
  <c r="J1371" i="1"/>
  <c r="O1371" i="1" s="1"/>
  <c r="K1371" i="1"/>
  <c r="L1371" i="1"/>
  <c r="M1371" i="1"/>
  <c r="I1372" i="1"/>
  <c r="N1372" i="1" s="1"/>
  <c r="J1372" i="1"/>
  <c r="O1372" i="1" s="1"/>
  <c r="I1373" i="1"/>
  <c r="J1373" i="1"/>
  <c r="O1373" i="1" s="1"/>
  <c r="N1373" i="1"/>
  <c r="I1374" i="1"/>
  <c r="N1374" i="1" s="1"/>
  <c r="J1374" i="1"/>
  <c r="O1374" i="1" s="1"/>
  <c r="I1375" i="1"/>
  <c r="J1375" i="1"/>
  <c r="O1375" i="1" s="1"/>
  <c r="I1376" i="1"/>
  <c r="J1376" i="1"/>
  <c r="O1376" i="1" s="1"/>
  <c r="I1377" i="1"/>
  <c r="J1377" i="1"/>
  <c r="O1377" i="1" s="1"/>
  <c r="K1377" i="1"/>
  <c r="L1377" i="1"/>
  <c r="I1378" i="1"/>
  <c r="M1378" i="1" s="1"/>
  <c r="J1378" i="1"/>
  <c r="O1378" i="1" s="1"/>
  <c r="K1378" i="1"/>
  <c r="N1378" i="1"/>
  <c r="I1379" i="1"/>
  <c r="J1379" i="1"/>
  <c r="O1379" i="1" s="1"/>
  <c r="N1379" i="1"/>
  <c r="I1380" i="1"/>
  <c r="K1380" i="1" s="1"/>
  <c r="J1380" i="1"/>
  <c r="O1380" i="1" s="1"/>
  <c r="L1380" i="1"/>
  <c r="M1380" i="1"/>
  <c r="N1380" i="1"/>
  <c r="I1381" i="1"/>
  <c r="J1381" i="1"/>
  <c r="O1381" i="1" s="1"/>
  <c r="M1381" i="1"/>
  <c r="I1382" i="1"/>
  <c r="J1382" i="1"/>
  <c r="O1382" i="1" s="1"/>
  <c r="I1383" i="1"/>
  <c r="J1383" i="1"/>
  <c r="O1383" i="1" s="1"/>
  <c r="I1384" i="1"/>
  <c r="J1384" i="1"/>
  <c r="O1384" i="1" s="1"/>
  <c r="I1385" i="1"/>
  <c r="K1385" i="1" s="1"/>
  <c r="J1385" i="1"/>
  <c r="O1385" i="1" s="1"/>
  <c r="I1386" i="1"/>
  <c r="J1386" i="1"/>
  <c r="O1386" i="1" s="1"/>
  <c r="K1386" i="1"/>
  <c r="L1386" i="1"/>
  <c r="M1386" i="1"/>
  <c r="N1386" i="1"/>
  <c r="I1387" i="1"/>
  <c r="J1387" i="1"/>
  <c r="O1387" i="1" s="1"/>
  <c r="K1387" i="1"/>
  <c r="L1387" i="1"/>
  <c r="M1387" i="1"/>
  <c r="N1387" i="1"/>
  <c r="I1388" i="1"/>
  <c r="L1388" i="1" s="1"/>
  <c r="J1388" i="1"/>
  <c r="O1388" i="1" s="1"/>
  <c r="N1388" i="1"/>
  <c r="I1389" i="1"/>
  <c r="K1389" i="1" s="1"/>
  <c r="J1389" i="1"/>
  <c r="O1389" i="1" s="1"/>
  <c r="M1389" i="1"/>
  <c r="N1389" i="1"/>
  <c r="I1390" i="1"/>
  <c r="N1390" i="1" s="1"/>
  <c r="J1390" i="1"/>
  <c r="O1390" i="1" s="1"/>
  <c r="I1391" i="1"/>
  <c r="J1391" i="1"/>
  <c r="O1391" i="1" s="1"/>
  <c r="I1392" i="1"/>
  <c r="J1392" i="1"/>
  <c r="O1392" i="1" s="1"/>
  <c r="K1392" i="1"/>
  <c r="I1393" i="1"/>
  <c r="J1393" i="1"/>
  <c r="O1393" i="1" s="1"/>
  <c r="I1394" i="1"/>
  <c r="J1394" i="1"/>
  <c r="O1394" i="1" s="1"/>
  <c r="K1394" i="1"/>
  <c r="L1394" i="1"/>
  <c r="M1394" i="1"/>
  <c r="N1394" i="1"/>
  <c r="I1395" i="1"/>
  <c r="J1395" i="1"/>
  <c r="O1395" i="1" s="1"/>
  <c r="I1396" i="1"/>
  <c r="J1396" i="1"/>
  <c r="O1396" i="1" s="1"/>
  <c r="L1396" i="1"/>
  <c r="M1396" i="1"/>
  <c r="I1397" i="1"/>
  <c r="K1397" i="1" s="1"/>
  <c r="J1397" i="1"/>
  <c r="O1397" i="1" s="1"/>
  <c r="N1397" i="1"/>
  <c r="I1398" i="1"/>
  <c r="J1398" i="1"/>
  <c r="O1398" i="1" s="1"/>
  <c r="N1398" i="1"/>
  <c r="I1399" i="1"/>
  <c r="J1399" i="1"/>
  <c r="O1399" i="1" s="1"/>
  <c r="I1400" i="1"/>
  <c r="K1400" i="1" s="1"/>
  <c r="J1400" i="1"/>
  <c r="O1400" i="1" s="1"/>
  <c r="I1401" i="1"/>
  <c r="J1401" i="1"/>
  <c r="O1401" i="1" s="1"/>
  <c r="I1402" i="1"/>
  <c r="J1402" i="1"/>
  <c r="O1402" i="1" s="1"/>
  <c r="L1402" i="1"/>
  <c r="I1403" i="1"/>
  <c r="M1403" i="1" s="1"/>
  <c r="J1403" i="1"/>
  <c r="O1403" i="1" s="1"/>
  <c r="K1403" i="1"/>
  <c r="L1403" i="1"/>
  <c r="N1403" i="1"/>
  <c r="I1404" i="1"/>
  <c r="J1404" i="1"/>
  <c r="O1404" i="1" s="1"/>
  <c r="N1404" i="1"/>
  <c r="I1405" i="1"/>
  <c r="K1405" i="1" s="1"/>
  <c r="J1405" i="1"/>
  <c r="O1405" i="1" s="1"/>
  <c r="M1405" i="1"/>
  <c r="N1405" i="1"/>
  <c r="I1406" i="1"/>
  <c r="N1406" i="1" s="1"/>
  <c r="J1406" i="1"/>
  <c r="O1406" i="1" s="1"/>
  <c r="I1407" i="1"/>
  <c r="J1407" i="1"/>
  <c r="O1407" i="1" s="1"/>
  <c r="I1408" i="1"/>
  <c r="J1408" i="1"/>
  <c r="O1408" i="1" s="1"/>
  <c r="I1409" i="1"/>
  <c r="J1409" i="1"/>
  <c r="O1409" i="1" s="1"/>
  <c r="I1410" i="1"/>
  <c r="K1410" i="1" s="1"/>
  <c r="J1410" i="1"/>
  <c r="O1410" i="1" s="1"/>
  <c r="L1410" i="1"/>
  <c r="N1410" i="1"/>
  <c r="I1411" i="1"/>
  <c r="M1411" i="1" s="1"/>
  <c r="J1411" i="1"/>
  <c r="O1411" i="1" s="1"/>
  <c r="L1411" i="1"/>
  <c r="I1412" i="1"/>
  <c r="J1412" i="1"/>
  <c r="O1412" i="1" s="1"/>
  <c r="L1412" i="1"/>
  <c r="I1413" i="1"/>
  <c r="K1413" i="1" s="1"/>
  <c r="J1413" i="1"/>
  <c r="O1413" i="1" s="1"/>
  <c r="M1413" i="1"/>
  <c r="N1413" i="1"/>
  <c r="I1414" i="1"/>
  <c r="J1414" i="1"/>
  <c r="O1414" i="1" s="1"/>
  <c r="I1415" i="1"/>
  <c r="J1415" i="1"/>
  <c r="O1415" i="1" s="1"/>
  <c r="I1416" i="1"/>
  <c r="J1416" i="1"/>
  <c r="O1416" i="1" s="1"/>
  <c r="K1416" i="1"/>
  <c r="I1417" i="1"/>
  <c r="K1417" i="1" s="1"/>
  <c r="J1417" i="1"/>
  <c r="O1417" i="1" s="1"/>
  <c r="I1418" i="1"/>
  <c r="J1418" i="1"/>
  <c r="O1418" i="1" s="1"/>
  <c r="N1418" i="1"/>
  <c r="I1419" i="1"/>
  <c r="J1419" i="1"/>
  <c r="O1419" i="1" s="1"/>
  <c r="K1419" i="1"/>
  <c r="L1419" i="1"/>
  <c r="M1419" i="1"/>
  <c r="N1419" i="1"/>
  <c r="I1420" i="1"/>
  <c r="K1420" i="1" s="1"/>
  <c r="J1420" i="1"/>
  <c r="O1420" i="1" s="1"/>
  <c r="L1420" i="1"/>
  <c r="M1420" i="1"/>
  <c r="N1420" i="1"/>
  <c r="I1421" i="1"/>
  <c r="J1421" i="1"/>
  <c r="O1421" i="1" s="1"/>
  <c r="I1422" i="1"/>
  <c r="J1422" i="1"/>
  <c r="O1422" i="1" s="1"/>
  <c r="N1422" i="1"/>
  <c r="I1423" i="1"/>
  <c r="J1423" i="1"/>
  <c r="O1423" i="1" s="1"/>
  <c r="I1424" i="1"/>
  <c r="J1424" i="1"/>
  <c r="O1424" i="1" s="1"/>
  <c r="K1424" i="1"/>
  <c r="I1425" i="1"/>
  <c r="J1425" i="1"/>
  <c r="O1425" i="1" s="1"/>
  <c r="I1426" i="1"/>
  <c r="J1426" i="1"/>
  <c r="O1426" i="1" s="1"/>
  <c r="K1426" i="1"/>
  <c r="I1427" i="1"/>
  <c r="N1427" i="1" s="1"/>
  <c r="J1427" i="1"/>
  <c r="O1427" i="1" s="1"/>
  <c r="K1427" i="1"/>
  <c r="L1427" i="1"/>
  <c r="M1427" i="1"/>
  <c r="I1428" i="1"/>
  <c r="J1428" i="1"/>
  <c r="O1428" i="1" s="1"/>
  <c r="N1428" i="1"/>
  <c r="I1429" i="1"/>
  <c r="J1429" i="1"/>
  <c r="O1429" i="1" s="1"/>
  <c r="N1429" i="1"/>
  <c r="I1430" i="1"/>
  <c r="N1430" i="1" s="1"/>
  <c r="J1430" i="1"/>
  <c r="O1430" i="1" s="1"/>
  <c r="I1431" i="1"/>
  <c r="J1431" i="1"/>
  <c r="O1431" i="1" s="1"/>
  <c r="I1432" i="1"/>
  <c r="K1432" i="1" s="1"/>
  <c r="J1432" i="1"/>
  <c r="O1432" i="1" s="1"/>
  <c r="I1433" i="1"/>
  <c r="J1433" i="1"/>
  <c r="O1433" i="1" s="1"/>
  <c r="I1434" i="1"/>
  <c r="L1434" i="1" s="1"/>
  <c r="J1434" i="1"/>
  <c r="O1434" i="1" s="1"/>
  <c r="K1434" i="1"/>
  <c r="M1434" i="1"/>
  <c r="N1434" i="1"/>
  <c r="I1435" i="1"/>
  <c r="J1435" i="1"/>
  <c r="O1435" i="1" s="1"/>
  <c r="I1436" i="1"/>
  <c r="K1436" i="1" s="1"/>
  <c r="J1436" i="1"/>
  <c r="O1436" i="1" s="1"/>
  <c r="L1436" i="1"/>
  <c r="M1436" i="1"/>
  <c r="N1436" i="1"/>
  <c r="I1437" i="1"/>
  <c r="K1437" i="1" s="1"/>
  <c r="J1437" i="1"/>
  <c r="O1437" i="1" s="1"/>
  <c r="M1437" i="1"/>
  <c r="N1437" i="1"/>
  <c r="I1438" i="1"/>
  <c r="N1438" i="1" s="1"/>
  <c r="J1438" i="1"/>
  <c r="O1438" i="1" s="1"/>
  <c r="I1439" i="1"/>
  <c r="J1439" i="1"/>
  <c r="O1439" i="1" s="1"/>
  <c r="I1440" i="1"/>
  <c r="J1440" i="1"/>
  <c r="O1440" i="1" s="1"/>
  <c r="I1441" i="1"/>
  <c r="L1441" i="1" s="1"/>
  <c r="J1441" i="1"/>
  <c r="O1441" i="1" s="1"/>
  <c r="K1441" i="1"/>
  <c r="I1442" i="1"/>
  <c r="K1442" i="1" s="1"/>
  <c r="J1442" i="1"/>
  <c r="O1442" i="1" s="1"/>
  <c r="L1442" i="1"/>
  <c r="N1442" i="1"/>
  <c r="I1443" i="1"/>
  <c r="J1443" i="1"/>
  <c r="O1443" i="1" s="1"/>
  <c r="I1444" i="1"/>
  <c r="K1444" i="1" s="1"/>
  <c r="J1444" i="1"/>
  <c r="O1444" i="1" s="1"/>
  <c r="L1444" i="1"/>
  <c r="M1444" i="1"/>
  <c r="N1444" i="1"/>
  <c r="I1445" i="1"/>
  <c r="K1445" i="1" s="1"/>
  <c r="J1445" i="1"/>
  <c r="O1445" i="1" s="1"/>
  <c r="N1445" i="1"/>
  <c r="I1446" i="1"/>
  <c r="J1446" i="1"/>
  <c r="O1446" i="1" s="1"/>
  <c r="I1447" i="1"/>
  <c r="J1447" i="1"/>
  <c r="O1447" i="1" s="1"/>
  <c r="I1448" i="1"/>
  <c r="K1448" i="1" s="1"/>
  <c r="J1448" i="1"/>
  <c r="O1448" i="1" s="1"/>
  <c r="I1449" i="1"/>
  <c r="K1449" i="1" s="1"/>
  <c r="J1449" i="1"/>
  <c r="O1449" i="1" s="1"/>
  <c r="I1450" i="1"/>
  <c r="J1450" i="1"/>
  <c r="O1450" i="1" s="1"/>
  <c r="K1450" i="1"/>
  <c r="I1451" i="1"/>
  <c r="J1451" i="1"/>
  <c r="O1451" i="1" s="1"/>
  <c r="I1452" i="1"/>
  <c r="K1452" i="1" s="1"/>
  <c r="J1452" i="1"/>
  <c r="O1452" i="1" s="1"/>
  <c r="L1452" i="1"/>
  <c r="N1452" i="1"/>
  <c r="I1453" i="1"/>
  <c r="J1453" i="1"/>
  <c r="O1453" i="1" s="1"/>
  <c r="I1454" i="1"/>
  <c r="J1454" i="1"/>
  <c r="O1454" i="1" s="1"/>
  <c r="I1455" i="1"/>
  <c r="J1455" i="1"/>
  <c r="O1455" i="1" s="1"/>
  <c r="I1456" i="1"/>
  <c r="K1456" i="1" s="1"/>
  <c r="J1456" i="1"/>
  <c r="O1456" i="1" s="1"/>
  <c r="I1457" i="1"/>
  <c r="J1457" i="1"/>
  <c r="O1457" i="1" s="1"/>
  <c r="I1458" i="1"/>
  <c r="N1458" i="1" s="1"/>
  <c r="J1458" i="1"/>
  <c r="O1458" i="1" s="1"/>
  <c r="L1458" i="1"/>
  <c r="I1459" i="1"/>
  <c r="L1459" i="1" s="1"/>
  <c r="J1459" i="1"/>
  <c r="O1459" i="1" s="1"/>
  <c r="K1459" i="1"/>
  <c r="M1459" i="1"/>
  <c r="N1459" i="1"/>
  <c r="I1460" i="1"/>
  <c r="J1460" i="1"/>
  <c r="O1460" i="1" s="1"/>
  <c r="N1460" i="1"/>
  <c r="I1461" i="1"/>
  <c r="M1461" i="1" s="1"/>
  <c r="J1461" i="1"/>
  <c r="O1461" i="1" s="1"/>
  <c r="I1462" i="1"/>
  <c r="J1462" i="1"/>
  <c r="O1462" i="1" s="1"/>
  <c r="N1462" i="1"/>
  <c r="I1463" i="1"/>
  <c r="J1463" i="1"/>
  <c r="O1463" i="1" s="1"/>
  <c r="I1464" i="1"/>
  <c r="K1464" i="1" s="1"/>
  <c r="J1464" i="1"/>
  <c r="O1464" i="1" s="1"/>
  <c r="I1465" i="1"/>
  <c r="K1465" i="1" s="1"/>
  <c r="J1465" i="1"/>
  <c r="O1465" i="1" s="1"/>
  <c r="L1465" i="1"/>
  <c r="I1466" i="1"/>
  <c r="J1466" i="1"/>
  <c r="O1466" i="1" s="1"/>
  <c r="K1466" i="1"/>
  <c r="L1466" i="1"/>
  <c r="M1466" i="1"/>
  <c r="N1466" i="1"/>
  <c r="I1467" i="1"/>
  <c r="J1467" i="1"/>
  <c r="O1467" i="1" s="1"/>
  <c r="K1467" i="1"/>
  <c r="L1467" i="1"/>
  <c r="M1467" i="1"/>
  <c r="N1467" i="1"/>
  <c r="I1468" i="1"/>
  <c r="K1468" i="1" s="1"/>
  <c r="J1468" i="1"/>
  <c r="O1468" i="1" s="1"/>
  <c r="M1468" i="1"/>
  <c r="I1469" i="1"/>
  <c r="J1469" i="1"/>
  <c r="O1469" i="1" s="1"/>
  <c r="M1469" i="1"/>
  <c r="I1470" i="1"/>
  <c r="N1470" i="1" s="1"/>
  <c r="J1470" i="1"/>
  <c r="O1470" i="1" s="1"/>
  <c r="I1471" i="1"/>
  <c r="J1471" i="1"/>
  <c r="O1471" i="1" s="1"/>
  <c r="I1472" i="1"/>
  <c r="J1472" i="1"/>
  <c r="O1472" i="1" s="1"/>
  <c r="I1473" i="1"/>
  <c r="J1473" i="1"/>
  <c r="O1473" i="1" s="1"/>
  <c r="I1474" i="1"/>
  <c r="N1474" i="1" s="1"/>
  <c r="J1474" i="1"/>
  <c r="O1474" i="1" s="1"/>
  <c r="K1474" i="1"/>
  <c r="L1474" i="1"/>
  <c r="M1474" i="1"/>
  <c r="I1475" i="1"/>
  <c r="L1475" i="1" s="1"/>
  <c r="J1475" i="1"/>
  <c r="O1475" i="1" s="1"/>
  <c r="K1475" i="1"/>
  <c r="M1475" i="1"/>
  <c r="N1475" i="1"/>
  <c r="I1476" i="1"/>
  <c r="J1476" i="1"/>
  <c r="O1476" i="1" s="1"/>
  <c r="I1477" i="1"/>
  <c r="K1477" i="1" s="1"/>
  <c r="J1477" i="1"/>
  <c r="O1477" i="1" s="1"/>
  <c r="M1477" i="1"/>
  <c r="N1477" i="1"/>
  <c r="I1478" i="1"/>
  <c r="J1478" i="1"/>
  <c r="O1478" i="1" s="1"/>
  <c r="I1479" i="1"/>
  <c r="J1479" i="1"/>
  <c r="O1479" i="1" s="1"/>
  <c r="I1480" i="1"/>
  <c r="K1480" i="1" s="1"/>
  <c r="J1480" i="1"/>
  <c r="O1480" i="1" s="1"/>
  <c r="I1481" i="1"/>
  <c r="K1481" i="1" s="1"/>
  <c r="J1481" i="1"/>
  <c r="O1481" i="1" s="1"/>
  <c r="I1482" i="1"/>
  <c r="K1482" i="1" s="1"/>
  <c r="J1482" i="1"/>
  <c r="O1482" i="1" s="1"/>
  <c r="L1482" i="1"/>
  <c r="N1482" i="1"/>
  <c r="I1483" i="1"/>
  <c r="J1483" i="1"/>
  <c r="O1483" i="1" s="1"/>
  <c r="N1483" i="1"/>
  <c r="I1484" i="1"/>
  <c r="K1484" i="1" s="1"/>
  <c r="J1484" i="1"/>
  <c r="O1484" i="1" s="1"/>
  <c r="L1484" i="1"/>
  <c r="M1484" i="1"/>
  <c r="N1484" i="1"/>
  <c r="I1485" i="1"/>
  <c r="K1485" i="1" s="1"/>
  <c r="J1485" i="1"/>
  <c r="O1485" i="1" s="1"/>
  <c r="M1485" i="1"/>
  <c r="I1486" i="1"/>
  <c r="J1486" i="1"/>
  <c r="O1486" i="1" s="1"/>
  <c r="N1486" i="1"/>
  <c r="I1487" i="1"/>
  <c r="J1487" i="1"/>
  <c r="O1487" i="1" s="1"/>
  <c r="I1488" i="1"/>
  <c r="J1488" i="1"/>
  <c r="O1488" i="1" s="1"/>
  <c r="K1488" i="1"/>
  <c r="M1488" i="1"/>
  <c r="I1489" i="1"/>
  <c r="J1489" i="1"/>
  <c r="O1489" i="1" s="1"/>
  <c r="I1490" i="1"/>
  <c r="K1490" i="1" s="1"/>
  <c r="J1490" i="1"/>
  <c r="O1490" i="1" s="1"/>
  <c r="L1490" i="1"/>
  <c r="N1490" i="1"/>
  <c r="I1491" i="1"/>
  <c r="N1491" i="1" s="1"/>
  <c r="J1491" i="1"/>
  <c r="O1491" i="1" s="1"/>
  <c r="I1492" i="1"/>
  <c r="K1492" i="1" s="1"/>
  <c r="J1492" i="1"/>
  <c r="O1492" i="1" s="1"/>
  <c r="L1492" i="1"/>
  <c r="M1492" i="1"/>
  <c r="N1492" i="1"/>
  <c r="I1493" i="1"/>
  <c r="M1493" i="1" s="1"/>
  <c r="J1493" i="1"/>
  <c r="O1493" i="1" s="1"/>
  <c r="I1494" i="1"/>
  <c r="J1494" i="1"/>
  <c r="O1494" i="1" s="1"/>
  <c r="I1495" i="1"/>
  <c r="J1495" i="1"/>
  <c r="O1495" i="1" s="1"/>
  <c r="I1496" i="1"/>
  <c r="J1496" i="1"/>
  <c r="O1496" i="1" s="1"/>
  <c r="I1497" i="1"/>
  <c r="J1497" i="1"/>
  <c r="O1497" i="1" s="1"/>
  <c r="K1497" i="1"/>
  <c r="L1497" i="1"/>
  <c r="I1498" i="1"/>
  <c r="K1498" i="1" s="1"/>
  <c r="J1498" i="1"/>
  <c r="O1498" i="1" s="1"/>
  <c r="L1498" i="1"/>
  <c r="N1498" i="1"/>
  <c r="I1499" i="1"/>
  <c r="J1499" i="1"/>
  <c r="O1499" i="1" s="1"/>
  <c r="N1499" i="1"/>
  <c r="I1500" i="1"/>
  <c r="K1500" i="1" s="1"/>
  <c r="J1500" i="1"/>
  <c r="O1500" i="1" s="1"/>
  <c r="N1500" i="1"/>
  <c r="I1501" i="1"/>
  <c r="J1501" i="1"/>
  <c r="O1501" i="1" s="1"/>
  <c r="I1502" i="1"/>
  <c r="N1502" i="1" s="1"/>
  <c r="J1502" i="1"/>
  <c r="O1502" i="1" s="1"/>
  <c r="K1502" i="1"/>
  <c r="I1503" i="1"/>
  <c r="K1503" i="1" s="1"/>
  <c r="J1503" i="1"/>
  <c r="O1503" i="1" s="1"/>
  <c r="I1504" i="1"/>
  <c r="K1504" i="1" s="1"/>
  <c r="J1504" i="1"/>
  <c r="O1504" i="1" s="1"/>
  <c r="I1505" i="1"/>
  <c r="J1505" i="1"/>
  <c r="O1505" i="1" s="1"/>
  <c r="K1505" i="1"/>
  <c r="L1505" i="1"/>
  <c r="M1505" i="1"/>
  <c r="N1505" i="1"/>
  <c r="I1506" i="1"/>
  <c r="K1506" i="1" s="1"/>
  <c r="J1506" i="1"/>
  <c r="O1506" i="1" s="1"/>
  <c r="L1506" i="1"/>
  <c r="N1506" i="1"/>
  <c r="I1507" i="1"/>
  <c r="J1507" i="1"/>
  <c r="O1507" i="1" s="1"/>
  <c r="N1507" i="1"/>
  <c r="I1508" i="1"/>
  <c r="J1508" i="1"/>
  <c r="O1508" i="1" s="1"/>
  <c r="I1509" i="1"/>
  <c r="J1509" i="1"/>
  <c r="O1509" i="1" s="1"/>
  <c r="I1510" i="1"/>
  <c r="K1510" i="1" s="1"/>
  <c r="J1510" i="1"/>
  <c r="O1510" i="1" s="1"/>
  <c r="I1511" i="1"/>
  <c r="J1511" i="1"/>
  <c r="O1511" i="1" s="1"/>
  <c r="I1512" i="1"/>
  <c r="K1512" i="1" s="1"/>
  <c r="J1512" i="1"/>
  <c r="O1512" i="1" s="1"/>
  <c r="I1513" i="1"/>
  <c r="K1513" i="1" s="1"/>
  <c r="J1513" i="1"/>
  <c r="O1513" i="1" s="1"/>
  <c r="M1513" i="1"/>
  <c r="N1513" i="1"/>
  <c r="I1514" i="1"/>
  <c r="J1514" i="1"/>
  <c r="O1514" i="1" s="1"/>
  <c r="I1515" i="1"/>
  <c r="J1515" i="1"/>
  <c r="O1515" i="1" s="1"/>
  <c r="K1515" i="1"/>
  <c r="L1515" i="1"/>
  <c r="M1515" i="1"/>
  <c r="N1515" i="1"/>
  <c r="I1516" i="1"/>
  <c r="J1516" i="1"/>
  <c r="O1516" i="1" s="1"/>
  <c r="L1516" i="1"/>
  <c r="M1516" i="1"/>
  <c r="I1517" i="1"/>
  <c r="J1517" i="1"/>
  <c r="O1517" i="1" s="1"/>
  <c r="I1518" i="1"/>
  <c r="J1518" i="1"/>
  <c r="O1518" i="1" s="1"/>
  <c r="I1519" i="1"/>
  <c r="K1519" i="1" s="1"/>
  <c r="J1519" i="1"/>
  <c r="O1519" i="1" s="1"/>
  <c r="L1519" i="1"/>
  <c r="I1520" i="1"/>
  <c r="N1520" i="1" s="1"/>
  <c r="J1520" i="1"/>
  <c r="O1520" i="1" s="1"/>
  <c r="M1520" i="1"/>
  <c r="I1521" i="1"/>
  <c r="J1521" i="1"/>
  <c r="O1521" i="1" s="1"/>
  <c r="I1522" i="1"/>
  <c r="J1522" i="1"/>
  <c r="O1522" i="1" s="1"/>
  <c r="N1522" i="1"/>
  <c r="I1523" i="1"/>
  <c r="J1523" i="1"/>
  <c r="O1523" i="1" s="1"/>
  <c r="K1523" i="1"/>
  <c r="L1523" i="1"/>
  <c r="M1523" i="1"/>
  <c r="N1523" i="1"/>
  <c r="I1524" i="1"/>
  <c r="K1524" i="1" s="1"/>
  <c r="J1524" i="1"/>
  <c r="O1524" i="1" s="1"/>
  <c r="L1524" i="1"/>
  <c r="M1524" i="1"/>
  <c r="N1524" i="1"/>
  <c r="I1525" i="1"/>
  <c r="M1525" i="1" s="1"/>
  <c r="J1525" i="1"/>
  <c r="O1525" i="1" s="1"/>
  <c r="I1526" i="1"/>
  <c r="K1526" i="1" s="1"/>
  <c r="J1526" i="1"/>
  <c r="O1526" i="1" s="1"/>
  <c r="I1527" i="1"/>
  <c r="J1527" i="1"/>
  <c r="O1527" i="1" s="1"/>
  <c r="K1527" i="1"/>
  <c r="L1527" i="1"/>
  <c r="I1528" i="1"/>
  <c r="J1528" i="1"/>
  <c r="O1528" i="1" s="1"/>
  <c r="I1529" i="1"/>
  <c r="L1529" i="1" s="1"/>
  <c r="J1529" i="1"/>
  <c r="O1529" i="1" s="1"/>
  <c r="K1529" i="1"/>
  <c r="I1530" i="1"/>
  <c r="J1530" i="1"/>
  <c r="O1530" i="1" s="1"/>
  <c r="K1530" i="1"/>
  <c r="I1531" i="1"/>
  <c r="M1531" i="1" s="1"/>
  <c r="J1531" i="1"/>
  <c r="O1531" i="1" s="1"/>
  <c r="I1532" i="1"/>
  <c r="K1532" i="1" s="1"/>
  <c r="J1532" i="1"/>
  <c r="O1532" i="1" s="1"/>
  <c r="N1532" i="1"/>
  <c r="I1533" i="1"/>
  <c r="J1533" i="1"/>
  <c r="O1533" i="1" s="1"/>
  <c r="I1534" i="1"/>
  <c r="J1534" i="1"/>
  <c r="O1534" i="1" s="1"/>
  <c r="I1535" i="1"/>
  <c r="K1535" i="1" s="1"/>
  <c r="J1535" i="1"/>
  <c r="O1535" i="1" s="1"/>
  <c r="I1536" i="1"/>
  <c r="J1536" i="1"/>
  <c r="O1536" i="1" s="1"/>
  <c r="K1536" i="1"/>
  <c r="I1537" i="1"/>
  <c r="M1537" i="1" s="1"/>
  <c r="J1537" i="1"/>
  <c r="O1537" i="1" s="1"/>
  <c r="I1538" i="1"/>
  <c r="J1538" i="1"/>
  <c r="O1538" i="1" s="1"/>
  <c r="K1538" i="1"/>
  <c r="I1539" i="1"/>
  <c r="J1539" i="1"/>
  <c r="O1539" i="1" s="1"/>
  <c r="I1540" i="1"/>
  <c r="J1540" i="1"/>
  <c r="O1540" i="1" s="1"/>
  <c r="I1541" i="1"/>
  <c r="N1541" i="1" s="1"/>
  <c r="J1541" i="1"/>
  <c r="O1541" i="1" s="1"/>
  <c r="I1542" i="1"/>
  <c r="J1542" i="1"/>
  <c r="O1542" i="1" s="1"/>
  <c r="I1543" i="1"/>
  <c r="J1543" i="1"/>
  <c r="O1543" i="1" s="1"/>
  <c r="I1544" i="1"/>
  <c r="J1544" i="1"/>
  <c r="O1544" i="1" s="1"/>
  <c r="I1545" i="1"/>
  <c r="K1545" i="1" s="1"/>
  <c r="J1545" i="1"/>
  <c r="O1545" i="1" s="1"/>
  <c r="M1545" i="1"/>
  <c r="N1545" i="1"/>
  <c r="I1546" i="1"/>
  <c r="J1546" i="1"/>
  <c r="O1546" i="1" s="1"/>
  <c r="N1546" i="1"/>
  <c r="I1547" i="1"/>
  <c r="J1547" i="1"/>
  <c r="O1547" i="1" s="1"/>
  <c r="K1547" i="1"/>
  <c r="L1547" i="1"/>
  <c r="M1547" i="1"/>
  <c r="N1547" i="1"/>
  <c r="I1548" i="1"/>
  <c r="J1548" i="1"/>
  <c r="O1548" i="1" s="1"/>
  <c r="L1548" i="1"/>
  <c r="I1549" i="1"/>
  <c r="J1549" i="1"/>
  <c r="O1549" i="1" s="1"/>
  <c r="I1550" i="1"/>
  <c r="J1550" i="1"/>
  <c r="O1550" i="1" s="1"/>
  <c r="I1551" i="1"/>
  <c r="J1551" i="1"/>
  <c r="O1551" i="1" s="1"/>
  <c r="K1551" i="1"/>
  <c r="L1551" i="1"/>
  <c r="I1552" i="1"/>
  <c r="N1552" i="1" s="1"/>
  <c r="J1552" i="1"/>
  <c r="O1552" i="1" s="1"/>
  <c r="M1552" i="1"/>
  <c r="I1553" i="1"/>
  <c r="J1553" i="1"/>
  <c r="O1553" i="1" s="1"/>
  <c r="I1554" i="1"/>
  <c r="J1554" i="1"/>
  <c r="O1554" i="1" s="1"/>
  <c r="I1555" i="1"/>
  <c r="J1555" i="1"/>
  <c r="O1555" i="1" s="1"/>
  <c r="K1555" i="1"/>
  <c r="L1555" i="1"/>
  <c r="M1555" i="1"/>
  <c r="N1555" i="1"/>
  <c r="I1556" i="1"/>
  <c r="K1556" i="1" s="1"/>
  <c r="J1556" i="1"/>
  <c r="O1556" i="1" s="1"/>
  <c r="L1556" i="1"/>
  <c r="M1556" i="1"/>
  <c r="N1556" i="1"/>
  <c r="I1557" i="1"/>
  <c r="M1557" i="1" s="1"/>
  <c r="J1557" i="1"/>
  <c r="O1557" i="1" s="1"/>
  <c r="I1558" i="1"/>
  <c r="J1558" i="1"/>
  <c r="O1558" i="1" s="1"/>
  <c r="K1558" i="1"/>
  <c r="I1559" i="1"/>
  <c r="J1559" i="1"/>
  <c r="O1559" i="1" s="1"/>
  <c r="K1559" i="1"/>
  <c r="L1559" i="1"/>
  <c r="I1560" i="1"/>
  <c r="J1560" i="1"/>
  <c r="O1560" i="1" s="1"/>
  <c r="I1561" i="1"/>
  <c r="J1561" i="1"/>
  <c r="O1561" i="1" s="1"/>
  <c r="K1561" i="1"/>
  <c r="L1561" i="1"/>
  <c r="I1562" i="1"/>
  <c r="J1562" i="1"/>
  <c r="O1562" i="1" s="1"/>
  <c r="N1562" i="1"/>
  <c r="I1563" i="1"/>
  <c r="J1563" i="1"/>
  <c r="O1563" i="1" s="1"/>
  <c r="K1563" i="1"/>
  <c r="L1563" i="1"/>
  <c r="M1563" i="1"/>
  <c r="N1563" i="1"/>
  <c r="I1564" i="1"/>
  <c r="K1564" i="1" s="1"/>
  <c r="J1564" i="1"/>
  <c r="O1564" i="1" s="1"/>
  <c r="N1564" i="1"/>
  <c r="I1565" i="1"/>
  <c r="J1565" i="1"/>
  <c r="O1565" i="1" s="1"/>
  <c r="I1566" i="1"/>
  <c r="J1566" i="1"/>
  <c r="O1566" i="1" s="1"/>
  <c r="I1567" i="1"/>
  <c r="K1567" i="1" s="1"/>
  <c r="J1567" i="1"/>
  <c r="O1567" i="1" s="1"/>
  <c r="I1568" i="1"/>
  <c r="K1568" i="1" s="1"/>
  <c r="J1568" i="1"/>
  <c r="O1568" i="1" s="1"/>
  <c r="I1569" i="1"/>
  <c r="K1569" i="1" s="1"/>
  <c r="J1569" i="1"/>
  <c r="O1569" i="1" s="1"/>
  <c r="L1569" i="1"/>
  <c r="N1569" i="1"/>
  <c r="I1570" i="1"/>
  <c r="J1570" i="1"/>
  <c r="O1570" i="1" s="1"/>
  <c r="N1570" i="1"/>
  <c r="I1571" i="1"/>
  <c r="J1571" i="1"/>
  <c r="O1571" i="1" s="1"/>
  <c r="K1571" i="1"/>
  <c r="L1571" i="1"/>
  <c r="M1571" i="1"/>
  <c r="N1571" i="1"/>
  <c r="I1572" i="1"/>
  <c r="J1572" i="1"/>
  <c r="O1572" i="1" s="1"/>
  <c r="I1573" i="1"/>
  <c r="J1573" i="1"/>
  <c r="O1573" i="1" s="1"/>
  <c r="I1574" i="1"/>
  <c r="J1574" i="1"/>
  <c r="O1574" i="1" s="1"/>
  <c r="I1575" i="1"/>
  <c r="J1575" i="1"/>
  <c r="O1575" i="1" s="1"/>
  <c r="I1576" i="1"/>
  <c r="J1576" i="1"/>
  <c r="O1576" i="1" s="1"/>
  <c r="I1577" i="1"/>
  <c r="K1577" i="1" s="1"/>
  <c r="J1577" i="1"/>
  <c r="O1577" i="1" s="1"/>
  <c r="N1577" i="1"/>
  <c r="I1578" i="1"/>
  <c r="J1578" i="1"/>
  <c r="O1578" i="1" s="1"/>
  <c r="K1578" i="1"/>
  <c r="L1578" i="1"/>
  <c r="M1578" i="1"/>
  <c r="N1578" i="1"/>
  <c r="I1579" i="1"/>
  <c r="N1579" i="1" s="1"/>
  <c r="J1579" i="1"/>
  <c r="O1579" i="1" s="1"/>
  <c r="K1579" i="1"/>
  <c r="M1579" i="1"/>
  <c r="I1580" i="1"/>
  <c r="J1580" i="1"/>
  <c r="O1580" i="1" s="1"/>
  <c r="I1581" i="1"/>
  <c r="J1581" i="1"/>
  <c r="O1581" i="1" s="1"/>
  <c r="M1581" i="1"/>
  <c r="N1581" i="1"/>
  <c r="I1582" i="1"/>
  <c r="J1582" i="1"/>
  <c r="O1582" i="1" s="1"/>
  <c r="I1583" i="1"/>
  <c r="L1583" i="1" s="1"/>
  <c r="J1583" i="1"/>
  <c r="O1583" i="1" s="1"/>
  <c r="K1583" i="1"/>
  <c r="I1584" i="1"/>
  <c r="J1584" i="1"/>
  <c r="O1584" i="1" s="1"/>
  <c r="L1584" i="1"/>
  <c r="I1585" i="1"/>
  <c r="J1585" i="1"/>
  <c r="O1585" i="1" s="1"/>
  <c r="I1586" i="1"/>
  <c r="N1586" i="1" s="1"/>
  <c r="J1586" i="1"/>
  <c r="O1586" i="1" s="1"/>
  <c r="L1586" i="1"/>
  <c r="I1587" i="1"/>
  <c r="L1587" i="1" s="1"/>
  <c r="J1587" i="1"/>
  <c r="O1587" i="1" s="1"/>
  <c r="K1587" i="1"/>
  <c r="M1587" i="1"/>
  <c r="N1587" i="1"/>
  <c r="I1588" i="1"/>
  <c r="J1588" i="1"/>
  <c r="O1588" i="1" s="1"/>
  <c r="N1588" i="1"/>
  <c r="I1589" i="1"/>
  <c r="M1589" i="1" s="1"/>
  <c r="J1589" i="1"/>
  <c r="O1589" i="1" s="1"/>
  <c r="I1590" i="1"/>
  <c r="K1590" i="1" s="1"/>
  <c r="J1590" i="1"/>
  <c r="O1590" i="1" s="1"/>
  <c r="I1591" i="1"/>
  <c r="L1591" i="1" s="1"/>
  <c r="J1591" i="1"/>
  <c r="O1591" i="1" s="1"/>
  <c r="K1591" i="1"/>
  <c r="I1592" i="1"/>
  <c r="J1592" i="1"/>
  <c r="O1592" i="1" s="1"/>
  <c r="I1593" i="1"/>
  <c r="K1593" i="1" s="1"/>
  <c r="J1593" i="1"/>
  <c r="O1593" i="1" s="1"/>
  <c r="L1593" i="1"/>
  <c r="I1594" i="1"/>
  <c r="J1594" i="1"/>
  <c r="O1594" i="1" s="1"/>
  <c r="K1594" i="1"/>
  <c r="L1594" i="1"/>
  <c r="M1594" i="1"/>
  <c r="N1594" i="1"/>
  <c r="I1595" i="1"/>
  <c r="J1595" i="1"/>
  <c r="O1595" i="1" s="1"/>
  <c r="K1595" i="1"/>
  <c r="L1595" i="1"/>
  <c r="M1595" i="1"/>
  <c r="N1595" i="1"/>
  <c r="I1596" i="1"/>
  <c r="K1596" i="1" s="1"/>
  <c r="J1596" i="1"/>
  <c r="O1596" i="1" s="1"/>
  <c r="I1597" i="1"/>
  <c r="J1597" i="1"/>
  <c r="O1597" i="1" s="1"/>
  <c r="I1598" i="1"/>
  <c r="N1598" i="1" s="1"/>
  <c r="J1598" i="1"/>
  <c r="O1598" i="1" s="1"/>
  <c r="K1598" i="1"/>
  <c r="I1599" i="1"/>
  <c r="K1599" i="1" s="1"/>
  <c r="J1599" i="1"/>
  <c r="O1599" i="1" s="1"/>
  <c r="I1600" i="1"/>
  <c r="K1600" i="1" s="1"/>
  <c r="J1600" i="1"/>
  <c r="O1600" i="1" s="1"/>
  <c r="I1601" i="1"/>
  <c r="J1601" i="1"/>
  <c r="O1601" i="1" s="1"/>
  <c r="L1601" i="1"/>
  <c r="N1601" i="1"/>
  <c r="I1602" i="1"/>
  <c r="J1602" i="1"/>
  <c r="O1602" i="1" s="1"/>
  <c r="K1602" i="1"/>
  <c r="L1602" i="1"/>
  <c r="M1602" i="1"/>
  <c r="N1602" i="1"/>
  <c r="I1603" i="1"/>
  <c r="J1603" i="1"/>
  <c r="O1603" i="1" s="1"/>
  <c r="K1603" i="1"/>
  <c r="L1603" i="1"/>
  <c r="M1603" i="1"/>
  <c r="N1603" i="1"/>
  <c r="I1604" i="1"/>
  <c r="J1604" i="1"/>
  <c r="O1604" i="1" s="1"/>
  <c r="I1605" i="1"/>
  <c r="J1605" i="1"/>
  <c r="O1605" i="1" s="1"/>
  <c r="I1606" i="1"/>
  <c r="J1606" i="1"/>
  <c r="O1606" i="1" s="1"/>
  <c r="I1607" i="1"/>
  <c r="J1607" i="1"/>
  <c r="O1607" i="1" s="1"/>
  <c r="I1608" i="1"/>
  <c r="N1608" i="1" s="1"/>
  <c r="J1608" i="1"/>
  <c r="O1608" i="1" s="1"/>
  <c r="K1608" i="1"/>
  <c r="L1608" i="1"/>
  <c r="M1608" i="1"/>
  <c r="I1609" i="1"/>
  <c r="M1609" i="1" s="1"/>
  <c r="J1609" i="1"/>
  <c r="O1609" i="1" s="1"/>
  <c r="I1610" i="1"/>
  <c r="N1610" i="1" s="1"/>
  <c r="J1610" i="1"/>
  <c r="O1610" i="1" s="1"/>
  <c r="K1610" i="1"/>
  <c r="L1610" i="1"/>
  <c r="M1610" i="1"/>
  <c r="I1611" i="1"/>
  <c r="L1611" i="1" s="1"/>
  <c r="J1611" i="1"/>
  <c r="O1611" i="1" s="1"/>
  <c r="M1611" i="1"/>
  <c r="I1612" i="1"/>
  <c r="J1612" i="1"/>
  <c r="O1612" i="1" s="1"/>
  <c r="I1613" i="1"/>
  <c r="J1613" i="1"/>
  <c r="O1613" i="1" s="1"/>
  <c r="M1613" i="1"/>
  <c r="N1613" i="1"/>
  <c r="I1614" i="1"/>
  <c r="J1614" i="1"/>
  <c r="O1614" i="1" s="1"/>
  <c r="I1615" i="1"/>
  <c r="K1615" i="1" s="1"/>
  <c r="J1615" i="1"/>
  <c r="O1615" i="1" s="1"/>
  <c r="L1615" i="1"/>
  <c r="I1616" i="1"/>
  <c r="N1616" i="1" s="1"/>
  <c r="J1616" i="1"/>
  <c r="O1616" i="1" s="1"/>
  <c r="L1616" i="1"/>
  <c r="M1616" i="1"/>
  <c r="I1617" i="1"/>
  <c r="J1617" i="1"/>
  <c r="O1617" i="1" s="1"/>
  <c r="I1618" i="1"/>
  <c r="J1618" i="1"/>
  <c r="O1618" i="1" s="1"/>
  <c r="K1618" i="1"/>
  <c r="L1618" i="1"/>
  <c r="M1618" i="1"/>
  <c r="N1618" i="1"/>
  <c r="I1619" i="1"/>
  <c r="K1619" i="1" s="1"/>
  <c r="J1619" i="1"/>
  <c r="O1619" i="1" s="1"/>
  <c r="L1619" i="1"/>
  <c r="N1619" i="1"/>
  <c r="I1620" i="1"/>
  <c r="J1620" i="1"/>
  <c r="O1620" i="1" s="1"/>
  <c r="M1620" i="1"/>
  <c r="I1621" i="1"/>
  <c r="M1621" i="1" s="1"/>
  <c r="J1621" i="1"/>
  <c r="O1621" i="1" s="1"/>
  <c r="I1622" i="1"/>
  <c r="K1622" i="1" s="1"/>
  <c r="J1622" i="1"/>
  <c r="O1622" i="1" s="1"/>
  <c r="I1623" i="1"/>
  <c r="L1623" i="1" s="1"/>
  <c r="J1623" i="1"/>
  <c r="O1623" i="1" s="1"/>
  <c r="K1623" i="1"/>
  <c r="I1624" i="1"/>
  <c r="J1624" i="1"/>
  <c r="O1624" i="1" s="1"/>
  <c r="I1625" i="1"/>
  <c r="J1625" i="1"/>
  <c r="O1625" i="1" s="1"/>
  <c r="I1626" i="1"/>
  <c r="J1626" i="1"/>
  <c r="O1626" i="1" s="1"/>
  <c r="K1626" i="1"/>
  <c r="L1626" i="1"/>
  <c r="M1626" i="1"/>
  <c r="N1626" i="1"/>
  <c r="I1627" i="1"/>
  <c r="L1627" i="1" s="1"/>
  <c r="J1627" i="1"/>
  <c r="O1627" i="1" s="1"/>
  <c r="K1627" i="1"/>
  <c r="N1627" i="1"/>
  <c r="I1628" i="1"/>
  <c r="J1628" i="1"/>
  <c r="O1628" i="1" s="1"/>
  <c r="I1629" i="1"/>
  <c r="J1629" i="1"/>
  <c r="O1629" i="1" s="1"/>
  <c r="I1630" i="1"/>
  <c r="J1630" i="1"/>
  <c r="O1630" i="1" s="1"/>
  <c r="I1631" i="1"/>
  <c r="K1631" i="1" s="1"/>
  <c r="J1631" i="1"/>
  <c r="O1631" i="1" s="1"/>
  <c r="I1632" i="1"/>
  <c r="J1632" i="1"/>
  <c r="O1632" i="1" s="1"/>
  <c r="K1632" i="1"/>
  <c r="I1633" i="1"/>
  <c r="M1633" i="1" s="1"/>
  <c r="J1633" i="1"/>
  <c r="O1633" i="1" s="1"/>
  <c r="K1633" i="1"/>
  <c r="L1633" i="1"/>
  <c r="N1633" i="1"/>
  <c r="I1634" i="1"/>
  <c r="J1634" i="1"/>
  <c r="O1634" i="1" s="1"/>
  <c r="K1634" i="1"/>
  <c r="L1634" i="1"/>
  <c r="M1634" i="1"/>
  <c r="N1634" i="1"/>
  <c r="I1635" i="1"/>
  <c r="J1635" i="1"/>
  <c r="O1635" i="1" s="1"/>
  <c r="K1635" i="1"/>
  <c r="L1635" i="1"/>
  <c r="M1635" i="1"/>
  <c r="N1635" i="1"/>
  <c r="I1636" i="1"/>
  <c r="J1636" i="1"/>
  <c r="O1636" i="1" s="1"/>
  <c r="I1637" i="1"/>
  <c r="J1637" i="1"/>
  <c r="O1637" i="1" s="1"/>
  <c r="I1638" i="1"/>
  <c r="K1638" i="1" s="1"/>
  <c r="J1638" i="1"/>
  <c r="O1638" i="1" s="1"/>
  <c r="N1638" i="1"/>
  <c r="I1639" i="1"/>
  <c r="J1639" i="1"/>
  <c r="O1639" i="1" s="1"/>
  <c r="I1640" i="1"/>
  <c r="N1640" i="1" s="1"/>
  <c r="J1640" i="1"/>
  <c r="O1640" i="1" s="1"/>
  <c r="K1640" i="1"/>
  <c r="L1640" i="1"/>
  <c r="M1640" i="1"/>
  <c r="I1641" i="1"/>
  <c r="J1641" i="1"/>
  <c r="O1641" i="1" s="1"/>
  <c r="M1641" i="1"/>
  <c r="I1642" i="1"/>
  <c r="J1642" i="1"/>
  <c r="O1642" i="1" s="1"/>
  <c r="M1642" i="1"/>
  <c r="I1643" i="1"/>
  <c r="J1643" i="1"/>
  <c r="O1643" i="1" s="1"/>
  <c r="I1644" i="1"/>
  <c r="L1644" i="1" s="1"/>
  <c r="J1644" i="1"/>
  <c r="O1644" i="1" s="1"/>
  <c r="M1644" i="1"/>
  <c r="I1645" i="1"/>
  <c r="J1645" i="1"/>
  <c r="O1645" i="1" s="1"/>
  <c r="M1645" i="1"/>
  <c r="N1645" i="1"/>
  <c r="I1646" i="1"/>
  <c r="J1646" i="1"/>
  <c r="O1646" i="1" s="1"/>
  <c r="I1647" i="1"/>
  <c r="L1647" i="1" s="1"/>
  <c r="J1647" i="1"/>
  <c r="O1647" i="1" s="1"/>
  <c r="K1647" i="1"/>
  <c r="I1648" i="1"/>
  <c r="J1648" i="1"/>
  <c r="O1648" i="1" s="1"/>
  <c r="I1649" i="1"/>
  <c r="J1649" i="1"/>
  <c r="O1649" i="1" s="1"/>
  <c r="I1650" i="1"/>
  <c r="J1650" i="1"/>
  <c r="O1650" i="1" s="1"/>
  <c r="K1650" i="1"/>
  <c r="I1651" i="1"/>
  <c r="L1651" i="1" s="1"/>
  <c r="J1651" i="1"/>
  <c r="O1651" i="1" s="1"/>
  <c r="K1651" i="1"/>
  <c r="M1651" i="1"/>
  <c r="N1651" i="1"/>
  <c r="I1652" i="1"/>
  <c r="L1652" i="1" s="1"/>
  <c r="J1652" i="1"/>
  <c r="O1652" i="1" s="1"/>
  <c r="N1652" i="1"/>
  <c r="I1653" i="1"/>
  <c r="M1653" i="1" s="1"/>
  <c r="J1653" i="1"/>
  <c r="O1653" i="1" s="1"/>
  <c r="I1654" i="1"/>
  <c r="K1654" i="1" s="1"/>
  <c r="J1654" i="1"/>
  <c r="O1654" i="1" s="1"/>
  <c r="I1655" i="1"/>
  <c r="L1655" i="1" s="1"/>
  <c r="J1655" i="1"/>
  <c r="O1655" i="1" s="1"/>
  <c r="K1655" i="1"/>
  <c r="I1656" i="1"/>
  <c r="J1656" i="1"/>
  <c r="O1656" i="1" s="1"/>
  <c r="I1657" i="1"/>
  <c r="J1657" i="1"/>
  <c r="O1657" i="1" s="1"/>
  <c r="I1658" i="1"/>
  <c r="L1658" i="1" s="1"/>
  <c r="J1658" i="1"/>
  <c r="O1658" i="1" s="1"/>
  <c r="M1658" i="1"/>
  <c r="I1659" i="1"/>
  <c r="K1659" i="1" s="1"/>
  <c r="J1659" i="1"/>
  <c r="O1659" i="1" s="1"/>
  <c r="I1660" i="1"/>
  <c r="K1660" i="1" s="1"/>
  <c r="J1660" i="1"/>
  <c r="O1660" i="1" s="1"/>
  <c r="N1660" i="1"/>
  <c r="I1661" i="1"/>
  <c r="J1661" i="1"/>
  <c r="O1661" i="1" s="1"/>
  <c r="I1662" i="1"/>
  <c r="J1662" i="1"/>
  <c r="O1662" i="1" s="1"/>
  <c r="K1662" i="1"/>
  <c r="N1662" i="1"/>
  <c r="I1663" i="1"/>
  <c r="K1663" i="1" s="1"/>
  <c r="J1663" i="1"/>
  <c r="O1663" i="1" s="1"/>
  <c r="I1664" i="1"/>
  <c r="J1664" i="1"/>
  <c r="O1664" i="1" s="1"/>
  <c r="I1665" i="1"/>
  <c r="J1665" i="1"/>
  <c r="O1665" i="1" s="1"/>
  <c r="K1665" i="1"/>
  <c r="L1665" i="1"/>
  <c r="M1665" i="1"/>
  <c r="N1665" i="1"/>
  <c r="I1666" i="1"/>
  <c r="J1666" i="1"/>
  <c r="O1666" i="1" s="1"/>
  <c r="L1666" i="1"/>
  <c r="N1666" i="1"/>
  <c r="I1667" i="1"/>
  <c r="M1667" i="1" s="1"/>
  <c r="J1667" i="1"/>
  <c r="O1667" i="1" s="1"/>
  <c r="L1667" i="1"/>
  <c r="I1668" i="1"/>
  <c r="J1668" i="1"/>
  <c r="O1668" i="1" s="1"/>
  <c r="I1669" i="1"/>
  <c r="J1669" i="1"/>
  <c r="O1669" i="1" s="1"/>
  <c r="I1670" i="1"/>
  <c r="K1670" i="1" s="1"/>
  <c r="J1670" i="1"/>
  <c r="O1670" i="1" s="1"/>
  <c r="N1670" i="1"/>
  <c r="I1671" i="1"/>
  <c r="J1671" i="1"/>
  <c r="O1671" i="1" s="1"/>
  <c r="I1672" i="1"/>
  <c r="J1672" i="1"/>
  <c r="O1672" i="1" s="1"/>
  <c r="I1673" i="1"/>
  <c r="K1673" i="1" s="1"/>
  <c r="J1673" i="1"/>
  <c r="O1673" i="1" s="1"/>
  <c r="N1673" i="1"/>
  <c r="I1674" i="1"/>
  <c r="J1674" i="1"/>
  <c r="O1674" i="1" s="1"/>
  <c r="I1675" i="1"/>
  <c r="N1675" i="1" s="1"/>
  <c r="J1675" i="1"/>
  <c r="O1675" i="1" s="1"/>
  <c r="L1675" i="1"/>
  <c r="I1676" i="1"/>
  <c r="L1676" i="1" s="1"/>
  <c r="J1676" i="1"/>
  <c r="O1676" i="1" s="1"/>
  <c r="M1676" i="1"/>
  <c r="I1677" i="1"/>
  <c r="N1677" i="1" s="1"/>
  <c r="J1677" i="1"/>
  <c r="O1677" i="1" s="1"/>
  <c r="M1677" i="1"/>
  <c r="I1678" i="1"/>
  <c r="J1678" i="1"/>
  <c r="O1678" i="1" s="1"/>
  <c r="I1679" i="1"/>
  <c r="K1679" i="1" s="1"/>
  <c r="J1679" i="1"/>
  <c r="O1679" i="1" s="1"/>
  <c r="I1680" i="1"/>
  <c r="J1680" i="1"/>
  <c r="O1680" i="1" s="1"/>
  <c r="I1681" i="1"/>
  <c r="J1681" i="1"/>
  <c r="O1681" i="1" s="1"/>
  <c r="I1682" i="1"/>
  <c r="N1682" i="1" s="1"/>
  <c r="J1682" i="1"/>
  <c r="O1682" i="1" s="1"/>
  <c r="L1682" i="1"/>
  <c r="I1683" i="1"/>
  <c r="J1683" i="1"/>
  <c r="O1683" i="1" s="1"/>
  <c r="I1684" i="1"/>
  <c r="L1684" i="1" s="1"/>
  <c r="J1684" i="1"/>
  <c r="O1684" i="1" s="1"/>
  <c r="N1684" i="1"/>
  <c r="I1685" i="1"/>
  <c r="M1685" i="1" s="1"/>
  <c r="J1685" i="1"/>
  <c r="O1685" i="1" s="1"/>
  <c r="I1686" i="1"/>
  <c r="J1686" i="1"/>
  <c r="O1686" i="1" s="1"/>
  <c r="I1687" i="1"/>
  <c r="J1687" i="1"/>
  <c r="O1687" i="1" s="1"/>
  <c r="K1687" i="1"/>
  <c r="L1687" i="1"/>
  <c r="I1688" i="1"/>
  <c r="J1688" i="1"/>
  <c r="O1688" i="1" s="1"/>
  <c r="I1689" i="1"/>
  <c r="J1689" i="1"/>
  <c r="O1689" i="1" s="1"/>
  <c r="I1690" i="1"/>
  <c r="J1690" i="1"/>
  <c r="O1690" i="1" s="1"/>
  <c r="K1690" i="1"/>
  <c r="L1690" i="1"/>
  <c r="M1690" i="1"/>
  <c r="N1690" i="1"/>
  <c r="I1691" i="1"/>
  <c r="L1691" i="1" s="1"/>
  <c r="J1691" i="1"/>
  <c r="O1691" i="1" s="1"/>
  <c r="K1691" i="1"/>
  <c r="M1691" i="1"/>
  <c r="N1691" i="1"/>
  <c r="I1692" i="1"/>
  <c r="J1692" i="1"/>
  <c r="O1692" i="1" s="1"/>
  <c r="I1693" i="1"/>
  <c r="J1693" i="1"/>
  <c r="O1693" i="1" s="1"/>
  <c r="I1694" i="1"/>
  <c r="J1694" i="1"/>
  <c r="O1694" i="1" s="1"/>
  <c r="K1694" i="1"/>
  <c r="N1694" i="1"/>
  <c r="I1695" i="1"/>
  <c r="K1695" i="1" s="1"/>
  <c r="J1695" i="1"/>
  <c r="O1695" i="1" s="1"/>
  <c r="I1696" i="1"/>
  <c r="J1696" i="1"/>
  <c r="O1696" i="1" s="1"/>
  <c r="I1697" i="1"/>
  <c r="J1697" i="1"/>
  <c r="O1697" i="1" s="1"/>
  <c r="K1697" i="1"/>
  <c r="I1698" i="1"/>
  <c r="J1698" i="1"/>
  <c r="O1698" i="1" s="1"/>
  <c r="K1698" i="1"/>
  <c r="L1698" i="1"/>
  <c r="M1698" i="1"/>
  <c r="N1698" i="1"/>
  <c r="I1699" i="1"/>
  <c r="J1699" i="1"/>
  <c r="O1699" i="1" s="1"/>
  <c r="K1699" i="1"/>
  <c r="L1699" i="1"/>
  <c r="M1699" i="1"/>
  <c r="N1699" i="1"/>
  <c r="I1700" i="1"/>
  <c r="J1700" i="1"/>
  <c r="O1700" i="1" s="1"/>
  <c r="I1701" i="1"/>
  <c r="J1701" i="1"/>
  <c r="O1701" i="1" s="1"/>
  <c r="M1701" i="1"/>
  <c r="N1701" i="1"/>
  <c r="I1702" i="1"/>
  <c r="K1702" i="1" s="1"/>
  <c r="J1702" i="1"/>
  <c r="O1702" i="1" s="1"/>
  <c r="N1702" i="1"/>
  <c r="I1703" i="1"/>
  <c r="J1703" i="1"/>
  <c r="O1703" i="1" s="1"/>
  <c r="I1704" i="1"/>
  <c r="N1704" i="1" s="1"/>
  <c r="J1704" i="1"/>
  <c r="O1704" i="1" s="1"/>
  <c r="K1704" i="1"/>
  <c r="M1704" i="1"/>
  <c r="I1705" i="1"/>
  <c r="J1705" i="1"/>
  <c r="O1705" i="1" s="1"/>
  <c r="I1706" i="1"/>
  <c r="J1706" i="1"/>
  <c r="O1706" i="1" s="1"/>
  <c r="K1706" i="1"/>
  <c r="L1706" i="1"/>
  <c r="M1706" i="1"/>
  <c r="N1706" i="1"/>
  <c r="I1707" i="1"/>
  <c r="J1707" i="1"/>
  <c r="O1707" i="1" s="1"/>
  <c r="K1707" i="1"/>
  <c r="L1707" i="1"/>
  <c r="M1707" i="1"/>
  <c r="N1707" i="1"/>
  <c r="I1708" i="1"/>
  <c r="K1708" i="1" s="1"/>
  <c r="J1708" i="1"/>
  <c r="O1708" i="1" s="1"/>
  <c r="I1709" i="1"/>
  <c r="K1709" i="1" s="1"/>
  <c r="J1709" i="1"/>
  <c r="O1709" i="1" s="1"/>
  <c r="L1709" i="1"/>
  <c r="M1709" i="1"/>
  <c r="N1709" i="1"/>
  <c r="I1710" i="1"/>
  <c r="M1710" i="1" s="1"/>
  <c r="J1710" i="1"/>
  <c r="O1710" i="1" s="1"/>
  <c r="I1711" i="1"/>
  <c r="J1711" i="1"/>
  <c r="O1711" i="1" s="1"/>
  <c r="I1712" i="1"/>
  <c r="J1712" i="1"/>
  <c r="O1712" i="1" s="1"/>
  <c r="K1712" i="1"/>
  <c r="I1713" i="1"/>
  <c r="J1713" i="1"/>
  <c r="O1713" i="1" s="1"/>
  <c r="K1713" i="1"/>
  <c r="L1713" i="1"/>
  <c r="M1713" i="1"/>
  <c r="N1713" i="1"/>
  <c r="I1714" i="1"/>
  <c r="J1714" i="1"/>
  <c r="O1714" i="1" s="1"/>
  <c r="I1715" i="1"/>
  <c r="J1715" i="1"/>
  <c r="O1715" i="1" s="1"/>
  <c r="I1716" i="1"/>
  <c r="N1716" i="1" s="1"/>
  <c r="J1716" i="1"/>
  <c r="O1716" i="1" s="1"/>
  <c r="I1717" i="1"/>
  <c r="J1717" i="1"/>
  <c r="O1717" i="1" s="1"/>
  <c r="I1718" i="1"/>
  <c r="J1718" i="1"/>
  <c r="O1718" i="1" s="1"/>
  <c r="I1719" i="1"/>
  <c r="M1719" i="1" s="1"/>
  <c r="J1719" i="1"/>
  <c r="O1719" i="1" s="1"/>
  <c r="K1719" i="1"/>
  <c r="L1719" i="1"/>
  <c r="N1719" i="1"/>
  <c r="I1720" i="1"/>
  <c r="J1720" i="1"/>
  <c r="O1720" i="1" s="1"/>
  <c r="I1721" i="1"/>
  <c r="J1721" i="1"/>
  <c r="O1721" i="1" s="1"/>
  <c r="I1722" i="1"/>
  <c r="J1722" i="1"/>
  <c r="O1722" i="1" s="1"/>
  <c r="I1723" i="1"/>
  <c r="J1723" i="1"/>
  <c r="O1723" i="1" s="1"/>
  <c r="I1724" i="1"/>
  <c r="J1724" i="1"/>
  <c r="O1724" i="1" s="1"/>
  <c r="K1724" i="1"/>
  <c r="L1724" i="1"/>
  <c r="M1724" i="1"/>
  <c r="N1724" i="1"/>
  <c r="I1725" i="1"/>
  <c r="K1725" i="1" s="1"/>
  <c r="J1725" i="1"/>
  <c r="O1725" i="1" s="1"/>
  <c r="L1725" i="1"/>
  <c r="M1725" i="1"/>
  <c r="N1725" i="1"/>
  <c r="I1726" i="1"/>
  <c r="J1726" i="1"/>
  <c r="O1726" i="1" s="1"/>
  <c r="I1727" i="1"/>
  <c r="J1727" i="1"/>
  <c r="O1727" i="1" s="1"/>
  <c r="N1727" i="1"/>
  <c r="I1728" i="1"/>
  <c r="J1728" i="1"/>
  <c r="O1728" i="1" s="1"/>
  <c r="I1729" i="1"/>
  <c r="K1729" i="1" s="1"/>
  <c r="J1729" i="1"/>
  <c r="O1729" i="1" s="1"/>
  <c r="I1730" i="1"/>
  <c r="J1730" i="1"/>
  <c r="O1730" i="1" s="1"/>
  <c r="I1731" i="1"/>
  <c r="N1731" i="1" s="1"/>
  <c r="J1731" i="1"/>
  <c r="O1731" i="1" s="1"/>
  <c r="K1731" i="1"/>
  <c r="L1731" i="1"/>
  <c r="M1731" i="1"/>
  <c r="I1732" i="1"/>
  <c r="M1732" i="1" s="1"/>
  <c r="J1732" i="1"/>
  <c r="O1732" i="1" s="1"/>
  <c r="I1733" i="1"/>
  <c r="J1733" i="1"/>
  <c r="O1733" i="1" s="1"/>
  <c r="I1734" i="1"/>
  <c r="K1734" i="1" s="1"/>
  <c r="J1734" i="1"/>
  <c r="O1734" i="1" s="1"/>
  <c r="M1734" i="1"/>
  <c r="N1734" i="1"/>
  <c r="I1735" i="1"/>
  <c r="J1735" i="1"/>
  <c r="O1735" i="1" s="1"/>
  <c r="N1735" i="1"/>
  <c r="I1736" i="1"/>
  <c r="J1736" i="1"/>
  <c r="O1736" i="1" s="1"/>
  <c r="I1737" i="1"/>
  <c r="K1737" i="1" s="1"/>
  <c r="J1737" i="1"/>
  <c r="O1737" i="1" s="1"/>
  <c r="I1738" i="1"/>
  <c r="L1738" i="1" s="1"/>
  <c r="J1738" i="1"/>
  <c r="O1738" i="1" s="1"/>
  <c r="I1739" i="1"/>
  <c r="N1739" i="1" s="1"/>
  <c r="J1739" i="1"/>
  <c r="O1739" i="1" s="1"/>
  <c r="K1739" i="1"/>
  <c r="M1739" i="1"/>
  <c r="I1740" i="1"/>
  <c r="N1740" i="1" s="1"/>
  <c r="J1740" i="1"/>
  <c r="O1740" i="1" s="1"/>
  <c r="I1741" i="1"/>
  <c r="K1741" i="1" s="1"/>
  <c r="J1741" i="1"/>
  <c r="O1741" i="1" s="1"/>
  <c r="L1741" i="1"/>
  <c r="M1741" i="1"/>
  <c r="N1741" i="1"/>
  <c r="I1742" i="1"/>
  <c r="K1742" i="1" s="1"/>
  <c r="J1742" i="1"/>
  <c r="O1742" i="1" s="1"/>
  <c r="M1742" i="1"/>
  <c r="I1743" i="1"/>
  <c r="J1743" i="1"/>
  <c r="O1743" i="1" s="1"/>
  <c r="I1744" i="1"/>
  <c r="J1744" i="1"/>
  <c r="O1744" i="1" s="1"/>
  <c r="I1745" i="1"/>
  <c r="J1745" i="1"/>
  <c r="O1745" i="1" s="1"/>
  <c r="I1746" i="1"/>
  <c r="J1746" i="1"/>
  <c r="O1746" i="1" s="1"/>
  <c r="K1746" i="1"/>
  <c r="L1746" i="1"/>
  <c r="I1747" i="1"/>
  <c r="M1747" i="1" s="1"/>
  <c r="J1747" i="1"/>
  <c r="O1747" i="1" s="1"/>
  <c r="L1747" i="1"/>
  <c r="I1748" i="1"/>
  <c r="J1748" i="1"/>
  <c r="O1748" i="1" s="1"/>
  <c r="K1748" i="1"/>
  <c r="I1749" i="1"/>
  <c r="K1749" i="1" s="1"/>
  <c r="J1749" i="1"/>
  <c r="O1749" i="1" s="1"/>
  <c r="L1749" i="1"/>
  <c r="M1749" i="1"/>
  <c r="N1749" i="1"/>
  <c r="I1750" i="1"/>
  <c r="K1750" i="1" s="1"/>
  <c r="J1750" i="1"/>
  <c r="O1750" i="1" s="1"/>
  <c r="N1750" i="1"/>
  <c r="I1751" i="1"/>
  <c r="N1751" i="1" s="1"/>
  <c r="J1751" i="1"/>
  <c r="O1751" i="1" s="1"/>
  <c r="I1752" i="1"/>
  <c r="J1752" i="1"/>
  <c r="O1752" i="1" s="1"/>
  <c r="I1753" i="1"/>
  <c r="J1753" i="1"/>
  <c r="O1753" i="1" s="1"/>
  <c r="K1753" i="1"/>
  <c r="I1754" i="1"/>
  <c r="J1754" i="1"/>
  <c r="O1754" i="1" s="1"/>
  <c r="I1755" i="1"/>
  <c r="M1755" i="1" s="1"/>
  <c r="J1755" i="1"/>
  <c r="O1755" i="1" s="1"/>
  <c r="I1756" i="1"/>
  <c r="K1756" i="1" s="1"/>
  <c r="J1756" i="1"/>
  <c r="O1756" i="1" s="1"/>
  <c r="I1757" i="1"/>
  <c r="J1757" i="1"/>
  <c r="O1757" i="1" s="1"/>
  <c r="I1758" i="1"/>
  <c r="K1758" i="1" s="1"/>
  <c r="J1758" i="1"/>
  <c r="O1758" i="1" s="1"/>
  <c r="N1758" i="1"/>
  <c r="I1759" i="1"/>
  <c r="J1759" i="1"/>
  <c r="O1759" i="1" s="1"/>
  <c r="I1760" i="1"/>
  <c r="J1760" i="1"/>
  <c r="O1760" i="1" s="1"/>
  <c r="I1761" i="1"/>
  <c r="M1761" i="1" s="1"/>
  <c r="J1761" i="1"/>
  <c r="O1761" i="1" s="1"/>
  <c r="K1761" i="1"/>
  <c r="I1762" i="1"/>
  <c r="J1762" i="1"/>
  <c r="O1762" i="1" s="1"/>
  <c r="I1763" i="1"/>
  <c r="J1763" i="1"/>
  <c r="O1763" i="1" s="1"/>
  <c r="I1764" i="1"/>
  <c r="K1764" i="1" s="1"/>
  <c r="J1764" i="1"/>
  <c r="O1764" i="1" s="1"/>
  <c r="I1765" i="1"/>
  <c r="J1765" i="1"/>
  <c r="O1765" i="1" s="1"/>
  <c r="I1766" i="1"/>
  <c r="K1766" i="1" s="1"/>
  <c r="J1766" i="1"/>
  <c r="O1766" i="1" s="1"/>
  <c r="N1766" i="1"/>
  <c r="I1767" i="1"/>
  <c r="J1767" i="1"/>
  <c r="O1767" i="1" s="1"/>
  <c r="I1768" i="1"/>
  <c r="J1768" i="1"/>
  <c r="O1768" i="1" s="1"/>
  <c r="L1768" i="1"/>
  <c r="I1769" i="1"/>
  <c r="J1769" i="1"/>
  <c r="O1769" i="1" s="1"/>
  <c r="I1770" i="1"/>
  <c r="J1770" i="1"/>
  <c r="O1770" i="1" s="1"/>
  <c r="I1771" i="1"/>
  <c r="J1771" i="1"/>
  <c r="O1771" i="1" s="1"/>
  <c r="I1772" i="1"/>
  <c r="L1772" i="1" s="1"/>
  <c r="J1772" i="1"/>
  <c r="O1772" i="1" s="1"/>
  <c r="K1772" i="1"/>
  <c r="M1772" i="1"/>
  <c r="N1772" i="1"/>
  <c r="I1773" i="1"/>
  <c r="J1773" i="1"/>
  <c r="O1773" i="1" s="1"/>
  <c r="I1774" i="1"/>
  <c r="K1774" i="1" s="1"/>
  <c r="J1774" i="1"/>
  <c r="O1774" i="1" s="1"/>
  <c r="M1774" i="1"/>
  <c r="I1775" i="1"/>
  <c r="J1775" i="1"/>
  <c r="O1775" i="1" s="1"/>
  <c r="I1776" i="1"/>
  <c r="J1776" i="1"/>
  <c r="O1776" i="1" s="1"/>
  <c r="L1776" i="1"/>
  <c r="I1777" i="1"/>
  <c r="K1777" i="1" s="1"/>
  <c r="J1777" i="1"/>
  <c r="O1777" i="1" s="1"/>
  <c r="M1777" i="1"/>
  <c r="I1778" i="1"/>
  <c r="J1778" i="1"/>
  <c r="O1778" i="1" s="1"/>
  <c r="I1779" i="1"/>
  <c r="N1779" i="1" s="1"/>
  <c r="J1779" i="1"/>
  <c r="O1779" i="1" s="1"/>
  <c r="K1779" i="1"/>
  <c r="M1779" i="1"/>
  <c r="I1780" i="1"/>
  <c r="L1780" i="1" s="1"/>
  <c r="J1780" i="1"/>
  <c r="O1780" i="1" s="1"/>
  <c r="K1780" i="1"/>
  <c r="M1780" i="1"/>
  <c r="N1780" i="1"/>
  <c r="I1781" i="1"/>
  <c r="N1781" i="1" s="1"/>
  <c r="J1781" i="1"/>
  <c r="O1781" i="1" s="1"/>
  <c r="I1782" i="1"/>
  <c r="K1782" i="1" s="1"/>
  <c r="J1782" i="1"/>
  <c r="O1782" i="1" s="1"/>
  <c r="M1782" i="1"/>
  <c r="I1783" i="1"/>
  <c r="N1783" i="1" s="1"/>
  <c r="J1783" i="1"/>
  <c r="O1783" i="1" s="1"/>
  <c r="I1784" i="1"/>
  <c r="J1784" i="1"/>
  <c r="O1784" i="1" s="1"/>
  <c r="I1785" i="1"/>
  <c r="J1785" i="1"/>
  <c r="O1785" i="1" s="1"/>
  <c r="I1786" i="1"/>
  <c r="N1786" i="1" s="1"/>
  <c r="J1786" i="1"/>
  <c r="O1786" i="1" s="1"/>
  <c r="I1787" i="1"/>
  <c r="L1787" i="1" s="1"/>
  <c r="J1787" i="1"/>
  <c r="O1787" i="1" s="1"/>
  <c r="K1787" i="1"/>
  <c r="M1787" i="1"/>
  <c r="N1787" i="1"/>
  <c r="I1788" i="1"/>
  <c r="J1788" i="1"/>
  <c r="O1788" i="1" s="1"/>
  <c r="I1789" i="1"/>
  <c r="J1789" i="1"/>
  <c r="O1789" i="1" s="1"/>
  <c r="L1789" i="1"/>
  <c r="I1790" i="1"/>
  <c r="K1790" i="1" s="1"/>
  <c r="J1790" i="1"/>
  <c r="O1790" i="1" s="1"/>
  <c r="M1790" i="1"/>
  <c r="N1790" i="1"/>
  <c r="I1791" i="1"/>
  <c r="J1791" i="1"/>
  <c r="O1791" i="1" s="1"/>
  <c r="I1792" i="1"/>
  <c r="L1792" i="1" s="1"/>
  <c r="J1792" i="1"/>
  <c r="O1792" i="1" s="1"/>
  <c r="I1793" i="1"/>
  <c r="J1793" i="1"/>
  <c r="O1793" i="1" s="1"/>
  <c r="I1794" i="1"/>
  <c r="J1794" i="1"/>
  <c r="O1794" i="1" s="1"/>
  <c r="I1795" i="1"/>
  <c r="J1795" i="1"/>
  <c r="O1795" i="1" s="1"/>
  <c r="K1795" i="1"/>
  <c r="L1795" i="1"/>
  <c r="M1795" i="1"/>
  <c r="N1795" i="1"/>
  <c r="I1796" i="1"/>
  <c r="K1796" i="1" s="1"/>
  <c r="J1796" i="1"/>
  <c r="O1796" i="1" s="1"/>
  <c r="L1796" i="1"/>
  <c r="N1796" i="1"/>
  <c r="I1797" i="1"/>
  <c r="L1797" i="1" s="1"/>
  <c r="J1797" i="1"/>
  <c r="O1797" i="1" s="1"/>
  <c r="I1798" i="1"/>
  <c r="K1798" i="1" s="1"/>
  <c r="J1798" i="1"/>
  <c r="O1798" i="1" s="1"/>
  <c r="M1798" i="1"/>
  <c r="I1799" i="1"/>
  <c r="K1799" i="1" s="1"/>
  <c r="J1799" i="1"/>
  <c r="O1799" i="1" s="1"/>
  <c r="I1800" i="1"/>
  <c r="L1800" i="1" s="1"/>
  <c r="J1800" i="1"/>
  <c r="O1800" i="1" s="1"/>
  <c r="I1801" i="1"/>
  <c r="J1801" i="1"/>
  <c r="O1801" i="1" s="1"/>
  <c r="K1801" i="1"/>
  <c r="M1801" i="1"/>
  <c r="I1802" i="1"/>
  <c r="J1802" i="1"/>
  <c r="O1802" i="1" s="1"/>
  <c r="I1803" i="1"/>
  <c r="K1803" i="1" s="1"/>
  <c r="J1803" i="1"/>
  <c r="O1803" i="1" s="1"/>
  <c r="L1803" i="1"/>
  <c r="N1803" i="1"/>
  <c r="I1804" i="1"/>
  <c r="J1804" i="1"/>
  <c r="O1804" i="1" s="1"/>
  <c r="I1805" i="1"/>
  <c r="K1805" i="1" s="1"/>
  <c r="J1805" i="1"/>
  <c r="O1805" i="1" s="1"/>
  <c r="M1805" i="1"/>
  <c r="N1805" i="1"/>
  <c r="I1806" i="1"/>
  <c r="K1806" i="1" s="1"/>
  <c r="J1806" i="1"/>
  <c r="O1806" i="1" s="1"/>
  <c r="N1806" i="1"/>
  <c r="I1807" i="1"/>
  <c r="K1807" i="1" s="1"/>
  <c r="J1807" i="1"/>
  <c r="O1807" i="1" s="1"/>
  <c r="N1807" i="1"/>
  <c r="I1808" i="1"/>
  <c r="L1808" i="1" s="1"/>
  <c r="J1808" i="1"/>
  <c r="O1808" i="1" s="1"/>
  <c r="I1809" i="1"/>
  <c r="M1809" i="1" s="1"/>
  <c r="J1809" i="1"/>
  <c r="O1809" i="1" s="1"/>
  <c r="K1809" i="1"/>
  <c r="I1810" i="1"/>
  <c r="J1810" i="1"/>
  <c r="O1810" i="1" s="1"/>
  <c r="L1810" i="1"/>
  <c r="I1811" i="1"/>
  <c r="L1811" i="1" s="1"/>
  <c r="J1811" i="1"/>
  <c r="O1811" i="1" s="1"/>
  <c r="K1811" i="1"/>
  <c r="M1811" i="1"/>
  <c r="N1811" i="1"/>
  <c r="I1812" i="1"/>
  <c r="J1812" i="1"/>
  <c r="O1812" i="1" s="1"/>
  <c r="M1812" i="1"/>
  <c r="I1813" i="1"/>
  <c r="J1813" i="1"/>
  <c r="O1813" i="1" s="1"/>
  <c r="I1814" i="1"/>
  <c r="J1814" i="1"/>
  <c r="O1814" i="1" s="1"/>
  <c r="I1815" i="1"/>
  <c r="J1815" i="1"/>
  <c r="O1815" i="1" s="1"/>
  <c r="I1816" i="1"/>
  <c r="J1816" i="1"/>
  <c r="O1816" i="1" s="1"/>
  <c r="I1817" i="1"/>
  <c r="J1817" i="1"/>
  <c r="O1817" i="1" s="1"/>
  <c r="I1818" i="1"/>
  <c r="M1818" i="1" s="1"/>
  <c r="J1818" i="1"/>
  <c r="O1818" i="1" s="1"/>
  <c r="K1818" i="1"/>
  <c r="L1818" i="1"/>
  <c r="N1818" i="1"/>
  <c r="I1819" i="1"/>
  <c r="J1819" i="1"/>
  <c r="O1819" i="1" s="1"/>
  <c r="M1819" i="1"/>
  <c r="I1820" i="1"/>
  <c r="J1820" i="1"/>
  <c r="O1820" i="1" s="1"/>
  <c r="I1821" i="1"/>
  <c r="J1821" i="1"/>
  <c r="O1821" i="1" s="1"/>
  <c r="I1822" i="1"/>
  <c r="J1822" i="1"/>
  <c r="O1822" i="1" s="1"/>
  <c r="M1822" i="1"/>
  <c r="I1823" i="1"/>
  <c r="N1823" i="1" s="1"/>
  <c r="J1823" i="1"/>
  <c r="O1823" i="1" s="1"/>
  <c r="K1823" i="1"/>
  <c r="I1824" i="1"/>
  <c r="J1824" i="1"/>
  <c r="O1824" i="1" s="1"/>
  <c r="I1825" i="1"/>
  <c r="K1825" i="1" s="1"/>
  <c r="J1825" i="1"/>
  <c r="O1825" i="1" s="1"/>
  <c r="M1825" i="1"/>
  <c r="I1826" i="1"/>
  <c r="J1826" i="1"/>
  <c r="O1826" i="1" s="1"/>
  <c r="I1827" i="1"/>
  <c r="N1827" i="1" s="1"/>
  <c r="J1827" i="1"/>
  <c r="O1827" i="1" s="1"/>
  <c r="I1828" i="1"/>
  <c r="J1828" i="1"/>
  <c r="O1828" i="1" s="1"/>
  <c r="K1828" i="1"/>
  <c r="L1828" i="1"/>
  <c r="M1828" i="1"/>
  <c r="N1828" i="1"/>
  <c r="I1829" i="1"/>
  <c r="K1829" i="1" s="1"/>
  <c r="J1829" i="1"/>
  <c r="O1829" i="1" s="1"/>
  <c r="L1829" i="1"/>
  <c r="M1829" i="1"/>
  <c r="N1829" i="1"/>
  <c r="I1830" i="1"/>
  <c r="J1830" i="1"/>
  <c r="O1830" i="1" s="1"/>
  <c r="I1831" i="1"/>
  <c r="K1831" i="1" s="1"/>
  <c r="J1831" i="1"/>
  <c r="O1831" i="1" s="1"/>
  <c r="N1831" i="1"/>
  <c r="I1832" i="1"/>
  <c r="L1832" i="1" s="1"/>
  <c r="J1832" i="1"/>
  <c r="O1832" i="1" s="1"/>
  <c r="I1833" i="1"/>
  <c r="J1833" i="1"/>
  <c r="O1833" i="1" s="1"/>
  <c r="K1833" i="1"/>
  <c r="I1834" i="1"/>
  <c r="J1834" i="1"/>
  <c r="O1834" i="1" s="1"/>
  <c r="I1835" i="1"/>
  <c r="J1835" i="1"/>
  <c r="O1835" i="1" s="1"/>
  <c r="K1835" i="1"/>
  <c r="L1835" i="1"/>
  <c r="M1835" i="1"/>
  <c r="N1835" i="1"/>
  <c r="I1836" i="1"/>
  <c r="K1836" i="1" s="1"/>
  <c r="J1836" i="1"/>
  <c r="O1836" i="1" s="1"/>
  <c r="L1836" i="1"/>
  <c r="N1836" i="1"/>
  <c r="I1837" i="1"/>
  <c r="J1837" i="1"/>
  <c r="O1837" i="1" s="1"/>
  <c r="I1838" i="1"/>
  <c r="K1838" i="1" s="1"/>
  <c r="J1838" i="1"/>
  <c r="O1838" i="1" s="1"/>
  <c r="M1838" i="1"/>
  <c r="N1838" i="1"/>
  <c r="I1839" i="1"/>
  <c r="J1839" i="1"/>
  <c r="O1839" i="1" s="1"/>
  <c r="I1840" i="1"/>
  <c r="L1840" i="1" s="1"/>
  <c r="J1840" i="1"/>
  <c r="O1840" i="1" s="1"/>
  <c r="I1841" i="1"/>
  <c r="K1841" i="1" s="1"/>
  <c r="J1841" i="1"/>
  <c r="O1841" i="1" s="1"/>
  <c r="I1842" i="1"/>
  <c r="J1842" i="1"/>
  <c r="O1842" i="1" s="1"/>
  <c r="I1843" i="1"/>
  <c r="J1843" i="1"/>
  <c r="O1843" i="1" s="1"/>
  <c r="K1843" i="1"/>
  <c r="L1843" i="1"/>
  <c r="M1843" i="1"/>
  <c r="N1843" i="1"/>
  <c r="I1844" i="1"/>
  <c r="K1844" i="1" s="1"/>
  <c r="J1844" i="1"/>
  <c r="O1844" i="1" s="1"/>
  <c r="L1844" i="1"/>
  <c r="N1844" i="1"/>
  <c r="I1845" i="1"/>
  <c r="J1845" i="1"/>
  <c r="O1845" i="1" s="1"/>
  <c r="I1846" i="1"/>
  <c r="K1846" i="1" s="1"/>
  <c r="J1846" i="1"/>
  <c r="O1846" i="1" s="1"/>
  <c r="N1846" i="1"/>
  <c r="I1847" i="1"/>
  <c r="J1847" i="1"/>
  <c r="O1847" i="1" s="1"/>
  <c r="K1847" i="1"/>
  <c r="N1847" i="1"/>
  <c r="I1848" i="1"/>
  <c r="J1848" i="1"/>
  <c r="O1848" i="1" s="1"/>
  <c r="I1849" i="1"/>
  <c r="N1849" i="1" s="1"/>
  <c r="J1849" i="1"/>
  <c r="O1849" i="1" s="1"/>
  <c r="K1849" i="1"/>
  <c r="L1849" i="1"/>
  <c r="I1850" i="1"/>
  <c r="N1850" i="1" s="1"/>
  <c r="J1850" i="1"/>
  <c r="O1850" i="1" s="1"/>
  <c r="I1851" i="1"/>
  <c r="J1851" i="1"/>
  <c r="O1851" i="1" s="1"/>
  <c r="K1851" i="1"/>
  <c r="L1851" i="1"/>
  <c r="M1851" i="1"/>
  <c r="N1851" i="1"/>
  <c r="I1852" i="1"/>
  <c r="J1852" i="1"/>
  <c r="O1852" i="1" s="1"/>
  <c r="K1852" i="1"/>
  <c r="L1852" i="1"/>
  <c r="M1852" i="1"/>
  <c r="N1852" i="1"/>
  <c r="I1853" i="1"/>
  <c r="J1853" i="1"/>
  <c r="O1853" i="1" s="1"/>
  <c r="I1854" i="1"/>
  <c r="J1854" i="1"/>
  <c r="O1854" i="1" s="1"/>
  <c r="M1854" i="1"/>
  <c r="N1854" i="1"/>
  <c r="I1855" i="1"/>
  <c r="J1855" i="1"/>
  <c r="O1855" i="1" s="1"/>
  <c r="I1856" i="1"/>
  <c r="J1856" i="1"/>
  <c r="O1856" i="1" s="1"/>
  <c r="K1856" i="1"/>
  <c r="I1857" i="1"/>
  <c r="N1857" i="1" s="1"/>
  <c r="J1857" i="1"/>
  <c r="O1857" i="1" s="1"/>
  <c r="K1857" i="1"/>
  <c r="L1857" i="1"/>
  <c r="M1857" i="1"/>
  <c r="I1858" i="1"/>
  <c r="J1858" i="1"/>
  <c r="O1858" i="1" s="1"/>
  <c r="M1858" i="1"/>
  <c r="I1859" i="1"/>
  <c r="J1859" i="1"/>
  <c r="O1859" i="1" s="1"/>
  <c r="K1859" i="1"/>
  <c r="L1859" i="1"/>
  <c r="M1859" i="1"/>
  <c r="N1859" i="1"/>
  <c r="I1860" i="1"/>
  <c r="J1860" i="1"/>
  <c r="O1860" i="1" s="1"/>
  <c r="K1860" i="1"/>
  <c r="L1860" i="1"/>
  <c r="M1860" i="1"/>
  <c r="N1860" i="1"/>
  <c r="I1861" i="1"/>
  <c r="K1861" i="1" s="1"/>
  <c r="J1861" i="1"/>
  <c r="O1861" i="1" s="1"/>
  <c r="M1861" i="1"/>
  <c r="I1862" i="1"/>
  <c r="N1862" i="1" s="1"/>
  <c r="J1862" i="1"/>
  <c r="O1862" i="1" s="1"/>
  <c r="M1862" i="1"/>
  <c r="I1863" i="1"/>
  <c r="J1863" i="1"/>
  <c r="O1863" i="1" s="1"/>
  <c r="I1864" i="1"/>
  <c r="K1864" i="1" s="1"/>
  <c r="J1864" i="1"/>
  <c r="O1864" i="1" s="1"/>
  <c r="L1864" i="1"/>
  <c r="I1865" i="1"/>
  <c r="J1865" i="1"/>
  <c r="O1865" i="1" s="1"/>
  <c r="I1866" i="1"/>
  <c r="J1866" i="1"/>
  <c r="O1866" i="1" s="1"/>
  <c r="K1866" i="1"/>
  <c r="I1867" i="1"/>
  <c r="J1867" i="1"/>
  <c r="O1867" i="1" s="1"/>
  <c r="I1868" i="1"/>
  <c r="J1868" i="1"/>
  <c r="O1868" i="1" s="1"/>
  <c r="K1868" i="1"/>
  <c r="L1868" i="1"/>
  <c r="M1868" i="1"/>
  <c r="N1868" i="1"/>
  <c r="I1869" i="1"/>
  <c r="K1869" i="1" s="1"/>
  <c r="J1869" i="1"/>
  <c r="O1869" i="1" s="1"/>
  <c r="L1869" i="1"/>
  <c r="M1869" i="1"/>
  <c r="N1869" i="1"/>
  <c r="I1870" i="1"/>
  <c r="J1870" i="1"/>
  <c r="O1870" i="1" s="1"/>
  <c r="I1871" i="1"/>
  <c r="N1871" i="1" s="1"/>
  <c r="J1871" i="1"/>
  <c r="O1871" i="1" s="1"/>
  <c r="K1871" i="1"/>
  <c r="I1872" i="1"/>
  <c r="L1872" i="1" s="1"/>
  <c r="J1872" i="1"/>
  <c r="O1872" i="1" s="1"/>
  <c r="K1872" i="1"/>
  <c r="I1873" i="1"/>
  <c r="J1873" i="1"/>
  <c r="O1873" i="1" s="1"/>
  <c r="I1874" i="1"/>
  <c r="K1874" i="1" s="1"/>
  <c r="J1874" i="1"/>
  <c r="O1874" i="1" s="1"/>
  <c r="I1875" i="1"/>
  <c r="J1875" i="1"/>
  <c r="O1875" i="1" s="1"/>
  <c r="N1875" i="1"/>
  <c r="I1876" i="1"/>
  <c r="J1876" i="1"/>
  <c r="O1876" i="1" s="1"/>
  <c r="K1876" i="1"/>
  <c r="L1876" i="1"/>
  <c r="M1876" i="1"/>
  <c r="N1876" i="1"/>
  <c r="I1877" i="1"/>
  <c r="N1877" i="1" s="1"/>
  <c r="J1877" i="1"/>
  <c r="O1877" i="1" s="1"/>
  <c r="I1878" i="1"/>
  <c r="J1878" i="1"/>
  <c r="O1878" i="1" s="1"/>
  <c r="M1878" i="1"/>
  <c r="I1879" i="1"/>
  <c r="K1879" i="1" s="1"/>
  <c r="J1879" i="1"/>
  <c r="O1879" i="1" s="1"/>
  <c r="N1879" i="1"/>
  <c r="I1880" i="1"/>
  <c r="J1880" i="1"/>
  <c r="O1880" i="1" s="1"/>
  <c r="I1881" i="1"/>
  <c r="J1881" i="1"/>
  <c r="O1881" i="1" s="1"/>
  <c r="I1882" i="1"/>
  <c r="J1882" i="1"/>
  <c r="O1882" i="1" s="1"/>
  <c r="K1882" i="1"/>
  <c r="L1882" i="1"/>
  <c r="M1882" i="1"/>
  <c r="N1882" i="1"/>
  <c r="I1883" i="1"/>
  <c r="K1883" i="1" s="1"/>
  <c r="J1883" i="1"/>
  <c r="O1883" i="1" s="1"/>
  <c r="L1883" i="1"/>
  <c r="N1883" i="1"/>
  <c r="I1884" i="1"/>
  <c r="N1884" i="1" s="1"/>
  <c r="J1884" i="1"/>
  <c r="O1884" i="1" s="1"/>
  <c r="I1885" i="1"/>
  <c r="J1885" i="1"/>
  <c r="O1885" i="1" s="1"/>
  <c r="I1886" i="1"/>
  <c r="J1886" i="1"/>
  <c r="O1886" i="1" s="1"/>
  <c r="I1887" i="1"/>
  <c r="K1887" i="1" s="1"/>
  <c r="J1887" i="1"/>
  <c r="O1887" i="1" s="1"/>
  <c r="N1887" i="1"/>
  <c r="I1888" i="1"/>
  <c r="K1888" i="1" s="1"/>
  <c r="J1888" i="1"/>
  <c r="O1888" i="1" s="1"/>
  <c r="I1889" i="1"/>
  <c r="N1889" i="1" s="1"/>
  <c r="J1889" i="1"/>
  <c r="O1889" i="1" s="1"/>
  <c r="L1889" i="1"/>
  <c r="I1890" i="1"/>
  <c r="M1890" i="1" s="1"/>
  <c r="J1890" i="1"/>
  <c r="O1890" i="1" s="1"/>
  <c r="I1891" i="1"/>
  <c r="K1891" i="1" s="1"/>
  <c r="J1891" i="1"/>
  <c r="O1891" i="1" s="1"/>
  <c r="L1891" i="1"/>
  <c r="N1891" i="1"/>
  <c r="I1892" i="1"/>
  <c r="J1892" i="1"/>
  <c r="O1892" i="1" s="1"/>
  <c r="I1893" i="1"/>
  <c r="J1893" i="1"/>
  <c r="O1893" i="1" s="1"/>
  <c r="L1893" i="1"/>
  <c r="I1894" i="1"/>
  <c r="J1894" i="1"/>
  <c r="O1894" i="1" s="1"/>
  <c r="I1895" i="1"/>
  <c r="J1895" i="1"/>
  <c r="O1895" i="1" s="1"/>
  <c r="I1896" i="1"/>
  <c r="L1896" i="1" s="1"/>
  <c r="J1896" i="1"/>
  <c r="O1896" i="1" s="1"/>
  <c r="K1896" i="1"/>
  <c r="I1897" i="1"/>
  <c r="N1897" i="1" s="1"/>
  <c r="J1897" i="1"/>
  <c r="O1897" i="1" s="1"/>
  <c r="L1897" i="1"/>
  <c r="I1898" i="1"/>
  <c r="K1898" i="1" s="1"/>
  <c r="J1898" i="1"/>
  <c r="O1898" i="1" s="1"/>
  <c r="I1899" i="1"/>
  <c r="K1899" i="1" s="1"/>
  <c r="J1899" i="1"/>
  <c r="O1899" i="1" s="1"/>
  <c r="L1899" i="1"/>
  <c r="N1899" i="1"/>
  <c r="I1900" i="1"/>
  <c r="J1900" i="1"/>
  <c r="O1900" i="1" s="1"/>
  <c r="I1901" i="1"/>
  <c r="K1901" i="1" s="1"/>
  <c r="J1901" i="1"/>
  <c r="O1901" i="1" s="1"/>
  <c r="L1901" i="1"/>
  <c r="M1901" i="1"/>
  <c r="N1901" i="1"/>
  <c r="I1902" i="1"/>
  <c r="J1902" i="1"/>
  <c r="O1902" i="1" s="1"/>
  <c r="I1903" i="1"/>
  <c r="K1903" i="1" s="1"/>
  <c r="J1903" i="1"/>
  <c r="O1903" i="1" s="1"/>
  <c r="N1903" i="1"/>
  <c r="I1904" i="1"/>
  <c r="J1904" i="1"/>
  <c r="O1904" i="1" s="1"/>
  <c r="I1905" i="1"/>
  <c r="J1905" i="1"/>
  <c r="O1905" i="1" s="1"/>
  <c r="I1906" i="1"/>
  <c r="J1906" i="1"/>
  <c r="O1906" i="1" s="1"/>
  <c r="I1907" i="1"/>
  <c r="M1907" i="1" s="1"/>
  <c r="J1907" i="1"/>
  <c r="O1907" i="1" s="1"/>
  <c r="I1908" i="1"/>
  <c r="J1908" i="1"/>
  <c r="O1908" i="1" s="1"/>
  <c r="K1908" i="1"/>
  <c r="I1909" i="1"/>
  <c r="N1909" i="1" s="1"/>
  <c r="J1909" i="1"/>
  <c r="O1909" i="1" s="1"/>
  <c r="I1910" i="1"/>
  <c r="J1910" i="1"/>
  <c r="O1910" i="1" s="1"/>
  <c r="I1911" i="1"/>
  <c r="K1911" i="1" s="1"/>
  <c r="J1911" i="1"/>
  <c r="O1911" i="1" s="1"/>
  <c r="N1911" i="1"/>
  <c r="I1912" i="1"/>
  <c r="J1912" i="1"/>
  <c r="O1912" i="1" s="1"/>
  <c r="I1913" i="1"/>
  <c r="J1913" i="1"/>
  <c r="O1913" i="1" s="1"/>
  <c r="I1914" i="1"/>
  <c r="J1914" i="1"/>
  <c r="O1914" i="1" s="1"/>
  <c r="K1914" i="1"/>
  <c r="L1914" i="1"/>
  <c r="M1914" i="1"/>
  <c r="N1914" i="1"/>
  <c r="I1915" i="1"/>
  <c r="K1915" i="1" s="1"/>
  <c r="J1915" i="1"/>
  <c r="O1915" i="1" s="1"/>
  <c r="L1915" i="1"/>
  <c r="N1915" i="1"/>
  <c r="I1916" i="1"/>
  <c r="J1916" i="1"/>
  <c r="O1916" i="1" s="1"/>
  <c r="I1917" i="1"/>
  <c r="J1917" i="1"/>
  <c r="O1917" i="1" s="1"/>
  <c r="L1917" i="1"/>
  <c r="I1918" i="1"/>
  <c r="J1918" i="1"/>
  <c r="O1918" i="1" s="1"/>
  <c r="I1919" i="1"/>
  <c r="K1919" i="1" s="1"/>
  <c r="J1919" i="1"/>
  <c r="O1919" i="1" s="1"/>
  <c r="N1919" i="1"/>
  <c r="I1920" i="1"/>
  <c r="J1920" i="1"/>
  <c r="O1920" i="1" s="1"/>
  <c r="I1921" i="1"/>
  <c r="J1921" i="1"/>
  <c r="O1921" i="1" s="1"/>
  <c r="I1922" i="1"/>
  <c r="J1922" i="1"/>
  <c r="O1922" i="1" s="1"/>
  <c r="I1923" i="1"/>
  <c r="J1923" i="1"/>
  <c r="O1923" i="1" s="1"/>
  <c r="I1924" i="1"/>
  <c r="N1924" i="1" s="1"/>
  <c r="J1924" i="1"/>
  <c r="O1924" i="1" s="1"/>
  <c r="L1924" i="1"/>
  <c r="M1924" i="1"/>
  <c r="I1925" i="1"/>
  <c r="J1925" i="1"/>
  <c r="O1925" i="1" s="1"/>
  <c r="I1926" i="1"/>
  <c r="J1926" i="1"/>
  <c r="O1926" i="1" s="1"/>
  <c r="M1926" i="1"/>
  <c r="N1926" i="1"/>
  <c r="I1927" i="1"/>
  <c r="J1927" i="1"/>
  <c r="O1927" i="1" s="1"/>
  <c r="I1928" i="1"/>
  <c r="J1928" i="1"/>
  <c r="O1928" i="1" s="1"/>
  <c r="I1929" i="1"/>
  <c r="N1929" i="1" s="1"/>
  <c r="J1929" i="1"/>
  <c r="O1929" i="1" s="1"/>
  <c r="L1929" i="1"/>
  <c r="M1929" i="1"/>
  <c r="I1930" i="1"/>
  <c r="K1930" i="1" s="1"/>
  <c r="J1930" i="1"/>
  <c r="O1930" i="1" s="1"/>
  <c r="I1931" i="1"/>
  <c r="N1931" i="1" s="1"/>
  <c r="J1931" i="1"/>
  <c r="O1931" i="1" s="1"/>
  <c r="L1931" i="1"/>
  <c r="I1932" i="1"/>
  <c r="L1932" i="1" s="1"/>
  <c r="J1932" i="1"/>
  <c r="O1932" i="1" s="1"/>
  <c r="K1932" i="1"/>
  <c r="M1932" i="1"/>
  <c r="N1932" i="1"/>
  <c r="I1933" i="1"/>
  <c r="N1933" i="1" s="1"/>
  <c r="J1933" i="1"/>
  <c r="O1933" i="1" s="1"/>
  <c r="I1934" i="1"/>
  <c r="J1934" i="1"/>
  <c r="O1934" i="1" s="1"/>
  <c r="I1935" i="1"/>
  <c r="J1935" i="1"/>
  <c r="O1935" i="1" s="1"/>
  <c r="I1936" i="1"/>
  <c r="K1936" i="1" s="1"/>
  <c r="J1936" i="1"/>
  <c r="O1936" i="1" s="1"/>
  <c r="L1936" i="1"/>
  <c r="I1937" i="1"/>
  <c r="J1937" i="1"/>
  <c r="O1937" i="1" s="1"/>
  <c r="I1938" i="1"/>
  <c r="N1938" i="1" s="1"/>
  <c r="J1938" i="1"/>
  <c r="O1938" i="1" s="1"/>
  <c r="K1938" i="1"/>
  <c r="M1938" i="1"/>
  <c r="I1939" i="1"/>
  <c r="J1939" i="1"/>
  <c r="O1939" i="1" s="1"/>
  <c r="N1939" i="1"/>
  <c r="I1940" i="1"/>
  <c r="J1940" i="1"/>
  <c r="O1940" i="1" s="1"/>
  <c r="K1940" i="1"/>
  <c r="L1940" i="1"/>
  <c r="M1940" i="1"/>
  <c r="N1940" i="1"/>
  <c r="I1941" i="1"/>
  <c r="J1941" i="1"/>
  <c r="O1941" i="1" s="1"/>
  <c r="I1942" i="1"/>
  <c r="M1942" i="1" s="1"/>
  <c r="J1942" i="1"/>
  <c r="O1942" i="1" s="1"/>
  <c r="I1943" i="1"/>
  <c r="J1943" i="1"/>
  <c r="O1943" i="1" s="1"/>
  <c r="I1944" i="1"/>
  <c r="J1944" i="1"/>
  <c r="O1944" i="1" s="1"/>
  <c r="I1945" i="1"/>
  <c r="K1945" i="1" s="1"/>
  <c r="J1945" i="1"/>
  <c r="O1945" i="1" s="1"/>
  <c r="I1946" i="1"/>
  <c r="L1946" i="1" s="1"/>
  <c r="J1946" i="1"/>
  <c r="O1946" i="1" s="1"/>
  <c r="K1946" i="1"/>
  <c r="M1946" i="1"/>
  <c r="N1946" i="1"/>
  <c r="I1947" i="1"/>
  <c r="M1947" i="1" s="1"/>
  <c r="J1947" i="1"/>
  <c r="O1947" i="1" s="1"/>
  <c r="I1948" i="1"/>
  <c r="J1948" i="1"/>
  <c r="O1948" i="1" s="1"/>
  <c r="N1948" i="1"/>
  <c r="I1949" i="1"/>
  <c r="J1949" i="1"/>
  <c r="O1949" i="1" s="1"/>
  <c r="L1949" i="1"/>
  <c r="I1950" i="1"/>
  <c r="M1950" i="1" s="1"/>
  <c r="J1950" i="1"/>
  <c r="O1950" i="1" s="1"/>
  <c r="I1951" i="1"/>
  <c r="K1951" i="1" s="1"/>
  <c r="J1951" i="1"/>
  <c r="O1951" i="1" s="1"/>
  <c r="N1951" i="1"/>
  <c r="I1952" i="1"/>
  <c r="K1952" i="1" s="1"/>
  <c r="J1952" i="1"/>
  <c r="O1952" i="1" s="1"/>
  <c r="I1953" i="1"/>
  <c r="N1953" i="1" s="1"/>
  <c r="J1953" i="1"/>
  <c r="O1953" i="1" s="1"/>
  <c r="L1953" i="1"/>
  <c r="I1954" i="1"/>
  <c r="M1954" i="1" s="1"/>
  <c r="J1954" i="1"/>
  <c r="O1954" i="1" s="1"/>
  <c r="I1955" i="1"/>
  <c r="M1955" i="1" s="1"/>
  <c r="J1955" i="1"/>
  <c r="O1955" i="1" s="1"/>
  <c r="I1956" i="1"/>
  <c r="J1956" i="1"/>
  <c r="O1956" i="1" s="1"/>
  <c r="I1957" i="1"/>
  <c r="J1957" i="1"/>
  <c r="O1957" i="1" s="1"/>
  <c r="M1957" i="1"/>
  <c r="N1957" i="1"/>
  <c r="I1958" i="1"/>
  <c r="M1958" i="1" s="1"/>
  <c r="J1958" i="1"/>
  <c r="O1958" i="1" s="1"/>
  <c r="N1958" i="1"/>
  <c r="I1959" i="1"/>
  <c r="J1959" i="1"/>
  <c r="O1959" i="1" s="1"/>
  <c r="I1960" i="1"/>
  <c r="L1960" i="1" s="1"/>
  <c r="J1960" i="1"/>
  <c r="O1960" i="1" s="1"/>
  <c r="I1961" i="1"/>
  <c r="N1961" i="1" s="1"/>
  <c r="J1961" i="1"/>
  <c r="O1961" i="1" s="1"/>
  <c r="L1961" i="1"/>
  <c r="I1962" i="1"/>
  <c r="K1962" i="1" s="1"/>
  <c r="J1962" i="1"/>
  <c r="O1962" i="1" s="1"/>
  <c r="I1963" i="1"/>
  <c r="K1963" i="1" s="1"/>
  <c r="J1963" i="1"/>
  <c r="O1963" i="1" s="1"/>
  <c r="L1963" i="1"/>
  <c r="N1963" i="1"/>
  <c r="I1964" i="1"/>
  <c r="J1964" i="1"/>
  <c r="O1964" i="1" s="1"/>
  <c r="I1965" i="1"/>
  <c r="K1965" i="1" s="1"/>
  <c r="J1965" i="1"/>
  <c r="O1965" i="1" s="1"/>
  <c r="L1965" i="1"/>
  <c r="M1965" i="1"/>
  <c r="N1965" i="1"/>
  <c r="I1966" i="1"/>
  <c r="J1966" i="1"/>
  <c r="O1966" i="1" s="1"/>
  <c r="I1967" i="1"/>
  <c r="N1967" i="1" s="1"/>
  <c r="J1967" i="1"/>
  <c r="O1967" i="1" s="1"/>
  <c r="K1967" i="1"/>
  <c r="I1968" i="1"/>
  <c r="J1968" i="1"/>
  <c r="O1968" i="1" s="1"/>
  <c r="I1969" i="1"/>
  <c r="J1969" i="1"/>
  <c r="O1969" i="1" s="1"/>
  <c r="I1970" i="1"/>
  <c r="J1970" i="1"/>
  <c r="O1970" i="1" s="1"/>
  <c r="I1971" i="1"/>
  <c r="N1971" i="1" s="1"/>
  <c r="J1971" i="1"/>
  <c r="O1971" i="1" s="1"/>
  <c r="K1971" i="1"/>
  <c r="L1971" i="1"/>
  <c r="M1971" i="1"/>
  <c r="I1972" i="1"/>
  <c r="L1972" i="1" s="1"/>
  <c r="J1972" i="1"/>
  <c r="O1972" i="1" s="1"/>
  <c r="K1972" i="1"/>
  <c r="M1972" i="1"/>
  <c r="N1972" i="1"/>
  <c r="I1973" i="1"/>
  <c r="J1973" i="1"/>
  <c r="O1973" i="1" s="1"/>
  <c r="I1974" i="1"/>
  <c r="J1974" i="1"/>
  <c r="O1974" i="1" s="1"/>
  <c r="M1974" i="1"/>
  <c r="I1975" i="1"/>
  <c r="J1975" i="1"/>
  <c r="O1975" i="1" s="1"/>
  <c r="K1975" i="1"/>
  <c r="N1975" i="1"/>
  <c r="I1976" i="1"/>
  <c r="J1976" i="1"/>
  <c r="O1976" i="1" s="1"/>
  <c r="I1977" i="1"/>
  <c r="N1977" i="1" s="1"/>
  <c r="J1977" i="1"/>
  <c r="O1977" i="1" s="1"/>
  <c r="K1977" i="1"/>
  <c r="L1977" i="1"/>
  <c r="I1978" i="1"/>
  <c r="N1978" i="1" s="1"/>
  <c r="J1978" i="1"/>
  <c r="O1978" i="1" s="1"/>
  <c r="I1979" i="1"/>
  <c r="J1979" i="1"/>
  <c r="O1979" i="1" s="1"/>
  <c r="K1979" i="1"/>
  <c r="L1979" i="1"/>
  <c r="M1979" i="1"/>
  <c r="N1979" i="1"/>
  <c r="I1980" i="1"/>
  <c r="J1980" i="1"/>
  <c r="O1980" i="1" s="1"/>
  <c r="K1980" i="1"/>
  <c r="L1980" i="1"/>
  <c r="M1980" i="1"/>
  <c r="N1980" i="1"/>
  <c r="I1981" i="1"/>
  <c r="L1981" i="1" s="1"/>
  <c r="J1981" i="1"/>
  <c r="O1981" i="1" s="1"/>
  <c r="I1982" i="1"/>
  <c r="N1982" i="1" s="1"/>
  <c r="J1982" i="1"/>
  <c r="O1982" i="1" s="1"/>
  <c r="I1983" i="1"/>
  <c r="K1983" i="1" s="1"/>
  <c r="J1983" i="1"/>
  <c r="O1983" i="1" s="1"/>
  <c r="I1984" i="1"/>
  <c r="K1984" i="1" s="1"/>
  <c r="J1984" i="1"/>
  <c r="O1984" i="1" s="1"/>
  <c r="I1985" i="1"/>
  <c r="J1985" i="1"/>
  <c r="O1985" i="1" s="1"/>
  <c r="I1986" i="1"/>
  <c r="M1986" i="1" s="1"/>
  <c r="J1986" i="1"/>
  <c r="O1986" i="1" s="1"/>
  <c r="I1987" i="1"/>
  <c r="N1987" i="1" s="1"/>
  <c r="J1987" i="1"/>
  <c r="O1987" i="1" s="1"/>
  <c r="K1987" i="1"/>
  <c r="L1987" i="1"/>
  <c r="M1987" i="1"/>
  <c r="I1988" i="1"/>
  <c r="L1988" i="1" s="1"/>
  <c r="J1988" i="1"/>
  <c r="O1988" i="1" s="1"/>
  <c r="K1988" i="1"/>
  <c r="M1988" i="1"/>
  <c r="N1988" i="1"/>
  <c r="I1989" i="1"/>
  <c r="J1989" i="1"/>
  <c r="O1989" i="1" s="1"/>
  <c r="I1990" i="1"/>
  <c r="J1990" i="1"/>
  <c r="O1990" i="1" s="1"/>
  <c r="M1990" i="1"/>
  <c r="N1990" i="1"/>
  <c r="I1991" i="1"/>
  <c r="J1991" i="1"/>
  <c r="O1991" i="1" s="1"/>
  <c r="I1992" i="1"/>
  <c r="K1992" i="1" s="1"/>
  <c r="J1992" i="1"/>
  <c r="O1992" i="1" s="1"/>
  <c r="L1992" i="1"/>
  <c r="I1993" i="1"/>
  <c r="L1993" i="1" s="1"/>
  <c r="J1993" i="1"/>
  <c r="O1993" i="1" s="1"/>
  <c r="I1994" i="1"/>
  <c r="J1994" i="1"/>
  <c r="O1994" i="1" s="1"/>
  <c r="I1995" i="1"/>
  <c r="M1995" i="1" s="1"/>
  <c r="J1995" i="1"/>
  <c r="O1995" i="1" s="1"/>
  <c r="I1996" i="1"/>
  <c r="L1996" i="1" s="1"/>
  <c r="J1996" i="1"/>
  <c r="O1996" i="1" s="1"/>
  <c r="K1996" i="1"/>
  <c r="M1996" i="1"/>
  <c r="N1996" i="1"/>
  <c r="I1997" i="1"/>
  <c r="J1997" i="1"/>
  <c r="O1997" i="1" s="1"/>
  <c r="M1997" i="1"/>
  <c r="I1998" i="1"/>
  <c r="J1998" i="1"/>
  <c r="O1998" i="1" s="1"/>
  <c r="M1998" i="1"/>
  <c r="I1999" i="1"/>
  <c r="J1999" i="1"/>
  <c r="O1999" i="1" s="1"/>
  <c r="I2000" i="1"/>
  <c r="K2000" i="1" s="1"/>
  <c r="J2000" i="1"/>
  <c r="O2000" i="1" s="1"/>
  <c r="L2000" i="1"/>
  <c r="I2001" i="1"/>
  <c r="J2001" i="1"/>
  <c r="O2001" i="1" s="1"/>
  <c r="I2002" i="1"/>
  <c r="J2002" i="1"/>
  <c r="O2002" i="1" s="1"/>
  <c r="I2003" i="1"/>
  <c r="J2003" i="1"/>
  <c r="O2003" i="1" s="1"/>
  <c r="I2004" i="1"/>
  <c r="J2004" i="1"/>
  <c r="O2004" i="1" s="1"/>
  <c r="K2004" i="1"/>
  <c r="L2004" i="1"/>
  <c r="M2004" i="1"/>
  <c r="N2004" i="1"/>
  <c r="I2005" i="1"/>
  <c r="K2005" i="1" s="1"/>
  <c r="J2005" i="1"/>
  <c r="O2005" i="1" s="1"/>
  <c r="L2005" i="1"/>
  <c r="I2006" i="1"/>
  <c r="J2006" i="1"/>
  <c r="O2006" i="1" s="1"/>
  <c r="L2006" i="1"/>
  <c r="I2007" i="1"/>
  <c r="J2007" i="1"/>
  <c r="O2007" i="1" s="1"/>
  <c r="N2007" i="1"/>
  <c r="I2008" i="1"/>
  <c r="J2008" i="1"/>
  <c r="O2008" i="1" s="1"/>
  <c r="N2008" i="1"/>
  <c r="I2009" i="1"/>
  <c r="J2009" i="1"/>
  <c r="O2009" i="1" s="1"/>
  <c r="I2010" i="1"/>
  <c r="M2010" i="1" s="1"/>
  <c r="J2010" i="1"/>
  <c r="O2010" i="1" s="1"/>
  <c r="L2010" i="1"/>
  <c r="I2011" i="1"/>
  <c r="J2011" i="1"/>
  <c r="O2011" i="1" s="1"/>
  <c r="K2011" i="1"/>
  <c r="I2012" i="1"/>
  <c r="M2012" i="1" s="1"/>
  <c r="J2012" i="1"/>
  <c r="O2012" i="1" s="1"/>
  <c r="I2013" i="1"/>
  <c r="J2013" i="1"/>
  <c r="O2013" i="1" s="1"/>
  <c r="I2014" i="1"/>
  <c r="J2014" i="1"/>
  <c r="O2014" i="1" s="1"/>
  <c r="I2015" i="1"/>
  <c r="J2015" i="1"/>
  <c r="O2015" i="1" s="1"/>
  <c r="I2016" i="1"/>
  <c r="N2016" i="1" s="1"/>
  <c r="J2016" i="1"/>
  <c r="O2016" i="1" s="1"/>
  <c r="I2017" i="1"/>
  <c r="N2017" i="1" s="1"/>
  <c r="J2017" i="1"/>
  <c r="O2017" i="1" s="1"/>
  <c r="L2017" i="1"/>
  <c r="M2017" i="1"/>
  <c r="I2018" i="1"/>
  <c r="N2018" i="1" s="1"/>
  <c r="J2018" i="1"/>
  <c r="O2018" i="1" s="1"/>
  <c r="I2019" i="1"/>
  <c r="J2019" i="1"/>
  <c r="O2019" i="1" s="1"/>
  <c r="L2019" i="1"/>
  <c r="I2020" i="1"/>
  <c r="J2020" i="1"/>
  <c r="O2020" i="1" s="1"/>
  <c r="I2021" i="1"/>
  <c r="J2021" i="1"/>
  <c r="O2021" i="1" s="1"/>
  <c r="K2021" i="1"/>
  <c r="L2021" i="1"/>
  <c r="M2021" i="1"/>
  <c r="N2021" i="1"/>
  <c r="I2022" i="1"/>
  <c r="K2022" i="1" s="1"/>
  <c r="J2022" i="1"/>
  <c r="O2022" i="1" s="1"/>
  <c r="L2022" i="1"/>
  <c r="M2022" i="1"/>
  <c r="N2022" i="1"/>
  <c r="I2023" i="1"/>
  <c r="J2023" i="1"/>
  <c r="O2023" i="1" s="1"/>
  <c r="I2024" i="1"/>
  <c r="J2024" i="1"/>
  <c r="O2024" i="1" s="1"/>
  <c r="I2025" i="1"/>
  <c r="K2025" i="1" s="1"/>
  <c r="J2025" i="1"/>
  <c r="O2025" i="1" s="1"/>
  <c r="L2025" i="1"/>
  <c r="I2026" i="1"/>
  <c r="J2026" i="1"/>
  <c r="O2026" i="1" s="1"/>
  <c r="M2026" i="1"/>
  <c r="I2027" i="1"/>
  <c r="J2027" i="1"/>
  <c r="O2027" i="1" s="1"/>
  <c r="I2028" i="1"/>
  <c r="K2028" i="1" s="1"/>
  <c r="J2028" i="1"/>
  <c r="O2028" i="1" s="1"/>
  <c r="L2028" i="1"/>
  <c r="N2028" i="1"/>
  <c r="I2029" i="1"/>
  <c r="K2029" i="1" s="1"/>
  <c r="J2029" i="1"/>
  <c r="O2029" i="1" s="1"/>
  <c r="I2030" i="1"/>
  <c r="J2030" i="1"/>
  <c r="O2030" i="1" s="1"/>
  <c r="L2030" i="1"/>
  <c r="I2031" i="1"/>
  <c r="L2031" i="1" s="1"/>
  <c r="J2031" i="1"/>
  <c r="O2031" i="1" s="1"/>
  <c r="K2031" i="1"/>
  <c r="M2031" i="1"/>
  <c r="N2031" i="1"/>
  <c r="I2032" i="1"/>
  <c r="M2032" i="1" s="1"/>
  <c r="J2032" i="1"/>
  <c r="O2032" i="1" s="1"/>
  <c r="L2032" i="1"/>
  <c r="I2033" i="1"/>
  <c r="J2033" i="1"/>
  <c r="O2033" i="1" s="1"/>
  <c r="I2034" i="1"/>
  <c r="L2034" i="1" s="1"/>
  <c r="J2034" i="1"/>
  <c r="O2034" i="1" s="1"/>
  <c r="I2035" i="1"/>
  <c r="N2035" i="1" s="1"/>
  <c r="J2035" i="1"/>
  <c r="O2035" i="1" s="1"/>
  <c r="L2035" i="1"/>
  <c r="I2036" i="1"/>
  <c r="L2036" i="1" s="1"/>
  <c r="J2036" i="1"/>
  <c r="O2036" i="1" s="1"/>
  <c r="K2036" i="1"/>
  <c r="M2036" i="1"/>
  <c r="N2036" i="1"/>
  <c r="I2037" i="1"/>
  <c r="K2037" i="1" s="1"/>
  <c r="J2037" i="1"/>
  <c r="O2037" i="1" s="1"/>
  <c r="M2037" i="1"/>
  <c r="I2038" i="1"/>
  <c r="N2038" i="1" s="1"/>
  <c r="J2038" i="1"/>
  <c r="O2038" i="1" s="1"/>
  <c r="I2039" i="1"/>
  <c r="K2039" i="1" s="1"/>
  <c r="J2039" i="1"/>
  <c r="O2039" i="1" s="1"/>
  <c r="I2040" i="1"/>
  <c r="J2040" i="1"/>
  <c r="O2040" i="1" s="1"/>
  <c r="I2041" i="1"/>
  <c r="N2041" i="1" s="1"/>
  <c r="J2041" i="1"/>
  <c r="O2041" i="1" s="1"/>
  <c r="K2041" i="1"/>
  <c r="L2041" i="1"/>
  <c r="M2041" i="1"/>
  <c r="I2042" i="1"/>
  <c r="N2042" i="1" s="1"/>
  <c r="J2042" i="1"/>
  <c r="O2042" i="1" s="1"/>
  <c r="M2042" i="1"/>
  <c r="I2043" i="1"/>
  <c r="J2043" i="1"/>
  <c r="O2043" i="1" s="1"/>
  <c r="I2044" i="1"/>
  <c r="J2044" i="1"/>
  <c r="O2044" i="1" s="1"/>
  <c r="I2045" i="1"/>
  <c r="J2045" i="1"/>
  <c r="O2045" i="1" s="1"/>
  <c r="L2045" i="1"/>
  <c r="I2046" i="1"/>
  <c r="K2046" i="1" s="1"/>
  <c r="J2046" i="1"/>
  <c r="O2046" i="1" s="1"/>
  <c r="L2046" i="1"/>
  <c r="N2046" i="1"/>
  <c r="I2047" i="1"/>
  <c r="J2047" i="1"/>
  <c r="O2047" i="1" s="1"/>
  <c r="I2048" i="1"/>
  <c r="J2048" i="1"/>
  <c r="O2048" i="1" s="1"/>
  <c r="I2049" i="1"/>
  <c r="J2049" i="1"/>
  <c r="O2049" i="1" s="1"/>
  <c r="L2049" i="1"/>
  <c r="I2050" i="1"/>
  <c r="J2050" i="1"/>
  <c r="O2050" i="1" s="1"/>
  <c r="I2051" i="1"/>
  <c r="L2051" i="1" s="1"/>
  <c r="J2051" i="1"/>
  <c r="O2051" i="1" s="1"/>
  <c r="I2052" i="1"/>
  <c r="J2052" i="1"/>
  <c r="O2052" i="1" s="1"/>
  <c r="K2052" i="1"/>
  <c r="L2052" i="1"/>
  <c r="M2052" i="1"/>
  <c r="N2052" i="1"/>
  <c r="I2053" i="1"/>
  <c r="N2053" i="1" s="1"/>
  <c r="J2053" i="1"/>
  <c r="O2053" i="1" s="1"/>
  <c r="I2054" i="1"/>
  <c r="J2054" i="1"/>
  <c r="O2054" i="1" s="1"/>
  <c r="I2055" i="1"/>
  <c r="J2055" i="1"/>
  <c r="O2055" i="1" s="1"/>
  <c r="I2056" i="1"/>
  <c r="M2056" i="1" s="1"/>
  <c r="J2056" i="1"/>
  <c r="O2056" i="1" s="1"/>
  <c r="K2056" i="1"/>
  <c r="L2056" i="1"/>
  <c r="N2056" i="1"/>
  <c r="I2057" i="1"/>
  <c r="M2057" i="1" s="1"/>
  <c r="J2057" i="1"/>
  <c r="O2057" i="1" s="1"/>
  <c r="I2058" i="1"/>
  <c r="J2058" i="1"/>
  <c r="O2058" i="1" s="1"/>
  <c r="I2059" i="1"/>
  <c r="J2059" i="1"/>
  <c r="O2059" i="1" s="1"/>
  <c r="I2060" i="1"/>
  <c r="M2060" i="1" s="1"/>
  <c r="J2060" i="1"/>
  <c r="O2060" i="1" s="1"/>
  <c r="I2061" i="1"/>
  <c r="K2061" i="1" s="1"/>
  <c r="J2061" i="1"/>
  <c r="O2061" i="1" s="1"/>
  <c r="I2062" i="1"/>
  <c r="J2062" i="1"/>
  <c r="O2062" i="1" s="1"/>
  <c r="I2063" i="1"/>
  <c r="J2063" i="1"/>
  <c r="O2063" i="1" s="1"/>
  <c r="I2064" i="1"/>
  <c r="J2064" i="1"/>
  <c r="O2064" i="1" s="1"/>
  <c r="I2065" i="1"/>
  <c r="J2065" i="1"/>
  <c r="O2065" i="1" s="1"/>
  <c r="I2066" i="1"/>
  <c r="K2066" i="1" s="1"/>
  <c r="J2066" i="1"/>
  <c r="O2066" i="1" s="1"/>
  <c r="M2066" i="1"/>
  <c r="I2067" i="1"/>
  <c r="J2067" i="1"/>
  <c r="O2067" i="1" s="1"/>
  <c r="I2068" i="1"/>
  <c r="J2068" i="1"/>
  <c r="O2068" i="1" s="1"/>
  <c r="M2068" i="1"/>
  <c r="I2069" i="1"/>
  <c r="K2069" i="1" s="1"/>
  <c r="J2069" i="1"/>
  <c r="O2069" i="1" s="1"/>
  <c r="I2070" i="1"/>
  <c r="L2070" i="1" s="1"/>
  <c r="J2070" i="1"/>
  <c r="O2070" i="1" s="1"/>
  <c r="N2070" i="1"/>
  <c r="I2071" i="1"/>
  <c r="L2071" i="1" s="1"/>
  <c r="J2071" i="1"/>
  <c r="O2071" i="1" s="1"/>
  <c r="K2071" i="1"/>
  <c r="M2071" i="1"/>
  <c r="N2071" i="1"/>
  <c r="I2072" i="1"/>
  <c r="N2072" i="1" s="1"/>
  <c r="J2072" i="1"/>
  <c r="O2072" i="1" s="1"/>
  <c r="I2073" i="1"/>
  <c r="J2073" i="1"/>
  <c r="O2073" i="1" s="1"/>
  <c r="K2073" i="1"/>
  <c r="I2074" i="1"/>
  <c r="K2074" i="1" s="1"/>
  <c r="J2074" i="1"/>
  <c r="O2074" i="1" s="1"/>
  <c r="I2075" i="1"/>
  <c r="J2075" i="1"/>
  <c r="O2075" i="1" s="1"/>
  <c r="K2075" i="1"/>
  <c r="L2075" i="1"/>
  <c r="M2075" i="1"/>
  <c r="N2075" i="1"/>
  <c r="I2076" i="1"/>
  <c r="K2076" i="1" s="1"/>
  <c r="J2076" i="1"/>
  <c r="O2076" i="1" s="1"/>
  <c r="L2076" i="1"/>
  <c r="N2076" i="1"/>
  <c r="I2077" i="1"/>
  <c r="J2077" i="1"/>
  <c r="O2077" i="1" s="1"/>
  <c r="I2078" i="1"/>
  <c r="M2078" i="1" s="1"/>
  <c r="J2078" i="1"/>
  <c r="O2078" i="1" s="1"/>
  <c r="I2079" i="1"/>
  <c r="J2079" i="1"/>
  <c r="O2079" i="1" s="1"/>
  <c r="I2080" i="1"/>
  <c r="K2080" i="1" s="1"/>
  <c r="J2080" i="1"/>
  <c r="O2080" i="1" s="1"/>
  <c r="I2081" i="1"/>
  <c r="J2081" i="1"/>
  <c r="O2081" i="1" s="1"/>
  <c r="I2082" i="1"/>
  <c r="J2082" i="1"/>
  <c r="O2082" i="1" s="1"/>
  <c r="I2083" i="1"/>
  <c r="J2083" i="1"/>
  <c r="O2083" i="1" s="1"/>
  <c r="K2083" i="1"/>
  <c r="L2083" i="1"/>
  <c r="M2083" i="1"/>
  <c r="N2083" i="1"/>
  <c r="I2084" i="1"/>
  <c r="K2084" i="1" s="1"/>
  <c r="J2084" i="1"/>
  <c r="O2084" i="1" s="1"/>
  <c r="L2084" i="1"/>
  <c r="N2084" i="1"/>
  <c r="I2085" i="1"/>
  <c r="J2085" i="1"/>
  <c r="O2085" i="1" s="1"/>
  <c r="I2086" i="1"/>
  <c r="J2086" i="1"/>
  <c r="O2086" i="1" s="1"/>
  <c r="I2087" i="1"/>
  <c r="J2087" i="1"/>
  <c r="O2087" i="1" s="1"/>
  <c r="I2088" i="1"/>
  <c r="J2088" i="1"/>
  <c r="O2088" i="1" s="1"/>
  <c r="I2089" i="1"/>
  <c r="J2089" i="1"/>
  <c r="O2089" i="1" s="1"/>
  <c r="K2089" i="1"/>
  <c r="I2090" i="1"/>
  <c r="M2090" i="1" s="1"/>
  <c r="J2090" i="1"/>
  <c r="O2090" i="1" s="1"/>
  <c r="L2090" i="1"/>
  <c r="I2091" i="1"/>
  <c r="K2091" i="1" s="1"/>
  <c r="J2091" i="1"/>
  <c r="O2091" i="1" s="1"/>
  <c r="L2091" i="1"/>
  <c r="N2091" i="1"/>
  <c r="I2092" i="1"/>
  <c r="N2092" i="1" s="1"/>
  <c r="J2092" i="1"/>
  <c r="O2092" i="1" s="1"/>
  <c r="I2093" i="1"/>
  <c r="K2093" i="1" s="1"/>
  <c r="J2093" i="1"/>
  <c r="O2093" i="1" s="1"/>
  <c r="L2093" i="1"/>
  <c r="M2093" i="1"/>
  <c r="N2093" i="1"/>
  <c r="I2094" i="1"/>
  <c r="J2094" i="1"/>
  <c r="O2094" i="1" s="1"/>
  <c r="I2095" i="1"/>
  <c r="J2095" i="1"/>
  <c r="O2095" i="1" s="1"/>
  <c r="I2096" i="1"/>
  <c r="J2096" i="1"/>
  <c r="O2096" i="1" s="1"/>
  <c r="K2096" i="1"/>
  <c r="I2097" i="1"/>
  <c r="J2097" i="1"/>
  <c r="O2097" i="1" s="1"/>
  <c r="L2097" i="1"/>
  <c r="I2098" i="1"/>
  <c r="N2098" i="1" s="1"/>
  <c r="J2098" i="1"/>
  <c r="O2098" i="1" s="1"/>
  <c r="K2098" i="1"/>
  <c r="L2098" i="1"/>
  <c r="M2098" i="1"/>
  <c r="I2099" i="1"/>
  <c r="L2099" i="1" s="1"/>
  <c r="J2099" i="1"/>
  <c r="O2099" i="1" s="1"/>
  <c r="K2099" i="1"/>
  <c r="M2099" i="1"/>
  <c r="N2099" i="1"/>
  <c r="I2100" i="1"/>
  <c r="J2100" i="1"/>
  <c r="O2100" i="1" s="1"/>
  <c r="M2100" i="1"/>
  <c r="I2101" i="1"/>
  <c r="J2101" i="1"/>
  <c r="O2101" i="1" s="1"/>
  <c r="I2102" i="1"/>
  <c r="M2102" i="1" s="1"/>
  <c r="J2102" i="1"/>
  <c r="O2102" i="1" s="1"/>
  <c r="N2102" i="1"/>
  <c r="I2103" i="1"/>
  <c r="N2103" i="1" s="1"/>
  <c r="J2103" i="1"/>
  <c r="O2103" i="1" s="1"/>
  <c r="I2104" i="1"/>
  <c r="J2104" i="1"/>
  <c r="O2104" i="1" s="1"/>
  <c r="K2104" i="1"/>
  <c r="I2105" i="1"/>
  <c r="K2105" i="1" s="1"/>
  <c r="J2105" i="1"/>
  <c r="O2105" i="1" s="1"/>
  <c r="I2106" i="1"/>
  <c r="N2106" i="1" s="1"/>
  <c r="J2106" i="1"/>
  <c r="O2106" i="1" s="1"/>
  <c r="L2106" i="1"/>
  <c r="I2107" i="1"/>
  <c r="J2107" i="1"/>
  <c r="O2107" i="1" s="1"/>
  <c r="K2107" i="1"/>
  <c r="I2108" i="1"/>
  <c r="N2108" i="1" s="1"/>
  <c r="J2108" i="1"/>
  <c r="O2108" i="1" s="1"/>
  <c r="K2108" i="1"/>
  <c r="L2108" i="1"/>
  <c r="M2108" i="1"/>
  <c r="I2109" i="1"/>
  <c r="K2109" i="1" s="1"/>
  <c r="J2109" i="1"/>
  <c r="O2109" i="1" s="1"/>
  <c r="L2109" i="1"/>
  <c r="N2109" i="1"/>
  <c r="I2110" i="1"/>
  <c r="J2110" i="1"/>
  <c r="O2110" i="1" s="1"/>
  <c r="I2111" i="1"/>
  <c r="N2111" i="1" s="1"/>
  <c r="J2111" i="1"/>
  <c r="O2111" i="1" s="1"/>
  <c r="I2112" i="1"/>
  <c r="J2112" i="1"/>
  <c r="O2112" i="1" s="1"/>
  <c r="I2113" i="1"/>
  <c r="J2113" i="1"/>
  <c r="O2113" i="1" s="1"/>
  <c r="I2114" i="1"/>
  <c r="J2114" i="1"/>
  <c r="O2114" i="1" s="1"/>
  <c r="I2115" i="1"/>
  <c r="J2115" i="1"/>
  <c r="O2115" i="1" s="1"/>
  <c r="M2115" i="1"/>
  <c r="I2116" i="1"/>
  <c r="L2116" i="1" s="1"/>
  <c r="J2116" i="1"/>
  <c r="O2116" i="1" s="1"/>
  <c r="K2116" i="1"/>
  <c r="M2116" i="1"/>
  <c r="N2116" i="1"/>
  <c r="I2117" i="1"/>
  <c r="K2117" i="1" s="1"/>
  <c r="J2117" i="1"/>
  <c r="O2117" i="1" s="1"/>
  <c r="M2117" i="1"/>
  <c r="I2118" i="1"/>
  <c r="N2118" i="1" s="1"/>
  <c r="J2118" i="1"/>
  <c r="O2118" i="1" s="1"/>
  <c r="I2119" i="1"/>
  <c r="J2119" i="1"/>
  <c r="O2119" i="1" s="1"/>
  <c r="I2120" i="1"/>
  <c r="K2120" i="1" s="1"/>
  <c r="J2120" i="1"/>
  <c r="O2120" i="1" s="1"/>
  <c r="I2121" i="1"/>
  <c r="J2121" i="1"/>
  <c r="O2121" i="1" s="1"/>
  <c r="I2122" i="1"/>
  <c r="M2122" i="1" s="1"/>
  <c r="J2122" i="1"/>
  <c r="O2122" i="1" s="1"/>
  <c r="I2123" i="1"/>
  <c r="J2123" i="1"/>
  <c r="O2123" i="1" s="1"/>
  <c r="K2123" i="1"/>
  <c r="L2123" i="1"/>
  <c r="M2123" i="1"/>
  <c r="N2123" i="1"/>
  <c r="I2124" i="1"/>
  <c r="K2124" i="1" s="1"/>
  <c r="J2124" i="1"/>
  <c r="O2124" i="1" s="1"/>
  <c r="L2124" i="1"/>
  <c r="N2124" i="1"/>
  <c r="I2125" i="1"/>
  <c r="J2125" i="1"/>
  <c r="O2125" i="1" s="1"/>
  <c r="N2125" i="1"/>
  <c r="I2126" i="1"/>
  <c r="J2126" i="1"/>
  <c r="O2126" i="1" s="1"/>
  <c r="M2126" i="1"/>
  <c r="I2127" i="1"/>
  <c r="N2127" i="1" s="1"/>
  <c r="J2127" i="1"/>
  <c r="O2127" i="1" s="1"/>
  <c r="I2128" i="1"/>
  <c r="J2128" i="1"/>
  <c r="O2128" i="1" s="1"/>
  <c r="I2129" i="1"/>
  <c r="J2129" i="1"/>
  <c r="O2129" i="1" s="1"/>
  <c r="K2129" i="1"/>
  <c r="L2129" i="1"/>
  <c r="I2130" i="1"/>
  <c r="L2130" i="1" s="1"/>
  <c r="J2130" i="1"/>
  <c r="O2130" i="1" s="1"/>
  <c r="I2131" i="1"/>
  <c r="N2131" i="1" s="1"/>
  <c r="J2131" i="1"/>
  <c r="O2131" i="1" s="1"/>
  <c r="K2131" i="1"/>
  <c r="L2131" i="1"/>
  <c r="M2131" i="1"/>
  <c r="I2132" i="1"/>
  <c r="L2132" i="1" s="1"/>
  <c r="J2132" i="1"/>
  <c r="O2132" i="1" s="1"/>
  <c r="K2132" i="1"/>
  <c r="M2132" i="1"/>
  <c r="N2132" i="1"/>
  <c r="I2133" i="1"/>
  <c r="J2133" i="1"/>
  <c r="O2133" i="1" s="1"/>
  <c r="I2134" i="1"/>
  <c r="J2134" i="1"/>
  <c r="O2134" i="1" s="1"/>
  <c r="I2135" i="1"/>
  <c r="N2135" i="1" s="1"/>
  <c r="J2135" i="1"/>
  <c r="O2135" i="1" s="1"/>
  <c r="I2136" i="1"/>
  <c r="J2136" i="1"/>
  <c r="O2136" i="1" s="1"/>
  <c r="I2137" i="1"/>
  <c r="J2137" i="1"/>
  <c r="O2137" i="1" s="1"/>
  <c r="K2137" i="1"/>
  <c r="L2137" i="1"/>
  <c r="I2138" i="1"/>
  <c r="K2138" i="1" s="1"/>
  <c r="J2138" i="1"/>
  <c r="O2138" i="1" s="1"/>
  <c r="I2139" i="1"/>
  <c r="J2139" i="1"/>
  <c r="O2139" i="1" s="1"/>
  <c r="K2139" i="1"/>
  <c r="L2139" i="1"/>
  <c r="M2139" i="1"/>
  <c r="N2139" i="1"/>
  <c r="I2140" i="1"/>
  <c r="K2140" i="1" s="1"/>
  <c r="J2140" i="1"/>
  <c r="O2140" i="1" s="1"/>
  <c r="L2140" i="1"/>
  <c r="N2140" i="1"/>
  <c r="I2141" i="1"/>
  <c r="J2141" i="1"/>
  <c r="O2141" i="1" s="1"/>
  <c r="I2142" i="1"/>
  <c r="J2142" i="1"/>
  <c r="O2142" i="1" s="1"/>
  <c r="I2143" i="1"/>
  <c r="J2143" i="1"/>
  <c r="O2143" i="1" s="1"/>
  <c r="I2144" i="1"/>
  <c r="K2144" i="1" s="1"/>
  <c r="J2144" i="1"/>
  <c r="O2144" i="1" s="1"/>
  <c r="I2145" i="1"/>
  <c r="J2145" i="1"/>
  <c r="O2145" i="1" s="1"/>
  <c r="K2145" i="1"/>
  <c r="I2146" i="1"/>
  <c r="J2146" i="1"/>
  <c r="O2146" i="1" s="1"/>
  <c r="I2147" i="1"/>
  <c r="L2147" i="1" s="1"/>
  <c r="J2147" i="1"/>
  <c r="O2147" i="1" s="1"/>
  <c r="K2147" i="1"/>
  <c r="M2147" i="1"/>
  <c r="N2147" i="1"/>
  <c r="I2148" i="1"/>
  <c r="J2148" i="1"/>
  <c r="O2148" i="1" s="1"/>
  <c r="I2149" i="1"/>
  <c r="J2149" i="1"/>
  <c r="O2149" i="1" s="1"/>
  <c r="I2150" i="1"/>
  <c r="M2150" i="1" s="1"/>
  <c r="J2150" i="1"/>
  <c r="O2150" i="1" s="1"/>
  <c r="N2150" i="1"/>
  <c r="I2151" i="1"/>
  <c r="N2151" i="1" s="1"/>
  <c r="J2151" i="1"/>
  <c r="O2151" i="1" s="1"/>
  <c r="I2152" i="1"/>
  <c r="J2152" i="1"/>
  <c r="O2152" i="1" s="1"/>
  <c r="I2153" i="1"/>
  <c r="J2153" i="1"/>
  <c r="O2153" i="1" s="1"/>
  <c r="I2154" i="1"/>
  <c r="J2154" i="1"/>
  <c r="O2154" i="1" s="1"/>
  <c r="I2155" i="1"/>
  <c r="K2155" i="1" s="1"/>
  <c r="J2155" i="1"/>
  <c r="O2155" i="1" s="1"/>
  <c r="L2155" i="1"/>
  <c r="N2155" i="1"/>
  <c r="I2156" i="1"/>
  <c r="N2156" i="1" s="1"/>
  <c r="J2156" i="1"/>
  <c r="O2156" i="1" s="1"/>
  <c r="I2157" i="1"/>
  <c r="J2157" i="1"/>
  <c r="O2157" i="1" s="1"/>
  <c r="L2157" i="1"/>
  <c r="N2157" i="1"/>
  <c r="I2158" i="1"/>
  <c r="M2158" i="1" s="1"/>
  <c r="J2158" i="1"/>
  <c r="O2158" i="1" s="1"/>
  <c r="N2158" i="1"/>
  <c r="I2159" i="1"/>
  <c r="K2159" i="1" s="1"/>
  <c r="J2159" i="1"/>
  <c r="O2159" i="1" s="1"/>
  <c r="N2159" i="1"/>
  <c r="I2160" i="1"/>
  <c r="J2160" i="1"/>
  <c r="O2160" i="1" s="1"/>
  <c r="I2161" i="1"/>
  <c r="N2161" i="1" s="1"/>
  <c r="J2161" i="1"/>
  <c r="O2161" i="1" s="1"/>
  <c r="K2161" i="1"/>
  <c r="M2161" i="1"/>
  <c r="I2162" i="1"/>
  <c r="N2162" i="1" s="1"/>
  <c r="J2162" i="1"/>
  <c r="O2162" i="1" s="1"/>
  <c r="I2163" i="1"/>
  <c r="L2163" i="1" s="1"/>
  <c r="J2163" i="1"/>
  <c r="O2163" i="1" s="1"/>
  <c r="K2163" i="1"/>
  <c r="M2163" i="1"/>
  <c r="N2163" i="1"/>
  <c r="I2164" i="1"/>
  <c r="J2164" i="1"/>
  <c r="O2164" i="1" s="1"/>
  <c r="M2164" i="1"/>
  <c r="I2165" i="1"/>
  <c r="J2165" i="1"/>
  <c r="O2165" i="1" s="1"/>
  <c r="I2166" i="1"/>
  <c r="J2166" i="1"/>
  <c r="O2166" i="1" s="1"/>
  <c r="I2167" i="1"/>
  <c r="J2167" i="1"/>
  <c r="O2167" i="1" s="1"/>
  <c r="I2168" i="1"/>
  <c r="M2168" i="1" s="1"/>
  <c r="J2168" i="1"/>
  <c r="O2168" i="1" s="1"/>
  <c r="I2169" i="1"/>
  <c r="N2169" i="1" s="1"/>
  <c r="J2169" i="1"/>
  <c r="O2169" i="1" s="1"/>
  <c r="K2169" i="1"/>
  <c r="M2169" i="1"/>
  <c r="I2170" i="1"/>
  <c r="J2170" i="1"/>
  <c r="O2170" i="1" s="1"/>
  <c r="I2171" i="1"/>
  <c r="J2171" i="1"/>
  <c r="O2171" i="1" s="1"/>
  <c r="K2171" i="1"/>
  <c r="L2171" i="1"/>
  <c r="M2171" i="1"/>
  <c r="N2171" i="1"/>
  <c r="I2172" i="1"/>
  <c r="K2172" i="1" s="1"/>
  <c r="J2172" i="1"/>
  <c r="O2172" i="1" s="1"/>
  <c r="I2173" i="1"/>
  <c r="J2173" i="1"/>
  <c r="O2173" i="1" s="1"/>
  <c r="I2174" i="1"/>
  <c r="K2174" i="1" s="1"/>
  <c r="J2174" i="1"/>
  <c r="O2174" i="1" s="1"/>
  <c r="I2175" i="1"/>
  <c r="N2175" i="1" s="1"/>
  <c r="J2175" i="1"/>
  <c r="O2175" i="1" s="1"/>
  <c r="I2176" i="1"/>
  <c r="N2176" i="1" s="1"/>
  <c r="J2176" i="1"/>
  <c r="O2176" i="1" s="1"/>
  <c r="L2176" i="1"/>
  <c r="M2176" i="1"/>
  <c r="I2177" i="1"/>
  <c r="J2177" i="1"/>
  <c r="O2177" i="1" s="1"/>
  <c r="I2178" i="1"/>
  <c r="M2178" i="1" s="1"/>
  <c r="J2178" i="1"/>
  <c r="O2178" i="1" s="1"/>
  <c r="K2178" i="1"/>
  <c r="L2178" i="1"/>
  <c r="I2179" i="1"/>
  <c r="J2179" i="1"/>
  <c r="O2179" i="1" s="1"/>
  <c r="I2180" i="1"/>
  <c r="J2180" i="1"/>
  <c r="O2180" i="1" s="1"/>
  <c r="K2180" i="1"/>
  <c r="L2180" i="1"/>
  <c r="M2180" i="1"/>
  <c r="N2180" i="1"/>
  <c r="I2181" i="1"/>
  <c r="J2181" i="1"/>
  <c r="O2181" i="1" s="1"/>
  <c r="M2181" i="1"/>
  <c r="N2181" i="1"/>
  <c r="I2182" i="1"/>
  <c r="K2182" i="1" s="1"/>
  <c r="J2182" i="1"/>
  <c r="O2182" i="1" s="1"/>
  <c r="I2183" i="1"/>
  <c r="N2183" i="1" s="1"/>
  <c r="J2183" i="1"/>
  <c r="O2183" i="1" s="1"/>
  <c r="K2183" i="1"/>
  <c r="I2184" i="1"/>
  <c r="J2184" i="1"/>
  <c r="O2184" i="1" s="1"/>
  <c r="K2184" i="1"/>
  <c r="I2185" i="1"/>
  <c r="J2185" i="1"/>
  <c r="O2185" i="1" s="1"/>
  <c r="L2185" i="1"/>
  <c r="I2186" i="1"/>
  <c r="N2186" i="1" s="1"/>
  <c r="J2186" i="1"/>
  <c r="O2186" i="1" s="1"/>
  <c r="I2187" i="1"/>
  <c r="K2187" i="1" s="1"/>
  <c r="J2187" i="1"/>
  <c r="O2187" i="1" s="1"/>
  <c r="L2187" i="1"/>
  <c r="N2187" i="1"/>
  <c r="I2188" i="1"/>
  <c r="J2188" i="1"/>
  <c r="O2188" i="1" s="1"/>
  <c r="I2189" i="1"/>
  <c r="J2189" i="1"/>
  <c r="O2189" i="1" s="1"/>
  <c r="I2190" i="1"/>
  <c r="L2190" i="1" s="1"/>
  <c r="J2190" i="1"/>
  <c r="O2190" i="1" s="1"/>
  <c r="K2190" i="1"/>
  <c r="M2190" i="1"/>
  <c r="N2190" i="1"/>
  <c r="I2191" i="1"/>
  <c r="J2191" i="1"/>
  <c r="O2191" i="1" s="1"/>
  <c r="I2192" i="1"/>
  <c r="J2192" i="1"/>
  <c r="O2192" i="1" s="1"/>
  <c r="I2193" i="1"/>
  <c r="N2193" i="1" s="1"/>
  <c r="J2193" i="1"/>
  <c r="O2193" i="1" s="1"/>
  <c r="I2194" i="1"/>
  <c r="J2194" i="1"/>
  <c r="O2194" i="1" s="1"/>
  <c r="I2195" i="1"/>
  <c r="K2195" i="1" s="1"/>
  <c r="J2195" i="1"/>
  <c r="O2195" i="1" s="1"/>
  <c r="I2196" i="1"/>
  <c r="J2196" i="1"/>
  <c r="O2196" i="1" s="1"/>
  <c r="L2196" i="1"/>
  <c r="I2197" i="1"/>
  <c r="J2197" i="1"/>
  <c r="O2197" i="1" s="1"/>
  <c r="I2198" i="1"/>
  <c r="J2198" i="1"/>
  <c r="O2198" i="1" s="1"/>
  <c r="N2198" i="1"/>
  <c r="I2199" i="1"/>
  <c r="J2199" i="1"/>
  <c r="O2199" i="1" s="1"/>
  <c r="I2200" i="1"/>
  <c r="J2200" i="1"/>
  <c r="O2200" i="1" s="1"/>
  <c r="L2200" i="1"/>
  <c r="M2200" i="1"/>
  <c r="I2201" i="1"/>
  <c r="J2201" i="1"/>
  <c r="O2201" i="1" s="1"/>
  <c r="I2202" i="1"/>
  <c r="J2202" i="1"/>
  <c r="O2202" i="1" s="1"/>
  <c r="K2202" i="1"/>
  <c r="M2202" i="1"/>
  <c r="I2203" i="1"/>
  <c r="N2203" i="1" s="1"/>
  <c r="J2203" i="1"/>
  <c r="O2203" i="1" s="1"/>
  <c r="I2204" i="1"/>
  <c r="N2204" i="1" s="1"/>
  <c r="J2204" i="1"/>
  <c r="O2204" i="1" s="1"/>
  <c r="K2204" i="1"/>
  <c r="L2204" i="1"/>
  <c r="M2204" i="1"/>
  <c r="I2205" i="1"/>
  <c r="K2205" i="1" s="1"/>
  <c r="J2205" i="1"/>
  <c r="O2205" i="1" s="1"/>
  <c r="L2205" i="1"/>
  <c r="N2205" i="1"/>
  <c r="I2206" i="1"/>
  <c r="J2206" i="1"/>
  <c r="O2206" i="1" s="1"/>
  <c r="I2207" i="1"/>
  <c r="J2207" i="1"/>
  <c r="O2207" i="1" s="1"/>
  <c r="I2208" i="1"/>
  <c r="J2208" i="1"/>
  <c r="O2208" i="1" s="1"/>
  <c r="L2208" i="1"/>
  <c r="I2209" i="1"/>
  <c r="J2209" i="1"/>
  <c r="O2209" i="1" s="1"/>
  <c r="M2209" i="1"/>
  <c r="I2210" i="1"/>
  <c r="L2210" i="1" s="1"/>
  <c r="J2210" i="1"/>
  <c r="O2210" i="1" s="1"/>
  <c r="I2211" i="1"/>
  <c r="J2211" i="1"/>
  <c r="O2211" i="1" s="1"/>
  <c r="K2211" i="1"/>
  <c r="L2211" i="1"/>
  <c r="M2211" i="1"/>
  <c r="N2211" i="1"/>
  <c r="I2212" i="1"/>
  <c r="J2212" i="1"/>
  <c r="O2212" i="1" s="1"/>
  <c r="I2213" i="1"/>
  <c r="J2213" i="1"/>
  <c r="O2213" i="1" s="1"/>
  <c r="I2214" i="1"/>
  <c r="L2214" i="1" s="1"/>
  <c r="J2214" i="1"/>
  <c r="O2214" i="1" s="1"/>
  <c r="K2214" i="1"/>
  <c r="M2214" i="1"/>
  <c r="N2214" i="1"/>
  <c r="I2215" i="1"/>
  <c r="N2215" i="1" s="1"/>
  <c r="J2215" i="1"/>
  <c r="O2215" i="1" s="1"/>
  <c r="I2216" i="1"/>
  <c r="J2216" i="1"/>
  <c r="O2216" i="1" s="1"/>
  <c r="K2216" i="1"/>
  <c r="I2217" i="1"/>
  <c r="J2217" i="1"/>
  <c r="O2217" i="1" s="1"/>
  <c r="I2218" i="1"/>
  <c r="N2218" i="1" s="1"/>
  <c r="J2218" i="1"/>
  <c r="O2218" i="1" s="1"/>
  <c r="L2218" i="1"/>
  <c r="M2218" i="1"/>
  <c r="I2219" i="1"/>
  <c r="K2219" i="1" s="1"/>
  <c r="J2219" i="1"/>
  <c r="O2219" i="1" s="1"/>
  <c r="L2219" i="1"/>
  <c r="N2219" i="1"/>
  <c r="I2220" i="1"/>
  <c r="J2220" i="1"/>
  <c r="O2220" i="1" s="1"/>
  <c r="I2221" i="1"/>
  <c r="K2221" i="1" s="1"/>
  <c r="J2221" i="1"/>
  <c r="O2221" i="1" s="1"/>
  <c r="M2221" i="1"/>
  <c r="N2221" i="1"/>
  <c r="I2222" i="1"/>
  <c r="M2222" i="1" s="1"/>
  <c r="J2222" i="1"/>
  <c r="O2222" i="1" s="1"/>
  <c r="I2223" i="1"/>
  <c r="J2223" i="1"/>
  <c r="O2223" i="1" s="1"/>
  <c r="I2224" i="1"/>
  <c r="K2224" i="1" s="1"/>
  <c r="J2224" i="1"/>
  <c r="O2224" i="1" s="1"/>
  <c r="I2225" i="1"/>
  <c r="K2225" i="1" s="1"/>
  <c r="J2225" i="1"/>
  <c r="O2225" i="1" s="1"/>
  <c r="L2225" i="1"/>
  <c r="N2225" i="1"/>
  <c r="I2226" i="1"/>
  <c r="J2226" i="1"/>
  <c r="O2226" i="1" s="1"/>
  <c r="I2227" i="1"/>
  <c r="K2227" i="1" s="1"/>
  <c r="J2227" i="1"/>
  <c r="O2227" i="1" s="1"/>
  <c r="L2227" i="1"/>
  <c r="N2227" i="1"/>
  <c r="I2228" i="1"/>
  <c r="J2228" i="1"/>
  <c r="O2228" i="1" s="1"/>
  <c r="I2229" i="1"/>
  <c r="K2229" i="1" s="1"/>
  <c r="J2229" i="1"/>
  <c r="O2229" i="1" s="1"/>
  <c r="L2229" i="1"/>
  <c r="M2229" i="1"/>
  <c r="N2229" i="1"/>
  <c r="I2230" i="1"/>
  <c r="M2230" i="1" s="1"/>
  <c r="J2230" i="1"/>
  <c r="O2230" i="1" s="1"/>
  <c r="I2231" i="1"/>
  <c r="J2231" i="1"/>
  <c r="O2231" i="1" s="1"/>
  <c r="K2231" i="1"/>
  <c r="I2232" i="1"/>
  <c r="M2232" i="1" s="1"/>
  <c r="J2232" i="1"/>
  <c r="O2232" i="1" s="1"/>
  <c r="K2232" i="1"/>
  <c r="I2233" i="1"/>
  <c r="N2233" i="1" s="1"/>
  <c r="J2233" i="1"/>
  <c r="O2233" i="1" s="1"/>
  <c r="K2233" i="1"/>
  <c r="M2233" i="1"/>
  <c r="I2234" i="1"/>
  <c r="J2234" i="1"/>
  <c r="O2234" i="1" s="1"/>
  <c r="I2235" i="1"/>
  <c r="L2235" i="1" s="1"/>
  <c r="J2235" i="1"/>
  <c r="O2235" i="1" s="1"/>
  <c r="K2235" i="1"/>
  <c r="M2235" i="1"/>
  <c r="N2235" i="1"/>
  <c r="I2236" i="1"/>
  <c r="N2236" i="1" s="1"/>
  <c r="J2236" i="1"/>
  <c r="O2236" i="1" s="1"/>
  <c r="I2237" i="1"/>
  <c r="J2237" i="1"/>
  <c r="O2237" i="1" s="1"/>
  <c r="I2238" i="1"/>
  <c r="J2238" i="1"/>
  <c r="O2238" i="1" s="1"/>
  <c r="M2238" i="1"/>
  <c r="I2239" i="1"/>
  <c r="J2239" i="1"/>
  <c r="O2239" i="1" s="1"/>
  <c r="I2240" i="1"/>
  <c r="N2240" i="1" s="1"/>
  <c r="J2240" i="1"/>
  <c r="O2240" i="1" s="1"/>
  <c r="L2240" i="1"/>
  <c r="M2240" i="1"/>
  <c r="I2241" i="1"/>
  <c r="J2241" i="1"/>
  <c r="O2241" i="1" s="1"/>
  <c r="I2242" i="1"/>
  <c r="J2242" i="1"/>
  <c r="O2242" i="1" s="1"/>
  <c r="K2242" i="1"/>
  <c r="I2243" i="1"/>
  <c r="K2243" i="1" s="1"/>
  <c r="J2243" i="1"/>
  <c r="O2243" i="1" s="1"/>
  <c r="I2244" i="1"/>
  <c r="J2244" i="1"/>
  <c r="O2244" i="1" s="1"/>
  <c r="I2245" i="1"/>
  <c r="N2245" i="1" s="1"/>
  <c r="J2245" i="1"/>
  <c r="O2245" i="1" s="1"/>
  <c r="M2245" i="1"/>
  <c r="I2246" i="1"/>
  <c r="J2246" i="1"/>
  <c r="O2246" i="1" s="1"/>
  <c r="K2246" i="1"/>
  <c r="I2247" i="1"/>
  <c r="N2247" i="1" s="1"/>
  <c r="J2247" i="1"/>
  <c r="O2247" i="1" s="1"/>
  <c r="I2248" i="1"/>
  <c r="N2248" i="1" s="1"/>
  <c r="J2248" i="1"/>
  <c r="O2248" i="1" s="1"/>
  <c r="L2248" i="1"/>
  <c r="M2248" i="1"/>
  <c r="I2249" i="1"/>
  <c r="M2249" i="1" s="1"/>
  <c r="J2249" i="1"/>
  <c r="O2249" i="1" s="1"/>
  <c r="I2250" i="1"/>
  <c r="J2250" i="1"/>
  <c r="O2250" i="1" s="1"/>
  <c r="N2250" i="1"/>
  <c r="I2251" i="1"/>
  <c r="J2251" i="1"/>
  <c r="O2251" i="1" s="1"/>
  <c r="N2251" i="1"/>
  <c r="I2252" i="1"/>
  <c r="M2252" i="1" s="1"/>
  <c r="J2252" i="1"/>
  <c r="O2252" i="1" s="1"/>
  <c r="K2252" i="1"/>
  <c r="I2253" i="1"/>
  <c r="J2253" i="1"/>
  <c r="O2253" i="1" s="1"/>
  <c r="I2254" i="1"/>
  <c r="L2254" i="1" s="1"/>
  <c r="J2254" i="1"/>
  <c r="O2254" i="1" s="1"/>
  <c r="K2254" i="1"/>
  <c r="M2254" i="1"/>
  <c r="N2254" i="1"/>
  <c r="I2255" i="1"/>
  <c r="M2255" i="1" s="1"/>
  <c r="J2255" i="1"/>
  <c r="O2255" i="1" s="1"/>
  <c r="N2255" i="1"/>
  <c r="I2256" i="1"/>
  <c r="J2256" i="1"/>
  <c r="O2256" i="1" s="1"/>
  <c r="L2256" i="1"/>
  <c r="I2257" i="1"/>
  <c r="J2257" i="1"/>
  <c r="O2257" i="1" s="1"/>
  <c r="I2258" i="1"/>
  <c r="L2258" i="1" s="1"/>
  <c r="J2258" i="1"/>
  <c r="O2258" i="1" s="1"/>
  <c r="K2258" i="1"/>
  <c r="M2258" i="1"/>
  <c r="N2258" i="1"/>
  <c r="I2259" i="1"/>
  <c r="J2259" i="1"/>
  <c r="O2259" i="1" s="1"/>
  <c r="I2260" i="1"/>
  <c r="J2260" i="1"/>
  <c r="O2260" i="1" s="1"/>
  <c r="L2260" i="1"/>
  <c r="I2261" i="1"/>
  <c r="J2261" i="1"/>
  <c r="O2261" i="1" s="1"/>
  <c r="I2262" i="1"/>
  <c r="J2262" i="1"/>
  <c r="O2262" i="1" s="1"/>
  <c r="N2262" i="1"/>
  <c r="I2263" i="1"/>
  <c r="J2263" i="1"/>
  <c r="O2263" i="1" s="1"/>
  <c r="N2263" i="1"/>
  <c r="I2264" i="1"/>
  <c r="J2264" i="1"/>
  <c r="O2264" i="1" s="1"/>
  <c r="L2264" i="1"/>
  <c r="M2264" i="1"/>
  <c r="I2265" i="1"/>
  <c r="J2265" i="1"/>
  <c r="O2265" i="1" s="1"/>
  <c r="K2265" i="1"/>
  <c r="I2266" i="1"/>
  <c r="M2266" i="1" s="1"/>
  <c r="J2266" i="1"/>
  <c r="O2266" i="1" s="1"/>
  <c r="K2266" i="1"/>
  <c r="I2267" i="1"/>
  <c r="J2267" i="1"/>
  <c r="O2267" i="1" s="1"/>
  <c r="I2268" i="1"/>
  <c r="J2268" i="1"/>
  <c r="O2268" i="1" s="1"/>
  <c r="K2268" i="1"/>
  <c r="I2269" i="1"/>
  <c r="K2269" i="1" s="1"/>
  <c r="J2269" i="1"/>
  <c r="O2269" i="1" s="1"/>
  <c r="L2269" i="1"/>
  <c r="M2269" i="1"/>
  <c r="N2269" i="1"/>
  <c r="I2270" i="1"/>
  <c r="J2270" i="1"/>
  <c r="O2270" i="1" s="1"/>
  <c r="I2271" i="1"/>
  <c r="L2271" i="1" s="1"/>
  <c r="J2271" i="1"/>
  <c r="O2271" i="1" s="1"/>
  <c r="I2272" i="1"/>
  <c r="L2272" i="1" s="1"/>
  <c r="J2272" i="1"/>
  <c r="O2272" i="1" s="1"/>
  <c r="I2273" i="1"/>
  <c r="L2273" i="1" s="1"/>
  <c r="J2273" i="1"/>
  <c r="O2273" i="1" s="1"/>
  <c r="K2273" i="1"/>
  <c r="M2273" i="1"/>
  <c r="N2273" i="1"/>
  <c r="I2274" i="1"/>
  <c r="J2274" i="1"/>
  <c r="O2274" i="1" s="1"/>
  <c r="N2274" i="1"/>
  <c r="I2275" i="1"/>
  <c r="J2275" i="1"/>
  <c r="O2275" i="1" s="1"/>
  <c r="K2275" i="1"/>
  <c r="L2275" i="1"/>
  <c r="M2275" i="1"/>
  <c r="N2275" i="1"/>
  <c r="I2276" i="1"/>
  <c r="J2276" i="1"/>
  <c r="O2276" i="1" s="1"/>
  <c r="I2277" i="1"/>
  <c r="J2277" i="1"/>
  <c r="O2277" i="1" s="1"/>
  <c r="L2277" i="1"/>
  <c r="N2277" i="1"/>
  <c r="I2278" i="1"/>
  <c r="L2278" i="1" s="1"/>
  <c r="J2278" i="1"/>
  <c r="O2278" i="1" s="1"/>
  <c r="M2278" i="1"/>
  <c r="I2279" i="1"/>
  <c r="J2279" i="1"/>
  <c r="O2279" i="1" s="1"/>
  <c r="I2280" i="1"/>
  <c r="J2280" i="1"/>
  <c r="O2280" i="1" s="1"/>
  <c r="K2280" i="1"/>
  <c r="I2281" i="1"/>
  <c r="J2281" i="1"/>
  <c r="O2281" i="1" s="1"/>
  <c r="I2282" i="1"/>
  <c r="M2282" i="1" s="1"/>
  <c r="J2282" i="1"/>
  <c r="O2282" i="1" s="1"/>
  <c r="I2283" i="1"/>
  <c r="J2283" i="1"/>
  <c r="O2283" i="1" s="1"/>
  <c r="K2283" i="1"/>
  <c r="I2284" i="1"/>
  <c r="L2284" i="1" s="1"/>
  <c r="J2284" i="1"/>
  <c r="O2284" i="1" s="1"/>
  <c r="I2285" i="1"/>
  <c r="J2285" i="1"/>
  <c r="O2285" i="1" s="1"/>
  <c r="N2285" i="1"/>
  <c r="I2286" i="1"/>
  <c r="J2286" i="1"/>
  <c r="O2286" i="1" s="1"/>
  <c r="M2286" i="1"/>
  <c r="I2287" i="1"/>
  <c r="J2287" i="1"/>
  <c r="O2287" i="1" s="1"/>
  <c r="I2288" i="1"/>
  <c r="M2288" i="1" s="1"/>
  <c r="J2288" i="1"/>
  <c r="O2288" i="1" s="1"/>
  <c r="K2288" i="1"/>
  <c r="I2289" i="1"/>
  <c r="J2289" i="1"/>
  <c r="O2289" i="1" s="1"/>
  <c r="L2289" i="1"/>
  <c r="I2290" i="1"/>
  <c r="J2290" i="1"/>
  <c r="O2290" i="1" s="1"/>
  <c r="I2291" i="1"/>
  <c r="J2291" i="1"/>
  <c r="O2291" i="1" s="1"/>
  <c r="K2291" i="1"/>
  <c r="L2291" i="1"/>
  <c r="M2291" i="1"/>
  <c r="N2291" i="1"/>
  <c r="I2292" i="1"/>
  <c r="K2292" i="1" s="1"/>
  <c r="J2292" i="1"/>
  <c r="O2292" i="1" s="1"/>
  <c r="I2293" i="1"/>
  <c r="K2293" i="1" s="1"/>
  <c r="J2293" i="1"/>
  <c r="O2293" i="1" s="1"/>
  <c r="L2293" i="1"/>
  <c r="M2293" i="1"/>
  <c r="N2293" i="1"/>
  <c r="I2294" i="1"/>
  <c r="N2294" i="1" s="1"/>
  <c r="J2294" i="1"/>
  <c r="O2294" i="1" s="1"/>
  <c r="I2295" i="1"/>
  <c r="J2295" i="1"/>
  <c r="O2295" i="1" s="1"/>
  <c r="I2296" i="1"/>
  <c r="M2296" i="1" s="1"/>
  <c r="J2296" i="1"/>
  <c r="O2296" i="1" s="1"/>
  <c r="I2297" i="1"/>
  <c r="N2297" i="1" s="1"/>
  <c r="J2297" i="1"/>
  <c r="O2297" i="1" s="1"/>
  <c r="K2297" i="1"/>
  <c r="L2297" i="1"/>
  <c r="M2297" i="1"/>
  <c r="I2298" i="1"/>
  <c r="N2298" i="1" s="1"/>
  <c r="J2298" i="1"/>
  <c r="O2298" i="1" s="1"/>
  <c r="I2299" i="1"/>
  <c r="N2299" i="1" s="1"/>
  <c r="J2299" i="1"/>
  <c r="O2299" i="1" s="1"/>
  <c r="L2299" i="1"/>
  <c r="I2300" i="1"/>
  <c r="J2300" i="1"/>
  <c r="O2300" i="1" s="1"/>
  <c r="I2301" i="1"/>
  <c r="M2301" i="1" s="1"/>
  <c r="J2301" i="1"/>
  <c r="O2301" i="1" s="1"/>
  <c r="I2302" i="1"/>
  <c r="J2302" i="1"/>
  <c r="O2302" i="1" s="1"/>
  <c r="I2303" i="1"/>
  <c r="M2303" i="1" s="1"/>
  <c r="J2303" i="1"/>
  <c r="O2303" i="1" s="1"/>
  <c r="L2303" i="1"/>
  <c r="I2304" i="1"/>
  <c r="J2304" i="1"/>
  <c r="O2304" i="1" s="1"/>
  <c r="I2305" i="1"/>
  <c r="J2305" i="1"/>
  <c r="O2305" i="1" s="1"/>
  <c r="I2306" i="1"/>
  <c r="J2306" i="1"/>
  <c r="O2306" i="1" s="1"/>
  <c r="I2307" i="1"/>
  <c r="J2307" i="1"/>
  <c r="O2307" i="1" s="1"/>
  <c r="I2308" i="1"/>
  <c r="N2308" i="1" s="1"/>
  <c r="J2308" i="1"/>
  <c r="O2308" i="1" s="1"/>
  <c r="L2308" i="1"/>
  <c r="M2308" i="1"/>
  <c r="I2309" i="1"/>
  <c r="M2309" i="1" s="1"/>
  <c r="J2309" i="1"/>
  <c r="O2309" i="1" s="1"/>
  <c r="I2310" i="1"/>
  <c r="J2310" i="1"/>
  <c r="O2310" i="1" s="1"/>
  <c r="I2311" i="1"/>
  <c r="J2311" i="1"/>
  <c r="O2311" i="1" s="1"/>
  <c r="I2312" i="1"/>
  <c r="N2312" i="1" s="1"/>
  <c r="J2312" i="1"/>
  <c r="O2312" i="1" s="1"/>
  <c r="L2312" i="1"/>
  <c r="I2313" i="1"/>
  <c r="J2313" i="1"/>
  <c r="O2313" i="1" s="1"/>
  <c r="I2314" i="1"/>
  <c r="N2314" i="1" s="1"/>
  <c r="J2314" i="1"/>
  <c r="O2314" i="1" s="1"/>
  <c r="I2315" i="1"/>
  <c r="J2315" i="1"/>
  <c r="O2315" i="1" s="1"/>
  <c r="I2316" i="1"/>
  <c r="J2316" i="1"/>
  <c r="O2316" i="1" s="1"/>
  <c r="I2317" i="1"/>
  <c r="J2317" i="1"/>
  <c r="O2317" i="1" s="1"/>
  <c r="I2318" i="1"/>
  <c r="K2318" i="1" s="1"/>
  <c r="J2318" i="1"/>
  <c r="O2318" i="1" s="1"/>
  <c r="N2318" i="1"/>
  <c r="I2319" i="1"/>
  <c r="M2319" i="1" s="1"/>
  <c r="J2319" i="1"/>
  <c r="O2319" i="1" s="1"/>
  <c r="L2319" i="1"/>
  <c r="N2319" i="1"/>
  <c r="I2320" i="1"/>
  <c r="L2320" i="1" s="1"/>
  <c r="J2320" i="1"/>
  <c r="O2320" i="1" s="1"/>
  <c r="I2321" i="1"/>
  <c r="M2321" i="1" s="1"/>
  <c r="J2321" i="1"/>
  <c r="O2321" i="1" s="1"/>
  <c r="K2321" i="1"/>
  <c r="L2321" i="1"/>
  <c r="I2322" i="1"/>
  <c r="J2322" i="1"/>
  <c r="O2322" i="1" s="1"/>
  <c r="I2323" i="1"/>
  <c r="J2323" i="1"/>
  <c r="O2323" i="1" s="1"/>
  <c r="K2323" i="1"/>
  <c r="L2323" i="1"/>
  <c r="M2323" i="1"/>
  <c r="N2323" i="1"/>
  <c r="I2324" i="1"/>
  <c r="K2324" i="1" s="1"/>
  <c r="J2324" i="1"/>
  <c r="O2324" i="1" s="1"/>
  <c r="L2324" i="1"/>
  <c r="M2324" i="1"/>
  <c r="N2324" i="1"/>
  <c r="I2325" i="1"/>
  <c r="L2325" i="1" s="1"/>
  <c r="J2325" i="1"/>
  <c r="O2325" i="1" s="1"/>
  <c r="I2326" i="1"/>
  <c r="N2326" i="1" s="1"/>
  <c r="J2326" i="1"/>
  <c r="O2326" i="1" s="1"/>
  <c r="K2326" i="1"/>
  <c r="I2327" i="1"/>
  <c r="K2327" i="1" s="1"/>
  <c r="J2327" i="1"/>
  <c r="O2327" i="1" s="1"/>
  <c r="I2328" i="1"/>
  <c r="J2328" i="1"/>
  <c r="O2328" i="1" s="1"/>
  <c r="L2328" i="1"/>
  <c r="I2329" i="1"/>
  <c r="J2329" i="1"/>
  <c r="O2329" i="1" s="1"/>
  <c r="I2330" i="1"/>
  <c r="J2330" i="1"/>
  <c r="O2330" i="1" s="1"/>
  <c r="I2331" i="1"/>
  <c r="K2331" i="1" s="1"/>
  <c r="J2331" i="1"/>
  <c r="O2331" i="1" s="1"/>
  <c r="L2331" i="1"/>
  <c r="N2331" i="1"/>
  <c r="I2332" i="1"/>
  <c r="J2332" i="1"/>
  <c r="O2332" i="1" s="1"/>
  <c r="I2333" i="1"/>
  <c r="L2333" i="1" s="1"/>
  <c r="J2333" i="1"/>
  <c r="O2333" i="1" s="1"/>
  <c r="M2333" i="1"/>
  <c r="I2334" i="1"/>
  <c r="J2334" i="1"/>
  <c r="O2334" i="1" s="1"/>
  <c r="I2335" i="1"/>
  <c r="L2335" i="1" s="1"/>
  <c r="J2335" i="1"/>
  <c r="O2335" i="1" s="1"/>
  <c r="I2336" i="1"/>
  <c r="J2336" i="1"/>
  <c r="O2336" i="1" s="1"/>
  <c r="K2336" i="1"/>
  <c r="L2336" i="1"/>
  <c r="I2337" i="1"/>
  <c r="M2337" i="1" s="1"/>
  <c r="J2337" i="1"/>
  <c r="O2337" i="1" s="1"/>
  <c r="K2337" i="1"/>
  <c r="N2337" i="1"/>
  <c r="I2338" i="1"/>
  <c r="K2338" i="1" s="1"/>
  <c r="J2338" i="1"/>
  <c r="O2338" i="1" s="1"/>
  <c r="L2338" i="1"/>
  <c r="M2338" i="1"/>
  <c r="N2338" i="1"/>
  <c r="I2339" i="1"/>
  <c r="J2339" i="1"/>
  <c r="O2339" i="1" s="1"/>
  <c r="N2339" i="1"/>
  <c r="I2340" i="1"/>
  <c r="L2340" i="1" s="1"/>
  <c r="J2340" i="1"/>
  <c r="O2340" i="1" s="1"/>
  <c r="I2341" i="1"/>
  <c r="J2341" i="1"/>
  <c r="O2341" i="1" s="1"/>
  <c r="L2341" i="1"/>
  <c r="N2341" i="1"/>
  <c r="I2342" i="1"/>
  <c r="J2342" i="1"/>
  <c r="O2342" i="1" s="1"/>
  <c r="I2343" i="1"/>
  <c r="N2343" i="1" s="1"/>
  <c r="J2343" i="1"/>
  <c r="O2343" i="1" s="1"/>
  <c r="L2343" i="1"/>
  <c r="I2344" i="1"/>
  <c r="J2344" i="1"/>
  <c r="O2344" i="1" s="1"/>
  <c r="I2345" i="1"/>
  <c r="J2345" i="1"/>
  <c r="O2345" i="1" s="1"/>
  <c r="I2346" i="1"/>
  <c r="N2346" i="1" s="1"/>
  <c r="J2346" i="1"/>
  <c r="O2346" i="1" s="1"/>
  <c r="K2346" i="1"/>
  <c r="L2346" i="1"/>
  <c r="M2346" i="1"/>
  <c r="I2347" i="1"/>
  <c r="J2347" i="1"/>
  <c r="O2347" i="1" s="1"/>
  <c r="I2348" i="1"/>
  <c r="M2348" i="1" s="1"/>
  <c r="J2348" i="1"/>
  <c r="O2348" i="1" s="1"/>
  <c r="N2348" i="1"/>
  <c r="I2349" i="1"/>
  <c r="J2349" i="1"/>
  <c r="O2349" i="1" s="1"/>
  <c r="I2350" i="1"/>
  <c r="J2350" i="1"/>
  <c r="O2350" i="1" s="1"/>
  <c r="I2351" i="1"/>
  <c r="L2351" i="1" s="1"/>
  <c r="J2351" i="1"/>
  <c r="O2351" i="1" s="1"/>
  <c r="K2351" i="1"/>
  <c r="I2352" i="1"/>
  <c r="J2352" i="1"/>
  <c r="O2352" i="1" s="1"/>
  <c r="I2353" i="1"/>
  <c r="J2353" i="1"/>
  <c r="O2353" i="1" s="1"/>
  <c r="L2353" i="1"/>
  <c r="I2354" i="1"/>
  <c r="J2354" i="1"/>
  <c r="O2354" i="1" s="1"/>
  <c r="L2354" i="1"/>
  <c r="I2355" i="1"/>
  <c r="L2355" i="1" s="1"/>
  <c r="J2355" i="1"/>
  <c r="O2355" i="1" s="1"/>
  <c r="K2355" i="1"/>
  <c r="M2355" i="1"/>
  <c r="N2355" i="1"/>
  <c r="I2356" i="1"/>
  <c r="N2356" i="1" s="1"/>
  <c r="J2356" i="1"/>
  <c r="O2356" i="1" s="1"/>
  <c r="L2356" i="1"/>
  <c r="I2357" i="1"/>
  <c r="K2357" i="1" s="1"/>
  <c r="J2357" i="1"/>
  <c r="O2357" i="1" s="1"/>
  <c r="L2357" i="1"/>
  <c r="M2357" i="1"/>
  <c r="N2357" i="1"/>
  <c r="I2358" i="1"/>
  <c r="J2358" i="1"/>
  <c r="O2358" i="1" s="1"/>
  <c r="M2358" i="1"/>
  <c r="I2359" i="1"/>
  <c r="J2359" i="1"/>
  <c r="O2359" i="1" s="1"/>
  <c r="I2360" i="1"/>
  <c r="J2360" i="1"/>
  <c r="O2360" i="1" s="1"/>
  <c r="I2361" i="1"/>
  <c r="J2361" i="1"/>
  <c r="O2361" i="1" s="1"/>
  <c r="L2361" i="1"/>
  <c r="I2362" i="1"/>
  <c r="N2362" i="1" s="1"/>
  <c r="J2362" i="1"/>
  <c r="O2362" i="1" s="1"/>
  <c r="M2362" i="1"/>
  <c r="I2363" i="1"/>
  <c r="J2363" i="1"/>
  <c r="O2363" i="1" s="1"/>
  <c r="I2364" i="1"/>
  <c r="J2364" i="1"/>
  <c r="O2364" i="1" s="1"/>
  <c r="K2364" i="1"/>
  <c r="N2364" i="1"/>
  <c r="I2365" i="1"/>
  <c r="L2365" i="1" s="1"/>
  <c r="J2365" i="1"/>
  <c r="O2365" i="1" s="1"/>
  <c r="I2366" i="1"/>
  <c r="K2366" i="1" s="1"/>
  <c r="J2366" i="1"/>
  <c r="O2366" i="1" s="1"/>
  <c r="I2367" i="1"/>
  <c r="J2367" i="1"/>
  <c r="O2367" i="1" s="1"/>
  <c r="K2367" i="1"/>
  <c r="I2368" i="1"/>
  <c r="N2368" i="1" s="1"/>
  <c r="J2368" i="1"/>
  <c r="O2368" i="1" s="1"/>
  <c r="L2368" i="1"/>
  <c r="I2369" i="1"/>
  <c r="J2369" i="1"/>
  <c r="O2369" i="1" s="1"/>
  <c r="K2369" i="1"/>
  <c r="L2369" i="1"/>
  <c r="M2369" i="1"/>
  <c r="N2369" i="1"/>
  <c r="I2370" i="1"/>
  <c r="J2370" i="1"/>
  <c r="O2370" i="1" s="1"/>
  <c r="I2371" i="1"/>
  <c r="L2371" i="1" s="1"/>
  <c r="J2371" i="1"/>
  <c r="O2371" i="1" s="1"/>
  <c r="I2372" i="1"/>
  <c r="J2372" i="1"/>
  <c r="O2372" i="1" s="1"/>
  <c r="I2373" i="1"/>
  <c r="L2373" i="1" s="1"/>
  <c r="J2373" i="1"/>
  <c r="O2373" i="1" s="1"/>
  <c r="I2374" i="1"/>
  <c r="M2374" i="1" s="1"/>
  <c r="J2374" i="1"/>
  <c r="O2374" i="1" s="1"/>
  <c r="I2375" i="1"/>
  <c r="J2375" i="1"/>
  <c r="O2375" i="1" s="1"/>
  <c r="I2376" i="1"/>
  <c r="N2376" i="1" s="1"/>
  <c r="J2376" i="1"/>
  <c r="O2376" i="1" s="1"/>
  <c r="K2376" i="1"/>
  <c r="L2376" i="1"/>
  <c r="M2376" i="1"/>
  <c r="I2377" i="1"/>
  <c r="M2377" i="1" s="1"/>
  <c r="J2377" i="1"/>
  <c r="O2377" i="1" s="1"/>
  <c r="K2377" i="1"/>
  <c r="I2378" i="1"/>
  <c r="J2378" i="1"/>
  <c r="O2378" i="1" s="1"/>
  <c r="I2379" i="1"/>
  <c r="K2379" i="1" s="1"/>
  <c r="J2379" i="1"/>
  <c r="O2379" i="1" s="1"/>
  <c r="M2379" i="1"/>
  <c r="N2379" i="1"/>
  <c r="I2380" i="1"/>
  <c r="J2380" i="1"/>
  <c r="O2380" i="1" s="1"/>
  <c r="I2381" i="1"/>
  <c r="J2381" i="1"/>
  <c r="O2381" i="1" s="1"/>
  <c r="I2382" i="1"/>
  <c r="M2382" i="1" s="1"/>
  <c r="J2382" i="1"/>
  <c r="O2382" i="1" s="1"/>
  <c r="K2382" i="1"/>
  <c r="I2383" i="1"/>
  <c r="K2383" i="1" s="1"/>
  <c r="J2383" i="1"/>
  <c r="O2383" i="1" s="1"/>
  <c r="I2384" i="1"/>
  <c r="N2384" i="1" s="1"/>
  <c r="J2384" i="1"/>
  <c r="O2384" i="1" s="1"/>
  <c r="K2384" i="1"/>
  <c r="L2384" i="1"/>
  <c r="M2384" i="1"/>
  <c r="I2385" i="1"/>
  <c r="J2385" i="1"/>
  <c r="O2385" i="1" s="1"/>
  <c r="K2385" i="1"/>
  <c r="L2385" i="1"/>
  <c r="M2385" i="1"/>
  <c r="N2385" i="1"/>
  <c r="I2386" i="1"/>
  <c r="N2386" i="1" s="1"/>
  <c r="J2386" i="1"/>
  <c r="O2386" i="1" s="1"/>
  <c r="I2387" i="1"/>
  <c r="K2387" i="1" s="1"/>
  <c r="J2387" i="1"/>
  <c r="O2387" i="1" s="1"/>
  <c r="M2387" i="1"/>
  <c r="I2388" i="1"/>
  <c r="N2388" i="1" s="1"/>
  <c r="J2388" i="1"/>
  <c r="O2388" i="1" s="1"/>
  <c r="I2389" i="1"/>
  <c r="J2389" i="1"/>
  <c r="O2389" i="1" s="1"/>
  <c r="I2390" i="1"/>
  <c r="M2390" i="1" s="1"/>
  <c r="J2390" i="1"/>
  <c r="O2390" i="1" s="1"/>
  <c r="K2390" i="1"/>
  <c r="I2391" i="1"/>
  <c r="J2391" i="1"/>
  <c r="O2391" i="1" s="1"/>
  <c r="I2392" i="1"/>
  <c r="J2392" i="1"/>
  <c r="O2392" i="1" s="1"/>
  <c r="M2392" i="1"/>
  <c r="I2393" i="1"/>
  <c r="K2393" i="1" s="1"/>
  <c r="J2393" i="1"/>
  <c r="O2393" i="1" s="1"/>
  <c r="L2393" i="1"/>
  <c r="M2393" i="1"/>
  <c r="N2393" i="1"/>
  <c r="I2394" i="1"/>
  <c r="K2394" i="1" s="1"/>
  <c r="J2394" i="1"/>
  <c r="O2394" i="1" s="1"/>
  <c r="L2394" i="1"/>
  <c r="I2395" i="1"/>
  <c r="K2395" i="1" s="1"/>
  <c r="J2395" i="1"/>
  <c r="O2395" i="1" s="1"/>
  <c r="L2395" i="1"/>
  <c r="M2395" i="1"/>
  <c r="N2395" i="1"/>
  <c r="I2396" i="1"/>
  <c r="N2396" i="1" s="1"/>
  <c r="J2396" i="1"/>
  <c r="O2396" i="1" s="1"/>
  <c r="I2397" i="1"/>
  <c r="J2397" i="1"/>
  <c r="O2397" i="1" s="1"/>
  <c r="L2397" i="1"/>
  <c r="I2398" i="1"/>
  <c r="K2398" i="1" s="1"/>
  <c r="J2398" i="1"/>
  <c r="O2398" i="1" s="1"/>
  <c r="I2399" i="1"/>
  <c r="N2399" i="1" s="1"/>
  <c r="J2399" i="1"/>
  <c r="O2399" i="1" s="1"/>
  <c r="I2400" i="1"/>
  <c r="K2400" i="1" s="1"/>
  <c r="J2400" i="1"/>
  <c r="O2400" i="1" s="1"/>
  <c r="I2401" i="1"/>
  <c r="K2401" i="1" s="1"/>
  <c r="J2401" i="1"/>
  <c r="O2401" i="1" s="1"/>
  <c r="L2401" i="1"/>
  <c r="M2401" i="1"/>
  <c r="N2401" i="1"/>
  <c r="I2402" i="1"/>
  <c r="M2402" i="1" s="1"/>
  <c r="J2402" i="1"/>
  <c r="O2402" i="1" s="1"/>
  <c r="I2403" i="1"/>
  <c r="K2403" i="1" s="1"/>
  <c r="J2403" i="1"/>
  <c r="O2403" i="1" s="1"/>
  <c r="L2403" i="1"/>
  <c r="M2403" i="1"/>
  <c r="N2403" i="1"/>
  <c r="I2404" i="1"/>
  <c r="J2404" i="1"/>
  <c r="O2404" i="1" s="1"/>
  <c r="I2405" i="1"/>
  <c r="J2405" i="1"/>
  <c r="O2405" i="1" s="1"/>
  <c r="L2405" i="1"/>
  <c r="I2406" i="1"/>
  <c r="J2406" i="1"/>
  <c r="O2406" i="1" s="1"/>
  <c r="I2407" i="1"/>
  <c r="L2407" i="1" s="1"/>
  <c r="J2407" i="1"/>
  <c r="O2407" i="1" s="1"/>
  <c r="I2408" i="1"/>
  <c r="N2408" i="1" s="1"/>
  <c r="J2408" i="1"/>
  <c r="O2408" i="1" s="1"/>
  <c r="L2408" i="1"/>
  <c r="M2408" i="1"/>
  <c r="I2409" i="1"/>
  <c r="L2409" i="1" s="1"/>
  <c r="J2409" i="1"/>
  <c r="O2409" i="1" s="1"/>
  <c r="K2409" i="1"/>
  <c r="M2409" i="1"/>
  <c r="N2409" i="1"/>
  <c r="I2410" i="1"/>
  <c r="J2410" i="1"/>
  <c r="O2410" i="1" s="1"/>
  <c r="I2411" i="1"/>
  <c r="N2411" i="1" s="1"/>
  <c r="J2411" i="1"/>
  <c r="O2411" i="1" s="1"/>
  <c r="I2412" i="1"/>
  <c r="K2412" i="1" s="1"/>
  <c r="J2412" i="1"/>
  <c r="O2412" i="1" s="1"/>
  <c r="N2412" i="1"/>
  <c r="I2413" i="1"/>
  <c r="J2413" i="1"/>
  <c r="O2413" i="1" s="1"/>
  <c r="L2413" i="1"/>
  <c r="I2414" i="1"/>
  <c r="J2414" i="1"/>
  <c r="O2414" i="1" s="1"/>
  <c r="I2415" i="1"/>
  <c r="K2415" i="1" s="1"/>
  <c r="J2415" i="1"/>
  <c r="O2415" i="1" s="1"/>
  <c r="I2416" i="1"/>
  <c r="J2416" i="1"/>
  <c r="O2416" i="1" s="1"/>
  <c r="I2417" i="1"/>
  <c r="J2417" i="1"/>
  <c r="O2417" i="1" s="1"/>
  <c r="K2417" i="1"/>
  <c r="L2417" i="1"/>
  <c r="M2417" i="1"/>
  <c r="N2417" i="1"/>
  <c r="I2418" i="1"/>
  <c r="N2418" i="1" s="1"/>
  <c r="J2418" i="1"/>
  <c r="O2418" i="1" s="1"/>
  <c r="I2419" i="1"/>
  <c r="K2419" i="1" s="1"/>
  <c r="J2419" i="1"/>
  <c r="O2419" i="1" s="1"/>
  <c r="M2419" i="1"/>
  <c r="I2420" i="1"/>
  <c r="N2420" i="1" s="1"/>
  <c r="J2420" i="1"/>
  <c r="O2420" i="1" s="1"/>
  <c r="I2421" i="1"/>
  <c r="J2421" i="1"/>
  <c r="O2421" i="1" s="1"/>
  <c r="I2422" i="1"/>
  <c r="M2422" i="1" s="1"/>
  <c r="J2422" i="1"/>
  <c r="O2422" i="1" s="1"/>
  <c r="K2422" i="1"/>
  <c r="I2423" i="1"/>
  <c r="N2423" i="1" s="1"/>
  <c r="J2423" i="1"/>
  <c r="O2423" i="1" s="1"/>
  <c r="L2423" i="1"/>
  <c r="I2424" i="1"/>
  <c r="M2424" i="1" s="1"/>
  <c r="J2424" i="1"/>
  <c r="O2424" i="1" s="1"/>
  <c r="I2425" i="1"/>
  <c r="K2425" i="1" s="1"/>
  <c r="J2425" i="1"/>
  <c r="O2425" i="1" s="1"/>
  <c r="L2425" i="1"/>
  <c r="M2425" i="1"/>
  <c r="N2425" i="1"/>
  <c r="I2426" i="1"/>
  <c r="K2426" i="1" s="1"/>
  <c r="J2426" i="1"/>
  <c r="O2426" i="1" s="1"/>
  <c r="L2426" i="1"/>
  <c r="I2427" i="1"/>
  <c r="K2427" i="1" s="1"/>
  <c r="J2427" i="1"/>
  <c r="O2427" i="1" s="1"/>
  <c r="L2427" i="1"/>
  <c r="M2427" i="1"/>
  <c r="N2427" i="1"/>
  <c r="I2428" i="1"/>
  <c r="K2428" i="1" s="1"/>
  <c r="J2428" i="1"/>
  <c r="O2428" i="1" s="1"/>
  <c r="I2429" i="1"/>
  <c r="L2429" i="1" s="1"/>
  <c r="J2429" i="1"/>
  <c r="O2429" i="1" s="1"/>
  <c r="I2430" i="1"/>
  <c r="J2430" i="1"/>
  <c r="O2430" i="1" s="1"/>
  <c r="I2431" i="1"/>
  <c r="J2431" i="1"/>
  <c r="O2431" i="1" s="1"/>
  <c r="I2432" i="1"/>
  <c r="J2432" i="1"/>
  <c r="O2432" i="1" s="1"/>
  <c r="I2433" i="1"/>
  <c r="J2433" i="1"/>
  <c r="O2433" i="1" s="1"/>
  <c r="K2433" i="1"/>
  <c r="L2433" i="1"/>
  <c r="M2433" i="1"/>
  <c r="N2433" i="1"/>
  <c r="I2434" i="1"/>
  <c r="J2434" i="1"/>
  <c r="O2434" i="1" s="1"/>
  <c r="I2435" i="1"/>
  <c r="K2435" i="1" s="1"/>
  <c r="J2435" i="1"/>
  <c r="O2435" i="1" s="1"/>
  <c r="L2435" i="1"/>
  <c r="M2435" i="1"/>
  <c r="N2435" i="1"/>
  <c r="I2436" i="1"/>
  <c r="J2436" i="1"/>
  <c r="O2436" i="1" s="1"/>
  <c r="I2437" i="1"/>
  <c r="J2437" i="1"/>
  <c r="O2437" i="1" s="1"/>
  <c r="I2438" i="1"/>
  <c r="M2438" i="1" s="1"/>
  <c r="J2438" i="1"/>
  <c r="O2438" i="1" s="1"/>
  <c r="I2439" i="1"/>
  <c r="J2439" i="1"/>
  <c r="O2439" i="1" s="1"/>
  <c r="I2440" i="1"/>
  <c r="N2440" i="1" s="1"/>
  <c r="J2440" i="1"/>
  <c r="O2440" i="1" s="1"/>
  <c r="L2440" i="1"/>
  <c r="M2440" i="1"/>
  <c r="I2441" i="1"/>
  <c r="N2441" i="1" s="1"/>
  <c r="J2441" i="1"/>
  <c r="O2441" i="1" s="1"/>
  <c r="I2442" i="1"/>
  <c r="K2442" i="1" s="1"/>
  <c r="J2442" i="1"/>
  <c r="O2442" i="1" s="1"/>
  <c r="L2442" i="1"/>
  <c r="M2442" i="1"/>
  <c r="N2442" i="1"/>
  <c r="I2443" i="1"/>
  <c r="K2443" i="1" s="1"/>
  <c r="J2443" i="1"/>
  <c r="O2443" i="1" s="1"/>
  <c r="L2443" i="1"/>
  <c r="N2443" i="1"/>
  <c r="I2444" i="1"/>
  <c r="J2444" i="1"/>
  <c r="O2444" i="1" s="1"/>
  <c r="I2445" i="1"/>
  <c r="J2445" i="1"/>
  <c r="O2445" i="1" s="1"/>
  <c r="I2446" i="1"/>
  <c r="J2446" i="1"/>
  <c r="O2446" i="1" s="1"/>
  <c r="K2446" i="1"/>
  <c r="M2446" i="1"/>
  <c r="I2447" i="1"/>
  <c r="L2447" i="1" s="1"/>
  <c r="J2447" i="1"/>
  <c r="O2447" i="1" s="1"/>
  <c r="I2448" i="1"/>
  <c r="K2448" i="1" s="1"/>
  <c r="J2448" i="1"/>
  <c r="O2448" i="1" s="1"/>
  <c r="I2449" i="1"/>
  <c r="J2449" i="1"/>
  <c r="O2449" i="1" s="1"/>
  <c r="I2450" i="1"/>
  <c r="L2450" i="1" s="1"/>
  <c r="J2450" i="1"/>
  <c r="O2450" i="1" s="1"/>
  <c r="K2450" i="1"/>
  <c r="M2450" i="1"/>
  <c r="N2450" i="1"/>
  <c r="I2451" i="1"/>
  <c r="K2451" i="1" s="1"/>
  <c r="J2451" i="1"/>
  <c r="O2451" i="1" s="1"/>
  <c r="L2451" i="1"/>
  <c r="M2451" i="1"/>
  <c r="N2451" i="1"/>
  <c r="I2452" i="1"/>
  <c r="J2452" i="1"/>
  <c r="O2452" i="1" s="1"/>
  <c r="N2452" i="1"/>
  <c r="I2453" i="1"/>
  <c r="J2453" i="1"/>
  <c r="O2453" i="1" s="1"/>
  <c r="L2453" i="1"/>
  <c r="N2453" i="1"/>
  <c r="I2454" i="1"/>
  <c r="M2454" i="1" s="1"/>
  <c r="J2454" i="1"/>
  <c r="O2454" i="1" s="1"/>
  <c r="K2454" i="1"/>
  <c r="I2455" i="1"/>
  <c r="J2455" i="1"/>
  <c r="O2455" i="1" s="1"/>
  <c r="I2456" i="1"/>
  <c r="N2456" i="1" s="1"/>
  <c r="J2456" i="1"/>
  <c r="O2456" i="1" s="1"/>
  <c r="L2456" i="1"/>
  <c r="I2457" i="1"/>
  <c r="J2457" i="1"/>
  <c r="O2457" i="1" s="1"/>
  <c r="K2457" i="1"/>
  <c r="I2458" i="1"/>
  <c r="L2458" i="1" s="1"/>
  <c r="J2458" i="1"/>
  <c r="O2458" i="1" s="1"/>
  <c r="I2459" i="1"/>
  <c r="J2459" i="1"/>
  <c r="O2459" i="1" s="1"/>
  <c r="M2459" i="1"/>
  <c r="I2460" i="1"/>
  <c r="L2460" i="1" s="1"/>
  <c r="J2460" i="1"/>
  <c r="O2460" i="1" s="1"/>
  <c r="K2460" i="1"/>
  <c r="N2460" i="1"/>
  <c r="I2461" i="1"/>
  <c r="J2461" i="1"/>
  <c r="O2461" i="1" s="1"/>
  <c r="I2462" i="1"/>
  <c r="M2462" i="1" s="1"/>
  <c r="J2462" i="1"/>
  <c r="O2462" i="1" s="1"/>
  <c r="I2463" i="1"/>
  <c r="J2463" i="1"/>
  <c r="O2463" i="1" s="1"/>
  <c r="K2463" i="1"/>
  <c r="N2463" i="1"/>
  <c r="I2464" i="1"/>
  <c r="J2464" i="1"/>
  <c r="O2464" i="1" s="1"/>
  <c r="I2465" i="1"/>
  <c r="K2465" i="1" s="1"/>
  <c r="J2465" i="1"/>
  <c r="O2465" i="1" s="1"/>
  <c r="M2465" i="1"/>
  <c r="N2465" i="1"/>
  <c r="I2466" i="1"/>
  <c r="J2466" i="1"/>
  <c r="O2466" i="1" s="1"/>
  <c r="I2467" i="1"/>
  <c r="M2467" i="1" s="1"/>
  <c r="J2467" i="1"/>
  <c r="O2467" i="1" s="1"/>
  <c r="N2467" i="1"/>
  <c r="I2468" i="1"/>
  <c r="J2468" i="1"/>
  <c r="O2468" i="1" s="1"/>
  <c r="I2469" i="1"/>
  <c r="L2469" i="1" s="1"/>
  <c r="J2469" i="1"/>
  <c r="O2469" i="1" s="1"/>
  <c r="N2469" i="1"/>
  <c r="I2470" i="1"/>
  <c r="K2470" i="1" s="1"/>
  <c r="J2470" i="1"/>
  <c r="O2470" i="1" s="1"/>
  <c r="I2471" i="1"/>
  <c r="J2471" i="1"/>
  <c r="O2471" i="1" s="1"/>
  <c r="I2472" i="1"/>
  <c r="M2472" i="1" s="1"/>
  <c r="J2472" i="1"/>
  <c r="O2472" i="1" s="1"/>
  <c r="L2472" i="1"/>
  <c r="I2473" i="1"/>
  <c r="J2473" i="1"/>
  <c r="O2473" i="1" s="1"/>
  <c r="K2473" i="1"/>
  <c r="L2473" i="1"/>
  <c r="M2473" i="1"/>
  <c r="N2473" i="1"/>
  <c r="I2474" i="1"/>
  <c r="N2474" i="1" s="1"/>
  <c r="J2474" i="1"/>
  <c r="O2474" i="1" s="1"/>
  <c r="K2474" i="1"/>
  <c r="L2474" i="1"/>
  <c r="M2474" i="1"/>
  <c r="I2475" i="1"/>
  <c r="J2475" i="1"/>
  <c r="O2475" i="1" s="1"/>
  <c r="I2476" i="1"/>
  <c r="J2476" i="1"/>
  <c r="O2476" i="1" s="1"/>
  <c r="K2476" i="1"/>
  <c r="I2477" i="1"/>
  <c r="J2477" i="1"/>
  <c r="O2477" i="1" s="1"/>
  <c r="I2478" i="1"/>
  <c r="J2478" i="1"/>
  <c r="O2478" i="1" s="1"/>
  <c r="I2479" i="1"/>
  <c r="M2479" i="1" s="1"/>
  <c r="J2479" i="1"/>
  <c r="O2479" i="1" s="1"/>
  <c r="K2479" i="1"/>
  <c r="L2479" i="1"/>
  <c r="I2480" i="1"/>
  <c r="J2480" i="1"/>
  <c r="O2480" i="1" s="1"/>
  <c r="I2481" i="1"/>
  <c r="K2481" i="1" s="1"/>
  <c r="J2481" i="1"/>
  <c r="O2481" i="1" s="1"/>
  <c r="L2481" i="1"/>
  <c r="M2481" i="1"/>
  <c r="N2481" i="1"/>
  <c r="I2482" i="1"/>
  <c r="L2482" i="1" s="1"/>
  <c r="J2482" i="1"/>
  <c r="O2482" i="1" s="1"/>
  <c r="M2482" i="1"/>
  <c r="I2483" i="1"/>
  <c r="J2483" i="1"/>
  <c r="O2483" i="1" s="1"/>
  <c r="L2483" i="1"/>
  <c r="I2484" i="1"/>
  <c r="J2484" i="1"/>
  <c r="O2484" i="1" s="1"/>
  <c r="I2485" i="1"/>
  <c r="N2485" i="1" s="1"/>
  <c r="J2485" i="1"/>
  <c r="O2485" i="1" s="1"/>
  <c r="L2485" i="1"/>
  <c r="I2486" i="1"/>
  <c r="J2486" i="1"/>
  <c r="O2486" i="1" s="1"/>
  <c r="I2487" i="1"/>
  <c r="N2487" i="1" s="1"/>
  <c r="J2487" i="1"/>
  <c r="O2487" i="1" s="1"/>
  <c r="I2488" i="1"/>
  <c r="J2488" i="1"/>
  <c r="O2488" i="1" s="1"/>
  <c r="K2488" i="1"/>
  <c r="L2488" i="1"/>
  <c r="I2489" i="1"/>
  <c r="K2489" i="1" s="1"/>
  <c r="J2489" i="1"/>
  <c r="O2489" i="1" s="1"/>
  <c r="L2489" i="1"/>
  <c r="N2489" i="1"/>
  <c r="I2490" i="1"/>
  <c r="J2490" i="1"/>
  <c r="O2490" i="1" s="1"/>
  <c r="I2491" i="1"/>
  <c r="K2491" i="1" s="1"/>
  <c r="J2491" i="1"/>
  <c r="O2491" i="1" s="1"/>
  <c r="M2491" i="1"/>
  <c r="N2491" i="1"/>
  <c r="I2492" i="1"/>
  <c r="J2492" i="1"/>
  <c r="O2492" i="1" s="1"/>
  <c r="I2493" i="1"/>
  <c r="N2493" i="1" s="1"/>
  <c r="J2493" i="1"/>
  <c r="O2493" i="1" s="1"/>
  <c r="I2494" i="1"/>
  <c r="M2494" i="1" s="1"/>
  <c r="J2494" i="1"/>
  <c r="O2494" i="1" s="1"/>
  <c r="I2495" i="1"/>
  <c r="M2495" i="1" s="1"/>
  <c r="J2495" i="1"/>
  <c r="O2495" i="1" s="1"/>
  <c r="K2495" i="1"/>
  <c r="N2495" i="1"/>
  <c r="I2496" i="1"/>
  <c r="J2496" i="1"/>
  <c r="O2496" i="1" s="1"/>
  <c r="I2497" i="1"/>
  <c r="K2497" i="1" s="1"/>
  <c r="J2497" i="1"/>
  <c r="O2497" i="1" s="1"/>
  <c r="L2497" i="1"/>
  <c r="M2497" i="1"/>
  <c r="N2497" i="1"/>
  <c r="I2498" i="1"/>
  <c r="K2498" i="1" s="1"/>
  <c r="J2498" i="1"/>
  <c r="O2498" i="1" s="1"/>
  <c r="I2499" i="1"/>
  <c r="K2499" i="1" s="1"/>
  <c r="J2499" i="1"/>
  <c r="O2499" i="1" s="1"/>
  <c r="L2499" i="1"/>
  <c r="M2499" i="1"/>
  <c r="N2499" i="1"/>
  <c r="I2500" i="1"/>
  <c r="M2500" i="1" s="1"/>
  <c r="J2500" i="1"/>
  <c r="O2500" i="1" s="1"/>
  <c r="N2500" i="1"/>
  <c r="I2501" i="1"/>
  <c r="N2501" i="1" s="1"/>
  <c r="J2501" i="1"/>
  <c r="O2501" i="1" s="1"/>
  <c r="L2501" i="1"/>
  <c r="I2502" i="1"/>
  <c r="J2502" i="1"/>
  <c r="O2502" i="1" s="1"/>
  <c r="K2502" i="1"/>
  <c r="I2503" i="1"/>
  <c r="J2503" i="1"/>
  <c r="O2503" i="1" s="1"/>
  <c r="I2504" i="1"/>
  <c r="J2504" i="1"/>
  <c r="O2504" i="1" s="1"/>
  <c r="I2505" i="1"/>
  <c r="K2505" i="1" s="1"/>
  <c r="J2505" i="1"/>
  <c r="O2505" i="1" s="1"/>
  <c r="L2505" i="1"/>
  <c r="M2505" i="1"/>
  <c r="N2505" i="1"/>
  <c r="I2506" i="1"/>
  <c r="K2506" i="1" s="1"/>
  <c r="J2506" i="1"/>
  <c r="O2506" i="1" s="1"/>
  <c r="I2507" i="1"/>
  <c r="L2507" i="1" s="1"/>
  <c r="J2507" i="1"/>
  <c r="O2507" i="1" s="1"/>
  <c r="I2508" i="1"/>
  <c r="L2508" i="1" s="1"/>
  <c r="J2508" i="1"/>
  <c r="O2508" i="1" s="1"/>
  <c r="M2508" i="1"/>
  <c r="I2509" i="1"/>
  <c r="J2509" i="1"/>
  <c r="O2509" i="1" s="1"/>
  <c r="I2510" i="1"/>
  <c r="J2510" i="1"/>
  <c r="O2510" i="1" s="1"/>
  <c r="I2511" i="1"/>
  <c r="M2511" i="1" s="1"/>
  <c r="J2511" i="1"/>
  <c r="O2511" i="1" s="1"/>
  <c r="K2511" i="1"/>
  <c r="I2512" i="1"/>
  <c r="J2512" i="1"/>
  <c r="O2512" i="1" s="1"/>
  <c r="K2512" i="1"/>
  <c r="I2513" i="1"/>
  <c r="K2513" i="1" s="1"/>
  <c r="J2513" i="1"/>
  <c r="O2513" i="1" s="1"/>
  <c r="L2513" i="1"/>
  <c r="N2513" i="1"/>
  <c r="I2514" i="1"/>
  <c r="J2514" i="1"/>
  <c r="O2514" i="1" s="1"/>
  <c r="I2515" i="1"/>
  <c r="K2515" i="1" s="1"/>
  <c r="J2515" i="1"/>
  <c r="O2515" i="1" s="1"/>
  <c r="L2515" i="1"/>
  <c r="M2515" i="1"/>
  <c r="N2515" i="1"/>
  <c r="I2516" i="1"/>
  <c r="J2516" i="1"/>
  <c r="O2516" i="1" s="1"/>
  <c r="N2516" i="1"/>
  <c r="I2517" i="1"/>
  <c r="J2517" i="1"/>
  <c r="O2517" i="1" s="1"/>
  <c r="L2517" i="1"/>
  <c r="N2517" i="1"/>
  <c r="I2518" i="1"/>
  <c r="M2518" i="1" s="1"/>
  <c r="J2518" i="1"/>
  <c r="O2518" i="1" s="1"/>
  <c r="I2519" i="1"/>
  <c r="J2519" i="1"/>
  <c r="O2519" i="1" s="1"/>
  <c r="N2519" i="1"/>
  <c r="I2520" i="1"/>
  <c r="J2520" i="1"/>
  <c r="O2520" i="1" s="1"/>
  <c r="I2521" i="1"/>
  <c r="K2521" i="1" s="1"/>
  <c r="J2521" i="1"/>
  <c r="O2521" i="1" s="1"/>
  <c r="L2521" i="1"/>
  <c r="N2521" i="1"/>
  <c r="I2522" i="1"/>
  <c r="J2522" i="1"/>
  <c r="O2522" i="1" s="1"/>
  <c r="I2523" i="1"/>
  <c r="K2523" i="1" s="1"/>
  <c r="J2523" i="1"/>
  <c r="O2523" i="1" s="1"/>
  <c r="M2523" i="1"/>
  <c r="N2523" i="1"/>
  <c r="I2524" i="1"/>
  <c r="J2524" i="1"/>
  <c r="O2524" i="1" s="1"/>
  <c r="N2524" i="1"/>
  <c r="I2525" i="1"/>
  <c r="J2525" i="1"/>
  <c r="O2525" i="1" s="1"/>
  <c r="N2525" i="1"/>
  <c r="I2526" i="1"/>
  <c r="M2526" i="1" s="1"/>
  <c r="J2526" i="1"/>
  <c r="O2526" i="1" s="1"/>
  <c r="I2527" i="1"/>
  <c r="M2527" i="1" s="1"/>
  <c r="J2527" i="1"/>
  <c r="O2527" i="1" s="1"/>
  <c r="L2527" i="1"/>
  <c r="N2527" i="1"/>
  <c r="I2528" i="1"/>
  <c r="J2528" i="1"/>
  <c r="O2528" i="1" s="1"/>
  <c r="I2529" i="1"/>
  <c r="N2529" i="1" s="1"/>
  <c r="J2529" i="1"/>
  <c r="O2529" i="1" s="1"/>
  <c r="K2529" i="1"/>
  <c r="M2529" i="1"/>
  <c r="I2530" i="1"/>
  <c r="N2530" i="1" s="1"/>
  <c r="J2530" i="1"/>
  <c r="O2530" i="1" s="1"/>
  <c r="K2530" i="1"/>
  <c r="I2531" i="1"/>
  <c r="J2531" i="1"/>
  <c r="O2531" i="1" s="1"/>
  <c r="L2531" i="1"/>
  <c r="I2532" i="1"/>
  <c r="J2532" i="1"/>
  <c r="O2532" i="1" s="1"/>
  <c r="I2533" i="1"/>
  <c r="J2533" i="1"/>
  <c r="O2533" i="1" s="1"/>
  <c r="I2534" i="1"/>
  <c r="J2534" i="1"/>
  <c r="O2534" i="1" s="1"/>
  <c r="I2535" i="1"/>
  <c r="L2535" i="1" s="1"/>
  <c r="J2535" i="1"/>
  <c r="O2535" i="1" s="1"/>
  <c r="N2535" i="1"/>
  <c r="I2536" i="1"/>
  <c r="J2536" i="1"/>
  <c r="O2536" i="1" s="1"/>
  <c r="I2537" i="1"/>
  <c r="L2537" i="1" s="1"/>
  <c r="J2537" i="1"/>
  <c r="O2537" i="1" s="1"/>
  <c r="K2537" i="1"/>
  <c r="M2537" i="1"/>
  <c r="N2537" i="1"/>
  <c r="I2538" i="1"/>
  <c r="J2538" i="1"/>
  <c r="O2538" i="1" s="1"/>
  <c r="I2539" i="1"/>
  <c r="K2539" i="1" s="1"/>
  <c r="J2539" i="1"/>
  <c r="O2539" i="1" s="1"/>
  <c r="M2539" i="1"/>
  <c r="I2540" i="1"/>
  <c r="L2540" i="1" s="1"/>
  <c r="J2540" i="1"/>
  <c r="O2540" i="1" s="1"/>
  <c r="M2540" i="1"/>
  <c r="I2541" i="1"/>
  <c r="J2541" i="1"/>
  <c r="O2541" i="1" s="1"/>
  <c r="I2542" i="1"/>
  <c r="J2542" i="1"/>
  <c r="O2542" i="1" s="1"/>
  <c r="I2543" i="1"/>
  <c r="M2543" i="1" s="1"/>
  <c r="J2543" i="1"/>
  <c r="O2543" i="1" s="1"/>
  <c r="L2543" i="1"/>
  <c r="I2544" i="1"/>
  <c r="K2544" i="1" s="1"/>
  <c r="J2544" i="1"/>
  <c r="O2544" i="1" s="1"/>
  <c r="I2545" i="1"/>
  <c r="L2545" i="1" s="1"/>
  <c r="J2545" i="1"/>
  <c r="O2545" i="1" s="1"/>
  <c r="K2545" i="1"/>
  <c r="M2545" i="1"/>
  <c r="N2545" i="1"/>
  <c r="I2546" i="1"/>
  <c r="J2546" i="1"/>
  <c r="O2546" i="1" s="1"/>
  <c r="I2547" i="1"/>
  <c r="K2547" i="1" s="1"/>
  <c r="J2547" i="1"/>
  <c r="O2547" i="1" s="1"/>
  <c r="L2547" i="1"/>
  <c r="M2547" i="1"/>
  <c r="N2547" i="1"/>
  <c r="I2548" i="1"/>
  <c r="J2548" i="1"/>
  <c r="O2548" i="1" s="1"/>
  <c r="N2548" i="1"/>
  <c r="I2549" i="1"/>
  <c r="N2549" i="1" s="1"/>
  <c r="J2549" i="1"/>
  <c r="O2549" i="1" s="1"/>
  <c r="L2549" i="1"/>
  <c r="I2550" i="1"/>
  <c r="M2550" i="1" s="1"/>
  <c r="J2550" i="1"/>
  <c r="O2550" i="1" s="1"/>
  <c r="K2550" i="1"/>
  <c r="I2551" i="1"/>
  <c r="J2551" i="1"/>
  <c r="O2551" i="1" s="1"/>
  <c r="I2552" i="1"/>
  <c r="J2552" i="1"/>
  <c r="O2552" i="1" s="1"/>
  <c r="M2552" i="1"/>
  <c r="I2553" i="1"/>
  <c r="J2553" i="1"/>
  <c r="O2553" i="1" s="1"/>
  <c r="K2553" i="1"/>
  <c r="L2553" i="1"/>
  <c r="M2553" i="1"/>
  <c r="N2553" i="1"/>
  <c r="I2554" i="1"/>
  <c r="J2554" i="1"/>
  <c r="O2554" i="1" s="1"/>
  <c r="I2555" i="1"/>
  <c r="K2555" i="1" s="1"/>
  <c r="J2555" i="1"/>
  <c r="O2555" i="1" s="1"/>
  <c r="L2555" i="1"/>
  <c r="M2555" i="1"/>
  <c r="N2555" i="1"/>
  <c r="I2556" i="1"/>
  <c r="L2556" i="1" s="1"/>
  <c r="J2556" i="1"/>
  <c r="O2556" i="1" s="1"/>
  <c r="K2556" i="1"/>
  <c r="N2556" i="1"/>
  <c r="I2557" i="1"/>
  <c r="J2557" i="1"/>
  <c r="O2557" i="1" s="1"/>
  <c r="I2558" i="1"/>
  <c r="M2558" i="1" s="1"/>
  <c r="J2558" i="1"/>
  <c r="O2558" i="1" s="1"/>
  <c r="I2559" i="1"/>
  <c r="M2559" i="1" s="1"/>
  <c r="J2559" i="1"/>
  <c r="O2559" i="1" s="1"/>
  <c r="K2559" i="1"/>
  <c r="N2559" i="1"/>
  <c r="I2560" i="1"/>
  <c r="N2560" i="1" s="1"/>
  <c r="J2560" i="1"/>
  <c r="O2560" i="1" s="1"/>
  <c r="M2560" i="1"/>
  <c r="I2561" i="1"/>
  <c r="J2561" i="1"/>
  <c r="O2561" i="1" s="1"/>
  <c r="K2561" i="1"/>
  <c r="L2561" i="1"/>
  <c r="M2561" i="1"/>
  <c r="N2561" i="1"/>
  <c r="I2562" i="1"/>
  <c r="J2562" i="1"/>
  <c r="O2562" i="1" s="1"/>
  <c r="I2563" i="1"/>
  <c r="J2563" i="1"/>
  <c r="O2563" i="1" s="1"/>
  <c r="L2563" i="1"/>
  <c r="I2564" i="1"/>
  <c r="M2564" i="1" s="1"/>
  <c r="J2564" i="1"/>
  <c r="O2564" i="1" s="1"/>
  <c r="I2565" i="1"/>
  <c r="J2565" i="1"/>
  <c r="O2565" i="1" s="1"/>
  <c r="I2566" i="1"/>
  <c r="J2566" i="1"/>
  <c r="O2566" i="1" s="1"/>
  <c r="K2566" i="1"/>
  <c r="I2567" i="1"/>
  <c r="J2567" i="1"/>
  <c r="O2567" i="1" s="1"/>
  <c r="L2567" i="1"/>
  <c r="I2568" i="1"/>
  <c r="J2568" i="1"/>
  <c r="O2568" i="1" s="1"/>
  <c r="I2569" i="1"/>
  <c r="K2569" i="1" s="1"/>
  <c r="J2569" i="1"/>
  <c r="O2569" i="1" s="1"/>
  <c r="L2569" i="1"/>
  <c r="M2569" i="1"/>
  <c r="N2569" i="1"/>
  <c r="I2570" i="1"/>
  <c r="N2570" i="1" s="1"/>
  <c r="J2570" i="1"/>
  <c r="O2570" i="1" s="1"/>
  <c r="L2570" i="1"/>
  <c r="I2571" i="1"/>
  <c r="J2571" i="1"/>
  <c r="O2571" i="1" s="1"/>
  <c r="L2571" i="1"/>
  <c r="I2572" i="1"/>
  <c r="L2572" i="1" s="1"/>
  <c r="J2572" i="1"/>
  <c r="O2572" i="1" s="1"/>
  <c r="M2572" i="1"/>
  <c r="I2573" i="1"/>
  <c r="J2573" i="1"/>
  <c r="O2573" i="1" s="1"/>
  <c r="I2574" i="1"/>
  <c r="J2574" i="1"/>
  <c r="O2574" i="1" s="1"/>
  <c r="I2575" i="1"/>
  <c r="M2575" i="1" s="1"/>
  <c r="J2575" i="1"/>
  <c r="O2575" i="1" s="1"/>
  <c r="L2575" i="1"/>
  <c r="I2576" i="1"/>
  <c r="K2576" i="1" s="1"/>
  <c r="J2576" i="1"/>
  <c r="O2576" i="1" s="1"/>
  <c r="I2577" i="1"/>
  <c r="L2577" i="1" s="1"/>
  <c r="J2577" i="1"/>
  <c r="O2577" i="1" s="1"/>
  <c r="K2577" i="1"/>
  <c r="M2577" i="1"/>
  <c r="N2577" i="1"/>
  <c r="I2578" i="1"/>
  <c r="J2578" i="1"/>
  <c r="O2578" i="1" s="1"/>
  <c r="I2579" i="1"/>
  <c r="K2579" i="1" s="1"/>
  <c r="J2579" i="1"/>
  <c r="O2579" i="1" s="1"/>
  <c r="L2579" i="1"/>
  <c r="M2579" i="1"/>
  <c r="N2579" i="1"/>
  <c r="I2580" i="1"/>
  <c r="J2580" i="1"/>
  <c r="O2580" i="1" s="1"/>
  <c r="I2581" i="1"/>
  <c r="J2581" i="1"/>
  <c r="O2581" i="1" s="1"/>
  <c r="I2582" i="1"/>
  <c r="J2582" i="1"/>
  <c r="O2582" i="1" s="1"/>
  <c r="I2583" i="1"/>
  <c r="M2583" i="1" s="1"/>
  <c r="J2583" i="1"/>
  <c r="O2583" i="1" s="1"/>
  <c r="K2583" i="1"/>
  <c r="L2583" i="1"/>
  <c r="N2583" i="1"/>
  <c r="I2584" i="1"/>
  <c r="M2584" i="1" s="1"/>
  <c r="J2584" i="1"/>
  <c r="O2584" i="1" s="1"/>
  <c r="N2584" i="1"/>
  <c r="I2585" i="1"/>
  <c r="J2585" i="1"/>
  <c r="O2585" i="1" s="1"/>
  <c r="K2585" i="1"/>
  <c r="L2585" i="1"/>
  <c r="M2585" i="1"/>
  <c r="N2585" i="1"/>
  <c r="I2586" i="1"/>
  <c r="K2586" i="1" s="1"/>
  <c r="J2586" i="1"/>
  <c r="O2586" i="1" s="1"/>
  <c r="L2586" i="1"/>
  <c r="M2586" i="1"/>
  <c r="N2586" i="1"/>
  <c r="I2587" i="1"/>
  <c r="K2587" i="1" s="1"/>
  <c r="J2587" i="1"/>
  <c r="O2587" i="1" s="1"/>
  <c r="M2587" i="1"/>
  <c r="I2588" i="1"/>
  <c r="K2588" i="1" s="1"/>
  <c r="J2588" i="1"/>
  <c r="O2588" i="1" s="1"/>
  <c r="I2589" i="1"/>
  <c r="J2589" i="1"/>
  <c r="O2589" i="1" s="1"/>
  <c r="I2590" i="1"/>
  <c r="K2590" i="1" s="1"/>
  <c r="J2590" i="1"/>
  <c r="O2590" i="1" s="1"/>
  <c r="I2591" i="1"/>
  <c r="J2591" i="1"/>
  <c r="O2591" i="1" s="1"/>
  <c r="I2592" i="1"/>
  <c r="L2592" i="1" s="1"/>
  <c r="J2592" i="1"/>
  <c r="O2592" i="1" s="1"/>
  <c r="M2592" i="1"/>
  <c r="I2593" i="1"/>
  <c r="J2593" i="1"/>
  <c r="O2593" i="1" s="1"/>
  <c r="I2594" i="1"/>
  <c r="M2594" i="1" s="1"/>
  <c r="J2594" i="1"/>
  <c r="O2594" i="1" s="1"/>
  <c r="I2595" i="1"/>
  <c r="J2595" i="1"/>
  <c r="O2595" i="1" s="1"/>
  <c r="I2596" i="1"/>
  <c r="L2596" i="1" s="1"/>
  <c r="J2596" i="1"/>
  <c r="O2596" i="1" s="1"/>
  <c r="K2596" i="1"/>
  <c r="N2596" i="1"/>
  <c r="I2597" i="1"/>
  <c r="J2597" i="1"/>
  <c r="O2597" i="1" s="1"/>
  <c r="I2598" i="1"/>
  <c r="N2598" i="1" s="1"/>
  <c r="J2598" i="1"/>
  <c r="O2598" i="1" s="1"/>
  <c r="L2598" i="1"/>
  <c r="I2599" i="1"/>
  <c r="N2599" i="1" s="1"/>
  <c r="J2599" i="1"/>
  <c r="O2599" i="1" s="1"/>
  <c r="M2599" i="1"/>
  <c r="I2600" i="1"/>
  <c r="J2600" i="1"/>
  <c r="O2600" i="1" s="1"/>
  <c r="M2600" i="1"/>
  <c r="I2601" i="1"/>
  <c r="J2601" i="1"/>
  <c r="O2601" i="1" s="1"/>
  <c r="I2602" i="1"/>
  <c r="K2602" i="1" s="1"/>
  <c r="J2602" i="1"/>
  <c r="O2602" i="1" s="1"/>
  <c r="M2602" i="1"/>
  <c r="N2602" i="1"/>
  <c r="I2603" i="1"/>
  <c r="K2603" i="1" s="1"/>
  <c r="J2603" i="1"/>
  <c r="O2603" i="1" s="1"/>
  <c r="N2603" i="1"/>
  <c r="I2604" i="1"/>
  <c r="J2604" i="1"/>
  <c r="O2604" i="1" s="1"/>
  <c r="M2604" i="1"/>
  <c r="I2605" i="1"/>
  <c r="K2605" i="1" s="1"/>
  <c r="J2605" i="1"/>
  <c r="O2605" i="1" s="1"/>
  <c r="I2606" i="1"/>
  <c r="J2606" i="1"/>
  <c r="O2606" i="1" s="1"/>
  <c r="I2607" i="1"/>
  <c r="L2607" i="1" s="1"/>
  <c r="J2607" i="1"/>
  <c r="O2607" i="1" s="1"/>
  <c r="K2607" i="1"/>
  <c r="M2607" i="1"/>
  <c r="N2607" i="1"/>
  <c r="I2608" i="1"/>
  <c r="M2608" i="1" s="1"/>
  <c r="J2608" i="1"/>
  <c r="O2608" i="1" s="1"/>
  <c r="L2608" i="1"/>
  <c r="I2609" i="1"/>
  <c r="J2609" i="1"/>
  <c r="O2609" i="1" s="1"/>
  <c r="K2609" i="1"/>
  <c r="L2609" i="1"/>
  <c r="M2609" i="1"/>
  <c r="N2609" i="1"/>
  <c r="I2610" i="1"/>
  <c r="K2610" i="1" s="1"/>
  <c r="J2610" i="1"/>
  <c r="O2610" i="1" s="1"/>
  <c r="N2610" i="1"/>
  <c r="I2611" i="1"/>
  <c r="J2611" i="1"/>
  <c r="O2611" i="1" s="1"/>
  <c r="I2612" i="1"/>
  <c r="M2612" i="1" s="1"/>
  <c r="J2612" i="1"/>
  <c r="O2612" i="1" s="1"/>
  <c r="I2613" i="1"/>
  <c r="J2613" i="1"/>
  <c r="O2613" i="1" s="1"/>
  <c r="I2614" i="1"/>
  <c r="J2614" i="1"/>
  <c r="O2614" i="1" s="1"/>
  <c r="I2615" i="1"/>
  <c r="J2615" i="1"/>
  <c r="O2615" i="1" s="1"/>
  <c r="K2615" i="1"/>
  <c r="L2615" i="1"/>
  <c r="M2615" i="1"/>
  <c r="N2615" i="1"/>
  <c r="I2616" i="1"/>
  <c r="K2616" i="1" s="1"/>
  <c r="J2616" i="1"/>
  <c r="O2616" i="1" s="1"/>
  <c r="N2616" i="1"/>
  <c r="I2617" i="1"/>
  <c r="N2617" i="1" s="1"/>
  <c r="J2617" i="1"/>
  <c r="O2617" i="1" s="1"/>
  <c r="I2618" i="1"/>
  <c r="M2618" i="1" s="1"/>
  <c r="J2618" i="1"/>
  <c r="O2618" i="1" s="1"/>
  <c r="K2618" i="1"/>
  <c r="L2618" i="1"/>
  <c r="N2618" i="1"/>
  <c r="I2619" i="1"/>
  <c r="N2619" i="1" s="1"/>
  <c r="J2619" i="1"/>
  <c r="O2619" i="1" s="1"/>
  <c r="M2619" i="1"/>
  <c r="I2620" i="1"/>
  <c r="J2620" i="1"/>
  <c r="O2620" i="1" s="1"/>
  <c r="I2621" i="1"/>
  <c r="N2621" i="1" s="1"/>
  <c r="J2621" i="1"/>
  <c r="O2621" i="1" s="1"/>
  <c r="I2622" i="1"/>
  <c r="N2622" i="1" s="1"/>
  <c r="J2622" i="1"/>
  <c r="O2622" i="1" s="1"/>
  <c r="K2622" i="1"/>
  <c r="M2622" i="1"/>
  <c r="I2623" i="1"/>
  <c r="J2623" i="1"/>
  <c r="O2623" i="1" s="1"/>
  <c r="I2624" i="1"/>
  <c r="K2624" i="1" s="1"/>
  <c r="J2624" i="1"/>
  <c r="O2624" i="1" s="1"/>
  <c r="N2624" i="1"/>
  <c r="I2625" i="1"/>
  <c r="J2625" i="1"/>
  <c r="O2625" i="1" s="1"/>
  <c r="I2626" i="1"/>
  <c r="J2626" i="1"/>
  <c r="O2626" i="1" s="1"/>
  <c r="I2627" i="1"/>
  <c r="J2627" i="1"/>
  <c r="O2627" i="1" s="1"/>
  <c r="I2628" i="1"/>
  <c r="L2628" i="1" s="1"/>
  <c r="J2628" i="1"/>
  <c r="O2628" i="1" s="1"/>
  <c r="K2628" i="1"/>
  <c r="I2629" i="1"/>
  <c r="J2629" i="1"/>
  <c r="O2629" i="1" s="1"/>
  <c r="I2630" i="1"/>
  <c r="M2630" i="1" s="1"/>
  <c r="J2630" i="1"/>
  <c r="O2630" i="1" s="1"/>
  <c r="I2631" i="1"/>
  <c r="J2631" i="1"/>
  <c r="O2631" i="1" s="1"/>
  <c r="I2632" i="1"/>
  <c r="J2632" i="1"/>
  <c r="O2632" i="1" s="1"/>
  <c r="I2633" i="1"/>
  <c r="N2633" i="1" s="1"/>
  <c r="J2633" i="1"/>
  <c r="O2633" i="1" s="1"/>
  <c r="K2633" i="1"/>
  <c r="M2633" i="1"/>
  <c r="I2634" i="1"/>
  <c r="M2634" i="1" s="1"/>
  <c r="J2634" i="1"/>
  <c r="O2634" i="1" s="1"/>
  <c r="I2635" i="1"/>
  <c r="J2635" i="1"/>
  <c r="O2635" i="1" s="1"/>
  <c r="I2636" i="1"/>
  <c r="N2636" i="1" s="1"/>
  <c r="J2636" i="1"/>
  <c r="O2636" i="1" s="1"/>
  <c r="I2637" i="1"/>
  <c r="M2637" i="1" s="1"/>
  <c r="J2637" i="1"/>
  <c r="O2637" i="1" s="1"/>
  <c r="K2637" i="1"/>
  <c r="N2637" i="1"/>
  <c r="I2638" i="1"/>
  <c r="L2638" i="1" s="1"/>
  <c r="J2638" i="1"/>
  <c r="O2638" i="1" s="1"/>
  <c r="I2639" i="1"/>
  <c r="K2639" i="1" s="1"/>
  <c r="J2639" i="1"/>
  <c r="O2639" i="1" s="1"/>
  <c r="N2639" i="1"/>
  <c r="I2640" i="1"/>
  <c r="J2640" i="1"/>
  <c r="O2640" i="1" s="1"/>
  <c r="I2641" i="1"/>
  <c r="L2641" i="1" s="1"/>
  <c r="J2641" i="1"/>
  <c r="O2641" i="1" s="1"/>
  <c r="K2641" i="1"/>
  <c r="M2641" i="1"/>
  <c r="N2641" i="1"/>
  <c r="I2642" i="1"/>
  <c r="J2642" i="1"/>
  <c r="O2642" i="1" s="1"/>
  <c r="I2643" i="1"/>
  <c r="K2643" i="1" s="1"/>
  <c r="J2643" i="1"/>
  <c r="O2643" i="1" s="1"/>
  <c r="L2643" i="1"/>
  <c r="M2643" i="1"/>
  <c r="I2644" i="1"/>
  <c r="N2644" i="1" s="1"/>
  <c r="J2644" i="1"/>
  <c r="O2644" i="1" s="1"/>
  <c r="I2645" i="1"/>
  <c r="J2645" i="1"/>
  <c r="O2645" i="1" s="1"/>
  <c r="I2646" i="1"/>
  <c r="L2646" i="1" s="1"/>
  <c r="J2646" i="1"/>
  <c r="O2646" i="1" s="1"/>
  <c r="I2647" i="1"/>
  <c r="M2647" i="1" s="1"/>
  <c r="J2647" i="1"/>
  <c r="O2647" i="1" s="1"/>
  <c r="L2647" i="1"/>
  <c r="N2647" i="1"/>
  <c r="I2648" i="1"/>
  <c r="J2648" i="1"/>
  <c r="O2648" i="1" s="1"/>
  <c r="I2649" i="1"/>
  <c r="L2649" i="1" s="1"/>
  <c r="J2649" i="1"/>
  <c r="O2649" i="1" s="1"/>
  <c r="K2649" i="1"/>
  <c r="M2649" i="1"/>
  <c r="N2649" i="1"/>
  <c r="I2650" i="1"/>
  <c r="J2650" i="1"/>
  <c r="O2650" i="1" s="1"/>
  <c r="M2650" i="1"/>
  <c r="I2651" i="1"/>
  <c r="K2651" i="1" s="1"/>
  <c r="J2651" i="1"/>
  <c r="O2651" i="1" s="1"/>
  <c r="M2651" i="1"/>
  <c r="N2651" i="1"/>
  <c r="I2652" i="1"/>
  <c r="L2652" i="1" s="1"/>
  <c r="J2652" i="1"/>
  <c r="O2652" i="1" s="1"/>
  <c r="K2652" i="1"/>
  <c r="I2653" i="1"/>
  <c r="L2653" i="1" s="1"/>
  <c r="J2653" i="1"/>
  <c r="O2653" i="1" s="1"/>
  <c r="I2654" i="1"/>
  <c r="K2654" i="1" s="1"/>
  <c r="J2654" i="1"/>
  <c r="O2654" i="1" s="1"/>
  <c r="I2655" i="1"/>
  <c r="K2655" i="1" s="1"/>
  <c r="J2655" i="1"/>
  <c r="O2655" i="1" s="1"/>
  <c r="L2655" i="1"/>
  <c r="I2656" i="1"/>
  <c r="K2656" i="1" s="1"/>
  <c r="J2656" i="1"/>
  <c r="O2656" i="1" s="1"/>
  <c r="I2657" i="1"/>
  <c r="K2657" i="1" s="1"/>
  <c r="J2657" i="1"/>
  <c r="O2657" i="1" s="1"/>
  <c r="I2658" i="1"/>
  <c r="J2658" i="1"/>
  <c r="O2658" i="1" s="1"/>
  <c r="I2659" i="1"/>
  <c r="J2659" i="1"/>
  <c r="O2659" i="1" s="1"/>
  <c r="N2659" i="1"/>
  <c r="I2660" i="1"/>
  <c r="K2660" i="1" s="1"/>
  <c r="J2660" i="1"/>
  <c r="O2660" i="1" s="1"/>
  <c r="I2661" i="1"/>
  <c r="N2661" i="1" s="1"/>
  <c r="J2661" i="1"/>
  <c r="O2661" i="1" s="1"/>
  <c r="I2662" i="1"/>
  <c r="J2662" i="1"/>
  <c r="O2662" i="1" s="1"/>
  <c r="I2663" i="1"/>
  <c r="J2663" i="1"/>
  <c r="O2663" i="1" s="1"/>
  <c r="I2664" i="1"/>
  <c r="J2664" i="1"/>
  <c r="O2664" i="1" s="1"/>
  <c r="K2664" i="1"/>
  <c r="L2664" i="1"/>
  <c r="M2664" i="1"/>
  <c r="N2664" i="1"/>
  <c r="I2665" i="1"/>
  <c r="K2665" i="1" s="1"/>
  <c r="J2665" i="1"/>
  <c r="O2665" i="1" s="1"/>
  <c r="L2665" i="1"/>
  <c r="M2665" i="1"/>
  <c r="N2665" i="1"/>
  <c r="I2666" i="1"/>
  <c r="J2666" i="1"/>
  <c r="O2666" i="1" s="1"/>
  <c r="I2667" i="1"/>
  <c r="K2667" i="1" s="1"/>
  <c r="J2667" i="1"/>
  <c r="O2667" i="1" s="1"/>
  <c r="L2667" i="1"/>
  <c r="N2667" i="1"/>
  <c r="I2668" i="1"/>
  <c r="M2668" i="1" s="1"/>
  <c r="J2668" i="1"/>
  <c r="O2668" i="1" s="1"/>
  <c r="I2669" i="1"/>
  <c r="J2669" i="1"/>
  <c r="O2669" i="1" s="1"/>
  <c r="I2670" i="1"/>
  <c r="K2670" i="1" s="1"/>
  <c r="J2670" i="1"/>
  <c r="O2670" i="1" s="1"/>
  <c r="I2671" i="1"/>
  <c r="J2671" i="1"/>
  <c r="O2671" i="1" s="1"/>
  <c r="M2671" i="1"/>
  <c r="I2672" i="1"/>
  <c r="J2672" i="1"/>
  <c r="O2672" i="1" s="1"/>
  <c r="N2672" i="1"/>
  <c r="I2673" i="1"/>
  <c r="M2673" i="1" s="1"/>
  <c r="J2673" i="1"/>
  <c r="O2673" i="1" s="1"/>
  <c r="K2673" i="1"/>
  <c r="L2673" i="1"/>
  <c r="N2673" i="1"/>
  <c r="I2674" i="1"/>
  <c r="M2674" i="1" s="1"/>
  <c r="J2674" i="1"/>
  <c r="O2674" i="1" s="1"/>
  <c r="L2674" i="1"/>
  <c r="I2675" i="1"/>
  <c r="J2675" i="1"/>
  <c r="O2675" i="1" s="1"/>
  <c r="I2676" i="1"/>
  <c r="J2676" i="1"/>
  <c r="O2676" i="1" s="1"/>
  <c r="I2677" i="1"/>
  <c r="J2677" i="1"/>
  <c r="O2677" i="1" s="1"/>
  <c r="K2677" i="1"/>
  <c r="L2677" i="1"/>
  <c r="M2677" i="1"/>
  <c r="N2677" i="1"/>
  <c r="I2678" i="1"/>
  <c r="J2678" i="1"/>
  <c r="O2678" i="1" s="1"/>
  <c r="I2679" i="1"/>
  <c r="L2679" i="1" s="1"/>
  <c r="J2679" i="1"/>
  <c r="O2679" i="1" s="1"/>
  <c r="I2680" i="1"/>
  <c r="J2680" i="1"/>
  <c r="O2680" i="1" s="1"/>
  <c r="K2680" i="1"/>
  <c r="I2681" i="1"/>
  <c r="J2681" i="1"/>
  <c r="O2681" i="1" s="1"/>
  <c r="N2681" i="1"/>
  <c r="I2682" i="1"/>
  <c r="J2682" i="1"/>
  <c r="O2682" i="1" s="1"/>
  <c r="I2683" i="1"/>
  <c r="M2683" i="1" s="1"/>
  <c r="J2683" i="1"/>
  <c r="O2683" i="1" s="1"/>
  <c r="N2683" i="1"/>
  <c r="I2684" i="1"/>
  <c r="J2684" i="1"/>
  <c r="O2684" i="1" s="1"/>
  <c r="I2685" i="1"/>
  <c r="N2685" i="1" s="1"/>
  <c r="J2685" i="1"/>
  <c r="O2685" i="1" s="1"/>
  <c r="L2685" i="1"/>
  <c r="I2686" i="1"/>
  <c r="J2686" i="1"/>
  <c r="O2686" i="1" s="1"/>
  <c r="I2687" i="1"/>
  <c r="K2687" i="1" s="1"/>
  <c r="J2687" i="1"/>
  <c r="O2687" i="1" s="1"/>
  <c r="M2687" i="1"/>
  <c r="I2688" i="1"/>
  <c r="J2688" i="1"/>
  <c r="O2688" i="1" s="1"/>
  <c r="I2689" i="1"/>
  <c r="M2689" i="1" s="1"/>
  <c r="J2689" i="1"/>
  <c r="O2689" i="1" s="1"/>
  <c r="K2689" i="1"/>
  <c r="L2689" i="1"/>
  <c r="N2689" i="1"/>
  <c r="I2690" i="1"/>
  <c r="M2690" i="1" s="1"/>
  <c r="J2690" i="1"/>
  <c r="O2690" i="1" s="1"/>
  <c r="I2691" i="1"/>
  <c r="J2691" i="1"/>
  <c r="O2691" i="1" s="1"/>
  <c r="I2692" i="1"/>
  <c r="N2692" i="1" s="1"/>
  <c r="J2692" i="1"/>
  <c r="O2692" i="1" s="1"/>
  <c r="I2693" i="1"/>
  <c r="J2693" i="1"/>
  <c r="O2693" i="1" s="1"/>
  <c r="K2693" i="1"/>
  <c r="L2693" i="1"/>
  <c r="M2693" i="1"/>
  <c r="N2693" i="1"/>
  <c r="I2694" i="1"/>
  <c r="J2694" i="1"/>
  <c r="O2694" i="1" s="1"/>
  <c r="I2695" i="1"/>
  <c r="J2695" i="1"/>
  <c r="O2695" i="1" s="1"/>
  <c r="I2696" i="1"/>
  <c r="J2696" i="1"/>
  <c r="O2696" i="1" s="1"/>
  <c r="K2696" i="1"/>
  <c r="I2697" i="1"/>
  <c r="J2697" i="1"/>
  <c r="O2697" i="1" s="1"/>
  <c r="N2697" i="1"/>
  <c r="I2698" i="1"/>
  <c r="J2698" i="1"/>
  <c r="O2698" i="1" s="1"/>
  <c r="I2699" i="1"/>
  <c r="M2699" i="1" s="1"/>
  <c r="J2699" i="1"/>
  <c r="O2699" i="1" s="1"/>
  <c r="N2699" i="1"/>
  <c r="I2700" i="1"/>
  <c r="J2700" i="1"/>
  <c r="O2700" i="1" s="1"/>
  <c r="I2701" i="1"/>
  <c r="J2701" i="1"/>
  <c r="O2701" i="1" s="1"/>
  <c r="I2702" i="1"/>
  <c r="J2702" i="1"/>
  <c r="O2702" i="1" s="1"/>
  <c r="I2703" i="1"/>
  <c r="K2703" i="1" s="1"/>
  <c r="J2703" i="1"/>
  <c r="O2703" i="1" s="1"/>
  <c r="M2703" i="1"/>
  <c r="N2703" i="1"/>
  <c r="I2704" i="1"/>
  <c r="M2704" i="1" s="1"/>
  <c r="J2704" i="1"/>
  <c r="O2704" i="1" s="1"/>
  <c r="I2705" i="1"/>
  <c r="M2705" i="1" s="1"/>
  <c r="J2705" i="1"/>
  <c r="O2705" i="1" s="1"/>
  <c r="L2705" i="1"/>
  <c r="I2706" i="1"/>
  <c r="L2706" i="1" s="1"/>
  <c r="J2706" i="1"/>
  <c r="O2706" i="1" s="1"/>
  <c r="M2706" i="1"/>
  <c r="I2707" i="1"/>
  <c r="J2707" i="1"/>
  <c r="O2707" i="1" s="1"/>
  <c r="I2708" i="1"/>
  <c r="K2708" i="1" s="1"/>
  <c r="J2708" i="1"/>
  <c r="O2708" i="1" s="1"/>
  <c r="I2709" i="1"/>
  <c r="J2709" i="1"/>
  <c r="O2709" i="1" s="1"/>
  <c r="K2709" i="1"/>
  <c r="L2709" i="1"/>
  <c r="M2709" i="1"/>
  <c r="N2709" i="1"/>
  <c r="I2710" i="1"/>
  <c r="J2710" i="1"/>
  <c r="O2710" i="1" s="1"/>
  <c r="I2711" i="1"/>
  <c r="J2711" i="1"/>
  <c r="O2711" i="1" s="1"/>
  <c r="I2712" i="1"/>
  <c r="K2712" i="1" s="1"/>
  <c r="J2712" i="1"/>
  <c r="O2712" i="1" s="1"/>
  <c r="M2712" i="1"/>
  <c r="I2713" i="1"/>
  <c r="J2713" i="1"/>
  <c r="O2713" i="1" s="1"/>
  <c r="I2714" i="1"/>
  <c r="J2714" i="1"/>
  <c r="O2714" i="1" s="1"/>
  <c r="I2715" i="1"/>
  <c r="M2715" i="1" s="1"/>
  <c r="J2715" i="1"/>
  <c r="O2715" i="1" s="1"/>
  <c r="N2715" i="1"/>
  <c r="I2716" i="1"/>
  <c r="J2716" i="1"/>
  <c r="O2716" i="1" s="1"/>
  <c r="I2717" i="1"/>
  <c r="L2717" i="1" s="1"/>
  <c r="J2717" i="1"/>
  <c r="O2717" i="1" s="1"/>
  <c r="N2717" i="1"/>
  <c r="I2718" i="1"/>
  <c r="J2718" i="1"/>
  <c r="O2718" i="1" s="1"/>
  <c r="I2719" i="1"/>
  <c r="K2719" i="1" s="1"/>
  <c r="J2719" i="1"/>
  <c r="O2719" i="1" s="1"/>
  <c r="M2719" i="1"/>
  <c r="N2719" i="1"/>
  <c r="I2720" i="1"/>
  <c r="J2720" i="1"/>
  <c r="O2720" i="1" s="1"/>
  <c r="I2721" i="1"/>
  <c r="M2721" i="1" s="1"/>
  <c r="J2721" i="1"/>
  <c r="O2721" i="1" s="1"/>
  <c r="L2721" i="1"/>
  <c r="N2721" i="1"/>
  <c r="I2722" i="1"/>
  <c r="J2722" i="1"/>
  <c r="O2722" i="1" s="1"/>
  <c r="I2723" i="1"/>
  <c r="J2723" i="1"/>
  <c r="O2723" i="1" s="1"/>
  <c r="I2724" i="1"/>
  <c r="J2724" i="1"/>
  <c r="O2724" i="1" s="1"/>
  <c r="I2725" i="1"/>
  <c r="N2725" i="1" s="1"/>
  <c r="J2725" i="1"/>
  <c r="O2725" i="1" s="1"/>
  <c r="L2725" i="1"/>
  <c r="I2726" i="1"/>
  <c r="J2726" i="1"/>
  <c r="O2726" i="1" s="1"/>
  <c r="I2727" i="1"/>
  <c r="L2727" i="1" s="1"/>
  <c r="J2727" i="1"/>
  <c r="O2727" i="1" s="1"/>
  <c r="I2728" i="1"/>
  <c r="M2728" i="1" s="1"/>
  <c r="J2728" i="1"/>
  <c r="O2728" i="1" s="1"/>
  <c r="I2729" i="1"/>
  <c r="J2729" i="1"/>
  <c r="O2729" i="1" s="1"/>
  <c r="K2729" i="1"/>
  <c r="I2730" i="1"/>
  <c r="J2730" i="1"/>
  <c r="O2730" i="1" s="1"/>
  <c r="I2731" i="1"/>
  <c r="J2731" i="1"/>
  <c r="O2731" i="1" s="1"/>
  <c r="M2731" i="1"/>
  <c r="N2731" i="1"/>
  <c r="I2732" i="1"/>
  <c r="J2732" i="1"/>
  <c r="O2732" i="1" s="1"/>
  <c r="I2733" i="1"/>
  <c r="K2733" i="1" s="1"/>
  <c r="J2733" i="1"/>
  <c r="O2733" i="1" s="1"/>
  <c r="L2733" i="1"/>
  <c r="M2733" i="1"/>
  <c r="N2733" i="1"/>
  <c r="I2734" i="1"/>
  <c r="J2734" i="1"/>
  <c r="O2734" i="1" s="1"/>
  <c r="I2735" i="1"/>
  <c r="K2735" i="1" s="1"/>
  <c r="J2735" i="1"/>
  <c r="O2735" i="1" s="1"/>
  <c r="N2735" i="1"/>
  <c r="I2736" i="1"/>
  <c r="J2736" i="1"/>
  <c r="O2736" i="1" s="1"/>
  <c r="I2737" i="1"/>
  <c r="K2737" i="1" s="1"/>
  <c r="J2737" i="1"/>
  <c r="O2737" i="1" s="1"/>
  <c r="L2737" i="1"/>
  <c r="I2738" i="1"/>
  <c r="J2738" i="1"/>
  <c r="O2738" i="1" s="1"/>
  <c r="I2739" i="1"/>
  <c r="J2739" i="1"/>
  <c r="O2739" i="1" s="1"/>
  <c r="I2740" i="1"/>
  <c r="N2740" i="1" s="1"/>
  <c r="J2740" i="1"/>
  <c r="O2740" i="1" s="1"/>
  <c r="K2740" i="1"/>
  <c r="I2741" i="1"/>
  <c r="J2741" i="1"/>
  <c r="O2741" i="1" s="1"/>
  <c r="M2741" i="1"/>
  <c r="I2742" i="1"/>
  <c r="J2742" i="1"/>
  <c r="O2742" i="1" s="1"/>
  <c r="I2743" i="1"/>
  <c r="L2743" i="1" s="1"/>
  <c r="J2743" i="1"/>
  <c r="O2743" i="1" s="1"/>
  <c r="I2744" i="1"/>
  <c r="K2744" i="1" s="1"/>
  <c r="J2744" i="1"/>
  <c r="O2744" i="1" s="1"/>
  <c r="N2744" i="1"/>
  <c r="I2745" i="1"/>
  <c r="J2745" i="1"/>
  <c r="O2745" i="1" s="1"/>
  <c r="I2746" i="1"/>
  <c r="J2746" i="1"/>
  <c r="O2746" i="1" s="1"/>
  <c r="I2747" i="1"/>
  <c r="N2747" i="1" s="1"/>
  <c r="J2747" i="1"/>
  <c r="O2747" i="1" s="1"/>
  <c r="M2747" i="1"/>
  <c r="I2748" i="1"/>
  <c r="J2748" i="1"/>
  <c r="O2748" i="1" s="1"/>
  <c r="I2749" i="1"/>
  <c r="J2749" i="1"/>
  <c r="O2749" i="1" s="1"/>
  <c r="K2749" i="1"/>
  <c r="L2749" i="1"/>
  <c r="M2749" i="1"/>
  <c r="N2749" i="1"/>
  <c r="I2750" i="1"/>
  <c r="N2750" i="1" s="1"/>
  <c r="J2750" i="1"/>
  <c r="O2750" i="1" s="1"/>
  <c r="L2750" i="1"/>
  <c r="M2750" i="1"/>
  <c r="I2751" i="1"/>
  <c r="J2751" i="1"/>
  <c r="O2751" i="1" s="1"/>
  <c r="M2751" i="1"/>
  <c r="I2752" i="1"/>
  <c r="L2752" i="1" s="1"/>
  <c r="J2752" i="1"/>
  <c r="O2752" i="1" s="1"/>
  <c r="M2752" i="1"/>
  <c r="I2753" i="1"/>
  <c r="J2753" i="1"/>
  <c r="O2753" i="1" s="1"/>
  <c r="L2753" i="1"/>
  <c r="I2754" i="1"/>
  <c r="L2754" i="1" s="1"/>
  <c r="J2754" i="1"/>
  <c r="O2754" i="1" s="1"/>
  <c r="M2754" i="1"/>
  <c r="I2755" i="1"/>
  <c r="J2755" i="1"/>
  <c r="O2755" i="1" s="1"/>
  <c r="I2756" i="1"/>
  <c r="J2756" i="1"/>
  <c r="O2756" i="1" s="1"/>
  <c r="I2757" i="1"/>
  <c r="K2757" i="1" s="1"/>
  <c r="J2757" i="1"/>
  <c r="O2757" i="1" s="1"/>
  <c r="M2757" i="1"/>
  <c r="I2758" i="1"/>
  <c r="J2758" i="1"/>
  <c r="O2758" i="1" s="1"/>
  <c r="I2759" i="1"/>
  <c r="L2759" i="1" s="1"/>
  <c r="J2759" i="1"/>
  <c r="O2759" i="1" s="1"/>
  <c r="I2760" i="1"/>
  <c r="L2760" i="1" s="1"/>
  <c r="J2760" i="1"/>
  <c r="O2760" i="1" s="1"/>
  <c r="M2760" i="1"/>
  <c r="N2760" i="1"/>
  <c r="I2761" i="1"/>
  <c r="J2761" i="1"/>
  <c r="O2761" i="1" s="1"/>
  <c r="I2762" i="1"/>
  <c r="J2762" i="1"/>
  <c r="O2762" i="1" s="1"/>
  <c r="I2763" i="1"/>
  <c r="N2763" i="1" s="1"/>
  <c r="J2763" i="1"/>
  <c r="O2763" i="1" s="1"/>
  <c r="I2764" i="1"/>
  <c r="J2764" i="1"/>
  <c r="O2764" i="1" s="1"/>
  <c r="I2765" i="1"/>
  <c r="J2765" i="1"/>
  <c r="O2765" i="1" s="1"/>
  <c r="K2765" i="1"/>
  <c r="L2765" i="1"/>
  <c r="M2765" i="1"/>
  <c r="N2765" i="1"/>
  <c r="I2766" i="1"/>
  <c r="N2766" i="1" s="1"/>
  <c r="J2766" i="1"/>
  <c r="O2766" i="1" s="1"/>
  <c r="L2766" i="1"/>
  <c r="M2766" i="1"/>
  <c r="I2767" i="1"/>
  <c r="J2767" i="1"/>
  <c r="O2767" i="1" s="1"/>
  <c r="M2767" i="1"/>
  <c r="I2768" i="1"/>
  <c r="L2768" i="1" s="1"/>
  <c r="J2768" i="1"/>
  <c r="O2768" i="1" s="1"/>
  <c r="M2768" i="1"/>
  <c r="I2769" i="1"/>
  <c r="J2769" i="1"/>
  <c r="O2769" i="1" s="1"/>
  <c r="I2770" i="1"/>
  <c r="L2770" i="1" s="1"/>
  <c r="J2770" i="1"/>
  <c r="O2770" i="1" s="1"/>
  <c r="I2771" i="1"/>
  <c r="J2771" i="1"/>
  <c r="O2771" i="1" s="1"/>
  <c r="N2771" i="1"/>
  <c r="I2772" i="1"/>
  <c r="J2772" i="1"/>
  <c r="O2772" i="1" s="1"/>
  <c r="K2772" i="1"/>
  <c r="N2772" i="1"/>
  <c r="I2773" i="1"/>
  <c r="J2773" i="1"/>
  <c r="O2773" i="1" s="1"/>
  <c r="L2773" i="1"/>
  <c r="N2773" i="1"/>
  <c r="I2774" i="1"/>
  <c r="L2774" i="1" s="1"/>
  <c r="J2774" i="1"/>
  <c r="O2774" i="1" s="1"/>
  <c r="I2775" i="1"/>
  <c r="J2775" i="1"/>
  <c r="O2775" i="1" s="1"/>
  <c r="I2776" i="1"/>
  <c r="L2776" i="1" s="1"/>
  <c r="J2776" i="1"/>
  <c r="O2776" i="1" s="1"/>
  <c r="K2776" i="1"/>
  <c r="M2776" i="1"/>
  <c r="N2776" i="1"/>
  <c r="I2777" i="1"/>
  <c r="J2777" i="1"/>
  <c r="O2777" i="1" s="1"/>
  <c r="L2777" i="1"/>
  <c r="I2778" i="1"/>
  <c r="J2778" i="1"/>
  <c r="O2778" i="1" s="1"/>
  <c r="I2779" i="1"/>
  <c r="J2779" i="1"/>
  <c r="O2779" i="1" s="1"/>
  <c r="I2780" i="1"/>
  <c r="J2780" i="1"/>
  <c r="O2780" i="1" s="1"/>
  <c r="I2781" i="1"/>
  <c r="N2781" i="1" s="1"/>
  <c r="J2781" i="1"/>
  <c r="O2781" i="1" s="1"/>
  <c r="L2781" i="1"/>
  <c r="M2781" i="1"/>
  <c r="I2782" i="1"/>
  <c r="N2782" i="1" s="1"/>
  <c r="J2782" i="1"/>
  <c r="O2782" i="1" s="1"/>
  <c r="L2782" i="1"/>
  <c r="I2783" i="1"/>
  <c r="J2783" i="1"/>
  <c r="O2783" i="1" s="1"/>
  <c r="I2784" i="1"/>
  <c r="L2784" i="1" s="1"/>
  <c r="J2784" i="1"/>
  <c r="O2784" i="1" s="1"/>
  <c r="K2784" i="1"/>
  <c r="N2784" i="1"/>
  <c r="I2785" i="1"/>
  <c r="K2785" i="1" s="1"/>
  <c r="J2785" i="1"/>
  <c r="O2785" i="1" s="1"/>
  <c r="L2785" i="1"/>
  <c r="I2786" i="1"/>
  <c r="M2786" i="1" s="1"/>
  <c r="J2786" i="1"/>
  <c r="O2786" i="1" s="1"/>
  <c r="L2786" i="1"/>
  <c r="I2787" i="1"/>
  <c r="J2787" i="1"/>
  <c r="O2787" i="1" s="1"/>
  <c r="I2788" i="1"/>
  <c r="J2788" i="1"/>
  <c r="O2788" i="1" s="1"/>
  <c r="I2789" i="1"/>
  <c r="L2789" i="1" s="1"/>
  <c r="J2789" i="1"/>
  <c r="O2789" i="1" s="1"/>
  <c r="K2789" i="1"/>
  <c r="M2789" i="1"/>
  <c r="N2789" i="1"/>
  <c r="I2790" i="1"/>
  <c r="K2790" i="1" s="1"/>
  <c r="J2790" i="1"/>
  <c r="O2790" i="1" s="1"/>
  <c r="L2790" i="1"/>
  <c r="M2790" i="1"/>
  <c r="N2790" i="1"/>
  <c r="I2791" i="1"/>
  <c r="J2791" i="1"/>
  <c r="O2791" i="1" s="1"/>
  <c r="L2791" i="1"/>
  <c r="I2792" i="1"/>
  <c r="N2792" i="1" s="1"/>
  <c r="J2792" i="1"/>
  <c r="O2792" i="1" s="1"/>
  <c r="I2793" i="1"/>
  <c r="K2793" i="1" s="1"/>
  <c r="J2793" i="1"/>
  <c r="O2793" i="1" s="1"/>
  <c r="L2793" i="1"/>
  <c r="I2794" i="1"/>
  <c r="M2794" i="1" s="1"/>
  <c r="J2794" i="1"/>
  <c r="O2794" i="1" s="1"/>
  <c r="I2795" i="1"/>
  <c r="J2795" i="1"/>
  <c r="O2795" i="1" s="1"/>
  <c r="I2796" i="1"/>
  <c r="L2796" i="1" s="1"/>
  <c r="J2796" i="1"/>
  <c r="O2796" i="1" s="1"/>
  <c r="K2796" i="1"/>
  <c r="I2797" i="1"/>
  <c r="N2797" i="1" s="1"/>
  <c r="J2797" i="1"/>
  <c r="O2797" i="1" s="1"/>
  <c r="L2797" i="1"/>
  <c r="I2798" i="1"/>
  <c r="J2798" i="1"/>
  <c r="O2798" i="1" s="1"/>
  <c r="L2798" i="1"/>
  <c r="I2799" i="1"/>
  <c r="N2799" i="1" s="1"/>
  <c r="J2799" i="1"/>
  <c r="O2799" i="1" s="1"/>
  <c r="I2800" i="1"/>
  <c r="J2800" i="1"/>
  <c r="O2800" i="1" s="1"/>
  <c r="I2801" i="1"/>
  <c r="J2801" i="1"/>
  <c r="O2801" i="1" s="1"/>
  <c r="K2801" i="1"/>
  <c r="L2801" i="1"/>
  <c r="I2802" i="1"/>
  <c r="J2802" i="1"/>
  <c r="O2802" i="1" s="1"/>
  <c r="I2803" i="1"/>
  <c r="J2803" i="1"/>
  <c r="O2803" i="1" s="1"/>
  <c r="I2804" i="1"/>
  <c r="L2804" i="1" s="1"/>
  <c r="J2804" i="1"/>
  <c r="O2804" i="1" s="1"/>
  <c r="K2804" i="1"/>
  <c r="I2805" i="1"/>
  <c r="J2805" i="1"/>
  <c r="O2805" i="1" s="1"/>
  <c r="N2805" i="1"/>
  <c r="I2806" i="1"/>
  <c r="K2806" i="1" s="1"/>
  <c r="J2806" i="1"/>
  <c r="O2806" i="1" s="1"/>
  <c r="L2806" i="1"/>
  <c r="M2806" i="1"/>
  <c r="N2806" i="1"/>
  <c r="I2807" i="1"/>
  <c r="K2807" i="1" s="1"/>
  <c r="J2807" i="1"/>
  <c r="O2807" i="1" s="1"/>
  <c r="L2807" i="1"/>
  <c r="I2808" i="1"/>
  <c r="J2808" i="1"/>
  <c r="O2808" i="1" s="1"/>
  <c r="I2809" i="1"/>
  <c r="K2809" i="1" s="1"/>
  <c r="J2809" i="1"/>
  <c r="O2809" i="1" s="1"/>
  <c r="L2809" i="1"/>
  <c r="I2810" i="1"/>
  <c r="J2810" i="1"/>
  <c r="O2810" i="1" s="1"/>
  <c r="I2811" i="1"/>
  <c r="J2811" i="1"/>
  <c r="O2811" i="1" s="1"/>
  <c r="I2812" i="1"/>
  <c r="L2812" i="1" s="1"/>
  <c r="J2812" i="1"/>
  <c r="O2812" i="1" s="1"/>
  <c r="K2812" i="1"/>
  <c r="I2813" i="1"/>
  <c r="J2813" i="1"/>
  <c r="O2813" i="1" s="1"/>
  <c r="I2814" i="1"/>
  <c r="J2814" i="1"/>
  <c r="O2814" i="1" s="1"/>
  <c r="L2814" i="1"/>
  <c r="M2814" i="1"/>
  <c r="I2815" i="1"/>
  <c r="K2815" i="1" s="1"/>
  <c r="J2815" i="1"/>
  <c r="O2815" i="1" s="1"/>
  <c r="N2815" i="1"/>
  <c r="I2816" i="1"/>
  <c r="J2816" i="1"/>
  <c r="O2816" i="1" s="1"/>
  <c r="K2816" i="1"/>
  <c r="N2816" i="1"/>
  <c r="I2817" i="1"/>
  <c r="K2817" i="1" s="1"/>
  <c r="J2817" i="1"/>
  <c r="O2817" i="1" s="1"/>
  <c r="L2817" i="1"/>
  <c r="I2818" i="1"/>
  <c r="J2818" i="1"/>
  <c r="O2818" i="1" s="1"/>
  <c r="M2818" i="1"/>
  <c r="I2819" i="1"/>
  <c r="L2819" i="1" s="1"/>
  <c r="J2819" i="1"/>
  <c r="O2819" i="1" s="1"/>
  <c r="M2819" i="1"/>
  <c r="I2820" i="1"/>
  <c r="J2820" i="1"/>
  <c r="O2820" i="1" s="1"/>
  <c r="M2820" i="1"/>
  <c r="I2821" i="1"/>
  <c r="N2821" i="1" s="1"/>
  <c r="J2821" i="1"/>
  <c r="O2821" i="1" s="1"/>
  <c r="L2821" i="1"/>
  <c r="I2822" i="1"/>
  <c r="J2822" i="1"/>
  <c r="O2822" i="1" s="1"/>
  <c r="I2823" i="1"/>
  <c r="J2823" i="1"/>
  <c r="O2823" i="1" s="1"/>
  <c r="N2823" i="1"/>
  <c r="I2824" i="1"/>
  <c r="L2824" i="1" s="1"/>
  <c r="J2824" i="1"/>
  <c r="O2824" i="1" s="1"/>
  <c r="M2824" i="1"/>
  <c r="N2824" i="1"/>
  <c r="I2825" i="1"/>
  <c r="J2825" i="1"/>
  <c r="O2825" i="1" s="1"/>
  <c r="I2826" i="1"/>
  <c r="K2826" i="1" s="1"/>
  <c r="J2826" i="1"/>
  <c r="O2826" i="1" s="1"/>
  <c r="I2827" i="1"/>
  <c r="J2827" i="1"/>
  <c r="O2827" i="1" s="1"/>
  <c r="K2827" i="1"/>
  <c r="L2827" i="1"/>
  <c r="M2827" i="1"/>
  <c r="N2827" i="1"/>
  <c r="I2828" i="1"/>
  <c r="K2828" i="1" s="1"/>
  <c r="J2828" i="1"/>
  <c r="O2828" i="1" s="1"/>
  <c r="M2828" i="1"/>
  <c r="N2828" i="1"/>
  <c r="I2829" i="1"/>
  <c r="J2829" i="1"/>
  <c r="O2829" i="1" s="1"/>
  <c r="N2829" i="1"/>
  <c r="I2830" i="1"/>
  <c r="L2830" i="1" s="1"/>
  <c r="J2830" i="1"/>
  <c r="O2830" i="1" s="1"/>
  <c r="N2830" i="1"/>
  <c r="I2831" i="1"/>
  <c r="N2831" i="1" s="1"/>
  <c r="J2831" i="1"/>
  <c r="O2831" i="1" s="1"/>
  <c r="I2832" i="1"/>
  <c r="K2832" i="1" s="1"/>
  <c r="J2832" i="1"/>
  <c r="O2832" i="1" s="1"/>
  <c r="M2832" i="1"/>
  <c r="I2833" i="1"/>
  <c r="J2833" i="1"/>
  <c r="O2833" i="1" s="1"/>
  <c r="K2833" i="1"/>
  <c r="I2834" i="1"/>
  <c r="N2834" i="1" s="1"/>
  <c r="J2834" i="1"/>
  <c r="O2834" i="1" s="1"/>
  <c r="K2834" i="1"/>
  <c r="M2834" i="1"/>
  <c r="I2835" i="1"/>
  <c r="J2835" i="1"/>
  <c r="O2835" i="1" s="1"/>
  <c r="I2836" i="1"/>
  <c r="K2836" i="1" s="1"/>
  <c r="J2836" i="1"/>
  <c r="O2836" i="1" s="1"/>
  <c r="I2837" i="1"/>
  <c r="J2837" i="1"/>
  <c r="O2837" i="1" s="1"/>
  <c r="M2837" i="1"/>
  <c r="I2838" i="1"/>
  <c r="J2838" i="1"/>
  <c r="O2838" i="1" s="1"/>
  <c r="K2838" i="1"/>
  <c r="I2839" i="1"/>
  <c r="K2839" i="1" s="1"/>
  <c r="J2839" i="1"/>
  <c r="O2839" i="1" s="1"/>
  <c r="M2839" i="1"/>
  <c r="N2839" i="1"/>
  <c r="I2840" i="1"/>
  <c r="M2840" i="1" s="1"/>
  <c r="J2840" i="1"/>
  <c r="O2840" i="1" s="1"/>
  <c r="I2841" i="1"/>
  <c r="J2841" i="1"/>
  <c r="O2841" i="1" s="1"/>
  <c r="I2842" i="1"/>
  <c r="J2842" i="1"/>
  <c r="O2842" i="1" s="1"/>
  <c r="I2843" i="1"/>
  <c r="K2843" i="1" s="1"/>
  <c r="J2843" i="1"/>
  <c r="O2843" i="1" s="1"/>
  <c r="L2843" i="1"/>
  <c r="N2843" i="1"/>
  <c r="I2844" i="1"/>
  <c r="J2844" i="1"/>
  <c r="O2844" i="1" s="1"/>
  <c r="I2845" i="1"/>
  <c r="L2845" i="1" s="1"/>
  <c r="J2845" i="1"/>
  <c r="O2845" i="1" s="1"/>
  <c r="K2845" i="1"/>
  <c r="M2845" i="1"/>
  <c r="N2845" i="1"/>
  <c r="I2846" i="1"/>
  <c r="J2846" i="1"/>
  <c r="O2846" i="1" s="1"/>
  <c r="I2847" i="1"/>
  <c r="M2847" i="1" s="1"/>
  <c r="J2847" i="1"/>
  <c r="O2847" i="1" s="1"/>
  <c r="L2847" i="1"/>
  <c r="I2848" i="1"/>
  <c r="L2848" i="1" s="1"/>
  <c r="J2848" i="1"/>
  <c r="O2848" i="1" s="1"/>
  <c r="I2849" i="1"/>
  <c r="M2849" i="1" s="1"/>
  <c r="J2849" i="1"/>
  <c r="O2849" i="1" s="1"/>
  <c r="N2849" i="1"/>
  <c r="I2850" i="1"/>
  <c r="M2850" i="1" s="1"/>
  <c r="J2850" i="1"/>
  <c r="O2850" i="1" s="1"/>
  <c r="I2851" i="1"/>
  <c r="J2851" i="1"/>
  <c r="O2851" i="1" s="1"/>
  <c r="I2852" i="1"/>
  <c r="K2852" i="1" s="1"/>
  <c r="J2852" i="1"/>
  <c r="O2852" i="1" s="1"/>
  <c r="L2852" i="1"/>
  <c r="N2852" i="1"/>
  <c r="I2853" i="1"/>
  <c r="J2853" i="1"/>
  <c r="O2853" i="1" s="1"/>
  <c r="K2853" i="1"/>
  <c r="L2853" i="1"/>
  <c r="M2853" i="1"/>
  <c r="N2853" i="1"/>
  <c r="I2854" i="1"/>
  <c r="J2854" i="1"/>
  <c r="O2854" i="1" s="1"/>
  <c r="M2854" i="1"/>
  <c r="N2854" i="1"/>
  <c r="I2855" i="1"/>
  <c r="J2855" i="1"/>
  <c r="O2855" i="1" s="1"/>
  <c r="I2856" i="1"/>
  <c r="K2856" i="1" s="1"/>
  <c r="J2856" i="1"/>
  <c r="O2856" i="1" s="1"/>
  <c r="I2857" i="1"/>
  <c r="M2857" i="1" s="1"/>
  <c r="J2857" i="1"/>
  <c r="O2857" i="1" s="1"/>
  <c r="K2857" i="1"/>
  <c r="L2857" i="1"/>
  <c r="N2857" i="1"/>
  <c r="I2858" i="1"/>
  <c r="L2858" i="1" s="1"/>
  <c r="J2858" i="1"/>
  <c r="O2858" i="1" s="1"/>
  <c r="I2859" i="1"/>
  <c r="L2859" i="1" s="1"/>
  <c r="J2859" i="1"/>
  <c r="O2859" i="1" s="1"/>
  <c r="I2860" i="1"/>
  <c r="K2860" i="1" s="1"/>
  <c r="J2860" i="1"/>
  <c r="O2860" i="1" s="1"/>
  <c r="N2860" i="1"/>
  <c r="I2861" i="1"/>
  <c r="J2861" i="1"/>
  <c r="O2861" i="1" s="1"/>
  <c r="K2861" i="1"/>
  <c r="L2861" i="1"/>
  <c r="M2861" i="1"/>
  <c r="N2861" i="1"/>
  <c r="I2862" i="1"/>
  <c r="K2862" i="1" s="1"/>
  <c r="J2862" i="1"/>
  <c r="O2862" i="1" s="1"/>
  <c r="M2862" i="1"/>
  <c r="N2862" i="1"/>
  <c r="I2863" i="1"/>
  <c r="J2863" i="1"/>
  <c r="O2863" i="1" s="1"/>
  <c r="I2864" i="1"/>
  <c r="J2864" i="1"/>
  <c r="O2864" i="1" s="1"/>
  <c r="N2864" i="1"/>
  <c r="I2865" i="1"/>
  <c r="N2865" i="1" s="1"/>
  <c r="J2865" i="1"/>
  <c r="O2865" i="1" s="1"/>
  <c r="I2866" i="1"/>
  <c r="K2866" i="1" s="1"/>
  <c r="J2866" i="1"/>
  <c r="O2866" i="1" s="1"/>
  <c r="I2867" i="1"/>
  <c r="J2867" i="1"/>
  <c r="O2867" i="1" s="1"/>
  <c r="I2868" i="1"/>
  <c r="J2868" i="1"/>
  <c r="O2868" i="1" s="1"/>
  <c r="I2869" i="1"/>
  <c r="J2869" i="1"/>
  <c r="O2869" i="1" s="1"/>
  <c r="K2869" i="1"/>
  <c r="L2869" i="1"/>
  <c r="M2869" i="1"/>
  <c r="N2869" i="1"/>
  <c r="I2870" i="1"/>
  <c r="J2870" i="1"/>
  <c r="O2870" i="1" s="1"/>
  <c r="I2871" i="1"/>
  <c r="J2871" i="1"/>
  <c r="O2871" i="1" s="1"/>
  <c r="I2872" i="1"/>
  <c r="N2872" i="1" s="1"/>
  <c r="J2872" i="1"/>
  <c r="O2872" i="1" s="1"/>
  <c r="I2873" i="1"/>
  <c r="M2873" i="1" s="1"/>
  <c r="J2873" i="1"/>
  <c r="O2873" i="1" s="1"/>
  <c r="L2873" i="1"/>
  <c r="N2873" i="1"/>
  <c r="I2874" i="1"/>
  <c r="J2874" i="1"/>
  <c r="O2874" i="1" s="1"/>
  <c r="I2875" i="1"/>
  <c r="N2875" i="1" s="1"/>
  <c r="J2875" i="1"/>
  <c r="O2875" i="1" s="1"/>
  <c r="I2876" i="1"/>
  <c r="K2876" i="1" s="1"/>
  <c r="J2876" i="1"/>
  <c r="O2876" i="1" s="1"/>
  <c r="I2877" i="1"/>
  <c r="J2877" i="1"/>
  <c r="O2877" i="1" s="1"/>
  <c r="I2878" i="1"/>
  <c r="K2878" i="1" s="1"/>
  <c r="J2878" i="1"/>
  <c r="O2878" i="1" s="1"/>
  <c r="L2878" i="1"/>
  <c r="N2878" i="1"/>
  <c r="I2879" i="1"/>
  <c r="J2879" i="1"/>
  <c r="O2879" i="1" s="1"/>
  <c r="I2880" i="1"/>
  <c r="N2880" i="1" s="1"/>
  <c r="J2880" i="1"/>
  <c r="O2880" i="1" s="1"/>
  <c r="I2881" i="1"/>
  <c r="K2881" i="1" s="1"/>
  <c r="J2881" i="1"/>
  <c r="O2881" i="1" s="1"/>
  <c r="L2881" i="1"/>
  <c r="I2882" i="1"/>
  <c r="N2882" i="1" s="1"/>
  <c r="J2882" i="1"/>
  <c r="O2882" i="1" s="1"/>
  <c r="L2882" i="1"/>
  <c r="I2883" i="1"/>
  <c r="J2883" i="1"/>
  <c r="O2883" i="1" s="1"/>
  <c r="K2883" i="1"/>
  <c r="I2884" i="1"/>
  <c r="J2884" i="1"/>
  <c r="O2884" i="1" s="1"/>
  <c r="I2885" i="1"/>
  <c r="J2885" i="1"/>
  <c r="O2885" i="1" s="1"/>
  <c r="K2885" i="1"/>
  <c r="L2885" i="1"/>
  <c r="M2885" i="1"/>
  <c r="N2885" i="1"/>
  <c r="I2886" i="1"/>
  <c r="L2886" i="1" s="1"/>
  <c r="J2886" i="1"/>
  <c r="O2886" i="1" s="1"/>
  <c r="I2887" i="1"/>
  <c r="J2887" i="1"/>
  <c r="O2887" i="1" s="1"/>
  <c r="I2888" i="1"/>
  <c r="L2888" i="1" s="1"/>
  <c r="J2888" i="1"/>
  <c r="O2888" i="1" s="1"/>
  <c r="N2888" i="1"/>
  <c r="I2889" i="1"/>
  <c r="L2889" i="1" s="1"/>
  <c r="J2889" i="1"/>
  <c r="O2889" i="1" s="1"/>
  <c r="I2890" i="1"/>
  <c r="K2890" i="1" s="1"/>
  <c r="J2890" i="1"/>
  <c r="O2890" i="1" s="1"/>
  <c r="I2891" i="1"/>
  <c r="N2891" i="1" s="1"/>
  <c r="J2891" i="1"/>
  <c r="O2891" i="1" s="1"/>
  <c r="L2891" i="1"/>
  <c r="I2892" i="1"/>
  <c r="K2892" i="1" s="1"/>
  <c r="J2892" i="1"/>
  <c r="O2892" i="1" s="1"/>
  <c r="L2892" i="1"/>
  <c r="N2892" i="1"/>
  <c r="I2893" i="1"/>
  <c r="J2893" i="1"/>
  <c r="O2893" i="1" s="1"/>
  <c r="N2893" i="1"/>
  <c r="I2894" i="1"/>
  <c r="J2894" i="1"/>
  <c r="O2894" i="1" s="1"/>
  <c r="I2895" i="1"/>
  <c r="N2895" i="1" s="1"/>
  <c r="J2895" i="1"/>
  <c r="O2895" i="1" s="1"/>
  <c r="I2896" i="1"/>
  <c r="K2896" i="1" s="1"/>
  <c r="J2896" i="1"/>
  <c r="O2896" i="1" s="1"/>
  <c r="I2897" i="1"/>
  <c r="N2897" i="1" s="1"/>
  <c r="J2897" i="1"/>
  <c r="O2897" i="1" s="1"/>
  <c r="I2898" i="1"/>
  <c r="J2898" i="1"/>
  <c r="O2898" i="1" s="1"/>
  <c r="I2899" i="1"/>
  <c r="M2899" i="1" s="1"/>
  <c r="J2899" i="1"/>
  <c r="O2899" i="1" s="1"/>
  <c r="I2900" i="1"/>
  <c r="J2900" i="1"/>
  <c r="O2900" i="1" s="1"/>
  <c r="K2900" i="1"/>
  <c r="I2901" i="1"/>
  <c r="K2901" i="1" s="1"/>
  <c r="J2901" i="1"/>
  <c r="O2901" i="1" s="1"/>
  <c r="L2901" i="1"/>
  <c r="N2901" i="1"/>
  <c r="I2902" i="1"/>
  <c r="J2902" i="1"/>
  <c r="O2902" i="1" s="1"/>
  <c r="I2903" i="1"/>
  <c r="K2903" i="1" s="1"/>
  <c r="J2903" i="1"/>
  <c r="O2903" i="1" s="1"/>
  <c r="N2903" i="1"/>
  <c r="I2904" i="1"/>
  <c r="M2904" i="1" s="1"/>
  <c r="J2904" i="1"/>
  <c r="O2904" i="1" s="1"/>
  <c r="I2905" i="1"/>
  <c r="K2905" i="1" s="1"/>
  <c r="J2905" i="1"/>
  <c r="O2905" i="1" s="1"/>
  <c r="I2906" i="1"/>
  <c r="N2906" i="1" s="1"/>
  <c r="J2906" i="1"/>
  <c r="O2906" i="1" s="1"/>
  <c r="K2906" i="1"/>
  <c r="M2906" i="1"/>
  <c r="I2907" i="1"/>
  <c r="K2907" i="1" s="1"/>
  <c r="J2907" i="1"/>
  <c r="O2907" i="1" s="1"/>
  <c r="M2907" i="1"/>
  <c r="I2908" i="1"/>
  <c r="J2908" i="1"/>
  <c r="O2908" i="1" s="1"/>
  <c r="I2909" i="1"/>
  <c r="K2909" i="1" s="1"/>
  <c r="J2909" i="1"/>
  <c r="O2909" i="1" s="1"/>
  <c r="L2909" i="1"/>
  <c r="N2909" i="1"/>
  <c r="I2910" i="1"/>
  <c r="J2910" i="1"/>
  <c r="O2910" i="1" s="1"/>
  <c r="I2911" i="1"/>
  <c r="J2911" i="1"/>
  <c r="O2911" i="1" s="1"/>
  <c r="I2912" i="1"/>
  <c r="L2912" i="1" s="1"/>
  <c r="J2912" i="1"/>
  <c r="O2912" i="1" s="1"/>
  <c r="M2912" i="1"/>
  <c r="N2912" i="1"/>
  <c r="I2913" i="1"/>
  <c r="M2913" i="1" s="1"/>
  <c r="J2913" i="1"/>
  <c r="O2913" i="1" s="1"/>
  <c r="N2913" i="1"/>
  <c r="I2914" i="1"/>
  <c r="J2914" i="1"/>
  <c r="O2914" i="1" s="1"/>
  <c r="I2915" i="1"/>
  <c r="J2915" i="1"/>
  <c r="O2915" i="1" s="1"/>
  <c r="I2916" i="1"/>
  <c r="K2916" i="1" s="1"/>
  <c r="J2916" i="1"/>
  <c r="O2916" i="1" s="1"/>
  <c r="I2917" i="1"/>
  <c r="J2917" i="1"/>
  <c r="O2917" i="1" s="1"/>
  <c r="K2917" i="1"/>
  <c r="L2917" i="1"/>
  <c r="M2917" i="1"/>
  <c r="N2917" i="1"/>
  <c r="I2918" i="1"/>
  <c r="L2918" i="1" s="1"/>
  <c r="J2918" i="1"/>
  <c r="O2918" i="1" s="1"/>
  <c r="M2918" i="1"/>
  <c r="N2918" i="1"/>
  <c r="I2919" i="1"/>
  <c r="M2919" i="1" s="1"/>
  <c r="J2919" i="1"/>
  <c r="O2919" i="1" s="1"/>
  <c r="I2920" i="1"/>
  <c r="J2920" i="1"/>
  <c r="O2920" i="1" s="1"/>
  <c r="I2921" i="1"/>
  <c r="M2921" i="1" s="1"/>
  <c r="J2921" i="1"/>
  <c r="O2921" i="1" s="1"/>
  <c r="K2921" i="1"/>
  <c r="L2921" i="1"/>
  <c r="N2921" i="1"/>
  <c r="I2922" i="1"/>
  <c r="N2922" i="1" s="1"/>
  <c r="J2922" i="1"/>
  <c r="O2922" i="1" s="1"/>
  <c r="L2922" i="1"/>
  <c r="I2923" i="1"/>
  <c r="J2923" i="1"/>
  <c r="O2923" i="1" s="1"/>
  <c r="I2924" i="1"/>
  <c r="J2924" i="1"/>
  <c r="O2924" i="1" s="1"/>
  <c r="I2925" i="1"/>
  <c r="K2925" i="1" s="1"/>
  <c r="J2925" i="1"/>
  <c r="O2925" i="1" s="1"/>
  <c r="L2925" i="1"/>
  <c r="M2925" i="1"/>
  <c r="N2925" i="1"/>
  <c r="I2926" i="1"/>
  <c r="K2926" i="1" s="1"/>
  <c r="J2926" i="1"/>
  <c r="O2926" i="1" s="1"/>
  <c r="L2926" i="1"/>
  <c r="N2926" i="1"/>
  <c r="I2927" i="1"/>
  <c r="J2927" i="1"/>
  <c r="O2927" i="1" s="1"/>
  <c r="I2928" i="1"/>
  <c r="L2928" i="1" s="1"/>
  <c r="J2928" i="1"/>
  <c r="O2928" i="1" s="1"/>
  <c r="N2928" i="1"/>
  <c r="I2929" i="1"/>
  <c r="N2929" i="1" s="1"/>
  <c r="J2929" i="1"/>
  <c r="O2929" i="1" s="1"/>
  <c r="I2930" i="1"/>
  <c r="J2930" i="1"/>
  <c r="O2930" i="1" s="1"/>
  <c r="I2931" i="1"/>
  <c r="K2931" i="1" s="1"/>
  <c r="J2931" i="1"/>
  <c r="O2931" i="1" s="1"/>
  <c r="I2932" i="1"/>
  <c r="K2932" i="1" s="1"/>
  <c r="J2932" i="1"/>
  <c r="O2932" i="1" s="1"/>
  <c r="I2933" i="1"/>
  <c r="K2933" i="1" s="1"/>
  <c r="J2933" i="1"/>
  <c r="O2933" i="1" s="1"/>
  <c r="L2933" i="1"/>
  <c r="M2933" i="1"/>
  <c r="N2933" i="1"/>
  <c r="I2934" i="1"/>
  <c r="J2934" i="1"/>
  <c r="O2934" i="1" s="1"/>
  <c r="I2935" i="1"/>
  <c r="L2935" i="1" s="1"/>
  <c r="J2935" i="1"/>
  <c r="O2935" i="1" s="1"/>
  <c r="I2936" i="1"/>
  <c r="J2936" i="1"/>
  <c r="O2936" i="1" s="1"/>
  <c r="K2936" i="1"/>
  <c r="I2937" i="1"/>
  <c r="M2937" i="1" s="1"/>
  <c r="J2937" i="1"/>
  <c r="O2937" i="1" s="1"/>
  <c r="N2937" i="1"/>
  <c r="I2938" i="1"/>
  <c r="L2938" i="1" s="1"/>
  <c r="J2938" i="1"/>
  <c r="O2938" i="1" s="1"/>
  <c r="I2939" i="1"/>
  <c r="K2939" i="1" s="1"/>
  <c r="J2939" i="1"/>
  <c r="O2939" i="1" s="1"/>
  <c r="N2939" i="1"/>
  <c r="I2940" i="1"/>
  <c r="J2940" i="1"/>
  <c r="O2940" i="1" s="1"/>
  <c r="K2940" i="1"/>
  <c r="L2940" i="1"/>
  <c r="M2940" i="1"/>
  <c r="N2940" i="1"/>
  <c r="I2941" i="1"/>
  <c r="K2941" i="1" s="1"/>
  <c r="J2941" i="1"/>
  <c r="O2941" i="1" s="1"/>
  <c r="L2941" i="1"/>
  <c r="M2941" i="1"/>
  <c r="N2941" i="1"/>
  <c r="I2942" i="1"/>
  <c r="K2942" i="1" s="1"/>
  <c r="J2942" i="1"/>
  <c r="O2942" i="1" s="1"/>
  <c r="L2942" i="1"/>
  <c r="N2942" i="1"/>
  <c r="I2943" i="1"/>
  <c r="J2943" i="1"/>
  <c r="O2943" i="1" s="1"/>
  <c r="I2944" i="1"/>
  <c r="N2944" i="1" s="1"/>
  <c r="J2944" i="1"/>
  <c r="O2944" i="1" s="1"/>
  <c r="I2945" i="1"/>
  <c r="L2945" i="1" s="1"/>
  <c r="J2945" i="1"/>
  <c r="O2945" i="1" s="1"/>
  <c r="K2945" i="1"/>
  <c r="I2946" i="1"/>
  <c r="M2946" i="1" s="1"/>
  <c r="J2946" i="1"/>
  <c r="O2946" i="1" s="1"/>
  <c r="I2947" i="1"/>
  <c r="L2947" i="1" s="1"/>
  <c r="J2947" i="1"/>
  <c r="O2947" i="1" s="1"/>
  <c r="M2947" i="1"/>
  <c r="N2947" i="1"/>
  <c r="I2948" i="1"/>
  <c r="M2948" i="1" s="1"/>
  <c r="J2948" i="1"/>
  <c r="O2948" i="1" s="1"/>
  <c r="I2949" i="1"/>
  <c r="K2949" i="1" s="1"/>
  <c r="J2949" i="1"/>
  <c r="O2949" i="1" s="1"/>
  <c r="L2949" i="1"/>
  <c r="M2949" i="1"/>
  <c r="N2949" i="1"/>
  <c r="I2950" i="1"/>
  <c r="K2950" i="1" s="1"/>
  <c r="J2950" i="1"/>
  <c r="O2950" i="1" s="1"/>
  <c r="L2950" i="1"/>
  <c r="I2951" i="1"/>
  <c r="K2951" i="1" s="1"/>
  <c r="J2951" i="1"/>
  <c r="O2951" i="1" s="1"/>
  <c r="L2951" i="1"/>
  <c r="M2951" i="1"/>
  <c r="N2951" i="1"/>
  <c r="I2952" i="1"/>
  <c r="L2952" i="1" s="1"/>
  <c r="J2952" i="1"/>
  <c r="O2952" i="1" s="1"/>
  <c r="M2952" i="1"/>
  <c r="I2953" i="1"/>
  <c r="J2953" i="1"/>
  <c r="O2953" i="1" s="1"/>
  <c r="I2954" i="1"/>
  <c r="J2954" i="1"/>
  <c r="O2954" i="1" s="1"/>
  <c r="I2955" i="1"/>
  <c r="L2955" i="1" s="1"/>
  <c r="J2955" i="1"/>
  <c r="O2955" i="1" s="1"/>
  <c r="K2955" i="1"/>
  <c r="I2956" i="1"/>
  <c r="J2956" i="1"/>
  <c r="O2956" i="1" s="1"/>
  <c r="K2956" i="1"/>
  <c r="I2957" i="1"/>
  <c r="J2957" i="1"/>
  <c r="O2957" i="1" s="1"/>
  <c r="I2958" i="1"/>
  <c r="J2958" i="1"/>
  <c r="O2958" i="1" s="1"/>
  <c r="L2958" i="1"/>
  <c r="I2959" i="1"/>
  <c r="L2959" i="1" s="1"/>
  <c r="J2959" i="1"/>
  <c r="O2959" i="1" s="1"/>
  <c r="M2959" i="1"/>
  <c r="N2959" i="1"/>
  <c r="I2960" i="1"/>
  <c r="J2960" i="1"/>
  <c r="O2960" i="1" s="1"/>
  <c r="I2961" i="1"/>
  <c r="J2961" i="1"/>
  <c r="O2961" i="1" s="1"/>
  <c r="I2962" i="1"/>
  <c r="J2962" i="1"/>
  <c r="O2962" i="1" s="1"/>
  <c r="K2962" i="1"/>
  <c r="N2962" i="1"/>
  <c r="I2963" i="1"/>
  <c r="J2963" i="1"/>
  <c r="O2963" i="1" s="1"/>
  <c r="I2964" i="1"/>
  <c r="K2964" i="1" s="1"/>
  <c r="J2964" i="1"/>
  <c r="O2964" i="1" s="1"/>
  <c r="L2964" i="1"/>
  <c r="M2964" i="1"/>
  <c r="N2964" i="1"/>
  <c r="I2965" i="1"/>
  <c r="L2965" i="1" s="1"/>
  <c r="J2965" i="1"/>
  <c r="O2965" i="1" s="1"/>
  <c r="M2965" i="1"/>
  <c r="I2966" i="1"/>
  <c r="L2966" i="1" s="1"/>
  <c r="J2966" i="1"/>
  <c r="O2966" i="1" s="1"/>
  <c r="I2967" i="1"/>
  <c r="L2967" i="1" s="1"/>
  <c r="J2967" i="1"/>
  <c r="O2967" i="1" s="1"/>
  <c r="M2967" i="1"/>
  <c r="N2967" i="1"/>
  <c r="I2968" i="1"/>
  <c r="J2968" i="1"/>
  <c r="O2968" i="1" s="1"/>
  <c r="I2969" i="1"/>
  <c r="J2969" i="1"/>
  <c r="O2969" i="1" s="1"/>
  <c r="M2969" i="1"/>
  <c r="I2970" i="1"/>
  <c r="K2970" i="1" s="1"/>
  <c r="J2970" i="1"/>
  <c r="O2970" i="1" s="1"/>
  <c r="I2971" i="1"/>
  <c r="L2971" i="1" s="1"/>
  <c r="J2971" i="1"/>
  <c r="O2971" i="1" s="1"/>
  <c r="K2971" i="1"/>
  <c r="I2972" i="1"/>
  <c r="J2972" i="1"/>
  <c r="O2972" i="1" s="1"/>
  <c r="K2972" i="1"/>
  <c r="L2972" i="1"/>
  <c r="M2972" i="1"/>
  <c r="N2972" i="1"/>
  <c r="I2973" i="1"/>
  <c r="K2973" i="1" s="1"/>
  <c r="J2973" i="1"/>
  <c r="O2973" i="1" s="1"/>
  <c r="L2973" i="1"/>
  <c r="M2973" i="1"/>
  <c r="N2973" i="1"/>
  <c r="I2974" i="1"/>
  <c r="K2974" i="1" s="1"/>
  <c r="J2974" i="1"/>
  <c r="O2974" i="1" s="1"/>
  <c r="M2974" i="1"/>
  <c r="I2975" i="1"/>
  <c r="K2975" i="1" s="1"/>
  <c r="J2975" i="1"/>
  <c r="O2975" i="1" s="1"/>
  <c r="I2976" i="1"/>
  <c r="J2976" i="1"/>
  <c r="O2976" i="1" s="1"/>
  <c r="I2977" i="1"/>
  <c r="M2977" i="1" s="1"/>
  <c r="J2977" i="1"/>
  <c r="O2977" i="1" s="1"/>
  <c r="I2978" i="1"/>
  <c r="K2978" i="1" s="1"/>
  <c r="J2978" i="1"/>
  <c r="O2978" i="1" s="1"/>
  <c r="I2979" i="1"/>
  <c r="J2979" i="1"/>
  <c r="O2979" i="1" s="1"/>
  <c r="K2979" i="1"/>
  <c r="L2979" i="1"/>
  <c r="I2980" i="1"/>
  <c r="M2980" i="1" s="1"/>
  <c r="J2980" i="1"/>
  <c r="O2980" i="1" s="1"/>
  <c r="I2981" i="1"/>
  <c r="J2981" i="1"/>
  <c r="O2981" i="1" s="1"/>
  <c r="I2982" i="1"/>
  <c r="J2982" i="1"/>
  <c r="O2982" i="1" s="1"/>
  <c r="N2982" i="1"/>
  <c r="I2983" i="1"/>
  <c r="L2983" i="1" s="1"/>
  <c r="J2983" i="1"/>
  <c r="O2983" i="1" s="1"/>
  <c r="K2983" i="1"/>
  <c r="M2983" i="1"/>
  <c r="N2983" i="1"/>
  <c r="I2984" i="1"/>
  <c r="N2984" i="1" s="1"/>
  <c r="J2984" i="1"/>
  <c r="O2984" i="1" s="1"/>
  <c r="L2984" i="1"/>
  <c r="I2985" i="1"/>
  <c r="J2985" i="1"/>
  <c r="O2985" i="1" s="1"/>
  <c r="I2986" i="1"/>
  <c r="N2986" i="1" s="1"/>
  <c r="J2986" i="1"/>
  <c r="O2986" i="1" s="1"/>
  <c r="I2987" i="1"/>
  <c r="N2987" i="1" s="1"/>
  <c r="J2987" i="1"/>
  <c r="O2987" i="1" s="1"/>
  <c r="K2987" i="1"/>
  <c r="M2987" i="1"/>
  <c r="I2988" i="1"/>
  <c r="K2988" i="1" s="1"/>
  <c r="J2988" i="1"/>
  <c r="O2988" i="1" s="1"/>
  <c r="L2988" i="1"/>
  <c r="N2988" i="1"/>
  <c r="I2989" i="1"/>
  <c r="J2989" i="1"/>
  <c r="O2989" i="1" s="1"/>
  <c r="I2990" i="1"/>
  <c r="K2990" i="1" s="1"/>
  <c r="J2990" i="1"/>
  <c r="O2990" i="1" s="1"/>
  <c r="M2990" i="1"/>
  <c r="I2991" i="1"/>
  <c r="K2991" i="1" s="1"/>
  <c r="J2991" i="1"/>
  <c r="O2991" i="1" s="1"/>
  <c r="I2992" i="1"/>
  <c r="L2992" i="1" s="1"/>
  <c r="J2992" i="1"/>
  <c r="O2992" i="1" s="1"/>
  <c r="I2993" i="1"/>
  <c r="K2993" i="1" s="1"/>
  <c r="J2993" i="1"/>
  <c r="O2993" i="1" s="1"/>
  <c r="I2994" i="1"/>
  <c r="M2994" i="1" s="1"/>
  <c r="J2994" i="1"/>
  <c r="O2994" i="1" s="1"/>
  <c r="L2994" i="1"/>
  <c r="I2995" i="1"/>
  <c r="M2995" i="1" s="1"/>
  <c r="J2995" i="1"/>
  <c r="O2995" i="1" s="1"/>
  <c r="I2996" i="1"/>
  <c r="K2996" i="1" s="1"/>
  <c r="J2996" i="1"/>
  <c r="O2996" i="1" s="1"/>
  <c r="L2996" i="1"/>
  <c r="N2996" i="1"/>
  <c r="I2997" i="1"/>
  <c r="J2997" i="1"/>
  <c r="O2997" i="1" s="1"/>
  <c r="I2998" i="1"/>
  <c r="K2998" i="1" s="1"/>
  <c r="J2998" i="1"/>
  <c r="O2998" i="1" s="1"/>
  <c r="M2998" i="1"/>
  <c r="N2998" i="1"/>
  <c r="I2999" i="1"/>
  <c r="L2999" i="1" s="1"/>
  <c r="J2999" i="1"/>
  <c r="O2999" i="1" s="1"/>
  <c r="I3000" i="1"/>
  <c r="J3000" i="1"/>
  <c r="O3000" i="1" s="1"/>
  <c r="I3001" i="1"/>
  <c r="J3001" i="1"/>
  <c r="O3001" i="1" s="1"/>
  <c r="I3002" i="1"/>
  <c r="M3002" i="1" s="1"/>
  <c r="J3002" i="1"/>
  <c r="O3002" i="1" s="1"/>
  <c r="I3003" i="1"/>
  <c r="J3003" i="1"/>
  <c r="O3003" i="1" s="1"/>
  <c r="K3003" i="1"/>
  <c r="I3004" i="1"/>
  <c r="K3004" i="1" s="1"/>
  <c r="J3004" i="1"/>
  <c r="O3004" i="1" s="1"/>
  <c r="L3004" i="1"/>
  <c r="N3004" i="1"/>
  <c r="I3005" i="1"/>
  <c r="J3005" i="1"/>
  <c r="O3005" i="1" s="1"/>
  <c r="I3006" i="1"/>
  <c r="J3006" i="1"/>
  <c r="O3006" i="1" s="1"/>
  <c r="I3007" i="1"/>
  <c r="J3007" i="1"/>
  <c r="O3007" i="1" s="1"/>
  <c r="I3008" i="1"/>
  <c r="J3008" i="1"/>
  <c r="O3008" i="1" s="1"/>
  <c r="L3008" i="1"/>
  <c r="N3008" i="1"/>
  <c r="I3009" i="1"/>
  <c r="J3009" i="1"/>
  <c r="O3009" i="1" s="1"/>
  <c r="I3010" i="1"/>
  <c r="J3010" i="1"/>
  <c r="O3010" i="1" s="1"/>
  <c r="I3011" i="1"/>
  <c r="J3011" i="1"/>
  <c r="O3011" i="1" s="1"/>
  <c r="I3012" i="1"/>
  <c r="J3012" i="1"/>
  <c r="O3012" i="1" s="1"/>
  <c r="I3013" i="1"/>
  <c r="M3013" i="1" s="1"/>
  <c r="J3013" i="1"/>
  <c r="O3013" i="1" s="1"/>
  <c r="I3014" i="1"/>
  <c r="J3014" i="1"/>
  <c r="O3014" i="1" s="1"/>
  <c r="N3014" i="1"/>
  <c r="I3015" i="1"/>
  <c r="L3015" i="1" s="1"/>
  <c r="J3015" i="1"/>
  <c r="O3015" i="1" s="1"/>
  <c r="K3015" i="1"/>
  <c r="M3015" i="1"/>
  <c r="N3015" i="1"/>
  <c r="I3016" i="1"/>
  <c r="N3016" i="1" s="1"/>
  <c r="J3016" i="1"/>
  <c r="O3016" i="1" s="1"/>
  <c r="L3016" i="1"/>
  <c r="I3017" i="1"/>
  <c r="J3017" i="1"/>
  <c r="O3017" i="1" s="1"/>
  <c r="I3018" i="1"/>
  <c r="J3018" i="1"/>
  <c r="O3018" i="1" s="1"/>
  <c r="N3018" i="1"/>
  <c r="I3019" i="1"/>
  <c r="N3019" i="1" s="1"/>
  <c r="J3019" i="1"/>
  <c r="O3019" i="1" s="1"/>
  <c r="K3019" i="1"/>
  <c r="M3019" i="1"/>
  <c r="I3020" i="1"/>
  <c r="K3020" i="1" s="1"/>
  <c r="J3020" i="1"/>
  <c r="O3020" i="1" s="1"/>
  <c r="L3020" i="1"/>
  <c r="N3020" i="1"/>
  <c r="I3021" i="1"/>
  <c r="K3021" i="1" s="1"/>
  <c r="J3021" i="1"/>
  <c r="O3021" i="1" s="1"/>
  <c r="I3022" i="1"/>
  <c r="K3022" i="1" s="1"/>
  <c r="J3022" i="1"/>
  <c r="O3022" i="1" s="1"/>
  <c r="M3022" i="1"/>
  <c r="I3023" i="1"/>
  <c r="J3023" i="1"/>
  <c r="O3023" i="1" s="1"/>
  <c r="K3023" i="1"/>
  <c r="I3024" i="1"/>
  <c r="L3024" i="1" s="1"/>
  <c r="J3024" i="1"/>
  <c r="O3024" i="1" s="1"/>
  <c r="I3025" i="1"/>
  <c r="K3025" i="1" s="1"/>
  <c r="J3025" i="1"/>
  <c r="O3025" i="1" s="1"/>
  <c r="I3026" i="1"/>
  <c r="M3026" i="1" s="1"/>
  <c r="J3026" i="1"/>
  <c r="O3026" i="1" s="1"/>
  <c r="L3026" i="1"/>
  <c r="I3027" i="1"/>
  <c r="J3027" i="1"/>
  <c r="O3027" i="1" s="1"/>
  <c r="M3027" i="1"/>
  <c r="I3028" i="1"/>
  <c r="K3028" i="1" s="1"/>
  <c r="J3028" i="1"/>
  <c r="O3028" i="1" s="1"/>
  <c r="L3028" i="1"/>
  <c r="N3028" i="1"/>
  <c r="I3029" i="1"/>
  <c r="K3029" i="1" s="1"/>
  <c r="J3029" i="1"/>
  <c r="O3029" i="1" s="1"/>
  <c r="I3030" i="1"/>
  <c r="K3030" i="1" s="1"/>
  <c r="J3030" i="1"/>
  <c r="O3030" i="1" s="1"/>
  <c r="L3030" i="1"/>
  <c r="N3030" i="1"/>
  <c r="I3031" i="1"/>
  <c r="J3031" i="1"/>
  <c r="O3031" i="1" s="1"/>
  <c r="I3032" i="1"/>
  <c r="J3032" i="1"/>
  <c r="O3032" i="1" s="1"/>
  <c r="I3033" i="1"/>
  <c r="J3033" i="1"/>
  <c r="O3033" i="1" s="1"/>
  <c r="I3034" i="1"/>
  <c r="J3034" i="1"/>
  <c r="O3034" i="1" s="1"/>
  <c r="I3035" i="1"/>
  <c r="J3035" i="1"/>
  <c r="O3035" i="1" s="1"/>
  <c r="I3036" i="1"/>
  <c r="K3036" i="1" s="1"/>
  <c r="J3036" i="1"/>
  <c r="O3036" i="1" s="1"/>
  <c r="L3036" i="1"/>
  <c r="M3036" i="1"/>
  <c r="N3036" i="1"/>
  <c r="I3037" i="1"/>
  <c r="L3037" i="1" s="1"/>
  <c r="J3037" i="1"/>
  <c r="O3037" i="1" s="1"/>
  <c r="M3037" i="1"/>
  <c r="I3038" i="1"/>
  <c r="J3038" i="1"/>
  <c r="O3038" i="1" s="1"/>
  <c r="L3038" i="1"/>
  <c r="I3039" i="1"/>
  <c r="J3039" i="1"/>
  <c r="O3039" i="1" s="1"/>
  <c r="I3040" i="1"/>
  <c r="N3040" i="1" s="1"/>
  <c r="J3040" i="1"/>
  <c r="O3040" i="1" s="1"/>
  <c r="L3040" i="1"/>
  <c r="I3041" i="1"/>
  <c r="M3041" i="1" s="1"/>
  <c r="J3041" i="1"/>
  <c r="O3041" i="1" s="1"/>
  <c r="K3041" i="1"/>
  <c r="I3042" i="1"/>
  <c r="J3042" i="1"/>
  <c r="O3042" i="1" s="1"/>
  <c r="I3043" i="1"/>
  <c r="J3043" i="1"/>
  <c r="O3043" i="1" s="1"/>
  <c r="I3044" i="1"/>
  <c r="J3044" i="1"/>
  <c r="O3044" i="1" s="1"/>
  <c r="I3045" i="1"/>
  <c r="J3045" i="1"/>
  <c r="O3045" i="1" s="1"/>
  <c r="I3046" i="1"/>
  <c r="K3046" i="1" s="1"/>
  <c r="J3046" i="1"/>
  <c r="O3046" i="1" s="1"/>
  <c r="M3046" i="1"/>
  <c r="N3046" i="1"/>
  <c r="I3047" i="1"/>
  <c r="L3047" i="1" s="1"/>
  <c r="J3047" i="1"/>
  <c r="O3047" i="1" s="1"/>
  <c r="M3047" i="1"/>
  <c r="I3048" i="1"/>
  <c r="N3048" i="1" s="1"/>
  <c r="J3048" i="1"/>
  <c r="O3048" i="1" s="1"/>
  <c r="I3049" i="1"/>
  <c r="J3049" i="1"/>
  <c r="O3049" i="1" s="1"/>
  <c r="I3050" i="1"/>
  <c r="M3050" i="1" s="1"/>
  <c r="J3050" i="1"/>
  <c r="O3050" i="1" s="1"/>
  <c r="K3050" i="1"/>
  <c r="L3050" i="1"/>
  <c r="N3050" i="1"/>
  <c r="I3051" i="1"/>
  <c r="N3051" i="1" s="1"/>
  <c r="J3051" i="1"/>
  <c r="O3051" i="1" s="1"/>
  <c r="K3051" i="1"/>
  <c r="I3052" i="1"/>
  <c r="J3052" i="1"/>
  <c r="O3052" i="1" s="1"/>
  <c r="N3052" i="1"/>
  <c r="I3053" i="1"/>
  <c r="J3053" i="1"/>
  <c r="O3053" i="1" s="1"/>
  <c r="K3053" i="1"/>
  <c r="I3054" i="1"/>
  <c r="J3054" i="1"/>
  <c r="O3054" i="1" s="1"/>
  <c r="I3055" i="1"/>
  <c r="L3055" i="1" s="1"/>
  <c r="J3055" i="1"/>
  <c r="O3055" i="1" s="1"/>
  <c r="K3055" i="1"/>
  <c r="M3055" i="1"/>
  <c r="N3055" i="1"/>
  <c r="I3056" i="1"/>
  <c r="L3056" i="1" s="1"/>
  <c r="J3056" i="1"/>
  <c r="O3056" i="1" s="1"/>
  <c r="N3056" i="1"/>
  <c r="I3057" i="1"/>
  <c r="J3057" i="1"/>
  <c r="O3057" i="1" s="1"/>
  <c r="I3058" i="1"/>
  <c r="J3058" i="1"/>
  <c r="O3058" i="1" s="1"/>
  <c r="I3059" i="1"/>
  <c r="J3059" i="1"/>
  <c r="O3059" i="1" s="1"/>
  <c r="I3060" i="1"/>
  <c r="K3060" i="1" s="1"/>
  <c r="J3060" i="1"/>
  <c r="O3060" i="1" s="1"/>
  <c r="I3061" i="1"/>
  <c r="N3061" i="1" s="1"/>
  <c r="J3061" i="1"/>
  <c r="O3061" i="1" s="1"/>
  <c r="L3061" i="1"/>
  <c r="I3062" i="1"/>
  <c r="J3062" i="1"/>
  <c r="O3062" i="1" s="1"/>
  <c r="I3063" i="1"/>
  <c r="L3063" i="1" s="1"/>
  <c r="J3063" i="1"/>
  <c r="O3063" i="1" s="1"/>
  <c r="I3064" i="1"/>
  <c r="J3064" i="1"/>
  <c r="O3064" i="1" s="1"/>
  <c r="I3065" i="1"/>
  <c r="K3065" i="1" s="1"/>
  <c r="J3065" i="1"/>
  <c r="O3065" i="1" s="1"/>
  <c r="I3066" i="1"/>
  <c r="M3066" i="1" s="1"/>
  <c r="J3066" i="1"/>
  <c r="O3066" i="1" s="1"/>
  <c r="L3066" i="1"/>
  <c r="I3067" i="1"/>
  <c r="K3067" i="1" s="1"/>
  <c r="J3067" i="1"/>
  <c r="O3067" i="1" s="1"/>
  <c r="I3068" i="1"/>
  <c r="L3068" i="1" s="1"/>
  <c r="J3068" i="1"/>
  <c r="O3068" i="1" s="1"/>
  <c r="K3068" i="1"/>
  <c r="M3068" i="1"/>
  <c r="N3068" i="1"/>
  <c r="I3069" i="1"/>
  <c r="N3069" i="1" s="1"/>
  <c r="J3069" i="1"/>
  <c r="O3069" i="1" s="1"/>
  <c r="I3070" i="1"/>
  <c r="J3070" i="1"/>
  <c r="O3070" i="1" s="1"/>
  <c r="L3070" i="1"/>
  <c r="I3071" i="1"/>
  <c r="J3071" i="1"/>
  <c r="O3071" i="1" s="1"/>
  <c r="I3072" i="1"/>
  <c r="N3072" i="1" s="1"/>
  <c r="J3072" i="1"/>
  <c r="O3072" i="1" s="1"/>
  <c r="I3073" i="1"/>
  <c r="M3073" i="1" s="1"/>
  <c r="J3073" i="1"/>
  <c r="O3073" i="1" s="1"/>
  <c r="K3073" i="1"/>
  <c r="I3074" i="1"/>
  <c r="J3074" i="1"/>
  <c r="O3074" i="1" s="1"/>
  <c r="I3075" i="1"/>
  <c r="M3075" i="1" s="1"/>
  <c r="J3075" i="1"/>
  <c r="O3075" i="1" s="1"/>
  <c r="I3076" i="1"/>
  <c r="K3076" i="1" s="1"/>
  <c r="J3076" i="1"/>
  <c r="O3076" i="1" s="1"/>
  <c r="I3077" i="1"/>
  <c r="M3077" i="1" s="1"/>
  <c r="J3077" i="1"/>
  <c r="O3077" i="1" s="1"/>
  <c r="I3078" i="1"/>
  <c r="L3078" i="1" s="1"/>
  <c r="J3078" i="1"/>
  <c r="O3078" i="1" s="1"/>
  <c r="I3079" i="1"/>
  <c r="L3079" i="1" s="1"/>
  <c r="J3079" i="1"/>
  <c r="O3079" i="1" s="1"/>
  <c r="M3079" i="1"/>
  <c r="N3079" i="1"/>
  <c r="I3080" i="1"/>
  <c r="J3080" i="1"/>
  <c r="O3080" i="1" s="1"/>
  <c r="I3081" i="1"/>
  <c r="J3081" i="1"/>
  <c r="O3081" i="1" s="1"/>
  <c r="I3082" i="1"/>
  <c r="J3082" i="1"/>
  <c r="O3082" i="1" s="1"/>
  <c r="I3083" i="1"/>
  <c r="N3083" i="1" s="1"/>
  <c r="J3083" i="1"/>
  <c r="O3083" i="1" s="1"/>
  <c r="M3083" i="1"/>
  <c r="I3084" i="1"/>
  <c r="N3084" i="1" s="1"/>
  <c r="J3084" i="1"/>
  <c r="O3084" i="1" s="1"/>
  <c r="I3085" i="1"/>
  <c r="K3085" i="1" s="1"/>
  <c r="J3085" i="1"/>
  <c r="O3085" i="1" s="1"/>
  <c r="I3086" i="1"/>
  <c r="J3086" i="1"/>
  <c r="O3086" i="1" s="1"/>
  <c r="N3086" i="1"/>
  <c r="I3087" i="1"/>
  <c r="L3087" i="1" s="1"/>
  <c r="J3087" i="1"/>
  <c r="O3087" i="1" s="1"/>
  <c r="K3087" i="1"/>
  <c r="M3087" i="1"/>
  <c r="N3087" i="1"/>
  <c r="I3088" i="1"/>
  <c r="L3088" i="1" s="1"/>
  <c r="J3088" i="1"/>
  <c r="O3088" i="1" s="1"/>
  <c r="I3089" i="1"/>
  <c r="K3089" i="1" s="1"/>
  <c r="J3089" i="1"/>
  <c r="O3089" i="1" s="1"/>
  <c r="I3090" i="1"/>
  <c r="J3090" i="1"/>
  <c r="O3090" i="1" s="1"/>
  <c r="I3091" i="1"/>
  <c r="M3091" i="1" s="1"/>
  <c r="J3091" i="1"/>
  <c r="O3091" i="1" s="1"/>
  <c r="I3092" i="1"/>
  <c r="N3092" i="1" s="1"/>
  <c r="J3092" i="1"/>
  <c r="O3092" i="1" s="1"/>
  <c r="I3093" i="1"/>
  <c r="N3093" i="1" s="1"/>
  <c r="J3093" i="1"/>
  <c r="O3093" i="1" s="1"/>
  <c r="K3093" i="1"/>
  <c r="L3093" i="1"/>
  <c r="M3093" i="1"/>
  <c r="I3094" i="1"/>
  <c r="K3094" i="1" s="1"/>
  <c r="J3094" i="1"/>
  <c r="O3094" i="1" s="1"/>
  <c r="L3094" i="1"/>
  <c r="N3094" i="1"/>
  <c r="I3095" i="1"/>
  <c r="J3095" i="1"/>
  <c r="O3095" i="1" s="1"/>
  <c r="I3096" i="1"/>
  <c r="J3096" i="1"/>
  <c r="O3096" i="1" s="1"/>
  <c r="I3097" i="1"/>
  <c r="J3097" i="1"/>
  <c r="O3097" i="1" s="1"/>
  <c r="I3098" i="1"/>
  <c r="M3098" i="1" s="1"/>
  <c r="J3098" i="1"/>
  <c r="O3098" i="1" s="1"/>
  <c r="L3098" i="1"/>
  <c r="I3099" i="1"/>
  <c r="J3099" i="1"/>
  <c r="O3099" i="1" s="1"/>
  <c r="I3100" i="1"/>
  <c r="K3100" i="1" s="1"/>
  <c r="J3100" i="1"/>
  <c r="O3100" i="1" s="1"/>
  <c r="L3100" i="1"/>
  <c r="M3100" i="1"/>
  <c r="N3100" i="1"/>
  <c r="I3101" i="1"/>
  <c r="L3101" i="1" s="1"/>
  <c r="J3101" i="1"/>
  <c r="O3101" i="1" s="1"/>
  <c r="M3101" i="1"/>
  <c r="I3102" i="1"/>
  <c r="J3102" i="1"/>
  <c r="O3102" i="1" s="1"/>
  <c r="L3102" i="1"/>
  <c r="I3103" i="1"/>
  <c r="J3103" i="1"/>
  <c r="O3103" i="1" s="1"/>
  <c r="I3104" i="1"/>
  <c r="J3104" i="1"/>
  <c r="O3104" i="1" s="1"/>
  <c r="I3105" i="1"/>
  <c r="M3105" i="1" s="1"/>
  <c r="J3105" i="1"/>
  <c r="O3105" i="1" s="1"/>
  <c r="K3105" i="1"/>
  <c r="I3106" i="1"/>
  <c r="J3106" i="1"/>
  <c r="O3106" i="1" s="1"/>
  <c r="I3107" i="1"/>
  <c r="J3107" i="1"/>
  <c r="O3107" i="1" s="1"/>
  <c r="I3108" i="1"/>
  <c r="K3108" i="1" s="1"/>
  <c r="J3108" i="1"/>
  <c r="O3108" i="1" s="1"/>
  <c r="L3108" i="1"/>
  <c r="N3108" i="1"/>
  <c r="I3109" i="1"/>
  <c r="M3109" i="1" s="1"/>
  <c r="J3109" i="1"/>
  <c r="O3109" i="1" s="1"/>
  <c r="I3110" i="1"/>
  <c r="K3110" i="1" s="1"/>
  <c r="J3110" i="1"/>
  <c r="O3110" i="1" s="1"/>
  <c r="L3110" i="1"/>
  <c r="N3110" i="1"/>
  <c r="I3111" i="1"/>
  <c r="J3111" i="1"/>
  <c r="O3111" i="1" s="1"/>
  <c r="I3112" i="1"/>
  <c r="J3112" i="1"/>
  <c r="O3112" i="1" s="1"/>
  <c r="L3112" i="1"/>
  <c r="N3112" i="1"/>
  <c r="I3113" i="1"/>
  <c r="J3113" i="1"/>
  <c r="O3113" i="1" s="1"/>
  <c r="I3114" i="1"/>
  <c r="M3114" i="1" s="1"/>
  <c r="J3114" i="1"/>
  <c r="O3114" i="1" s="1"/>
  <c r="K3114" i="1"/>
  <c r="N3114" i="1"/>
  <c r="I3115" i="1"/>
  <c r="J3115" i="1"/>
  <c r="O3115" i="1" s="1"/>
  <c r="I3116" i="1"/>
  <c r="N3116" i="1" s="1"/>
  <c r="J3116" i="1"/>
  <c r="O3116" i="1" s="1"/>
  <c r="L3116" i="1"/>
  <c r="I3117" i="1"/>
  <c r="K3117" i="1" s="1"/>
  <c r="J3117" i="1"/>
  <c r="O3117" i="1" s="1"/>
  <c r="I3118" i="1"/>
  <c r="J3118" i="1"/>
  <c r="O3118" i="1" s="1"/>
  <c r="N3118" i="1"/>
  <c r="I3119" i="1"/>
  <c r="L3119" i="1" s="1"/>
  <c r="J3119" i="1"/>
  <c r="O3119" i="1" s="1"/>
  <c r="M3119" i="1"/>
  <c r="I3120" i="1"/>
  <c r="J3120" i="1"/>
  <c r="O3120" i="1" s="1"/>
  <c r="I3121" i="1"/>
  <c r="K3121" i="1" s="1"/>
  <c r="J3121" i="1"/>
  <c r="O3121" i="1" s="1"/>
  <c r="I3122" i="1"/>
  <c r="M3122" i="1" s="1"/>
  <c r="J3122" i="1"/>
  <c r="O3122" i="1" s="1"/>
  <c r="K3122" i="1"/>
  <c r="L3122" i="1"/>
  <c r="N3122" i="1"/>
  <c r="I3123" i="1"/>
  <c r="M3123" i="1" s="1"/>
  <c r="J3123" i="1"/>
  <c r="O3123" i="1" s="1"/>
  <c r="I3124" i="1"/>
  <c r="J3124" i="1"/>
  <c r="O3124" i="1" s="1"/>
  <c r="K3124" i="1"/>
  <c r="I3125" i="1"/>
  <c r="J3125" i="1"/>
  <c r="O3125" i="1" s="1"/>
  <c r="I3126" i="1"/>
  <c r="K3126" i="1" s="1"/>
  <c r="J3126" i="1"/>
  <c r="O3126" i="1" s="1"/>
  <c r="M3126" i="1"/>
  <c r="N3126" i="1"/>
  <c r="I3127" i="1"/>
  <c r="L3127" i="1" s="1"/>
  <c r="J3127" i="1"/>
  <c r="O3127" i="1" s="1"/>
  <c r="I3128" i="1"/>
  <c r="J3128" i="1"/>
  <c r="O3128" i="1" s="1"/>
  <c r="I3129" i="1"/>
  <c r="K3129" i="1" s="1"/>
  <c r="J3129" i="1"/>
  <c r="O3129" i="1" s="1"/>
  <c r="M3129" i="1"/>
  <c r="I3130" i="1"/>
  <c r="M3130" i="1" s="1"/>
  <c r="J3130" i="1"/>
  <c r="O3130" i="1" s="1"/>
  <c r="I3131" i="1"/>
  <c r="K3131" i="1" s="1"/>
  <c r="J3131" i="1"/>
  <c r="O3131" i="1" s="1"/>
  <c r="I3132" i="1"/>
  <c r="K3132" i="1" s="1"/>
  <c r="J3132" i="1"/>
  <c r="O3132" i="1" s="1"/>
  <c r="I3133" i="1"/>
  <c r="J3133" i="1"/>
  <c r="O3133" i="1" s="1"/>
  <c r="I3134" i="1"/>
  <c r="K3134" i="1" s="1"/>
  <c r="J3134" i="1"/>
  <c r="O3134" i="1" s="1"/>
  <c r="M3134" i="1"/>
  <c r="I3135" i="1"/>
  <c r="J3135" i="1"/>
  <c r="O3135" i="1" s="1"/>
  <c r="I3136" i="1"/>
  <c r="J3136" i="1"/>
  <c r="O3136" i="1" s="1"/>
  <c r="I3137" i="1"/>
  <c r="M3137" i="1" s="1"/>
  <c r="J3137" i="1"/>
  <c r="O3137" i="1" s="1"/>
  <c r="K3137" i="1"/>
  <c r="I3138" i="1"/>
  <c r="J3138" i="1"/>
  <c r="O3138" i="1" s="1"/>
  <c r="I3139" i="1"/>
  <c r="N3139" i="1" s="1"/>
  <c r="J3139" i="1"/>
  <c r="O3139" i="1" s="1"/>
  <c r="M3139" i="1"/>
  <c r="I3140" i="1"/>
  <c r="J3140" i="1"/>
  <c r="O3140" i="1" s="1"/>
  <c r="K3140" i="1"/>
  <c r="L3140" i="1"/>
  <c r="M3140" i="1"/>
  <c r="N3140" i="1"/>
  <c r="I3141" i="1"/>
  <c r="J3141" i="1"/>
  <c r="O3141" i="1" s="1"/>
  <c r="I3142" i="1"/>
  <c r="J3142" i="1"/>
  <c r="O3142" i="1" s="1"/>
  <c r="L3142" i="1"/>
  <c r="I3143" i="1"/>
  <c r="L3143" i="1" s="1"/>
  <c r="J3143" i="1"/>
  <c r="O3143" i="1" s="1"/>
  <c r="M3143" i="1"/>
  <c r="N3143" i="1"/>
  <c r="I3144" i="1"/>
  <c r="J3144" i="1"/>
  <c r="O3144" i="1" s="1"/>
  <c r="I3145" i="1"/>
  <c r="J3145" i="1"/>
  <c r="O3145" i="1" s="1"/>
  <c r="I3146" i="1"/>
  <c r="J3146" i="1"/>
  <c r="O3146" i="1" s="1"/>
  <c r="K3146" i="1"/>
  <c r="I3147" i="1"/>
  <c r="N3147" i="1" s="1"/>
  <c r="J3147" i="1"/>
  <c r="O3147" i="1" s="1"/>
  <c r="M3147" i="1"/>
  <c r="I3148" i="1"/>
  <c r="M3148" i="1" s="1"/>
  <c r="J3148" i="1"/>
  <c r="O3148" i="1" s="1"/>
  <c r="I3149" i="1"/>
  <c r="J3149" i="1"/>
  <c r="O3149" i="1" s="1"/>
  <c r="I3150" i="1"/>
  <c r="N3150" i="1" s="1"/>
  <c r="J3150" i="1"/>
  <c r="O3150" i="1" s="1"/>
  <c r="I3151" i="1"/>
  <c r="L3151" i="1" s="1"/>
  <c r="J3151" i="1"/>
  <c r="O3151" i="1" s="1"/>
  <c r="K3151" i="1"/>
  <c r="M3151" i="1"/>
  <c r="N3151" i="1"/>
  <c r="I3152" i="1"/>
  <c r="L3152" i="1" s="1"/>
  <c r="J3152" i="1"/>
  <c r="O3152" i="1" s="1"/>
  <c r="N3152" i="1"/>
  <c r="I3153" i="1"/>
  <c r="K3153" i="1" s="1"/>
  <c r="J3153" i="1"/>
  <c r="O3153" i="1" s="1"/>
  <c r="I3154" i="1"/>
  <c r="J3154" i="1"/>
  <c r="O3154" i="1" s="1"/>
  <c r="I3155" i="1"/>
  <c r="M3155" i="1" s="1"/>
  <c r="J3155" i="1"/>
  <c r="O3155" i="1" s="1"/>
  <c r="I3156" i="1"/>
  <c r="J3156" i="1"/>
  <c r="O3156" i="1" s="1"/>
  <c r="K3156" i="1"/>
  <c r="I3157" i="1"/>
  <c r="N3157" i="1" s="1"/>
  <c r="J3157" i="1"/>
  <c r="O3157" i="1" s="1"/>
  <c r="K3157" i="1"/>
  <c r="M3157" i="1"/>
  <c r="I3158" i="1"/>
  <c r="N3158" i="1" s="1"/>
  <c r="J3158" i="1"/>
  <c r="O3158" i="1" s="1"/>
  <c r="I3159" i="1"/>
  <c r="L3159" i="1" s="1"/>
  <c r="J3159" i="1"/>
  <c r="O3159" i="1" s="1"/>
  <c r="M3159" i="1"/>
  <c r="I3160" i="1"/>
  <c r="J3160" i="1"/>
  <c r="O3160" i="1" s="1"/>
  <c r="I3161" i="1"/>
  <c r="M3161" i="1" s="1"/>
  <c r="J3161" i="1"/>
  <c r="O3161" i="1" s="1"/>
  <c r="K3161" i="1"/>
  <c r="I3162" i="1"/>
  <c r="J3162" i="1"/>
  <c r="O3162" i="1" s="1"/>
  <c r="I3163" i="1"/>
  <c r="K3163" i="1" s="1"/>
  <c r="J3163" i="1"/>
  <c r="O3163" i="1" s="1"/>
  <c r="I3164" i="1"/>
  <c r="N3164" i="1" s="1"/>
  <c r="J3164" i="1"/>
  <c r="O3164" i="1" s="1"/>
  <c r="L3164" i="1"/>
  <c r="I3165" i="1"/>
  <c r="L3165" i="1" s="1"/>
  <c r="J3165" i="1"/>
  <c r="O3165" i="1" s="1"/>
  <c r="K3165" i="1"/>
  <c r="N3165" i="1"/>
  <c r="I3166" i="1"/>
  <c r="J3166" i="1"/>
  <c r="O3166" i="1" s="1"/>
  <c r="I3167" i="1"/>
  <c r="J3167" i="1"/>
  <c r="O3167" i="1" s="1"/>
  <c r="I3168" i="1"/>
  <c r="J3168" i="1"/>
  <c r="O3168" i="1" s="1"/>
  <c r="I3169" i="1"/>
  <c r="M3169" i="1" s="1"/>
  <c r="J3169" i="1"/>
  <c r="O3169" i="1" s="1"/>
  <c r="K3169" i="1"/>
  <c r="I3170" i="1"/>
  <c r="J3170" i="1"/>
  <c r="O3170" i="1" s="1"/>
  <c r="I3171" i="1"/>
  <c r="K3171" i="1" s="1"/>
  <c r="J3171" i="1"/>
  <c r="O3171" i="1" s="1"/>
  <c r="I3172" i="1"/>
  <c r="K3172" i="1" s="1"/>
  <c r="J3172" i="1"/>
  <c r="O3172" i="1" s="1"/>
  <c r="L3172" i="1"/>
  <c r="M3172" i="1"/>
  <c r="N3172" i="1"/>
  <c r="I3173" i="1"/>
  <c r="M3173" i="1" s="1"/>
  <c r="J3173" i="1"/>
  <c r="O3173" i="1" s="1"/>
  <c r="I3174" i="1"/>
  <c r="J3174" i="1"/>
  <c r="O3174" i="1" s="1"/>
  <c r="I3175" i="1"/>
  <c r="L3175" i="1" s="1"/>
  <c r="J3175" i="1"/>
  <c r="O3175" i="1" s="1"/>
  <c r="M3175" i="1"/>
  <c r="I3176" i="1"/>
  <c r="J3176" i="1"/>
  <c r="O3176" i="1" s="1"/>
  <c r="I3177" i="1"/>
  <c r="J3177" i="1"/>
  <c r="O3177" i="1" s="1"/>
  <c r="I3178" i="1"/>
  <c r="M3178" i="1" s="1"/>
  <c r="J3178" i="1"/>
  <c r="O3178" i="1" s="1"/>
  <c r="K3178" i="1"/>
  <c r="L3178" i="1"/>
  <c r="N3178" i="1"/>
  <c r="I3179" i="1"/>
  <c r="N3179" i="1" s="1"/>
  <c r="J3179" i="1"/>
  <c r="O3179" i="1" s="1"/>
  <c r="K3179" i="1"/>
  <c r="I3180" i="1"/>
  <c r="J3180" i="1"/>
  <c r="O3180" i="1" s="1"/>
  <c r="K3180" i="1"/>
  <c r="I3181" i="1"/>
  <c r="K3181" i="1" s="1"/>
  <c r="J3181" i="1"/>
  <c r="O3181" i="1" s="1"/>
  <c r="I3182" i="1"/>
  <c r="J3182" i="1"/>
  <c r="O3182" i="1" s="1"/>
  <c r="I3183" i="1"/>
  <c r="L3183" i="1" s="1"/>
  <c r="J3183" i="1"/>
  <c r="O3183" i="1" s="1"/>
  <c r="M3183" i="1"/>
  <c r="I3184" i="1"/>
  <c r="L3184" i="1" s="1"/>
  <c r="J3184" i="1"/>
  <c r="O3184" i="1" s="1"/>
  <c r="I3185" i="1"/>
  <c r="J3185" i="1"/>
  <c r="O3185" i="1" s="1"/>
  <c r="I3186" i="1"/>
  <c r="J3186" i="1"/>
  <c r="O3186" i="1" s="1"/>
  <c r="K3186" i="1"/>
  <c r="I3187" i="1"/>
  <c r="J3187" i="1"/>
  <c r="O3187" i="1" s="1"/>
  <c r="I3188" i="1"/>
  <c r="J3188" i="1"/>
  <c r="O3188" i="1" s="1"/>
  <c r="K3188" i="1"/>
  <c r="L3188" i="1"/>
  <c r="M3188" i="1"/>
  <c r="N3188" i="1"/>
  <c r="I3189" i="1"/>
  <c r="N3189" i="1" s="1"/>
  <c r="J3189" i="1"/>
  <c r="O3189" i="1" s="1"/>
  <c r="L3189" i="1"/>
  <c r="M3189" i="1"/>
  <c r="I3190" i="1"/>
  <c r="N3190" i="1" s="1"/>
  <c r="J3190" i="1"/>
  <c r="O3190" i="1" s="1"/>
  <c r="I3191" i="1"/>
  <c r="L3191" i="1" s="1"/>
  <c r="J3191" i="1"/>
  <c r="O3191" i="1" s="1"/>
  <c r="M3191" i="1"/>
  <c r="I3192" i="1"/>
  <c r="J3192" i="1"/>
  <c r="O3192" i="1" s="1"/>
  <c r="I3193" i="1"/>
  <c r="J3193" i="1"/>
  <c r="O3193" i="1" s="1"/>
  <c r="I3194" i="1"/>
  <c r="M3194" i="1" s="1"/>
  <c r="J3194" i="1"/>
  <c r="O3194" i="1" s="1"/>
  <c r="L3194" i="1"/>
  <c r="I3195" i="1"/>
  <c r="J3195" i="1"/>
  <c r="O3195" i="1" s="1"/>
  <c r="I3196" i="1"/>
  <c r="K3196" i="1" s="1"/>
  <c r="J3196" i="1"/>
  <c r="O3196" i="1" s="1"/>
  <c r="L3196" i="1"/>
  <c r="N3196" i="1"/>
  <c r="I3197" i="1"/>
  <c r="J3197" i="1"/>
  <c r="O3197" i="1" s="1"/>
  <c r="I3198" i="1"/>
  <c r="K3198" i="1" s="1"/>
  <c r="J3198" i="1"/>
  <c r="O3198" i="1" s="1"/>
  <c r="M3198" i="1"/>
  <c r="I3199" i="1"/>
  <c r="J3199" i="1"/>
  <c r="O3199" i="1" s="1"/>
  <c r="I3200" i="1"/>
  <c r="L3200" i="1" s="1"/>
  <c r="J3200" i="1"/>
  <c r="O3200" i="1" s="1"/>
  <c r="N3200" i="1"/>
  <c r="I3201" i="1"/>
  <c r="J3201" i="1"/>
  <c r="O3201" i="1" s="1"/>
  <c r="I3202" i="1"/>
  <c r="J3202" i="1"/>
  <c r="O3202" i="1" s="1"/>
  <c r="I3203" i="1"/>
  <c r="J3203" i="1"/>
  <c r="O3203" i="1" s="1"/>
  <c r="I3204" i="1"/>
  <c r="J3204" i="1"/>
  <c r="O3204" i="1" s="1"/>
  <c r="N3204" i="1"/>
  <c r="I3205" i="1"/>
  <c r="J3205" i="1"/>
  <c r="O3205" i="1" s="1"/>
  <c r="M3205" i="1"/>
  <c r="I3206" i="1"/>
  <c r="J3206" i="1"/>
  <c r="O3206" i="1" s="1"/>
  <c r="I3207" i="1"/>
  <c r="L3207" i="1" s="1"/>
  <c r="J3207" i="1"/>
  <c r="O3207" i="1" s="1"/>
  <c r="K3207" i="1"/>
  <c r="M3207" i="1"/>
  <c r="N3207" i="1"/>
  <c r="I3208" i="1"/>
  <c r="N3208" i="1" s="1"/>
  <c r="J3208" i="1"/>
  <c r="O3208" i="1" s="1"/>
  <c r="L3208" i="1"/>
  <c r="I3209" i="1"/>
  <c r="J3209" i="1"/>
  <c r="O3209" i="1" s="1"/>
  <c r="I3210" i="1"/>
  <c r="M3210" i="1" s="1"/>
  <c r="J3210" i="1"/>
  <c r="O3210" i="1" s="1"/>
  <c r="L3210" i="1"/>
  <c r="I3211" i="1"/>
  <c r="K3211" i="1" s="1"/>
  <c r="J3211" i="1"/>
  <c r="O3211" i="1" s="1"/>
  <c r="I3212" i="1"/>
  <c r="K3212" i="1" s="1"/>
  <c r="J3212" i="1"/>
  <c r="O3212" i="1" s="1"/>
  <c r="L3212" i="1"/>
  <c r="M3212" i="1"/>
  <c r="N3212" i="1"/>
  <c r="I3213" i="1"/>
  <c r="K3213" i="1" s="1"/>
  <c r="J3213" i="1"/>
  <c r="O3213" i="1" s="1"/>
  <c r="I3214" i="1"/>
  <c r="K3214" i="1" s="1"/>
  <c r="J3214" i="1"/>
  <c r="O3214" i="1" s="1"/>
  <c r="L3214" i="1"/>
  <c r="M3214" i="1"/>
  <c r="N3214" i="1"/>
  <c r="I3215" i="1"/>
  <c r="L3215" i="1" s="1"/>
  <c r="J3215" i="1"/>
  <c r="O3215" i="1" s="1"/>
  <c r="K3215" i="1"/>
  <c r="N3215" i="1"/>
  <c r="I3216" i="1"/>
  <c r="J3216" i="1"/>
  <c r="O3216" i="1" s="1"/>
  <c r="I3217" i="1"/>
  <c r="J3217" i="1"/>
  <c r="O3217" i="1" s="1"/>
  <c r="I3218" i="1"/>
  <c r="M3218" i="1" s="1"/>
  <c r="J3218" i="1"/>
  <c r="O3218" i="1" s="1"/>
  <c r="L3218" i="1"/>
  <c r="I3219" i="1"/>
  <c r="J3219" i="1"/>
  <c r="O3219" i="1" s="1"/>
  <c r="I3220" i="1"/>
  <c r="K3220" i="1" s="1"/>
  <c r="J3220" i="1"/>
  <c r="O3220" i="1" s="1"/>
  <c r="L3220" i="1"/>
  <c r="M3220" i="1"/>
  <c r="N3220" i="1"/>
  <c r="I3221" i="1"/>
  <c r="K3221" i="1" s="1"/>
  <c r="J3221" i="1"/>
  <c r="O3221" i="1" s="1"/>
  <c r="I3222" i="1"/>
  <c r="K3222" i="1" s="1"/>
  <c r="J3222" i="1"/>
  <c r="O3222" i="1" s="1"/>
  <c r="M3222" i="1"/>
  <c r="N3222" i="1"/>
  <c r="I3223" i="1"/>
  <c r="N3223" i="1" s="1"/>
  <c r="J3223" i="1"/>
  <c r="O3223" i="1" s="1"/>
  <c r="I3224" i="1"/>
  <c r="M3224" i="1" s="1"/>
  <c r="J3224" i="1"/>
  <c r="O3224" i="1" s="1"/>
  <c r="L3224" i="1"/>
  <c r="I3225" i="1"/>
  <c r="J3225" i="1"/>
  <c r="O3225" i="1" s="1"/>
  <c r="I3226" i="1"/>
  <c r="L3226" i="1" s="1"/>
  <c r="J3226" i="1"/>
  <c r="O3226" i="1" s="1"/>
  <c r="K3226" i="1"/>
  <c r="M3226" i="1"/>
  <c r="N3226" i="1"/>
  <c r="I3227" i="1"/>
  <c r="J3227" i="1"/>
  <c r="O3227" i="1" s="1"/>
  <c r="I3228" i="1"/>
  <c r="K3228" i="1" s="1"/>
  <c r="J3228" i="1"/>
  <c r="O3228" i="1" s="1"/>
  <c r="I3229" i="1"/>
  <c r="J3229" i="1"/>
  <c r="O3229" i="1" s="1"/>
  <c r="I3230" i="1"/>
  <c r="J3230" i="1"/>
  <c r="O3230" i="1" s="1"/>
  <c r="I3231" i="1"/>
  <c r="J3231" i="1"/>
  <c r="O3231" i="1" s="1"/>
  <c r="K3231" i="1"/>
  <c r="I3232" i="1"/>
  <c r="M3232" i="1" s="1"/>
  <c r="J3232" i="1"/>
  <c r="O3232" i="1" s="1"/>
  <c r="K3232" i="1"/>
  <c r="L3232" i="1"/>
  <c r="N3232" i="1"/>
  <c r="I3233" i="1"/>
  <c r="N3233" i="1" s="1"/>
  <c r="J3233" i="1"/>
  <c r="O3233" i="1" s="1"/>
  <c r="K3233" i="1"/>
  <c r="I3234" i="1"/>
  <c r="J3234" i="1"/>
  <c r="O3234" i="1" s="1"/>
  <c r="I3235" i="1"/>
  <c r="K3235" i="1" s="1"/>
  <c r="J3235" i="1"/>
  <c r="O3235" i="1" s="1"/>
  <c r="I3236" i="1"/>
  <c r="L3236" i="1" s="1"/>
  <c r="J3236" i="1"/>
  <c r="O3236" i="1" s="1"/>
  <c r="K3236" i="1"/>
  <c r="M3236" i="1"/>
  <c r="N3236" i="1"/>
  <c r="I3237" i="1"/>
  <c r="J3237" i="1"/>
  <c r="O3237" i="1" s="1"/>
  <c r="I3238" i="1"/>
  <c r="K3238" i="1" s="1"/>
  <c r="J3238" i="1"/>
  <c r="O3238" i="1" s="1"/>
  <c r="L3238" i="1"/>
  <c r="M3238" i="1"/>
  <c r="N3238" i="1"/>
  <c r="I3239" i="1"/>
  <c r="L3239" i="1" s="1"/>
  <c r="J3239" i="1"/>
  <c r="O3239" i="1" s="1"/>
  <c r="M3239" i="1"/>
  <c r="I3240" i="1"/>
  <c r="J3240" i="1"/>
  <c r="O3240" i="1" s="1"/>
  <c r="I3241" i="1"/>
  <c r="J3241" i="1"/>
  <c r="O3241" i="1" s="1"/>
  <c r="I3242" i="1"/>
  <c r="J3242" i="1"/>
  <c r="O3242" i="1" s="1"/>
  <c r="I3243" i="1"/>
  <c r="K3243" i="1" s="1"/>
  <c r="J3243" i="1"/>
  <c r="O3243" i="1" s="1"/>
  <c r="L3243" i="1"/>
  <c r="I3244" i="1"/>
  <c r="J3244" i="1"/>
  <c r="O3244" i="1" s="1"/>
  <c r="I3245" i="1"/>
  <c r="J3245" i="1"/>
  <c r="O3245" i="1" s="1"/>
  <c r="I3246" i="1"/>
  <c r="L3246" i="1" s="1"/>
  <c r="J3246" i="1"/>
  <c r="O3246" i="1" s="1"/>
  <c r="I3247" i="1"/>
  <c r="K3247" i="1" s="1"/>
  <c r="J3247" i="1"/>
  <c r="O3247" i="1" s="1"/>
  <c r="I3248" i="1"/>
  <c r="M3248" i="1" s="1"/>
  <c r="J3248" i="1"/>
  <c r="O3248" i="1" s="1"/>
  <c r="K3248" i="1"/>
  <c r="I3249" i="1"/>
  <c r="M3249" i="1" s="1"/>
  <c r="J3249" i="1"/>
  <c r="O3249" i="1" s="1"/>
  <c r="I3250" i="1"/>
  <c r="J3250" i="1"/>
  <c r="O3250" i="1" s="1"/>
  <c r="I3251" i="1"/>
  <c r="J3251" i="1"/>
  <c r="O3251" i="1" s="1"/>
  <c r="I3252" i="1"/>
  <c r="N3252" i="1" s="1"/>
  <c r="J3252" i="1"/>
  <c r="O3252" i="1" s="1"/>
  <c r="L3252" i="1"/>
  <c r="I3253" i="1"/>
  <c r="L3253" i="1" s="1"/>
  <c r="J3253" i="1"/>
  <c r="O3253" i="1" s="1"/>
  <c r="K3253" i="1"/>
  <c r="N3253" i="1"/>
  <c r="I3254" i="1"/>
  <c r="J3254" i="1"/>
  <c r="O3254" i="1" s="1"/>
  <c r="I3255" i="1"/>
  <c r="J3255" i="1"/>
  <c r="O3255" i="1" s="1"/>
  <c r="I3256" i="1"/>
  <c r="J3256" i="1"/>
  <c r="O3256" i="1" s="1"/>
  <c r="I3257" i="1"/>
  <c r="N3257" i="1" s="1"/>
  <c r="J3257" i="1"/>
  <c r="O3257" i="1" s="1"/>
  <c r="L3257" i="1"/>
  <c r="I3258" i="1"/>
  <c r="J3258" i="1"/>
  <c r="O3258" i="1" s="1"/>
  <c r="I3259" i="1"/>
  <c r="J3259" i="1"/>
  <c r="O3259" i="1" s="1"/>
  <c r="I3260" i="1"/>
  <c r="N3260" i="1" s="1"/>
  <c r="J3260" i="1"/>
  <c r="O3260" i="1" s="1"/>
  <c r="L3260" i="1"/>
  <c r="M3260" i="1"/>
  <c r="I3261" i="1"/>
  <c r="L3261" i="1" s="1"/>
  <c r="J3261" i="1"/>
  <c r="O3261" i="1" s="1"/>
  <c r="K3261" i="1"/>
  <c r="M3261" i="1"/>
  <c r="N3261" i="1"/>
  <c r="I3262" i="1"/>
  <c r="N3262" i="1" s="1"/>
  <c r="J3262" i="1"/>
  <c r="O3262" i="1" s="1"/>
  <c r="I3263" i="1"/>
  <c r="L3263" i="1" s="1"/>
  <c r="J3263" i="1"/>
  <c r="O3263" i="1" s="1"/>
  <c r="N3263" i="1"/>
  <c r="I3264" i="1"/>
  <c r="N3264" i="1" s="1"/>
  <c r="J3264" i="1"/>
  <c r="O3264" i="1" s="1"/>
  <c r="I3265" i="1"/>
  <c r="K3265" i="1" s="1"/>
  <c r="J3265" i="1"/>
  <c r="O3265" i="1" s="1"/>
  <c r="I3266" i="1"/>
  <c r="N3266" i="1" s="1"/>
  <c r="J3266" i="1"/>
  <c r="O3266" i="1" s="1"/>
  <c r="I3267" i="1"/>
  <c r="K3267" i="1" s="1"/>
  <c r="J3267" i="1"/>
  <c r="O3267" i="1" s="1"/>
  <c r="I3268" i="1"/>
  <c r="K3268" i="1" s="1"/>
  <c r="J3268" i="1"/>
  <c r="O3268" i="1" s="1"/>
  <c r="L3268" i="1"/>
  <c r="M3268" i="1"/>
  <c r="N3268" i="1"/>
  <c r="I3269" i="1"/>
  <c r="M3269" i="1" s="1"/>
  <c r="J3269" i="1"/>
  <c r="O3269" i="1" s="1"/>
  <c r="I3270" i="1"/>
  <c r="J3270" i="1"/>
  <c r="O3270" i="1" s="1"/>
  <c r="I3271" i="1"/>
  <c r="L3271" i="1" s="1"/>
  <c r="J3271" i="1"/>
  <c r="O3271" i="1" s="1"/>
  <c r="K3271" i="1"/>
  <c r="M3271" i="1"/>
  <c r="N3271" i="1"/>
  <c r="I3272" i="1"/>
  <c r="M3272" i="1" s="1"/>
  <c r="J3272" i="1"/>
  <c r="O3272" i="1" s="1"/>
  <c r="K3272" i="1"/>
  <c r="N3272" i="1"/>
  <c r="I3273" i="1"/>
  <c r="J3273" i="1"/>
  <c r="O3273" i="1" s="1"/>
  <c r="I3274" i="1"/>
  <c r="N3274" i="1" s="1"/>
  <c r="J3274" i="1"/>
  <c r="O3274" i="1" s="1"/>
  <c r="I3275" i="1"/>
  <c r="N3275" i="1" s="1"/>
  <c r="J3275" i="1"/>
  <c r="O3275" i="1" s="1"/>
  <c r="K3275" i="1"/>
  <c r="M3275" i="1"/>
  <c r="I3276" i="1"/>
  <c r="L3276" i="1" s="1"/>
  <c r="J3276" i="1"/>
  <c r="O3276" i="1" s="1"/>
  <c r="K3276" i="1"/>
  <c r="M3276" i="1"/>
  <c r="N3276" i="1"/>
  <c r="I3277" i="1"/>
  <c r="M3277" i="1" s="1"/>
  <c r="J3277" i="1"/>
  <c r="O3277" i="1" s="1"/>
  <c r="I3278" i="1"/>
  <c r="J3278" i="1"/>
  <c r="O3278" i="1" s="1"/>
  <c r="I3279" i="1"/>
  <c r="J3279" i="1"/>
  <c r="O3279" i="1" s="1"/>
  <c r="N3279" i="1"/>
  <c r="I3280" i="1"/>
  <c r="J3280" i="1"/>
  <c r="O3280" i="1" s="1"/>
  <c r="I3281" i="1"/>
  <c r="J3281" i="1"/>
  <c r="O3281" i="1" s="1"/>
  <c r="I3282" i="1"/>
  <c r="L3282" i="1" s="1"/>
  <c r="J3282" i="1"/>
  <c r="O3282" i="1" s="1"/>
  <c r="M3282" i="1"/>
  <c r="N3282" i="1"/>
  <c r="I3283" i="1"/>
  <c r="M3283" i="1" s="1"/>
  <c r="J3283" i="1"/>
  <c r="O3283" i="1" s="1"/>
  <c r="I3284" i="1"/>
  <c r="K3284" i="1" s="1"/>
  <c r="J3284" i="1"/>
  <c r="O3284" i="1" s="1"/>
  <c r="L3284" i="1"/>
  <c r="M3284" i="1"/>
  <c r="N3284" i="1"/>
  <c r="I3285" i="1"/>
  <c r="J3285" i="1"/>
  <c r="O3285" i="1" s="1"/>
  <c r="I3286" i="1"/>
  <c r="J3286" i="1"/>
  <c r="O3286" i="1" s="1"/>
  <c r="L3286" i="1"/>
  <c r="I3287" i="1"/>
  <c r="L3287" i="1" s="1"/>
  <c r="J3287" i="1"/>
  <c r="O3287" i="1" s="1"/>
  <c r="M3287" i="1"/>
  <c r="I3288" i="1"/>
  <c r="J3288" i="1"/>
  <c r="O3288" i="1" s="1"/>
  <c r="I3289" i="1"/>
  <c r="J3289" i="1"/>
  <c r="O3289" i="1" s="1"/>
  <c r="I3290" i="1"/>
  <c r="K3290" i="1" s="1"/>
  <c r="J3290" i="1"/>
  <c r="O3290" i="1" s="1"/>
  <c r="L3290" i="1"/>
  <c r="M3290" i="1"/>
  <c r="N3290" i="1"/>
  <c r="I3291" i="1"/>
  <c r="K3291" i="1" s="1"/>
  <c r="J3291" i="1"/>
  <c r="O3291" i="1" s="1"/>
  <c r="L3291" i="1"/>
  <c r="N3291" i="1"/>
  <c r="I3292" i="1"/>
  <c r="J3292" i="1"/>
  <c r="O3292" i="1" s="1"/>
  <c r="N3292" i="1"/>
  <c r="I3293" i="1"/>
  <c r="K3293" i="1" s="1"/>
  <c r="J3293" i="1"/>
  <c r="O3293" i="1" s="1"/>
  <c r="L3293" i="1"/>
  <c r="N3293" i="1"/>
  <c r="I3294" i="1"/>
  <c r="J3294" i="1"/>
  <c r="O3294" i="1" s="1"/>
  <c r="I3295" i="1"/>
  <c r="K3295" i="1" s="1"/>
  <c r="J3295" i="1"/>
  <c r="O3295" i="1" s="1"/>
  <c r="I3296" i="1"/>
  <c r="M3296" i="1" s="1"/>
  <c r="J3296" i="1"/>
  <c r="O3296" i="1" s="1"/>
  <c r="K3296" i="1"/>
  <c r="L3296" i="1"/>
  <c r="N3296" i="1"/>
  <c r="I3297" i="1"/>
  <c r="N3297" i="1" s="1"/>
  <c r="J3297" i="1"/>
  <c r="O3297" i="1" s="1"/>
  <c r="K3297" i="1"/>
  <c r="I3298" i="1"/>
  <c r="J3298" i="1"/>
  <c r="O3298" i="1" s="1"/>
  <c r="I3299" i="1"/>
  <c r="K3299" i="1" s="1"/>
  <c r="J3299" i="1"/>
  <c r="O3299" i="1" s="1"/>
  <c r="I3300" i="1"/>
  <c r="J3300" i="1"/>
  <c r="O3300" i="1" s="1"/>
  <c r="K3300" i="1"/>
  <c r="I3301" i="1"/>
  <c r="N3301" i="1" s="1"/>
  <c r="J3301" i="1"/>
  <c r="O3301" i="1" s="1"/>
  <c r="K3301" i="1"/>
  <c r="M3301" i="1"/>
  <c r="I3302" i="1"/>
  <c r="J3302" i="1"/>
  <c r="O3302" i="1" s="1"/>
  <c r="I3303" i="1"/>
  <c r="L3303" i="1" s="1"/>
  <c r="J3303" i="1"/>
  <c r="O3303" i="1" s="1"/>
  <c r="M3303" i="1"/>
  <c r="I3304" i="1"/>
  <c r="J3304" i="1"/>
  <c r="O3304" i="1" s="1"/>
  <c r="I3305" i="1"/>
  <c r="N3305" i="1" s="1"/>
  <c r="J3305" i="1"/>
  <c r="O3305" i="1" s="1"/>
  <c r="K3305" i="1"/>
  <c r="M3305" i="1"/>
  <c r="I3306" i="1"/>
  <c r="N3306" i="1" s="1"/>
  <c r="J3306" i="1"/>
  <c r="O3306" i="1" s="1"/>
  <c r="I3307" i="1"/>
  <c r="K3307" i="1" s="1"/>
  <c r="J3307" i="1"/>
  <c r="O3307" i="1" s="1"/>
  <c r="L3307" i="1"/>
  <c r="N3307" i="1"/>
  <c r="I3308" i="1"/>
  <c r="K3308" i="1" s="1"/>
  <c r="J3308" i="1"/>
  <c r="O3308" i="1" s="1"/>
  <c r="L3308" i="1"/>
  <c r="N3308" i="1"/>
  <c r="I3309" i="1"/>
  <c r="N3309" i="1" s="1"/>
  <c r="J3309" i="1"/>
  <c r="O3309" i="1" s="1"/>
  <c r="I3310" i="1"/>
  <c r="J3310" i="1"/>
  <c r="O3310" i="1" s="1"/>
  <c r="L3310" i="1"/>
  <c r="I3311" i="1"/>
  <c r="L3311" i="1" s="1"/>
  <c r="J3311" i="1"/>
  <c r="O3311" i="1" s="1"/>
  <c r="K3311" i="1"/>
  <c r="M3311" i="1"/>
  <c r="N3311" i="1"/>
  <c r="I3312" i="1"/>
  <c r="M3312" i="1" s="1"/>
  <c r="J3312" i="1"/>
  <c r="O3312" i="1" s="1"/>
  <c r="K3312" i="1"/>
  <c r="I3313" i="1"/>
  <c r="J3313" i="1"/>
  <c r="O3313" i="1" s="1"/>
  <c r="I3314" i="1"/>
  <c r="K3314" i="1" s="1"/>
  <c r="J3314" i="1"/>
  <c r="O3314" i="1" s="1"/>
  <c r="I3315" i="1"/>
  <c r="J3315" i="1"/>
  <c r="O3315" i="1" s="1"/>
  <c r="K3315" i="1"/>
  <c r="I3316" i="1"/>
  <c r="J3316" i="1"/>
  <c r="O3316" i="1" s="1"/>
  <c r="K3316" i="1"/>
  <c r="L3316" i="1"/>
  <c r="M3316" i="1"/>
  <c r="N3316" i="1"/>
  <c r="I3317" i="1"/>
  <c r="L3317" i="1" s="1"/>
  <c r="J3317" i="1"/>
  <c r="O3317" i="1" s="1"/>
  <c r="M3317" i="1"/>
  <c r="N3317" i="1"/>
  <c r="I3318" i="1"/>
  <c r="J3318" i="1"/>
  <c r="O3318" i="1" s="1"/>
  <c r="I3319" i="1"/>
  <c r="J3319" i="1"/>
  <c r="O3319" i="1" s="1"/>
  <c r="I3320" i="1"/>
  <c r="M3320" i="1" s="1"/>
  <c r="J3320" i="1"/>
  <c r="O3320" i="1" s="1"/>
  <c r="K3320" i="1"/>
  <c r="L3320" i="1"/>
  <c r="N3320" i="1"/>
  <c r="I3321" i="1"/>
  <c r="N3321" i="1" s="1"/>
  <c r="J3321" i="1"/>
  <c r="O3321" i="1" s="1"/>
  <c r="K3321" i="1"/>
  <c r="M3321" i="1"/>
  <c r="I3322" i="1"/>
  <c r="J3322" i="1"/>
  <c r="O3322" i="1" s="1"/>
  <c r="I3323" i="1"/>
  <c r="N3323" i="1" s="1"/>
  <c r="J3323" i="1"/>
  <c r="O3323" i="1" s="1"/>
  <c r="I3324" i="1"/>
  <c r="J3324" i="1"/>
  <c r="O3324" i="1" s="1"/>
  <c r="K3324" i="1"/>
  <c r="L3324" i="1"/>
  <c r="M3324" i="1"/>
  <c r="N3324" i="1"/>
  <c r="I3325" i="1"/>
  <c r="K3325" i="1" s="1"/>
  <c r="J3325" i="1"/>
  <c r="O3325" i="1" s="1"/>
  <c r="L3325" i="1"/>
  <c r="M3325" i="1"/>
  <c r="N3325" i="1"/>
  <c r="I3326" i="1"/>
  <c r="J3326" i="1"/>
  <c r="O3326" i="1" s="1"/>
  <c r="I3327" i="1"/>
  <c r="L3327" i="1" s="1"/>
  <c r="J3327" i="1"/>
  <c r="O3327" i="1" s="1"/>
  <c r="N3327" i="1"/>
  <c r="I3328" i="1"/>
  <c r="N3328" i="1" s="1"/>
  <c r="J3328" i="1"/>
  <c r="O3328" i="1" s="1"/>
  <c r="I3329" i="1"/>
  <c r="J3329" i="1"/>
  <c r="O3329" i="1" s="1"/>
  <c r="K3329" i="1"/>
  <c r="I3330" i="1"/>
  <c r="J3330" i="1"/>
  <c r="O3330" i="1" s="1"/>
  <c r="I3331" i="1"/>
  <c r="J3331" i="1"/>
  <c r="O3331" i="1" s="1"/>
  <c r="I3332" i="1"/>
  <c r="J3332" i="1"/>
  <c r="O3332" i="1" s="1"/>
  <c r="K3332" i="1"/>
  <c r="L3332" i="1"/>
  <c r="M3332" i="1"/>
  <c r="N3332" i="1"/>
  <c r="I3333" i="1"/>
  <c r="M3333" i="1" s="1"/>
  <c r="J3333" i="1"/>
  <c r="O3333" i="1" s="1"/>
  <c r="I3334" i="1"/>
  <c r="J3334" i="1"/>
  <c r="O3334" i="1" s="1"/>
  <c r="I3335" i="1"/>
  <c r="J3335" i="1"/>
  <c r="O3335" i="1" s="1"/>
  <c r="I3336" i="1"/>
  <c r="M3336" i="1" s="1"/>
  <c r="J3336" i="1"/>
  <c r="O3336" i="1" s="1"/>
  <c r="K3336" i="1"/>
  <c r="L3336" i="1"/>
  <c r="N3336" i="1"/>
  <c r="I3337" i="1"/>
  <c r="N3337" i="1" s="1"/>
  <c r="J3337" i="1"/>
  <c r="O3337" i="1" s="1"/>
  <c r="L3337" i="1"/>
  <c r="I3338" i="1"/>
  <c r="J3338" i="1"/>
  <c r="O3338" i="1" s="1"/>
  <c r="I3339" i="1"/>
  <c r="N3339" i="1" s="1"/>
  <c r="J3339" i="1"/>
  <c r="O3339" i="1" s="1"/>
  <c r="I3340" i="1"/>
  <c r="J3340" i="1"/>
  <c r="O3340" i="1" s="1"/>
  <c r="K3340" i="1"/>
  <c r="L3340" i="1"/>
  <c r="M3340" i="1"/>
  <c r="N3340" i="1"/>
  <c r="I3341" i="1"/>
  <c r="K3341" i="1" s="1"/>
  <c r="J3341" i="1"/>
  <c r="O3341" i="1" s="1"/>
  <c r="L3341" i="1"/>
  <c r="M3341" i="1"/>
  <c r="N3341" i="1"/>
  <c r="I3342" i="1"/>
  <c r="K3342" i="1" s="1"/>
  <c r="J3342" i="1"/>
  <c r="O3342" i="1" s="1"/>
  <c r="N3342" i="1"/>
  <c r="I3343" i="1"/>
  <c r="J3343" i="1"/>
  <c r="O3343" i="1" s="1"/>
  <c r="I3344" i="1"/>
  <c r="J3344" i="1"/>
  <c r="O3344" i="1" s="1"/>
  <c r="I3345" i="1"/>
  <c r="N3345" i="1" s="1"/>
  <c r="J3345" i="1"/>
  <c r="O3345" i="1" s="1"/>
  <c r="M3345" i="1"/>
  <c r="I3346" i="1"/>
  <c r="L3346" i="1" s="1"/>
  <c r="J3346" i="1"/>
  <c r="O3346" i="1" s="1"/>
  <c r="K3346" i="1"/>
  <c r="M3346" i="1"/>
  <c r="N3346" i="1"/>
  <c r="I3347" i="1"/>
  <c r="J3347" i="1"/>
  <c r="O3347" i="1" s="1"/>
  <c r="M3347" i="1"/>
  <c r="I3348" i="1"/>
  <c r="J3348" i="1"/>
  <c r="O3348" i="1" s="1"/>
  <c r="K3348" i="1"/>
  <c r="L3348" i="1"/>
  <c r="M3348" i="1"/>
  <c r="N3348" i="1"/>
  <c r="I3349" i="1"/>
  <c r="J3349" i="1"/>
  <c r="O3349" i="1" s="1"/>
  <c r="I3350" i="1"/>
  <c r="L3350" i="1" s="1"/>
  <c r="J3350" i="1"/>
  <c r="O3350" i="1" s="1"/>
  <c r="I3351" i="1"/>
  <c r="L3351" i="1" s="1"/>
  <c r="J3351" i="1"/>
  <c r="O3351" i="1" s="1"/>
  <c r="M3351" i="1"/>
  <c r="N3351" i="1"/>
  <c r="I3352" i="1"/>
  <c r="J3352" i="1"/>
  <c r="O3352" i="1" s="1"/>
  <c r="I3353" i="1"/>
  <c r="J3353" i="1"/>
  <c r="O3353" i="1" s="1"/>
  <c r="I3354" i="1"/>
  <c r="J3354" i="1"/>
  <c r="O3354" i="1" s="1"/>
  <c r="K3354" i="1"/>
  <c r="L3354" i="1"/>
  <c r="M3354" i="1"/>
  <c r="N3354" i="1"/>
  <c r="I3355" i="1"/>
  <c r="K3355" i="1" s="1"/>
  <c r="J3355" i="1"/>
  <c r="O3355" i="1" s="1"/>
  <c r="L3355" i="1"/>
  <c r="M3355" i="1"/>
  <c r="N3355" i="1"/>
  <c r="I3356" i="1"/>
  <c r="K3356" i="1" s="1"/>
  <c r="J3356" i="1"/>
  <c r="O3356" i="1" s="1"/>
  <c r="L3356" i="1"/>
  <c r="N3356" i="1"/>
  <c r="I3357" i="1"/>
  <c r="J3357" i="1"/>
  <c r="O3357" i="1" s="1"/>
  <c r="I3358" i="1"/>
  <c r="N3358" i="1" s="1"/>
  <c r="J3358" i="1"/>
  <c r="O3358" i="1" s="1"/>
  <c r="I3359" i="1"/>
  <c r="J3359" i="1"/>
  <c r="O3359" i="1" s="1"/>
  <c r="I3360" i="1"/>
  <c r="J3360" i="1"/>
  <c r="O3360" i="1" s="1"/>
  <c r="I3361" i="1"/>
  <c r="K3361" i="1" s="1"/>
  <c r="J3361" i="1"/>
  <c r="O3361" i="1" s="1"/>
  <c r="I3362" i="1"/>
  <c r="M3362" i="1" s="1"/>
  <c r="J3362" i="1"/>
  <c r="O3362" i="1" s="1"/>
  <c r="I3363" i="1"/>
  <c r="K3363" i="1" s="1"/>
  <c r="J3363" i="1"/>
  <c r="O3363" i="1" s="1"/>
  <c r="I3364" i="1"/>
  <c r="J3364" i="1"/>
  <c r="O3364" i="1" s="1"/>
  <c r="K3364" i="1"/>
  <c r="I3365" i="1"/>
  <c r="N3365" i="1" s="1"/>
  <c r="J3365" i="1"/>
  <c r="O3365" i="1" s="1"/>
  <c r="L3365" i="1"/>
  <c r="I3366" i="1"/>
  <c r="J3366" i="1"/>
  <c r="O3366" i="1" s="1"/>
  <c r="I3367" i="1"/>
  <c r="L3367" i="1" s="1"/>
  <c r="J3367" i="1"/>
  <c r="O3367" i="1" s="1"/>
  <c r="I3368" i="1"/>
  <c r="J3368" i="1"/>
  <c r="O3368" i="1" s="1"/>
  <c r="I3369" i="1"/>
  <c r="N3369" i="1" s="1"/>
  <c r="J3369" i="1"/>
  <c r="O3369" i="1" s="1"/>
  <c r="L3369" i="1"/>
  <c r="I3370" i="1"/>
  <c r="K3370" i="1" s="1"/>
  <c r="J3370" i="1"/>
  <c r="O3370" i="1" s="1"/>
  <c r="I3371" i="1"/>
  <c r="J3371" i="1"/>
  <c r="O3371" i="1" s="1"/>
  <c r="I3372" i="1"/>
  <c r="K3372" i="1" s="1"/>
  <c r="J3372" i="1"/>
  <c r="O3372" i="1" s="1"/>
  <c r="L3372" i="1"/>
  <c r="N3372" i="1"/>
  <c r="I3373" i="1"/>
  <c r="N3373" i="1" s="1"/>
  <c r="J3373" i="1"/>
  <c r="O3373" i="1" s="1"/>
  <c r="I3374" i="1"/>
  <c r="L3374" i="1" s="1"/>
  <c r="J3374" i="1"/>
  <c r="O3374" i="1" s="1"/>
  <c r="I3375" i="1"/>
  <c r="K3375" i="1" s="1"/>
  <c r="J3375" i="1"/>
  <c r="O3375" i="1" s="1"/>
  <c r="I3376" i="1"/>
  <c r="J3376" i="1"/>
  <c r="O3376" i="1" s="1"/>
  <c r="I3377" i="1"/>
  <c r="J3377" i="1"/>
  <c r="O3377" i="1" s="1"/>
  <c r="I3378" i="1"/>
  <c r="J3378" i="1"/>
  <c r="O3378" i="1" s="1"/>
  <c r="K3378" i="1"/>
  <c r="I3379" i="1"/>
  <c r="M3379" i="1" s="1"/>
  <c r="J3379" i="1"/>
  <c r="O3379" i="1" s="1"/>
  <c r="I3380" i="1"/>
  <c r="J3380" i="1"/>
  <c r="O3380" i="1" s="1"/>
  <c r="K3380" i="1"/>
  <c r="L3380" i="1"/>
  <c r="M3380" i="1"/>
  <c r="N3380" i="1"/>
  <c r="I3381" i="1"/>
  <c r="L3381" i="1" s="1"/>
  <c r="J3381" i="1"/>
  <c r="O3381" i="1" s="1"/>
  <c r="M3381" i="1"/>
  <c r="N3381" i="1"/>
  <c r="I3382" i="1"/>
  <c r="J3382" i="1"/>
  <c r="O3382" i="1" s="1"/>
  <c r="I3383" i="1"/>
  <c r="J3383" i="1"/>
  <c r="O3383" i="1" s="1"/>
  <c r="I3384" i="1"/>
  <c r="M3384" i="1" s="1"/>
  <c r="J3384" i="1"/>
  <c r="O3384" i="1" s="1"/>
  <c r="K3384" i="1"/>
  <c r="L3384" i="1"/>
  <c r="N3384" i="1"/>
  <c r="I3385" i="1"/>
  <c r="N3385" i="1" s="1"/>
  <c r="J3385" i="1"/>
  <c r="O3385" i="1" s="1"/>
  <c r="K3385" i="1"/>
  <c r="M3385" i="1"/>
  <c r="I3386" i="1"/>
  <c r="J3386" i="1"/>
  <c r="O3386" i="1" s="1"/>
  <c r="I3387" i="1"/>
  <c r="N3387" i="1" s="1"/>
  <c r="J3387" i="1"/>
  <c r="O3387" i="1" s="1"/>
  <c r="I3388" i="1"/>
  <c r="K3388" i="1" s="1"/>
  <c r="J3388" i="1"/>
  <c r="O3388" i="1" s="1"/>
  <c r="I3389" i="1"/>
  <c r="J3389" i="1"/>
  <c r="O3389" i="1" s="1"/>
  <c r="K3389" i="1"/>
  <c r="L3389" i="1"/>
  <c r="M3389" i="1"/>
  <c r="N3389" i="1"/>
  <c r="I3390" i="1"/>
  <c r="L3390" i="1" s="1"/>
  <c r="J3390" i="1"/>
  <c r="O3390" i="1" s="1"/>
  <c r="I3391" i="1"/>
  <c r="L3391" i="1" s="1"/>
  <c r="J3391" i="1"/>
  <c r="O3391" i="1" s="1"/>
  <c r="K3391" i="1"/>
  <c r="N3391" i="1"/>
  <c r="I3392" i="1"/>
  <c r="N3392" i="1" s="1"/>
  <c r="J3392" i="1"/>
  <c r="O3392" i="1" s="1"/>
  <c r="I3393" i="1"/>
  <c r="K3393" i="1" s="1"/>
  <c r="J3393" i="1"/>
  <c r="O3393" i="1" s="1"/>
  <c r="I3394" i="1"/>
  <c r="J3394" i="1"/>
  <c r="O3394" i="1" s="1"/>
  <c r="I3395" i="1"/>
  <c r="J3395" i="1"/>
  <c r="O3395" i="1" s="1"/>
  <c r="I3396" i="1"/>
  <c r="K3396" i="1" s="1"/>
  <c r="J3396" i="1"/>
  <c r="O3396" i="1" s="1"/>
  <c r="L3396" i="1"/>
  <c r="N3396" i="1"/>
  <c r="I3397" i="1"/>
  <c r="J3397" i="1"/>
  <c r="O3397" i="1" s="1"/>
  <c r="I3398" i="1"/>
  <c r="N3398" i="1" s="1"/>
  <c r="J3398" i="1"/>
  <c r="O3398" i="1" s="1"/>
  <c r="I3399" i="1"/>
  <c r="J3399" i="1"/>
  <c r="O3399" i="1" s="1"/>
  <c r="I3400" i="1"/>
  <c r="J3400" i="1"/>
  <c r="O3400" i="1" s="1"/>
  <c r="M3400" i="1"/>
  <c r="I3401" i="1"/>
  <c r="J3401" i="1"/>
  <c r="O3401" i="1" s="1"/>
  <c r="I3402" i="1"/>
  <c r="M3402" i="1" s="1"/>
  <c r="J3402" i="1"/>
  <c r="O3402" i="1" s="1"/>
  <c r="I3403" i="1"/>
  <c r="J3403" i="1"/>
  <c r="O3403" i="1" s="1"/>
  <c r="K3403" i="1"/>
  <c r="I3404" i="1"/>
  <c r="K3404" i="1" s="1"/>
  <c r="J3404" i="1"/>
  <c r="O3404" i="1" s="1"/>
  <c r="N3404" i="1"/>
  <c r="I3405" i="1"/>
  <c r="J3405" i="1"/>
  <c r="O3405" i="1" s="1"/>
  <c r="I3406" i="1"/>
  <c r="N3406" i="1" s="1"/>
  <c r="J3406" i="1"/>
  <c r="O3406" i="1" s="1"/>
  <c r="I3407" i="1"/>
  <c r="K3407" i="1" s="1"/>
  <c r="J3407" i="1"/>
  <c r="O3407" i="1" s="1"/>
  <c r="I3408" i="1"/>
  <c r="J3408" i="1"/>
  <c r="O3408" i="1" s="1"/>
  <c r="K3408" i="1"/>
  <c r="L3408" i="1"/>
  <c r="M3408" i="1"/>
  <c r="N3408" i="1"/>
  <c r="I3409" i="1"/>
  <c r="M3409" i="1" s="1"/>
  <c r="J3409" i="1"/>
  <c r="O3409" i="1" s="1"/>
  <c r="I3410" i="1"/>
  <c r="J3410" i="1"/>
  <c r="O3410" i="1" s="1"/>
  <c r="I3411" i="1"/>
  <c r="L3411" i="1" s="1"/>
  <c r="J3411" i="1"/>
  <c r="O3411" i="1" s="1"/>
  <c r="M3411" i="1"/>
  <c r="N3411" i="1"/>
  <c r="I3412" i="1"/>
  <c r="K3412" i="1" s="1"/>
  <c r="J3412" i="1"/>
  <c r="O3412" i="1" s="1"/>
  <c r="N3412" i="1"/>
  <c r="I3413" i="1"/>
  <c r="J3413" i="1"/>
  <c r="O3413" i="1" s="1"/>
  <c r="I3414" i="1"/>
  <c r="N3414" i="1" s="1"/>
  <c r="J3414" i="1"/>
  <c r="O3414" i="1" s="1"/>
  <c r="I3415" i="1"/>
  <c r="K3415" i="1" s="1"/>
  <c r="J3415" i="1"/>
  <c r="O3415" i="1" s="1"/>
  <c r="I3416" i="1"/>
  <c r="N3416" i="1" s="1"/>
  <c r="J3416" i="1"/>
  <c r="O3416" i="1" s="1"/>
  <c r="L3416" i="1"/>
  <c r="I3417" i="1"/>
  <c r="J3417" i="1"/>
  <c r="O3417" i="1" s="1"/>
  <c r="M3417" i="1"/>
  <c r="I3418" i="1"/>
  <c r="J3418" i="1"/>
  <c r="O3418" i="1" s="1"/>
  <c r="K3418" i="1"/>
  <c r="L3418" i="1"/>
  <c r="M3418" i="1"/>
  <c r="N3418" i="1"/>
  <c r="I3419" i="1"/>
  <c r="L3419" i="1" s="1"/>
  <c r="J3419" i="1"/>
  <c r="O3419" i="1" s="1"/>
  <c r="M3419" i="1"/>
  <c r="N3419" i="1"/>
  <c r="I3420" i="1"/>
  <c r="K3420" i="1" s="1"/>
  <c r="J3420" i="1"/>
  <c r="O3420" i="1" s="1"/>
  <c r="N3420" i="1"/>
  <c r="I3421" i="1"/>
  <c r="J3421" i="1"/>
  <c r="O3421" i="1" s="1"/>
  <c r="I3422" i="1"/>
  <c r="N3422" i="1" s="1"/>
  <c r="J3422" i="1"/>
  <c r="O3422" i="1" s="1"/>
  <c r="I3423" i="1"/>
  <c r="J3423" i="1"/>
  <c r="O3423" i="1" s="1"/>
  <c r="I3424" i="1"/>
  <c r="K3424" i="1" s="1"/>
  <c r="J3424" i="1"/>
  <c r="O3424" i="1" s="1"/>
  <c r="L3424" i="1"/>
  <c r="M3424" i="1"/>
  <c r="N3424" i="1"/>
  <c r="I3425" i="1"/>
  <c r="J3425" i="1"/>
  <c r="O3425" i="1" s="1"/>
  <c r="I3426" i="1"/>
  <c r="K3426" i="1" s="1"/>
  <c r="J3426" i="1"/>
  <c r="O3426" i="1" s="1"/>
  <c r="L3426" i="1"/>
  <c r="M3426" i="1"/>
  <c r="N3426" i="1"/>
  <c r="I3427" i="1"/>
  <c r="L3427" i="1" s="1"/>
  <c r="J3427" i="1"/>
  <c r="O3427" i="1" s="1"/>
  <c r="M3427" i="1"/>
  <c r="I3428" i="1"/>
  <c r="J3428" i="1"/>
  <c r="O3428" i="1" s="1"/>
  <c r="I3429" i="1"/>
  <c r="J3429" i="1"/>
  <c r="O3429" i="1" s="1"/>
  <c r="I3430" i="1"/>
  <c r="N3430" i="1" s="1"/>
  <c r="J3430" i="1"/>
  <c r="O3430" i="1" s="1"/>
  <c r="I3431" i="1"/>
  <c r="K3431" i="1" s="1"/>
  <c r="J3431" i="1"/>
  <c r="O3431" i="1" s="1"/>
  <c r="I3432" i="1"/>
  <c r="L3432" i="1" s="1"/>
  <c r="J3432" i="1"/>
  <c r="O3432" i="1" s="1"/>
  <c r="K3432" i="1"/>
  <c r="M3432" i="1"/>
  <c r="N3432" i="1"/>
  <c r="I3433" i="1"/>
  <c r="M3433" i="1" s="1"/>
  <c r="J3433" i="1"/>
  <c r="O3433" i="1" s="1"/>
  <c r="I3434" i="1"/>
  <c r="K3434" i="1" s="1"/>
  <c r="J3434" i="1"/>
  <c r="O3434" i="1" s="1"/>
  <c r="L3434" i="1"/>
  <c r="M3434" i="1"/>
  <c r="N3434" i="1"/>
  <c r="I3435" i="1"/>
  <c r="L3435" i="1" s="1"/>
  <c r="J3435" i="1"/>
  <c r="O3435" i="1" s="1"/>
  <c r="M3435" i="1"/>
  <c r="I3436" i="1"/>
  <c r="J3436" i="1"/>
  <c r="O3436" i="1" s="1"/>
  <c r="L3436" i="1"/>
  <c r="I3437" i="1"/>
  <c r="J3437" i="1"/>
  <c r="O3437" i="1" s="1"/>
  <c r="I3438" i="1"/>
  <c r="N3438" i="1" s="1"/>
  <c r="J3438" i="1"/>
  <c r="O3438" i="1" s="1"/>
  <c r="I3439" i="1"/>
  <c r="K3439" i="1" s="1"/>
  <c r="J3439" i="1"/>
  <c r="O3439" i="1" s="1"/>
  <c r="I3440" i="1"/>
  <c r="K3440" i="1" s="1"/>
  <c r="J3440" i="1"/>
  <c r="O3440" i="1" s="1"/>
  <c r="L3440" i="1"/>
  <c r="N3440" i="1"/>
  <c r="I3441" i="1"/>
  <c r="M3441" i="1" s="1"/>
  <c r="J3441" i="1"/>
  <c r="O3441" i="1" s="1"/>
  <c r="I3442" i="1"/>
  <c r="L3442" i="1" s="1"/>
  <c r="J3442" i="1"/>
  <c r="O3442" i="1" s="1"/>
  <c r="K3442" i="1"/>
  <c r="M3442" i="1"/>
  <c r="N3442" i="1"/>
  <c r="I3443" i="1"/>
  <c r="N3443" i="1" s="1"/>
  <c r="J3443" i="1"/>
  <c r="O3443" i="1" s="1"/>
  <c r="I3444" i="1"/>
  <c r="J3444" i="1"/>
  <c r="O3444" i="1" s="1"/>
  <c r="L3444" i="1"/>
  <c r="I3445" i="1"/>
  <c r="J3445" i="1"/>
  <c r="O3445" i="1" s="1"/>
  <c r="I3446" i="1"/>
  <c r="N3446" i="1" s="1"/>
  <c r="J3446" i="1"/>
  <c r="O3446" i="1" s="1"/>
  <c r="I3447" i="1"/>
  <c r="J3447" i="1"/>
  <c r="O3447" i="1" s="1"/>
  <c r="I3448" i="1"/>
  <c r="L3448" i="1" s="1"/>
  <c r="J3448" i="1"/>
  <c r="O3448" i="1" s="1"/>
  <c r="K3448" i="1"/>
  <c r="M3448" i="1"/>
  <c r="N3448" i="1"/>
  <c r="I3449" i="1"/>
  <c r="M3449" i="1" s="1"/>
  <c r="J3449" i="1"/>
  <c r="O3449" i="1" s="1"/>
  <c r="I3450" i="1"/>
  <c r="K3450" i="1" s="1"/>
  <c r="J3450" i="1"/>
  <c r="O3450" i="1" s="1"/>
  <c r="L3450" i="1"/>
  <c r="M3450" i="1"/>
  <c r="N3450" i="1"/>
  <c r="I3451" i="1"/>
  <c r="L3451" i="1" s="1"/>
  <c r="J3451" i="1"/>
  <c r="O3451" i="1" s="1"/>
  <c r="M3451" i="1"/>
  <c r="I3452" i="1"/>
  <c r="J3452" i="1"/>
  <c r="O3452" i="1" s="1"/>
  <c r="L3452" i="1"/>
  <c r="I3453" i="1"/>
  <c r="J3453" i="1"/>
  <c r="O3453" i="1" s="1"/>
  <c r="I3454" i="1"/>
  <c r="N3454" i="1" s="1"/>
  <c r="J3454" i="1"/>
  <c r="O3454" i="1" s="1"/>
  <c r="I3455" i="1"/>
  <c r="J3455" i="1"/>
  <c r="O3455" i="1" s="1"/>
  <c r="K3455" i="1"/>
  <c r="I3456" i="1"/>
  <c r="K3456" i="1" s="1"/>
  <c r="J3456" i="1"/>
  <c r="O3456" i="1" s="1"/>
  <c r="L3456" i="1"/>
  <c r="N3456" i="1"/>
  <c r="I3457" i="1"/>
  <c r="M3457" i="1" s="1"/>
  <c r="J3457" i="1"/>
  <c r="O3457" i="1" s="1"/>
  <c r="I3458" i="1"/>
  <c r="K3458" i="1" s="1"/>
  <c r="J3458" i="1"/>
  <c r="O3458" i="1" s="1"/>
  <c r="L3458" i="1"/>
  <c r="N3458" i="1"/>
  <c r="I3459" i="1"/>
  <c r="J3459" i="1"/>
  <c r="O3459" i="1" s="1"/>
  <c r="I3460" i="1"/>
  <c r="K3460" i="1" s="1"/>
  <c r="J3460" i="1"/>
  <c r="O3460" i="1" s="1"/>
  <c r="N3460" i="1"/>
  <c r="I3461" i="1"/>
  <c r="J3461" i="1"/>
  <c r="O3461" i="1" s="1"/>
  <c r="I3462" i="1"/>
  <c r="N3462" i="1" s="1"/>
  <c r="J3462" i="1"/>
  <c r="O3462" i="1" s="1"/>
  <c r="I3463" i="1"/>
  <c r="K3463" i="1" s="1"/>
  <c r="J3463" i="1"/>
  <c r="O3463" i="1" s="1"/>
  <c r="I3464" i="1"/>
  <c r="J3464" i="1"/>
  <c r="O3464" i="1" s="1"/>
  <c r="N3464" i="1"/>
  <c r="I3465" i="1"/>
  <c r="J3465" i="1"/>
  <c r="O3465" i="1" s="1"/>
  <c r="I3466" i="1"/>
  <c r="L3466" i="1" s="1"/>
  <c r="J3466" i="1"/>
  <c r="O3466" i="1" s="1"/>
  <c r="N3466" i="1"/>
  <c r="I3467" i="1"/>
  <c r="L3467" i="1" s="1"/>
  <c r="J3467" i="1"/>
  <c r="O3467" i="1" s="1"/>
  <c r="K3467" i="1"/>
  <c r="M3467" i="1"/>
  <c r="N3467" i="1"/>
  <c r="I3468" i="1"/>
  <c r="J3468" i="1"/>
  <c r="O3468" i="1" s="1"/>
  <c r="I3469" i="1"/>
  <c r="J3469" i="1"/>
  <c r="O3469" i="1" s="1"/>
  <c r="I3470" i="1"/>
  <c r="N3470" i="1" s="1"/>
  <c r="J3470" i="1"/>
  <c r="O3470" i="1" s="1"/>
  <c r="I3471" i="1"/>
  <c r="K3471" i="1" s="1"/>
  <c r="J3471" i="1"/>
  <c r="O3471" i="1" s="1"/>
  <c r="I3472" i="1"/>
  <c r="N3472" i="1" s="1"/>
  <c r="J3472" i="1"/>
  <c r="O3472" i="1" s="1"/>
  <c r="K3472" i="1"/>
  <c r="L3472" i="1"/>
  <c r="M3472" i="1"/>
  <c r="I3473" i="1"/>
  <c r="J3473" i="1"/>
  <c r="O3473" i="1" s="1"/>
  <c r="M3473" i="1"/>
  <c r="I3474" i="1"/>
  <c r="J3474" i="1"/>
  <c r="O3474" i="1" s="1"/>
  <c r="K3474" i="1"/>
  <c r="L3474" i="1"/>
  <c r="M3474" i="1"/>
  <c r="N3474" i="1"/>
  <c r="I3475" i="1"/>
  <c r="L3475" i="1" s="1"/>
  <c r="J3475" i="1"/>
  <c r="O3475" i="1" s="1"/>
  <c r="M3475" i="1"/>
  <c r="N3475" i="1"/>
  <c r="I3476" i="1"/>
  <c r="J3476" i="1"/>
  <c r="O3476" i="1" s="1"/>
  <c r="I3477" i="1"/>
  <c r="J3477" i="1"/>
  <c r="O3477" i="1" s="1"/>
  <c r="I3478" i="1"/>
  <c r="N3478" i="1" s="1"/>
  <c r="J3478" i="1"/>
  <c r="O3478" i="1" s="1"/>
  <c r="I3479" i="1"/>
  <c r="K3479" i="1" s="1"/>
  <c r="J3479" i="1"/>
  <c r="O3479" i="1" s="1"/>
  <c r="I3480" i="1"/>
  <c r="K3480" i="1" s="1"/>
  <c r="J3480" i="1"/>
  <c r="O3480" i="1" s="1"/>
  <c r="L3480" i="1"/>
  <c r="M3480" i="1"/>
  <c r="N3480" i="1"/>
  <c r="I3481" i="1"/>
  <c r="M3481" i="1" s="1"/>
  <c r="J3481" i="1"/>
  <c r="O3481" i="1" s="1"/>
  <c r="I3482" i="1"/>
  <c r="J3482" i="1"/>
  <c r="O3482" i="1" s="1"/>
  <c r="M3482" i="1"/>
  <c r="I3483" i="1"/>
  <c r="J3483" i="1"/>
  <c r="O3483" i="1" s="1"/>
  <c r="K3483" i="1"/>
  <c r="N3483" i="1"/>
  <c r="I3484" i="1"/>
  <c r="N3484" i="1" s="1"/>
  <c r="J3484" i="1"/>
  <c r="O3484" i="1" s="1"/>
  <c r="I3485" i="1"/>
  <c r="J3485" i="1"/>
  <c r="O3485" i="1" s="1"/>
  <c r="I3486" i="1"/>
  <c r="N3486" i="1" s="1"/>
  <c r="J3486" i="1"/>
  <c r="O3486" i="1" s="1"/>
  <c r="I3487" i="1"/>
  <c r="J3487" i="1"/>
  <c r="O3487" i="1" s="1"/>
  <c r="I3488" i="1"/>
  <c r="L3488" i="1" s="1"/>
  <c r="J3488" i="1"/>
  <c r="O3488" i="1" s="1"/>
  <c r="K3488" i="1"/>
  <c r="N3488" i="1"/>
  <c r="I3489" i="1"/>
  <c r="J3489" i="1"/>
  <c r="O3489" i="1" s="1"/>
  <c r="I3490" i="1"/>
  <c r="L3490" i="1" s="1"/>
  <c r="J3490" i="1"/>
  <c r="O3490" i="1" s="1"/>
  <c r="M3490" i="1"/>
  <c r="I3491" i="1"/>
  <c r="J3491" i="1"/>
  <c r="O3491" i="1" s="1"/>
  <c r="K3491" i="1"/>
  <c r="I3492" i="1"/>
  <c r="K3492" i="1" s="1"/>
  <c r="J3492" i="1"/>
  <c r="O3492" i="1" s="1"/>
  <c r="L3492" i="1"/>
  <c r="N3492" i="1"/>
  <c r="I3493" i="1"/>
  <c r="J3493" i="1"/>
  <c r="O3493" i="1" s="1"/>
  <c r="I3494" i="1"/>
  <c r="N3494" i="1" s="1"/>
  <c r="J3494" i="1"/>
  <c r="O3494" i="1" s="1"/>
  <c r="I3495" i="1"/>
  <c r="K3495" i="1" s="1"/>
  <c r="J3495" i="1"/>
  <c r="O3495" i="1" s="1"/>
  <c r="I3496" i="1"/>
  <c r="L3496" i="1" s="1"/>
  <c r="J3496" i="1"/>
  <c r="O3496" i="1" s="1"/>
  <c r="K3496" i="1"/>
  <c r="M3496" i="1"/>
  <c r="N3496" i="1"/>
  <c r="I3497" i="1"/>
  <c r="J3497" i="1"/>
  <c r="O3497" i="1" s="1"/>
  <c r="M3497" i="1"/>
  <c r="I3498" i="1"/>
  <c r="K3498" i="1" s="1"/>
  <c r="J3498" i="1"/>
  <c r="O3498" i="1" s="1"/>
  <c r="L3498" i="1"/>
  <c r="M3498" i="1"/>
  <c r="N3498" i="1"/>
  <c r="I3499" i="1"/>
  <c r="L3499" i="1" s="1"/>
  <c r="J3499" i="1"/>
  <c r="O3499" i="1" s="1"/>
  <c r="M3499" i="1"/>
  <c r="I3500" i="1"/>
  <c r="J3500" i="1"/>
  <c r="O3500" i="1" s="1"/>
  <c r="L3500" i="1"/>
  <c r="I3501" i="1"/>
  <c r="J3501" i="1"/>
  <c r="O3501" i="1" s="1"/>
  <c r="I3502" i="1"/>
  <c r="N3502" i="1" s="1"/>
  <c r="J3502" i="1"/>
  <c r="O3502" i="1" s="1"/>
  <c r="I3503" i="1"/>
  <c r="K3503" i="1" s="1"/>
  <c r="J3503" i="1"/>
  <c r="O3503" i="1" s="1"/>
  <c r="I3504" i="1"/>
  <c r="J3504" i="1"/>
  <c r="O3504" i="1" s="1"/>
  <c r="I3505" i="1"/>
  <c r="M3505" i="1" s="1"/>
  <c r="J3505" i="1"/>
  <c r="O3505" i="1" s="1"/>
  <c r="I3506" i="1"/>
  <c r="J3506" i="1"/>
  <c r="O3506" i="1" s="1"/>
  <c r="I3507" i="1"/>
  <c r="K3507" i="1" s="1"/>
  <c r="J3507" i="1"/>
  <c r="O3507" i="1" s="1"/>
  <c r="N3507" i="1"/>
  <c r="I3508" i="1"/>
  <c r="K3508" i="1" s="1"/>
  <c r="J3508" i="1"/>
  <c r="O3508" i="1" s="1"/>
  <c r="L3508" i="1"/>
  <c r="N3508" i="1"/>
  <c r="I3509" i="1"/>
  <c r="J3509" i="1"/>
  <c r="O3509" i="1" s="1"/>
  <c r="I3510" i="1"/>
  <c r="N3510" i="1" s="1"/>
  <c r="J3510" i="1"/>
  <c r="O3510" i="1" s="1"/>
  <c r="I3511" i="1"/>
  <c r="J3511" i="1"/>
  <c r="O3511" i="1" s="1"/>
  <c r="I3512" i="1"/>
  <c r="M3512" i="1" s="1"/>
  <c r="J3512" i="1"/>
  <c r="O3512" i="1" s="1"/>
  <c r="L3512" i="1"/>
  <c r="I3513" i="1"/>
  <c r="M3513" i="1" s="1"/>
  <c r="J3513" i="1"/>
  <c r="O3513" i="1" s="1"/>
  <c r="I3514" i="1"/>
  <c r="N3514" i="1" s="1"/>
  <c r="J3514" i="1"/>
  <c r="O3514" i="1" s="1"/>
  <c r="I3515" i="1"/>
  <c r="L3515" i="1" s="1"/>
  <c r="J3515" i="1"/>
  <c r="O3515" i="1" s="1"/>
  <c r="K3515" i="1"/>
  <c r="M3515" i="1"/>
  <c r="N3515" i="1"/>
  <c r="I3516" i="1"/>
  <c r="J3516" i="1"/>
  <c r="O3516" i="1" s="1"/>
  <c r="L3516" i="1"/>
  <c r="I3517" i="1"/>
  <c r="J3517" i="1"/>
  <c r="O3517" i="1" s="1"/>
  <c r="I3518" i="1"/>
  <c r="N3518" i="1" s="1"/>
  <c r="J3518" i="1"/>
  <c r="O3518" i="1" s="1"/>
  <c r="I3519" i="1"/>
  <c r="K3519" i="1" s="1"/>
  <c r="J3519" i="1"/>
  <c r="O3519" i="1" s="1"/>
  <c r="I3520" i="1"/>
  <c r="J3520" i="1"/>
  <c r="O3520" i="1" s="1"/>
  <c r="K3520" i="1"/>
  <c r="L3520" i="1"/>
  <c r="M3520" i="1"/>
  <c r="N3520" i="1"/>
  <c r="I3521" i="1"/>
  <c r="M3521" i="1" s="1"/>
  <c r="J3521" i="1"/>
  <c r="O3521" i="1" s="1"/>
  <c r="I3522" i="1"/>
  <c r="N3522" i="1" s="1"/>
  <c r="J3522" i="1"/>
  <c r="O3522" i="1" s="1"/>
  <c r="K3522" i="1"/>
  <c r="L3522" i="1"/>
  <c r="M3522" i="1"/>
  <c r="I3523" i="1"/>
  <c r="L3523" i="1" s="1"/>
  <c r="J3523" i="1"/>
  <c r="O3523" i="1" s="1"/>
  <c r="M3523" i="1"/>
  <c r="I3524" i="1"/>
  <c r="J3524" i="1"/>
  <c r="O3524" i="1" s="1"/>
  <c r="N3524" i="1"/>
  <c r="I3525" i="1"/>
  <c r="J3525" i="1"/>
  <c r="O3525" i="1" s="1"/>
  <c r="I3526" i="1"/>
  <c r="N3526" i="1" s="1"/>
  <c r="J3526" i="1"/>
  <c r="O3526" i="1" s="1"/>
  <c r="I3527" i="1"/>
  <c r="K3527" i="1" s="1"/>
  <c r="J3527" i="1"/>
  <c r="O3527" i="1" s="1"/>
  <c r="I3528" i="1"/>
  <c r="J3528" i="1"/>
  <c r="O3528" i="1" s="1"/>
  <c r="N3528" i="1"/>
  <c r="I3529" i="1"/>
  <c r="J3529" i="1"/>
  <c r="O3529" i="1" s="1"/>
  <c r="I3530" i="1"/>
  <c r="J3530" i="1"/>
  <c r="O3530" i="1" s="1"/>
  <c r="N3530" i="1"/>
  <c r="I3531" i="1"/>
  <c r="J3531" i="1"/>
  <c r="O3531" i="1" s="1"/>
  <c r="K3531" i="1"/>
  <c r="N3531" i="1"/>
  <c r="I3532" i="1"/>
  <c r="J3532" i="1"/>
  <c r="O3532" i="1" s="1"/>
  <c r="L3532" i="1"/>
  <c r="I3533" i="1"/>
  <c r="J3533" i="1"/>
  <c r="O3533" i="1" s="1"/>
  <c r="I3534" i="1"/>
  <c r="N3534" i="1" s="1"/>
  <c r="J3534" i="1"/>
  <c r="O3534" i="1" s="1"/>
  <c r="I3535" i="1"/>
  <c r="K3535" i="1" s="1"/>
  <c r="J3535" i="1"/>
  <c r="O3535" i="1" s="1"/>
  <c r="I3536" i="1"/>
  <c r="L3536" i="1" s="1"/>
  <c r="J3536" i="1"/>
  <c r="O3536" i="1" s="1"/>
  <c r="M3536" i="1"/>
  <c r="N3536" i="1"/>
  <c r="I3537" i="1"/>
  <c r="M3537" i="1" s="1"/>
  <c r="J3537" i="1"/>
  <c r="O3537" i="1" s="1"/>
  <c r="I3538" i="1"/>
  <c r="K3538" i="1" s="1"/>
  <c r="J3538" i="1"/>
  <c r="O3538" i="1" s="1"/>
  <c r="L3538" i="1"/>
  <c r="M3538" i="1"/>
  <c r="N3538" i="1"/>
  <c r="I3539" i="1"/>
  <c r="J3539" i="1"/>
  <c r="O3539" i="1" s="1"/>
  <c r="I3540" i="1"/>
  <c r="K3540" i="1" s="1"/>
  <c r="J3540" i="1"/>
  <c r="O3540" i="1" s="1"/>
  <c r="N3540" i="1"/>
  <c r="I3541" i="1"/>
  <c r="J3541" i="1"/>
  <c r="O3541" i="1" s="1"/>
  <c r="I3542" i="1"/>
  <c r="N3542" i="1" s="1"/>
  <c r="J3542" i="1"/>
  <c r="O3542" i="1" s="1"/>
  <c r="I3543" i="1"/>
  <c r="J3543" i="1"/>
  <c r="O3543" i="1" s="1"/>
  <c r="I3544" i="1"/>
  <c r="J3544" i="1"/>
  <c r="O3544" i="1" s="1"/>
  <c r="L3544" i="1"/>
  <c r="I3545" i="1"/>
  <c r="J3545" i="1"/>
  <c r="O3545" i="1" s="1"/>
  <c r="M3545" i="1"/>
  <c r="I3546" i="1"/>
  <c r="L3546" i="1" s="1"/>
  <c r="J3546" i="1"/>
  <c r="O3546" i="1" s="1"/>
  <c r="K3546" i="1"/>
  <c r="M3546" i="1"/>
  <c r="N3546" i="1"/>
  <c r="I3547" i="1"/>
  <c r="N3547" i="1" s="1"/>
  <c r="J3547" i="1"/>
  <c r="O3547" i="1" s="1"/>
  <c r="K3547" i="1"/>
  <c r="I3548" i="1"/>
  <c r="K3548" i="1" s="1"/>
  <c r="J3548" i="1"/>
  <c r="O3548" i="1" s="1"/>
  <c r="L3548" i="1"/>
  <c r="N3548" i="1"/>
  <c r="I3549" i="1"/>
  <c r="J3549" i="1"/>
  <c r="O3549" i="1" s="1"/>
  <c r="I3550" i="1"/>
  <c r="N3550" i="1" s="1"/>
  <c r="J3550" i="1"/>
  <c r="O3550" i="1" s="1"/>
  <c r="I3551" i="1"/>
  <c r="J3551" i="1"/>
  <c r="O3551" i="1" s="1"/>
  <c r="I3552" i="1"/>
  <c r="J3552" i="1"/>
  <c r="O3552" i="1" s="1"/>
  <c r="I3553" i="1"/>
  <c r="J3553" i="1"/>
  <c r="O3553" i="1" s="1"/>
  <c r="I3554" i="1"/>
  <c r="J3554" i="1"/>
  <c r="O3554" i="1" s="1"/>
  <c r="I3555" i="1"/>
  <c r="L3555" i="1" s="1"/>
  <c r="J3555" i="1"/>
  <c r="O3555" i="1" s="1"/>
  <c r="K3555" i="1"/>
  <c r="N3555" i="1"/>
  <c r="I3556" i="1"/>
  <c r="K3556" i="1" s="1"/>
  <c r="J3556" i="1"/>
  <c r="O3556" i="1" s="1"/>
  <c r="N3556" i="1"/>
  <c r="I3557" i="1"/>
  <c r="J3557" i="1"/>
  <c r="O3557" i="1" s="1"/>
  <c r="I3558" i="1"/>
  <c r="N3558" i="1" s="1"/>
  <c r="J3558" i="1"/>
  <c r="O3558" i="1" s="1"/>
  <c r="I3559" i="1"/>
  <c r="K3559" i="1" s="1"/>
  <c r="J3559" i="1"/>
  <c r="O3559" i="1" s="1"/>
  <c r="I3560" i="1"/>
  <c r="M3560" i="1" s="1"/>
  <c r="J3560" i="1"/>
  <c r="O3560" i="1" s="1"/>
  <c r="K3560" i="1"/>
  <c r="N3560" i="1"/>
  <c r="I3561" i="1"/>
  <c r="J3561" i="1"/>
  <c r="O3561" i="1" s="1"/>
  <c r="M3561" i="1"/>
  <c r="I3562" i="1"/>
  <c r="M3562" i="1" s="1"/>
  <c r="J3562" i="1"/>
  <c r="O3562" i="1" s="1"/>
  <c r="K3562" i="1"/>
  <c r="I3563" i="1"/>
  <c r="K3563" i="1" s="1"/>
  <c r="J3563" i="1"/>
  <c r="O3563" i="1" s="1"/>
  <c r="I3564" i="1"/>
  <c r="K3564" i="1" s="1"/>
  <c r="J3564" i="1"/>
  <c r="O3564" i="1" s="1"/>
  <c r="N3564" i="1"/>
  <c r="I3565" i="1"/>
  <c r="J3565" i="1"/>
  <c r="O3565" i="1" s="1"/>
  <c r="I3566" i="1"/>
  <c r="N3566" i="1" s="1"/>
  <c r="J3566" i="1"/>
  <c r="O3566" i="1" s="1"/>
  <c r="I3567" i="1"/>
  <c r="K3567" i="1" s="1"/>
  <c r="J3567" i="1"/>
  <c r="O3567" i="1" s="1"/>
  <c r="I3568" i="1"/>
  <c r="K3568" i="1" s="1"/>
  <c r="J3568" i="1"/>
  <c r="O3568" i="1" s="1"/>
  <c r="I3569" i="1"/>
  <c r="M3569" i="1" s="1"/>
  <c r="J3569" i="1"/>
  <c r="O3569" i="1" s="1"/>
  <c r="I3570" i="1"/>
  <c r="J3570" i="1"/>
  <c r="O3570" i="1" s="1"/>
  <c r="K3570" i="1"/>
  <c r="I3571" i="1"/>
  <c r="L3571" i="1" s="1"/>
  <c r="J3571" i="1"/>
  <c r="O3571" i="1" s="1"/>
  <c r="K3571" i="1"/>
  <c r="N3571" i="1"/>
  <c r="I3572" i="1"/>
  <c r="K3572" i="1" s="1"/>
  <c r="J3572" i="1"/>
  <c r="O3572" i="1" s="1"/>
  <c r="N3572" i="1"/>
  <c r="I3573" i="1"/>
  <c r="J3573" i="1"/>
  <c r="O3573" i="1" s="1"/>
  <c r="I3574" i="1"/>
  <c r="N3574" i="1" s="1"/>
  <c r="J3574" i="1"/>
  <c r="O3574" i="1" s="1"/>
  <c r="I3575" i="1"/>
  <c r="J3575" i="1"/>
  <c r="O3575" i="1" s="1"/>
  <c r="I3576" i="1"/>
  <c r="N3576" i="1" s="1"/>
  <c r="J3576" i="1"/>
  <c r="O3576" i="1" s="1"/>
  <c r="L3576" i="1"/>
  <c r="I3577" i="1"/>
  <c r="M3577" i="1" s="1"/>
  <c r="J3577" i="1"/>
  <c r="O3577" i="1" s="1"/>
  <c r="I3578" i="1"/>
  <c r="M3578" i="1" s="1"/>
  <c r="J3578" i="1"/>
  <c r="O3578" i="1" s="1"/>
  <c r="I3579" i="1"/>
  <c r="L3579" i="1" s="1"/>
  <c r="J3579" i="1"/>
  <c r="O3579" i="1" s="1"/>
  <c r="K3579" i="1"/>
  <c r="M3579" i="1"/>
  <c r="N3579" i="1"/>
  <c r="I3580" i="1"/>
  <c r="J3580" i="1"/>
  <c r="O3580" i="1" s="1"/>
  <c r="N3580" i="1"/>
  <c r="I3581" i="1"/>
  <c r="J3581" i="1"/>
  <c r="O3581" i="1" s="1"/>
  <c r="I3582" i="1"/>
  <c r="N3582" i="1" s="1"/>
  <c r="J3582" i="1"/>
  <c r="O3582" i="1" s="1"/>
  <c r="I3583" i="1"/>
  <c r="K3583" i="1" s="1"/>
  <c r="J3583" i="1"/>
  <c r="O3583" i="1" s="1"/>
  <c r="I3584" i="1"/>
  <c r="J3584" i="1"/>
  <c r="O3584" i="1" s="1"/>
  <c r="K3584" i="1"/>
  <c r="L3584" i="1"/>
  <c r="M3584" i="1"/>
  <c r="N3584" i="1"/>
  <c r="I3585" i="1"/>
  <c r="M3585" i="1" s="1"/>
  <c r="J3585" i="1"/>
  <c r="O3585" i="1" s="1"/>
  <c r="I3586" i="1"/>
  <c r="N3586" i="1" s="1"/>
  <c r="J3586" i="1"/>
  <c r="O3586" i="1" s="1"/>
  <c r="K3586" i="1"/>
  <c r="M3586" i="1"/>
  <c r="I3587" i="1"/>
  <c r="L3587" i="1" s="1"/>
  <c r="J3587" i="1"/>
  <c r="O3587" i="1" s="1"/>
  <c r="M3587" i="1"/>
  <c r="I3588" i="1"/>
  <c r="J3588" i="1"/>
  <c r="O3588" i="1" s="1"/>
  <c r="N3588" i="1"/>
  <c r="I3589" i="1"/>
  <c r="J3589" i="1"/>
  <c r="O3589" i="1" s="1"/>
  <c r="I3590" i="1"/>
  <c r="N3590" i="1" s="1"/>
  <c r="J3590" i="1"/>
  <c r="O3590" i="1" s="1"/>
  <c r="I3591" i="1"/>
  <c r="K3591" i="1" s="1"/>
  <c r="J3591" i="1"/>
  <c r="O3591" i="1" s="1"/>
  <c r="I3592" i="1"/>
  <c r="J3592" i="1"/>
  <c r="O3592" i="1" s="1"/>
  <c r="K3592" i="1"/>
  <c r="L3592" i="1"/>
  <c r="M3592" i="1"/>
  <c r="N3592" i="1"/>
  <c r="I3593" i="1"/>
  <c r="J3593" i="1"/>
  <c r="O3593" i="1" s="1"/>
  <c r="I3594" i="1"/>
  <c r="J3594" i="1"/>
  <c r="O3594" i="1" s="1"/>
  <c r="K3594" i="1"/>
  <c r="L3594" i="1"/>
  <c r="M3594" i="1"/>
  <c r="N3594" i="1"/>
  <c r="I3595" i="1"/>
  <c r="L3595" i="1" s="1"/>
  <c r="J3595" i="1"/>
  <c r="O3595" i="1" s="1"/>
  <c r="M3595" i="1"/>
  <c r="N3595" i="1"/>
  <c r="I3596" i="1"/>
  <c r="L3596" i="1" s="1"/>
  <c r="J3596" i="1"/>
  <c r="O3596" i="1" s="1"/>
  <c r="I3597" i="1"/>
  <c r="J3597" i="1"/>
  <c r="O3597" i="1" s="1"/>
  <c r="I3598" i="1"/>
  <c r="N3598" i="1" s="1"/>
  <c r="J3598" i="1"/>
  <c r="O3598" i="1" s="1"/>
  <c r="I3599" i="1"/>
  <c r="K3599" i="1" s="1"/>
  <c r="J3599" i="1"/>
  <c r="O3599" i="1" s="1"/>
  <c r="I3600" i="1"/>
  <c r="J3600" i="1"/>
  <c r="O3600" i="1" s="1"/>
  <c r="K3600" i="1"/>
  <c r="I3601" i="1"/>
  <c r="M3601" i="1" s="1"/>
  <c r="J3601" i="1"/>
  <c r="O3601" i="1" s="1"/>
  <c r="I3602" i="1"/>
  <c r="K3602" i="1" s="1"/>
  <c r="J3602" i="1"/>
  <c r="O3602" i="1" s="1"/>
  <c r="L3602" i="1"/>
  <c r="M3602" i="1"/>
  <c r="N3602" i="1"/>
  <c r="I3603" i="1"/>
  <c r="M3603" i="1" s="1"/>
  <c r="J3603" i="1"/>
  <c r="O3603" i="1" s="1"/>
  <c r="I3604" i="1"/>
  <c r="K3604" i="1" s="1"/>
  <c r="J3604" i="1"/>
  <c r="O3604" i="1" s="1"/>
  <c r="L3604" i="1"/>
  <c r="I3605" i="1"/>
  <c r="J3605" i="1"/>
  <c r="O3605" i="1" s="1"/>
  <c r="I3606" i="1"/>
  <c r="N3606" i="1" s="1"/>
  <c r="J3606" i="1"/>
  <c r="O3606" i="1" s="1"/>
  <c r="I3607" i="1"/>
  <c r="J3607" i="1"/>
  <c r="O3607" i="1" s="1"/>
  <c r="K3607" i="1"/>
  <c r="I3608" i="1"/>
  <c r="J3608" i="1"/>
  <c r="O3608" i="1" s="1"/>
  <c r="I3609" i="1"/>
  <c r="J3609" i="1"/>
  <c r="O3609" i="1" s="1"/>
  <c r="M3609" i="1"/>
  <c r="I3610" i="1"/>
  <c r="K3610" i="1" s="1"/>
  <c r="J3610" i="1"/>
  <c r="O3610" i="1" s="1"/>
  <c r="L3610" i="1"/>
  <c r="M3610" i="1"/>
  <c r="N3610" i="1"/>
  <c r="I3611" i="1"/>
  <c r="J3611" i="1"/>
  <c r="O3611" i="1" s="1"/>
  <c r="M3611" i="1"/>
  <c r="I3612" i="1"/>
  <c r="J3612" i="1"/>
  <c r="O3612" i="1" s="1"/>
  <c r="I3613" i="1"/>
  <c r="J3613" i="1"/>
  <c r="O3613" i="1" s="1"/>
  <c r="I3614" i="1"/>
  <c r="N3614" i="1" s="1"/>
  <c r="J3614" i="1"/>
  <c r="O3614" i="1" s="1"/>
  <c r="I3615" i="1"/>
  <c r="J3615" i="1"/>
  <c r="O3615" i="1" s="1"/>
  <c r="I3616" i="1"/>
  <c r="M3616" i="1" s="1"/>
  <c r="J3616" i="1"/>
  <c r="O3616" i="1" s="1"/>
  <c r="K3616" i="1"/>
  <c r="I3617" i="1"/>
  <c r="J3617" i="1"/>
  <c r="O3617" i="1" s="1"/>
  <c r="I3618" i="1"/>
  <c r="J3618" i="1"/>
  <c r="O3618" i="1" s="1"/>
  <c r="I3619" i="1"/>
  <c r="L3619" i="1" s="1"/>
  <c r="J3619" i="1"/>
  <c r="O3619" i="1" s="1"/>
  <c r="K3619" i="1"/>
  <c r="M3619" i="1"/>
  <c r="N3619" i="1"/>
  <c r="I3620" i="1"/>
  <c r="K3620" i="1" s="1"/>
  <c r="J3620" i="1"/>
  <c r="O3620" i="1" s="1"/>
  <c r="N3620" i="1"/>
  <c r="I3621" i="1"/>
  <c r="J3621" i="1"/>
  <c r="O3621" i="1" s="1"/>
  <c r="I3622" i="1"/>
  <c r="N3622" i="1" s="1"/>
  <c r="J3622" i="1"/>
  <c r="O3622" i="1" s="1"/>
  <c r="I3623" i="1"/>
  <c r="K3623" i="1" s="1"/>
  <c r="J3623" i="1"/>
  <c r="O3623" i="1" s="1"/>
  <c r="I3624" i="1"/>
  <c r="N3624" i="1" s="1"/>
  <c r="J3624" i="1"/>
  <c r="O3624" i="1" s="1"/>
  <c r="K3624" i="1"/>
  <c r="M3624" i="1"/>
  <c r="I3625" i="1"/>
  <c r="M3625" i="1" s="1"/>
  <c r="J3625" i="1"/>
  <c r="O3625" i="1" s="1"/>
  <c r="I3626" i="1"/>
  <c r="M3626" i="1" s="1"/>
  <c r="J3626" i="1"/>
  <c r="O3626" i="1" s="1"/>
  <c r="K3626" i="1"/>
  <c r="N3626" i="1"/>
  <c r="I3627" i="1"/>
  <c r="L3627" i="1" s="1"/>
  <c r="J3627" i="1"/>
  <c r="O3627" i="1" s="1"/>
  <c r="K3627" i="1"/>
  <c r="M3627" i="1"/>
  <c r="N3627" i="1"/>
  <c r="I3628" i="1"/>
  <c r="K3628" i="1" s="1"/>
  <c r="J3628" i="1"/>
  <c r="O3628" i="1" s="1"/>
  <c r="N3628" i="1"/>
  <c r="I3629" i="1"/>
  <c r="J3629" i="1"/>
  <c r="O3629" i="1" s="1"/>
  <c r="I3630" i="1"/>
  <c r="N3630" i="1" s="1"/>
  <c r="J3630" i="1"/>
  <c r="O3630" i="1" s="1"/>
  <c r="I3631" i="1"/>
  <c r="J3631" i="1"/>
  <c r="O3631" i="1" s="1"/>
  <c r="K3631" i="1"/>
  <c r="I3632" i="1"/>
  <c r="J3632" i="1"/>
  <c r="O3632" i="1" s="1"/>
  <c r="N3632" i="1"/>
  <c r="I3633" i="1"/>
  <c r="J3633" i="1"/>
  <c r="O3633" i="1" s="1"/>
  <c r="M3633" i="1"/>
  <c r="I3634" i="1"/>
  <c r="L3634" i="1" s="1"/>
  <c r="J3634" i="1"/>
  <c r="O3634" i="1" s="1"/>
  <c r="N3634" i="1"/>
  <c r="I3635" i="1"/>
  <c r="J3635" i="1"/>
  <c r="O3635" i="1" s="1"/>
  <c r="K3635" i="1"/>
  <c r="M3635" i="1"/>
  <c r="I3636" i="1"/>
  <c r="K3636" i="1" s="1"/>
  <c r="J3636" i="1"/>
  <c r="O3636" i="1" s="1"/>
  <c r="N3636" i="1"/>
  <c r="I3637" i="1"/>
  <c r="J3637" i="1"/>
  <c r="O3637" i="1" s="1"/>
  <c r="I3638" i="1"/>
  <c r="N3638" i="1" s="1"/>
  <c r="J3638" i="1"/>
  <c r="O3638" i="1" s="1"/>
  <c r="I3639" i="1"/>
  <c r="J3639" i="1"/>
  <c r="O3639" i="1" s="1"/>
  <c r="I3640" i="1"/>
  <c r="M3640" i="1" s="1"/>
  <c r="J3640" i="1"/>
  <c r="O3640" i="1" s="1"/>
  <c r="K3640" i="1"/>
  <c r="L3640" i="1"/>
  <c r="N3640" i="1"/>
  <c r="I3641" i="1"/>
  <c r="M3641" i="1" s="1"/>
  <c r="J3641" i="1"/>
  <c r="O3641" i="1" s="1"/>
  <c r="I3642" i="1"/>
  <c r="M3642" i="1" s="1"/>
  <c r="J3642" i="1"/>
  <c r="O3642" i="1" s="1"/>
  <c r="L3642" i="1"/>
  <c r="N3642" i="1"/>
  <c r="I3643" i="1"/>
  <c r="L3643" i="1" s="1"/>
  <c r="J3643" i="1"/>
  <c r="O3643" i="1" s="1"/>
  <c r="K3643" i="1"/>
  <c r="M3643" i="1"/>
  <c r="N3643" i="1"/>
  <c r="I3644" i="1"/>
  <c r="J3644" i="1"/>
  <c r="O3644" i="1" s="1"/>
  <c r="L3644" i="1"/>
  <c r="I3645" i="1"/>
  <c r="J3645" i="1"/>
  <c r="O3645" i="1" s="1"/>
  <c r="I3646" i="1"/>
  <c r="N3646" i="1" s="1"/>
  <c r="J3646" i="1"/>
  <c r="O3646" i="1" s="1"/>
  <c r="I3647" i="1"/>
  <c r="K3647" i="1" s="1"/>
  <c r="J3647" i="1"/>
  <c r="O3647" i="1" s="1"/>
  <c r="I3648" i="1"/>
  <c r="J3648" i="1"/>
  <c r="O3648" i="1" s="1"/>
  <c r="K3648" i="1"/>
  <c r="L3648" i="1"/>
  <c r="M3648" i="1"/>
  <c r="N3648" i="1"/>
  <c r="I3649" i="1"/>
  <c r="M3649" i="1" s="1"/>
  <c r="J3649" i="1"/>
  <c r="O3649" i="1" s="1"/>
  <c r="I3650" i="1"/>
  <c r="J3650" i="1"/>
  <c r="O3650" i="1" s="1"/>
  <c r="I3651" i="1"/>
  <c r="L3651" i="1" s="1"/>
  <c r="J3651" i="1"/>
  <c r="O3651" i="1" s="1"/>
  <c r="M3651" i="1"/>
  <c r="I3652" i="1"/>
  <c r="N3652" i="1" s="1"/>
  <c r="J3652" i="1"/>
  <c r="O3652" i="1" s="1"/>
  <c r="I3653" i="1"/>
  <c r="J3653" i="1"/>
  <c r="O3653" i="1" s="1"/>
  <c r="I3654" i="1"/>
  <c r="N3654" i="1" s="1"/>
  <c r="J3654" i="1"/>
  <c r="O3654" i="1" s="1"/>
  <c r="I3655" i="1"/>
  <c r="J3655" i="1"/>
  <c r="O3655" i="1" s="1"/>
  <c r="I3656" i="1"/>
  <c r="K3656" i="1" s="1"/>
  <c r="J3656" i="1"/>
  <c r="O3656" i="1" s="1"/>
  <c r="L3656" i="1"/>
  <c r="M3656" i="1"/>
  <c r="N3656" i="1"/>
  <c r="I3657" i="1"/>
  <c r="J3657" i="1"/>
  <c r="O3657" i="1" s="1"/>
  <c r="I3658" i="1"/>
  <c r="K3658" i="1" s="1"/>
  <c r="J3658" i="1"/>
  <c r="O3658" i="1" s="1"/>
  <c r="L3658" i="1"/>
  <c r="M3658" i="1"/>
  <c r="N3658" i="1"/>
  <c r="I3659" i="1"/>
  <c r="K3659" i="1" s="1"/>
  <c r="J3659" i="1"/>
  <c r="O3659" i="1" s="1"/>
  <c r="N3659" i="1"/>
  <c r="I3660" i="1"/>
  <c r="J3660" i="1"/>
  <c r="O3660" i="1" s="1"/>
  <c r="I3661" i="1"/>
  <c r="J3661" i="1"/>
  <c r="O3661" i="1" s="1"/>
  <c r="I3662" i="1"/>
  <c r="N3662" i="1" s="1"/>
  <c r="J3662" i="1"/>
  <c r="O3662" i="1" s="1"/>
  <c r="I3663" i="1"/>
  <c r="K3663" i="1" s="1"/>
  <c r="J3663" i="1"/>
  <c r="O3663" i="1" s="1"/>
  <c r="I3664" i="1"/>
  <c r="K3664" i="1" s="1"/>
  <c r="J3664" i="1"/>
  <c r="O3664" i="1" s="1"/>
  <c r="L3664" i="1"/>
  <c r="M3664" i="1"/>
  <c r="N3664" i="1"/>
  <c r="I3665" i="1"/>
  <c r="M3665" i="1" s="1"/>
  <c r="J3665" i="1"/>
  <c r="O3665" i="1" s="1"/>
  <c r="I3666" i="1"/>
  <c r="J3666" i="1"/>
  <c r="O3666" i="1" s="1"/>
  <c r="I3667" i="1"/>
  <c r="J3667" i="1"/>
  <c r="O3667" i="1" s="1"/>
  <c r="K3667" i="1"/>
  <c r="N3667" i="1"/>
  <c r="I3668" i="1"/>
  <c r="K3668" i="1" s="1"/>
  <c r="J3668" i="1"/>
  <c r="O3668" i="1" s="1"/>
  <c r="N3668" i="1"/>
  <c r="I3669" i="1"/>
  <c r="J3669" i="1"/>
  <c r="O3669" i="1" s="1"/>
  <c r="I3670" i="1"/>
  <c r="N3670" i="1" s="1"/>
  <c r="J3670" i="1"/>
  <c r="O3670" i="1" s="1"/>
  <c r="I3671" i="1"/>
  <c r="K3671" i="1" s="1"/>
  <c r="J3671" i="1"/>
  <c r="O3671" i="1" s="1"/>
  <c r="I3672" i="1"/>
  <c r="J3672" i="1"/>
  <c r="O3672" i="1" s="1"/>
  <c r="I3673" i="1"/>
  <c r="M3673" i="1" s="1"/>
  <c r="J3673" i="1"/>
  <c r="O3673" i="1" s="1"/>
  <c r="I3674" i="1"/>
  <c r="K3674" i="1" s="1"/>
  <c r="J3674" i="1"/>
  <c r="O3674" i="1" s="1"/>
  <c r="L3674" i="1"/>
  <c r="M3674" i="1"/>
  <c r="N3674" i="1"/>
  <c r="I3675" i="1"/>
  <c r="M3675" i="1" s="1"/>
  <c r="J3675" i="1"/>
  <c r="O3675" i="1" s="1"/>
  <c r="I3676" i="1"/>
  <c r="L3676" i="1" s="1"/>
  <c r="J3676" i="1"/>
  <c r="O3676" i="1" s="1"/>
  <c r="I3677" i="1"/>
  <c r="J3677" i="1"/>
  <c r="O3677" i="1" s="1"/>
  <c r="I3678" i="1"/>
  <c r="N3678" i="1" s="1"/>
  <c r="J3678" i="1"/>
  <c r="O3678" i="1" s="1"/>
  <c r="I3679" i="1"/>
  <c r="J3679" i="1"/>
  <c r="O3679" i="1" s="1"/>
  <c r="I3680" i="1"/>
  <c r="J3680" i="1"/>
  <c r="O3680" i="1" s="1"/>
  <c r="I3681" i="1"/>
  <c r="J3681" i="1"/>
  <c r="O3681" i="1" s="1"/>
  <c r="I3682" i="1"/>
  <c r="J3682" i="1"/>
  <c r="O3682" i="1" s="1"/>
  <c r="L3682" i="1"/>
  <c r="N3682" i="1"/>
  <c r="I3683" i="1"/>
  <c r="K3683" i="1" s="1"/>
  <c r="J3683" i="1"/>
  <c r="O3683" i="1" s="1"/>
  <c r="M3683" i="1"/>
  <c r="I3684" i="1"/>
  <c r="K3684" i="1" s="1"/>
  <c r="J3684" i="1"/>
  <c r="O3684" i="1" s="1"/>
  <c r="L3684" i="1"/>
  <c r="N3684" i="1"/>
  <c r="I3685" i="1"/>
  <c r="J3685" i="1"/>
  <c r="O3685" i="1" s="1"/>
  <c r="I3686" i="1"/>
  <c r="N3686" i="1" s="1"/>
  <c r="J3686" i="1"/>
  <c r="O3686" i="1" s="1"/>
  <c r="I3687" i="1"/>
  <c r="J3687" i="1"/>
  <c r="O3687" i="1" s="1"/>
  <c r="K3687" i="1"/>
  <c r="I3688" i="1"/>
  <c r="K3688" i="1" s="1"/>
  <c r="J3688" i="1"/>
  <c r="O3688" i="1" s="1"/>
  <c r="M3688" i="1"/>
  <c r="I3689" i="1"/>
  <c r="J3689" i="1"/>
  <c r="O3689" i="1" s="1"/>
  <c r="M3689" i="1"/>
  <c r="I3690" i="1"/>
  <c r="J3690" i="1"/>
  <c r="O3690" i="1" s="1"/>
  <c r="I3691" i="1"/>
  <c r="J3691" i="1"/>
  <c r="O3691" i="1" s="1"/>
  <c r="I3692" i="1"/>
  <c r="J3692" i="1"/>
  <c r="O3692" i="1" s="1"/>
  <c r="I3693" i="1"/>
  <c r="J3693" i="1"/>
  <c r="O3693" i="1" s="1"/>
  <c r="I3694" i="1"/>
  <c r="N3694" i="1" s="1"/>
  <c r="J3694" i="1"/>
  <c r="O3694" i="1" s="1"/>
  <c r="I3695" i="1"/>
  <c r="K3695" i="1" s="1"/>
  <c r="J3695" i="1"/>
  <c r="O3695" i="1" s="1"/>
  <c r="I3696" i="1"/>
  <c r="M3696" i="1" s="1"/>
  <c r="J3696" i="1"/>
  <c r="O3696" i="1" s="1"/>
  <c r="L3696" i="1"/>
  <c r="N3696" i="1"/>
  <c r="I3697" i="1"/>
  <c r="J3697" i="1"/>
  <c r="O3697" i="1" s="1"/>
  <c r="M3697" i="1"/>
  <c r="I3698" i="1"/>
  <c r="K3698" i="1" s="1"/>
  <c r="J3698" i="1"/>
  <c r="O3698" i="1" s="1"/>
  <c r="M3698" i="1"/>
  <c r="I3699" i="1"/>
  <c r="J3699" i="1"/>
  <c r="O3699" i="1" s="1"/>
  <c r="I3700" i="1"/>
  <c r="K3700" i="1" s="1"/>
  <c r="J3700" i="1"/>
  <c r="O3700" i="1" s="1"/>
  <c r="N3700" i="1"/>
  <c r="I3701" i="1"/>
  <c r="J3701" i="1"/>
  <c r="O3701" i="1" s="1"/>
  <c r="I3702" i="1"/>
  <c r="N3702" i="1" s="1"/>
  <c r="J3702" i="1"/>
  <c r="O3702" i="1" s="1"/>
  <c r="I3703" i="1"/>
  <c r="J3703" i="1"/>
  <c r="O3703" i="1" s="1"/>
  <c r="I3704" i="1"/>
  <c r="K3704" i="1" s="1"/>
  <c r="J3704" i="1"/>
  <c r="O3704" i="1" s="1"/>
  <c r="I3705" i="1"/>
  <c r="M3705" i="1" s="1"/>
  <c r="J3705" i="1"/>
  <c r="O3705" i="1" s="1"/>
  <c r="I3706" i="1"/>
  <c r="N3706" i="1" s="1"/>
  <c r="J3706" i="1"/>
  <c r="O3706" i="1" s="1"/>
  <c r="K3706" i="1"/>
  <c r="L3706" i="1"/>
  <c r="M3706" i="1"/>
  <c r="I3707" i="1"/>
  <c r="L3707" i="1" s="1"/>
  <c r="J3707" i="1"/>
  <c r="O3707" i="1" s="1"/>
  <c r="K3707" i="1"/>
  <c r="N3707" i="1"/>
  <c r="I3708" i="1"/>
  <c r="J3708" i="1"/>
  <c r="O3708" i="1" s="1"/>
  <c r="I3709" i="1"/>
  <c r="J3709" i="1"/>
  <c r="O3709" i="1" s="1"/>
  <c r="I3710" i="1"/>
  <c r="N3710" i="1" s="1"/>
  <c r="J3710" i="1"/>
  <c r="O3710" i="1" s="1"/>
  <c r="I3711" i="1"/>
  <c r="K3711" i="1" s="1"/>
  <c r="J3711" i="1"/>
  <c r="O3711" i="1" s="1"/>
  <c r="I3712" i="1"/>
  <c r="J3712" i="1"/>
  <c r="O3712" i="1" s="1"/>
  <c r="I3713" i="1"/>
  <c r="M3713" i="1" s="1"/>
  <c r="J3713" i="1"/>
  <c r="O3713" i="1" s="1"/>
  <c r="I3714" i="1"/>
  <c r="J3714" i="1"/>
  <c r="O3714" i="1" s="1"/>
  <c r="K3714" i="1"/>
  <c r="L3714" i="1"/>
  <c r="M3714" i="1"/>
  <c r="N3714" i="1"/>
  <c r="I3715" i="1"/>
  <c r="L3715" i="1" s="1"/>
  <c r="J3715" i="1"/>
  <c r="O3715" i="1" s="1"/>
  <c r="M3715" i="1"/>
  <c r="N3715" i="1"/>
  <c r="I3716" i="1"/>
  <c r="L3716" i="1" s="1"/>
  <c r="J3716" i="1"/>
  <c r="O3716" i="1" s="1"/>
  <c r="I3717" i="1"/>
  <c r="J3717" i="1"/>
  <c r="O3717" i="1" s="1"/>
  <c r="I3718" i="1"/>
  <c r="N3718" i="1" s="1"/>
  <c r="J3718" i="1"/>
  <c r="O3718" i="1" s="1"/>
  <c r="I3719" i="1"/>
  <c r="K3719" i="1" s="1"/>
  <c r="J3719" i="1"/>
  <c r="O3719" i="1" s="1"/>
  <c r="I3720" i="1"/>
  <c r="J3720" i="1"/>
  <c r="O3720" i="1" s="1"/>
  <c r="K3720" i="1"/>
  <c r="L3720" i="1"/>
  <c r="M3720" i="1"/>
  <c r="N3720" i="1"/>
  <c r="I3721" i="1"/>
  <c r="J3721" i="1"/>
  <c r="O3721" i="1" s="1"/>
  <c r="I3722" i="1"/>
  <c r="J3722" i="1"/>
  <c r="O3722" i="1" s="1"/>
  <c r="K3722" i="1"/>
  <c r="L3722" i="1"/>
  <c r="M3722" i="1"/>
  <c r="N3722" i="1"/>
  <c r="I3723" i="1"/>
  <c r="L3723" i="1" s="1"/>
  <c r="J3723" i="1"/>
  <c r="O3723" i="1" s="1"/>
  <c r="M3723" i="1"/>
  <c r="N3723" i="1"/>
  <c r="I3724" i="1"/>
  <c r="J3724" i="1"/>
  <c r="O3724" i="1" s="1"/>
  <c r="I3725" i="1"/>
  <c r="J3725" i="1"/>
  <c r="O3725" i="1" s="1"/>
  <c r="I3726" i="1"/>
  <c r="N3726" i="1" s="1"/>
  <c r="J3726" i="1"/>
  <c r="O3726" i="1" s="1"/>
  <c r="I3727" i="1"/>
  <c r="K3727" i="1" s="1"/>
  <c r="J3727" i="1"/>
  <c r="O3727" i="1" s="1"/>
  <c r="I3728" i="1"/>
  <c r="K3728" i="1" s="1"/>
  <c r="J3728" i="1"/>
  <c r="O3728" i="1" s="1"/>
  <c r="L3728" i="1"/>
  <c r="M3728" i="1"/>
  <c r="N3728" i="1"/>
  <c r="I3729" i="1"/>
  <c r="M3729" i="1" s="1"/>
  <c r="J3729" i="1"/>
  <c r="O3729" i="1" s="1"/>
  <c r="I3730" i="1"/>
  <c r="K3730" i="1" s="1"/>
  <c r="J3730" i="1"/>
  <c r="O3730" i="1" s="1"/>
  <c r="L3730" i="1"/>
  <c r="N3730" i="1"/>
  <c r="I3731" i="1"/>
  <c r="J3731" i="1"/>
  <c r="O3731" i="1" s="1"/>
  <c r="I3732" i="1"/>
  <c r="K3732" i="1" s="1"/>
  <c r="J3732" i="1"/>
  <c r="O3732" i="1" s="1"/>
  <c r="N3732" i="1"/>
  <c r="I3733" i="1"/>
  <c r="J3733" i="1"/>
  <c r="O3733" i="1" s="1"/>
  <c r="I3734" i="1"/>
  <c r="N3734" i="1" s="1"/>
  <c r="J3734" i="1"/>
  <c r="O3734" i="1" s="1"/>
  <c r="I3735" i="1"/>
  <c r="K3735" i="1" s="1"/>
  <c r="J3735" i="1"/>
  <c r="O3735" i="1" s="1"/>
  <c r="I3736" i="1"/>
  <c r="J3736" i="1"/>
  <c r="O3736" i="1" s="1"/>
  <c r="K3736" i="1"/>
  <c r="I3737" i="1"/>
  <c r="M3737" i="1" s="1"/>
  <c r="J3737" i="1"/>
  <c r="O3737" i="1" s="1"/>
  <c r="I3738" i="1"/>
  <c r="K3738" i="1" s="1"/>
  <c r="J3738" i="1"/>
  <c r="O3738" i="1" s="1"/>
  <c r="L3738" i="1"/>
  <c r="M3738" i="1"/>
  <c r="N3738" i="1"/>
  <c r="I3739" i="1"/>
  <c r="M3739" i="1" s="1"/>
  <c r="J3739" i="1"/>
  <c r="O3739" i="1" s="1"/>
  <c r="I3740" i="1"/>
  <c r="J3740" i="1"/>
  <c r="O3740" i="1" s="1"/>
  <c r="L3740" i="1"/>
  <c r="I3741" i="1"/>
  <c r="J3741" i="1"/>
  <c r="O3741" i="1" s="1"/>
  <c r="I3742" i="1"/>
  <c r="N3742" i="1" s="1"/>
  <c r="J3742" i="1"/>
  <c r="O3742" i="1" s="1"/>
  <c r="I3743" i="1"/>
  <c r="J3743" i="1"/>
  <c r="O3743" i="1" s="1"/>
  <c r="I3744" i="1"/>
  <c r="J3744" i="1"/>
  <c r="O3744" i="1" s="1"/>
  <c r="I3745" i="1"/>
  <c r="J3745" i="1"/>
  <c r="O3745" i="1" s="1"/>
  <c r="I3746" i="1"/>
  <c r="J3746" i="1"/>
  <c r="O3746" i="1" s="1"/>
  <c r="I3747" i="1"/>
  <c r="J3747" i="1"/>
  <c r="O3747" i="1" s="1"/>
  <c r="K3747" i="1"/>
  <c r="I3748" i="1"/>
  <c r="N3748" i="1" s="1"/>
  <c r="J3748" i="1"/>
  <c r="O3748" i="1" s="1"/>
  <c r="I3749" i="1"/>
  <c r="J3749" i="1"/>
  <c r="O3749" i="1" s="1"/>
  <c r="I3750" i="1"/>
  <c r="N3750" i="1" s="1"/>
  <c r="J3750" i="1"/>
  <c r="O3750" i="1" s="1"/>
  <c r="I3751" i="1"/>
  <c r="K3751" i="1" s="1"/>
  <c r="J3751" i="1"/>
  <c r="O3751" i="1" s="1"/>
  <c r="I3752" i="1"/>
  <c r="N3752" i="1" s="1"/>
  <c r="J3752" i="1"/>
  <c r="O3752" i="1" s="1"/>
  <c r="L3752" i="1"/>
  <c r="I3753" i="1"/>
  <c r="J3753" i="1"/>
  <c r="O3753" i="1" s="1"/>
  <c r="M3753" i="1"/>
  <c r="I3754" i="1"/>
  <c r="N3754" i="1" s="1"/>
  <c r="J3754" i="1"/>
  <c r="O3754" i="1" s="1"/>
  <c r="K3754" i="1"/>
  <c r="L3754" i="1"/>
  <c r="M3754" i="1"/>
  <c r="I3755" i="1"/>
  <c r="L3755" i="1" s="1"/>
  <c r="J3755" i="1"/>
  <c r="O3755" i="1" s="1"/>
  <c r="K3755" i="1"/>
  <c r="N3755" i="1"/>
  <c r="I3756" i="1"/>
  <c r="J3756" i="1"/>
  <c r="O3756" i="1" s="1"/>
  <c r="I3757" i="1"/>
  <c r="J3757" i="1"/>
  <c r="O3757" i="1" s="1"/>
  <c r="I3758" i="1"/>
  <c r="N3758" i="1" s="1"/>
  <c r="J3758" i="1"/>
  <c r="O3758" i="1" s="1"/>
  <c r="I3759" i="1"/>
  <c r="K3759" i="1" s="1"/>
  <c r="J3759" i="1"/>
  <c r="O3759" i="1" s="1"/>
  <c r="I3760" i="1"/>
  <c r="J3760" i="1"/>
  <c r="O3760" i="1" s="1"/>
  <c r="M3760" i="1"/>
  <c r="I3761" i="1"/>
  <c r="M3761" i="1" s="1"/>
  <c r="J3761" i="1"/>
  <c r="O3761" i="1" s="1"/>
  <c r="I3762" i="1"/>
  <c r="K3762" i="1" s="1"/>
  <c r="J3762" i="1"/>
  <c r="O3762" i="1" s="1"/>
  <c r="L3762" i="1"/>
  <c r="N3762" i="1"/>
  <c r="I3763" i="1"/>
  <c r="L3763" i="1" s="1"/>
  <c r="J3763" i="1"/>
  <c r="O3763" i="1" s="1"/>
  <c r="K3763" i="1"/>
  <c r="M3763" i="1"/>
  <c r="N3763" i="1"/>
  <c r="I3764" i="1"/>
  <c r="J3764" i="1"/>
  <c r="O3764" i="1" s="1"/>
  <c r="I3765" i="1"/>
  <c r="J3765" i="1"/>
  <c r="O3765" i="1" s="1"/>
  <c r="I3766" i="1"/>
  <c r="N3766" i="1" s="1"/>
  <c r="J3766" i="1"/>
  <c r="O3766" i="1" s="1"/>
  <c r="I3767" i="1"/>
  <c r="J3767" i="1"/>
  <c r="O3767" i="1" s="1"/>
  <c r="I3768" i="1"/>
  <c r="J3768" i="1"/>
  <c r="O3768" i="1" s="1"/>
  <c r="K3768" i="1"/>
  <c r="L3768" i="1"/>
  <c r="M3768" i="1"/>
  <c r="N3768" i="1"/>
  <c r="I3769" i="1"/>
  <c r="K3769" i="1" s="1"/>
  <c r="J3769" i="1"/>
  <c r="O3769" i="1" s="1"/>
  <c r="N3769" i="1"/>
  <c r="I3770" i="1"/>
  <c r="J3770" i="1"/>
  <c r="O3770" i="1" s="1"/>
  <c r="N3770" i="1"/>
  <c r="I3771" i="1"/>
  <c r="L3771" i="1" s="1"/>
  <c r="J3771" i="1"/>
  <c r="O3771" i="1" s="1"/>
  <c r="K3771" i="1"/>
  <c r="M3771" i="1"/>
  <c r="N3771" i="1"/>
  <c r="I3772" i="1"/>
  <c r="N3772" i="1" s="1"/>
  <c r="J3772" i="1"/>
  <c r="O3772" i="1" s="1"/>
  <c r="L3772" i="1"/>
  <c r="I3773" i="1"/>
  <c r="J3773" i="1"/>
  <c r="O3773" i="1" s="1"/>
  <c r="M3773" i="1"/>
  <c r="I3774" i="1"/>
  <c r="K3774" i="1" s="1"/>
  <c r="J3774" i="1"/>
  <c r="O3774" i="1" s="1"/>
  <c r="I3775" i="1"/>
  <c r="L3775" i="1" s="1"/>
  <c r="J3775" i="1"/>
  <c r="O3775" i="1" s="1"/>
  <c r="I3776" i="1"/>
  <c r="J3776" i="1"/>
  <c r="O3776" i="1" s="1"/>
  <c r="I3777" i="1"/>
  <c r="N3777" i="1" s="1"/>
  <c r="J3777" i="1"/>
  <c r="O3777" i="1" s="1"/>
  <c r="K3777" i="1"/>
  <c r="L3777" i="1"/>
  <c r="M3777" i="1"/>
  <c r="I3778" i="1"/>
  <c r="L3778" i="1" s="1"/>
  <c r="J3778" i="1"/>
  <c r="O3778" i="1" s="1"/>
  <c r="K3778" i="1"/>
  <c r="M3778" i="1"/>
  <c r="N3778" i="1"/>
  <c r="I3779" i="1"/>
  <c r="M3779" i="1" s="1"/>
  <c r="J3779" i="1"/>
  <c r="O3779" i="1" s="1"/>
  <c r="N3779" i="1"/>
  <c r="I3780" i="1"/>
  <c r="N3780" i="1" s="1"/>
  <c r="J3780" i="1"/>
  <c r="O3780" i="1" s="1"/>
  <c r="I3781" i="1"/>
  <c r="J3781" i="1"/>
  <c r="O3781" i="1" s="1"/>
  <c r="M3781" i="1"/>
  <c r="I3782" i="1"/>
  <c r="N3782" i="1" s="1"/>
  <c r="J3782" i="1"/>
  <c r="O3782" i="1" s="1"/>
  <c r="K3782" i="1"/>
  <c r="I3783" i="1"/>
  <c r="J3783" i="1"/>
  <c r="O3783" i="1" s="1"/>
  <c r="I3784" i="1"/>
  <c r="J3784" i="1"/>
  <c r="O3784" i="1" s="1"/>
  <c r="K3784" i="1"/>
  <c r="L3784" i="1"/>
  <c r="M3784" i="1"/>
  <c r="N3784" i="1"/>
  <c r="I3785" i="1"/>
  <c r="J3785" i="1"/>
  <c r="O3785" i="1" s="1"/>
  <c r="I3786" i="1"/>
  <c r="N3786" i="1" s="1"/>
  <c r="J3786" i="1"/>
  <c r="O3786" i="1" s="1"/>
  <c r="I3787" i="1"/>
  <c r="L3787" i="1" s="1"/>
  <c r="J3787" i="1"/>
  <c r="O3787" i="1" s="1"/>
  <c r="M3787" i="1"/>
  <c r="I3788" i="1"/>
  <c r="L3788" i="1" s="1"/>
  <c r="J3788" i="1"/>
  <c r="O3788" i="1" s="1"/>
  <c r="I3789" i="1"/>
  <c r="M3789" i="1" s="1"/>
  <c r="J3789" i="1"/>
  <c r="O3789" i="1" s="1"/>
  <c r="I3790" i="1"/>
  <c r="K3790" i="1" s="1"/>
  <c r="J3790" i="1"/>
  <c r="O3790" i="1" s="1"/>
  <c r="I3791" i="1"/>
  <c r="L3791" i="1" s="1"/>
  <c r="J3791" i="1"/>
  <c r="O3791" i="1" s="1"/>
  <c r="K3791" i="1"/>
  <c r="I3792" i="1"/>
  <c r="M3792" i="1" s="1"/>
  <c r="J3792" i="1"/>
  <c r="O3792" i="1" s="1"/>
  <c r="L3792" i="1"/>
  <c r="N3792" i="1"/>
  <c r="I3793" i="1"/>
  <c r="J3793" i="1"/>
  <c r="O3793" i="1" s="1"/>
  <c r="M3793" i="1"/>
  <c r="I3794" i="1"/>
  <c r="J3794" i="1"/>
  <c r="O3794" i="1" s="1"/>
  <c r="K3794" i="1"/>
  <c r="L3794" i="1"/>
  <c r="M3794" i="1"/>
  <c r="N3794" i="1"/>
  <c r="I3795" i="1"/>
  <c r="J3795" i="1"/>
  <c r="O3795" i="1" s="1"/>
  <c r="M3795" i="1"/>
  <c r="I3796" i="1"/>
  <c r="J3796" i="1"/>
  <c r="O3796" i="1" s="1"/>
  <c r="I3797" i="1"/>
  <c r="J3797" i="1"/>
  <c r="O3797" i="1" s="1"/>
  <c r="M3797" i="1"/>
  <c r="I3798" i="1"/>
  <c r="J3798" i="1"/>
  <c r="O3798" i="1" s="1"/>
  <c r="I3799" i="1"/>
  <c r="J3799" i="1"/>
  <c r="O3799" i="1" s="1"/>
  <c r="I3800" i="1"/>
  <c r="N3800" i="1" s="1"/>
  <c r="J3800" i="1"/>
  <c r="O3800" i="1" s="1"/>
  <c r="L3800" i="1"/>
  <c r="I3801" i="1"/>
  <c r="N3801" i="1" s="1"/>
  <c r="J3801" i="1"/>
  <c r="O3801" i="1" s="1"/>
  <c r="K3801" i="1"/>
  <c r="I3802" i="1"/>
  <c r="K3802" i="1" s="1"/>
  <c r="J3802" i="1"/>
  <c r="O3802" i="1" s="1"/>
  <c r="I3803" i="1"/>
  <c r="L3803" i="1" s="1"/>
  <c r="J3803" i="1"/>
  <c r="O3803" i="1" s="1"/>
  <c r="K3803" i="1"/>
  <c r="M3803" i="1"/>
  <c r="N3803" i="1"/>
  <c r="I3804" i="1"/>
  <c r="N3804" i="1" s="1"/>
  <c r="J3804" i="1"/>
  <c r="O3804" i="1" s="1"/>
  <c r="I3805" i="1"/>
  <c r="J3805" i="1"/>
  <c r="O3805" i="1" s="1"/>
  <c r="M3805" i="1"/>
  <c r="I3806" i="1"/>
  <c r="K3806" i="1" s="1"/>
  <c r="J3806" i="1"/>
  <c r="O3806" i="1" s="1"/>
  <c r="I3807" i="1"/>
  <c r="J3807" i="1"/>
  <c r="O3807" i="1" s="1"/>
  <c r="I3808" i="1"/>
  <c r="K3808" i="1" s="1"/>
  <c r="J3808" i="1"/>
  <c r="O3808" i="1" s="1"/>
  <c r="L3808" i="1"/>
  <c r="M3808" i="1"/>
  <c r="N3808" i="1"/>
  <c r="I3809" i="1"/>
  <c r="K3809" i="1" s="1"/>
  <c r="J3809" i="1"/>
  <c r="O3809" i="1" s="1"/>
  <c r="L3809" i="1"/>
  <c r="N3809" i="1"/>
  <c r="I3810" i="1"/>
  <c r="J3810" i="1"/>
  <c r="O3810" i="1" s="1"/>
  <c r="I3811" i="1"/>
  <c r="L3811" i="1" s="1"/>
  <c r="J3811" i="1"/>
  <c r="O3811" i="1" s="1"/>
  <c r="K3811" i="1"/>
  <c r="M3811" i="1"/>
  <c r="N3811" i="1"/>
  <c r="I3812" i="1"/>
  <c r="J3812" i="1"/>
  <c r="O3812" i="1" s="1"/>
  <c r="L3812" i="1"/>
  <c r="N3812" i="1"/>
  <c r="I3813" i="1"/>
  <c r="J3813" i="1"/>
  <c r="O3813" i="1" s="1"/>
  <c r="M3813" i="1"/>
  <c r="I3814" i="1"/>
  <c r="J3814" i="1"/>
  <c r="O3814" i="1" s="1"/>
  <c r="I3815" i="1"/>
  <c r="J3815" i="1"/>
  <c r="O3815" i="1" s="1"/>
  <c r="I3816" i="1"/>
  <c r="M3816" i="1" s="1"/>
  <c r="J3816" i="1"/>
  <c r="O3816" i="1" s="1"/>
  <c r="K3816" i="1"/>
  <c r="L3816" i="1"/>
  <c r="N3816" i="1"/>
  <c r="I3817" i="1"/>
  <c r="M3817" i="1" s="1"/>
  <c r="J3817" i="1"/>
  <c r="O3817" i="1" s="1"/>
  <c r="K3817" i="1"/>
  <c r="N3817" i="1"/>
  <c r="I3818" i="1"/>
  <c r="J3818" i="1"/>
  <c r="O3818" i="1" s="1"/>
  <c r="N3818" i="1"/>
  <c r="I3819" i="1"/>
  <c r="J3819" i="1"/>
  <c r="O3819" i="1" s="1"/>
  <c r="K3819" i="1"/>
  <c r="N3819" i="1"/>
  <c r="I3820" i="1"/>
  <c r="L3820" i="1" s="1"/>
  <c r="J3820" i="1"/>
  <c r="O3820" i="1" s="1"/>
  <c r="N3820" i="1"/>
  <c r="I3821" i="1"/>
  <c r="M3821" i="1" s="1"/>
  <c r="J3821" i="1"/>
  <c r="O3821" i="1" s="1"/>
  <c r="I3822" i="1"/>
  <c r="K3822" i="1" s="1"/>
  <c r="J3822" i="1"/>
  <c r="O3822" i="1" s="1"/>
  <c r="I3823" i="1"/>
  <c r="L3823" i="1" s="1"/>
  <c r="J3823" i="1"/>
  <c r="O3823" i="1" s="1"/>
  <c r="I3824" i="1"/>
  <c r="J3824" i="1"/>
  <c r="O3824" i="1" s="1"/>
  <c r="L3824" i="1"/>
  <c r="I3825" i="1"/>
  <c r="M3825" i="1" s="1"/>
  <c r="J3825" i="1"/>
  <c r="O3825" i="1" s="1"/>
  <c r="L3825" i="1"/>
  <c r="I3826" i="1"/>
  <c r="K3826" i="1" s="1"/>
  <c r="J3826" i="1"/>
  <c r="O3826" i="1" s="1"/>
  <c r="I3827" i="1"/>
  <c r="L3827" i="1" s="1"/>
  <c r="J3827" i="1"/>
  <c r="O3827" i="1" s="1"/>
  <c r="K3827" i="1"/>
  <c r="M3827" i="1"/>
  <c r="N3827" i="1"/>
  <c r="I3828" i="1"/>
  <c r="N3828" i="1" s="1"/>
  <c r="J3828" i="1"/>
  <c r="O3828" i="1" s="1"/>
  <c r="I3829" i="1"/>
  <c r="M3829" i="1" s="1"/>
  <c r="J3829" i="1"/>
  <c r="O3829" i="1" s="1"/>
  <c r="I3830" i="1"/>
  <c r="J3830" i="1"/>
  <c r="O3830" i="1" s="1"/>
  <c r="I3831" i="1"/>
  <c r="J3831" i="1"/>
  <c r="O3831" i="1" s="1"/>
  <c r="I3832" i="1"/>
  <c r="J3832" i="1"/>
  <c r="O3832" i="1" s="1"/>
  <c r="I3833" i="1"/>
  <c r="M3833" i="1" s="1"/>
  <c r="J3833" i="1"/>
  <c r="O3833" i="1" s="1"/>
  <c r="K3833" i="1"/>
  <c r="N3833" i="1"/>
  <c r="I3834" i="1"/>
  <c r="J3834" i="1"/>
  <c r="O3834" i="1" s="1"/>
  <c r="I3835" i="1"/>
  <c r="L3835" i="1" s="1"/>
  <c r="J3835" i="1"/>
  <c r="O3835" i="1" s="1"/>
  <c r="K3835" i="1"/>
  <c r="N3835" i="1"/>
  <c r="I3836" i="1"/>
  <c r="L3836" i="1" s="1"/>
  <c r="J3836" i="1"/>
  <c r="O3836" i="1" s="1"/>
  <c r="N3836" i="1"/>
  <c r="I3837" i="1"/>
  <c r="J3837" i="1"/>
  <c r="O3837" i="1" s="1"/>
  <c r="M3837" i="1"/>
  <c r="I3838" i="1"/>
  <c r="J3838" i="1"/>
  <c r="O3838" i="1" s="1"/>
  <c r="I3839" i="1"/>
  <c r="L3839" i="1" s="1"/>
  <c r="J3839" i="1"/>
  <c r="O3839" i="1" s="1"/>
  <c r="K3839" i="1"/>
  <c r="I3840" i="1"/>
  <c r="N3840" i="1" s="1"/>
  <c r="J3840" i="1"/>
  <c r="O3840" i="1" s="1"/>
  <c r="K3840" i="1"/>
  <c r="L3840" i="1"/>
  <c r="M3840" i="1"/>
  <c r="I3841" i="1"/>
  <c r="L3841" i="1" s="1"/>
  <c r="J3841" i="1"/>
  <c r="O3841" i="1" s="1"/>
  <c r="K3841" i="1"/>
  <c r="M3841" i="1"/>
  <c r="N3841" i="1"/>
  <c r="I3842" i="1"/>
  <c r="J3842" i="1"/>
  <c r="O3842" i="1" s="1"/>
  <c r="K3842" i="1"/>
  <c r="L3842" i="1"/>
  <c r="M3842" i="1"/>
  <c r="N3842" i="1"/>
  <c r="I3843" i="1"/>
  <c r="J3843" i="1"/>
  <c r="O3843" i="1" s="1"/>
  <c r="I3844" i="1"/>
  <c r="L3844" i="1" s="1"/>
  <c r="J3844" i="1"/>
  <c r="O3844" i="1" s="1"/>
  <c r="N3844" i="1"/>
  <c r="I3845" i="1"/>
  <c r="J3845" i="1"/>
  <c r="O3845" i="1" s="1"/>
  <c r="M3845" i="1"/>
  <c r="I3846" i="1"/>
  <c r="N3846" i="1" s="1"/>
  <c r="J3846" i="1"/>
  <c r="O3846" i="1" s="1"/>
  <c r="I3847" i="1"/>
  <c r="J3847" i="1"/>
  <c r="O3847" i="1" s="1"/>
  <c r="I3848" i="1"/>
  <c r="J3848" i="1"/>
  <c r="O3848" i="1" s="1"/>
  <c r="K3848" i="1"/>
  <c r="L3848" i="1"/>
  <c r="M3848" i="1"/>
  <c r="N3848" i="1"/>
  <c r="I3849" i="1"/>
  <c r="J3849" i="1"/>
  <c r="O3849" i="1" s="1"/>
  <c r="L3849" i="1"/>
  <c r="I3850" i="1"/>
  <c r="N3850" i="1" s="1"/>
  <c r="J3850" i="1"/>
  <c r="O3850" i="1" s="1"/>
  <c r="K3850" i="1"/>
  <c r="M3850" i="1"/>
  <c r="I3851" i="1"/>
  <c r="J3851" i="1"/>
  <c r="O3851" i="1" s="1"/>
  <c r="I3852" i="1"/>
  <c r="J3852" i="1"/>
  <c r="O3852" i="1" s="1"/>
  <c r="I3853" i="1"/>
  <c r="M3853" i="1" s="1"/>
  <c r="J3853" i="1"/>
  <c r="O3853" i="1" s="1"/>
  <c r="I3854" i="1"/>
  <c r="J3854" i="1"/>
  <c r="O3854" i="1" s="1"/>
  <c r="K3854" i="1"/>
  <c r="I3855" i="1"/>
  <c r="L3855" i="1" s="1"/>
  <c r="J3855" i="1"/>
  <c r="O3855" i="1" s="1"/>
  <c r="K3855" i="1"/>
  <c r="I3856" i="1"/>
  <c r="J3856" i="1"/>
  <c r="O3856" i="1" s="1"/>
  <c r="M3856" i="1"/>
  <c r="I3857" i="1"/>
  <c r="J3857" i="1"/>
  <c r="O3857" i="1" s="1"/>
  <c r="K3857" i="1"/>
  <c r="L3857" i="1"/>
  <c r="M3857" i="1"/>
  <c r="N3857" i="1"/>
  <c r="I3858" i="1"/>
  <c r="K3858" i="1" s="1"/>
  <c r="J3858" i="1"/>
  <c r="O3858" i="1" s="1"/>
  <c r="L3858" i="1"/>
  <c r="M3858" i="1"/>
  <c r="N3858" i="1"/>
  <c r="I3859" i="1"/>
  <c r="K3859" i="1" s="1"/>
  <c r="J3859" i="1"/>
  <c r="O3859" i="1" s="1"/>
  <c r="N3859" i="1"/>
  <c r="I3860" i="1"/>
  <c r="J3860" i="1"/>
  <c r="O3860" i="1" s="1"/>
  <c r="L3860" i="1"/>
  <c r="N3860" i="1"/>
  <c r="I3861" i="1"/>
  <c r="M3861" i="1" s="1"/>
  <c r="J3861" i="1"/>
  <c r="O3861" i="1" s="1"/>
  <c r="I3862" i="1"/>
  <c r="N3862" i="1" s="1"/>
  <c r="J3862" i="1"/>
  <c r="O3862" i="1" s="1"/>
  <c r="I3863" i="1"/>
  <c r="J3863" i="1"/>
  <c r="O3863" i="1" s="1"/>
  <c r="I3864" i="1"/>
  <c r="J3864" i="1"/>
  <c r="O3864" i="1" s="1"/>
  <c r="N3864" i="1"/>
  <c r="I3865" i="1"/>
  <c r="J3865" i="1"/>
  <c r="O3865" i="1" s="1"/>
  <c r="K3865" i="1"/>
  <c r="L3865" i="1"/>
  <c r="I3866" i="1"/>
  <c r="K3866" i="1" s="1"/>
  <c r="J3866" i="1"/>
  <c r="O3866" i="1" s="1"/>
  <c r="L3866" i="1"/>
  <c r="N3866" i="1"/>
  <c r="I3867" i="1"/>
  <c r="J3867" i="1"/>
  <c r="O3867" i="1" s="1"/>
  <c r="I3868" i="1"/>
  <c r="N3868" i="1" s="1"/>
  <c r="J3868" i="1"/>
  <c r="O3868" i="1" s="1"/>
  <c r="L3868" i="1"/>
  <c r="I3869" i="1"/>
  <c r="M3869" i="1" s="1"/>
  <c r="J3869" i="1"/>
  <c r="O3869" i="1" s="1"/>
  <c r="K3869" i="1"/>
  <c r="I3870" i="1"/>
  <c r="J3870" i="1"/>
  <c r="O3870" i="1" s="1"/>
  <c r="I3871" i="1"/>
  <c r="J3871" i="1"/>
  <c r="O3871" i="1" s="1"/>
  <c r="I3872" i="1"/>
  <c r="M3872" i="1" s="1"/>
  <c r="J3872" i="1"/>
  <c r="O3872" i="1" s="1"/>
  <c r="I3873" i="1"/>
  <c r="M3873" i="1" s="1"/>
  <c r="J3873" i="1"/>
  <c r="O3873" i="1" s="1"/>
  <c r="I3874" i="1"/>
  <c r="K3874" i="1" s="1"/>
  <c r="J3874" i="1"/>
  <c r="O3874" i="1" s="1"/>
  <c r="L3874" i="1"/>
  <c r="N3874" i="1"/>
  <c r="I3875" i="1"/>
  <c r="K3875" i="1" s="1"/>
  <c r="J3875" i="1"/>
  <c r="O3875" i="1" s="1"/>
  <c r="I3876" i="1"/>
  <c r="L3876" i="1" s="1"/>
  <c r="J3876" i="1"/>
  <c r="O3876" i="1" s="1"/>
  <c r="N3876" i="1"/>
  <c r="I3877" i="1"/>
  <c r="J3877" i="1"/>
  <c r="O3877" i="1" s="1"/>
  <c r="K3877" i="1"/>
  <c r="M3877" i="1"/>
  <c r="I3878" i="1"/>
  <c r="K3878" i="1" s="1"/>
  <c r="J3878" i="1"/>
  <c r="O3878" i="1" s="1"/>
  <c r="I3879" i="1"/>
  <c r="N3879" i="1" s="1"/>
  <c r="J3879" i="1"/>
  <c r="O3879" i="1" s="1"/>
  <c r="L3879" i="1"/>
  <c r="M3879" i="1"/>
  <c r="I3880" i="1"/>
  <c r="J3880" i="1"/>
  <c r="O3880" i="1" s="1"/>
  <c r="I3881" i="1"/>
  <c r="J3881" i="1"/>
  <c r="O3881" i="1" s="1"/>
  <c r="I3882" i="1"/>
  <c r="K3882" i="1" s="1"/>
  <c r="J3882" i="1"/>
  <c r="O3882" i="1" s="1"/>
  <c r="L3882" i="1"/>
  <c r="N3882" i="1"/>
  <c r="I3883" i="1"/>
  <c r="J3883" i="1"/>
  <c r="O3883" i="1" s="1"/>
  <c r="I3884" i="1"/>
  <c r="L3884" i="1" s="1"/>
  <c r="J3884" i="1"/>
  <c r="O3884" i="1" s="1"/>
  <c r="N3884" i="1"/>
  <c r="I3885" i="1"/>
  <c r="J3885" i="1"/>
  <c r="O3885" i="1" s="1"/>
  <c r="I3886" i="1"/>
  <c r="M3886" i="1" s="1"/>
  <c r="J3886" i="1"/>
  <c r="O3886" i="1" s="1"/>
  <c r="L3886" i="1"/>
  <c r="I3887" i="1"/>
  <c r="J3887" i="1"/>
  <c r="O3887" i="1" s="1"/>
  <c r="K3887" i="1"/>
  <c r="I3888" i="1"/>
  <c r="L3888" i="1" s="1"/>
  <c r="J3888" i="1"/>
  <c r="O3888" i="1" s="1"/>
  <c r="K3888" i="1"/>
  <c r="M3888" i="1"/>
  <c r="N3888" i="1"/>
  <c r="I3889" i="1"/>
  <c r="J3889" i="1"/>
  <c r="O3889" i="1" s="1"/>
  <c r="I3890" i="1"/>
  <c r="L3890" i="1" s="1"/>
  <c r="J3890" i="1"/>
  <c r="O3890" i="1" s="1"/>
  <c r="K3890" i="1"/>
  <c r="M3890" i="1"/>
  <c r="N3890" i="1"/>
  <c r="I3891" i="1"/>
  <c r="J3891" i="1"/>
  <c r="O3891" i="1" s="1"/>
  <c r="I3892" i="1"/>
  <c r="N3892" i="1" s="1"/>
  <c r="J3892" i="1"/>
  <c r="O3892" i="1" s="1"/>
  <c r="L3892" i="1"/>
  <c r="I3893" i="1"/>
  <c r="J3893" i="1"/>
  <c r="O3893" i="1" s="1"/>
  <c r="I3894" i="1"/>
  <c r="J3894" i="1"/>
  <c r="O3894" i="1" s="1"/>
  <c r="I3895" i="1"/>
  <c r="N3895" i="1" s="1"/>
  <c r="J3895" i="1"/>
  <c r="O3895" i="1" s="1"/>
  <c r="I3896" i="1"/>
  <c r="J3896" i="1"/>
  <c r="O3896" i="1" s="1"/>
  <c r="I3897" i="1"/>
  <c r="J3897" i="1"/>
  <c r="O3897" i="1" s="1"/>
  <c r="K3897" i="1"/>
  <c r="I3898" i="1"/>
  <c r="J3898" i="1"/>
  <c r="O3898" i="1" s="1"/>
  <c r="K3898" i="1"/>
  <c r="L3898" i="1"/>
  <c r="M3898" i="1"/>
  <c r="N3898" i="1"/>
  <c r="I3899" i="1"/>
  <c r="L3899" i="1" s="1"/>
  <c r="J3899" i="1"/>
  <c r="O3899" i="1" s="1"/>
  <c r="N3899" i="1"/>
  <c r="I3900" i="1"/>
  <c r="J3900" i="1"/>
  <c r="O3900" i="1" s="1"/>
  <c r="I3901" i="1"/>
  <c r="K3901" i="1" s="1"/>
  <c r="J3901" i="1"/>
  <c r="O3901" i="1" s="1"/>
  <c r="I3902" i="1"/>
  <c r="J3902" i="1"/>
  <c r="O3902" i="1" s="1"/>
  <c r="L3902" i="1"/>
  <c r="I3903" i="1"/>
  <c r="J3903" i="1"/>
  <c r="O3903" i="1" s="1"/>
  <c r="M3903" i="1"/>
  <c r="I3904" i="1"/>
  <c r="J3904" i="1"/>
  <c r="O3904" i="1" s="1"/>
  <c r="K3904" i="1"/>
  <c r="L3904" i="1"/>
  <c r="M3904" i="1"/>
  <c r="N3904" i="1"/>
  <c r="I3905" i="1"/>
  <c r="N3905" i="1" s="1"/>
  <c r="J3905" i="1"/>
  <c r="O3905" i="1" s="1"/>
  <c r="L3905" i="1"/>
  <c r="M3905" i="1"/>
  <c r="I3906" i="1"/>
  <c r="J3906" i="1"/>
  <c r="O3906" i="1" s="1"/>
  <c r="M3906" i="1"/>
  <c r="I3907" i="1"/>
  <c r="J3907" i="1"/>
  <c r="O3907" i="1" s="1"/>
  <c r="I3908" i="1"/>
  <c r="J3908" i="1"/>
  <c r="O3908" i="1" s="1"/>
  <c r="I3909" i="1"/>
  <c r="J3909" i="1"/>
  <c r="O3909" i="1" s="1"/>
  <c r="K3909" i="1"/>
  <c r="M3909" i="1"/>
  <c r="I3910" i="1"/>
  <c r="J3910" i="1"/>
  <c r="O3910" i="1" s="1"/>
  <c r="I3911" i="1"/>
  <c r="J3911" i="1"/>
  <c r="O3911" i="1" s="1"/>
  <c r="I3912" i="1"/>
  <c r="J3912" i="1"/>
  <c r="O3912" i="1" s="1"/>
  <c r="K3912" i="1"/>
  <c r="I3913" i="1"/>
  <c r="J3913" i="1"/>
  <c r="O3913" i="1" s="1"/>
  <c r="I3914" i="1"/>
  <c r="K3914" i="1" s="1"/>
  <c r="J3914" i="1"/>
  <c r="O3914" i="1" s="1"/>
  <c r="L3914" i="1"/>
  <c r="N3914" i="1"/>
  <c r="I3915" i="1"/>
  <c r="J3915" i="1"/>
  <c r="O3915" i="1" s="1"/>
  <c r="I3916" i="1"/>
  <c r="J3916" i="1"/>
  <c r="O3916" i="1" s="1"/>
  <c r="I3917" i="1"/>
  <c r="J3917" i="1"/>
  <c r="O3917" i="1" s="1"/>
  <c r="K3917" i="1"/>
  <c r="I3918" i="1"/>
  <c r="M3918" i="1" s="1"/>
  <c r="J3918" i="1"/>
  <c r="O3918" i="1" s="1"/>
  <c r="L3918" i="1"/>
  <c r="I3919" i="1"/>
  <c r="J3919" i="1"/>
  <c r="O3919" i="1" s="1"/>
  <c r="I3920" i="1"/>
  <c r="J3920" i="1"/>
  <c r="O3920" i="1" s="1"/>
  <c r="N3920" i="1"/>
  <c r="I3921" i="1"/>
  <c r="L3921" i="1" s="1"/>
  <c r="J3921" i="1"/>
  <c r="O3921" i="1" s="1"/>
  <c r="K3921" i="1"/>
  <c r="M3921" i="1"/>
  <c r="N3921" i="1"/>
  <c r="I3922" i="1"/>
  <c r="L3922" i="1" s="1"/>
  <c r="J3922" i="1"/>
  <c r="O3922" i="1" s="1"/>
  <c r="K3922" i="1"/>
  <c r="M3922" i="1"/>
  <c r="N3922" i="1"/>
  <c r="I3923" i="1"/>
  <c r="N3923" i="1" s="1"/>
  <c r="J3923" i="1"/>
  <c r="O3923" i="1" s="1"/>
  <c r="I3924" i="1"/>
  <c r="L3924" i="1" s="1"/>
  <c r="J3924" i="1"/>
  <c r="O3924" i="1" s="1"/>
  <c r="I3925" i="1"/>
  <c r="K3925" i="1" s="1"/>
  <c r="J3925" i="1"/>
  <c r="O3925" i="1" s="1"/>
  <c r="M3925" i="1"/>
  <c r="I3926" i="1"/>
  <c r="J3926" i="1"/>
  <c r="O3926" i="1" s="1"/>
  <c r="I3927" i="1"/>
  <c r="N3927" i="1" s="1"/>
  <c r="J3927" i="1"/>
  <c r="O3927" i="1" s="1"/>
  <c r="L3927" i="1"/>
  <c r="M3927" i="1"/>
  <c r="I3928" i="1"/>
  <c r="J3928" i="1"/>
  <c r="O3928" i="1" s="1"/>
  <c r="I3929" i="1"/>
  <c r="J3929" i="1"/>
  <c r="O3929" i="1" s="1"/>
  <c r="K3929" i="1"/>
  <c r="I3930" i="1"/>
  <c r="K3930" i="1" s="1"/>
  <c r="J3930" i="1"/>
  <c r="O3930" i="1" s="1"/>
  <c r="L3930" i="1"/>
  <c r="M3930" i="1"/>
  <c r="N3930" i="1"/>
  <c r="I3931" i="1"/>
  <c r="J3931" i="1"/>
  <c r="O3931" i="1" s="1"/>
  <c r="I3932" i="1"/>
  <c r="L3932" i="1" s="1"/>
  <c r="J3932" i="1"/>
  <c r="O3932" i="1" s="1"/>
  <c r="N3932" i="1"/>
  <c r="I3933" i="1"/>
  <c r="J3933" i="1"/>
  <c r="O3933" i="1" s="1"/>
  <c r="I3934" i="1"/>
  <c r="J3934" i="1"/>
  <c r="O3934" i="1" s="1"/>
  <c r="I3935" i="1"/>
  <c r="M3935" i="1" s="1"/>
  <c r="J3935" i="1"/>
  <c r="O3935" i="1" s="1"/>
  <c r="I3936" i="1"/>
  <c r="K3936" i="1" s="1"/>
  <c r="J3936" i="1"/>
  <c r="O3936" i="1" s="1"/>
  <c r="L3936" i="1"/>
  <c r="N3936" i="1"/>
  <c r="I3937" i="1"/>
  <c r="M3937" i="1" s="1"/>
  <c r="J3937" i="1"/>
  <c r="O3937" i="1" s="1"/>
  <c r="I3938" i="1"/>
  <c r="L3938" i="1" s="1"/>
  <c r="J3938" i="1"/>
  <c r="O3938" i="1" s="1"/>
  <c r="K3938" i="1"/>
  <c r="M3938" i="1"/>
  <c r="N3938" i="1"/>
  <c r="I3939" i="1"/>
  <c r="K3939" i="1" s="1"/>
  <c r="J3939" i="1"/>
  <c r="O3939" i="1" s="1"/>
  <c r="I3940" i="1"/>
  <c r="N3940" i="1" s="1"/>
  <c r="J3940" i="1"/>
  <c r="O3940" i="1" s="1"/>
  <c r="I3941" i="1"/>
  <c r="M3941" i="1" s="1"/>
  <c r="J3941" i="1"/>
  <c r="O3941" i="1" s="1"/>
  <c r="I3942" i="1"/>
  <c r="J3942" i="1"/>
  <c r="O3942" i="1" s="1"/>
  <c r="K3942" i="1"/>
  <c r="I3943" i="1"/>
  <c r="N3943" i="1" s="1"/>
  <c r="J3943" i="1"/>
  <c r="O3943" i="1" s="1"/>
  <c r="L3943" i="1"/>
  <c r="M3943" i="1"/>
  <c r="I3944" i="1"/>
  <c r="M3944" i="1" s="1"/>
  <c r="J3944" i="1"/>
  <c r="O3944" i="1" s="1"/>
  <c r="L3944" i="1"/>
  <c r="I3945" i="1"/>
  <c r="J3945" i="1"/>
  <c r="O3945" i="1" s="1"/>
  <c r="I3946" i="1"/>
  <c r="J3946" i="1"/>
  <c r="O3946" i="1" s="1"/>
  <c r="M3946" i="1"/>
  <c r="I3947" i="1"/>
  <c r="J3947" i="1"/>
  <c r="O3947" i="1" s="1"/>
  <c r="I3948" i="1"/>
  <c r="K3948" i="1" s="1"/>
  <c r="J3948" i="1"/>
  <c r="O3948" i="1" s="1"/>
  <c r="M3948" i="1"/>
  <c r="I3949" i="1"/>
  <c r="J3949" i="1"/>
  <c r="O3949" i="1" s="1"/>
  <c r="I3950" i="1"/>
  <c r="N3950" i="1" s="1"/>
  <c r="J3950" i="1"/>
  <c r="O3950" i="1" s="1"/>
  <c r="I3951" i="1"/>
  <c r="J3951" i="1"/>
  <c r="O3951" i="1" s="1"/>
  <c r="I3952" i="1"/>
  <c r="N3952" i="1" s="1"/>
  <c r="J3952" i="1"/>
  <c r="O3952" i="1" s="1"/>
  <c r="M3952" i="1"/>
  <c r="I3953" i="1"/>
  <c r="L3953" i="1" s="1"/>
  <c r="J3953" i="1"/>
  <c r="O3953" i="1" s="1"/>
  <c r="K3953" i="1"/>
  <c r="M3953" i="1"/>
  <c r="N3953" i="1"/>
  <c r="I3954" i="1"/>
  <c r="K3954" i="1" s="1"/>
  <c r="J3954" i="1"/>
  <c r="O3954" i="1" s="1"/>
  <c r="L3954" i="1"/>
  <c r="M3954" i="1"/>
  <c r="N3954" i="1"/>
  <c r="I3955" i="1"/>
  <c r="M3955" i="1" s="1"/>
  <c r="J3955" i="1"/>
  <c r="O3955" i="1" s="1"/>
  <c r="I3956" i="1"/>
  <c r="J3956" i="1"/>
  <c r="O3956" i="1" s="1"/>
  <c r="I3957" i="1"/>
  <c r="K3957" i="1" s="1"/>
  <c r="J3957" i="1"/>
  <c r="O3957" i="1" s="1"/>
  <c r="I3958" i="1"/>
  <c r="M3958" i="1" s="1"/>
  <c r="J3958" i="1"/>
  <c r="O3958" i="1" s="1"/>
  <c r="N3958" i="1"/>
  <c r="I3959" i="1"/>
  <c r="J3959" i="1"/>
  <c r="O3959" i="1" s="1"/>
  <c r="I3960" i="1"/>
  <c r="N3960" i="1" s="1"/>
  <c r="J3960" i="1"/>
  <c r="O3960" i="1" s="1"/>
  <c r="I3961" i="1"/>
  <c r="J3961" i="1"/>
  <c r="O3961" i="1" s="1"/>
  <c r="I3962" i="1"/>
  <c r="N3962" i="1" s="1"/>
  <c r="J3962" i="1"/>
  <c r="O3962" i="1" s="1"/>
  <c r="K3962" i="1"/>
  <c r="L3962" i="1"/>
  <c r="M3962" i="1"/>
  <c r="I3963" i="1"/>
  <c r="K3963" i="1" s="1"/>
  <c r="J3963" i="1"/>
  <c r="O3963" i="1" s="1"/>
  <c r="L3963" i="1"/>
  <c r="N3963" i="1"/>
  <c r="I3964" i="1"/>
  <c r="J3964" i="1"/>
  <c r="O3964" i="1" s="1"/>
  <c r="I3965" i="1"/>
  <c r="N3965" i="1" s="1"/>
  <c r="J3965" i="1"/>
  <c r="O3965" i="1" s="1"/>
  <c r="I3966" i="1"/>
  <c r="J3966" i="1"/>
  <c r="O3966" i="1" s="1"/>
  <c r="I3967" i="1"/>
  <c r="J3967" i="1"/>
  <c r="O3967" i="1" s="1"/>
  <c r="M3967" i="1"/>
  <c r="I3968" i="1"/>
  <c r="L3968" i="1" s="1"/>
  <c r="J3968" i="1"/>
  <c r="O3968" i="1" s="1"/>
  <c r="K3968" i="1"/>
  <c r="M3968" i="1"/>
  <c r="N3968" i="1"/>
  <c r="I3969" i="1"/>
  <c r="J3969" i="1"/>
  <c r="O3969" i="1" s="1"/>
  <c r="M3969" i="1"/>
  <c r="I3970" i="1"/>
  <c r="J3970" i="1"/>
  <c r="O3970" i="1" s="1"/>
  <c r="K3970" i="1"/>
  <c r="L3970" i="1"/>
  <c r="M3970" i="1"/>
  <c r="N3970" i="1"/>
  <c r="I3971" i="1"/>
  <c r="J3971" i="1"/>
  <c r="O3971" i="1" s="1"/>
  <c r="I3972" i="1"/>
  <c r="K3972" i="1" s="1"/>
  <c r="J3972" i="1"/>
  <c r="O3972" i="1" s="1"/>
  <c r="L3972" i="1"/>
  <c r="M3972" i="1"/>
  <c r="N3972" i="1"/>
  <c r="I3973" i="1"/>
  <c r="L3973" i="1" s="1"/>
  <c r="J3973" i="1"/>
  <c r="O3973" i="1" s="1"/>
  <c r="M3973" i="1"/>
  <c r="I3974" i="1"/>
  <c r="J3974" i="1"/>
  <c r="O3974" i="1" s="1"/>
  <c r="K3974" i="1"/>
  <c r="I3975" i="1"/>
  <c r="J3975" i="1"/>
  <c r="O3975" i="1" s="1"/>
  <c r="I3976" i="1"/>
  <c r="N3976" i="1" s="1"/>
  <c r="J3976" i="1"/>
  <c r="O3976" i="1" s="1"/>
  <c r="K3976" i="1"/>
  <c r="M3976" i="1"/>
  <c r="I3977" i="1"/>
  <c r="K3977" i="1" s="1"/>
  <c r="J3977" i="1"/>
  <c r="O3977" i="1" s="1"/>
  <c r="L3977" i="1"/>
  <c r="N3977" i="1"/>
  <c r="I3978" i="1"/>
  <c r="J3978" i="1"/>
  <c r="O3978" i="1" s="1"/>
  <c r="N3978" i="1"/>
  <c r="I3979" i="1"/>
  <c r="M3979" i="1" s="1"/>
  <c r="J3979" i="1"/>
  <c r="O3979" i="1" s="1"/>
  <c r="K3979" i="1"/>
  <c r="L3979" i="1"/>
  <c r="N3979" i="1"/>
  <c r="I3980" i="1"/>
  <c r="N3980" i="1" s="1"/>
  <c r="J3980" i="1"/>
  <c r="O3980" i="1" s="1"/>
  <c r="I3981" i="1"/>
  <c r="K3981" i="1" s="1"/>
  <c r="J3981" i="1"/>
  <c r="O3981" i="1" s="1"/>
  <c r="I3982" i="1"/>
  <c r="J3982" i="1"/>
  <c r="O3982" i="1" s="1"/>
  <c r="I3983" i="1"/>
  <c r="N3983" i="1" s="1"/>
  <c r="J3983" i="1"/>
  <c r="O3983" i="1" s="1"/>
  <c r="M3983" i="1"/>
  <c r="I3984" i="1"/>
  <c r="J3984" i="1"/>
  <c r="O3984" i="1" s="1"/>
  <c r="I3985" i="1"/>
  <c r="K3985" i="1" s="1"/>
  <c r="J3985" i="1"/>
  <c r="O3985" i="1" s="1"/>
  <c r="I3986" i="1"/>
  <c r="L3986" i="1" s="1"/>
  <c r="J3986" i="1"/>
  <c r="O3986" i="1" s="1"/>
  <c r="K3986" i="1"/>
  <c r="M3986" i="1"/>
  <c r="N3986" i="1"/>
  <c r="I3987" i="1"/>
  <c r="J3987" i="1"/>
  <c r="O3987" i="1" s="1"/>
  <c r="M3987" i="1"/>
  <c r="I3988" i="1"/>
  <c r="K3988" i="1" s="1"/>
  <c r="J3988" i="1"/>
  <c r="O3988" i="1" s="1"/>
  <c r="M3988" i="1"/>
  <c r="N3988" i="1"/>
  <c r="I3989" i="1"/>
  <c r="L3989" i="1" s="1"/>
  <c r="J3989" i="1"/>
  <c r="O3989" i="1" s="1"/>
  <c r="M3989" i="1"/>
  <c r="I3990" i="1"/>
  <c r="J3990" i="1"/>
  <c r="O3990" i="1" s="1"/>
  <c r="I3991" i="1"/>
  <c r="J3991" i="1"/>
  <c r="O3991" i="1" s="1"/>
  <c r="I3992" i="1"/>
  <c r="K3992" i="1" s="1"/>
  <c r="J3992" i="1"/>
  <c r="O3992" i="1" s="1"/>
  <c r="L3992" i="1"/>
  <c r="M3992" i="1"/>
  <c r="N3992" i="1"/>
  <c r="I3993" i="1"/>
  <c r="M3993" i="1" s="1"/>
  <c r="J3993" i="1"/>
  <c r="O3993" i="1" s="1"/>
  <c r="L3993" i="1"/>
  <c r="I3994" i="1"/>
  <c r="J3994" i="1"/>
  <c r="O3994" i="1" s="1"/>
  <c r="K3994" i="1"/>
  <c r="I3995" i="1"/>
  <c r="J3995" i="1"/>
  <c r="O3995" i="1" s="1"/>
  <c r="I3996" i="1"/>
  <c r="L3996" i="1" s="1"/>
  <c r="J3996" i="1"/>
  <c r="O3996" i="1" s="1"/>
  <c r="I3997" i="1"/>
  <c r="L3997" i="1" s="1"/>
  <c r="J3997" i="1"/>
  <c r="O3997" i="1" s="1"/>
  <c r="M3997" i="1"/>
  <c r="I3998" i="1"/>
  <c r="J3998" i="1"/>
  <c r="O3998" i="1" s="1"/>
  <c r="I3999" i="1"/>
  <c r="J3999" i="1"/>
  <c r="O3999" i="1" s="1"/>
  <c r="I4000" i="1"/>
  <c r="J4000" i="1"/>
  <c r="O4000" i="1" s="1"/>
  <c r="K4000" i="1"/>
  <c r="I4001" i="1"/>
  <c r="K4001" i="1" s="1"/>
  <c r="J4001" i="1"/>
  <c r="O4001" i="1" s="1"/>
  <c r="I4002" i="1"/>
  <c r="K4002" i="1" s="1"/>
  <c r="J4002" i="1"/>
  <c r="O4002" i="1" s="1"/>
  <c r="L4002" i="1"/>
  <c r="M4002" i="1"/>
  <c r="N4002" i="1"/>
  <c r="I4003" i="1"/>
  <c r="L4003" i="1" s="1"/>
  <c r="J4003" i="1"/>
  <c r="O4003" i="1" s="1"/>
  <c r="M4003" i="1"/>
  <c r="I4004" i="1"/>
  <c r="J4004" i="1"/>
  <c r="O4004" i="1" s="1"/>
  <c r="I4005" i="1"/>
  <c r="J4005" i="1"/>
  <c r="O4005" i="1" s="1"/>
  <c r="I4006" i="1"/>
  <c r="M4006" i="1" s="1"/>
  <c r="J4006" i="1"/>
  <c r="O4006" i="1" s="1"/>
  <c r="K4006" i="1"/>
  <c r="L4006" i="1"/>
  <c r="N4006" i="1"/>
  <c r="I4007" i="1"/>
  <c r="N4007" i="1" s="1"/>
  <c r="J4007" i="1"/>
  <c r="O4007" i="1" s="1"/>
  <c r="L4007" i="1"/>
  <c r="I4008" i="1"/>
  <c r="J4008" i="1"/>
  <c r="O4008" i="1" s="1"/>
  <c r="K4008" i="1"/>
  <c r="I4009" i="1"/>
  <c r="J4009" i="1"/>
  <c r="O4009" i="1" s="1"/>
  <c r="I4010" i="1"/>
  <c r="J4010" i="1"/>
  <c r="O4010" i="1" s="1"/>
  <c r="K4010" i="1"/>
  <c r="L4010" i="1"/>
  <c r="M4010" i="1"/>
  <c r="N4010" i="1"/>
  <c r="I4011" i="1"/>
  <c r="K4011" i="1" s="1"/>
  <c r="J4011" i="1"/>
  <c r="O4011" i="1" s="1"/>
  <c r="L4011" i="1"/>
  <c r="M4011" i="1"/>
  <c r="N4011" i="1"/>
  <c r="I4012" i="1"/>
  <c r="N4012" i="1" s="1"/>
  <c r="J4012" i="1"/>
  <c r="O4012" i="1" s="1"/>
  <c r="I4013" i="1"/>
  <c r="J4013" i="1"/>
  <c r="O4013" i="1" s="1"/>
  <c r="I4014" i="1"/>
  <c r="N4014" i="1" s="1"/>
  <c r="J4014" i="1"/>
  <c r="O4014" i="1" s="1"/>
  <c r="I4015" i="1"/>
  <c r="J4015" i="1"/>
  <c r="O4015" i="1" s="1"/>
  <c r="I4016" i="1"/>
  <c r="N4016" i="1" s="1"/>
  <c r="J4016" i="1"/>
  <c r="O4016" i="1" s="1"/>
  <c r="L4016" i="1"/>
  <c r="I4017" i="1"/>
  <c r="J4017" i="1"/>
  <c r="O4017" i="1" s="1"/>
  <c r="N4017" i="1"/>
  <c r="I4018" i="1"/>
  <c r="K4018" i="1" s="1"/>
  <c r="J4018" i="1"/>
  <c r="O4018" i="1" s="1"/>
  <c r="I4019" i="1"/>
  <c r="M4019" i="1" s="1"/>
  <c r="J4019" i="1"/>
  <c r="O4019" i="1" s="1"/>
  <c r="I4020" i="1"/>
  <c r="J4020" i="1"/>
  <c r="O4020" i="1" s="1"/>
  <c r="I4021" i="1"/>
  <c r="L4021" i="1" s="1"/>
  <c r="J4021" i="1"/>
  <c r="O4021" i="1" s="1"/>
  <c r="K4021" i="1"/>
  <c r="N4021" i="1"/>
  <c r="I4022" i="1"/>
  <c r="J4022" i="1"/>
  <c r="O4022" i="1" s="1"/>
  <c r="I4023" i="1"/>
  <c r="N4023" i="1" s="1"/>
  <c r="J4023" i="1"/>
  <c r="O4023" i="1" s="1"/>
  <c r="L4023" i="1"/>
  <c r="I4024" i="1"/>
  <c r="N4024" i="1" s="1"/>
  <c r="J4024" i="1"/>
  <c r="O4024" i="1" s="1"/>
  <c r="I4025" i="1"/>
  <c r="K4025" i="1" s="1"/>
  <c r="J4025" i="1"/>
  <c r="O4025" i="1" s="1"/>
  <c r="L4025" i="1"/>
  <c r="N4025" i="1"/>
  <c r="I4026" i="1"/>
  <c r="J4026" i="1"/>
  <c r="O4026" i="1" s="1"/>
  <c r="N4026" i="1"/>
  <c r="I4027" i="1"/>
  <c r="K4027" i="1" s="1"/>
  <c r="J4027" i="1"/>
  <c r="O4027" i="1" s="1"/>
  <c r="L4027" i="1"/>
  <c r="M4027" i="1"/>
  <c r="N4027" i="1"/>
  <c r="I4028" i="1"/>
  <c r="K4028" i="1" s="1"/>
  <c r="J4028" i="1"/>
  <c r="O4028" i="1" s="1"/>
  <c r="L4028" i="1"/>
  <c r="I4029" i="1"/>
  <c r="N4029" i="1" s="1"/>
  <c r="J4029" i="1"/>
  <c r="O4029" i="1" s="1"/>
  <c r="I4030" i="1"/>
  <c r="J4030" i="1"/>
  <c r="O4030" i="1" s="1"/>
  <c r="I4031" i="1"/>
  <c r="N4031" i="1" s="1"/>
  <c r="J4031" i="1"/>
  <c r="O4031" i="1" s="1"/>
  <c r="K4031" i="1"/>
  <c r="I4032" i="1"/>
  <c r="J4032" i="1"/>
  <c r="O4032" i="1" s="1"/>
  <c r="I4033" i="1"/>
  <c r="M4033" i="1" s="1"/>
  <c r="J4033" i="1"/>
  <c r="O4033" i="1" s="1"/>
  <c r="I4034" i="1"/>
  <c r="J4034" i="1"/>
  <c r="O4034" i="1" s="1"/>
  <c r="K4034" i="1"/>
  <c r="I4035" i="1"/>
  <c r="J4035" i="1"/>
  <c r="O4035" i="1" s="1"/>
  <c r="I4036" i="1"/>
  <c r="J4036" i="1"/>
  <c r="O4036" i="1" s="1"/>
  <c r="L4036" i="1"/>
  <c r="I4037" i="1"/>
  <c r="L4037" i="1" s="1"/>
  <c r="J4037" i="1"/>
  <c r="O4037" i="1" s="1"/>
  <c r="N4037" i="1"/>
  <c r="I4038" i="1"/>
  <c r="J4038" i="1"/>
  <c r="O4038" i="1" s="1"/>
  <c r="I4039" i="1"/>
  <c r="J4039" i="1"/>
  <c r="O4039" i="1" s="1"/>
  <c r="I4040" i="1"/>
  <c r="J4040" i="1"/>
  <c r="O4040" i="1" s="1"/>
  <c r="K4040" i="1"/>
  <c r="L4040" i="1"/>
  <c r="M4040" i="1"/>
  <c r="N4040" i="1"/>
  <c r="I4041" i="1"/>
  <c r="K4041" i="1" s="1"/>
  <c r="J4041" i="1"/>
  <c r="O4041" i="1" s="1"/>
  <c r="M4041" i="1"/>
  <c r="N4041" i="1"/>
  <c r="I4042" i="1"/>
  <c r="M4042" i="1" s="1"/>
  <c r="J4042" i="1"/>
  <c r="O4042" i="1" s="1"/>
  <c r="I4043" i="1"/>
  <c r="K4043" i="1" s="1"/>
  <c r="J4043" i="1"/>
  <c r="O4043" i="1" s="1"/>
  <c r="I4044" i="1"/>
  <c r="N4044" i="1" s="1"/>
  <c r="J4044" i="1"/>
  <c r="O4044" i="1" s="1"/>
  <c r="I4045" i="1"/>
  <c r="J4045" i="1"/>
  <c r="O4045" i="1" s="1"/>
  <c r="I4046" i="1"/>
  <c r="J4046" i="1"/>
  <c r="O4046" i="1" s="1"/>
  <c r="I4047" i="1"/>
  <c r="N4047" i="1" s="1"/>
  <c r="J4047" i="1"/>
  <c r="O4047" i="1" s="1"/>
  <c r="K4047" i="1"/>
  <c r="M4047" i="1"/>
  <c r="I4048" i="1"/>
  <c r="J4048" i="1"/>
  <c r="O4048" i="1" s="1"/>
  <c r="I4049" i="1"/>
  <c r="K4049" i="1" s="1"/>
  <c r="J4049" i="1"/>
  <c r="O4049" i="1" s="1"/>
  <c r="I4050" i="1"/>
  <c r="J4050" i="1"/>
  <c r="O4050" i="1" s="1"/>
  <c r="K4050" i="1"/>
  <c r="L4050" i="1"/>
  <c r="M4050" i="1"/>
  <c r="N4050" i="1"/>
  <c r="I4051" i="1"/>
  <c r="N4051" i="1" s="1"/>
  <c r="J4051" i="1"/>
  <c r="O4051" i="1" s="1"/>
  <c r="L4051" i="1"/>
  <c r="M4051" i="1"/>
  <c r="I4052" i="1"/>
  <c r="J4052" i="1"/>
  <c r="O4052" i="1" s="1"/>
  <c r="I4053" i="1"/>
  <c r="J4053" i="1"/>
  <c r="O4053" i="1" s="1"/>
  <c r="I4054" i="1"/>
  <c r="J4054" i="1"/>
  <c r="O4054" i="1" s="1"/>
  <c r="I4055" i="1"/>
  <c r="N4055" i="1" s="1"/>
  <c r="J4055" i="1"/>
  <c r="O4055" i="1" s="1"/>
  <c r="K4055" i="1"/>
  <c r="M4055" i="1"/>
  <c r="I4056" i="1"/>
  <c r="J4056" i="1"/>
  <c r="O4056" i="1" s="1"/>
  <c r="I4057" i="1"/>
  <c r="M4057" i="1" s="1"/>
  <c r="J4057" i="1"/>
  <c r="O4057" i="1" s="1"/>
  <c r="K4057" i="1"/>
  <c r="L4057" i="1"/>
  <c r="N4057" i="1"/>
  <c r="I4058" i="1"/>
  <c r="K4058" i="1" s="1"/>
  <c r="J4058" i="1"/>
  <c r="O4058" i="1" s="1"/>
  <c r="L4058" i="1"/>
  <c r="N4058" i="1"/>
  <c r="I4059" i="1"/>
  <c r="N4059" i="1" s="1"/>
  <c r="J4059" i="1"/>
  <c r="O4059" i="1" s="1"/>
  <c r="I4060" i="1"/>
  <c r="L4060" i="1" s="1"/>
  <c r="J4060" i="1"/>
  <c r="O4060" i="1" s="1"/>
  <c r="I4061" i="1"/>
  <c r="J4061" i="1"/>
  <c r="O4061" i="1" s="1"/>
  <c r="I4062" i="1"/>
  <c r="J4062" i="1"/>
  <c r="O4062" i="1" s="1"/>
  <c r="I4063" i="1"/>
  <c r="J4063" i="1"/>
  <c r="O4063" i="1" s="1"/>
  <c r="I4064" i="1"/>
  <c r="J4064" i="1"/>
  <c r="O4064" i="1" s="1"/>
  <c r="K4064" i="1"/>
  <c r="I4065" i="1"/>
  <c r="J4065" i="1"/>
  <c r="O4065" i="1" s="1"/>
  <c r="M4065" i="1"/>
  <c r="I4066" i="1"/>
  <c r="J4066" i="1"/>
  <c r="O4066" i="1" s="1"/>
  <c r="K4066" i="1"/>
  <c r="L4066" i="1"/>
  <c r="M4066" i="1"/>
  <c r="N4066" i="1"/>
  <c r="I4067" i="1"/>
  <c r="L4067" i="1" s="1"/>
  <c r="J4067" i="1"/>
  <c r="O4067" i="1" s="1"/>
  <c r="M4067" i="1"/>
  <c r="N4067" i="1"/>
  <c r="I4068" i="1"/>
  <c r="J4068" i="1"/>
  <c r="O4068" i="1" s="1"/>
  <c r="I4069" i="1"/>
  <c r="J4069" i="1"/>
  <c r="O4069" i="1" s="1"/>
  <c r="I4070" i="1"/>
  <c r="J4070" i="1"/>
  <c r="O4070" i="1" s="1"/>
  <c r="K4070" i="1"/>
  <c r="I4071" i="1"/>
  <c r="N4071" i="1" s="1"/>
  <c r="J4071" i="1"/>
  <c r="O4071" i="1" s="1"/>
  <c r="M4071" i="1"/>
  <c r="I4072" i="1"/>
  <c r="J4072" i="1"/>
  <c r="O4072" i="1" s="1"/>
  <c r="I4073" i="1"/>
  <c r="J4073" i="1"/>
  <c r="O4073" i="1" s="1"/>
  <c r="N4073" i="1"/>
  <c r="I4074" i="1"/>
  <c r="J4074" i="1"/>
  <c r="O4074" i="1" s="1"/>
  <c r="N4074" i="1"/>
  <c r="I4075" i="1"/>
  <c r="J4075" i="1"/>
  <c r="O4075" i="1" s="1"/>
  <c r="K4075" i="1"/>
  <c r="L4075" i="1"/>
  <c r="M4075" i="1"/>
  <c r="N4075" i="1"/>
  <c r="I4076" i="1"/>
  <c r="J4076" i="1"/>
  <c r="O4076" i="1" s="1"/>
  <c r="I4077" i="1"/>
  <c r="K4077" i="1" s="1"/>
  <c r="J4077" i="1"/>
  <c r="O4077" i="1" s="1"/>
  <c r="I4078" i="1"/>
  <c r="J4078" i="1"/>
  <c r="O4078" i="1" s="1"/>
  <c r="N4078" i="1"/>
  <c r="I4079" i="1"/>
  <c r="J4079" i="1"/>
  <c r="O4079" i="1" s="1"/>
  <c r="K4079" i="1"/>
  <c r="I4080" i="1"/>
  <c r="M4080" i="1" s="1"/>
  <c r="J4080" i="1"/>
  <c r="O4080" i="1" s="1"/>
  <c r="I4081" i="1"/>
  <c r="L4081" i="1" s="1"/>
  <c r="J4081" i="1"/>
  <c r="O4081" i="1" s="1"/>
  <c r="K4081" i="1"/>
  <c r="N4081" i="1"/>
  <c r="I4082" i="1"/>
  <c r="J4082" i="1"/>
  <c r="O4082" i="1" s="1"/>
  <c r="I4083" i="1"/>
  <c r="J4083" i="1"/>
  <c r="O4083" i="1" s="1"/>
  <c r="M4083" i="1"/>
  <c r="I4084" i="1"/>
  <c r="J4084" i="1"/>
  <c r="O4084" i="1" s="1"/>
  <c r="I4085" i="1"/>
  <c r="L4085" i="1" s="1"/>
  <c r="J4085" i="1"/>
  <c r="O4085" i="1" s="1"/>
  <c r="K4085" i="1"/>
  <c r="N4085" i="1"/>
  <c r="I4086" i="1"/>
  <c r="J4086" i="1"/>
  <c r="O4086" i="1" s="1"/>
  <c r="I4087" i="1"/>
  <c r="N4087" i="1" s="1"/>
  <c r="J4087" i="1"/>
  <c r="O4087" i="1" s="1"/>
  <c r="L4087" i="1"/>
  <c r="I4088" i="1"/>
  <c r="J4088" i="1"/>
  <c r="O4088" i="1" s="1"/>
  <c r="I4089" i="1"/>
  <c r="K4089" i="1" s="1"/>
  <c r="J4089" i="1"/>
  <c r="O4089" i="1" s="1"/>
  <c r="L4089" i="1"/>
  <c r="N4089" i="1"/>
  <c r="I4090" i="1"/>
  <c r="J4090" i="1"/>
  <c r="O4090" i="1" s="1"/>
  <c r="I4091" i="1"/>
  <c r="K4091" i="1" s="1"/>
  <c r="J4091" i="1"/>
  <c r="O4091" i="1" s="1"/>
  <c r="L4091" i="1"/>
  <c r="M4091" i="1"/>
  <c r="N4091" i="1"/>
  <c r="I4092" i="1"/>
  <c r="K4092" i="1" s="1"/>
  <c r="J4092" i="1"/>
  <c r="O4092" i="1" s="1"/>
  <c r="L4092" i="1"/>
  <c r="I4093" i="1"/>
  <c r="J4093" i="1"/>
  <c r="O4093" i="1" s="1"/>
  <c r="N4093" i="1"/>
  <c r="I4094" i="1"/>
  <c r="K4094" i="1" s="1"/>
  <c r="J4094" i="1"/>
  <c r="O4094" i="1" s="1"/>
  <c r="I4095" i="1"/>
  <c r="J4095" i="1"/>
  <c r="O4095" i="1" s="1"/>
  <c r="I4096" i="1"/>
  <c r="J4096" i="1"/>
  <c r="O4096" i="1" s="1"/>
  <c r="I4097" i="1"/>
  <c r="J4097" i="1"/>
  <c r="O4097" i="1" s="1"/>
  <c r="I4098" i="1"/>
  <c r="K4098" i="1" s="1"/>
  <c r="J4098" i="1"/>
  <c r="O4098" i="1" s="1"/>
  <c r="I4099" i="1"/>
  <c r="K4099" i="1" s="1"/>
  <c r="J4099" i="1"/>
  <c r="O4099" i="1" s="1"/>
  <c r="I4100" i="1"/>
  <c r="J4100" i="1"/>
  <c r="O4100" i="1" s="1"/>
  <c r="N4100" i="1"/>
  <c r="I4101" i="1"/>
  <c r="J4101" i="1"/>
  <c r="O4101" i="1" s="1"/>
  <c r="M4101" i="1"/>
  <c r="I4102" i="1"/>
  <c r="J4102" i="1"/>
  <c r="O4102" i="1" s="1"/>
  <c r="N4102" i="1"/>
  <c r="I4103" i="1"/>
  <c r="L4103" i="1" s="1"/>
  <c r="J4103" i="1"/>
  <c r="O4103" i="1" s="1"/>
  <c r="K4103" i="1"/>
  <c r="M4103" i="1"/>
  <c r="N4103" i="1"/>
  <c r="I4104" i="1"/>
  <c r="M4104" i="1" s="1"/>
  <c r="J4104" i="1"/>
  <c r="O4104" i="1" s="1"/>
  <c r="L4104" i="1"/>
  <c r="N4104" i="1"/>
  <c r="I4105" i="1"/>
  <c r="J4105" i="1"/>
  <c r="O4105" i="1" s="1"/>
  <c r="I4106" i="1"/>
  <c r="J4106" i="1"/>
  <c r="O4106" i="1" s="1"/>
  <c r="N4106" i="1"/>
  <c r="I4107" i="1"/>
  <c r="J4107" i="1"/>
  <c r="O4107" i="1" s="1"/>
  <c r="K4107" i="1"/>
  <c r="I4108" i="1"/>
  <c r="M4108" i="1" s="1"/>
  <c r="J4108" i="1"/>
  <c r="O4108" i="1" s="1"/>
  <c r="I4109" i="1"/>
  <c r="J4109" i="1"/>
  <c r="O4109" i="1" s="1"/>
  <c r="I4110" i="1"/>
  <c r="K4110" i="1" s="1"/>
  <c r="J4110" i="1"/>
  <c r="O4110" i="1" s="1"/>
  <c r="M4110" i="1"/>
  <c r="I4111" i="1"/>
  <c r="J4111" i="1"/>
  <c r="O4111" i="1" s="1"/>
  <c r="I4112" i="1"/>
  <c r="M4112" i="1" s="1"/>
  <c r="J4112" i="1"/>
  <c r="O4112" i="1" s="1"/>
  <c r="L4112" i="1"/>
  <c r="N4112" i="1"/>
  <c r="I4113" i="1"/>
  <c r="J4113" i="1"/>
  <c r="O4113" i="1" s="1"/>
  <c r="I4114" i="1"/>
  <c r="J4114" i="1"/>
  <c r="O4114" i="1" s="1"/>
  <c r="N4114" i="1"/>
  <c r="I4115" i="1"/>
  <c r="J4115" i="1"/>
  <c r="O4115" i="1" s="1"/>
  <c r="K4115" i="1"/>
  <c r="I4116" i="1"/>
  <c r="J4116" i="1"/>
  <c r="O4116" i="1" s="1"/>
  <c r="M4116" i="1"/>
  <c r="I4117" i="1"/>
  <c r="M4117" i="1" s="1"/>
  <c r="J4117" i="1"/>
  <c r="O4117" i="1" s="1"/>
  <c r="I4118" i="1"/>
  <c r="K4118" i="1" s="1"/>
  <c r="J4118" i="1"/>
  <c r="O4118" i="1" s="1"/>
  <c r="M4118" i="1"/>
  <c r="I4119" i="1"/>
  <c r="J4119" i="1"/>
  <c r="O4119" i="1" s="1"/>
  <c r="I4120" i="1"/>
  <c r="M4120" i="1" s="1"/>
  <c r="J4120" i="1"/>
  <c r="O4120" i="1" s="1"/>
  <c r="L4120" i="1"/>
  <c r="N4120" i="1"/>
  <c r="I4121" i="1"/>
  <c r="J4121" i="1"/>
  <c r="O4121" i="1" s="1"/>
  <c r="I4122" i="1"/>
  <c r="J4122" i="1"/>
  <c r="O4122" i="1" s="1"/>
  <c r="N4122" i="1"/>
  <c r="I4123" i="1"/>
  <c r="J4123" i="1"/>
  <c r="O4123" i="1" s="1"/>
  <c r="K4123" i="1"/>
  <c r="I4124" i="1"/>
  <c r="J4124" i="1"/>
  <c r="O4124" i="1" s="1"/>
  <c r="M4124" i="1"/>
  <c r="I4125" i="1"/>
  <c r="J4125" i="1"/>
  <c r="O4125" i="1" s="1"/>
  <c r="I4126" i="1"/>
  <c r="J4126" i="1"/>
  <c r="O4126" i="1" s="1"/>
  <c r="N4126" i="1"/>
  <c r="I4127" i="1"/>
  <c r="L4127" i="1" s="1"/>
  <c r="J4127" i="1"/>
  <c r="O4127" i="1" s="1"/>
  <c r="K4127" i="1"/>
  <c r="M4127" i="1"/>
  <c r="N4127" i="1"/>
  <c r="I4128" i="1"/>
  <c r="M4128" i="1" s="1"/>
  <c r="J4128" i="1"/>
  <c r="O4128" i="1" s="1"/>
  <c r="L4128" i="1"/>
  <c r="N4128" i="1"/>
  <c r="I4129" i="1"/>
  <c r="J4129" i="1"/>
  <c r="O4129" i="1" s="1"/>
  <c r="I4130" i="1"/>
  <c r="N4130" i="1" s="1"/>
  <c r="J4130" i="1"/>
  <c r="O4130" i="1" s="1"/>
  <c r="I4131" i="1"/>
  <c r="J4131" i="1"/>
  <c r="O4131" i="1" s="1"/>
  <c r="K4131" i="1"/>
  <c r="I4132" i="1"/>
  <c r="K4132" i="1" s="1"/>
  <c r="J4132" i="1"/>
  <c r="O4132" i="1" s="1"/>
  <c r="L4132" i="1"/>
  <c r="N4132" i="1"/>
  <c r="I4133" i="1"/>
  <c r="M4133" i="1" s="1"/>
  <c r="J4133" i="1"/>
  <c r="O4133" i="1" s="1"/>
  <c r="I4134" i="1"/>
  <c r="K4134" i="1" s="1"/>
  <c r="J4134" i="1"/>
  <c r="O4134" i="1" s="1"/>
  <c r="L4134" i="1"/>
  <c r="N4134" i="1"/>
  <c r="I4135" i="1"/>
  <c r="J4135" i="1"/>
  <c r="O4135" i="1" s="1"/>
  <c r="I4136" i="1"/>
  <c r="M4136" i="1" s="1"/>
  <c r="J4136" i="1"/>
  <c r="O4136" i="1" s="1"/>
  <c r="K4136" i="1"/>
  <c r="N4136" i="1"/>
  <c r="I4137" i="1"/>
  <c r="J4137" i="1"/>
  <c r="O4137" i="1" s="1"/>
  <c r="I4138" i="1"/>
  <c r="N4138" i="1" s="1"/>
  <c r="J4138" i="1"/>
  <c r="O4138" i="1" s="1"/>
  <c r="I4139" i="1"/>
  <c r="J4139" i="1"/>
  <c r="O4139" i="1" s="1"/>
  <c r="K4139" i="1"/>
  <c r="I4140" i="1"/>
  <c r="K4140" i="1" s="1"/>
  <c r="J4140" i="1"/>
  <c r="O4140" i="1" s="1"/>
  <c r="L4140" i="1"/>
  <c r="N4140" i="1"/>
  <c r="I4141" i="1"/>
  <c r="J4141" i="1"/>
  <c r="O4141" i="1" s="1"/>
  <c r="I4142" i="1"/>
  <c r="K4142" i="1" s="1"/>
  <c r="J4142" i="1"/>
  <c r="O4142" i="1" s="1"/>
  <c r="M4142" i="1"/>
  <c r="I4143" i="1"/>
  <c r="J4143" i="1"/>
  <c r="O4143" i="1" s="1"/>
  <c r="I4144" i="1"/>
  <c r="M4144" i="1" s="1"/>
  <c r="J4144" i="1"/>
  <c r="O4144" i="1" s="1"/>
  <c r="L4144" i="1"/>
  <c r="N4144" i="1"/>
  <c r="I4145" i="1"/>
  <c r="J4145" i="1"/>
  <c r="O4145" i="1" s="1"/>
  <c r="I4146" i="1"/>
  <c r="J4146" i="1"/>
  <c r="O4146" i="1" s="1"/>
  <c r="N4146" i="1"/>
  <c r="I4147" i="1"/>
  <c r="J4147" i="1"/>
  <c r="O4147" i="1" s="1"/>
  <c r="K4147" i="1"/>
  <c r="I4148" i="1"/>
  <c r="J4148" i="1"/>
  <c r="O4148" i="1" s="1"/>
  <c r="M4148" i="1"/>
  <c r="I4149" i="1"/>
  <c r="M4149" i="1" s="1"/>
  <c r="J4149" i="1"/>
  <c r="O4149" i="1" s="1"/>
  <c r="I4150" i="1"/>
  <c r="K4150" i="1" s="1"/>
  <c r="J4150" i="1"/>
  <c r="O4150" i="1" s="1"/>
  <c r="M4150" i="1"/>
  <c r="I4151" i="1"/>
  <c r="J4151" i="1"/>
  <c r="O4151" i="1" s="1"/>
  <c r="I4152" i="1"/>
  <c r="M4152" i="1" s="1"/>
  <c r="J4152" i="1"/>
  <c r="O4152" i="1" s="1"/>
  <c r="L4152" i="1"/>
  <c r="N4152" i="1"/>
  <c r="I4153" i="1"/>
  <c r="J4153" i="1"/>
  <c r="O4153" i="1" s="1"/>
  <c r="I4154" i="1"/>
  <c r="N4154" i="1" s="1"/>
  <c r="J4154" i="1"/>
  <c r="O4154" i="1" s="1"/>
  <c r="I4155" i="1"/>
  <c r="J4155" i="1"/>
  <c r="O4155" i="1" s="1"/>
  <c r="K4155" i="1"/>
  <c r="I4156" i="1"/>
  <c r="K4156" i="1" s="1"/>
  <c r="J4156" i="1"/>
  <c r="O4156" i="1" s="1"/>
  <c r="L4156" i="1"/>
  <c r="N4156" i="1"/>
  <c r="I4157" i="1"/>
  <c r="J4157" i="1"/>
  <c r="O4157" i="1" s="1"/>
  <c r="I4158" i="1"/>
  <c r="K4158" i="1" s="1"/>
  <c r="J4158" i="1"/>
  <c r="O4158" i="1" s="1"/>
  <c r="M4158" i="1"/>
  <c r="I4159" i="1"/>
  <c r="J4159" i="1"/>
  <c r="O4159" i="1" s="1"/>
  <c r="I4160" i="1"/>
  <c r="M4160" i="1" s="1"/>
  <c r="J4160" i="1"/>
  <c r="O4160" i="1" s="1"/>
  <c r="L4160" i="1"/>
  <c r="N4160" i="1"/>
  <c r="I4161" i="1"/>
  <c r="J4161" i="1"/>
  <c r="O4161" i="1" s="1"/>
  <c r="I4162" i="1"/>
  <c r="J4162" i="1"/>
  <c r="O4162" i="1" s="1"/>
  <c r="N4162" i="1"/>
  <c r="I4163" i="1"/>
  <c r="J4163" i="1"/>
  <c r="O4163" i="1" s="1"/>
  <c r="K4163" i="1"/>
  <c r="I4164" i="1"/>
  <c r="J4164" i="1"/>
  <c r="O4164" i="1" s="1"/>
  <c r="I4165" i="1"/>
  <c r="M4165" i="1" s="1"/>
  <c r="J4165" i="1"/>
  <c r="O4165" i="1" s="1"/>
  <c r="I4166" i="1"/>
  <c r="J4166" i="1"/>
  <c r="O4166" i="1" s="1"/>
  <c r="N4166" i="1"/>
  <c r="I4167" i="1"/>
  <c r="L4167" i="1" s="1"/>
  <c r="J4167" i="1"/>
  <c r="O4167" i="1" s="1"/>
  <c r="K4167" i="1"/>
  <c r="M4167" i="1"/>
  <c r="N4167" i="1"/>
  <c r="I4168" i="1"/>
  <c r="M4168" i="1" s="1"/>
  <c r="J4168" i="1"/>
  <c r="O4168" i="1" s="1"/>
  <c r="K4168" i="1"/>
  <c r="N4168" i="1"/>
  <c r="I4169" i="1"/>
  <c r="J4169" i="1"/>
  <c r="O4169" i="1" s="1"/>
  <c r="I4170" i="1"/>
  <c r="N4170" i="1" s="1"/>
  <c r="J4170" i="1"/>
  <c r="O4170" i="1" s="1"/>
  <c r="I4171" i="1"/>
  <c r="J4171" i="1"/>
  <c r="O4171" i="1" s="1"/>
  <c r="K4171" i="1"/>
  <c r="I4172" i="1"/>
  <c r="J4172" i="1"/>
  <c r="O4172" i="1" s="1"/>
  <c r="I4173" i="1"/>
  <c r="J4173" i="1"/>
  <c r="O4173" i="1" s="1"/>
  <c r="I4174" i="1"/>
  <c r="J4174" i="1"/>
  <c r="O4174" i="1" s="1"/>
  <c r="N4174" i="1"/>
  <c r="I4175" i="1"/>
  <c r="L4175" i="1" s="1"/>
  <c r="J4175" i="1"/>
  <c r="O4175" i="1" s="1"/>
  <c r="K4175" i="1"/>
  <c r="M4175" i="1"/>
  <c r="N4175" i="1"/>
  <c r="I4176" i="1"/>
  <c r="M4176" i="1" s="1"/>
  <c r="J4176" i="1"/>
  <c r="O4176" i="1" s="1"/>
  <c r="K4176" i="1"/>
  <c r="N4176" i="1"/>
  <c r="I4177" i="1"/>
  <c r="J4177" i="1"/>
  <c r="O4177" i="1" s="1"/>
  <c r="I4178" i="1"/>
  <c r="N4178" i="1" s="1"/>
  <c r="J4178" i="1"/>
  <c r="O4178" i="1" s="1"/>
  <c r="I4179" i="1"/>
  <c r="J4179" i="1"/>
  <c r="O4179" i="1" s="1"/>
  <c r="K4179" i="1"/>
  <c r="I4180" i="1"/>
  <c r="J4180" i="1"/>
  <c r="O4180" i="1" s="1"/>
  <c r="I4181" i="1"/>
  <c r="M4181" i="1" s="1"/>
  <c r="J4181" i="1"/>
  <c r="O4181" i="1" s="1"/>
  <c r="I4182" i="1"/>
  <c r="J4182" i="1"/>
  <c r="O4182" i="1" s="1"/>
  <c r="I4183" i="1"/>
  <c r="J4183" i="1"/>
  <c r="O4183" i="1" s="1"/>
  <c r="K4183" i="1"/>
  <c r="I4184" i="1"/>
  <c r="M4184" i="1" s="1"/>
  <c r="J4184" i="1"/>
  <c r="O4184" i="1" s="1"/>
  <c r="L4184" i="1"/>
  <c r="I4185" i="1"/>
  <c r="J4185" i="1"/>
  <c r="O4185" i="1" s="1"/>
  <c r="I4186" i="1"/>
  <c r="N4186" i="1" s="1"/>
  <c r="J4186" i="1"/>
  <c r="O4186" i="1" s="1"/>
  <c r="I4187" i="1"/>
  <c r="K4187" i="1" s="1"/>
  <c r="J4187" i="1"/>
  <c r="O4187" i="1" s="1"/>
  <c r="I4188" i="1"/>
  <c r="K4188" i="1" s="1"/>
  <c r="J4188" i="1"/>
  <c r="O4188" i="1" s="1"/>
  <c r="I4189" i="1"/>
  <c r="J4189" i="1"/>
  <c r="O4189" i="1" s="1"/>
  <c r="I4190" i="1"/>
  <c r="L4190" i="1" s="1"/>
  <c r="J4190" i="1"/>
  <c r="O4190" i="1" s="1"/>
  <c r="I4191" i="1"/>
  <c r="L4191" i="1" s="1"/>
  <c r="J4191" i="1"/>
  <c r="O4191" i="1" s="1"/>
  <c r="M4191" i="1"/>
  <c r="N4191" i="1"/>
  <c r="I4192" i="1"/>
  <c r="J4192" i="1"/>
  <c r="O4192" i="1" s="1"/>
  <c r="I4193" i="1"/>
  <c r="J4193" i="1"/>
  <c r="O4193" i="1" s="1"/>
  <c r="I4194" i="1"/>
  <c r="N4194" i="1" s="1"/>
  <c r="J4194" i="1"/>
  <c r="O4194" i="1" s="1"/>
  <c r="I4195" i="1"/>
  <c r="K4195" i="1" s="1"/>
  <c r="J4195" i="1"/>
  <c r="O4195" i="1" s="1"/>
  <c r="I4196" i="1"/>
  <c r="J4196" i="1"/>
  <c r="O4196" i="1" s="1"/>
  <c r="K4196" i="1"/>
  <c r="I4197" i="1"/>
  <c r="M4197" i="1" s="1"/>
  <c r="J4197" i="1"/>
  <c r="O4197" i="1" s="1"/>
  <c r="I4198" i="1"/>
  <c r="J4198" i="1"/>
  <c r="O4198" i="1" s="1"/>
  <c r="I4199" i="1"/>
  <c r="L4199" i="1" s="1"/>
  <c r="J4199" i="1"/>
  <c r="O4199" i="1" s="1"/>
  <c r="M4199" i="1"/>
  <c r="N4199" i="1"/>
  <c r="I4200" i="1"/>
  <c r="J4200" i="1"/>
  <c r="O4200" i="1" s="1"/>
  <c r="I4201" i="1"/>
  <c r="J4201" i="1"/>
  <c r="O4201" i="1" s="1"/>
  <c r="I4202" i="1"/>
  <c r="N4202" i="1" s="1"/>
  <c r="J4202" i="1"/>
  <c r="O4202" i="1" s="1"/>
  <c r="I4203" i="1"/>
  <c r="J4203" i="1"/>
  <c r="O4203" i="1" s="1"/>
  <c r="K4203" i="1"/>
  <c r="I4204" i="1"/>
  <c r="J4204" i="1"/>
  <c r="O4204" i="1" s="1"/>
  <c r="K4204" i="1"/>
  <c r="L4204" i="1"/>
  <c r="M4204" i="1"/>
  <c r="N4204" i="1"/>
  <c r="I4205" i="1"/>
  <c r="J4205" i="1"/>
  <c r="O4205" i="1" s="1"/>
  <c r="I4206" i="1"/>
  <c r="J4206" i="1"/>
  <c r="O4206" i="1" s="1"/>
  <c r="I4207" i="1"/>
  <c r="L4207" i="1" s="1"/>
  <c r="J4207" i="1"/>
  <c r="O4207" i="1" s="1"/>
  <c r="M4207" i="1"/>
  <c r="N4207" i="1"/>
  <c r="I4208" i="1"/>
  <c r="J4208" i="1"/>
  <c r="O4208" i="1" s="1"/>
  <c r="I4209" i="1"/>
  <c r="J4209" i="1"/>
  <c r="O4209" i="1" s="1"/>
  <c r="I4210" i="1"/>
  <c r="N4210" i="1" s="1"/>
  <c r="J4210" i="1"/>
  <c r="O4210" i="1" s="1"/>
  <c r="I4211" i="1"/>
  <c r="K4211" i="1" s="1"/>
  <c r="J4211" i="1"/>
  <c r="O4211" i="1" s="1"/>
  <c r="I4212" i="1"/>
  <c r="J4212" i="1"/>
  <c r="O4212" i="1" s="1"/>
  <c r="I4213" i="1"/>
  <c r="M4213" i="1" s="1"/>
  <c r="J4213" i="1"/>
  <c r="O4213" i="1" s="1"/>
  <c r="I4214" i="1"/>
  <c r="J4214" i="1"/>
  <c r="O4214" i="1" s="1"/>
  <c r="L4214" i="1"/>
  <c r="I4215" i="1"/>
  <c r="L4215" i="1" s="1"/>
  <c r="J4215" i="1"/>
  <c r="O4215" i="1" s="1"/>
  <c r="M4215" i="1"/>
  <c r="N4215" i="1"/>
  <c r="I4216" i="1"/>
  <c r="J4216" i="1"/>
  <c r="O4216" i="1" s="1"/>
  <c r="N4216" i="1"/>
  <c r="I4217" i="1"/>
  <c r="J4217" i="1"/>
  <c r="O4217" i="1" s="1"/>
  <c r="I4218" i="1"/>
  <c r="N4218" i="1" s="1"/>
  <c r="J4218" i="1"/>
  <c r="O4218" i="1" s="1"/>
  <c r="I4219" i="1"/>
  <c r="K4219" i="1" s="1"/>
  <c r="J4219" i="1"/>
  <c r="O4219" i="1" s="1"/>
  <c r="I4220" i="1"/>
  <c r="J4220" i="1"/>
  <c r="O4220" i="1" s="1"/>
  <c r="K4220" i="1"/>
  <c r="I4221" i="1"/>
  <c r="J4221" i="1"/>
  <c r="O4221" i="1" s="1"/>
  <c r="I4222" i="1"/>
  <c r="J4222" i="1"/>
  <c r="O4222" i="1" s="1"/>
  <c r="L4222" i="1"/>
  <c r="I4223" i="1"/>
  <c r="L4223" i="1" s="1"/>
  <c r="J4223" i="1"/>
  <c r="O4223" i="1" s="1"/>
  <c r="M4223" i="1"/>
  <c r="N4223" i="1"/>
  <c r="I4224" i="1"/>
  <c r="N4224" i="1" s="1"/>
  <c r="J4224" i="1"/>
  <c r="O4224" i="1" s="1"/>
  <c r="I4225" i="1"/>
  <c r="J4225" i="1"/>
  <c r="O4225" i="1" s="1"/>
  <c r="I4226" i="1"/>
  <c r="N4226" i="1" s="1"/>
  <c r="J4226" i="1"/>
  <c r="O4226" i="1" s="1"/>
  <c r="I4227" i="1"/>
  <c r="J4227" i="1"/>
  <c r="O4227" i="1" s="1"/>
  <c r="K4227" i="1"/>
  <c r="I4228" i="1"/>
  <c r="J4228" i="1"/>
  <c r="O4228" i="1" s="1"/>
  <c r="K4228" i="1"/>
  <c r="L4228" i="1"/>
  <c r="M4228" i="1"/>
  <c r="N4228" i="1"/>
  <c r="I4229" i="1"/>
  <c r="M4229" i="1" s="1"/>
  <c r="J4229" i="1"/>
  <c r="O4229" i="1" s="1"/>
  <c r="I4230" i="1"/>
  <c r="K4230" i="1" s="1"/>
  <c r="J4230" i="1"/>
  <c r="O4230" i="1" s="1"/>
  <c r="L4230" i="1"/>
  <c r="M4230" i="1"/>
  <c r="N4230" i="1"/>
  <c r="I4231" i="1"/>
  <c r="L4231" i="1" s="1"/>
  <c r="J4231" i="1"/>
  <c r="O4231" i="1" s="1"/>
  <c r="K4231" i="1"/>
  <c r="N4231" i="1"/>
  <c r="I4232" i="1"/>
  <c r="J4232" i="1"/>
  <c r="O4232" i="1" s="1"/>
  <c r="I4233" i="1"/>
  <c r="J4233" i="1"/>
  <c r="O4233" i="1" s="1"/>
  <c r="I4234" i="1"/>
  <c r="N4234" i="1" s="1"/>
  <c r="J4234" i="1"/>
  <c r="O4234" i="1" s="1"/>
  <c r="I4235" i="1"/>
  <c r="K4235" i="1" s="1"/>
  <c r="J4235" i="1"/>
  <c r="O4235" i="1" s="1"/>
  <c r="I4236" i="1"/>
  <c r="N4236" i="1" s="1"/>
  <c r="J4236" i="1"/>
  <c r="O4236" i="1" s="1"/>
  <c r="K4236" i="1"/>
  <c r="L4236" i="1"/>
  <c r="M4236" i="1"/>
  <c r="I4237" i="1"/>
  <c r="J4237" i="1"/>
  <c r="O4237" i="1" s="1"/>
  <c r="M4237" i="1"/>
  <c r="I4238" i="1"/>
  <c r="K4238" i="1" s="1"/>
  <c r="J4238" i="1"/>
  <c r="O4238" i="1" s="1"/>
  <c r="L4238" i="1"/>
  <c r="M4238" i="1"/>
  <c r="N4238" i="1"/>
  <c r="I4239" i="1"/>
  <c r="L4239" i="1" s="1"/>
  <c r="J4239" i="1"/>
  <c r="O4239" i="1" s="1"/>
  <c r="K4239" i="1"/>
  <c r="N4239" i="1"/>
  <c r="I4240" i="1"/>
  <c r="J4240" i="1"/>
  <c r="O4240" i="1" s="1"/>
  <c r="I4241" i="1"/>
  <c r="J4241" i="1"/>
  <c r="O4241" i="1" s="1"/>
  <c r="I4242" i="1"/>
  <c r="N4242" i="1" s="1"/>
  <c r="J4242" i="1"/>
  <c r="O4242" i="1" s="1"/>
  <c r="I4243" i="1"/>
  <c r="K4243" i="1" s="1"/>
  <c r="J4243" i="1"/>
  <c r="O4243" i="1" s="1"/>
  <c r="I4244" i="1"/>
  <c r="K4244" i="1" s="1"/>
  <c r="J4244" i="1"/>
  <c r="O4244" i="1" s="1"/>
  <c r="L4244" i="1"/>
  <c r="M4244" i="1"/>
  <c r="N4244" i="1"/>
  <c r="I4245" i="1"/>
  <c r="M4245" i="1" s="1"/>
  <c r="J4245" i="1"/>
  <c r="O4245" i="1" s="1"/>
  <c r="I4246" i="1"/>
  <c r="K4246" i="1" s="1"/>
  <c r="J4246" i="1"/>
  <c r="O4246" i="1" s="1"/>
  <c r="M4246" i="1"/>
  <c r="N4246" i="1"/>
  <c r="I4247" i="1"/>
  <c r="J4247" i="1"/>
  <c r="O4247" i="1" s="1"/>
  <c r="N4247" i="1"/>
  <c r="I4248" i="1"/>
  <c r="M4248" i="1" s="1"/>
  <c r="J4248" i="1"/>
  <c r="O4248" i="1" s="1"/>
  <c r="K4248" i="1"/>
  <c r="L4248" i="1"/>
  <c r="N4248" i="1"/>
  <c r="I4249" i="1"/>
  <c r="J4249" i="1"/>
  <c r="O4249" i="1" s="1"/>
  <c r="I4250" i="1"/>
  <c r="N4250" i="1" s="1"/>
  <c r="J4250" i="1"/>
  <c r="O4250" i="1" s="1"/>
  <c r="I4251" i="1"/>
  <c r="K4251" i="1" s="1"/>
  <c r="J4251" i="1"/>
  <c r="O4251" i="1" s="1"/>
  <c r="I4252" i="1"/>
  <c r="J4252" i="1"/>
  <c r="O4252" i="1" s="1"/>
  <c r="I4253" i="1"/>
  <c r="J4253" i="1"/>
  <c r="O4253" i="1" s="1"/>
  <c r="M4253" i="1"/>
  <c r="I4254" i="1"/>
  <c r="K4254" i="1" s="1"/>
  <c r="J4254" i="1"/>
  <c r="O4254" i="1" s="1"/>
  <c r="M4254" i="1"/>
  <c r="I4255" i="1"/>
  <c r="K4255" i="1" s="1"/>
  <c r="J4255" i="1"/>
  <c r="O4255" i="1" s="1"/>
  <c r="I4256" i="1"/>
  <c r="M4256" i="1" s="1"/>
  <c r="J4256" i="1"/>
  <c r="O4256" i="1" s="1"/>
  <c r="L4256" i="1"/>
  <c r="N4256" i="1"/>
  <c r="I4257" i="1"/>
  <c r="J4257" i="1"/>
  <c r="O4257" i="1" s="1"/>
  <c r="I4258" i="1"/>
  <c r="N4258" i="1" s="1"/>
  <c r="J4258" i="1"/>
  <c r="O4258" i="1" s="1"/>
  <c r="I4259" i="1"/>
  <c r="K4259" i="1" s="1"/>
  <c r="J4259" i="1"/>
  <c r="O4259" i="1" s="1"/>
  <c r="I4260" i="1"/>
  <c r="J4260" i="1"/>
  <c r="O4260" i="1" s="1"/>
  <c r="I4261" i="1"/>
  <c r="J4261" i="1"/>
  <c r="O4261" i="1" s="1"/>
  <c r="I4262" i="1"/>
  <c r="J4262" i="1"/>
  <c r="O4262" i="1" s="1"/>
  <c r="I4263" i="1"/>
  <c r="K4263" i="1" s="1"/>
  <c r="J4263" i="1"/>
  <c r="O4263" i="1" s="1"/>
  <c r="I4264" i="1"/>
  <c r="M4264" i="1" s="1"/>
  <c r="J4264" i="1"/>
  <c r="O4264" i="1" s="1"/>
  <c r="L4264" i="1"/>
  <c r="I4265" i="1"/>
  <c r="J4265" i="1"/>
  <c r="O4265" i="1" s="1"/>
  <c r="I4266" i="1"/>
  <c r="N4266" i="1" s="1"/>
  <c r="J4266" i="1"/>
  <c r="O4266" i="1" s="1"/>
  <c r="I4267" i="1"/>
  <c r="K4267" i="1" s="1"/>
  <c r="J4267" i="1"/>
  <c r="O4267" i="1" s="1"/>
  <c r="I4268" i="1"/>
  <c r="N4268" i="1" s="1"/>
  <c r="J4268" i="1"/>
  <c r="O4268" i="1" s="1"/>
  <c r="K4268" i="1"/>
  <c r="L4268" i="1"/>
  <c r="M4268" i="1"/>
  <c r="I4269" i="1"/>
  <c r="J4269" i="1"/>
  <c r="O4269" i="1" s="1"/>
  <c r="M4269" i="1"/>
  <c r="I4270" i="1"/>
  <c r="K4270" i="1" s="1"/>
  <c r="J4270" i="1"/>
  <c r="O4270" i="1" s="1"/>
  <c r="L4270" i="1"/>
  <c r="M4270" i="1"/>
  <c r="N4270" i="1"/>
  <c r="I4271" i="1"/>
  <c r="L4271" i="1" s="1"/>
  <c r="J4271" i="1"/>
  <c r="O4271" i="1" s="1"/>
  <c r="K4271" i="1"/>
  <c r="N4271" i="1"/>
  <c r="I4272" i="1"/>
  <c r="J4272" i="1"/>
  <c r="O4272" i="1" s="1"/>
  <c r="I4273" i="1"/>
  <c r="J4273" i="1"/>
  <c r="O4273" i="1" s="1"/>
  <c r="I4274" i="1"/>
  <c r="N4274" i="1" s="1"/>
  <c r="J4274" i="1"/>
  <c r="O4274" i="1" s="1"/>
  <c r="I4275" i="1"/>
  <c r="K4275" i="1" s="1"/>
  <c r="J4275" i="1"/>
  <c r="O4275" i="1" s="1"/>
  <c r="I4276" i="1"/>
  <c r="J4276" i="1"/>
  <c r="O4276" i="1" s="1"/>
  <c r="K4276" i="1"/>
  <c r="I4277" i="1"/>
  <c r="J4277" i="1"/>
  <c r="O4277" i="1" s="1"/>
  <c r="M4277" i="1"/>
  <c r="I4278" i="1"/>
  <c r="K4278" i="1" s="1"/>
  <c r="J4278" i="1"/>
  <c r="O4278" i="1" s="1"/>
  <c r="L4278" i="1"/>
  <c r="M4278" i="1"/>
  <c r="N4278" i="1"/>
  <c r="I4279" i="1"/>
  <c r="L4279" i="1" s="1"/>
  <c r="J4279" i="1"/>
  <c r="O4279" i="1" s="1"/>
  <c r="K4279" i="1"/>
  <c r="N4279" i="1"/>
  <c r="I4280" i="1"/>
  <c r="J4280" i="1"/>
  <c r="O4280" i="1" s="1"/>
  <c r="I4281" i="1"/>
  <c r="J4281" i="1"/>
  <c r="O4281" i="1" s="1"/>
  <c r="I4282" i="1"/>
  <c r="N4282" i="1" s="1"/>
  <c r="J4282" i="1"/>
  <c r="O4282" i="1" s="1"/>
  <c r="I4283" i="1"/>
  <c r="J4283" i="1"/>
  <c r="O4283" i="1" s="1"/>
  <c r="I4284" i="1"/>
  <c r="K4284" i="1" s="1"/>
  <c r="J4284" i="1"/>
  <c r="O4284" i="1" s="1"/>
  <c r="L4284" i="1"/>
  <c r="M4284" i="1"/>
  <c r="N4284" i="1"/>
  <c r="I4285" i="1"/>
  <c r="J4285" i="1"/>
  <c r="O4285" i="1" s="1"/>
  <c r="I4286" i="1"/>
  <c r="J4286" i="1"/>
  <c r="O4286" i="1" s="1"/>
  <c r="I4287" i="1"/>
  <c r="L4287" i="1" s="1"/>
  <c r="J4287" i="1"/>
  <c r="O4287" i="1" s="1"/>
  <c r="M4287" i="1"/>
  <c r="I4288" i="1"/>
  <c r="J4288" i="1"/>
  <c r="O4288" i="1" s="1"/>
  <c r="I4289" i="1"/>
  <c r="J4289" i="1"/>
  <c r="O4289" i="1" s="1"/>
  <c r="I4290" i="1"/>
  <c r="N4290" i="1" s="1"/>
  <c r="J4290" i="1"/>
  <c r="O4290" i="1" s="1"/>
  <c r="I4291" i="1"/>
  <c r="K4291" i="1" s="1"/>
  <c r="J4291" i="1"/>
  <c r="O4291" i="1" s="1"/>
  <c r="I4292" i="1"/>
  <c r="L4292" i="1" s="1"/>
  <c r="J4292" i="1"/>
  <c r="O4292" i="1" s="1"/>
  <c r="K4292" i="1"/>
  <c r="M4292" i="1"/>
  <c r="N4292" i="1"/>
  <c r="I4293" i="1"/>
  <c r="M4293" i="1" s="1"/>
  <c r="J4293" i="1"/>
  <c r="O4293" i="1" s="1"/>
  <c r="I4294" i="1"/>
  <c r="K4294" i="1" s="1"/>
  <c r="J4294" i="1"/>
  <c r="O4294" i="1" s="1"/>
  <c r="M4294" i="1"/>
  <c r="N4294" i="1"/>
  <c r="I4295" i="1"/>
  <c r="J4295" i="1"/>
  <c r="O4295" i="1" s="1"/>
  <c r="N4295" i="1"/>
  <c r="I4296" i="1"/>
  <c r="M4296" i="1" s="1"/>
  <c r="J4296" i="1"/>
  <c r="O4296" i="1" s="1"/>
  <c r="K4296" i="1"/>
  <c r="L4296" i="1"/>
  <c r="N4296" i="1"/>
  <c r="I4297" i="1"/>
  <c r="J4297" i="1"/>
  <c r="O4297" i="1" s="1"/>
  <c r="I4298" i="1"/>
  <c r="N4298" i="1" s="1"/>
  <c r="J4298" i="1"/>
  <c r="O4298" i="1" s="1"/>
  <c r="I4299" i="1"/>
  <c r="K4299" i="1" s="1"/>
  <c r="J4299" i="1"/>
  <c r="O4299" i="1" s="1"/>
  <c r="I4300" i="1"/>
  <c r="K4300" i="1" s="1"/>
  <c r="J4300" i="1"/>
  <c r="O4300" i="1" s="1"/>
  <c r="L4300" i="1"/>
  <c r="N4300" i="1"/>
  <c r="I4301" i="1"/>
  <c r="M4301" i="1" s="1"/>
  <c r="J4301" i="1"/>
  <c r="O4301" i="1" s="1"/>
  <c r="I4302" i="1"/>
  <c r="K4302" i="1" s="1"/>
  <c r="J4302" i="1"/>
  <c r="O4302" i="1" s="1"/>
  <c r="L4302" i="1"/>
  <c r="N4302" i="1"/>
  <c r="I4303" i="1"/>
  <c r="J4303" i="1"/>
  <c r="O4303" i="1" s="1"/>
  <c r="I4304" i="1"/>
  <c r="J4304" i="1"/>
  <c r="O4304" i="1" s="1"/>
  <c r="I4305" i="1"/>
  <c r="J4305" i="1"/>
  <c r="O4305" i="1" s="1"/>
  <c r="I4306" i="1"/>
  <c r="N4306" i="1" s="1"/>
  <c r="J4306" i="1"/>
  <c r="O4306" i="1" s="1"/>
  <c r="I4307" i="1"/>
  <c r="J4307" i="1"/>
  <c r="O4307" i="1" s="1"/>
  <c r="I4308" i="1"/>
  <c r="N4308" i="1" s="1"/>
  <c r="J4308" i="1"/>
  <c r="O4308" i="1" s="1"/>
  <c r="I4309" i="1"/>
  <c r="M4309" i="1" s="1"/>
  <c r="J4309" i="1"/>
  <c r="O4309" i="1" s="1"/>
  <c r="I4310" i="1"/>
  <c r="J4310" i="1"/>
  <c r="O4310" i="1" s="1"/>
  <c r="I4311" i="1"/>
  <c r="J4311" i="1"/>
  <c r="O4311" i="1" s="1"/>
  <c r="N4311" i="1"/>
  <c r="I4312" i="1"/>
  <c r="M4312" i="1" s="1"/>
  <c r="J4312" i="1"/>
  <c r="O4312" i="1" s="1"/>
  <c r="L4312" i="1"/>
  <c r="I4313" i="1"/>
  <c r="J4313" i="1"/>
  <c r="O4313" i="1" s="1"/>
  <c r="I4314" i="1"/>
  <c r="N4314" i="1" s="1"/>
  <c r="J4314" i="1"/>
  <c r="O4314" i="1" s="1"/>
  <c r="I4315" i="1"/>
  <c r="K4315" i="1" s="1"/>
  <c r="J4315" i="1"/>
  <c r="O4315" i="1" s="1"/>
  <c r="I4316" i="1"/>
  <c r="J4316" i="1"/>
  <c r="O4316" i="1" s="1"/>
  <c r="K4316" i="1"/>
  <c r="I4317" i="1"/>
  <c r="J4317" i="1"/>
  <c r="O4317" i="1" s="1"/>
  <c r="M4317" i="1"/>
  <c r="I4318" i="1"/>
  <c r="K4318" i="1" s="1"/>
  <c r="J4318" i="1"/>
  <c r="O4318" i="1" s="1"/>
  <c r="L4318" i="1"/>
  <c r="M4318" i="1"/>
  <c r="N4318" i="1"/>
  <c r="I4319" i="1"/>
  <c r="L4319" i="1" s="1"/>
  <c r="J4319" i="1"/>
  <c r="O4319" i="1" s="1"/>
  <c r="K4319" i="1"/>
  <c r="N4319" i="1"/>
  <c r="I4320" i="1"/>
  <c r="J4320" i="1"/>
  <c r="O4320" i="1" s="1"/>
  <c r="I4321" i="1"/>
  <c r="J4321" i="1"/>
  <c r="O4321" i="1" s="1"/>
  <c r="I4322" i="1"/>
  <c r="N4322" i="1" s="1"/>
  <c r="J4322" i="1"/>
  <c r="O4322" i="1" s="1"/>
  <c r="I4323" i="1"/>
  <c r="K4323" i="1" s="1"/>
  <c r="J4323" i="1"/>
  <c r="O4323" i="1" s="1"/>
  <c r="I4324" i="1"/>
  <c r="K4324" i="1" s="1"/>
  <c r="J4324" i="1"/>
  <c r="O4324" i="1" s="1"/>
  <c r="L4324" i="1"/>
  <c r="M4324" i="1"/>
  <c r="N4324" i="1"/>
  <c r="I4325" i="1"/>
  <c r="J4325" i="1"/>
  <c r="O4325" i="1" s="1"/>
  <c r="I4326" i="1"/>
  <c r="K4326" i="1" s="1"/>
  <c r="J4326" i="1"/>
  <c r="O4326" i="1" s="1"/>
  <c r="M4326" i="1"/>
  <c r="N4326" i="1"/>
  <c r="I4327" i="1"/>
  <c r="J4327" i="1"/>
  <c r="O4327" i="1" s="1"/>
  <c r="N4327" i="1"/>
  <c r="I4328" i="1"/>
  <c r="M4328" i="1" s="1"/>
  <c r="J4328" i="1"/>
  <c r="O4328" i="1" s="1"/>
  <c r="K4328" i="1"/>
  <c r="L4328" i="1"/>
  <c r="N4328" i="1"/>
  <c r="I4329" i="1"/>
  <c r="J4329" i="1"/>
  <c r="O4329" i="1" s="1"/>
  <c r="I4330" i="1"/>
  <c r="N4330" i="1" s="1"/>
  <c r="J4330" i="1"/>
  <c r="O4330" i="1" s="1"/>
  <c r="I4331" i="1"/>
  <c r="K4331" i="1" s="1"/>
  <c r="J4331" i="1"/>
  <c r="O4331" i="1" s="1"/>
  <c r="I4332" i="1"/>
  <c r="J4332" i="1"/>
  <c r="O4332" i="1" s="1"/>
  <c r="I4333" i="1"/>
  <c r="J4333" i="1"/>
  <c r="O4333" i="1" s="1"/>
  <c r="M4333" i="1"/>
  <c r="I4334" i="1"/>
  <c r="K4334" i="1" s="1"/>
  <c r="J4334" i="1"/>
  <c r="O4334" i="1" s="1"/>
  <c r="M4334" i="1"/>
  <c r="I4335" i="1"/>
  <c r="K4335" i="1" s="1"/>
  <c r="J4335" i="1"/>
  <c r="O4335" i="1" s="1"/>
  <c r="I4336" i="1"/>
  <c r="M4336" i="1" s="1"/>
  <c r="J4336" i="1"/>
  <c r="O4336" i="1" s="1"/>
  <c r="L4336" i="1"/>
  <c r="N4336" i="1"/>
  <c r="I4337" i="1"/>
  <c r="J4337" i="1"/>
  <c r="O4337" i="1" s="1"/>
  <c r="I4338" i="1"/>
  <c r="N4338" i="1" s="1"/>
  <c r="J4338" i="1"/>
  <c r="O4338" i="1" s="1"/>
  <c r="I4339" i="1"/>
  <c r="J4339" i="1"/>
  <c r="O4339" i="1" s="1"/>
  <c r="K4339" i="1"/>
  <c r="I4340" i="1"/>
  <c r="J4340" i="1"/>
  <c r="O4340" i="1" s="1"/>
  <c r="I4341" i="1"/>
  <c r="J4341" i="1"/>
  <c r="O4341" i="1" s="1"/>
  <c r="M4341" i="1"/>
  <c r="I4342" i="1"/>
  <c r="K4342" i="1" s="1"/>
  <c r="J4342" i="1"/>
  <c r="O4342" i="1" s="1"/>
  <c r="M4342" i="1"/>
  <c r="I4343" i="1"/>
  <c r="J4343" i="1"/>
  <c r="O4343" i="1" s="1"/>
  <c r="I4344" i="1"/>
  <c r="M4344" i="1" s="1"/>
  <c r="J4344" i="1"/>
  <c r="O4344" i="1" s="1"/>
  <c r="L4344" i="1"/>
  <c r="N4344" i="1"/>
  <c r="I4345" i="1"/>
  <c r="J4345" i="1"/>
  <c r="O4345" i="1" s="1"/>
  <c r="I4346" i="1"/>
  <c r="N4346" i="1" s="1"/>
  <c r="J4346" i="1"/>
  <c r="O4346" i="1" s="1"/>
  <c r="I4347" i="1"/>
  <c r="J4347" i="1"/>
  <c r="O4347" i="1" s="1"/>
  <c r="I4348" i="1"/>
  <c r="J4348" i="1"/>
  <c r="O4348" i="1" s="1"/>
  <c r="K4348" i="1"/>
  <c r="I4349" i="1"/>
  <c r="J4349" i="1"/>
  <c r="O4349" i="1" s="1"/>
  <c r="I4350" i="1"/>
  <c r="J4350" i="1"/>
  <c r="O4350" i="1" s="1"/>
  <c r="L4350" i="1"/>
  <c r="I4351" i="1"/>
  <c r="L4351" i="1" s="1"/>
  <c r="J4351" i="1"/>
  <c r="O4351" i="1" s="1"/>
  <c r="M4351" i="1"/>
  <c r="N4351" i="1"/>
  <c r="I4352" i="1"/>
  <c r="N4352" i="1" s="1"/>
  <c r="J4352" i="1"/>
  <c r="O4352" i="1" s="1"/>
  <c r="I4353" i="1"/>
  <c r="J4353" i="1"/>
  <c r="O4353" i="1" s="1"/>
  <c r="I4354" i="1"/>
  <c r="N4354" i="1" s="1"/>
  <c r="J4354" i="1"/>
  <c r="O4354" i="1" s="1"/>
  <c r="I4355" i="1"/>
  <c r="J4355" i="1"/>
  <c r="O4355" i="1" s="1"/>
  <c r="K4355" i="1"/>
  <c r="I4356" i="1"/>
  <c r="J4356" i="1"/>
  <c r="O4356" i="1" s="1"/>
  <c r="K4356" i="1"/>
  <c r="L4356" i="1"/>
  <c r="M4356" i="1"/>
  <c r="N4356" i="1"/>
  <c r="I4357" i="1"/>
  <c r="M4357" i="1" s="1"/>
  <c r="J4357" i="1"/>
  <c r="O4357" i="1" s="1"/>
  <c r="I4358" i="1"/>
  <c r="K4358" i="1" s="1"/>
  <c r="J4358" i="1"/>
  <c r="O4358" i="1" s="1"/>
  <c r="L4358" i="1"/>
  <c r="M4358" i="1"/>
  <c r="N4358" i="1"/>
  <c r="I4359" i="1"/>
  <c r="L4359" i="1" s="1"/>
  <c r="J4359" i="1"/>
  <c r="O4359" i="1" s="1"/>
  <c r="K4359" i="1"/>
  <c r="N4359" i="1"/>
  <c r="I4360" i="1"/>
  <c r="J4360" i="1"/>
  <c r="O4360" i="1" s="1"/>
  <c r="I4361" i="1"/>
  <c r="J4361" i="1"/>
  <c r="O4361" i="1" s="1"/>
  <c r="I4362" i="1"/>
  <c r="J4362" i="1"/>
  <c r="O4362" i="1" s="1"/>
  <c r="I4363" i="1"/>
  <c r="J4363" i="1"/>
  <c r="O4363" i="1" s="1"/>
  <c r="I4364" i="1"/>
  <c r="N4364" i="1" s="1"/>
  <c r="J4364" i="1"/>
  <c r="O4364" i="1" s="1"/>
  <c r="K4364" i="1"/>
  <c r="L4364" i="1"/>
  <c r="M4364" i="1"/>
  <c r="I4365" i="1"/>
  <c r="N4365" i="1" s="1"/>
  <c r="J4365" i="1"/>
  <c r="O4365" i="1" s="1"/>
  <c r="I4366" i="1"/>
  <c r="K4366" i="1" s="1"/>
  <c r="J4366" i="1"/>
  <c r="O4366" i="1" s="1"/>
  <c r="N4366" i="1"/>
  <c r="I4367" i="1"/>
  <c r="J4367" i="1"/>
  <c r="O4367" i="1" s="1"/>
  <c r="I4368" i="1"/>
  <c r="M4368" i="1" s="1"/>
  <c r="J4368" i="1"/>
  <c r="O4368" i="1" s="1"/>
  <c r="K4368" i="1"/>
  <c r="L4368" i="1"/>
  <c r="N4368" i="1"/>
  <c r="I4369" i="1"/>
  <c r="L4369" i="1" s="1"/>
  <c r="J4369" i="1"/>
  <c r="O4369" i="1" s="1"/>
  <c r="M4369" i="1"/>
  <c r="I4370" i="1"/>
  <c r="J4370" i="1"/>
  <c r="O4370" i="1" s="1"/>
  <c r="I4371" i="1"/>
  <c r="J4371" i="1"/>
  <c r="O4371" i="1" s="1"/>
  <c r="I4372" i="1"/>
  <c r="J4372" i="1"/>
  <c r="O4372" i="1" s="1"/>
  <c r="I4373" i="1"/>
  <c r="J4373" i="1"/>
  <c r="O4373" i="1" s="1"/>
  <c r="I4374" i="1"/>
  <c r="L4374" i="1" s="1"/>
  <c r="J4374" i="1"/>
  <c r="O4374" i="1" s="1"/>
  <c r="I4375" i="1"/>
  <c r="J4375" i="1"/>
  <c r="O4375" i="1" s="1"/>
  <c r="I4376" i="1"/>
  <c r="M4376" i="1" s="1"/>
  <c r="J4376" i="1"/>
  <c r="O4376" i="1" s="1"/>
  <c r="K4376" i="1"/>
  <c r="L4376" i="1"/>
  <c r="N4376" i="1"/>
  <c r="I4377" i="1"/>
  <c r="J4377" i="1"/>
  <c r="O4377" i="1" s="1"/>
  <c r="I4378" i="1"/>
  <c r="M4378" i="1" s="1"/>
  <c r="J4378" i="1"/>
  <c r="O4378" i="1" s="1"/>
  <c r="I4379" i="1"/>
  <c r="J4379" i="1"/>
  <c r="O4379" i="1" s="1"/>
  <c r="I4380" i="1"/>
  <c r="J4380" i="1"/>
  <c r="O4380" i="1" s="1"/>
  <c r="I4381" i="1"/>
  <c r="L4381" i="1" s="1"/>
  <c r="J4381" i="1"/>
  <c r="O4381" i="1" s="1"/>
  <c r="I4382" i="1"/>
  <c r="K4382" i="1" s="1"/>
  <c r="J4382" i="1"/>
  <c r="O4382" i="1" s="1"/>
  <c r="L4382" i="1"/>
  <c r="I4383" i="1"/>
  <c r="J4383" i="1"/>
  <c r="O4383" i="1" s="1"/>
  <c r="I4384" i="1"/>
  <c r="M4384" i="1" s="1"/>
  <c r="J4384" i="1"/>
  <c r="O4384" i="1" s="1"/>
  <c r="L4384" i="1"/>
  <c r="N4384" i="1"/>
  <c r="I4385" i="1"/>
  <c r="J4385" i="1"/>
  <c r="O4385" i="1" s="1"/>
  <c r="I4386" i="1"/>
  <c r="J4386" i="1"/>
  <c r="O4386" i="1" s="1"/>
  <c r="I4387" i="1"/>
  <c r="J4387" i="1"/>
  <c r="O4387" i="1" s="1"/>
  <c r="I4388" i="1"/>
  <c r="N4388" i="1" s="1"/>
  <c r="J4388" i="1"/>
  <c r="O4388" i="1" s="1"/>
  <c r="I4389" i="1"/>
  <c r="M4389" i="1" s="1"/>
  <c r="J4389" i="1"/>
  <c r="O4389" i="1" s="1"/>
  <c r="I4390" i="1"/>
  <c r="J4390" i="1"/>
  <c r="O4390" i="1" s="1"/>
  <c r="I4391" i="1"/>
  <c r="L4391" i="1" s="1"/>
  <c r="J4391" i="1"/>
  <c r="O4391" i="1" s="1"/>
  <c r="K4391" i="1"/>
  <c r="N4391" i="1"/>
  <c r="I4392" i="1"/>
  <c r="J4392" i="1"/>
  <c r="O4392" i="1" s="1"/>
  <c r="I4393" i="1"/>
  <c r="J4393" i="1"/>
  <c r="O4393" i="1" s="1"/>
  <c r="I4394" i="1"/>
  <c r="M4394" i="1" s="1"/>
  <c r="J4394" i="1"/>
  <c r="O4394" i="1" s="1"/>
  <c r="N4394" i="1"/>
  <c r="I4395" i="1"/>
  <c r="J4395" i="1"/>
  <c r="O4395" i="1" s="1"/>
  <c r="I4396" i="1"/>
  <c r="K4396" i="1" s="1"/>
  <c r="J4396" i="1"/>
  <c r="O4396" i="1" s="1"/>
  <c r="L4396" i="1"/>
  <c r="M4396" i="1"/>
  <c r="N4396" i="1"/>
  <c r="I4397" i="1"/>
  <c r="N4397" i="1" s="1"/>
  <c r="J4397" i="1"/>
  <c r="O4397" i="1" s="1"/>
  <c r="I4398" i="1"/>
  <c r="J4398" i="1"/>
  <c r="O4398" i="1" s="1"/>
  <c r="I4399" i="1"/>
  <c r="L4399" i="1" s="1"/>
  <c r="J4399" i="1"/>
  <c r="O4399" i="1" s="1"/>
  <c r="M4399" i="1"/>
  <c r="I4400" i="1"/>
  <c r="J4400" i="1"/>
  <c r="O4400" i="1" s="1"/>
  <c r="I4401" i="1"/>
  <c r="L4401" i="1" s="1"/>
  <c r="J4401" i="1"/>
  <c r="O4401" i="1" s="1"/>
  <c r="I4402" i="1"/>
  <c r="J4402" i="1"/>
  <c r="O4402" i="1" s="1"/>
  <c r="I4403" i="1"/>
  <c r="K4403" i="1" s="1"/>
  <c r="J4403" i="1"/>
  <c r="O4403" i="1" s="1"/>
  <c r="I4404" i="1"/>
  <c r="N4404" i="1" s="1"/>
  <c r="J4404" i="1"/>
  <c r="O4404" i="1" s="1"/>
  <c r="L4404" i="1"/>
  <c r="I4405" i="1"/>
  <c r="J4405" i="1"/>
  <c r="O4405" i="1" s="1"/>
  <c r="I4406" i="1"/>
  <c r="L4406" i="1" s="1"/>
  <c r="J4406" i="1"/>
  <c r="O4406" i="1" s="1"/>
  <c r="I4407" i="1"/>
  <c r="J4407" i="1"/>
  <c r="O4407" i="1" s="1"/>
  <c r="K4407" i="1"/>
  <c r="I4408" i="1"/>
  <c r="M4408" i="1" s="1"/>
  <c r="J4408" i="1"/>
  <c r="O4408" i="1" s="1"/>
  <c r="L4408" i="1"/>
  <c r="N4408" i="1"/>
  <c r="I4409" i="1"/>
  <c r="J4409" i="1"/>
  <c r="O4409" i="1" s="1"/>
  <c r="I4410" i="1"/>
  <c r="M4410" i="1" s="1"/>
  <c r="J4410" i="1"/>
  <c r="O4410" i="1" s="1"/>
  <c r="N4410" i="1"/>
  <c r="I4411" i="1"/>
  <c r="J4411" i="1"/>
  <c r="O4411" i="1" s="1"/>
  <c r="I4412" i="1"/>
  <c r="K4412" i="1" s="1"/>
  <c r="J4412" i="1"/>
  <c r="O4412" i="1" s="1"/>
  <c r="L4412" i="1"/>
  <c r="N4412" i="1"/>
  <c r="I4413" i="1"/>
  <c r="J4413" i="1"/>
  <c r="O4413" i="1" s="1"/>
  <c r="I4414" i="1"/>
  <c r="K4414" i="1" s="1"/>
  <c r="J4414" i="1"/>
  <c r="O4414" i="1" s="1"/>
  <c r="M4414" i="1"/>
  <c r="N4414" i="1"/>
  <c r="I4415" i="1"/>
  <c r="J4415" i="1"/>
  <c r="O4415" i="1" s="1"/>
  <c r="N4415" i="1"/>
  <c r="I4416" i="1"/>
  <c r="M4416" i="1" s="1"/>
  <c r="J4416" i="1"/>
  <c r="O4416" i="1" s="1"/>
  <c r="K4416" i="1"/>
  <c r="L4416" i="1"/>
  <c r="N4416" i="1"/>
  <c r="I4417" i="1"/>
  <c r="L4417" i="1" s="1"/>
  <c r="J4417" i="1"/>
  <c r="O4417" i="1" s="1"/>
  <c r="M4417" i="1"/>
  <c r="I4418" i="1"/>
  <c r="J4418" i="1"/>
  <c r="O4418" i="1" s="1"/>
  <c r="I4419" i="1"/>
  <c r="J4419" i="1"/>
  <c r="O4419" i="1" s="1"/>
  <c r="I4420" i="1"/>
  <c r="L4420" i="1" s="1"/>
  <c r="J4420" i="1"/>
  <c r="O4420" i="1" s="1"/>
  <c r="K4420" i="1"/>
  <c r="M4420" i="1"/>
  <c r="N4420" i="1"/>
  <c r="I4421" i="1"/>
  <c r="M4421" i="1" s="1"/>
  <c r="J4421" i="1"/>
  <c r="O4421" i="1" s="1"/>
  <c r="I4422" i="1"/>
  <c r="J4422" i="1"/>
  <c r="O4422" i="1" s="1"/>
  <c r="I4423" i="1"/>
  <c r="L4423" i="1" s="1"/>
  <c r="J4423" i="1"/>
  <c r="O4423" i="1" s="1"/>
  <c r="K4423" i="1"/>
  <c r="M4423" i="1"/>
  <c r="N4423" i="1"/>
  <c r="I4424" i="1"/>
  <c r="J4424" i="1"/>
  <c r="O4424" i="1" s="1"/>
  <c r="I4425" i="1"/>
  <c r="J4425" i="1"/>
  <c r="O4425" i="1" s="1"/>
  <c r="I4426" i="1"/>
  <c r="J4426" i="1"/>
  <c r="O4426" i="1" s="1"/>
  <c r="I4427" i="1"/>
  <c r="J4427" i="1"/>
  <c r="O4427" i="1" s="1"/>
  <c r="I4428" i="1"/>
  <c r="J4428" i="1"/>
  <c r="O4428" i="1" s="1"/>
  <c r="K4428" i="1"/>
  <c r="L4428" i="1"/>
  <c r="M4428" i="1"/>
  <c r="N4428" i="1"/>
  <c r="I4429" i="1"/>
  <c r="N4429" i="1" s="1"/>
  <c r="J4429" i="1"/>
  <c r="O4429" i="1" s="1"/>
  <c r="I4430" i="1"/>
  <c r="J4430" i="1"/>
  <c r="O4430" i="1" s="1"/>
  <c r="L4430" i="1"/>
  <c r="I4431" i="1"/>
  <c r="L4431" i="1" s="1"/>
  <c r="J4431" i="1"/>
  <c r="O4431" i="1" s="1"/>
  <c r="K4431" i="1"/>
  <c r="M4431" i="1"/>
  <c r="N4431" i="1"/>
  <c r="I4432" i="1"/>
  <c r="J4432" i="1"/>
  <c r="O4432" i="1" s="1"/>
  <c r="L4432" i="1"/>
  <c r="I4433" i="1"/>
  <c r="L4433" i="1" s="1"/>
  <c r="J4433" i="1"/>
  <c r="O4433" i="1" s="1"/>
  <c r="M4433" i="1"/>
  <c r="I4434" i="1"/>
  <c r="J4434" i="1"/>
  <c r="O4434" i="1" s="1"/>
  <c r="I4435" i="1"/>
  <c r="K4435" i="1" s="1"/>
  <c r="J4435" i="1"/>
  <c r="O4435" i="1" s="1"/>
  <c r="I4436" i="1"/>
  <c r="L4436" i="1" s="1"/>
  <c r="J4436" i="1"/>
  <c r="O4436" i="1" s="1"/>
  <c r="K4436" i="1"/>
  <c r="I4437" i="1"/>
  <c r="J4437" i="1"/>
  <c r="O4437" i="1" s="1"/>
  <c r="I4438" i="1"/>
  <c r="L4438" i="1" s="1"/>
  <c r="J4438" i="1"/>
  <c r="O4438" i="1" s="1"/>
  <c r="I4439" i="1"/>
  <c r="J4439" i="1"/>
  <c r="O4439" i="1" s="1"/>
  <c r="N4439" i="1"/>
  <c r="I4440" i="1"/>
  <c r="M4440" i="1" s="1"/>
  <c r="J4440" i="1"/>
  <c r="O4440" i="1" s="1"/>
  <c r="K4440" i="1"/>
  <c r="L4440" i="1"/>
  <c r="N4440" i="1"/>
  <c r="I4441" i="1"/>
  <c r="J4441" i="1"/>
  <c r="O4441" i="1" s="1"/>
  <c r="I4442" i="1"/>
  <c r="N4442" i="1" s="1"/>
  <c r="J4442" i="1"/>
  <c r="O4442" i="1" s="1"/>
  <c r="M4442" i="1"/>
  <c r="I4443" i="1"/>
  <c r="J4443" i="1"/>
  <c r="O4443" i="1" s="1"/>
  <c r="I4444" i="1"/>
  <c r="K4444" i="1" s="1"/>
  <c r="J4444" i="1"/>
  <c r="O4444" i="1" s="1"/>
  <c r="L4444" i="1"/>
  <c r="M4444" i="1"/>
  <c r="N4444" i="1"/>
  <c r="I4445" i="1"/>
  <c r="M4445" i="1" s="1"/>
  <c r="J4445" i="1"/>
  <c r="O4445" i="1" s="1"/>
  <c r="I4446" i="1"/>
  <c r="K4446" i="1" s="1"/>
  <c r="J4446" i="1"/>
  <c r="O4446" i="1" s="1"/>
  <c r="L4446" i="1"/>
  <c r="M4446" i="1"/>
  <c r="N4446" i="1"/>
  <c r="I4447" i="1"/>
  <c r="L4447" i="1" s="1"/>
  <c r="J4447" i="1"/>
  <c r="O4447" i="1" s="1"/>
  <c r="K4447" i="1"/>
  <c r="N4447" i="1"/>
  <c r="I4448" i="1"/>
  <c r="J4448" i="1"/>
  <c r="O4448" i="1" s="1"/>
  <c r="K4448" i="1"/>
  <c r="I4449" i="1"/>
  <c r="J4449" i="1"/>
  <c r="O4449" i="1" s="1"/>
  <c r="I4450" i="1"/>
  <c r="J4450" i="1"/>
  <c r="O4450" i="1" s="1"/>
  <c r="I4451" i="1"/>
  <c r="J4451" i="1"/>
  <c r="O4451" i="1" s="1"/>
  <c r="I4452" i="1"/>
  <c r="K4452" i="1" s="1"/>
  <c r="J4452" i="1"/>
  <c r="O4452" i="1" s="1"/>
  <c r="L4452" i="1"/>
  <c r="M4452" i="1"/>
  <c r="N4452" i="1"/>
  <c r="I4453" i="1"/>
  <c r="M4453" i="1" s="1"/>
  <c r="J4453" i="1"/>
  <c r="O4453" i="1" s="1"/>
  <c r="I4454" i="1"/>
  <c r="J4454" i="1"/>
  <c r="O4454" i="1" s="1"/>
  <c r="I4455" i="1"/>
  <c r="L4455" i="1" s="1"/>
  <c r="J4455" i="1"/>
  <c r="O4455" i="1" s="1"/>
  <c r="K4455" i="1"/>
  <c r="M4455" i="1"/>
  <c r="N4455" i="1"/>
  <c r="I4456" i="1"/>
  <c r="M4456" i="1" s="1"/>
  <c r="J4456" i="1"/>
  <c r="O4456" i="1" s="1"/>
  <c r="K4456" i="1"/>
  <c r="N4456" i="1"/>
  <c r="I4457" i="1"/>
  <c r="J4457" i="1"/>
  <c r="O4457" i="1" s="1"/>
  <c r="I4458" i="1"/>
  <c r="J4458" i="1"/>
  <c r="O4458" i="1" s="1"/>
  <c r="I4459" i="1"/>
  <c r="J4459" i="1"/>
  <c r="O4459" i="1" s="1"/>
  <c r="I4460" i="1"/>
  <c r="J4460" i="1"/>
  <c r="O4460" i="1" s="1"/>
  <c r="I4461" i="1"/>
  <c r="N4461" i="1" s="1"/>
  <c r="J4461" i="1"/>
  <c r="O4461" i="1" s="1"/>
  <c r="K4461" i="1"/>
  <c r="I4462" i="1"/>
  <c r="J4462" i="1"/>
  <c r="O4462" i="1" s="1"/>
  <c r="I4463" i="1"/>
  <c r="L4463" i="1" s="1"/>
  <c r="J4463" i="1"/>
  <c r="O4463" i="1" s="1"/>
  <c r="K4463" i="1"/>
  <c r="M4463" i="1"/>
  <c r="N4463" i="1"/>
  <c r="I4464" i="1"/>
  <c r="M4464" i="1" s="1"/>
  <c r="J4464" i="1"/>
  <c r="O4464" i="1" s="1"/>
  <c r="K4464" i="1"/>
  <c r="N4464" i="1"/>
  <c r="I4465" i="1"/>
  <c r="L4465" i="1" s="1"/>
  <c r="J4465" i="1"/>
  <c r="O4465" i="1" s="1"/>
  <c r="M4465" i="1"/>
  <c r="I4466" i="1"/>
  <c r="J4466" i="1"/>
  <c r="O4466" i="1" s="1"/>
  <c r="I4467" i="1"/>
  <c r="K4467" i="1" s="1"/>
  <c r="J4467" i="1"/>
  <c r="O4467" i="1" s="1"/>
  <c r="N4467" i="1"/>
  <c r="I4468" i="1"/>
  <c r="J4468" i="1"/>
  <c r="O4468" i="1" s="1"/>
  <c r="M4468" i="1"/>
  <c r="I4469" i="1"/>
  <c r="J4469" i="1"/>
  <c r="O4469" i="1" s="1"/>
  <c r="I4470" i="1"/>
  <c r="L4470" i="1" s="1"/>
  <c r="J4470" i="1"/>
  <c r="O4470" i="1" s="1"/>
  <c r="I4471" i="1"/>
  <c r="L4471" i="1" s="1"/>
  <c r="J4471" i="1"/>
  <c r="O4471" i="1" s="1"/>
  <c r="M4471" i="1"/>
  <c r="N4471" i="1"/>
  <c r="I4472" i="1"/>
  <c r="J4472" i="1"/>
  <c r="O4472" i="1" s="1"/>
  <c r="I4473" i="1"/>
  <c r="J4473" i="1"/>
  <c r="O4473" i="1" s="1"/>
  <c r="I4474" i="1"/>
  <c r="N4474" i="1" s="1"/>
  <c r="J4474" i="1"/>
  <c r="O4474" i="1" s="1"/>
  <c r="I4475" i="1"/>
  <c r="J4475" i="1"/>
  <c r="O4475" i="1" s="1"/>
  <c r="I4476" i="1"/>
  <c r="J4476" i="1"/>
  <c r="O4476" i="1" s="1"/>
  <c r="K4476" i="1"/>
  <c r="L4476" i="1"/>
  <c r="M4476" i="1"/>
  <c r="N4476" i="1"/>
  <c r="I4477" i="1"/>
  <c r="N4477" i="1" s="1"/>
  <c r="J4477" i="1"/>
  <c r="O4477" i="1" s="1"/>
  <c r="M4477" i="1"/>
  <c r="I4478" i="1"/>
  <c r="J4478" i="1"/>
  <c r="O4478" i="1" s="1"/>
  <c r="L4478" i="1"/>
  <c r="I4479" i="1"/>
  <c r="L4479" i="1" s="1"/>
  <c r="J4479" i="1"/>
  <c r="O4479" i="1" s="1"/>
  <c r="K4479" i="1"/>
  <c r="M4479" i="1"/>
  <c r="I4480" i="1"/>
  <c r="J4480" i="1"/>
  <c r="O4480" i="1" s="1"/>
  <c r="L4480" i="1"/>
  <c r="I4481" i="1"/>
  <c r="L4481" i="1" s="1"/>
  <c r="J4481" i="1"/>
  <c r="O4481" i="1" s="1"/>
  <c r="M4481" i="1"/>
  <c r="I4482" i="1"/>
  <c r="J4482" i="1"/>
  <c r="O4482" i="1" s="1"/>
  <c r="I4483" i="1"/>
  <c r="J4483" i="1"/>
  <c r="O4483" i="1" s="1"/>
  <c r="I4484" i="1"/>
  <c r="J4484" i="1"/>
  <c r="O4484" i="1" s="1"/>
  <c r="K4484" i="1"/>
  <c r="L4484" i="1"/>
  <c r="M4484" i="1"/>
  <c r="N4484" i="1"/>
  <c r="I4485" i="1"/>
  <c r="M4485" i="1" s="1"/>
  <c r="J4485" i="1"/>
  <c r="O4485" i="1" s="1"/>
  <c r="I4486" i="1"/>
  <c r="J4486" i="1"/>
  <c r="O4486" i="1" s="1"/>
  <c r="I4487" i="1"/>
  <c r="J4487" i="1"/>
  <c r="O4487" i="1" s="1"/>
  <c r="K4487" i="1"/>
  <c r="I4488" i="1"/>
  <c r="M4488" i="1" s="1"/>
  <c r="J4488" i="1"/>
  <c r="O4488" i="1" s="1"/>
  <c r="L4488" i="1"/>
  <c r="N4488" i="1"/>
  <c r="I4489" i="1"/>
  <c r="J4489" i="1"/>
  <c r="O4489" i="1" s="1"/>
  <c r="I4490" i="1"/>
  <c r="M4490" i="1" s="1"/>
  <c r="J4490" i="1"/>
  <c r="O4490" i="1" s="1"/>
  <c r="I4491" i="1"/>
  <c r="J4491" i="1"/>
  <c r="O4491" i="1" s="1"/>
  <c r="I4492" i="1"/>
  <c r="J4492" i="1"/>
  <c r="O4492" i="1" s="1"/>
  <c r="L4492" i="1"/>
  <c r="N4492" i="1"/>
  <c r="I4493" i="1"/>
  <c r="N4493" i="1" s="1"/>
  <c r="J4493" i="1"/>
  <c r="O4493" i="1" s="1"/>
  <c r="I4494" i="1"/>
  <c r="K4494" i="1" s="1"/>
  <c r="J4494" i="1"/>
  <c r="O4494" i="1" s="1"/>
  <c r="L4494" i="1"/>
  <c r="N4494" i="1"/>
  <c r="I4495" i="1"/>
  <c r="J4495" i="1"/>
  <c r="O4495" i="1" s="1"/>
  <c r="I4496" i="1"/>
  <c r="M4496" i="1" s="1"/>
  <c r="J4496" i="1"/>
  <c r="O4496" i="1" s="1"/>
  <c r="K4496" i="1"/>
  <c r="L4496" i="1"/>
  <c r="N4496" i="1"/>
  <c r="I4497" i="1"/>
  <c r="L4497" i="1" s="1"/>
  <c r="J4497" i="1"/>
  <c r="O4497" i="1" s="1"/>
  <c r="M4497" i="1"/>
  <c r="I4498" i="1"/>
  <c r="J4498" i="1"/>
  <c r="O4498" i="1" s="1"/>
  <c r="I4499" i="1"/>
  <c r="K4499" i="1" s="1"/>
  <c r="J4499" i="1"/>
  <c r="O4499" i="1" s="1"/>
  <c r="I4500" i="1"/>
  <c r="L4500" i="1" s="1"/>
  <c r="J4500" i="1"/>
  <c r="O4500" i="1" s="1"/>
  <c r="K4500" i="1"/>
  <c r="M4500" i="1"/>
  <c r="N4500" i="1"/>
  <c r="I4501" i="1"/>
  <c r="J4501" i="1"/>
  <c r="O4501" i="1" s="1"/>
  <c r="I4502" i="1"/>
  <c r="L4502" i="1" s="1"/>
  <c r="J4502" i="1"/>
  <c r="O4502" i="1" s="1"/>
  <c r="I4503" i="1"/>
  <c r="L4503" i="1" s="1"/>
  <c r="J4503" i="1"/>
  <c r="O4503" i="1" s="1"/>
  <c r="K4503" i="1"/>
  <c r="N4503" i="1"/>
  <c r="I4504" i="1"/>
  <c r="J4504" i="1"/>
  <c r="O4504" i="1" s="1"/>
  <c r="I4505" i="1"/>
  <c r="J4505" i="1"/>
  <c r="O4505" i="1" s="1"/>
  <c r="I4506" i="1"/>
  <c r="J4506" i="1"/>
  <c r="O4506" i="1" s="1"/>
  <c r="I4507" i="1"/>
  <c r="J4507" i="1"/>
  <c r="O4507" i="1" s="1"/>
  <c r="I4508" i="1"/>
  <c r="J4508" i="1"/>
  <c r="O4508" i="1" s="1"/>
  <c r="I4509" i="1"/>
  <c r="N4509" i="1" s="1"/>
  <c r="J4509" i="1"/>
  <c r="O4509" i="1" s="1"/>
  <c r="K4509" i="1"/>
  <c r="I4510" i="1"/>
  <c r="J4510" i="1"/>
  <c r="O4510" i="1" s="1"/>
  <c r="I4511" i="1"/>
  <c r="L4511" i="1" s="1"/>
  <c r="J4511" i="1"/>
  <c r="O4511" i="1" s="1"/>
  <c r="K4511" i="1"/>
  <c r="M4511" i="1"/>
  <c r="N4511" i="1"/>
  <c r="I4512" i="1"/>
  <c r="M4512" i="1" s="1"/>
  <c r="J4512" i="1"/>
  <c r="O4512" i="1" s="1"/>
  <c r="K4512" i="1"/>
  <c r="N4512" i="1"/>
  <c r="I4513" i="1"/>
  <c r="L4513" i="1" s="1"/>
  <c r="J4513" i="1"/>
  <c r="O4513" i="1" s="1"/>
  <c r="I4514" i="1"/>
  <c r="J4514" i="1"/>
  <c r="O4514" i="1" s="1"/>
  <c r="I4515" i="1"/>
  <c r="J4515" i="1"/>
  <c r="O4515" i="1" s="1"/>
  <c r="I4516" i="1"/>
  <c r="J4516" i="1"/>
  <c r="O4516" i="1" s="1"/>
  <c r="K4516" i="1"/>
  <c r="L4516" i="1"/>
  <c r="I4517" i="1"/>
  <c r="M4517" i="1" s="1"/>
  <c r="J4517" i="1"/>
  <c r="O4517" i="1" s="1"/>
  <c r="I4518" i="1"/>
  <c r="J4518" i="1"/>
  <c r="O4518" i="1" s="1"/>
  <c r="I4519" i="1"/>
  <c r="M4519" i="1" s="1"/>
  <c r="J4519" i="1"/>
  <c r="O4519" i="1" s="1"/>
  <c r="I4520" i="1"/>
  <c r="J4520" i="1"/>
  <c r="O4520" i="1" s="1"/>
  <c r="I4521" i="1"/>
  <c r="J4521" i="1"/>
  <c r="O4521" i="1" s="1"/>
  <c r="I4522" i="1"/>
  <c r="M4522" i="1" s="1"/>
  <c r="J4522" i="1"/>
  <c r="O4522" i="1" s="1"/>
  <c r="N4522" i="1"/>
  <c r="I4523" i="1"/>
  <c r="J4523" i="1"/>
  <c r="O4523" i="1" s="1"/>
  <c r="I4524" i="1"/>
  <c r="J4524" i="1"/>
  <c r="O4524" i="1" s="1"/>
  <c r="K4524" i="1"/>
  <c r="L4524" i="1"/>
  <c r="M4524" i="1"/>
  <c r="N4524" i="1"/>
  <c r="I4525" i="1"/>
  <c r="N4525" i="1" s="1"/>
  <c r="J4525" i="1"/>
  <c r="O4525" i="1" s="1"/>
  <c r="K4525" i="1"/>
  <c r="I4526" i="1"/>
  <c r="L4526" i="1" s="1"/>
  <c r="J4526" i="1"/>
  <c r="O4526" i="1" s="1"/>
  <c r="I4527" i="1"/>
  <c r="L4527" i="1" s="1"/>
  <c r="J4527" i="1"/>
  <c r="O4527" i="1" s="1"/>
  <c r="M4527" i="1"/>
  <c r="N4527" i="1"/>
  <c r="I4528" i="1"/>
  <c r="J4528" i="1"/>
  <c r="O4528" i="1" s="1"/>
  <c r="I4529" i="1"/>
  <c r="L4529" i="1" s="1"/>
  <c r="J4529" i="1"/>
  <c r="O4529" i="1" s="1"/>
  <c r="M4529" i="1"/>
  <c r="I4530" i="1"/>
  <c r="J4530" i="1"/>
  <c r="O4530" i="1" s="1"/>
  <c r="I4531" i="1"/>
  <c r="K4531" i="1" s="1"/>
  <c r="J4531" i="1"/>
  <c r="O4531" i="1" s="1"/>
  <c r="N4531" i="1"/>
  <c r="I4532" i="1"/>
  <c r="J4532" i="1"/>
  <c r="O4532" i="1" s="1"/>
  <c r="K4532" i="1"/>
  <c r="L4532" i="1"/>
  <c r="M4532" i="1"/>
  <c r="N4532" i="1"/>
  <c r="I4533" i="1"/>
  <c r="J4533" i="1"/>
  <c r="O4533" i="1" s="1"/>
  <c r="I4534" i="1"/>
  <c r="L4534" i="1" s="1"/>
  <c r="J4534" i="1"/>
  <c r="O4534" i="1" s="1"/>
  <c r="I4535" i="1"/>
  <c r="N4535" i="1" s="1"/>
  <c r="J4535" i="1"/>
  <c r="O4535" i="1" s="1"/>
  <c r="I4536" i="1"/>
  <c r="M4536" i="1" s="1"/>
  <c r="J4536" i="1"/>
  <c r="O4536" i="1" s="1"/>
  <c r="K4536" i="1"/>
  <c r="L4536" i="1"/>
  <c r="N4536" i="1"/>
  <c r="I4537" i="1"/>
  <c r="J4537" i="1"/>
  <c r="O4537" i="1" s="1"/>
  <c r="I4538" i="1"/>
  <c r="J4538" i="1"/>
  <c r="O4538" i="1" s="1"/>
  <c r="M4538" i="1"/>
  <c r="N4538" i="1"/>
  <c r="I4539" i="1"/>
  <c r="J4539" i="1"/>
  <c r="O4539" i="1" s="1"/>
  <c r="I4540" i="1"/>
  <c r="L4540" i="1" s="1"/>
  <c r="J4540" i="1"/>
  <c r="O4540" i="1" s="1"/>
  <c r="K4540" i="1"/>
  <c r="M4540" i="1"/>
  <c r="N4540" i="1"/>
  <c r="I4541" i="1"/>
  <c r="J4541" i="1"/>
  <c r="O4541" i="1" s="1"/>
  <c r="I4542" i="1"/>
  <c r="K4542" i="1" s="1"/>
  <c r="J4542" i="1"/>
  <c r="O4542" i="1" s="1"/>
  <c r="L4542" i="1"/>
  <c r="M4542" i="1"/>
  <c r="N4542" i="1"/>
  <c r="I4543" i="1"/>
  <c r="J4543" i="1"/>
  <c r="O4543" i="1" s="1"/>
  <c r="I4544" i="1"/>
  <c r="M4544" i="1" s="1"/>
  <c r="J4544" i="1"/>
  <c r="O4544" i="1" s="1"/>
  <c r="K4544" i="1"/>
  <c r="L4544" i="1"/>
  <c r="N4544" i="1"/>
  <c r="I4545" i="1"/>
  <c r="N4545" i="1" s="1"/>
  <c r="J4545" i="1"/>
  <c r="O4545" i="1" s="1"/>
  <c r="L4545" i="1"/>
  <c r="I4546" i="1"/>
  <c r="K4546" i="1" s="1"/>
  <c r="J4546" i="1"/>
  <c r="O4546" i="1" s="1"/>
  <c r="I4547" i="1"/>
  <c r="K4547" i="1" s="1"/>
  <c r="J4547" i="1"/>
  <c r="O4547" i="1" s="1"/>
  <c r="I4548" i="1"/>
  <c r="K4548" i="1" s="1"/>
  <c r="J4548" i="1"/>
  <c r="O4548" i="1" s="1"/>
  <c r="I4549" i="1"/>
  <c r="N4549" i="1" s="1"/>
  <c r="J4549" i="1"/>
  <c r="O4549" i="1" s="1"/>
  <c r="L4549" i="1"/>
  <c r="I4550" i="1"/>
  <c r="J4550" i="1"/>
  <c r="O4550" i="1" s="1"/>
  <c r="I4551" i="1"/>
  <c r="K4551" i="1" s="1"/>
  <c r="J4551" i="1"/>
  <c r="O4551" i="1" s="1"/>
  <c r="I4552" i="1"/>
  <c r="M4552" i="1" s="1"/>
  <c r="J4552" i="1"/>
  <c r="O4552" i="1" s="1"/>
  <c r="K4552" i="1"/>
  <c r="N4552" i="1"/>
  <c r="I4553" i="1"/>
  <c r="L4553" i="1" s="1"/>
  <c r="J4553" i="1"/>
  <c r="O4553" i="1" s="1"/>
  <c r="I4554" i="1"/>
  <c r="N4554" i="1" s="1"/>
  <c r="J4554" i="1"/>
  <c r="O4554" i="1" s="1"/>
  <c r="I4555" i="1"/>
  <c r="J4555" i="1"/>
  <c r="O4555" i="1" s="1"/>
  <c r="I4556" i="1"/>
  <c r="L4556" i="1" s="1"/>
  <c r="J4556" i="1"/>
  <c r="O4556" i="1" s="1"/>
  <c r="K4556" i="1"/>
  <c r="I4557" i="1"/>
  <c r="K4557" i="1" s="1"/>
  <c r="J4557" i="1"/>
  <c r="O4557" i="1" s="1"/>
  <c r="I4558" i="1"/>
  <c r="N4558" i="1" s="1"/>
  <c r="J4558" i="1"/>
  <c r="O4558" i="1" s="1"/>
  <c r="I4559" i="1"/>
  <c r="L4559" i="1" s="1"/>
  <c r="J4559" i="1"/>
  <c r="O4559" i="1" s="1"/>
  <c r="M4559" i="1"/>
  <c r="N4559" i="1"/>
  <c r="I4560" i="1"/>
  <c r="N4560" i="1" s="1"/>
  <c r="J4560" i="1"/>
  <c r="O4560" i="1" s="1"/>
  <c r="I4561" i="1"/>
  <c r="N4561" i="1" s="1"/>
  <c r="J4561" i="1"/>
  <c r="O4561" i="1" s="1"/>
  <c r="L4561" i="1"/>
  <c r="I4562" i="1"/>
  <c r="J4562" i="1"/>
  <c r="O4562" i="1" s="1"/>
  <c r="I4563" i="1"/>
  <c r="L4563" i="1" s="1"/>
  <c r="J4563" i="1"/>
  <c r="O4563" i="1" s="1"/>
  <c r="K4563" i="1"/>
  <c r="N4563" i="1"/>
  <c r="I4564" i="1"/>
  <c r="J4564" i="1"/>
  <c r="O4564" i="1" s="1"/>
  <c r="K4564" i="1"/>
  <c r="N4564" i="1"/>
  <c r="I4565" i="1"/>
  <c r="N4565" i="1" s="1"/>
  <c r="J4565" i="1"/>
  <c r="O4565" i="1" s="1"/>
  <c r="L4565" i="1"/>
  <c r="I4566" i="1"/>
  <c r="J4566" i="1"/>
  <c r="O4566" i="1" s="1"/>
  <c r="I4567" i="1"/>
  <c r="L4567" i="1" s="1"/>
  <c r="J4567" i="1"/>
  <c r="O4567" i="1" s="1"/>
  <c r="I4568" i="1"/>
  <c r="M4568" i="1" s="1"/>
  <c r="J4568" i="1"/>
  <c r="O4568" i="1" s="1"/>
  <c r="K4568" i="1"/>
  <c r="L4568" i="1"/>
  <c r="N4568" i="1"/>
  <c r="I4569" i="1"/>
  <c r="J4569" i="1"/>
  <c r="O4569" i="1" s="1"/>
  <c r="M4569" i="1"/>
  <c r="I4570" i="1"/>
  <c r="J4570" i="1"/>
  <c r="O4570" i="1" s="1"/>
  <c r="I4571" i="1"/>
  <c r="J4571" i="1"/>
  <c r="O4571" i="1" s="1"/>
  <c r="K4571" i="1"/>
  <c r="I4572" i="1"/>
  <c r="K4572" i="1" s="1"/>
  <c r="J4572" i="1"/>
  <c r="O4572" i="1" s="1"/>
  <c r="L4572" i="1"/>
  <c r="M4572" i="1"/>
  <c r="N4572" i="1"/>
  <c r="I4573" i="1"/>
  <c r="J4573" i="1"/>
  <c r="O4573" i="1" s="1"/>
  <c r="L4573" i="1"/>
  <c r="N4573" i="1"/>
  <c r="I4574" i="1"/>
  <c r="J4574" i="1"/>
  <c r="O4574" i="1" s="1"/>
  <c r="I4575" i="1"/>
  <c r="J4575" i="1"/>
  <c r="O4575" i="1" s="1"/>
  <c r="I4576" i="1"/>
  <c r="M4576" i="1" s="1"/>
  <c r="J4576" i="1"/>
  <c r="O4576" i="1" s="1"/>
  <c r="L4576" i="1"/>
  <c r="N4576" i="1"/>
  <c r="I4577" i="1"/>
  <c r="M4577" i="1" s="1"/>
  <c r="J4577" i="1"/>
  <c r="O4577" i="1" s="1"/>
  <c r="I4578" i="1"/>
  <c r="K4578" i="1" s="1"/>
  <c r="J4578" i="1"/>
  <c r="O4578" i="1" s="1"/>
  <c r="L4578" i="1"/>
  <c r="N4578" i="1"/>
  <c r="I4579" i="1"/>
  <c r="N4579" i="1" s="1"/>
  <c r="J4579" i="1"/>
  <c r="O4579" i="1" s="1"/>
  <c r="I4580" i="1"/>
  <c r="K4580" i="1" s="1"/>
  <c r="J4580" i="1"/>
  <c r="O4580" i="1" s="1"/>
  <c r="L4580" i="1"/>
  <c r="M4580" i="1"/>
  <c r="N4580" i="1"/>
  <c r="I4581" i="1"/>
  <c r="J4581" i="1"/>
  <c r="O4581" i="1" s="1"/>
  <c r="I4582" i="1"/>
  <c r="K4582" i="1" s="1"/>
  <c r="J4582" i="1"/>
  <c r="O4582" i="1" s="1"/>
  <c r="M4582" i="1"/>
  <c r="I4583" i="1"/>
  <c r="J4583" i="1"/>
  <c r="O4583" i="1" s="1"/>
  <c r="M4583" i="1"/>
  <c r="I4584" i="1"/>
  <c r="N4584" i="1" s="1"/>
  <c r="J4584" i="1"/>
  <c r="O4584" i="1" s="1"/>
  <c r="I4585" i="1"/>
  <c r="J4585" i="1"/>
  <c r="O4585" i="1" s="1"/>
  <c r="I4586" i="1"/>
  <c r="N4586" i="1" s="1"/>
  <c r="J4586" i="1"/>
  <c r="O4586" i="1" s="1"/>
  <c r="M4586" i="1"/>
  <c r="I4587" i="1"/>
  <c r="J4587" i="1"/>
  <c r="O4587" i="1" s="1"/>
  <c r="I4588" i="1"/>
  <c r="J4588" i="1"/>
  <c r="O4588" i="1" s="1"/>
  <c r="K4588" i="1"/>
  <c r="L4588" i="1"/>
  <c r="M4588" i="1"/>
  <c r="N4588" i="1"/>
  <c r="I4589" i="1"/>
  <c r="M4589" i="1" s="1"/>
  <c r="J4589" i="1"/>
  <c r="O4589" i="1" s="1"/>
  <c r="I4590" i="1"/>
  <c r="J4590" i="1"/>
  <c r="O4590" i="1" s="1"/>
  <c r="I4591" i="1"/>
  <c r="J4591" i="1"/>
  <c r="O4591" i="1" s="1"/>
  <c r="I4592" i="1"/>
  <c r="M4592" i="1" s="1"/>
  <c r="J4592" i="1"/>
  <c r="O4592" i="1" s="1"/>
  <c r="L4592" i="1"/>
  <c r="I4593" i="1"/>
  <c r="N4593" i="1" s="1"/>
  <c r="J4593" i="1"/>
  <c r="O4593" i="1" s="1"/>
  <c r="L4593" i="1"/>
  <c r="I4594" i="1"/>
  <c r="N4594" i="1" s="1"/>
  <c r="J4594" i="1"/>
  <c r="O4594" i="1" s="1"/>
  <c r="I4595" i="1"/>
  <c r="J4595" i="1"/>
  <c r="O4595" i="1" s="1"/>
  <c r="K4595" i="1"/>
  <c r="I4596" i="1"/>
  <c r="J4596" i="1"/>
  <c r="O4596" i="1" s="1"/>
  <c r="K4596" i="1"/>
  <c r="I4597" i="1"/>
  <c r="K4597" i="1" s="1"/>
  <c r="J4597" i="1"/>
  <c r="O4597" i="1" s="1"/>
  <c r="L4597" i="1"/>
  <c r="N4597" i="1"/>
  <c r="I4598" i="1"/>
  <c r="J4598" i="1"/>
  <c r="O4598" i="1" s="1"/>
  <c r="I4599" i="1"/>
  <c r="J4599" i="1"/>
  <c r="O4599" i="1" s="1"/>
  <c r="N4599" i="1"/>
  <c r="I4600" i="1"/>
  <c r="K4600" i="1" s="1"/>
  <c r="J4600" i="1"/>
  <c r="O4600" i="1" s="1"/>
  <c r="I4601" i="1"/>
  <c r="J4601" i="1"/>
  <c r="O4601" i="1" s="1"/>
  <c r="I4602" i="1"/>
  <c r="J4602" i="1"/>
  <c r="O4602" i="1" s="1"/>
  <c r="K4602" i="1"/>
  <c r="L4602" i="1"/>
  <c r="I4603" i="1"/>
  <c r="J4603" i="1"/>
  <c r="O4603" i="1" s="1"/>
  <c r="I4604" i="1"/>
  <c r="K4604" i="1" s="1"/>
  <c r="J4604" i="1"/>
  <c r="O4604" i="1" s="1"/>
  <c r="L4604" i="1"/>
  <c r="I4605" i="1"/>
  <c r="K4605" i="1" s="1"/>
  <c r="J4605" i="1"/>
  <c r="O4605" i="1" s="1"/>
  <c r="I4606" i="1"/>
  <c r="J4606" i="1"/>
  <c r="O4606" i="1" s="1"/>
  <c r="I4607" i="1"/>
  <c r="L4607" i="1" s="1"/>
  <c r="J4607" i="1"/>
  <c r="O4607" i="1" s="1"/>
  <c r="N4607" i="1"/>
  <c r="I4608" i="1"/>
  <c r="M4608" i="1" s="1"/>
  <c r="J4608" i="1"/>
  <c r="O4608" i="1" s="1"/>
  <c r="L4608" i="1"/>
  <c r="I4609" i="1"/>
  <c r="J4609" i="1"/>
  <c r="O4609" i="1" s="1"/>
  <c r="I4610" i="1"/>
  <c r="N4610" i="1" s="1"/>
  <c r="J4610" i="1"/>
  <c r="O4610" i="1" s="1"/>
  <c r="K4610" i="1"/>
  <c r="L4610" i="1"/>
  <c r="M4610" i="1"/>
  <c r="I4611" i="1"/>
  <c r="K4611" i="1" s="1"/>
  <c r="J4611" i="1"/>
  <c r="O4611" i="1" s="1"/>
  <c r="L4611" i="1"/>
  <c r="N4611" i="1"/>
  <c r="I4612" i="1"/>
  <c r="J4612" i="1"/>
  <c r="O4612" i="1" s="1"/>
  <c r="K4612" i="1"/>
  <c r="N4612" i="1"/>
  <c r="I4613" i="1"/>
  <c r="K4613" i="1" s="1"/>
  <c r="J4613" i="1"/>
  <c r="O4613" i="1" s="1"/>
  <c r="L4613" i="1"/>
  <c r="N4613" i="1"/>
  <c r="I4614" i="1"/>
  <c r="N4614" i="1" s="1"/>
  <c r="J4614" i="1"/>
  <c r="O4614" i="1" s="1"/>
  <c r="I4615" i="1"/>
  <c r="J4615" i="1"/>
  <c r="O4615" i="1" s="1"/>
  <c r="I4616" i="1"/>
  <c r="J4616" i="1"/>
  <c r="O4616" i="1" s="1"/>
  <c r="I4617" i="1"/>
  <c r="N4617" i="1" s="1"/>
  <c r="J4617" i="1"/>
  <c r="O4617" i="1" s="1"/>
  <c r="K4617" i="1"/>
  <c r="M4617" i="1"/>
  <c r="I4618" i="1"/>
  <c r="M4618" i="1" s="1"/>
  <c r="J4618" i="1"/>
  <c r="O4618" i="1" s="1"/>
  <c r="I4619" i="1"/>
  <c r="K4619" i="1" s="1"/>
  <c r="J4619" i="1"/>
  <c r="O4619" i="1" s="1"/>
  <c r="I4620" i="1"/>
  <c r="J4620" i="1"/>
  <c r="O4620" i="1" s="1"/>
  <c r="K4620" i="1"/>
  <c r="L4620" i="1"/>
  <c r="M4620" i="1"/>
  <c r="N4620" i="1"/>
  <c r="I4621" i="1"/>
  <c r="N4621" i="1" s="1"/>
  <c r="J4621" i="1"/>
  <c r="O4621" i="1" s="1"/>
  <c r="M4621" i="1"/>
  <c r="I4622" i="1"/>
  <c r="J4622" i="1"/>
  <c r="O4622" i="1" s="1"/>
  <c r="I4623" i="1"/>
  <c r="L4623" i="1" s="1"/>
  <c r="J4623" i="1"/>
  <c r="O4623" i="1" s="1"/>
  <c r="I4624" i="1"/>
  <c r="J4624" i="1"/>
  <c r="O4624" i="1" s="1"/>
  <c r="I4625" i="1"/>
  <c r="J4625" i="1"/>
  <c r="O4625" i="1" s="1"/>
  <c r="M4625" i="1"/>
  <c r="I4626" i="1"/>
  <c r="K4626" i="1" s="1"/>
  <c r="J4626" i="1"/>
  <c r="O4626" i="1" s="1"/>
  <c r="L4626" i="1"/>
  <c r="M4626" i="1"/>
  <c r="N4626" i="1"/>
  <c r="I4627" i="1"/>
  <c r="K4627" i="1" s="1"/>
  <c r="J4627" i="1"/>
  <c r="O4627" i="1" s="1"/>
  <c r="L4627" i="1"/>
  <c r="I4628" i="1"/>
  <c r="K4628" i="1" s="1"/>
  <c r="J4628" i="1"/>
  <c r="O4628" i="1" s="1"/>
  <c r="L4628" i="1"/>
  <c r="I4629" i="1"/>
  <c r="N4629" i="1" s="1"/>
  <c r="J4629" i="1"/>
  <c r="O4629" i="1" s="1"/>
  <c r="I4630" i="1"/>
  <c r="J4630" i="1"/>
  <c r="O4630" i="1" s="1"/>
  <c r="I4631" i="1"/>
  <c r="J4631" i="1"/>
  <c r="O4631" i="1" s="1"/>
  <c r="I4632" i="1"/>
  <c r="M4632" i="1" s="1"/>
  <c r="J4632" i="1"/>
  <c r="O4632" i="1" s="1"/>
  <c r="K4632" i="1"/>
  <c r="L4632" i="1"/>
  <c r="N4632" i="1"/>
  <c r="I4633" i="1"/>
  <c r="J4633" i="1"/>
  <c r="O4633" i="1" s="1"/>
  <c r="M4633" i="1"/>
  <c r="I4634" i="1"/>
  <c r="K4634" i="1" s="1"/>
  <c r="J4634" i="1"/>
  <c r="O4634" i="1" s="1"/>
  <c r="I4635" i="1"/>
  <c r="K4635" i="1" s="1"/>
  <c r="J4635" i="1"/>
  <c r="O4635" i="1" s="1"/>
  <c r="I4636" i="1"/>
  <c r="K4636" i="1" s="1"/>
  <c r="J4636" i="1"/>
  <c r="O4636" i="1" s="1"/>
  <c r="L4636" i="1"/>
  <c r="M4636" i="1"/>
  <c r="N4636" i="1"/>
  <c r="I4637" i="1"/>
  <c r="L4637" i="1" s="1"/>
  <c r="J4637" i="1"/>
  <c r="O4637" i="1" s="1"/>
  <c r="K4637" i="1"/>
  <c r="M4637" i="1"/>
  <c r="N4637" i="1"/>
  <c r="I4638" i="1"/>
  <c r="K4638" i="1" s="1"/>
  <c r="J4638" i="1"/>
  <c r="O4638" i="1" s="1"/>
  <c r="M4638" i="1"/>
  <c r="I4639" i="1"/>
  <c r="J4639" i="1"/>
  <c r="O4639" i="1" s="1"/>
  <c r="I4640" i="1"/>
  <c r="L4640" i="1" s="1"/>
  <c r="J4640" i="1"/>
  <c r="O4640" i="1" s="1"/>
  <c r="K4640" i="1"/>
  <c r="I4641" i="1"/>
  <c r="J4641" i="1"/>
  <c r="O4641" i="1" s="1"/>
  <c r="L4641" i="1"/>
  <c r="I4642" i="1"/>
  <c r="J4642" i="1"/>
  <c r="O4642" i="1" s="1"/>
  <c r="L4642" i="1"/>
  <c r="I4643" i="1"/>
  <c r="N4643" i="1" s="1"/>
  <c r="J4643" i="1"/>
  <c r="O4643" i="1" s="1"/>
  <c r="I4644" i="1"/>
  <c r="J4644" i="1"/>
  <c r="O4644" i="1" s="1"/>
  <c r="I4645" i="1"/>
  <c r="N4645" i="1" s="1"/>
  <c r="J4645" i="1"/>
  <c r="O4645" i="1" s="1"/>
  <c r="I4646" i="1"/>
  <c r="N4646" i="1" s="1"/>
  <c r="J4646" i="1"/>
  <c r="O4646" i="1" s="1"/>
  <c r="I4647" i="1"/>
  <c r="L4647" i="1" s="1"/>
  <c r="J4647" i="1"/>
  <c r="O4647" i="1" s="1"/>
  <c r="K4647" i="1"/>
  <c r="M4647" i="1"/>
  <c r="N4647" i="1"/>
  <c r="I4648" i="1"/>
  <c r="J4648" i="1"/>
  <c r="O4648" i="1" s="1"/>
  <c r="I4649" i="1"/>
  <c r="J4649" i="1"/>
  <c r="O4649" i="1" s="1"/>
  <c r="K4649" i="1"/>
  <c r="I4650" i="1"/>
  <c r="K4650" i="1" s="1"/>
  <c r="J4650" i="1"/>
  <c r="O4650" i="1" s="1"/>
  <c r="I4651" i="1"/>
  <c r="L4651" i="1" s="1"/>
  <c r="J4651" i="1"/>
  <c r="O4651" i="1" s="1"/>
  <c r="K4651" i="1"/>
  <c r="M4651" i="1"/>
  <c r="N4651" i="1"/>
  <c r="I4652" i="1"/>
  <c r="N4652" i="1" s="1"/>
  <c r="J4652" i="1"/>
  <c r="O4652" i="1" s="1"/>
  <c r="I4653" i="1"/>
  <c r="J4653" i="1"/>
  <c r="O4653" i="1" s="1"/>
  <c r="I4654" i="1"/>
  <c r="J4654" i="1"/>
  <c r="O4654" i="1" s="1"/>
  <c r="I4655" i="1"/>
  <c r="L4655" i="1" s="1"/>
  <c r="J4655" i="1"/>
  <c r="O4655" i="1" s="1"/>
  <c r="K4655" i="1"/>
  <c r="M4655" i="1"/>
  <c r="N4655" i="1"/>
  <c r="I4656" i="1"/>
  <c r="J4656" i="1"/>
  <c r="O4656" i="1" s="1"/>
  <c r="I4657" i="1"/>
  <c r="N4657" i="1" s="1"/>
  <c r="J4657" i="1"/>
  <c r="O4657" i="1" s="1"/>
  <c r="L4657" i="1"/>
  <c r="I4658" i="1"/>
  <c r="J4658" i="1"/>
  <c r="O4658" i="1" s="1"/>
  <c r="N4658" i="1"/>
  <c r="I4659" i="1"/>
  <c r="N4659" i="1" s="1"/>
  <c r="J4659" i="1"/>
  <c r="O4659" i="1" s="1"/>
  <c r="K4659" i="1"/>
  <c r="L4659" i="1"/>
  <c r="M4659" i="1"/>
  <c r="I4660" i="1"/>
  <c r="J4660" i="1"/>
  <c r="O4660" i="1" s="1"/>
  <c r="K4660" i="1"/>
  <c r="I4661" i="1"/>
  <c r="J4661" i="1"/>
  <c r="O4661" i="1" s="1"/>
  <c r="L4661" i="1"/>
  <c r="N4661" i="1"/>
  <c r="I4662" i="1"/>
  <c r="K4662" i="1" s="1"/>
  <c r="J4662" i="1"/>
  <c r="O4662" i="1" s="1"/>
  <c r="L4662" i="1"/>
  <c r="M4662" i="1"/>
  <c r="N4662" i="1"/>
  <c r="I4663" i="1"/>
  <c r="J4663" i="1"/>
  <c r="O4663" i="1" s="1"/>
  <c r="I4664" i="1"/>
  <c r="J4664" i="1"/>
  <c r="O4664" i="1" s="1"/>
  <c r="K4664" i="1"/>
  <c r="I4665" i="1"/>
  <c r="M4665" i="1" s="1"/>
  <c r="J4665" i="1"/>
  <c r="O4665" i="1" s="1"/>
  <c r="K4665" i="1"/>
  <c r="I4666" i="1"/>
  <c r="J4666" i="1"/>
  <c r="O4666" i="1" s="1"/>
  <c r="K4666" i="1"/>
  <c r="L4666" i="1"/>
  <c r="M4666" i="1"/>
  <c r="N4666" i="1"/>
  <c r="I4667" i="1"/>
  <c r="M4667" i="1" s="1"/>
  <c r="J4667" i="1"/>
  <c r="O4667" i="1" s="1"/>
  <c r="I4668" i="1"/>
  <c r="J4668" i="1"/>
  <c r="O4668" i="1" s="1"/>
  <c r="K4668" i="1"/>
  <c r="L4668" i="1"/>
  <c r="M4668" i="1"/>
  <c r="N4668" i="1"/>
  <c r="I4669" i="1"/>
  <c r="K4669" i="1" s="1"/>
  <c r="J4669" i="1"/>
  <c r="O4669" i="1" s="1"/>
  <c r="I4670" i="1"/>
  <c r="K4670" i="1" s="1"/>
  <c r="J4670" i="1"/>
  <c r="O4670" i="1" s="1"/>
  <c r="L4670" i="1"/>
  <c r="M4670" i="1"/>
  <c r="N4670" i="1"/>
  <c r="I4671" i="1"/>
  <c r="J4671" i="1"/>
  <c r="O4671" i="1" s="1"/>
  <c r="M4671" i="1"/>
  <c r="I4672" i="1"/>
  <c r="M4672" i="1" s="1"/>
  <c r="J4672" i="1"/>
  <c r="O4672" i="1" s="1"/>
  <c r="I4673" i="1"/>
  <c r="J4673" i="1"/>
  <c r="O4673" i="1" s="1"/>
  <c r="I4674" i="1"/>
  <c r="J4674" i="1"/>
  <c r="O4674" i="1" s="1"/>
  <c r="L4674" i="1"/>
  <c r="M4674" i="1"/>
  <c r="I4675" i="1"/>
  <c r="J4675" i="1"/>
  <c r="O4675" i="1" s="1"/>
  <c r="I4676" i="1"/>
  <c r="J4676" i="1"/>
  <c r="O4676" i="1" s="1"/>
  <c r="K4676" i="1"/>
  <c r="L4676" i="1"/>
  <c r="M4676" i="1"/>
  <c r="N4676" i="1"/>
  <c r="I4677" i="1"/>
  <c r="J4677" i="1"/>
  <c r="O4677" i="1" s="1"/>
  <c r="N4677" i="1"/>
  <c r="I4678" i="1"/>
  <c r="J4678" i="1"/>
  <c r="O4678" i="1" s="1"/>
  <c r="N4678" i="1"/>
  <c r="I4679" i="1"/>
  <c r="K4679" i="1" s="1"/>
  <c r="J4679" i="1"/>
  <c r="O4679" i="1" s="1"/>
  <c r="I4680" i="1"/>
  <c r="M4680" i="1" s="1"/>
  <c r="J4680" i="1"/>
  <c r="O4680" i="1" s="1"/>
  <c r="K4680" i="1"/>
  <c r="N4680" i="1"/>
  <c r="I4681" i="1"/>
  <c r="J4681" i="1"/>
  <c r="O4681" i="1" s="1"/>
  <c r="I4682" i="1"/>
  <c r="M4682" i="1" s="1"/>
  <c r="J4682" i="1"/>
  <c r="O4682" i="1" s="1"/>
  <c r="I4683" i="1"/>
  <c r="K4683" i="1" s="1"/>
  <c r="J4683" i="1"/>
  <c r="O4683" i="1" s="1"/>
  <c r="I4684" i="1"/>
  <c r="J4684" i="1"/>
  <c r="O4684" i="1" s="1"/>
  <c r="N4684" i="1"/>
  <c r="I4685" i="1"/>
  <c r="J4685" i="1"/>
  <c r="O4685" i="1" s="1"/>
  <c r="K4685" i="1"/>
  <c r="L4685" i="1"/>
  <c r="I4686" i="1"/>
  <c r="K4686" i="1" s="1"/>
  <c r="J4686" i="1"/>
  <c r="O4686" i="1" s="1"/>
  <c r="N4686" i="1"/>
  <c r="I4687" i="1"/>
  <c r="L4687" i="1" s="1"/>
  <c r="J4687" i="1"/>
  <c r="O4687" i="1" s="1"/>
  <c r="M4687" i="1"/>
  <c r="I4688" i="1"/>
  <c r="J4688" i="1"/>
  <c r="O4688" i="1" s="1"/>
  <c r="I4689" i="1"/>
  <c r="N4689" i="1" s="1"/>
  <c r="J4689" i="1"/>
  <c r="O4689" i="1" s="1"/>
  <c r="K4689" i="1"/>
  <c r="M4689" i="1"/>
  <c r="I4690" i="1"/>
  <c r="J4690" i="1"/>
  <c r="O4690" i="1" s="1"/>
  <c r="I4691" i="1"/>
  <c r="K4691" i="1" s="1"/>
  <c r="J4691" i="1"/>
  <c r="O4691" i="1" s="1"/>
  <c r="L4691" i="1"/>
  <c r="I4692" i="1"/>
  <c r="J4692" i="1"/>
  <c r="O4692" i="1" s="1"/>
  <c r="K4692" i="1"/>
  <c r="L4692" i="1"/>
  <c r="M4692" i="1"/>
  <c r="N4692" i="1"/>
  <c r="I4693" i="1"/>
  <c r="N4693" i="1" s="1"/>
  <c r="J4693" i="1"/>
  <c r="O4693" i="1" s="1"/>
  <c r="I4694" i="1"/>
  <c r="L4694" i="1" s="1"/>
  <c r="J4694" i="1"/>
  <c r="O4694" i="1" s="1"/>
  <c r="I4695" i="1"/>
  <c r="L4695" i="1" s="1"/>
  <c r="J4695" i="1"/>
  <c r="O4695" i="1" s="1"/>
  <c r="K4695" i="1"/>
  <c r="N4695" i="1"/>
  <c r="I4696" i="1"/>
  <c r="M4696" i="1" s="1"/>
  <c r="J4696" i="1"/>
  <c r="O4696" i="1" s="1"/>
  <c r="K4696" i="1"/>
  <c r="L4696" i="1"/>
  <c r="N4696" i="1"/>
  <c r="I4697" i="1"/>
  <c r="J4697" i="1"/>
  <c r="O4697" i="1" s="1"/>
  <c r="I4698" i="1"/>
  <c r="K4698" i="1" s="1"/>
  <c r="J4698" i="1"/>
  <c r="O4698" i="1" s="1"/>
  <c r="I4699" i="1"/>
  <c r="N4699" i="1" s="1"/>
  <c r="J4699" i="1"/>
  <c r="O4699" i="1" s="1"/>
  <c r="I4700" i="1"/>
  <c r="L4700" i="1" s="1"/>
  <c r="J4700" i="1"/>
  <c r="O4700" i="1" s="1"/>
  <c r="I4701" i="1"/>
  <c r="N4701" i="1" s="1"/>
  <c r="J4701" i="1"/>
  <c r="O4701" i="1" s="1"/>
  <c r="L4701" i="1"/>
  <c r="M4701" i="1"/>
  <c r="I4702" i="1"/>
  <c r="K4702" i="1" s="1"/>
  <c r="J4702" i="1"/>
  <c r="O4702" i="1" s="1"/>
  <c r="I4703" i="1"/>
  <c r="J4703" i="1"/>
  <c r="O4703" i="1" s="1"/>
  <c r="I4704" i="1"/>
  <c r="M4704" i="1" s="1"/>
  <c r="J4704" i="1"/>
  <c r="O4704" i="1" s="1"/>
  <c r="K4704" i="1"/>
  <c r="I4705" i="1"/>
  <c r="K4705" i="1" s="1"/>
  <c r="J4705" i="1"/>
  <c r="O4705" i="1" s="1"/>
  <c r="L4705" i="1"/>
  <c r="I4706" i="1"/>
  <c r="K4706" i="1" s="1"/>
  <c r="J4706" i="1"/>
  <c r="O4706" i="1" s="1"/>
  <c r="L4706" i="1"/>
  <c r="N4706" i="1"/>
  <c r="I4707" i="1"/>
  <c r="N4707" i="1" s="1"/>
  <c r="J4707" i="1"/>
  <c r="O4707" i="1" s="1"/>
  <c r="I4708" i="1"/>
  <c r="J4708" i="1"/>
  <c r="O4708" i="1" s="1"/>
  <c r="K4708" i="1"/>
  <c r="L4708" i="1"/>
  <c r="M4708" i="1"/>
  <c r="N4708" i="1"/>
  <c r="I4709" i="1"/>
  <c r="M4709" i="1" s="1"/>
  <c r="J4709" i="1"/>
  <c r="O4709" i="1" s="1"/>
  <c r="L4709" i="1"/>
  <c r="I4710" i="1"/>
  <c r="K4710" i="1" s="1"/>
  <c r="J4710" i="1"/>
  <c r="O4710" i="1" s="1"/>
  <c r="L4710" i="1"/>
  <c r="I4711" i="1"/>
  <c r="M4711" i="1" s="1"/>
  <c r="J4711" i="1"/>
  <c r="O4711" i="1" s="1"/>
  <c r="N4711" i="1"/>
  <c r="I4712" i="1"/>
  <c r="J4712" i="1"/>
  <c r="O4712" i="1" s="1"/>
  <c r="N4712" i="1"/>
  <c r="I4713" i="1"/>
  <c r="K4713" i="1" s="1"/>
  <c r="J4713" i="1"/>
  <c r="O4713" i="1" s="1"/>
  <c r="I4714" i="1"/>
  <c r="N4714" i="1" s="1"/>
  <c r="J4714" i="1"/>
  <c r="O4714" i="1" s="1"/>
  <c r="I4715" i="1"/>
  <c r="N4715" i="1" s="1"/>
  <c r="J4715" i="1"/>
  <c r="O4715" i="1" s="1"/>
  <c r="K4715" i="1"/>
  <c r="M4715" i="1"/>
  <c r="I4716" i="1"/>
  <c r="K4716" i="1" s="1"/>
  <c r="J4716" i="1"/>
  <c r="O4716" i="1" s="1"/>
  <c r="L4716" i="1"/>
  <c r="M4716" i="1"/>
  <c r="N4716" i="1"/>
  <c r="I4717" i="1"/>
  <c r="M4717" i="1" s="1"/>
  <c r="J4717" i="1"/>
  <c r="O4717" i="1" s="1"/>
  <c r="I4718" i="1"/>
  <c r="J4718" i="1"/>
  <c r="O4718" i="1" s="1"/>
  <c r="I4719" i="1"/>
  <c r="L4719" i="1" s="1"/>
  <c r="J4719" i="1"/>
  <c r="O4719" i="1" s="1"/>
  <c r="K4719" i="1"/>
  <c r="M4719" i="1"/>
  <c r="N4719" i="1"/>
  <c r="I4720" i="1"/>
  <c r="M4720" i="1" s="1"/>
  <c r="J4720" i="1"/>
  <c r="O4720" i="1" s="1"/>
  <c r="K4720" i="1"/>
  <c r="L4720" i="1"/>
  <c r="N4720" i="1"/>
  <c r="I4721" i="1"/>
  <c r="N4721" i="1" s="1"/>
  <c r="J4721" i="1"/>
  <c r="O4721" i="1" s="1"/>
  <c r="L4721" i="1"/>
  <c r="I4722" i="1"/>
  <c r="N4722" i="1" s="1"/>
  <c r="J4722" i="1"/>
  <c r="O4722" i="1" s="1"/>
  <c r="I4723" i="1"/>
  <c r="N4723" i="1" s="1"/>
  <c r="J4723" i="1"/>
  <c r="O4723" i="1" s="1"/>
  <c r="K4723" i="1"/>
  <c r="M4723" i="1"/>
  <c r="I4724" i="1"/>
  <c r="N4724" i="1" s="1"/>
  <c r="J4724" i="1"/>
  <c r="O4724" i="1" s="1"/>
  <c r="I4725" i="1"/>
  <c r="L4725" i="1" s="1"/>
  <c r="J4725" i="1"/>
  <c r="O4725" i="1" s="1"/>
  <c r="K4725" i="1"/>
  <c r="M4725" i="1"/>
  <c r="I4726" i="1"/>
  <c r="K4726" i="1" s="1"/>
  <c r="J4726" i="1"/>
  <c r="O4726" i="1" s="1"/>
  <c r="L4726" i="1"/>
  <c r="N4726" i="1"/>
  <c r="I4727" i="1"/>
  <c r="J4727" i="1"/>
  <c r="O4727" i="1" s="1"/>
  <c r="N4727" i="1"/>
  <c r="I4728" i="1"/>
  <c r="J4728" i="1"/>
  <c r="O4728" i="1" s="1"/>
  <c r="I4729" i="1"/>
  <c r="K4729" i="1" s="1"/>
  <c r="J4729" i="1"/>
  <c r="O4729" i="1" s="1"/>
  <c r="I4730" i="1"/>
  <c r="J4730" i="1"/>
  <c r="O4730" i="1" s="1"/>
  <c r="N4730" i="1"/>
  <c r="I4731" i="1"/>
  <c r="J4731" i="1"/>
  <c r="O4731" i="1" s="1"/>
  <c r="M4731" i="1"/>
  <c r="I4732" i="1"/>
  <c r="J4732" i="1"/>
  <c r="O4732" i="1" s="1"/>
  <c r="M4732" i="1"/>
  <c r="I4733" i="1"/>
  <c r="J4733" i="1"/>
  <c r="O4733" i="1" s="1"/>
  <c r="I4734" i="1"/>
  <c r="N4734" i="1" s="1"/>
  <c r="J4734" i="1"/>
  <c r="O4734" i="1" s="1"/>
  <c r="I4735" i="1"/>
  <c r="L4735" i="1" s="1"/>
  <c r="J4735" i="1"/>
  <c r="O4735" i="1" s="1"/>
  <c r="K4735" i="1"/>
  <c r="M4735" i="1"/>
  <c r="I4736" i="1"/>
  <c r="M4736" i="1" s="1"/>
  <c r="J4736" i="1"/>
  <c r="O4736" i="1" s="1"/>
  <c r="L4736" i="1"/>
  <c r="I4737" i="1"/>
  <c r="J4737" i="1"/>
  <c r="O4737" i="1" s="1"/>
  <c r="I4738" i="1"/>
  <c r="J4738" i="1"/>
  <c r="O4738" i="1" s="1"/>
  <c r="M4738" i="1"/>
  <c r="I4739" i="1"/>
  <c r="M4739" i="1" s="1"/>
  <c r="J4739" i="1"/>
  <c r="O4739" i="1" s="1"/>
  <c r="K4739" i="1"/>
  <c r="L4739" i="1"/>
  <c r="N4739" i="1"/>
  <c r="I4740" i="1"/>
  <c r="L4740" i="1" s="1"/>
  <c r="J4740" i="1"/>
  <c r="O4740" i="1" s="1"/>
  <c r="K4740" i="1"/>
  <c r="M4740" i="1"/>
  <c r="N4740" i="1"/>
  <c r="I4741" i="1"/>
  <c r="J4741" i="1"/>
  <c r="O4741" i="1" s="1"/>
  <c r="I4742" i="1"/>
  <c r="J4742" i="1"/>
  <c r="O4742" i="1" s="1"/>
  <c r="N4742" i="1"/>
  <c r="I4743" i="1"/>
  <c r="J4743" i="1"/>
  <c r="O4743" i="1" s="1"/>
  <c r="I4744" i="1"/>
  <c r="M4744" i="1" s="1"/>
  <c r="J4744" i="1"/>
  <c r="O4744" i="1" s="1"/>
  <c r="N4744" i="1"/>
  <c r="I4745" i="1"/>
  <c r="N4745" i="1" s="1"/>
  <c r="J4745" i="1"/>
  <c r="O4745" i="1" s="1"/>
  <c r="K4745" i="1"/>
  <c r="L4745" i="1"/>
  <c r="M4745" i="1"/>
  <c r="I4746" i="1"/>
  <c r="J4746" i="1"/>
  <c r="O4746" i="1" s="1"/>
  <c r="I4747" i="1"/>
  <c r="J4747" i="1"/>
  <c r="O4747" i="1" s="1"/>
  <c r="K4747" i="1"/>
  <c r="I4748" i="1"/>
  <c r="J4748" i="1"/>
  <c r="O4748" i="1" s="1"/>
  <c r="I4749" i="1"/>
  <c r="N4749" i="1" s="1"/>
  <c r="J4749" i="1"/>
  <c r="O4749" i="1" s="1"/>
  <c r="K4749" i="1"/>
  <c r="L4749" i="1"/>
  <c r="M4749" i="1"/>
  <c r="I4750" i="1"/>
  <c r="N4750" i="1" s="1"/>
  <c r="J4750" i="1"/>
  <c r="O4750" i="1" s="1"/>
  <c r="L4750" i="1"/>
  <c r="I4751" i="1"/>
  <c r="L4751" i="1" s="1"/>
  <c r="J4751" i="1"/>
  <c r="O4751" i="1" s="1"/>
  <c r="M4751" i="1"/>
  <c r="I4752" i="1"/>
  <c r="J4752" i="1"/>
  <c r="O4752" i="1" s="1"/>
  <c r="I4753" i="1"/>
  <c r="N4753" i="1" s="1"/>
  <c r="J4753" i="1"/>
  <c r="O4753" i="1" s="1"/>
  <c r="K4753" i="1"/>
  <c r="L4753" i="1"/>
  <c r="M4753" i="1"/>
  <c r="I4754" i="1"/>
  <c r="J4754" i="1"/>
  <c r="O4754" i="1" s="1"/>
  <c r="N4754" i="1"/>
  <c r="I4755" i="1"/>
  <c r="K4755" i="1" s="1"/>
  <c r="J4755" i="1"/>
  <c r="O4755" i="1" s="1"/>
  <c r="L4755" i="1"/>
  <c r="N4755" i="1"/>
  <c r="I4756" i="1"/>
  <c r="K4756" i="1" s="1"/>
  <c r="J4756" i="1"/>
  <c r="O4756" i="1" s="1"/>
  <c r="M4756" i="1"/>
  <c r="N4756" i="1"/>
  <c r="I4757" i="1"/>
  <c r="N4757" i="1" s="1"/>
  <c r="J4757" i="1"/>
  <c r="O4757" i="1" s="1"/>
  <c r="I4758" i="1"/>
  <c r="L4758" i="1" s="1"/>
  <c r="J4758" i="1"/>
  <c r="O4758" i="1" s="1"/>
  <c r="I4759" i="1"/>
  <c r="L4759" i="1" s="1"/>
  <c r="J4759" i="1"/>
  <c r="O4759" i="1" s="1"/>
  <c r="K4759" i="1"/>
  <c r="M4759" i="1"/>
  <c r="N4759" i="1"/>
  <c r="I4760" i="1"/>
  <c r="M4760" i="1" s="1"/>
  <c r="J4760" i="1"/>
  <c r="O4760" i="1" s="1"/>
  <c r="L4760" i="1"/>
  <c r="N4760" i="1"/>
  <c r="I4761" i="1"/>
  <c r="M4761" i="1" s="1"/>
  <c r="J4761" i="1"/>
  <c r="O4761" i="1" s="1"/>
  <c r="I4762" i="1"/>
  <c r="K4762" i="1" s="1"/>
  <c r="J4762" i="1"/>
  <c r="O4762" i="1" s="1"/>
  <c r="I4763" i="1"/>
  <c r="N4763" i="1" s="1"/>
  <c r="J4763" i="1"/>
  <c r="O4763" i="1" s="1"/>
  <c r="I4764" i="1"/>
  <c r="N4764" i="1" s="1"/>
  <c r="J4764" i="1"/>
  <c r="O4764" i="1" s="1"/>
  <c r="L4764" i="1"/>
  <c r="M4764" i="1"/>
  <c r="I4765" i="1"/>
  <c r="K4765" i="1" s="1"/>
  <c r="J4765" i="1"/>
  <c r="O4765" i="1" s="1"/>
  <c r="L4765" i="1"/>
  <c r="M4765" i="1"/>
  <c r="N4765" i="1"/>
  <c r="I4766" i="1"/>
  <c r="J4766" i="1"/>
  <c r="O4766" i="1" s="1"/>
  <c r="I4767" i="1"/>
  <c r="J4767" i="1"/>
  <c r="O4767" i="1" s="1"/>
  <c r="I4768" i="1"/>
  <c r="J4768" i="1"/>
  <c r="O4768" i="1" s="1"/>
  <c r="K4768" i="1"/>
  <c r="N4768" i="1"/>
  <c r="I4769" i="1"/>
  <c r="N4769" i="1" s="1"/>
  <c r="J4769" i="1"/>
  <c r="O4769" i="1" s="1"/>
  <c r="L4769" i="1"/>
  <c r="M4769" i="1"/>
  <c r="I4770" i="1"/>
  <c r="J4770" i="1"/>
  <c r="O4770" i="1" s="1"/>
  <c r="L4770" i="1"/>
  <c r="I4771" i="1"/>
  <c r="J4771" i="1"/>
  <c r="O4771" i="1" s="1"/>
  <c r="I4772" i="1"/>
  <c r="L4772" i="1" s="1"/>
  <c r="J4772" i="1"/>
  <c r="O4772" i="1" s="1"/>
  <c r="I4773" i="1"/>
  <c r="N4773" i="1" s="1"/>
  <c r="J4773" i="1"/>
  <c r="O4773" i="1" s="1"/>
  <c r="L4773" i="1"/>
  <c r="M4773" i="1"/>
  <c r="I4774" i="1"/>
  <c r="K4774" i="1" s="1"/>
  <c r="J4774" i="1"/>
  <c r="O4774" i="1" s="1"/>
  <c r="I4775" i="1"/>
  <c r="J4775" i="1"/>
  <c r="O4775" i="1" s="1"/>
  <c r="N4775" i="1"/>
  <c r="I4776" i="1"/>
  <c r="N4776" i="1" s="1"/>
  <c r="J4776" i="1"/>
  <c r="O4776" i="1" s="1"/>
  <c r="I4777" i="1"/>
  <c r="K4777" i="1" s="1"/>
  <c r="J4777" i="1"/>
  <c r="O4777" i="1" s="1"/>
  <c r="I4778" i="1"/>
  <c r="N4778" i="1" s="1"/>
  <c r="J4778" i="1"/>
  <c r="O4778" i="1" s="1"/>
  <c r="L4778" i="1"/>
  <c r="I4779" i="1"/>
  <c r="M4779" i="1" s="1"/>
  <c r="J4779" i="1"/>
  <c r="O4779" i="1" s="1"/>
  <c r="K4779" i="1"/>
  <c r="L4779" i="1"/>
  <c r="N4779" i="1"/>
  <c r="I4780" i="1"/>
  <c r="L4780" i="1" s="1"/>
  <c r="J4780" i="1"/>
  <c r="O4780" i="1" s="1"/>
  <c r="K4780" i="1"/>
  <c r="M4780" i="1"/>
  <c r="N4780" i="1"/>
  <c r="I4781" i="1"/>
  <c r="M4781" i="1" s="1"/>
  <c r="J4781" i="1"/>
  <c r="O4781" i="1" s="1"/>
  <c r="I4782" i="1"/>
  <c r="J4782" i="1"/>
  <c r="O4782" i="1" s="1"/>
  <c r="I4783" i="1"/>
  <c r="L4783" i="1" s="1"/>
  <c r="J4783" i="1"/>
  <c r="O4783" i="1" s="1"/>
  <c r="K4783" i="1"/>
  <c r="M4783" i="1"/>
  <c r="N4783" i="1"/>
  <c r="I4784" i="1"/>
  <c r="N4784" i="1" s="1"/>
  <c r="J4784" i="1"/>
  <c r="O4784" i="1" s="1"/>
  <c r="K4784" i="1"/>
  <c r="I4785" i="1"/>
  <c r="N4785" i="1" s="1"/>
  <c r="J4785" i="1"/>
  <c r="O4785" i="1" s="1"/>
  <c r="L4785" i="1"/>
  <c r="I4786" i="1"/>
  <c r="N4786" i="1" s="1"/>
  <c r="J4786" i="1"/>
  <c r="O4786" i="1" s="1"/>
  <c r="I4787" i="1"/>
  <c r="N4787" i="1" s="1"/>
  <c r="J4787" i="1"/>
  <c r="O4787" i="1" s="1"/>
  <c r="K4787" i="1"/>
  <c r="L4787" i="1"/>
  <c r="M4787" i="1"/>
  <c r="I4788" i="1"/>
  <c r="L4788" i="1" s="1"/>
  <c r="J4788" i="1"/>
  <c r="O4788" i="1" s="1"/>
  <c r="M4788" i="1"/>
  <c r="N4788" i="1"/>
  <c r="I4789" i="1"/>
  <c r="J4789" i="1"/>
  <c r="O4789" i="1" s="1"/>
  <c r="I4790" i="1"/>
  <c r="K4790" i="1" s="1"/>
  <c r="J4790" i="1"/>
  <c r="O4790" i="1" s="1"/>
  <c r="L4790" i="1"/>
  <c r="M4790" i="1"/>
  <c r="N4790" i="1"/>
  <c r="I4791" i="1"/>
  <c r="N4791" i="1" s="1"/>
  <c r="J4791" i="1"/>
  <c r="O4791" i="1" s="1"/>
  <c r="I4792" i="1"/>
  <c r="J4792" i="1"/>
  <c r="O4792" i="1" s="1"/>
  <c r="I4793" i="1"/>
  <c r="N4793" i="1" s="1"/>
  <c r="J4793" i="1"/>
  <c r="O4793" i="1" s="1"/>
  <c r="L4793" i="1"/>
  <c r="M4793" i="1"/>
  <c r="I4794" i="1"/>
  <c r="M4794" i="1" s="1"/>
  <c r="J4794" i="1"/>
  <c r="O4794" i="1" s="1"/>
  <c r="I4795" i="1"/>
  <c r="J4795" i="1"/>
  <c r="O4795" i="1" s="1"/>
  <c r="I4796" i="1"/>
  <c r="J4796" i="1"/>
  <c r="O4796" i="1" s="1"/>
  <c r="M4796" i="1"/>
  <c r="I4797" i="1"/>
  <c r="K4797" i="1" s="1"/>
  <c r="J4797" i="1"/>
  <c r="O4797" i="1" s="1"/>
  <c r="I4798" i="1"/>
  <c r="J4798" i="1"/>
  <c r="O4798" i="1" s="1"/>
  <c r="N4798" i="1"/>
  <c r="I4799" i="1"/>
  <c r="J4799" i="1"/>
  <c r="O4799" i="1" s="1"/>
  <c r="K4799" i="1"/>
  <c r="M4799" i="1"/>
  <c r="I4800" i="1"/>
  <c r="M4800" i="1" s="1"/>
  <c r="J4800" i="1"/>
  <c r="O4800" i="1" s="1"/>
  <c r="I4801" i="1"/>
  <c r="J4801" i="1"/>
  <c r="O4801" i="1" s="1"/>
  <c r="I4802" i="1"/>
  <c r="J4802" i="1"/>
  <c r="O4802" i="1" s="1"/>
  <c r="K4802" i="1"/>
  <c r="I4803" i="1"/>
  <c r="J4803" i="1"/>
  <c r="O4803" i="1" s="1"/>
  <c r="K4803" i="1"/>
  <c r="L4803" i="1"/>
  <c r="M4803" i="1"/>
  <c r="N4803" i="1"/>
  <c r="I4804" i="1"/>
  <c r="K4804" i="1" s="1"/>
  <c r="J4804" i="1"/>
  <c r="O4804" i="1" s="1"/>
  <c r="L4804" i="1"/>
  <c r="M4804" i="1"/>
  <c r="N4804" i="1"/>
  <c r="I4805" i="1"/>
  <c r="J4805" i="1"/>
  <c r="O4805" i="1" s="1"/>
  <c r="I4806" i="1"/>
  <c r="J4806" i="1"/>
  <c r="O4806" i="1" s="1"/>
  <c r="N4806" i="1"/>
  <c r="I4807" i="1"/>
  <c r="K4807" i="1" s="1"/>
  <c r="J4807" i="1"/>
  <c r="O4807" i="1" s="1"/>
  <c r="I4808" i="1"/>
  <c r="M4808" i="1" s="1"/>
  <c r="J4808" i="1"/>
  <c r="O4808" i="1" s="1"/>
  <c r="L4808" i="1"/>
  <c r="N4808" i="1"/>
  <c r="I4809" i="1"/>
  <c r="J4809" i="1"/>
  <c r="O4809" i="1" s="1"/>
  <c r="I4810" i="1"/>
  <c r="J4810" i="1"/>
  <c r="O4810" i="1" s="1"/>
  <c r="I4811" i="1"/>
  <c r="K4811" i="1" s="1"/>
  <c r="J4811" i="1"/>
  <c r="O4811" i="1" s="1"/>
  <c r="I4812" i="1"/>
  <c r="J4812" i="1"/>
  <c r="O4812" i="1" s="1"/>
  <c r="N4812" i="1"/>
  <c r="I4813" i="1"/>
  <c r="N4813" i="1" s="1"/>
  <c r="J4813" i="1"/>
  <c r="O4813" i="1" s="1"/>
  <c r="K4813" i="1"/>
  <c r="L4813" i="1"/>
  <c r="I4814" i="1"/>
  <c r="K4814" i="1" s="1"/>
  <c r="J4814" i="1"/>
  <c r="O4814" i="1" s="1"/>
  <c r="L4814" i="1"/>
  <c r="N4814" i="1"/>
  <c r="I4815" i="1"/>
  <c r="J4815" i="1"/>
  <c r="O4815" i="1" s="1"/>
  <c r="I4816" i="1"/>
  <c r="J4816" i="1"/>
  <c r="O4816" i="1" s="1"/>
  <c r="I4817" i="1"/>
  <c r="N4817" i="1" s="1"/>
  <c r="J4817" i="1"/>
  <c r="O4817" i="1" s="1"/>
  <c r="K4817" i="1"/>
  <c r="L4817" i="1"/>
  <c r="I4818" i="1"/>
  <c r="L4818" i="1" s="1"/>
  <c r="J4818" i="1"/>
  <c r="O4818" i="1" s="1"/>
  <c r="K4818" i="1"/>
  <c r="M4818" i="1"/>
  <c r="N4818" i="1"/>
  <c r="I4819" i="1"/>
  <c r="J4819" i="1"/>
  <c r="O4819" i="1" s="1"/>
  <c r="I4820" i="1"/>
  <c r="M4820" i="1" s="1"/>
  <c r="J4820" i="1"/>
  <c r="O4820" i="1" s="1"/>
  <c r="K4820" i="1"/>
  <c r="L4820" i="1"/>
  <c r="N4820" i="1"/>
  <c r="I4821" i="1"/>
  <c r="J4821" i="1"/>
  <c r="O4821" i="1" s="1"/>
  <c r="I4822" i="1"/>
  <c r="L4822" i="1" s="1"/>
  <c r="J4822" i="1"/>
  <c r="O4822" i="1" s="1"/>
  <c r="I4823" i="1"/>
  <c r="J4823" i="1"/>
  <c r="O4823" i="1" s="1"/>
  <c r="I4824" i="1"/>
  <c r="M4824" i="1" s="1"/>
  <c r="J4824" i="1"/>
  <c r="O4824" i="1" s="1"/>
  <c r="K4824" i="1"/>
  <c r="L4824" i="1"/>
  <c r="N4824" i="1"/>
  <c r="I4825" i="1"/>
  <c r="M4825" i="1" s="1"/>
  <c r="J4825" i="1"/>
  <c r="O4825" i="1" s="1"/>
  <c r="I4826" i="1"/>
  <c r="J4826" i="1"/>
  <c r="O4826" i="1" s="1"/>
  <c r="K4826" i="1"/>
  <c r="I4827" i="1"/>
  <c r="N4827" i="1" s="1"/>
  <c r="J4827" i="1"/>
  <c r="O4827" i="1" s="1"/>
  <c r="I4828" i="1"/>
  <c r="M4828" i="1" s="1"/>
  <c r="J4828" i="1"/>
  <c r="O4828" i="1" s="1"/>
  <c r="I4829" i="1"/>
  <c r="J4829" i="1"/>
  <c r="O4829" i="1" s="1"/>
  <c r="K4829" i="1"/>
  <c r="I4830" i="1"/>
  <c r="K4830" i="1" s="1"/>
  <c r="J4830" i="1"/>
  <c r="O4830" i="1" s="1"/>
  <c r="I4831" i="1"/>
  <c r="J4831" i="1"/>
  <c r="O4831" i="1" s="1"/>
  <c r="I4832" i="1"/>
  <c r="M4832" i="1" s="1"/>
  <c r="J4832" i="1"/>
  <c r="O4832" i="1" s="1"/>
  <c r="K4832" i="1"/>
  <c r="N4832" i="1"/>
  <c r="I4833" i="1"/>
  <c r="J4833" i="1"/>
  <c r="O4833" i="1" s="1"/>
  <c r="I4834" i="1"/>
  <c r="K4834" i="1" s="1"/>
  <c r="J4834" i="1"/>
  <c r="O4834" i="1" s="1"/>
  <c r="L4834" i="1"/>
  <c r="I4835" i="1"/>
  <c r="J4835" i="1"/>
  <c r="O4835" i="1" s="1"/>
  <c r="I4836" i="1"/>
  <c r="L4836" i="1" s="1"/>
  <c r="J4836" i="1"/>
  <c r="O4836" i="1" s="1"/>
  <c r="K4836" i="1"/>
  <c r="M4836" i="1"/>
  <c r="N4836" i="1"/>
  <c r="I4837" i="1"/>
  <c r="J4837" i="1"/>
  <c r="O4837" i="1" s="1"/>
  <c r="M4837" i="1"/>
  <c r="I4838" i="1"/>
  <c r="K4838" i="1" s="1"/>
  <c r="J4838" i="1"/>
  <c r="O4838" i="1" s="1"/>
  <c r="I4839" i="1"/>
  <c r="J4839" i="1"/>
  <c r="O4839" i="1" s="1"/>
  <c r="I4840" i="1"/>
  <c r="J4840" i="1"/>
  <c r="O4840" i="1" s="1"/>
  <c r="N4840" i="1"/>
  <c r="I4841" i="1"/>
  <c r="J4841" i="1"/>
  <c r="O4841" i="1" s="1"/>
  <c r="I4842" i="1"/>
  <c r="N4842" i="1" s="1"/>
  <c r="J4842" i="1"/>
  <c r="O4842" i="1" s="1"/>
  <c r="L4842" i="1"/>
  <c r="M4842" i="1"/>
  <c r="I4843" i="1"/>
  <c r="N4843" i="1" s="1"/>
  <c r="J4843" i="1"/>
  <c r="O4843" i="1" s="1"/>
  <c r="I4844" i="1"/>
  <c r="J4844" i="1"/>
  <c r="O4844" i="1" s="1"/>
  <c r="I4845" i="1"/>
  <c r="J4845" i="1"/>
  <c r="O4845" i="1" s="1"/>
  <c r="K4845" i="1"/>
  <c r="I4846" i="1"/>
  <c r="K4846" i="1" s="1"/>
  <c r="J4846" i="1"/>
  <c r="O4846" i="1" s="1"/>
  <c r="L4846" i="1"/>
  <c r="N4846" i="1"/>
  <c r="I4847" i="1"/>
  <c r="J4847" i="1"/>
  <c r="O4847" i="1" s="1"/>
  <c r="I4848" i="1"/>
  <c r="N4848" i="1" s="1"/>
  <c r="J4848" i="1"/>
  <c r="O4848" i="1" s="1"/>
  <c r="I4849" i="1"/>
  <c r="J4849" i="1"/>
  <c r="O4849" i="1" s="1"/>
  <c r="K4849" i="1"/>
  <c r="I4850" i="1"/>
  <c r="M4850" i="1" s="1"/>
  <c r="J4850" i="1"/>
  <c r="O4850" i="1" s="1"/>
  <c r="I4851" i="1"/>
  <c r="N4851" i="1" s="1"/>
  <c r="J4851" i="1"/>
  <c r="O4851" i="1" s="1"/>
  <c r="I4852" i="1"/>
  <c r="J4852" i="1"/>
  <c r="O4852" i="1" s="1"/>
  <c r="N4852" i="1"/>
  <c r="I4853" i="1"/>
  <c r="M4853" i="1" s="1"/>
  <c r="J4853" i="1"/>
  <c r="O4853" i="1" s="1"/>
  <c r="K4853" i="1"/>
  <c r="L4853" i="1"/>
  <c r="N4853" i="1"/>
  <c r="I4854" i="1"/>
  <c r="K4854" i="1" s="1"/>
  <c r="J4854" i="1"/>
  <c r="O4854" i="1" s="1"/>
  <c r="L4854" i="1"/>
  <c r="N4854" i="1"/>
  <c r="I4855" i="1"/>
  <c r="M4855" i="1" s="1"/>
  <c r="J4855" i="1"/>
  <c r="O4855" i="1" s="1"/>
  <c r="I4856" i="1"/>
  <c r="J4856" i="1"/>
  <c r="O4856" i="1" s="1"/>
  <c r="N4856" i="1"/>
  <c r="I4857" i="1"/>
  <c r="K4857" i="1" s="1"/>
  <c r="J4857" i="1"/>
  <c r="O4857" i="1" s="1"/>
  <c r="I4858" i="1"/>
  <c r="N4858" i="1" s="1"/>
  <c r="J4858" i="1"/>
  <c r="O4858" i="1" s="1"/>
  <c r="K4858" i="1"/>
  <c r="M4858" i="1"/>
  <c r="I4859" i="1"/>
  <c r="J4859" i="1"/>
  <c r="O4859" i="1" s="1"/>
  <c r="I4860" i="1"/>
  <c r="L4860" i="1" s="1"/>
  <c r="J4860" i="1"/>
  <c r="O4860" i="1" s="1"/>
  <c r="K4860" i="1"/>
  <c r="M4860" i="1"/>
  <c r="N4860" i="1"/>
  <c r="I4861" i="1"/>
  <c r="J4861" i="1"/>
  <c r="O4861" i="1" s="1"/>
  <c r="M4861" i="1"/>
  <c r="I4862" i="1"/>
  <c r="L4862" i="1" s="1"/>
  <c r="J4862" i="1"/>
  <c r="O4862" i="1" s="1"/>
  <c r="I4863" i="1"/>
  <c r="J4863" i="1"/>
  <c r="O4863" i="1" s="1"/>
  <c r="M4863" i="1"/>
  <c r="I4864" i="1"/>
  <c r="N4864" i="1" s="1"/>
  <c r="J4864" i="1"/>
  <c r="O4864" i="1" s="1"/>
  <c r="I4865" i="1"/>
  <c r="K4865" i="1" s="1"/>
  <c r="J4865" i="1"/>
  <c r="O4865" i="1" s="1"/>
  <c r="I4866" i="1"/>
  <c r="N4866" i="1" s="1"/>
  <c r="J4866" i="1"/>
  <c r="O4866" i="1" s="1"/>
  <c r="K4866" i="1"/>
  <c r="L4866" i="1"/>
  <c r="M4866" i="1"/>
  <c r="I4867" i="1"/>
  <c r="M4867" i="1" s="1"/>
  <c r="J4867" i="1"/>
  <c r="O4867" i="1" s="1"/>
  <c r="I4868" i="1"/>
  <c r="M4868" i="1" s="1"/>
  <c r="J4868" i="1"/>
  <c r="O4868" i="1" s="1"/>
  <c r="K4868" i="1"/>
  <c r="L4868" i="1"/>
  <c r="N4868" i="1"/>
  <c r="I4869" i="1"/>
  <c r="J4869" i="1"/>
  <c r="O4869" i="1" s="1"/>
  <c r="K4869" i="1"/>
  <c r="L4869" i="1"/>
  <c r="M4869" i="1"/>
  <c r="N4869" i="1"/>
  <c r="I4870" i="1"/>
  <c r="K4870" i="1" s="1"/>
  <c r="J4870" i="1"/>
  <c r="O4870" i="1" s="1"/>
  <c r="N4870" i="1"/>
  <c r="I4871" i="1"/>
  <c r="J4871" i="1"/>
  <c r="O4871" i="1" s="1"/>
  <c r="M4871" i="1"/>
  <c r="I4872" i="1"/>
  <c r="J4872" i="1"/>
  <c r="O4872" i="1" s="1"/>
  <c r="I4873" i="1"/>
  <c r="K4873" i="1" s="1"/>
  <c r="J4873" i="1"/>
  <c r="O4873" i="1" s="1"/>
  <c r="I4874" i="1"/>
  <c r="N4874" i="1" s="1"/>
  <c r="J4874" i="1"/>
  <c r="O4874" i="1" s="1"/>
  <c r="K4874" i="1"/>
  <c r="L4874" i="1"/>
  <c r="I4875" i="1"/>
  <c r="N4875" i="1" s="1"/>
  <c r="J4875" i="1"/>
  <c r="O4875" i="1" s="1"/>
  <c r="K4875" i="1"/>
  <c r="M4875" i="1"/>
  <c r="I4876" i="1"/>
  <c r="J4876" i="1"/>
  <c r="O4876" i="1" s="1"/>
  <c r="N4876" i="1"/>
  <c r="I4877" i="1"/>
  <c r="M4877" i="1" s="1"/>
  <c r="J4877" i="1"/>
  <c r="O4877" i="1" s="1"/>
  <c r="K4877" i="1"/>
  <c r="L4877" i="1"/>
  <c r="N4877" i="1"/>
  <c r="I4878" i="1"/>
  <c r="K4878" i="1" s="1"/>
  <c r="J4878" i="1"/>
  <c r="O4878" i="1" s="1"/>
  <c r="L4878" i="1"/>
  <c r="N4878" i="1"/>
  <c r="I4879" i="1"/>
  <c r="M4879" i="1" s="1"/>
  <c r="J4879" i="1"/>
  <c r="O4879" i="1" s="1"/>
  <c r="I4880" i="1"/>
  <c r="J4880" i="1"/>
  <c r="O4880" i="1" s="1"/>
  <c r="I4881" i="1"/>
  <c r="K4881" i="1" s="1"/>
  <c r="J4881" i="1"/>
  <c r="O4881" i="1" s="1"/>
  <c r="I4882" i="1"/>
  <c r="J4882" i="1"/>
  <c r="O4882" i="1" s="1"/>
  <c r="I4883" i="1"/>
  <c r="N4883" i="1" s="1"/>
  <c r="J4883" i="1"/>
  <c r="O4883" i="1" s="1"/>
  <c r="I4884" i="1"/>
  <c r="J4884" i="1"/>
  <c r="O4884" i="1" s="1"/>
  <c r="M4884" i="1"/>
  <c r="I4885" i="1"/>
  <c r="J4885" i="1"/>
  <c r="O4885" i="1" s="1"/>
  <c r="I4886" i="1"/>
  <c r="K4886" i="1" s="1"/>
  <c r="J4886" i="1"/>
  <c r="O4886" i="1" s="1"/>
  <c r="L4886" i="1"/>
  <c r="I4887" i="1"/>
  <c r="M4887" i="1" s="1"/>
  <c r="J4887" i="1"/>
  <c r="O4887" i="1" s="1"/>
  <c r="I4888" i="1"/>
  <c r="N4888" i="1" s="1"/>
  <c r="J4888" i="1"/>
  <c r="O4888" i="1" s="1"/>
  <c r="I4889" i="1"/>
  <c r="K4889" i="1" s="1"/>
  <c r="J4889" i="1"/>
  <c r="O4889" i="1" s="1"/>
  <c r="I4890" i="1"/>
  <c r="N4890" i="1" s="1"/>
  <c r="J4890" i="1"/>
  <c r="O4890" i="1" s="1"/>
  <c r="L4890" i="1"/>
  <c r="M4890" i="1"/>
  <c r="I4891" i="1"/>
  <c r="J4891" i="1"/>
  <c r="O4891" i="1" s="1"/>
  <c r="K4891" i="1"/>
  <c r="I4892" i="1"/>
  <c r="L4892" i="1" s="1"/>
  <c r="J4892" i="1"/>
  <c r="O4892" i="1" s="1"/>
  <c r="K4892" i="1"/>
  <c r="M4892" i="1"/>
  <c r="N4892" i="1"/>
  <c r="I4893" i="1"/>
  <c r="J4893" i="1"/>
  <c r="O4893" i="1" s="1"/>
  <c r="M4893" i="1"/>
  <c r="I4894" i="1"/>
  <c r="J4894" i="1"/>
  <c r="O4894" i="1" s="1"/>
  <c r="L4894" i="1"/>
  <c r="I4895" i="1"/>
  <c r="M4895" i="1" s="1"/>
  <c r="J4895" i="1"/>
  <c r="O4895" i="1" s="1"/>
  <c r="I4896" i="1"/>
  <c r="J4896" i="1"/>
  <c r="O4896" i="1" s="1"/>
  <c r="N4896" i="1"/>
  <c r="I4897" i="1"/>
  <c r="K4897" i="1" s="1"/>
  <c r="J4897" i="1"/>
  <c r="O4897" i="1" s="1"/>
  <c r="I4898" i="1"/>
  <c r="N4898" i="1" s="1"/>
  <c r="J4898" i="1"/>
  <c r="O4898" i="1" s="1"/>
  <c r="K4898" i="1"/>
  <c r="M4898" i="1"/>
  <c r="I4899" i="1"/>
  <c r="J4899" i="1"/>
  <c r="O4899" i="1" s="1"/>
  <c r="I4900" i="1"/>
  <c r="L4900" i="1" s="1"/>
  <c r="J4900" i="1"/>
  <c r="O4900" i="1" s="1"/>
  <c r="K4900" i="1"/>
  <c r="M4900" i="1"/>
  <c r="N4900" i="1"/>
  <c r="I4901" i="1"/>
  <c r="M4901" i="1" s="1"/>
  <c r="J4901" i="1"/>
  <c r="O4901" i="1" s="1"/>
  <c r="I4902" i="1"/>
  <c r="J4902" i="1"/>
  <c r="O4902" i="1" s="1"/>
  <c r="L4902" i="1"/>
  <c r="I4903" i="1"/>
  <c r="J4903" i="1"/>
  <c r="O4903" i="1" s="1"/>
  <c r="I4904" i="1"/>
  <c r="N4904" i="1" s="1"/>
  <c r="J4904" i="1"/>
  <c r="O4904" i="1" s="1"/>
  <c r="I4905" i="1"/>
  <c r="J4905" i="1"/>
  <c r="O4905" i="1" s="1"/>
  <c r="I4906" i="1"/>
  <c r="N4906" i="1" s="1"/>
  <c r="J4906" i="1"/>
  <c r="O4906" i="1" s="1"/>
  <c r="L4906" i="1"/>
  <c r="M4906" i="1"/>
  <c r="I4907" i="1"/>
  <c r="N4907" i="1" s="1"/>
  <c r="J4907" i="1"/>
  <c r="O4907" i="1" s="1"/>
  <c r="I4908" i="1"/>
  <c r="J4908" i="1"/>
  <c r="O4908" i="1" s="1"/>
  <c r="M4908" i="1"/>
  <c r="I4909" i="1"/>
  <c r="K4909" i="1" s="1"/>
  <c r="J4909" i="1"/>
  <c r="O4909" i="1" s="1"/>
  <c r="I4910" i="1"/>
  <c r="K4910" i="1" s="1"/>
  <c r="J4910" i="1"/>
  <c r="O4910" i="1" s="1"/>
  <c r="L4910" i="1"/>
  <c r="N4910" i="1"/>
  <c r="I4911" i="1"/>
  <c r="J4911" i="1"/>
  <c r="O4911" i="1" s="1"/>
  <c r="I4912" i="1"/>
  <c r="N4912" i="1" s="1"/>
  <c r="J4912" i="1"/>
  <c r="O4912" i="1" s="1"/>
  <c r="I4913" i="1"/>
  <c r="J4913" i="1"/>
  <c r="O4913" i="1" s="1"/>
  <c r="K4913" i="1"/>
  <c r="I4914" i="1"/>
  <c r="J4914" i="1"/>
  <c r="O4914" i="1" s="1"/>
  <c r="I4915" i="1"/>
  <c r="N4915" i="1" s="1"/>
  <c r="J4915" i="1"/>
  <c r="O4915" i="1" s="1"/>
  <c r="I4916" i="1"/>
  <c r="K4916" i="1" s="1"/>
  <c r="J4916" i="1"/>
  <c r="O4916" i="1" s="1"/>
  <c r="I4917" i="1"/>
  <c r="N4917" i="1" s="1"/>
  <c r="J4917" i="1"/>
  <c r="O4917" i="1" s="1"/>
  <c r="K4917" i="1"/>
  <c r="I4918" i="1"/>
  <c r="K4918" i="1" s="1"/>
  <c r="J4918" i="1"/>
  <c r="O4918" i="1" s="1"/>
  <c r="L4918" i="1"/>
  <c r="I4919" i="1"/>
  <c r="J4919" i="1"/>
  <c r="O4919" i="1" s="1"/>
  <c r="M4919" i="1"/>
  <c r="I4920" i="1"/>
  <c r="N4920" i="1" s="1"/>
  <c r="J4920" i="1"/>
  <c r="O4920" i="1" s="1"/>
  <c r="I4921" i="1"/>
  <c r="K4921" i="1" s="1"/>
  <c r="J4921" i="1"/>
  <c r="O4921" i="1" s="1"/>
  <c r="I4922" i="1"/>
  <c r="J4922" i="1"/>
  <c r="O4922" i="1" s="1"/>
  <c r="I4923" i="1"/>
  <c r="N4923" i="1" s="1"/>
  <c r="J4923" i="1"/>
  <c r="O4923" i="1" s="1"/>
  <c r="I4924" i="1"/>
  <c r="N4924" i="1" s="1"/>
  <c r="J4924" i="1"/>
  <c r="O4924" i="1" s="1"/>
  <c r="I4925" i="1"/>
  <c r="M4925" i="1" s="1"/>
  <c r="J4925" i="1"/>
  <c r="O4925" i="1" s="1"/>
  <c r="K4925" i="1"/>
  <c r="L4925" i="1"/>
  <c r="N4925" i="1"/>
  <c r="I4926" i="1"/>
  <c r="K4926" i="1" s="1"/>
  <c r="J4926" i="1"/>
  <c r="O4926" i="1" s="1"/>
  <c r="L4926" i="1"/>
  <c r="N4926" i="1"/>
  <c r="I4927" i="1"/>
  <c r="M4927" i="1" s="1"/>
  <c r="J4927" i="1"/>
  <c r="O4927" i="1" s="1"/>
  <c r="I4928" i="1"/>
  <c r="N4928" i="1" s="1"/>
  <c r="J4928" i="1"/>
  <c r="O4928" i="1" s="1"/>
  <c r="I4929" i="1"/>
  <c r="K4929" i="1" s="1"/>
  <c r="J4929" i="1"/>
  <c r="O4929" i="1" s="1"/>
  <c r="I4930" i="1"/>
  <c r="J4930" i="1"/>
  <c r="O4930" i="1" s="1"/>
  <c r="I4931" i="1"/>
  <c r="N4931" i="1" s="1"/>
  <c r="J4931" i="1"/>
  <c r="O4931" i="1" s="1"/>
  <c r="I4932" i="1"/>
  <c r="K4932" i="1" s="1"/>
  <c r="J4932" i="1"/>
  <c r="O4932" i="1" s="1"/>
  <c r="L4932" i="1"/>
  <c r="M4932" i="1"/>
  <c r="N4932" i="1"/>
  <c r="I4933" i="1"/>
  <c r="J4933" i="1"/>
  <c r="O4933" i="1" s="1"/>
  <c r="N4933" i="1"/>
  <c r="I4934" i="1"/>
  <c r="K4934" i="1" s="1"/>
  <c r="J4934" i="1"/>
  <c r="O4934" i="1" s="1"/>
  <c r="L4934" i="1"/>
  <c r="N4934" i="1"/>
  <c r="I4935" i="1"/>
  <c r="M4935" i="1" s="1"/>
  <c r="J4935" i="1"/>
  <c r="O4935" i="1" s="1"/>
  <c r="I4936" i="1"/>
  <c r="N4936" i="1" s="1"/>
  <c r="J4936" i="1"/>
  <c r="O4936" i="1" s="1"/>
  <c r="I4937" i="1"/>
  <c r="K4937" i="1" s="1"/>
  <c r="J4937" i="1"/>
  <c r="O4937" i="1" s="1"/>
  <c r="I4938" i="1"/>
  <c r="N4938" i="1" s="1"/>
  <c r="J4938" i="1"/>
  <c r="O4938" i="1" s="1"/>
  <c r="K4938" i="1"/>
  <c r="M4938" i="1"/>
  <c r="I4939" i="1"/>
  <c r="J4939" i="1"/>
  <c r="O4939" i="1" s="1"/>
  <c r="I4940" i="1"/>
  <c r="N4940" i="1" s="1"/>
  <c r="J4940" i="1"/>
  <c r="O4940" i="1" s="1"/>
  <c r="K4940" i="1"/>
  <c r="I4941" i="1"/>
  <c r="L4941" i="1" s="1"/>
  <c r="J4941" i="1"/>
  <c r="O4941" i="1" s="1"/>
  <c r="K4941" i="1"/>
  <c r="M4941" i="1"/>
  <c r="N4941" i="1"/>
  <c r="I4942" i="1"/>
  <c r="J4942" i="1"/>
  <c r="O4942" i="1" s="1"/>
  <c r="I4943" i="1"/>
  <c r="M4943" i="1" s="1"/>
  <c r="J4943" i="1"/>
  <c r="O4943" i="1" s="1"/>
  <c r="I4944" i="1"/>
  <c r="J4944" i="1"/>
  <c r="O4944" i="1" s="1"/>
  <c r="I4945" i="1"/>
  <c r="K4945" i="1" s="1"/>
  <c r="J4945" i="1"/>
  <c r="O4945" i="1" s="1"/>
  <c r="I4946" i="1"/>
  <c r="N4946" i="1" s="1"/>
  <c r="J4946" i="1"/>
  <c r="O4946" i="1" s="1"/>
  <c r="L4946" i="1"/>
  <c r="I4947" i="1"/>
  <c r="N4947" i="1" s="1"/>
  <c r="J4947" i="1"/>
  <c r="O4947" i="1" s="1"/>
  <c r="M4947" i="1"/>
  <c r="I4948" i="1"/>
  <c r="M4948" i="1" s="1"/>
  <c r="J4948" i="1"/>
  <c r="O4948" i="1" s="1"/>
  <c r="K4948" i="1"/>
  <c r="L4948" i="1"/>
  <c r="N4948" i="1"/>
  <c r="I4949" i="1"/>
  <c r="J4949" i="1"/>
  <c r="O4949" i="1" s="1"/>
  <c r="K4949" i="1"/>
  <c r="L4949" i="1"/>
  <c r="M4949" i="1"/>
  <c r="N4949" i="1"/>
  <c r="I4950" i="1"/>
  <c r="K4950" i="1" s="1"/>
  <c r="J4950" i="1"/>
  <c r="O4950" i="1" s="1"/>
  <c r="N4950" i="1"/>
  <c r="I4951" i="1"/>
  <c r="J4951" i="1"/>
  <c r="O4951" i="1" s="1"/>
  <c r="M4951" i="1"/>
  <c r="I4952" i="1"/>
  <c r="N4952" i="1" s="1"/>
  <c r="J4952" i="1"/>
  <c r="O4952" i="1" s="1"/>
  <c r="I4953" i="1"/>
  <c r="K4953" i="1" s="1"/>
  <c r="J4953" i="1"/>
  <c r="O4953" i="1" s="1"/>
  <c r="I4954" i="1"/>
  <c r="N4954" i="1" s="1"/>
  <c r="J4954" i="1"/>
  <c r="O4954" i="1" s="1"/>
  <c r="K4954" i="1"/>
  <c r="L4954" i="1"/>
  <c r="I4955" i="1"/>
  <c r="N4955" i="1" s="1"/>
  <c r="J4955" i="1"/>
  <c r="O4955" i="1" s="1"/>
  <c r="K4955" i="1"/>
  <c r="I4956" i="1"/>
  <c r="J4956" i="1"/>
  <c r="O4956" i="1" s="1"/>
  <c r="K4956" i="1"/>
  <c r="I4957" i="1"/>
  <c r="N4957" i="1" s="1"/>
  <c r="J4957" i="1"/>
  <c r="O4957" i="1" s="1"/>
  <c r="I4958" i="1"/>
  <c r="K4958" i="1" s="1"/>
  <c r="J4958" i="1"/>
  <c r="O4958" i="1" s="1"/>
  <c r="L4958" i="1"/>
  <c r="I4959" i="1"/>
  <c r="M4959" i="1" s="1"/>
  <c r="J4959" i="1"/>
  <c r="O4959" i="1" s="1"/>
  <c r="I4960" i="1"/>
  <c r="N4960" i="1" s="1"/>
  <c r="J4960" i="1"/>
  <c r="O4960" i="1" s="1"/>
  <c r="I4961" i="1"/>
  <c r="J4961" i="1"/>
  <c r="O4961" i="1" s="1"/>
  <c r="I4962" i="1"/>
  <c r="N4962" i="1" s="1"/>
  <c r="J4962" i="1"/>
  <c r="O4962" i="1" s="1"/>
  <c r="K4962" i="1"/>
  <c r="L4962" i="1"/>
  <c r="I4963" i="1"/>
  <c r="N4963" i="1" s="1"/>
  <c r="J4963" i="1"/>
  <c r="O4963" i="1" s="1"/>
  <c r="L4963" i="1"/>
  <c r="I4964" i="1"/>
  <c r="M4964" i="1" s="1"/>
  <c r="J4964" i="1"/>
  <c r="O4964" i="1" s="1"/>
  <c r="K4964" i="1"/>
  <c r="L4964" i="1"/>
  <c r="N4964" i="1"/>
  <c r="I4965" i="1"/>
  <c r="J4965" i="1"/>
  <c r="O4965" i="1" s="1"/>
  <c r="K4965" i="1"/>
  <c r="L4965" i="1"/>
  <c r="M4965" i="1"/>
  <c r="N4965" i="1"/>
  <c r="I4966" i="1"/>
  <c r="K4966" i="1" s="1"/>
  <c r="J4966" i="1"/>
  <c r="O4966" i="1" s="1"/>
  <c r="N4966" i="1"/>
  <c r="I4967" i="1"/>
  <c r="M4967" i="1" s="1"/>
  <c r="J4967" i="1"/>
  <c r="O4967" i="1" s="1"/>
  <c r="I4968" i="1"/>
  <c r="N4968" i="1" s="1"/>
  <c r="J4968" i="1"/>
  <c r="O4968" i="1" s="1"/>
  <c r="I4969" i="1"/>
  <c r="J4969" i="1"/>
  <c r="O4969" i="1" s="1"/>
  <c r="I4970" i="1"/>
  <c r="N4970" i="1" s="1"/>
  <c r="J4970" i="1"/>
  <c r="O4970" i="1" s="1"/>
  <c r="L4970" i="1"/>
  <c r="I4971" i="1"/>
  <c r="N4971" i="1" s="1"/>
  <c r="J4971" i="1"/>
  <c r="O4971" i="1" s="1"/>
  <c r="I4972" i="1"/>
  <c r="J4972" i="1"/>
  <c r="O4972" i="1" s="1"/>
  <c r="K4972" i="1"/>
  <c r="L4972" i="1"/>
  <c r="M4972" i="1"/>
  <c r="N4972" i="1"/>
  <c r="I4973" i="1"/>
  <c r="K4973" i="1" s="1"/>
  <c r="J4973" i="1"/>
  <c r="O4973" i="1" s="1"/>
  <c r="L4973" i="1"/>
  <c r="M4973" i="1"/>
  <c r="N4973" i="1"/>
  <c r="I4974" i="1"/>
  <c r="J4974" i="1"/>
  <c r="O4974" i="1" s="1"/>
  <c r="I4975" i="1"/>
  <c r="J4975" i="1"/>
  <c r="O4975" i="1" s="1"/>
  <c r="I4976" i="1"/>
  <c r="N4976" i="1" s="1"/>
  <c r="J4976" i="1"/>
  <c r="O4976" i="1" s="1"/>
  <c r="I4977" i="1"/>
  <c r="K4977" i="1" s="1"/>
  <c r="J4977" i="1"/>
  <c r="O4977" i="1" s="1"/>
  <c r="I4978" i="1"/>
  <c r="N4978" i="1" s="1"/>
  <c r="J4978" i="1"/>
  <c r="O4978" i="1" s="1"/>
  <c r="K4978" i="1"/>
  <c r="M4978" i="1"/>
  <c r="I4979" i="1"/>
  <c r="N4979" i="1" s="1"/>
  <c r="J4979" i="1"/>
  <c r="O4979" i="1" s="1"/>
  <c r="I4980" i="1"/>
  <c r="K4980" i="1" s="1"/>
  <c r="J4980" i="1"/>
  <c r="O4980" i="1" s="1"/>
  <c r="L4980" i="1"/>
  <c r="M4980" i="1"/>
  <c r="N4980" i="1"/>
  <c r="I4981" i="1"/>
  <c r="J4981" i="1"/>
  <c r="O4981" i="1" s="1"/>
  <c r="N4981" i="1"/>
  <c r="I4982" i="1"/>
  <c r="K4982" i="1" s="1"/>
  <c r="J4982" i="1"/>
  <c r="O4982" i="1" s="1"/>
  <c r="L4982" i="1"/>
  <c r="N4982" i="1"/>
  <c r="I4983" i="1"/>
  <c r="M4983" i="1" s="1"/>
  <c r="J4983" i="1"/>
  <c r="O4983" i="1" s="1"/>
  <c r="I4984" i="1"/>
  <c r="N4984" i="1" s="1"/>
  <c r="J4984" i="1"/>
  <c r="O4984" i="1" s="1"/>
  <c r="I4985" i="1"/>
  <c r="K4985" i="1" s="1"/>
  <c r="J4985" i="1"/>
  <c r="O4985" i="1" s="1"/>
  <c r="I4986" i="1"/>
  <c r="N4986" i="1" s="1"/>
  <c r="J4986" i="1"/>
  <c r="O4986" i="1" s="1"/>
  <c r="K4986" i="1"/>
  <c r="L4986" i="1"/>
  <c r="M4986" i="1"/>
  <c r="I4987" i="1"/>
  <c r="J4987" i="1"/>
  <c r="O4987" i="1" s="1"/>
  <c r="I4988" i="1"/>
  <c r="J4988" i="1"/>
  <c r="O4988" i="1" s="1"/>
  <c r="K4988" i="1"/>
  <c r="L4988" i="1"/>
  <c r="M4988" i="1"/>
  <c r="N4988" i="1"/>
  <c r="I4989" i="1"/>
  <c r="K4989" i="1" s="1"/>
  <c r="J4989" i="1"/>
  <c r="O4989" i="1" s="1"/>
  <c r="L4989" i="1"/>
  <c r="M4989" i="1"/>
  <c r="N4989" i="1"/>
  <c r="I4990" i="1"/>
  <c r="J4990" i="1"/>
  <c r="O4990" i="1" s="1"/>
  <c r="I4991" i="1"/>
  <c r="J4991" i="1"/>
  <c r="O4991" i="1" s="1"/>
  <c r="M4991" i="1"/>
  <c r="I4992" i="1"/>
  <c r="N4992" i="1" s="1"/>
  <c r="J4992" i="1"/>
  <c r="O4992" i="1" s="1"/>
  <c r="I4993" i="1"/>
  <c r="K4993" i="1" s="1"/>
  <c r="J4993" i="1"/>
  <c r="O4993" i="1" s="1"/>
  <c r="I4994" i="1"/>
  <c r="N4994" i="1" s="1"/>
  <c r="J4994" i="1"/>
  <c r="O4994" i="1" s="1"/>
  <c r="I4995" i="1"/>
  <c r="N4995" i="1" s="1"/>
  <c r="J4995" i="1"/>
  <c r="O4995" i="1" s="1"/>
  <c r="L4995" i="1"/>
  <c r="M4995" i="1"/>
  <c r="I4996" i="1"/>
  <c r="K4996" i="1" s="1"/>
  <c r="J4996" i="1"/>
  <c r="O4996" i="1" s="1"/>
  <c r="I4997" i="1"/>
  <c r="N4997" i="1" s="1"/>
  <c r="J4997" i="1"/>
  <c r="O4997" i="1" s="1"/>
  <c r="K4997" i="1"/>
  <c r="L4997" i="1"/>
  <c r="M4997" i="1"/>
  <c r="I4998" i="1"/>
  <c r="K4998" i="1" s="1"/>
  <c r="J4998" i="1"/>
  <c r="O4998" i="1" s="1"/>
  <c r="L4998" i="1"/>
  <c r="I4999" i="1"/>
  <c r="M4999" i="1" s="1"/>
  <c r="J4999" i="1"/>
  <c r="O4999" i="1" s="1"/>
  <c r="I5000" i="1"/>
  <c r="J5000" i="1"/>
  <c r="O5000" i="1" s="1"/>
  <c r="I5001" i="1"/>
  <c r="K5001" i="1" s="1"/>
  <c r="J5001" i="1"/>
  <c r="O5001" i="1" s="1"/>
  <c r="I5002" i="1"/>
  <c r="J5002" i="1"/>
  <c r="O5002" i="1" s="1"/>
  <c r="I5003" i="1"/>
  <c r="N5003" i="1" s="1"/>
  <c r="J5003" i="1"/>
  <c r="O5003" i="1" s="1"/>
  <c r="K5003" i="1"/>
  <c r="I5004" i="1"/>
  <c r="K5004" i="1" s="1"/>
  <c r="J5004" i="1"/>
  <c r="O5004" i="1" s="1"/>
  <c r="L5004" i="1"/>
  <c r="M5004" i="1"/>
  <c r="N5004" i="1"/>
  <c r="I5005" i="1"/>
  <c r="N5005" i="1" s="1"/>
  <c r="J5005" i="1"/>
  <c r="O5005" i="1" s="1"/>
  <c r="I5006" i="1"/>
  <c r="K5006" i="1" s="1"/>
  <c r="J5006" i="1"/>
  <c r="O5006" i="1" s="1"/>
  <c r="L5006" i="1"/>
  <c r="N5006" i="1"/>
  <c r="I5007" i="1"/>
  <c r="M5007" i="1" s="1"/>
  <c r="J5007" i="1"/>
  <c r="O5007" i="1" s="1"/>
  <c r="I5008" i="1"/>
  <c r="J5008" i="1"/>
  <c r="O5008" i="1" s="1"/>
  <c r="I5009" i="1"/>
  <c r="K5009" i="1" s="1"/>
  <c r="J5009" i="1"/>
  <c r="O5009" i="1" s="1"/>
  <c r="I5010" i="1"/>
  <c r="N5010" i="1" s="1"/>
  <c r="J5010" i="1"/>
  <c r="O5010" i="1" s="1"/>
  <c r="L5010" i="1"/>
  <c r="M5010" i="1"/>
  <c r="I5011" i="1"/>
  <c r="J5011" i="1"/>
  <c r="O5011" i="1" s="1"/>
  <c r="L5011" i="1"/>
  <c r="I5012" i="1"/>
  <c r="L5012" i="1" s="1"/>
  <c r="J5012" i="1"/>
  <c r="O5012" i="1" s="1"/>
  <c r="K5012" i="1"/>
  <c r="M5012" i="1"/>
  <c r="N5012" i="1"/>
  <c r="I5013" i="1"/>
  <c r="J5013" i="1"/>
  <c r="O5013" i="1" s="1"/>
  <c r="M5013" i="1"/>
  <c r="I5014" i="1"/>
  <c r="J5014" i="1"/>
  <c r="O5014" i="1" s="1"/>
  <c r="L5014" i="1"/>
  <c r="I5015" i="1"/>
  <c r="J5015" i="1"/>
  <c r="O5015" i="1" s="1"/>
  <c r="M5015" i="1"/>
  <c r="I5016" i="1"/>
  <c r="N5016" i="1" s="1"/>
  <c r="J5016" i="1"/>
  <c r="O5016" i="1" s="1"/>
  <c r="I5017" i="1"/>
  <c r="K5017" i="1" s="1"/>
  <c r="J5017" i="1"/>
  <c r="O5017" i="1" s="1"/>
  <c r="I5018" i="1"/>
  <c r="N5018" i="1" s="1"/>
  <c r="J5018" i="1"/>
  <c r="O5018" i="1" s="1"/>
  <c r="K5018" i="1"/>
  <c r="L5018" i="1"/>
  <c r="M5018" i="1"/>
  <c r="I5019" i="1"/>
  <c r="J5019" i="1"/>
  <c r="O5019" i="1" s="1"/>
  <c r="I5020" i="1"/>
  <c r="N5020" i="1" s="1"/>
  <c r="J5020" i="1"/>
  <c r="O5020" i="1" s="1"/>
  <c r="I5021" i="1"/>
  <c r="L5021" i="1" s="1"/>
  <c r="J5021" i="1"/>
  <c r="O5021" i="1" s="1"/>
  <c r="K5021" i="1"/>
  <c r="M5021" i="1"/>
  <c r="N5021" i="1"/>
  <c r="I5022" i="1"/>
  <c r="J5022" i="1"/>
  <c r="O5022" i="1" s="1"/>
  <c r="I5023" i="1"/>
  <c r="M5023" i="1" s="1"/>
  <c r="J5023" i="1"/>
  <c r="O5023" i="1" s="1"/>
  <c r="I5024" i="1"/>
  <c r="N5024" i="1" s="1"/>
  <c r="J5024" i="1"/>
  <c r="O5024" i="1" s="1"/>
  <c r="I5025" i="1"/>
  <c r="J5025" i="1"/>
  <c r="O5025" i="1" s="1"/>
  <c r="I5026" i="1"/>
  <c r="N5026" i="1" s="1"/>
  <c r="J5026" i="1"/>
  <c r="O5026" i="1" s="1"/>
  <c r="K5026" i="1"/>
  <c r="M5026" i="1"/>
  <c r="I5027" i="1"/>
  <c r="N5027" i="1" s="1"/>
  <c r="J5027" i="1"/>
  <c r="O5027" i="1" s="1"/>
  <c r="I5028" i="1"/>
  <c r="N5028" i="1" s="1"/>
  <c r="J5028" i="1"/>
  <c r="O5028" i="1" s="1"/>
  <c r="L5028" i="1"/>
  <c r="I5029" i="1"/>
  <c r="L5029" i="1" s="1"/>
  <c r="J5029" i="1"/>
  <c r="O5029" i="1" s="1"/>
  <c r="K5029" i="1"/>
  <c r="M5029" i="1"/>
  <c r="N5029" i="1"/>
  <c r="I5030" i="1"/>
  <c r="J5030" i="1"/>
  <c r="O5030" i="1" s="1"/>
  <c r="I5031" i="1"/>
  <c r="J5031" i="1"/>
  <c r="O5031" i="1" s="1"/>
  <c r="I5032" i="1"/>
  <c r="N5032" i="1" s="1"/>
  <c r="J5032" i="1"/>
  <c r="O5032" i="1" s="1"/>
  <c r="I5033" i="1"/>
  <c r="J5033" i="1"/>
  <c r="O5033" i="1" s="1"/>
  <c r="I5034" i="1"/>
  <c r="N5034" i="1" s="1"/>
  <c r="J5034" i="1"/>
  <c r="O5034" i="1" s="1"/>
  <c r="K5034" i="1"/>
  <c r="L5034" i="1"/>
  <c r="M5034" i="1"/>
  <c r="I5035" i="1"/>
  <c r="N5035" i="1" s="1"/>
  <c r="J5035" i="1"/>
  <c r="O5035" i="1" s="1"/>
  <c r="I5036" i="1"/>
  <c r="L5036" i="1" s="1"/>
  <c r="J5036" i="1"/>
  <c r="O5036" i="1" s="1"/>
  <c r="K5036" i="1"/>
  <c r="M5036" i="1"/>
  <c r="N5036" i="1"/>
  <c r="I5037" i="1"/>
  <c r="J5037" i="1"/>
  <c r="O5037" i="1" s="1"/>
  <c r="I5038" i="1"/>
  <c r="J5038" i="1"/>
  <c r="O5038" i="1" s="1"/>
  <c r="I5039" i="1"/>
  <c r="J5039" i="1"/>
  <c r="O5039" i="1" s="1"/>
  <c r="I5040" i="1"/>
  <c r="N5040" i="1" s="1"/>
  <c r="J5040" i="1"/>
  <c r="O5040" i="1" s="1"/>
  <c r="I5041" i="1"/>
  <c r="K5041" i="1" s="1"/>
  <c r="J5041" i="1"/>
  <c r="O5041" i="1" s="1"/>
  <c r="I5042" i="1"/>
  <c r="N5042" i="1" s="1"/>
  <c r="J5042" i="1"/>
  <c r="O5042" i="1" s="1"/>
  <c r="K5042" i="1"/>
  <c r="M5042" i="1"/>
  <c r="I5043" i="1"/>
  <c r="N5043" i="1" s="1"/>
  <c r="J5043" i="1"/>
  <c r="O5043" i="1" s="1"/>
  <c r="I5044" i="1"/>
  <c r="K5044" i="1" s="1"/>
  <c r="J5044" i="1"/>
  <c r="O5044" i="1" s="1"/>
  <c r="L5044" i="1"/>
  <c r="M5044" i="1"/>
  <c r="N5044" i="1"/>
  <c r="I5045" i="1"/>
  <c r="J5045" i="1"/>
  <c r="O5045" i="1" s="1"/>
  <c r="I5046" i="1"/>
  <c r="K5046" i="1" s="1"/>
  <c r="J5046" i="1"/>
  <c r="O5046" i="1" s="1"/>
  <c r="L5046" i="1"/>
  <c r="N5046" i="1"/>
  <c r="I5047" i="1"/>
  <c r="M5047" i="1" s="1"/>
  <c r="J5047" i="1"/>
  <c r="O5047" i="1" s="1"/>
  <c r="I5048" i="1"/>
  <c r="N5048" i="1" s="1"/>
  <c r="J5048" i="1"/>
  <c r="O5048" i="1" s="1"/>
  <c r="I5049" i="1"/>
  <c r="K5049" i="1" s="1"/>
  <c r="J5049" i="1"/>
  <c r="O5049" i="1" s="1"/>
  <c r="I5050" i="1"/>
  <c r="N5050" i="1" s="1"/>
  <c r="J5050" i="1"/>
  <c r="O5050" i="1" s="1"/>
  <c r="K5050" i="1"/>
  <c r="M5050" i="1"/>
  <c r="I5051" i="1"/>
  <c r="J5051" i="1"/>
  <c r="O5051" i="1" s="1"/>
  <c r="I5052" i="1"/>
  <c r="L5052" i="1" s="1"/>
  <c r="J5052" i="1"/>
  <c r="O5052" i="1" s="1"/>
  <c r="K5052" i="1"/>
  <c r="M5052" i="1"/>
  <c r="N5052" i="1"/>
  <c r="I5053" i="1"/>
  <c r="J5053" i="1"/>
  <c r="O5053" i="1" s="1"/>
  <c r="I5054" i="1"/>
  <c r="L5054" i="1" s="1"/>
  <c r="J5054" i="1"/>
  <c r="O5054" i="1" s="1"/>
  <c r="I5055" i="1"/>
  <c r="J5055" i="1"/>
  <c r="O5055" i="1" s="1"/>
  <c r="M5055" i="1"/>
  <c r="I5056" i="1"/>
  <c r="N5056" i="1" s="1"/>
  <c r="J5056" i="1"/>
  <c r="O5056" i="1" s="1"/>
  <c r="I5057" i="1"/>
  <c r="K5057" i="1" s="1"/>
  <c r="J5057" i="1"/>
  <c r="O5057" i="1" s="1"/>
  <c r="I5058" i="1"/>
  <c r="N5058" i="1" s="1"/>
  <c r="J5058" i="1"/>
  <c r="O5058" i="1" s="1"/>
  <c r="K5058" i="1"/>
  <c r="M5058" i="1"/>
  <c r="I5059" i="1"/>
  <c r="J5059" i="1"/>
  <c r="O5059" i="1" s="1"/>
  <c r="I5060" i="1"/>
  <c r="N5060" i="1" s="1"/>
  <c r="J5060" i="1"/>
  <c r="O5060" i="1" s="1"/>
  <c r="L5060" i="1"/>
  <c r="M5060" i="1"/>
  <c r="I5061" i="1"/>
  <c r="L5061" i="1" s="1"/>
  <c r="J5061" i="1"/>
  <c r="O5061" i="1" s="1"/>
  <c r="K5061" i="1"/>
  <c r="M5061" i="1"/>
  <c r="N5061" i="1"/>
  <c r="I5062" i="1"/>
  <c r="K5062" i="1" s="1"/>
  <c r="J5062" i="1"/>
  <c r="O5062" i="1" s="1"/>
  <c r="N5062" i="1"/>
  <c r="I5063" i="1"/>
  <c r="J5063" i="1"/>
  <c r="O5063" i="1" s="1"/>
  <c r="M5063" i="1"/>
  <c r="I5064" i="1"/>
  <c r="J5064" i="1"/>
  <c r="O5064" i="1" s="1"/>
  <c r="I5065" i="1"/>
  <c r="K5065" i="1" s="1"/>
  <c r="J5065" i="1"/>
  <c r="O5065" i="1" s="1"/>
  <c r="I5066" i="1"/>
  <c r="N5066" i="1" s="1"/>
  <c r="J5066" i="1"/>
  <c r="O5066" i="1" s="1"/>
  <c r="I5067" i="1"/>
  <c r="N5067" i="1" s="1"/>
  <c r="J5067" i="1"/>
  <c r="O5067" i="1" s="1"/>
  <c r="L5067" i="1"/>
  <c r="M5067" i="1"/>
  <c r="I5068" i="1"/>
  <c r="K5068" i="1" s="1"/>
  <c r="J5068" i="1"/>
  <c r="O5068" i="1" s="1"/>
  <c r="I5069" i="1"/>
  <c r="N5069" i="1" s="1"/>
  <c r="J5069" i="1"/>
  <c r="O5069" i="1" s="1"/>
  <c r="K5069" i="1"/>
  <c r="L5069" i="1"/>
  <c r="M5069" i="1"/>
  <c r="I5070" i="1"/>
  <c r="K5070" i="1" s="1"/>
  <c r="J5070" i="1"/>
  <c r="O5070" i="1" s="1"/>
  <c r="L5070" i="1"/>
  <c r="I5071" i="1"/>
  <c r="M5071" i="1" s="1"/>
  <c r="J5071" i="1"/>
  <c r="O5071" i="1" s="1"/>
  <c r="I5072" i="1"/>
  <c r="J5072" i="1"/>
  <c r="O5072" i="1" s="1"/>
  <c r="I5073" i="1"/>
  <c r="J5073" i="1"/>
  <c r="O5073" i="1" s="1"/>
  <c r="K5073" i="1"/>
  <c r="I5074" i="1"/>
  <c r="J5074" i="1"/>
  <c r="O5074" i="1" s="1"/>
  <c r="K5074" i="1"/>
  <c r="I5075" i="1"/>
  <c r="N5075" i="1" s="1"/>
  <c r="J5075" i="1"/>
  <c r="O5075" i="1" s="1"/>
  <c r="L5075" i="1"/>
  <c r="M5075" i="1"/>
  <c r="I5076" i="1"/>
  <c r="N5076" i="1" s="1"/>
  <c r="J5076" i="1"/>
  <c r="O5076" i="1" s="1"/>
  <c r="I5077" i="1"/>
  <c r="M5077" i="1" s="1"/>
  <c r="J5077" i="1"/>
  <c r="O5077" i="1" s="1"/>
  <c r="K5077" i="1"/>
  <c r="L5077" i="1"/>
  <c r="N5077" i="1"/>
  <c r="I5078" i="1"/>
  <c r="K5078" i="1" s="1"/>
  <c r="J5078" i="1"/>
  <c r="O5078" i="1" s="1"/>
  <c r="L5078" i="1"/>
  <c r="N5078" i="1"/>
  <c r="I5079" i="1"/>
  <c r="M5079" i="1" s="1"/>
  <c r="J5079" i="1"/>
  <c r="O5079" i="1" s="1"/>
  <c r="I5080" i="1"/>
  <c r="J5080" i="1"/>
  <c r="O5080" i="1" s="1"/>
  <c r="N5080" i="1"/>
  <c r="I5081" i="1"/>
  <c r="K5081" i="1" s="1"/>
  <c r="J5081" i="1"/>
  <c r="O5081" i="1" s="1"/>
  <c r="I5082" i="1"/>
  <c r="J5082" i="1"/>
  <c r="O5082" i="1" s="1"/>
  <c r="I5083" i="1"/>
  <c r="N5083" i="1" s="1"/>
  <c r="J5083" i="1"/>
  <c r="O5083" i="1" s="1"/>
  <c r="I5084" i="1"/>
  <c r="J5084" i="1"/>
  <c r="O5084" i="1" s="1"/>
  <c r="M5084" i="1"/>
  <c r="I5085" i="1"/>
  <c r="J5085" i="1"/>
  <c r="O5085" i="1" s="1"/>
  <c r="I5086" i="1"/>
  <c r="K5086" i="1" s="1"/>
  <c r="J5086" i="1"/>
  <c r="O5086" i="1" s="1"/>
  <c r="L5086" i="1"/>
  <c r="I5087" i="1"/>
  <c r="M5087" i="1" s="1"/>
  <c r="J5087" i="1"/>
  <c r="O5087" i="1" s="1"/>
  <c r="I5088" i="1"/>
  <c r="J5088" i="1"/>
  <c r="O5088" i="1" s="1"/>
  <c r="N5088" i="1"/>
  <c r="I5089" i="1"/>
  <c r="J5089" i="1"/>
  <c r="O5089" i="1" s="1"/>
  <c r="I5090" i="1"/>
  <c r="J5090" i="1"/>
  <c r="O5090" i="1" s="1"/>
  <c r="I5091" i="1"/>
  <c r="N5091" i="1" s="1"/>
  <c r="J5091" i="1"/>
  <c r="O5091" i="1" s="1"/>
  <c r="I5092" i="1"/>
  <c r="J5092" i="1"/>
  <c r="O5092" i="1" s="1"/>
  <c r="N5092" i="1"/>
  <c r="I5093" i="1"/>
  <c r="M5093" i="1" s="1"/>
  <c r="J5093" i="1"/>
  <c r="O5093" i="1" s="1"/>
  <c r="K5093" i="1"/>
  <c r="L5093" i="1"/>
  <c r="N5093" i="1"/>
  <c r="I5094" i="1"/>
  <c r="K5094" i="1" s="1"/>
  <c r="J5094" i="1"/>
  <c r="O5094" i="1" s="1"/>
  <c r="L5094" i="1"/>
  <c r="N5094" i="1"/>
  <c r="I5095" i="1"/>
  <c r="M5095" i="1" s="1"/>
  <c r="J5095" i="1"/>
  <c r="O5095" i="1" s="1"/>
  <c r="I5096" i="1"/>
  <c r="N5096" i="1" s="1"/>
  <c r="J5096" i="1"/>
  <c r="O5096" i="1" s="1"/>
  <c r="I5097" i="1"/>
  <c r="J5097" i="1"/>
  <c r="O5097" i="1" s="1"/>
  <c r="I5098" i="1"/>
  <c r="J5098" i="1"/>
  <c r="O5098" i="1" s="1"/>
  <c r="K5098" i="1"/>
  <c r="I5099" i="1"/>
  <c r="N5099" i="1" s="1"/>
  <c r="J5099" i="1"/>
  <c r="O5099" i="1" s="1"/>
  <c r="I5100" i="1"/>
  <c r="M5100" i="1" s="1"/>
  <c r="J5100" i="1"/>
  <c r="O5100" i="1" s="1"/>
  <c r="K5100" i="1"/>
  <c r="L5100" i="1"/>
  <c r="N5100" i="1"/>
  <c r="I5101" i="1"/>
  <c r="J5101" i="1"/>
  <c r="O5101" i="1" s="1"/>
  <c r="K5101" i="1"/>
  <c r="L5101" i="1"/>
  <c r="M5101" i="1"/>
  <c r="N5101" i="1"/>
  <c r="I5102" i="1"/>
  <c r="K5102" i="1" s="1"/>
  <c r="J5102" i="1"/>
  <c r="O5102" i="1" s="1"/>
  <c r="N5102" i="1"/>
  <c r="I5103" i="1"/>
  <c r="J5103" i="1"/>
  <c r="O5103" i="1" s="1"/>
  <c r="I5104" i="1"/>
  <c r="N5104" i="1" s="1"/>
  <c r="J5104" i="1"/>
  <c r="O5104" i="1" s="1"/>
  <c r="I5105" i="1"/>
  <c r="K5105" i="1" s="1"/>
  <c r="J5105" i="1"/>
  <c r="O5105" i="1" s="1"/>
  <c r="I5106" i="1"/>
  <c r="N5106" i="1" s="1"/>
  <c r="J5106" i="1"/>
  <c r="O5106" i="1" s="1"/>
  <c r="K5106" i="1"/>
  <c r="L5106" i="1"/>
  <c r="M5106" i="1"/>
  <c r="I5107" i="1"/>
  <c r="N5107" i="1" s="1"/>
  <c r="J5107" i="1"/>
  <c r="O5107" i="1" s="1"/>
  <c r="I5108" i="1"/>
  <c r="J5108" i="1"/>
  <c r="O5108" i="1" s="1"/>
  <c r="K5108" i="1"/>
  <c r="L5108" i="1"/>
  <c r="M5108" i="1"/>
  <c r="N5108" i="1"/>
  <c r="I5109" i="1"/>
  <c r="K5109" i="1" s="1"/>
  <c r="J5109" i="1"/>
  <c r="O5109" i="1" s="1"/>
  <c r="L5109" i="1"/>
  <c r="M5109" i="1"/>
  <c r="N5109" i="1"/>
  <c r="I5110" i="1"/>
  <c r="J5110" i="1"/>
  <c r="O5110" i="1" s="1"/>
  <c r="I5111" i="1"/>
  <c r="M5111" i="1" s="1"/>
  <c r="J5111" i="1"/>
  <c r="O5111" i="1" s="1"/>
  <c r="I5112" i="1"/>
  <c r="N5112" i="1" s="1"/>
  <c r="J5112" i="1"/>
  <c r="O5112" i="1" s="1"/>
  <c r="I5113" i="1"/>
  <c r="J5113" i="1"/>
  <c r="O5113" i="1" s="1"/>
  <c r="K5113" i="1"/>
  <c r="I5114" i="1"/>
  <c r="J5114" i="1"/>
  <c r="O5114" i="1" s="1"/>
  <c r="K5114" i="1"/>
  <c r="I5115" i="1"/>
  <c r="N5115" i="1" s="1"/>
  <c r="J5115" i="1"/>
  <c r="O5115" i="1" s="1"/>
  <c r="K5115" i="1"/>
  <c r="I5116" i="1"/>
  <c r="K5116" i="1" s="1"/>
  <c r="J5116" i="1"/>
  <c r="O5116" i="1" s="1"/>
  <c r="I5117" i="1"/>
  <c r="N5117" i="1" s="1"/>
  <c r="J5117" i="1"/>
  <c r="O5117" i="1" s="1"/>
  <c r="L5117" i="1"/>
  <c r="M5117" i="1"/>
  <c r="I5118" i="1"/>
  <c r="K5118" i="1" s="1"/>
  <c r="J5118" i="1"/>
  <c r="O5118" i="1" s="1"/>
  <c r="L5118" i="1"/>
  <c r="I5119" i="1"/>
  <c r="M5119" i="1" s="1"/>
  <c r="J5119" i="1"/>
  <c r="O5119" i="1" s="1"/>
  <c r="I5120" i="1"/>
  <c r="N5120" i="1" s="1"/>
  <c r="J5120" i="1"/>
  <c r="O5120" i="1" s="1"/>
  <c r="I5121" i="1"/>
  <c r="K5121" i="1" s="1"/>
  <c r="J5121" i="1"/>
  <c r="O5121" i="1" s="1"/>
  <c r="I5122" i="1"/>
  <c r="J5122" i="1"/>
  <c r="O5122" i="1" s="1"/>
  <c r="I5123" i="1"/>
  <c r="N5123" i="1" s="1"/>
  <c r="J5123" i="1"/>
  <c r="O5123" i="1" s="1"/>
  <c r="K5123" i="1"/>
  <c r="L5123" i="1"/>
  <c r="M5123" i="1"/>
  <c r="I5124" i="1"/>
  <c r="K5124" i="1" s="1"/>
  <c r="J5124" i="1"/>
  <c r="O5124" i="1" s="1"/>
  <c r="L5124" i="1"/>
  <c r="M5124" i="1"/>
  <c r="N5124" i="1"/>
  <c r="I5125" i="1"/>
  <c r="J5125" i="1"/>
  <c r="O5125" i="1" s="1"/>
  <c r="I5126" i="1"/>
  <c r="K5126" i="1" s="1"/>
  <c r="J5126" i="1"/>
  <c r="O5126" i="1" s="1"/>
  <c r="L5126" i="1"/>
  <c r="N5126" i="1"/>
  <c r="I5127" i="1"/>
  <c r="J5127" i="1"/>
  <c r="O5127" i="1" s="1"/>
  <c r="M5127" i="1"/>
  <c r="I5128" i="1"/>
  <c r="J5128" i="1"/>
  <c r="O5128" i="1" s="1"/>
  <c r="I5129" i="1"/>
  <c r="K5129" i="1" s="1"/>
  <c r="J5129" i="1"/>
  <c r="O5129" i="1" s="1"/>
  <c r="I5130" i="1"/>
  <c r="N5130" i="1" s="1"/>
  <c r="J5130" i="1"/>
  <c r="O5130" i="1" s="1"/>
  <c r="K5130" i="1"/>
  <c r="M5130" i="1"/>
  <c r="I5131" i="1"/>
  <c r="J5131" i="1"/>
  <c r="O5131" i="1" s="1"/>
  <c r="I5132" i="1"/>
  <c r="N5132" i="1" s="1"/>
  <c r="J5132" i="1"/>
  <c r="O5132" i="1" s="1"/>
  <c r="L5132" i="1"/>
  <c r="M5132" i="1"/>
  <c r="I5133" i="1"/>
  <c r="L5133" i="1" s="1"/>
  <c r="J5133" i="1"/>
  <c r="O5133" i="1" s="1"/>
  <c r="K5133" i="1"/>
  <c r="M5133" i="1"/>
  <c r="N5133" i="1"/>
  <c r="I5134" i="1"/>
  <c r="J5134" i="1"/>
  <c r="O5134" i="1" s="1"/>
  <c r="I5135" i="1"/>
  <c r="M5135" i="1" s="1"/>
  <c r="J5135" i="1"/>
  <c r="O5135" i="1" s="1"/>
  <c r="I5136" i="1"/>
  <c r="J5136" i="1"/>
  <c r="O5136" i="1" s="1"/>
  <c r="I5137" i="1"/>
  <c r="K5137" i="1" s="1"/>
  <c r="J5137" i="1"/>
  <c r="O5137" i="1" s="1"/>
  <c r="I5138" i="1"/>
  <c r="N5138" i="1" s="1"/>
  <c r="J5138" i="1"/>
  <c r="O5138" i="1" s="1"/>
  <c r="K5138" i="1"/>
  <c r="I5139" i="1"/>
  <c r="N5139" i="1" s="1"/>
  <c r="J5139" i="1"/>
  <c r="O5139" i="1" s="1"/>
  <c r="M5139" i="1"/>
  <c r="I5140" i="1"/>
  <c r="M5140" i="1" s="1"/>
  <c r="J5140" i="1"/>
  <c r="O5140" i="1" s="1"/>
  <c r="K5140" i="1"/>
  <c r="L5140" i="1"/>
  <c r="N5140" i="1"/>
  <c r="I5141" i="1"/>
  <c r="J5141" i="1"/>
  <c r="O5141" i="1" s="1"/>
  <c r="K5141" i="1"/>
  <c r="L5141" i="1"/>
  <c r="M5141" i="1"/>
  <c r="N5141" i="1"/>
  <c r="I5142" i="1"/>
  <c r="K5142" i="1" s="1"/>
  <c r="J5142" i="1"/>
  <c r="O5142" i="1" s="1"/>
  <c r="N5142" i="1"/>
  <c r="I5143" i="1"/>
  <c r="J5143" i="1"/>
  <c r="O5143" i="1" s="1"/>
  <c r="M5143" i="1"/>
  <c r="I5144" i="1"/>
  <c r="N5144" i="1" s="1"/>
  <c r="J5144" i="1"/>
  <c r="O5144" i="1" s="1"/>
  <c r="I5145" i="1"/>
  <c r="K5145" i="1" s="1"/>
  <c r="J5145" i="1"/>
  <c r="O5145" i="1" s="1"/>
  <c r="I5146" i="1"/>
  <c r="K5146" i="1" s="1"/>
  <c r="J5146" i="1"/>
  <c r="O5146" i="1" s="1"/>
  <c r="I5147" i="1"/>
  <c r="N5147" i="1" s="1"/>
  <c r="J5147" i="1"/>
  <c r="O5147" i="1" s="1"/>
  <c r="K5147" i="1"/>
  <c r="M5147" i="1"/>
  <c r="I5148" i="1"/>
  <c r="J5148" i="1"/>
  <c r="O5148" i="1" s="1"/>
  <c r="N5148" i="1"/>
  <c r="I5149" i="1"/>
  <c r="M5149" i="1" s="1"/>
  <c r="J5149" i="1"/>
  <c r="O5149" i="1" s="1"/>
  <c r="K5149" i="1"/>
  <c r="L5149" i="1"/>
  <c r="N5149" i="1"/>
  <c r="I5150" i="1"/>
  <c r="K5150" i="1" s="1"/>
  <c r="J5150" i="1"/>
  <c r="O5150" i="1" s="1"/>
  <c r="L5150" i="1"/>
  <c r="N5150" i="1"/>
  <c r="I5151" i="1"/>
  <c r="M5151" i="1" s="1"/>
  <c r="J5151" i="1"/>
  <c r="O5151" i="1" s="1"/>
  <c r="I5152" i="1"/>
  <c r="J5152" i="1"/>
  <c r="O5152" i="1" s="1"/>
  <c r="N5152" i="1"/>
  <c r="I5153" i="1"/>
  <c r="J5153" i="1"/>
  <c r="O5153" i="1" s="1"/>
  <c r="I5154" i="1"/>
  <c r="J5154" i="1"/>
  <c r="O5154" i="1" s="1"/>
  <c r="I5155" i="1"/>
  <c r="N5155" i="1" s="1"/>
  <c r="J5155" i="1"/>
  <c r="O5155" i="1" s="1"/>
  <c r="I5156" i="1"/>
  <c r="J5156" i="1"/>
  <c r="O5156" i="1" s="1"/>
  <c r="N5156" i="1"/>
  <c r="I5157" i="1"/>
  <c r="M5157" i="1" s="1"/>
  <c r="J5157" i="1"/>
  <c r="O5157" i="1" s="1"/>
  <c r="K5157" i="1"/>
  <c r="L5157" i="1"/>
  <c r="N5157" i="1"/>
  <c r="I5158" i="1"/>
  <c r="K5158" i="1" s="1"/>
  <c r="J5158" i="1"/>
  <c r="O5158" i="1" s="1"/>
  <c r="L5158" i="1"/>
  <c r="N5158" i="1"/>
  <c r="I5159" i="1"/>
  <c r="J5159" i="1"/>
  <c r="O5159" i="1" s="1"/>
  <c r="I5160" i="1"/>
  <c r="J5160" i="1"/>
  <c r="O5160" i="1" s="1"/>
  <c r="N5160" i="1"/>
  <c r="I5161" i="1"/>
  <c r="J5161" i="1"/>
  <c r="O5161" i="1" s="1"/>
  <c r="I5162" i="1"/>
  <c r="J5162" i="1"/>
  <c r="O5162" i="1" s="1"/>
  <c r="I5163" i="1"/>
  <c r="N5163" i="1" s="1"/>
  <c r="J5163" i="1"/>
  <c r="O5163" i="1" s="1"/>
  <c r="I5164" i="1"/>
  <c r="J5164" i="1"/>
  <c r="O5164" i="1" s="1"/>
  <c r="K5164" i="1"/>
  <c r="I5165" i="1"/>
  <c r="N5165" i="1" s="1"/>
  <c r="J5165" i="1"/>
  <c r="O5165" i="1" s="1"/>
  <c r="K5165" i="1"/>
  <c r="L5165" i="1"/>
  <c r="M5165" i="1"/>
  <c r="I5166" i="1"/>
  <c r="K5166" i="1" s="1"/>
  <c r="J5166" i="1"/>
  <c r="O5166" i="1" s="1"/>
  <c r="L5166" i="1"/>
  <c r="I5167" i="1"/>
  <c r="J5167" i="1"/>
  <c r="O5167" i="1" s="1"/>
  <c r="I5168" i="1"/>
  <c r="N5168" i="1" s="1"/>
  <c r="J5168" i="1"/>
  <c r="O5168" i="1" s="1"/>
  <c r="I5169" i="1"/>
  <c r="J5169" i="1"/>
  <c r="O5169" i="1" s="1"/>
  <c r="K5169" i="1"/>
  <c r="I5170" i="1"/>
  <c r="J5170" i="1"/>
  <c r="O5170" i="1" s="1"/>
  <c r="I5171" i="1"/>
  <c r="N5171" i="1" s="1"/>
  <c r="J5171" i="1"/>
  <c r="O5171" i="1" s="1"/>
  <c r="I5172" i="1"/>
  <c r="K5172" i="1" s="1"/>
  <c r="J5172" i="1"/>
  <c r="O5172" i="1" s="1"/>
  <c r="I5173" i="1"/>
  <c r="N5173" i="1" s="1"/>
  <c r="J5173" i="1"/>
  <c r="O5173" i="1" s="1"/>
  <c r="K5173" i="1"/>
  <c r="L5173" i="1"/>
  <c r="M5173" i="1"/>
  <c r="I5174" i="1"/>
  <c r="K5174" i="1" s="1"/>
  <c r="J5174" i="1"/>
  <c r="O5174" i="1" s="1"/>
  <c r="L5174" i="1"/>
  <c r="I5175" i="1"/>
  <c r="M5175" i="1" s="1"/>
  <c r="J5175" i="1"/>
  <c r="O5175" i="1" s="1"/>
  <c r="I5176" i="1"/>
  <c r="J5176" i="1"/>
  <c r="O5176" i="1" s="1"/>
  <c r="N5176" i="1"/>
  <c r="I5177" i="1"/>
  <c r="J5177" i="1"/>
  <c r="O5177" i="1" s="1"/>
  <c r="K5177" i="1"/>
  <c r="I5178" i="1"/>
  <c r="J5178" i="1"/>
  <c r="O5178" i="1" s="1"/>
  <c r="M5178" i="1"/>
  <c r="I5179" i="1"/>
  <c r="N5179" i="1" s="1"/>
  <c r="J5179" i="1"/>
  <c r="O5179" i="1" s="1"/>
  <c r="K5179" i="1"/>
  <c r="I5180" i="1"/>
  <c r="M5180" i="1" s="1"/>
  <c r="J5180" i="1"/>
  <c r="O5180" i="1" s="1"/>
  <c r="I5181" i="1"/>
  <c r="J5181" i="1"/>
  <c r="O5181" i="1" s="1"/>
  <c r="K5181" i="1"/>
  <c r="I5182" i="1"/>
  <c r="K5182" i="1" s="1"/>
  <c r="J5182" i="1"/>
  <c r="O5182" i="1" s="1"/>
  <c r="N5182" i="1"/>
  <c r="I5183" i="1"/>
  <c r="M5183" i="1" s="1"/>
  <c r="J5183" i="1"/>
  <c r="O5183" i="1" s="1"/>
  <c r="I5184" i="1"/>
  <c r="N5184" i="1" s="1"/>
  <c r="J5184" i="1"/>
  <c r="O5184" i="1" s="1"/>
  <c r="I5185" i="1"/>
  <c r="J5185" i="1"/>
  <c r="O5185" i="1" s="1"/>
  <c r="K5185" i="1"/>
  <c r="I5186" i="1"/>
  <c r="J5186" i="1"/>
  <c r="O5186" i="1" s="1"/>
  <c r="M5186" i="1"/>
  <c r="I5187" i="1"/>
  <c r="N5187" i="1" s="1"/>
  <c r="J5187" i="1"/>
  <c r="O5187" i="1" s="1"/>
  <c r="K5187" i="1"/>
  <c r="L5187" i="1"/>
  <c r="I5188" i="1"/>
  <c r="L5188" i="1" s="1"/>
  <c r="J5188" i="1"/>
  <c r="O5188" i="1" s="1"/>
  <c r="K5188" i="1"/>
  <c r="M5188" i="1"/>
  <c r="N5188" i="1"/>
  <c r="I5189" i="1"/>
  <c r="M5189" i="1" s="1"/>
  <c r="J5189" i="1"/>
  <c r="O5189" i="1" s="1"/>
  <c r="I5190" i="1"/>
  <c r="L5190" i="1" s="1"/>
  <c r="J5190" i="1"/>
  <c r="O5190" i="1" s="1"/>
  <c r="I5191" i="1"/>
  <c r="J5191" i="1"/>
  <c r="O5191" i="1" s="1"/>
  <c r="M5191" i="1"/>
  <c r="I5192" i="1"/>
  <c r="J5192" i="1"/>
  <c r="O5192" i="1" s="1"/>
  <c r="I5193" i="1"/>
  <c r="K5193" i="1" s="1"/>
  <c r="J5193" i="1"/>
  <c r="O5193" i="1" s="1"/>
  <c r="I5194" i="1"/>
  <c r="N5194" i="1" s="1"/>
  <c r="J5194" i="1"/>
  <c r="O5194" i="1" s="1"/>
  <c r="K5194" i="1"/>
  <c r="L5194" i="1"/>
  <c r="M5194" i="1"/>
  <c r="I5195" i="1"/>
  <c r="J5195" i="1"/>
  <c r="O5195" i="1" s="1"/>
  <c r="M5195" i="1"/>
  <c r="I5196" i="1"/>
  <c r="M5196" i="1" s="1"/>
  <c r="J5196" i="1"/>
  <c r="O5196" i="1" s="1"/>
  <c r="K5196" i="1"/>
  <c r="L5196" i="1"/>
  <c r="N5196" i="1"/>
  <c r="I5197" i="1"/>
  <c r="J5197" i="1"/>
  <c r="O5197" i="1" s="1"/>
  <c r="K5197" i="1"/>
  <c r="L5197" i="1"/>
  <c r="M5197" i="1"/>
  <c r="N5197" i="1"/>
  <c r="I5198" i="1"/>
  <c r="K5198" i="1" s="1"/>
  <c r="J5198" i="1"/>
  <c r="O5198" i="1" s="1"/>
  <c r="N5198" i="1"/>
  <c r="I5199" i="1"/>
  <c r="M5199" i="1" s="1"/>
  <c r="J5199" i="1"/>
  <c r="O5199" i="1" s="1"/>
  <c r="I5200" i="1"/>
  <c r="J5200" i="1"/>
  <c r="O5200" i="1" s="1"/>
  <c r="I5201" i="1"/>
  <c r="K5201" i="1" s="1"/>
  <c r="J5201" i="1"/>
  <c r="O5201" i="1" s="1"/>
  <c r="I5202" i="1"/>
  <c r="N5202" i="1" s="1"/>
  <c r="J5202" i="1"/>
  <c r="O5202" i="1" s="1"/>
  <c r="L5202" i="1"/>
  <c r="M5202" i="1"/>
  <c r="I5203" i="1"/>
  <c r="N5203" i="1" s="1"/>
  <c r="J5203" i="1"/>
  <c r="O5203" i="1" s="1"/>
  <c r="M5203" i="1"/>
  <c r="I5204" i="1"/>
  <c r="M5204" i="1" s="1"/>
  <c r="J5204" i="1"/>
  <c r="O5204" i="1" s="1"/>
  <c r="K5204" i="1"/>
  <c r="L5204" i="1"/>
  <c r="N5204" i="1"/>
  <c r="I5205" i="1"/>
  <c r="J5205" i="1"/>
  <c r="O5205" i="1" s="1"/>
  <c r="K5205" i="1"/>
  <c r="L5205" i="1"/>
  <c r="M5205" i="1"/>
  <c r="N5205" i="1"/>
  <c r="I5206" i="1"/>
  <c r="K5206" i="1" s="1"/>
  <c r="J5206" i="1"/>
  <c r="O5206" i="1" s="1"/>
  <c r="N5206" i="1"/>
  <c r="I5207" i="1"/>
  <c r="J5207" i="1"/>
  <c r="O5207" i="1" s="1"/>
  <c r="M5207" i="1"/>
  <c r="I5208" i="1"/>
  <c r="N5208" i="1" s="1"/>
  <c r="J5208" i="1"/>
  <c r="O5208" i="1" s="1"/>
  <c r="I5209" i="1"/>
  <c r="K5209" i="1" s="1"/>
  <c r="J5209" i="1"/>
  <c r="O5209" i="1" s="1"/>
  <c r="I5210" i="1"/>
  <c r="N5210" i="1" s="1"/>
  <c r="J5210" i="1"/>
  <c r="O5210" i="1" s="1"/>
  <c r="K5210" i="1"/>
  <c r="L5210" i="1"/>
  <c r="I5211" i="1"/>
  <c r="N5211" i="1" s="1"/>
  <c r="J5211" i="1"/>
  <c r="O5211" i="1" s="1"/>
  <c r="K5211" i="1"/>
  <c r="I5212" i="1"/>
  <c r="J5212" i="1"/>
  <c r="O5212" i="1" s="1"/>
  <c r="I5213" i="1"/>
  <c r="N5213" i="1" s="1"/>
  <c r="J5213" i="1"/>
  <c r="O5213" i="1" s="1"/>
  <c r="K5213" i="1"/>
  <c r="M5213" i="1"/>
  <c r="I5214" i="1"/>
  <c r="K5214" i="1" s="1"/>
  <c r="J5214" i="1"/>
  <c r="O5214" i="1" s="1"/>
  <c r="L5214" i="1"/>
  <c r="I5215" i="1"/>
  <c r="M5215" i="1" s="1"/>
  <c r="J5215" i="1"/>
  <c r="O5215" i="1" s="1"/>
  <c r="I5216" i="1"/>
  <c r="N5216" i="1" s="1"/>
  <c r="J5216" i="1"/>
  <c r="O5216" i="1" s="1"/>
  <c r="I5217" i="1"/>
  <c r="J5217" i="1"/>
  <c r="O5217" i="1" s="1"/>
  <c r="I5218" i="1"/>
  <c r="N5218" i="1" s="1"/>
  <c r="J5218" i="1"/>
  <c r="O5218" i="1" s="1"/>
  <c r="K5218" i="1"/>
  <c r="L5218" i="1"/>
  <c r="I5219" i="1"/>
  <c r="N5219" i="1" s="1"/>
  <c r="J5219" i="1"/>
  <c r="O5219" i="1" s="1"/>
  <c r="L5219" i="1"/>
  <c r="I5220" i="1"/>
  <c r="M5220" i="1" s="1"/>
  <c r="J5220" i="1"/>
  <c r="O5220" i="1" s="1"/>
  <c r="K5220" i="1"/>
  <c r="L5220" i="1"/>
  <c r="N5220" i="1"/>
  <c r="I5221" i="1"/>
  <c r="J5221" i="1"/>
  <c r="O5221" i="1" s="1"/>
  <c r="K5221" i="1"/>
  <c r="L5221" i="1"/>
  <c r="M5221" i="1"/>
  <c r="N5221" i="1"/>
  <c r="I5222" i="1"/>
  <c r="K5222" i="1" s="1"/>
  <c r="J5222" i="1"/>
  <c r="O5222" i="1" s="1"/>
  <c r="N5222" i="1"/>
  <c r="I5223" i="1"/>
  <c r="J5223" i="1"/>
  <c r="O5223" i="1" s="1"/>
  <c r="I5224" i="1"/>
  <c r="N5224" i="1" s="1"/>
  <c r="J5224" i="1"/>
  <c r="O5224" i="1" s="1"/>
  <c r="I5225" i="1"/>
  <c r="J5225" i="1"/>
  <c r="O5225" i="1" s="1"/>
  <c r="I5226" i="1"/>
  <c r="N5226" i="1" s="1"/>
  <c r="J5226" i="1"/>
  <c r="O5226" i="1" s="1"/>
  <c r="L5226" i="1"/>
  <c r="M5226" i="1"/>
  <c r="I5227" i="1"/>
  <c r="N5227" i="1" s="1"/>
  <c r="J5227" i="1"/>
  <c r="O5227" i="1" s="1"/>
  <c r="I5228" i="1"/>
  <c r="J5228" i="1"/>
  <c r="O5228" i="1" s="1"/>
  <c r="K5228" i="1"/>
  <c r="L5228" i="1"/>
  <c r="M5228" i="1"/>
  <c r="N5228" i="1"/>
  <c r="I5229" i="1"/>
  <c r="K5229" i="1" s="1"/>
  <c r="J5229" i="1"/>
  <c r="O5229" i="1" s="1"/>
  <c r="L5229" i="1"/>
  <c r="M5229" i="1"/>
  <c r="N5229" i="1"/>
  <c r="I5230" i="1"/>
  <c r="J5230" i="1"/>
  <c r="O5230" i="1" s="1"/>
  <c r="I5231" i="1"/>
  <c r="J5231" i="1"/>
  <c r="O5231" i="1" s="1"/>
  <c r="I5232" i="1"/>
  <c r="N5232" i="1" s="1"/>
  <c r="J5232" i="1"/>
  <c r="O5232" i="1" s="1"/>
  <c r="I5233" i="1"/>
  <c r="K5233" i="1" s="1"/>
  <c r="J5233" i="1"/>
  <c r="O5233" i="1" s="1"/>
  <c r="I5234" i="1"/>
  <c r="N5234" i="1" s="1"/>
  <c r="J5234" i="1"/>
  <c r="O5234" i="1" s="1"/>
  <c r="K5234" i="1"/>
  <c r="L5234" i="1"/>
  <c r="M5234" i="1"/>
  <c r="I5235" i="1"/>
  <c r="N5235" i="1" s="1"/>
  <c r="J5235" i="1"/>
  <c r="O5235" i="1" s="1"/>
  <c r="I5236" i="1"/>
  <c r="L5236" i="1" s="1"/>
  <c r="J5236" i="1"/>
  <c r="O5236" i="1" s="1"/>
  <c r="K5236" i="1"/>
  <c r="M5236" i="1"/>
  <c r="N5236" i="1"/>
  <c r="I5237" i="1"/>
  <c r="M5237" i="1" s="1"/>
  <c r="J5237" i="1"/>
  <c r="O5237" i="1" s="1"/>
  <c r="I5238" i="1"/>
  <c r="J5238" i="1"/>
  <c r="O5238" i="1" s="1"/>
  <c r="L5238" i="1"/>
  <c r="I5239" i="1"/>
  <c r="J5239" i="1"/>
  <c r="O5239" i="1" s="1"/>
  <c r="M5239" i="1"/>
  <c r="I5240" i="1"/>
  <c r="J5240" i="1"/>
  <c r="O5240" i="1" s="1"/>
  <c r="N5240" i="1"/>
  <c r="I5241" i="1"/>
  <c r="K5241" i="1" s="1"/>
  <c r="J5241" i="1"/>
  <c r="O5241" i="1" s="1"/>
  <c r="I5242" i="1"/>
  <c r="N5242" i="1" s="1"/>
  <c r="J5242" i="1"/>
  <c r="O5242" i="1" s="1"/>
  <c r="I5243" i="1"/>
  <c r="N5243" i="1" s="1"/>
  <c r="J5243" i="1"/>
  <c r="O5243" i="1" s="1"/>
  <c r="I5244" i="1"/>
  <c r="N5244" i="1" s="1"/>
  <c r="J5244" i="1"/>
  <c r="O5244" i="1" s="1"/>
  <c r="K5244" i="1"/>
  <c r="I5245" i="1"/>
  <c r="L5245" i="1" s="1"/>
  <c r="J5245" i="1"/>
  <c r="O5245" i="1" s="1"/>
  <c r="K5245" i="1"/>
  <c r="M5245" i="1"/>
  <c r="N5245" i="1"/>
  <c r="I5246" i="1"/>
  <c r="J5246" i="1"/>
  <c r="O5246" i="1" s="1"/>
  <c r="I5247" i="1"/>
  <c r="J5247" i="1"/>
  <c r="O5247" i="1" s="1"/>
  <c r="M5247" i="1"/>
  <c r="I5248" i="1"/>
  <c r="N5248" i="1" s="1"/>
  <c r="J5248" i="1"/>
  <c r="O5248" i="1" s="1"/>
  <c r="I5249" i="1"/>
  <c r="K5249" i="1" s="1"/>
  <c r="J5249" i="1"/>
  <c r="O5249" i="1" s="1"/>
  <c r="I5250" i="1"/>
  <c r="N5250" i="1" s="1"/>
  <c r="J5250" i="1"/>
  <c r="O5250" i="1" s="1"/>
  <c r="L5250" i="1"/>
  <c r="I5251" i="1"/>
  <c r="N5251" i="1" s="1"/>
  <c r="J5251" i="1"/>
  <c r="O5251" i="1" s="1"/>
  <c r="L5251" i="1"/>
  <c r="M5251" i="1"/>
  <c r="I5252" i="1"/>
  <c r="J5252" i="1"/>
  <c r="O5252" i="1" s="1"/>
  <c r="K5252" i="1"/>
  <c r="I5253" i="1"/>
  <c r="N5253" i="1" s="1"/>
  <c r="J5253" i="1"/>
  <c r="O5253" i="1" s="1"/>
  <c r="K5253" i="1"/>
  <c r="L5253" i="1"/>
  <c r="M5253" i="1"/>
  <c r="I5254" i="1"/>
  <c r="K5254" i="1" s="1"/>
  <c r="J5254" i="1"/>
  <c r="O5254" i="1" s="1"/>
  <c r="L5254" i="1"/>
  <c r="I5255" i="1"/>
  <c r="J5255" i="1"/>
  <c r="O5255" i="1" s="1"/>
  <c r="M5255" i="1"/>
  <c r="I5256" i="1"/>
  <c r="J5256" i="1"/>
  <c r="O5256" i="1" s="1"/>
  <c r="I5257" i="1"/>
  <c r="K5257" i="1" s="1"/>
  <c r="J5257" i="1"/>
  <c r="O5257" i="1" s="1"/>
  <c r="I5258" i="1"/>
  <c r="N5258" i="1" s="1"/>
  <c r="J5258" i="1"/>
  <c r="O5258" i="1" s="1"/>
  <c r="K5258" i="1"/>
  <c r="L5258" i="1"/>
  <c r="I5259" i="1"/>
  <c r="N5259" i="1" s="1"/>
  <c r="J5259" i="1"/>
  <c r="O5259" i="1" s="1"/>
  <c r="K5259" i="1"/>
  <c r="M5259" i="1"/>
  <c r="I5260" i="1"/>
  <c r="J5260" i="1"/>
  <c r="O5260" i="1" s="1"/>
  <c r="N5260" i="1"/>
  <c r="I5261" i="1"/>
  <c r="M5261" i="1" s="1"/>
  <c r="J5261" i="1"/>
  <c r="O5261" i="1" s="1"/>
  <c r="K5261" i="1"/>
  <c r="L5261" i="1"/>
  <c r="N5261" i="1"/>
  <c r="I5262" i="1"/>
  <c r="K5262" i="1" s="1"/>
  <c r="J5262" i="1"/>
  <c r="O5262" i="1" s="1"/>
  <c r="L5262" i="1"/>
  <c r="N5262" i="1"/>
  <c r="I5263" i="1"/>
  <c r="M5263" i="1" s="1"/>
  <c r="J5263" i="1"/>
  <c r="O5263" i="1" s="1"/>
  <c r="I5264" i="1"/>
  <c r="J5264" i="1"/>
  <c r="O5264" i="1" s="1"/>
  <c r="I5265" i="1"/>
  <c r="J5265" i="1"/>
  <c r="O5265" i="1" s="1"/>
  <c r="K5265" i="1"/>
  <c r="I5266" i="1"/>
  <c r="J5266" i="1"/>
  <c r="O5266" i="1" s="1"/>
  <c r="I5267" i="1"/>
  <c r="N5267" i="1" s="1"/>
  <c r="J5267" i="1"/>
  <c r="O5267" i="1" s="1"/>
  <c r="L5267" i="1"/>
  <c r="M5267" i="1"/>
  <c r="I5268" i="1"/>
  <c r="K5268" i="1" s="1"/>
  <c r="J5268" i="1"/>
  <c r="O5268" i="1" s="1"/>
  <c r="L5268" i="1"/>
  <c r="M5268" i="1"/>
  <c r="N5268" i="1"/>
  <c r="I5269" i="1"/>
  <c r="J5269" i="1"/>
  <c r="O5269" i="1" s="1"/>
  <c r="N5269" i="1"/>
  <c r="I5270" i="1"/>
  <c r="K5270" i="1" s="1"/>
  <c r="J5270" i="1"/>
  <c r="O5270" i="1" s="1"/>
  <c r="L5270" i="1"/>
  <c r="N5270" i="1"/>
  <c r="I5271" i="1"/>
  <c r="M5271" i="1" s="1"/>
  <c r="J5271" i="1"/>
  <c r="O5271" i="1" s="1"/>
  <c r="I5272" i="1"/>
  <c r="J5272" i="1"/>
  <c r="O5272" i="1" s="1"/>
  <c r="K5272" i="1"/>
  <c r="I5273" i="1"/>
  <c r="J5273" i="1"/>
  <c r="O5273" i="1" s="1"/>
  <c r="I5274" i="1"/>
  <c r="N5274" i="1" s="1"/>
  <c r="J5274" i="1"/>
  <c r="O5274" i="1" s="1"/>
  <c r="K5274" i="1"/>
  <c r="M5274" i="1"/>
  <c r="I5275" i="1"/>
  <c r="J5275" i="1"/>
  <c r="O5275" i="1" s="1"/>
  <c r="I5276" i="1"/>
  <c r="N5276" i="1" s="1"/>
  <c r="J5276" i="1"/>
  <c r="O5276" i="1" s="1"/>
  <c r="I5277" i="1"/>
  <c r="L5277" i="1" s="1"/>
  <c r="J5277" i="1"/>
  <c r="O5277" i="1" s="1"/>
  <c r="K5277" i="1"/>
  <c r="M5277" i="1"/>
  <c r="N5277" i="1"/>
  <c r="I5278" i="1"/>
  <c r="K5278" i="1" s="1"/>
  <c r="J5278" i="1"/>
  <c r="O5278" i="1" s="1"/>
  <c r="I5279" i="1"/>
  <c r="J5279" i="1"/>
  <c r="O5279" i="1" s="1"/>
  <c r="M5279" i="1"/>
  <c r="I5280" i="1"/>
  <c r="K5280" i="1" s="1"/>
  <c r="J5280" i="1"/>
  <c r="O5280" i="1" s="1"/>
  <c r="N5280" i="1"/>
  <c r="I5281" i="1"/>
  <c r="L5281" i="1" s="1"/>
  <c r="J5281" i="1"/>
  <c r="O5281" i="1" s="1"/>
  <c r="I5282" i="1"/>
  <c r="N5282" i="1" s="1"/>
  <c r="J5282" i="1"/>
  <c r="O5282" i="1" s="1"/>
  <c r="K5282" i="1"/>
  <c r="L5282" i="1"/>
  <c r="M5282" i="1"/>
  <c r="I5283" i="1"/>
  <c r="J5283" i="1"/>
  <c r="O5283" i="1" s="1"/>
  <c r="N5283" i="1"/>
  <c r="I5284" i="1"/>
  <c r="M5284" i="1" s="1"/>
  <c r="J5284" i="1"/>
  <c r="O5284" i="1" s="1"/>
  <c r="K5284" i="1"/>
  <c r="L5284" i="1"/>
  <c r="N5284" i="1"/>
  <c r="I5285" i="1"/>
  <c r="J5285" i="1"/>
  <c r="O5285" i="1" s="1"/>
  <c r="K5285" i="1"/>
  <c r="L5285" i="1"/>
  <c r="M5285" i="1"/>
  <c r="N5285" i="1"/>
  <c r="I5286" i="1"/>
  <c r="K5286" i="1" s="1"/>
  <c r="J5286" i="1"/>
  <c r="O5286" i="1" s="1"/>
  <c r="I5287" i="1"/>
  <c r="N5287" i="1" s="1"/>
  <c r="J5287" i="1"/>
  <c r="O5287" i="1" s="1"/>
  <c r="M5287" i="1"/>
  <c r="I5288" i="1"/>
  <c r="J5288" i="1"/>
  <c r="O5288" i="1" s="1"/>
  <c r="I5289" i="1"/>
  <c r="J5289" i="1"/>
  <c r="O5289" i="1" s="1"/>
  <c r="K5289" i="1"/>
  <c r="I5290" i="1"/>
  <c r="L5290" i="1" s="1"/>
  <c r="J5290" i="1"/>
  <c r="O5290" i="1" s="1"/>
  <c r="I5291" i="1"/>
  <c r="K5291" i="1" s="1"/>
  <c r="J5291" i="1"/>
  <c r="O5291" i="1" s="1"/>
  <c r="I5292" i="1"/>
  <c r="N5292" i="1" s="1"/>
  <c r="J5292" i="1"/>
  <c r="O5292" i="1" s="1"/>
  <c r="I5293" i="1"/>
  <c r="L5293" i="1" s="1"/>
  <c r="J5293" i="1"/>
  <c r="O5293" i="1" s="1"/>
  <c r="K5293" i="1"/>
  <c r="M5293" i="1"/>
  <c r="N5293" i="1"/>
  <c r="I5294" i="1"/>
  <c r="J5294" i="1"/>
  <c r="O5294" i="1" s="1"/>
  <c r="N5294" i="1"/>
  <c r="I5295" i="1"/>
  <c r="N5295" i="1" s="1"/>
  <c r="J5295" i="1"/>
  <c r="O5295" i="1" s="1"/>
  <c r="M5295" i="1"/>
  <c r="I5296" i="1"/>
  <c r="N5296" i="1" s="1"/>
  <c r="J5296" i="1"/>
  <c r="O5296" i="1" s="1"/>
  <c r="I5297" i="1"/>
  <c r="L5297" i="1" s="1"/>
  <c r="J5297" i="1"/>
  <c r="O5297" i="1" s="1"/>
  <c r="K5297" i="1"/>
  <c r="I5298" i="1"/>
  <c r="N5298" i="1" s="1"/>
  <c r="J5298" i="1"/>
  <c r="O5298" i="1" s="1"/>
  <c r="L5298" i="1"/>
  <c r="I5299" i="1"/>
  <c r="L5299" i="1" s="1"/>
  <c r="J5299" i="1"/>
  <c r="O5299" i="1" s="1"/>
  <c r="I5300" i="1"/>
  <c r="N5300" i="1" s="1"/>
  <c r="J5300" i="1"/>
  <c r="O5300" i="1" s="1"/>
  <c r="K5300" i="1"/>
  <c r="M5300" i="1"/>
  <c r="I5301" i="1"/>
  <c r="L5301" i="1" s="1"/>
  <c r="J5301" i="1"/>
  <c r="O5301" i="1" s="1"/>
  <c r="K5301" i="1"/>
  <c r="M5301" i="1"/>
  <c r="N5301" i="1"/>
  <c r="I5302" i="1"/>
  <c r="J5302" i="1"/>
  <c r="O5302" i="1" s="1"/>
  <c r="I5303" i="1"/>
  <c r="J5303" i="1"/>
  <c r="O5303" i="1" s="1"/>
  <c r="I5304" i="1"/>
  <c r="N5304" i="1" s="1"/>
  <c r="J5304" i="1"/>
  <c r="O5304" i="1" s="1"/>
  <c r="I5305" i="1"/>
  <c r="L5305" i="1" s="1"/>
  <c r="J5305" i="1"/>
  <c r="O5305" i="1" s="1"/>
  <c r="K5305" i="1"/>
  <c r="I5306" i="1"/>
  <c r="N5306" i="1" s="1"/>
  <c r="J5306" i="1"/>
  <c r="O5306" i="1" s="1"/>
  <c r="I5307" i="1"/>
  <c r="J5307" i="1"/>
  <c r="O5307" i="1" s="1"/>
  <c r="I5308" i="1"/>
  <c r="N5308" i="1" s="1"/>
  <c r="J5308" i="1"/>
  <c r="O5308" i="1" s="1"/>
  <c r="K5308" i="1"/>
  <c r="M5308" i="1"/>
  <c r="I5309" i="1"/>
  <c r="L5309" i="1" s="1"/>
  <c r="J5309" i="1"/>
  <c r="O5309" i="1" s="1"/>
  <c r="K5309" i="1"/>
  <c r="M5309" i="1"/>
  <c r="N5309" i="1"/>
  <c r="I5310" i="1"/>
  <c r="K5310" i="1" s="1"/>
  <c r="J5310" i="1"/>
  <c r="O5310" i="1" s="1"/>
  <c r="I5311" i="1"/>
  <c r="J5311" i="1"/>
  <c r="O5311" i="1" s="1"/>
  <c r="M5311" i="1"/>
  <c r="I5312" i="1"/>
  <c r="K5312" i="1" s="1"/>
  <c r="J5312" i="1"/>
  <c r="O5312" i="1" s="1"/>
  <c r="N5312" i="1"/>
  <c r="I5313" i="1"/>
  <c r="J5313" i="1"/>
  <c r="O5313" i="1" s="1"/>
  <c r="I5314" i="1"/>
  <c r="N5314" i="1" s="1"/>
  <c r="J5314" i="1"/>
  <c r="O5314" i="1" s="1"/>
  <c r="K5314" i="1"/>
  <c r="L5314" i="1"/>
  <c r="M5314" i="1"/>
  <c r="I5315" i="1"/>
  <c r="J5315" i="1"/>
  <c r="O5315" i="1" s="1"/>
  <c r="N5315" i="1"/>
  <c r="I5316" i="1"/>
  <c r="M5316" i="1" s="1"/>
  <c r="J5316" i="1"/>
  <c r="O5316" i="1" s="1"/>
  <c r="K5316" i="1"/>
  <c r="L5316" i="1"/>
  <c r="N5316" i="1"/>
  <c r="I5317" i="1"/>
  <c r="J5317" i="1"/>
  <c r="O5317" i="1" s="1"/>
  <c r="K5317" i="1"/>
  <c r="L5317" i="1"/>
  <c r="M5317" i="1"/>
  <c r="N5317" i="1"/>
  <c r="I5318" i="1"/>
  <c r="K5318" i="1" s="1"/>
  <c r="J5318" i="1"/>
  <c r="O5318" i="1" s="1"/>
  <c r="I5319" i="1"/>
  <c r="J5319" i="1"/>
  <c r="O5319" i="1" s="1"/>
  <c r="M5319" i="1"/>
  <c r="N5319" i="1"/>
  <c r="I5320" i="1"/>
  <c r="J5320" i="1"/>
  <c r="O5320" i="1" s="1"/>
  <c r="I5321" i="1"/>
  <c r="J5321" i="1"/>
  <c r="O5321" i="1" s="1"/>
  <c r="K5321" i="1"/>
  <c r="I5322" i="1"/>
  <c r="J5322" i="1"/>
  <c r="O5322" i="1" s="1"/>
  <c r="L5322" i="1"/>
  <c r="I5323" i="1"/>
  <c r="K5323" i="1" s="1"/>
  <c r="J5323" i="1"/>
  <c r="O5323" i="1" s="1"/>
  <c r="I5324" i="1"/>
  <c r="N5324" i="1" s="1"/>
  <c r="J5324" i="1"/>
  <c r="O5324" i="1" s="1"/>
  <c r="K5324" i="1"/>
  <c r="M5324" i="1"/>
  <c r="I5325" i="1"/>
  <c r="L5325" i="1" s="1"/>
  <c r="J5325" i="1"/>
  <c r="O5325" i="1" s="1"/>
  <c r="K5325" i="1"/>
  <c r="M5325" i="1"/>
  <c r="N5325" i="1"/>
  <c r="I5326" i="1"/>
  <c r="J5326" i="1"/>
  <c r="O5326" i="1" s="1"/>
  <c r="N5326" i="1"/>
  <c r="I5327" i="1"/>
  <c r="N5327" i="1" s="1"/>
  <c r="J5327" i="1"/>
  <c r="O5327" i="1" s="1"/>
  <c r="M5327" i="1"/>
  <c r="I5328" i="1"/>
  <c r="N5328" i="1" s="1"/>
  <c r="J5328" i="1"/>
  <c r="O5328" i="1" s="1"/>
  <c r="I5329" i="1"/>
  <c r="L5329" i="1" s="1"/>
  <c r="J5329" i="1"/>
  <c r="O5329" i="1" s="1"/>
  <c r="K5329" i="1"/>
  <c r="I5330" i="1"/>
  <c r="N5330" i="1" s="1"/>
  <c r="J5330" i="1"/>
  <c r="O5330" i="1" s="1"/>
  <c r="I5331" i="1"/>
  <c r="L5331" i="1" s="1"/>
  <c r="J5331" i="1"/>
  <c r="O5331" i="1" s="1"/>
  <c r="I5332" i="1"/>
  <c r="N5332" i="1" s="1"/>
  <c r="J5332" i="1"/>
  <c r="O5332" i="1" s="1"/>
  <c r="K5332" i="1"/>
  <c r="L5332" i="1"/>
  <c r="M5332" i="1"/>
  <c r="I5333" i="1"/>
  <c r="J5333" i="1"/>
  <c r="O5333" i="1" s="1"/>
  <c r="K5333" i="1"/>
  <c r="L5333" i="1"/>
  <c r="M5333" i="1"/>
  <c r="N5333" i="1"/>
  <c r="I5334" i="1"/>
  <c r="K5334" i="1" s="1"/>
  <c r="J5334" i="1"/>
  <c r="O5334" i="1" s="1"/>
  <c r="N5334" i="1"/>
  <c r="I5335" i="1"/>
  <c r="J5335" i="1"/>
  <c r="O5335" i="1" s="1"/>
  <c r="I5336" i="1"/>
  <c r="J5336" i="1"/>
  <c r="O5336" i="1" s="1"/>
  <c r="I5337" i="1"/>
  <c r="L5337" i="1" s="1"/>
  <c r="J5337" i="1"/>
  <c r="O5337" i="1" s="1"/>
  <c r="I5338" i="1"/>
  <c r="N5338" i="1" s="1"/>
  <c r="J5338" i="1"/>
  <c r="O5338" i="1" s="1"/>
  <c r="I5339" i="1"/>
  <c r="N5339" i="1" s="1"/>
  <c r="J5339" i="1"/>
  <c r="O5339" i="1" s="1"/>
  <c r="L5339" i="1"/>
  <c r="M5339" i="1"/>
  <c r="I5340" i="1"/>
  <c r="K5340" i="1" s="1"/>
  <c r="J5340" i="1"/>
  <c r="O5340" i="1" s="1"/>
  <c r="I5341" i="1"/>
  <c r="N5341" i="1" s="1"/>
  <c r="J5341" i="1"/>
  <c r="O5341" i="1" s="1"/>
  <c r="K5341" i="1"/>
  <c r="L5341" i="1"/>
  <c r="M5341" i="1"/>
  <c r="I5342" i="1"/>
  <c r="K5342" i="1" s="1"/>
  <c r="J5342" i="1"/>
  <c r="O5342" i="1" s="1"/>
  <c r="I5343" i="1"/>
  <c r="M5343" i="1" s="1"/>
  <c r="J5343" i="1"/>
  <c r="O5343" i="1" s="1"/>
  <c r="I5344" i="1"/>
  <c r="J5344" i="1"/>
  <c r="O5344" i="1" s="1"/>
  <c r="I5345" i="1"/>
  <c r="L5345" i="1" s="1"/>
  <c r="J5345" i="1"/>
  <c r="O5345" i="1" s="1"/>
  <c r="I5346" i="1"/>
  <c r="N5346" i="1" s="1"/>
  <c r="J5346" i="1"/>
  <c r="O5346" i="1" s="1"/>
  <c r="K5346" i="1"/>
  <c r="M5346" i="1"/>
  <c r="I5347" i="1"/>
  <c r="L5347" i="1" s="1"/>
  <c r="J5347" i="1"/>
  <c r="O5347" i="1" s="1"/>
  <c r="M5347" i="1"/>
  <c r="N5347" i="1"/>
  <c r="I5348" i="1"/>
  <c r="K5348" i="1" s="1"/>
  <c r="J5348" i="1"/>
  <c r="O5348" i="1" s="1"/>
  <c r="I5349" i="1"/>
  <c r="N5349" i="1" s="1"/>
  <c r="J5349" i="1"/>
  <c r="O5349" i="1" s="1"/>
  <c r="K5349" i="1"/>
  <c r="I5350" i="1"/>
  <c r="K5350" i="1" s="1"/>
  <c r="J5350" i="1"/>
  <c r="O5350" i="1" s="1"/>
  <c r="L5350" i="1"/>
  <c r="I5351" i="1"/>
  <c r="J5351" i="1"/>
  <c r="O5351" i="1" s="1"/>
  <c r="M5351" i="1"/>
  <c r="N5351" i="1"/>
  <c r="I5352" i="1"/>
  <c r="K5352" i="1" s="1"/>
  <c r="J5352" i="1"/>
  <c r="O5352" i="1" s="1"/>
  <c r="I5353" i="1"/>
  <c r="J5353" i="1"/>
  <c r="O5353" i="1" s="1"/>
  <c r="K5353" i="1"/>
  <c r="I5354" i="1"/>
  <c r="J5354" i="1"/>
  <c r="O5354" i="1" s="1"/>
  <c r="I5355" i="1"/>
  <c r="M5355" i="1" s="1"/>
  <c r="J5355" i="1"/>
  <c r="O5355" i="1" s="1"/>
  <c r="I5356" i="1"/>
  <c r="M5356" i="1" s="1"/>
  <c r="J5356" i="1"/>
  <c r="O5356" i="1" s="1"/>
  <c r="K5356" i="1"/>
  <c r="L5356" i="1"/>
  <c r="N5356" i="1"/>
  <c r="I5357" i="1"/>
  <c r="J5357" i="1"/>
  <c r="O5357" i="1" s="1"/>
  <c r="K5357" i="1"/>
  <c r="L5357" i="1"/>
  <c r="M5357" i="1"/>
  <c r="N5357" i="1"/>
  <c r="I5358" i="1"/>
  <c r="K5358" i="1" s="1"/>
  <c r="J5358" i="1"/>
  <c r="O5358" i="1" s="1"/>
  <c r="M5358" i="1"/>
  <c r="N5358" i="1"/>
  <c r="I5359" i="1"/>
  <c r="N5359" i="1" s="1"/>
  <c r="J5359" i="1"/>
  <c r="O5359" i="1" s="1"/>
  <c r="M5359" i="1"/>
  <c r="I5360" i="1"/>
  <c r="J5360" i="1"/>
  <c r="O5360" i="1" s="1"/>
  <c r="I5361" i="1"/>
  <c r="J5361" i="1"/>
  <c r="O5361" i="1" s="1"/>
  <c r="K5361" i="1"/>
  <c r="L5361" i="1"/>
  <c r="I5362" i="1"/>
  <c r="J5362" i="1"/>
  <c r="O5362" i="1" s="1"/>
  <c r="I5363" i="1"/>
  <c r="L5363" i="1" s="1"/>
  <c r="J5363" i="1"/>
  <c r="O5363" i="1" s="1"/>
  <c r="K5363" i="1"/>
  <c r="I5364" i="1"/>
  <c r="K5364" i="1" s="1"/>
  <c r="J5364" i="1"/>
  <c r="O5364" i="1" s="1"/>
  <c r="I5365" i="1"/>
  <c r="N5365" i="1" s="1"/>
  <c r="J5365" i="1"/>
  <c r="O5365" i="1" s="1"/>
  <c r="K5365" i="1"/>
  <c r="L5365" i="1"/>
  <c r="M5365" i="1"/>
  <c r="I5366" i="1"/>
  <c r="K5366" i="1" s="1"/>
  <c r="J5366" i="1"/>
  <c r="O5366" i="1" s="1"/>
  <c r="L5366" i="1"/>
  <c r="N5366" i="1"/>
  <c r="I5367" i="1"/>
  <c r="J5367" i="1"/>
  <c r="O5367" i="1" s="1"/>
  <c r="I5368" i="1"/>
  <c r="K5368" i="1" s="1"/>
  <c r="J5368" i="1"/>
  <c r="O5368" i="1" s="1"/>
  <c r="N5368" i="1"/>
  <c r="I5369" i="1"/>
  <c r="L5369" i="1" s="1"/>
  <c r="J5369" i="1"/>
  <c r="O5369" i="1" s="1"/>
  <c r="K5369" i="1"/>
  <c r="I5370" i="1"/>
  <c r="N5370" i="1" s="1"/>
  <c r="J5370" i="1"/>
  <c r="O5370" i="1" s="1"/>
  <c r="I5371" i="1"/>
  <c r="N5371" i="1" s="1"/>
  <c r="J5371" i="1"/>
  <c r="O5371" i="1" s="1"/>
  <c r="K5371" i="1"/>
  <c r="M5371" i="1"/>
  <c r="I5372" i="1"/>
  <c r="J5372" i="1"/>
  <c r="O5372" i="1" s="1"/>
  <c r="N5372" i="1"/>
  <c r="I5373" i="1"/>
  <c r="M5373" i="1" s="1"/>
  <c r="J5373" i="1"/>
  <c r="O5373" i="1" s="1"/>
  <c r="K5373" i="1"/>
  <c r="L5373" i="1"/>
  <c r="N5373" i="1"/>
  <c r="I5374" i="1"/>
  <c r="K5374" i="1" s="1"/>
  <c r="J5374" i="1"/>
  <c r="O5374" i="1" s="1"/>
  <c r="I5375" i="1"/>
  <c r="J5375" i="1"/>
  <c r="O5375" i="1" s="1"/>
  <c r="M5375" i="1"/>
  <c r="I5376" i="1"/>
  <c r="K5376" i="1" s="1"/>
  <c r="J5376" i="1"/>
  <c r="O5376" i="1" s="1"/>
  <c r="I5377" i="1"/>
  <c r="J5377" i="1"/>
  <c r="O5377" i="1" s="1"/>
  <c r="I5378" i="1"/>
  <c r="J5378" i="1"/>
  <c r="O5378" i="1" s="1"/>
  <c r="I5379" i="1"/>
  <c r="L5379" i="1" s="1"/>
  <c r="J5379" i="1"/>
  <c r="O5379" i="1" s="1"/>
  <c r="I5380" i="1"/>
  <c r="K5380" i="1" s="1"/>
  <c r="J5380" i="1"/>
  <c r="O5380" i="1" s="1"/>
  <c r="L5380" i="1"/>
  <c r="M5380" i="1"/>
  <c r="N5380" i="1"/>
  <c r="I5381" i="1"/>
  <c r="J5381" i="1"/>
  <c r="O5381" i="1" s="1"/>
  <c r="N5381" i="1"/>
  <c r="I5382" i="1"/>
  <c r="K5382" i="1" s="1"/>
  <c r="J5382" i="1"/>
  <c r="O5382" i="1" s="1"/>
  <c r="L5382" i="1"/>
  <c r="I5383" i="1"/>
  <c r="M5383" i="1" s="1"/>
  <c r="J5383" i="1"/>
  <c r="O5383" i="1" s="1"/>
  <c r="N5383" i="1"/>
  <c r="I5384" i="1"/>
  <c r="K5384" i="1" s="1"/>
  <c r="J5384" i="1"/>
  <c r="O5384" i="1" s="1"/>
  <c r="N5384" i="1"/>
  <c r="I5385" i="1"/>
  <c r="K5385" i="1" s="1"/>
  <c r="J5385" i="1"/>
  <c r="O5385" i="1" s="1"/>
  <c r="I5386" i="1"/>
  <c r="N5386" i="1" s="1"/>
  <c r="J5386" i="1"/>
  <c r="O5386" i="1" s="1"/>
  <c r="L5386" i="1"/>
  <c r="M5386" i="1"/>
  <c r="I5387" i="1"/>
  <c r="M5387" i="1" s="1"/>
  <c r="J5387" i="1"/>
  <c r="O5387" i="1" s="1"/>
  <c r="I5388" i="1"/>
  <c r="K5388" i="1" s="1"/>
  <c r="J5388" i="1"/>
  <c r="O5388" i="1" s="1"/>
  <c r="L5388" i="1"/>
  <c r="M5388" i="1"/>
  <c r="N5388" i="1"/>
  <c r="I5389" i="1"/>
  <c r="N5389" i="1" s="1"/>
  <c r="J5389" i="1"/>
  <c r="O5389" i="1" s="1"/>
  <c r="I5390" i="1"/>
  <c r="K5390" i="1" s="1"/>
  <c r="J5390" i="1"/>
  <c r="O5390" i="1" s="1"/>
  <c r="L5390" i="1"/>
  <c r="M5390" i="1"/>
  <c r="I5391" i="1"/>
  <c r="N5391" i="1" s="1"/>
  <c r="J5391" i="1"/>
  <c r="O5391" i="1" s="1"/>
  <c r="M5391" i="1"/>
  <c r="I5392" i="1"/>
  <c r="J5392" i="1"/>
  <c r="O5392" i="1" s="1"/>
  <c r="I5393" i="1"/>
  <c r="J5393" i="1"/>
  <c r="O5393" i="1" s="1"/>
  <c r="I5394" i="1"/>
  <c r="N5394" i="1" s="1"/>
  <c r="J5394" i="1"/>
  <c r="O5394" i="1" s="1"/>
  <c r="L5394" i="1"/>
  <c r="I5395" i="1"/>
  <c r="L5395" i="1" s="1"/>
  <c r="J5395" i="1"/>
  <c r="O5395" i="1" s="1"/>
  <c r="K5395" i="1"/>
  <c r="I5396" i="1"/>
  <c r="K5396" i="1" s="1"/>
  <c r="J5396" i="1"/>
  <c r="O5396" i="1" s="1"/>
  <c r="L5396" i="1"/>
  <c r="M5396" i="1"/>
  <c r="N5396" i="1"/>
  <c r="I5397" i="1"/>
  <c r="J5397" i="1"/>
  <c r="O5397" i="1" s="1"/>
  <c r="L5397" i="1"/>
  <c r="N5397" i="1"/>
  <c r="I5398" i="1"/>
  <c r="K5398" i="1" s="1"/>
  <c r="J5398" i="1"/>
  <c r="O5398" i="1" s="1"/>
  <c r="L5398" i="1"/>
  <c r="N5398" i="1"/>
  <c r="I5399" i="1"/>
  <c r="J5399" i="1"/>
  <c r="O5399" i="1" s="1"/>
  <c r="I5400" i="1"/>
  <c r="J5400" i="1"/>
  <c r="O5400" i="1" s="1"/>
  <c r="K5400" i="1"/>
  <c r="N5400" i="1"/>
  <c r="I5401" i="1"/>
  <c r="J5401" i="1"/>
  <c r="O5401" i="1" s="1"/>
  <c r="I5402" i="1"/>
  <c r="N5402" i="1" s="1"/>
  <c r="J5402" i="1"/>
  <c r="O5402" i="1" s="1"/>
  <c r="I5403" i="1"/>
  <c r="N5403" i="1" s="1"/>
  <c r="J5403" i="1"/>
  <c r="O5403" i="1" s="1"/>
  <c r="K5403" i="1"/>
  <c r="I5404" i="1"/>
  <c r="K5404" i="1" s="1"/>
  <c r="J5404" i="1"/>
  <c r="O5404" i="1" s="1"/>
  <c r="L5404" i="1"/>
  <c r="M5404" i="1"/>
  <c r="N5404" i="1"/>
  <c r="I5405" i="1"/>
  <c r="N5405" i="1" s="1"/>
  <c r="J5405" i="1"/>
  <c r="O5405" i="1" s="1"/>
  <c r="I5406" i="1"/>
  <c r="K5406" i="1" s="1"/>
  <c r="J5406" i="1"/>
  <c r="O5406" i="1" s="1"/>
  <c r="I5407" i="1"/>
  <c r="M5407" i="1" s="1"/>
  <c r="J5407" i="1"/>
  <c r="O5407" i="1" s="1"/>
  <c r="I5408" i="1"/>
  <c r="K5408" i="1" s="1"/>
  <c r="J5408" i="1"/>
  <c r="O5408" i="1" s="1"/>
  <c r="I5409" i="1"/>
  <c r="J5409" i="1"/>
  <c r="O5409" i="1" s="1"/>
  <c r="I5410" i="1"/>
  <c r="J5410" i="1"/>
  <c r="O5410" i="1" s="1"/>
  <c r="L5410" i="1"/>
  <c r="I5411" i="1"/>
  <c r="L5411" i="1" s="1"/>
  <c r="J5411" i="1"/>
  <c r="O5411" i="1" s="1"/>
  <c r="I5412" i="1"/>
  <c r="K5412" i="1" s="1"/>
  <c r="J5412" i="1"/>
  <c r="O5412" i="1" s="1"/>
  <c r="L5412" i="1"/>
  <c r="M5412" i="1"/>
  <c r="N5412" i="1"/>
  <c r="I5413" i="1"/>
  <c r="N5413" i="1" s="1"/>
  <c r="J5413" i="1"/>
  <c r="O5413" i="1" s="1"/>
  <c r="L5413" i="1"/>
  <c r="I5414" i="1"/>
  <c r="K5414" i="1" s="1"/>
  <c r="J5414" i="1"/>
  <c r="O5414" i="1" s="1"/>
  <c r="L5414" i="1"/>
  <c r="I5415" i="1"/>
  <c r="M5415" i="1" s="1"/>
  <c r="J5415" i="1"/>
  <c r="O5415" i="1" s="1"/>
  <c r="N5415" i="1"/>
  <c r="I5416" i="1"/>
  <c r="K5416" i="1" s="1"/>
  <c r="J5416" i="1"/>
  <c r="O5416" i="1" s="1"/>
  <c r="N5416" i="1"/>
  <c r="I5417" i="1"/>
  <c r="K5417" i="1" s="1"/>
  <c r="J5417" i="1"/>
  <c r="O5417" i="1" s="1"/>
  <c r="I5418" i="1"/>
  <c r="N5418" i="1" s="1"/>
  <c r="J5418" i="1"/>
  <c r="O5418" i="1" s="1"/>
  <c r="L5418" i="1"/>
  <c r="I5419" i="1"/>
  <c r="M5419" i="1" s="1"/>
  <c r="J5419" i="1"/>
  <c r="O5419" i="1" s="1"/>
  <c r="I5420" i="1"/>
  <c r="M5420" i="1" s="1"/>
  <c r="J5420" i="1"/>
  <c r="O5420" i="1" s="1"/>
  <c r="I5421" i="1"/>
  <c r="L5421" i="1" s="1"/>
  <c r="J5421" i="1"/>
  <c r="O5421" i="1" s="1"/>
  <c r="K5421" i="1"/>
  <c r="I5422" i="1"/>
  <c r="L5422" i="1" s="1"/>
  <c r="J5422" i="1"/>
  <c r="O5422" i="1" s="1"/>
  <c r="N5422" i="1"/>
  <c r="I5423" i="1"/>
  <c r="N5423" i="1" s="1"/>
  <c r="J5423" i="1"/>
  <c r="O5423" i="1" s="1"/>
  <c r="M5423" i="1"/>
  <c r="I5424" i="1"/>
  <c r="N5424" i="1" s="1"/>
  <c r="J5424" i="1"/>
  <c r="O5424" i="1" s="1"/>
  <c r="I5425" i="1"/>
  <c r="L5425" i="1" s="1"/>
  <c r="J5425" i="1"/>
  <c r="O5425" i="1" s="1"/>
  <c r="K5425" i="1"/>
  <c r="I5426" i="1"/>
  <c r="N5426" i="1" s="1"/>
  <c r="J5426" i="1"/>
  <c r="O5426" i="1" s="1"/>
  <c r="I5427" i="1"/>
  <c r="L5427" i="1" s="1"/>
  <c r="J5427" i="1"/>
  <c r="O5427" i="1" s="1"/>
  <c r="I5428" i="1"/>
  <c r="J5428" i="1"/>
  <c r="O5428" i="1" s="1"/>
  <c r="K5428" i="1"/>
  <c r="L5428" i="1"/>
  <c r="M5428" i="1"/>
  <c r="N5428" i="1"/>
  <c r="I5429" i="1"/>
  <c r="K5429" i="1" s="1"/>
  <c r="J5429" i="1"/>
  <c r="O5429" i="1" s="1"/>
  <c r="L5429" i="1"/>
  <c r="M5429" i="1"/>
  <c r="N5429" i="1"/>
  <c r="I5430" i="1"/>
  <c r="J5430" i="1"/>
  <c r="O5430" i="1" s="1"/>
  <c r="L5430" i="1"/>
  <c r="I5431" i="1"/>
  <c r="N5431" i="1" s="1"/>
  <c r="J5431" i="1"/>
  <c r="O5431" i="1" s="1"/>
  <c r="I5432" i="1"/>
  <c r="N5432" i="1" s="1"/>
  <c r="J5432" i="1"/>
  <c r="O5432" i="1" s="1"/>
  <c r="I5433" i="1"/>
  <c r="L5433" i="1" s="1"/>
  <c r="J5433" i="1"/>
  <c r="O5433" i="1" s="1"/>
  <c r="K5433" i="1"/>
  <c r="I5434" i="1"/>
  <c r="N5434" i="1" s="1"/>
  <c r="J5434" i="1"/>
  <c r="O5434" i="1" s="1"/>
  <c r="I5435" i="1"/>
  <c r="N5435" i="1" s="1"/>
  <c r="J5435" i="1"/>
  <c r="O5435" i="1" s="1"/>
  <c r="L5435" i="1"/>
  <c r="M5435" i="1"/>
  <c r="I5436" i="1"/>
  <c r="J5436" i="1"/>
  <c r="O5436" i="1" s="1"/>
  <c r="K5436" i="1"/>
  <c r="M5436" i="1"/>
  <c r="I5437" i="1"/>
  <c r="N5437" i="1" s="1"/>
  <c r="J5437" i="1"/>
  <c r="O5437" i="1" s="1"/>
  <c r="L5437" i="1"/>
  <c r="I5438" i="1"/>
  <c r="K5438" i="1" s="1"/>
  <c r="J5438" i="1"/>
  <c r="O5438" i="1" s="1"/>
  <c r="I5439" i="1"/>
  <c r="M5439" i="1" s="1"/>
  <c r="J5439" i="1"/>
  <c r="O5439" i="1" s="1"/>
  <c r="I5440" i="1"/>
  <c r="K5440" i="1" s="1"/>
  <c r="J5440" i="1"/>
  <c r="O5440" i="1" s="1"/>
  <c r="N5440" i="1"/>
  <c r="I5441" i="1"/>
  <c r="J5441" i="1"/>
  <c r="O5441" i="1" s="1"/>
  <c r="I5442" i="1"/>
  <c r="K5442" i="1" s="1"/>
  <c r="J5442" i="1"/>
  <c r="O5442" i="1" s="1"/>
  <c r="L5442" i="1"/>
  <c r="I5443" i="1"/>
  <c r="L5443" i="1" s="1"/>
  <c r="J5443" i="1"/>
  <c r="O5443" i="1" s="1"/>
  <c r="K5443" i="1"/>
  <c r="M5443" i="1"/>
  <c r="N5443" i="1"/>
  <c r="I5444" i="1"/>
  <c r="N5444" i="1" s="1"/>
  <c r="J5444" i="1"/>
  <c r="O5444" i="1" s="1"/>
  <c r="L5444" i="1"/>
  <c r="I5445" i="1"/>
  <c r="M5445" i="1" s="1"/>
  <c r="J5445" i="1"/>
  <c r="O5445" i="1" s="1"/>
  <c r="K5445" i="1"/>
  <c r="I5446" i="1"/>
  <c r="K5446" i="1" s="1"/>
  <c r="J5446" i="1"/>
  <c r="O5446" i="1" s="1"/>
  <c r="L5446" i="1"/>
  <c r="I5447" i="1"/>
  <c r="N5447" i="1" s="1"/>
  <c r="J5447" i="1"/>
  <c r="O5447" i="1" s="1"/>
  <c r="M5447" i="1"/>
  <c r="I5448" i="1"/>
  <c r="L5448" i="1" s="1"/>
  <c r="J5448" i="1"/>
  <c r="O5448" i="1" s="1"/>
  <c r="I5449" i="1"/>
  <c r="M5449" i="1" s="1"/>
  <c r="J5449" i="1"/>
  <c r="O5449" i="1" s="1"/>
  <c r="I5450" i="1"/>
  <c r="J5450" i="1"/>
  <c r="O5450" i="1" s="1"/>
  <c r="L5450" i="1"/>
  <c r="I5451" i="1"/>
  <c r="K5451" i="1" s="1"/>
  <c r="J5451" i="1"/>
  <c r="O5451" i="1" s="1"/>
  <c r="M5451" i="1"/>
  <c r="I5452" i="1"/>
  <c r="K5452" i="1" s="1"/>
  <c r="J5452" i="1"/>
  <c r="O5452" i="1" s="1"/>
  <c r="N5452" i="1"/>
  <c r="I5453" i="1"/>
  <c r="M5453" i="1" s="1"/>
  <c r="J5453" i="1"/>
  <c r="O5453" i="1" s="1"/>
  <c r="L5453" i="1"/>
  <c r="I5454" i="1"/>
  <c r="K5454" i="1" s="1"/>
  <c r="J5454" i="1"/>
  <c r="O5454" i="1" s="1"/>
  <c r="I5455" i="1"/>
  <c r="K5455" i="1" s="1"/>
  <c r="J5455" i="1"/>
  <c r="O5455" i="1" s="1"/>
  <c r="I5456" i="1"/>
  <c r="K5456" i="1" s="1"/>
  <c r="J5456" i="1"/>
  <c r="O5456" i="1" s="1"/>
  <c r="N5456" i="1"/>
  <c r="I5457" i="1"/>
  <c r="M5457" i="1" s="1"/>
  <c r="J5457" i="1"/>
  <c r="O5457" i="1" s="1"/>
  <c r="I5458" i="1"/>
  <c r="N5458" i="1" s="1"/>
  <c r="J5458" i="1"/>
  <c r="O5458" i="1" s="1"/>
  <c r="I5459" i="1"/>
  <c r="L5459" i="1" s="1"/>
  <c r="J5459" i="1"/>
  <c r="O5459" i="1" s="1"/>
  <c r="K5459" i="1"/>
  <c r="I5460" i="1"/>
  <c r="J5460" i="1"/>
  <c r="O5460" i="1" s="1"/>
  <c r="I5461" i="1"/>
  <c r="J5461" i="1"/>
  <c r="O5461" i="1" s="1"/>
  <c r="K5461" i="1"/>
  <c r="L5461" i="1"/>
  <c r="M5461" i="1"/>
  <c r="N5461" i="1"/>
  <c r="I5462" i="1"/>
  <c r="L5462" i="1" s="1"/>
  <c r="J5462" i="1"/>
  <c r="O5462" i="1" s="1"/>
  <c r="M5462" i="1"/>
  <c r="N5462" i="1"/>
  <c r="I5463" i="1"/>
  <c r="K5463" i="1" s="1"/>
  <c r="J5463" i="1"/>
  <c r="O5463" i="1" s="1"/>
  <c r="M5463" i="1"/>
  <c r="I5464" i="1"/>
  <c r="L5464" i="1" s="1"/>
  <c r="J5464" i="1"/>
  <c r="O5464" i="1" s="1"/>
  <c r="I5465" i="1"/>
  <c r="M5465" i="1" s="1"/>
  <c r="J5465" i="1"/>
  <c r="O5465" i="1" s="1"/>
  <c r="K5465" i="1"/>
  <c r="L5465" i="1"/>
  <c r="N5465" i="1"/>
  <c r="I5466" i="1"/>
  <c r="J5466" i="1"/>
  <c r="O5466" i="1" s="1"/>
  <c r="I5467" i="1"/>
  <c r="K5467" i="1" s="1"/>
  <c r="J5467" i="1"/>
  <c r="O5467" i="1" s="1"/>
  <c r="N5467" i="1"/>
  <c r="I5468" i="1"/>
  <c r="K5468" i="1" s="1"/>
  <c r="J5468" i="1"/>
  <c r="O5468" i="1" s="1"/>
  <c r="I5469" i="1"/>
  <c r="K5469" i="1" s="1"/>
  <c r="J5469" i="1"/>
  <c r="O5469" i="1" s="1"/>
  <c r="I5470" i="1"/>
  <c r="L5470" i="1" s="1"/>
  <c r="J5470" i="1"/>
  <c r="O5470" i="1" s="1"/>
  <c r="I5471" i="1"/>
  <c r="J5471" i="1"/>
  <c r="O5471" i="1" s="1"/>
  <c r="L5471" i="1"/>
  <c r="I5472" i="1"/>
  <c r="L5472" i="1" s="1"/>
  <c r="J5472" i="1"/>
  <c r="O5472" i="1" s="1"/>
  <c r="K5472" i="1"/>
  <c r="I5473" i="1"/>
  <c r="K5473" i="1" s="1"/>
  <c r="J5473" i="1"/>
  <c r="O5473" i="1" s="1"/>
  <c r="L5473" i="1"/>
  <c r="I5474" i="1"/>
  <c r="M5474" i="1" s="1"/>
  <c r="J5474" i="1"/>
  <c r="O5474" i="1" s="1"/>
  <c r="I5475" i="1"/>
  <c r="K5475" i="1" s="1"/>
  <c r="J5475" i="1"/>
  <c r="O5475" i="1" s="1"/>
  <c r="I5476" i="1"/>
  <c r="M5476" i="1" s="1"/>
  <c r="J5476" i="1"/>
  <c r="O5476" i="1" s="1"/>
  <c r="I5477" i="1"/>
  <c r="K5477" i="1" s="1"/>
  <c r="J5477" i="1"/>
  <c r="O5477" i="1" s="1"/>
  <c r="I5478" i="1"/>
  <c r="L5478" i="1" s="1"/>
  <c r="J5478" i="1"/>
  <c r="O5478" i="1" s="1"/>
  <c r="I5479" i="1"/>
  <c r="L5479" i="1" s="1"/>
  <c r="J5479" i="1"/>
  <c r="O5479" i="1" s="1"/>
  <c r="K5479" i="1"/>
  <c r="N5479" i="1"/>
  <c r="I5480" i="1"/>
  <c r="J5480" i="1"/>
  <c r="O5480" i="1" s="1"/>
  <c r="I5481" i="1"/>
  <c r="K5481" i="1" s="1"/>
  <c r="J5481" i="1"/>
  <c r="O5481" i="1" s="1"/>
  <c r="M5481" i="1"/>
  <c r="N5481" i="1"/>
  <c r="I5482" i="1"/>
  <c r="L5482" i="1" s="1"/>
  <c r="J5482" i="1"/>
  <c r="O5482" i="1" s="1"/>
  <c r="M5482" i="1"/>
  <c r="N5482" i="1"/>
  <c r="I5483" i="1"/>
  <c r="J5483" i="1"/>
  <c r="O5483" i="1" s="1"/>
  <c r="L5483" i="1"/>
  <c r="I5484" i="1"/>
  <c r="M5484" i="1" s="1"/>
  <c r="J5484" i="1"/>
  <c r="O5484" i="1" s="1"/>
  <c r="I5485" i="1"/>
  <c r="K5485" i="1" s="1"/>
  <c r="J5485" i="1"/>
  <c r="O5485" i="1" s="1"/>
  <c r="I5486" i="1"/>
  <c r="J5486" i="1"/>
  <c r="O5486" i="1" s="1"/>
  <c r="I5487" i="1"/>
  <c r="L5487" i="1" s="1"/>
  <c r="J5487" i="1"/>
  <c r="O5487" i="1" s="1"/>
  <c r="K5487" i="1"/>
  <c r="I5488" i="1"/>
  <c r="J5488" i="1"/>
  <c r="O5488" i="1" s="1"/>
  <c r="K5488" i="1"/>
  <c r="M5488" i="1"/>
  <c r="I5489" i="1"/>
  <c r="M5489" i="1" s="1"/>
  <c r="J5489" i="1"/>
  <c r="O5489" i="1" s="1"/>
  <c r="I5490" i="1"/>
  <c r="L5490" i="1" s="1"/>
  <c r="J5490" i="1"/>
  <c r="O5490" i="1" s="1"/>
  <c r="K5490" i="1"/>
  <c r="M5490" i="1"/>
  <c r="N5490" i="1"/>
  <c r="I5491" i="1"/>
  <c r="N5491" i="1" s="1"/>
  <c r="J5491" i="1"/>
  <c r="O5491" i="1" s="1"/>
  <c r="I5492" i="1"/>
  <c r="M5492" i="1" s="1"/>
  <c r="J5492" i="1"/>
  <c r="O5492" i="1" s="1"/>
  <c r="I5493" i="1"/>
  <c r="K5493" i="1" s="1"/>
  <c r="J5493" i="1"/>
  <c r="O5493" i="1" s="1"/>
  <c r="I5494" i="1"/>
  <c r="J5494" i="1"/>
  <c r="O5494" i="1" s="1"/>
  <c r="I5495" i="1"/>
  <c r="L5495" i="1" s="1"/>
  <c r="J5495" i="1"/>
  <c r="O5495" i="1" s="1"/>
  <c r="K5495" i="1"/>
  <c r="M5495" i="1"/>
  <c r="N5495" i="1"/>
  <c r="I5496" i="1"/>
  <c r="M5496" i="1" s="1"/>
  <c r="J5496" i="1"/>
  <c r="O5496" i="1" s="1"/>
  <c r="I5497" i="1"/>
  <c r="J5497" i="1"/>
  <c r="O5497" i="1" s="1"/>
  <c r="L5497" i="1"/>
  <c r="M5497" i="1"/>
  <c r="I5498" i="1"/>
  <c r="L5498" i="1" s="1"/>
  <c r="J5498" i="1"/>
  <c r="O5498" i="1" s="1"/>
  <c r="I5499" i="1"/>
  <c r="J5499" i="1"/>
  <c r="O5499" i="1" s="1"/>
  <c r="N5499" i="1"/>
  <c r="I5500" i="1"/>
  <c r="M5500" i="1" s="1"/>
  <c r="J5500" i="1"/>
  <c r="O5500" i="1" s="1"/>
  <c r="I5501" i="1"/>
  <c r="K5501" i="1" s="1"/>
  <c r="J5501" i="1"/>
  <c r="O5501" i="1" s="1"/>
  <c r="I5502" i="1"/>
  <c r="J5502" i="1"/>
  <c r="O5502" i="1" s="1"/>
  <c r="I5503" i="1"/>
  <c r="L5503" i="1" s="1"/>
  <c r="J5503" i="1"/>
  <c r="O5503" i="1" s="1"/>
  <c r="K5503" i="1"/>
  <c r="I5504" i="1"/>
  <c r="J5504" i="1"/>
  <c r="O5504" i="1" s="1"/>
  <c r="K5504" i="1"/>
  <c r="M5504" i="1"/>
  <c r="I5505" i="1"/>
  <c r="M5505" i="1" s="1"/>
  <c r="J5505" i="1"/>
  <c r="O5505" i="1" s="1"/>
  <c r="I5506" i="1"/>
  <c r="L5506" i="1" s="1"/>
  <c r="J5506" i="1"/>
  <c r="O5506" i="1" s="1"/>
  <c r="K5506" i="1"/>
  <c r="M5506" i="1"/>
  <c r="N5506" i="1"/>
  <c r="I5507" i="1"/>
  <c r="N5507" i="1" s="1"/>
  <c r="J5507" i="1"/>
  <c r="O5507" i="1" s="1"/>
  <c r="I5508" i="1"/>
  <c r="K5508" i="1" s="1"/>
  <c r="J5508" i="1"/>
  <c r="O5508" i="1" s="1"/>
  <c r="I5509" i="1"/>
  <c r="K5509" i="1" s="1"/>
  <c r="J5509" i="1"/>
  <c r="O5509" i="1" s="1"/>
  <c r="I5510" i="1"/>
  <c r="J5510" i="1"/>
  <c r="O5510" i="1" s="1"/>
  <c r="I5511" i="1"/>
  <c r="L5511" i="1" s="1"/>
  <c r="J5511" i="1"/>
  <c r="O5511" i="1" s="1"/>
  <c r="K5511" i="1"/>
  <c r="M5511" i="1"/>
  <c r="N5511" i="1"/>
  <c r="I5512" i="1"/>
  <c r="K5512" i="1" s="1"/>
  <c r="J5512" i="1"/>
  <c r="O5512" i="1" s="1"/>
  <c r="I5513" i="1"/>
  <c r="J5513" i="1"/>
  <c r="O5513" i="1" s="1"/>
  <c r="L5513" i="1"/>
  <c r="M5513" i="1"/>
  <c r="I5514" i="1"/>
  <c r="L5514" i="1" s="1"/>
  <c r="J5514" i="1"/>
  <c r="O5514" i="1" s="1"/>
  <c r="I5515" i="1"/>
  <c r="J5515" i="1"/>
  <c r="O5515" i="1" s="1"/>
  <c r="N5515" i="1"/>
  <c r="I5516" i="1"/>
  <c r="K5516" i="1" s="1"/>
  <c r="J5516" i="1"/>
  <c r="O5516" i="1" s="1"/>
  <c r="I5517" i="1"/>
  <c r="K5517" i="1" s="1"/>
  <c r="J5517" i="1"/>
  <c r="O5517" i="1" s="1"/>
  <c r="I5518" i="1"/>
  <c r="J5518" i="1"/>
  <c r="O5518" i="1" s="1"/>
  <c r="I5519" i="1"/>
  <c r="L5519" i="1" s="1"/>
  <c r="J5519" i="1"/>
  <c r="O5519" i="1" s="1"/>
  <c r="K5519" i="1"/>
  <c r="I5520" i="1"/>
  <c r="J5520" i="1"/>
  <c r="O5520" i="1" s="1"/>
  <c r="K5520" i="1"/>
  <c r="M5520" i="1"/>
  <c r="I5521" i="1"/>
  <c r="L5521" i="1" s="1"/>
  <c r="J5521" i="1"/>
  <c r="O5521" i="1" s="1"/>
  <c r="I5522" i="1"/>
  <c r="L5522" i="1" s="1"/>
  <c r="J5522" i="1"/>
  <c r="O5522" i="1" s="1"/>
  <c r="K5522" i="1"/>
  <c r="M5522" i="1"/>
  <c r="N5522" i="1"/>
  <c r="I5523" i="1"/>
  <c r="N5523" i="1" s="1"/>
  <c r="J5523" i="1"/>
  <c r="O5523" i="1" s="1"/>
  <c r="I5524" i="1"/>
  <c r="K5524" i="1" s="1"/>
  <c r="J5524" i="1"/>
  <c r="O5524" i="1" s="1"/>
  <c r="I5525" i="1"/>
  <c r="K5525" i="1" s="1"/>
  <c r="J5525" i="1"/>
  <c r="O5525" i="1" s="1"/>
  <c r="I5526" i="1"/>
  <c r="J5526" i="1"/>
  <c r="O5526" i="1" s="1"/>
  <c r="I5527" i="1"/>
  <c r="L5527" i="1" s="1"/>
  <c r="J5527" i="1"/>
  <c r="O5527" i="1" s="1"/>
  <c r="K5527" i="1"/>
  <c r="M5527" i="1"/>
  <c r="N5527" i="1"/>
  <c r="I5528" i="1"/>
  <c r="M5528" i="1" s="1"/>
  <c r="J5528" i="1"/>
  <c r="O5528" i="1" s="1"/>
  <c r="I5529" i="1"/>
  <c r="J5529" i="1"/>
  <c r="O5529" i="1" s="1"/>
  <c r="L5529" i="1"/>
  <c r="M5529" i="1"/>
  <c r="I5530" i="1"/>
  <c r="L5530" i="1" s="1"/>
  <c r="J5530" i="1"/>
  <c r="O5530" i="1" s="1"/>
  <c r="I5531" i="1"/>
  <c r="J5531" i="1"/>
  <c r="O5531" i="1" s="1"/>
  <c r="N5531" i="1"/>
  <c r="I5532" i="1"/>
  <c r="K5532" i="1" s="1"/>
  <c r="J5532" i="1"/>
  <c r="O5532" i="1" s="1"/>
  <c r="I5533" i="1"/>
  <c r="K5533" i="1" s="1"/>
  <c r="J5533" i="1"/>
  <c r="O5533" i="1" s="1"/>
  <c r="I5534" i="1"/>
  <c r="L5534" i="1" s="1"/>
  <c r="J5534" i="1"/>
  <c r="O5534" i="1" s="1"/>
  <c r="K5534" i="1"/>
  <c r="I5535" i="1"/>
  <c r="J5535" i="1"/>
  <c r="O5535" i="1" s="1"/>
  <c r="K5535" i="1"/>
  <c r="L5535" i="1"/>
  <c r="M5535" i="1"/>
  <c r="N5535" i="1"/>
  <c r="I5536" i="1"/>
  <c r="N5536" i="1" s="1"/>
  <c r="J5536" i="1"/>
  <c r="O5536" i="1" s="1"/>
  <c r="L5536" i="1"/>
  <c r="M5536" i="1"/>
  <c r="I5537" i="1"/>
  <c r="L5537" i="1" s="1"/>
  <c r="J5537" i="1"/>
  <c r="O5537" i="1" s="1"/>
  <c r="N5537" i="1"/>
  <c r="I5538" i="1"/>
  <c r="L5538" i="1" s="1"/>
  <c r="J5538" i="1"/>
  <c r="O5538" i="1" s="1"/>
  <c r="K5538" i="1"/>
  <c r="M5538" i="1"/>
  <c r="N5538" i="1"/>
  <c r="I5539" i="1"/>
  <c r="J5539" i="1"/>
  <c r="O5539" i="1" s="1"/>
  <c r="L5539" i="1"/>
  <c r="I5540" i="1"/>
  <c r="K5540" i="1" s="1"/>
  <c r="J5540" i="1"/>
  <c r="O5540" i="1" s="1"/>
  <c r="I5541" i="1"/>
  <c r="K5541" i="1" s="1"/>
  <c r="J5541" i="1"/>
  <c r="O5541" i="1" s="1"/>
  <c r="I5542" i="1"/>
  <c r="L5542" i="1" s="1"/>
  <c r="J5542" i="1"/>
  <c r="O5542" i="1" s="1"/>
  <c r="I5543" i="1"/>
  <c r="J5543" i="1"/>
  <c r="O5543" i="1" s="1"/>
  <c r="K5543" i="1"/>
  <c r="L5543" i="1"/>
  <c r="M5543" i="1"/>
  <c r="N5543" i="1"/>
  <c r="I5544" i="1"/>
  <c r="N5544" i="1" s="1"/>
  <c r="J5544" i="1"/>
  <c r="O5544" i="1" s="1"/>
  <c r="L5544" i="1"/>
  <c r="M5544" i="1"/>
  <c r="I5545" i="1"/>
  <c r="J5545" i="1"/>
  <c r="O5545" i="1" s="1"/>
  <c r="L5545" i="1"/>
  <c r="I5546" i="1"/>
  <c r="L5546" i="1" s="1"/>
  <c r="J5546" i="1"/>
  <c r="O5546" i="1" s="1"/>
  <c r="K5546" i="1"/>
  <c r="M5546" i="1"/>
  <c r="N5546" i="1"/>
  <c r="I5547" i="1"/>
  <c r="J5547" i="1"/>
  <c r="O5547" i="1" s="1"/>
  <c r="I5548" i="1"/>
  <c r="K5548" i="1" s="1"/>
  <c r="J5548" i="1"/>
  <c r="O5548" i="1" s="1"/>
  <c r="I5549" i="1"/>
  <c r="K5549" i="1" s="1"/>
  <c r="J5549" i="1"/>
  <c r="O5549" i="1" s="1"/>
  <c r="I5550" i="1"/>
  <c r="L5550" i="1" s="1"/>
  <c r="J5550" i="1"/>
  <c r="O5550" i="1" s="1"/>
  <c r="K5550" i="1"/>
  <c r="I5551" i="1"/>
  <c r="J5551" i="1"/>
  <c r="O5551" i="1" s="1"/>
  <c r="K5551" i="1"/>
  <c r="L5551" i="1"/>
  <c r="M5551" i="1"/>
  <c r="N5551" i="1"/>
  <c r="I5552" i="1"/>
  <c r="N5552" i="1" s="1"/>
  <c r="J5552" i="1"/>
  <c r="O5552" i="1" s="1"/>
  <c r="L5552" i="1"/>
  <c r="M5552" i="1"/>
  <c r="I5553" i="1"/>
  <c r="L5553" i="1" s="1"/>
  <c r="J5553" i="1"/>
  <c r="O5553" i="1" s="1"/>
  <c r="N5553" i="1"/>
  <c r="I5554" i="1"/>
  <c r="L5554" i="1" s="1"/>
  <c r="J5554" i="1"/>
  <c r="O5554" i="1" s="1"/>
  <c r="K5554" i="1"/>
  <c r="M5554" i="1"/>
  <c r="N5554" i="1"/>
  <c r="I5555" i="1"/>
  <c r="K5555" i="1" s="1"/>
  <c r="J5555" i="1"/>
  <c r="O5555" i="1" s="1"/>
  <c r="N5555" i="1"/>
  <c r="I5556" i="1"/>
  <c r="K5556" i="1" s="1"/>
  <c r="J5556" i="1"/>
  <c r="O5556" i="1" s="1"/>
  <c r="I5557" i="1"/>
  <c r="K5557" i="1" s="1"/>
  <c r="J5557" i="1"/>
  <c r="O5557" i="1" s="1"/>
  <c r="I5558" i="1"/>
  <c r="L5558" i="1" s="1"/>
  <c r="J5558" i="1"/>
  <c r="O5558" i="1" s="1"/>
  <c r="I5559" i="1"/>
  <c r="N5559" i="1" s="1"/>
  <c r="J5559" i="1"/>
  <c r="O5559" i="1" s="1"/>
  <c r="K5559" i="1"/>
  <c r="I5560" i="1"/>
  <c r="N5560" i="1" s="1"/>
  <c r="J5560" i="1"/>
  <c r="O5560" i="1" s="1"/>
  <c r="L5560" i="1"/>
  <c r="M5560" i="1"/>
  <c r="I5561" i="1"/>
  <c r="M5561" i="1" s="1"/>
  <c r="J5561" i="1"/>
  <c r="O5561" i="1" s="1"/>
  <c r="I5562" i="1"/>
  <c r="L5562" i="1" s="1"/>
  <c r="J5562" i="1"/>
  <c r="O5562" i="1" s="1"/>
  <c r="M5562" i="1"/>
  <c r="N5562" i="1"/>
  <c r="I5563" i="1"/>
  <c r="K5563" i="1" s="1"/>
  <c r="J5563" i="1"/>
  <c r="O5563" i="1" s="1"/>
  <c r="N5563" i="1"/>
  <c r="I5564" i="1"/>
  <c r="M5564" i="1" s="1"/>
  <c r="J5564" i="1"/>
  <c r="O5564" i="1" s="1"/>
  <c r="I5565" i="1"/>
  <c r="K5565" i="1" s="1"/>
  <c r="J5565" i="1"/>
  <c r="O5565" i="1" s="1"/>
  <c r="I5566" i="1"/>
  <c r="L5566" i="1" s="1"/>
  <c r="J5566" i="1"/>
  <c r="O5566" i="1" s="1"/>
  <c r="I5567" i="1"/>
  <c r="M5567" i="1" s="1"/>
  <c r="J5567" i="1"/>
  <c r="O5567" i="1" s="1"/>
  <c r="L5567" i="1"/>
  <c r="N5567" i="1"/>
  <c r="I5568" i="1"/>
  <c r="N5568" i="1" s="1"/>
  <c r="J5568" i="1"/>
  <c r="O5568" i="1" s="1"/>
  <c r="K5568" i="1"/>
  <c r="L5568" i="1"/>
  <c r="M5568" i="1"/>
  <c r="I5569" i="1"/>
  <c r="J5569" i="1"/>
  <c r="O5569" i="1" s="1"/>
  <c r="L5569" i="1"/>
  <c r="N5569" i="1"/>
  <c r="I5570" i="1"/>
  <c r="K5570" i="1" s="1"/>
  <c r="J5570" i="1"/>
  <c r="O5570" i="1" s="1"/>
  <c r="M5570" i="1"/>
  <c r="I5571" i="1"/>
  <c r="K5571" i="1" s="1"/>
  <c r="J5571" i="1"/>
  <c r="O5571" i="1" s="1"/>
  <c r="L5571" i="1"/>
  <c r="N5571" i="1"/>
  <c r="I5572" i="1"/>
  <c r="K5572" i="1" s="1"/>
  <c r="J5572" i="1"/>
  <c r="O5572" i="1" s="1"/>
  <c r="I5573" i="1"/>
  <c r="K5573" i="1" s="1"/>
  <c r="J5573" i="1"/>
  <c r="O5573" i="1" s="1"/>
  <c r="I5574" i="1"/>
  <c r="L5574" i="1" s="1"/>
  <c r="J5574" i="1"/>
  <c r="O5574" i="1" s="1"/>
  <c r="K5574" i="1"/>
  <c r="I5575" i="1"/>
  <c r="K5575" i="1" s="1"/>
  <c r="J5575" i="1"/>
  <c r="O5575" i="1" s="1"/>
  <c r="M5575" i="1"/>
  <c r="I5576" i="1"/>
  <c r="N5576" i="1" s="1"/>
  <c r="J5576" i="1"/>
  <c r="O5576" i="1" s="1"/>
  <c r="K5576" i="1"/>
  <c r="L5576" i="1"/>
  <c r="M5576" i="1"/>
  <c r="I5577" i="1"/>
  <c r="K5577" i="1" s="1"/>
  <c r="J5577" i="1"/>
  <c r="O5577" i="1" s="1"/>
  <c r="M5577" i="1"/>
  <c r="N5577" i="1"/>
  <c r="I5578" i="1"/>
  <c r="J5578" i="1"/>
  <c r="O5578" i="1" s="1"/>
  <c r="K5578" i="1"/>
  <c r="I5579" i="1"/>
  <c r="K5579" i="1" s="1"/>
  <c r="J5579" i="1"/>
  <c r="O5579" i="1" s="1"/>
  <c r="L5579" i="1"/>
  <c r="N5579" i="1"/>
  <c r="I5580" i="1"/>
  <c r="M5580" i="1" s="1"/>
  <c r="J5580" i="1"/>
  <c r="O5580" i="1" s="1"/>
  <c r="I5581" i="1"/>
  <c r="K5581" i="1" s="1"/>
  <c r="J5581" i="1"/>
  <c r="O5581" i="1" s="1"/>
  <c r="I5582" i="1"/>
  <c r="L5582" i="1" s="1"/>
  <c r="J5582" i="1"/>
  <c r="O5582" i="1" s="1"/>
  <c r="K5582" i="1"/>
  <c r="I5583" i="1"/>
  <c r="J5583" i="1"/>
  <c r="O5583" i="1" s="1"/>
  <c r="K5583" i="1"/>
  <c r="M5583" i="1"/>
  <c r="I5584" i="1"/>
  <c r="N5584" i="1" s="1"/>
  <c r="J5584" i="1"/>
  <c r="O5584" i="1" s="1"/>
  <c r="L5584" i="1"/>
  <c r="I5585" i="1"/>
  <c r="K5585" i="1" s="1"/>
  <c r="J5585" i="1"/>
  <c r="O5585" i="1" s="1"/>
  <c r="M5585" i="1"/>
  <c r="N5585" i="1"/>
  <c r="I5586" i="1"/>
  <c r="N5586" i="1" s="1"/>
  <c r="J5586" i="1"/>
  <c r="O5586" i="1" s="1"/>
  <c r="K5586" i="1"/>
  <c r="I5587" i="1"/>
  <c r="K5587" i="1" s="1"/>
  <c r="J5587" i="1"/>
  <c r="O5587" i="1" s="1"/>
  <c r="L5587" i="1"/>
  <c r="N5587" i="1"/>
  <c r="I5588" i="1"/>
  <c r="M5588" i="1" s="1"/>
  <c r="J5588" i="1"/>
  <c r="O5588" i="1" s="1"/>
  <c r="I5589" i="1"/>
  <c r="K5589" i="1" s="1"/>
  <c r="J5589" i="1"/>
  <c r="O5589" i="1" s="1"/>
  <c r="I5590" i="1"/>
  <c r="L5590" i="1" s="1"/>
  <c r="J5590" i="1"/>
  <c r="O5590" i="1" s="1"/>
  <c r="K5590" i="1"/>
  <c r="I5591" i="1"/>
  <c r="K5591" i="1" s="1"/>
  <c r="J5591" i="1"/>
  <c r="O5591" i="1" s="1"/>
  <c r="M5591" i="1"/>
  <c r="I5592" i="1"/>
  <c r="N5592" i="1" s="1"/>
  <c r="J5592" i="1"/>
  <c r="O5592" i="1" s="1"/>
  <c r="K5592" i="1"/>
  <c r="L5592" i="1"/>
  <c r="M5592" i="1"/>
  <c r="I5593" i="1"/>
  <c r="K5593" i="1" s="1"/>
  <c r="J5593" i="1"/>
  <c r="O5593" i="1" s="1"/>
  <c r="M5593" i="1"/>
  <c r="N5593" i="1"/>
  <c r="I5594" i="1"/>
  <c r="J5594" i="1"/>
  <c r="O5594" i="1" s="1"/>
  <c r="K5594" i="1"/>
  <c r="I5595" i="1"/>
  <c r="K5595" i="1" s="1"/>
  <c r="J5595" i="1"/>
  <c r="O5595" i="1" s="1"/>
  <c r="L5595" i="1"/>
  <c r="N5595" i="1"/>
  <c r="I5596" i="1"/>
  <c r="K5596" i="1" s="1"/>
  <c r="J5596" i="1"/>
  <c r="O5596" i="1" s="1"/>
  <c r="I5597" i="1"/>
  <c r="K5597" i="1" s="1"/>
  <c r="J5597" i="1"/>
  <c r="O5597" i="1" s="1"/>
  <c r="I5598" i="1"/>
  <c r="L5598" i="1" s="1"/>
  <c r="J5598" i="1"/>
  <c r="O5598" i="1" s="1"/>
  <c r="K5598" i="1"/>
  <c r="I5599" i="1"/>
  <c r="J5599" i="1"/>
  <c r="O5599" i="1" s="1"/>
  <c r="K5599" i="1"/>
  <c r="M5599" i="1"/>
  <c r="I5600" i="1"/>
  <c r="N5600" i="1" s="1"/>
  <c r="J5600" i="1"/>
  <c r="O5600" i="1" s="1"/>
  <c r="L5600" i="1"/>
  <c r="I5601" i="1"/>
  <c r="K5601" i="1" s="1"/>
  <c r="J5601" i="1"/>
  <c r="O5601" i="1" s="1"/>
  <c r="M5601" i="1"/>
  <c r="N5601" i="1"/>
  <c r="I5602" i="1"/>
  <c r="N5602" i="1" s="1"/>
  <c r="J5602" i="1"/>
  <c r="O5602" i="1" s="1"/>
  <c r="K5602" i="1"/>
  <c r="I5603" i="1"/>
  <c r="K5603" i="1" s="1"/>
  <c r="J5603" i="1"/>
  <c r="O5603" i="1" s="1"/>
  <c r="L5603" i="1"/>
  <c r="N5603" i="1"/>
  <c r="I5604" i="1"/>
  <c r="M5604" i="1" s="1"/>
  <c r="J5604" i="1"/>
  <c r="O5604" i="1" s="1"/>
  <c r="I5605" i="1"/>
  <c r="K5605" i="1" s="1"/>
  <c r="J5605" i="1"/>
  <c r="O5605" i="1" s="1"/>
  <c r="I5606" i="1"/>
  <c r="L5606" i="1" s="1"/>
  <c r="J5606" i="1"/>
  <c r="O5606" i="1" s="1"/>
  <c r="K5606" i="1"/>
  <c r="I5607" i="1"/>
  <c r="K5607" i="1" s="1"/>
  <c r="J5607" i="1"/>
  <c r="O5607" i="1" s="1"/>
  <c r="M5607" i="1"/>
  <c r="I5608" i="1"/>
  <c r="N5608" i="1" s="1"/>
  <c r="J5608" i="1"/>
  <c r="O5608" i="1" s="1"/>
  <c r="K5608" i="1"/>
  <c r="L5608" i="1"/>
  <c r="M5608" i="1"/>
  <c r="I5609" i="1"/>
  <c r="K5609" i="1" s="1"/>
  <c r="J5609" i="1"/>
  <c r="O5609" i="1" s="1"/>
  <c r="M5609" i="1"/>
  <c r="N5609" i="1"/>
  <c r="I5610" i="1"/>
  <c r="J5610" i="1"/>
  <c r="O5610" i="1" s="1"/>
  <c r="K5610" i="1"/>
  <c r="I5611" i="1"/>
  <c r="K5611" i="1" s="1"/>
  <c r="J5611" i="1"/>
  <c r="O5611" i="1" s="1"/>
  <c r="L5611" i="1"/>
  <c r="N5611" i="1"/>
  <c r="I5612" i="1"/>
  <c r="K5612" i="1" s="1"/>
  <c r="J5612" i="1"/>
  <c r="O5612" i="1" s="1"/>
  <c r="I5613" i="1"/>
  <c r="K5613" i="1" s="1"/>
  <c r="J5613" i="1"/>
  <c r="O5613" i="1" s="1"/>
  <c r="I5614" i="1"/>
  <c r="L5614" i="1" s="1"/>
  <c r="J5614" i="1"/>
  <c r="O5614" i="1" s="1"/>
  <c r="I5615" i="1"/>
  <c r="M5615" i="1" s="1"/>
  <c r="J5615" i="1"/>
  <c r="O5615" i="1" s="1"/>
  <c r="K5615" i="1"/>
  <c r="I5616" i="1"/>
  <c r="N5616" i="1" s="1"/>
  <c r="J5616" i="1"/>
  <c r="O5616" i="1" s="1"/>
  <c r="L5616" i="1"/>
  <c r="M5616" i="1"/>
  <c r="I5617" i="1"/>
  <c r="K5617" i="1" s="1"/>
  <c r="J5617" i="1"/>
  <c r="O5617" i="1" s="1"/>
  <c r="I5618" i="1"/>
  <c r="J5618" i="1"/>
  <c r="O5618" i="1" s="1"/>
  <c r="K5618" i="1"/>
  <c r="M5618" i="1"/>
  <c r="I5619" i="1"/>
  <c r="K5619" i="1" s="1"/>
  <c r="J5619" i="1"/>
  <c r="O5619" i="1" s="1"/>
  <c r="N5619" i="1"/>
  <c r="I5620" i="1"/>
  <c r="K5620" i="1" s="1"/>
  <c r="J5620" i="1"/>
  <c r="O5620" i="1" s="1"/>
  <c r="I5621" i="1"/>
  <c r="K5621" i="1" s="1"/>
  <c r="J5621" i="1"/>
  <c r="O5621" i="1" s="1"/>
  <c r="I5622" i="1"/>
  <c r="L5622" i="1" s="1"/>
  <c r="J5622" i="1"/>
  <c r="O5622" i="1" s="1"/>
  <c r="I5623" i="1"/>
  <c r="M5623" i="1" s="1"/>
  <c r="J5623" i="1"/>
  <c r="O5623" i="1" s="1"/>
  <c r="K5623" i="1"/>
  <c r="L5623" i="1"/>
  <c r="N5623" i="1"/>
  <c r="I5624" i="1"/>
  <c r="N5624" i="1" s="1"/>
  <c r="J5624" i="1"/>
  <c r="O5624" i="1" s="1"/>
  <c r="L5624" i="1"/>
  <c r="I5625" i="1"/>
  <c r="K5625" i="1" s="1"/>
  <c r="J5625" i="1"/>
  <c r="O5625" i="1" s="1"/>
  <c r="L5625" i="1"/>
  <c r="M5625" i="1"/>
  <c r="N5625" i="1"/>
  <c r="I5626" i="1"/>
  <c r="J5626" i="1"/>
  <c r="O5626" i="1" s="1"/>
  <c r="K5626" i="1"/>
  <c r="N5626" i="1"/>
  <c r="I5627" i="1"/>
  <c r="K5627" i="1" s="1"/>
  <c r="J5627" i="1"/>
  <c r="O5627" i="1" s="1"/>
  <c r="I5628" i="1"/>
  <c r="M5628" i="1" s="1"/>
  <c r="J5628" i="1"/>
  <c r="O5628" i="1" s="1"/>
  <c r="I5629" i="1"/>
  <c r="K5629" i="1" s="1"/>
  <c r="J5629" i="1"/>
  <c r="O5629" i="1" s="1"/>
  <c r="I5630" i="1"/>
  <c r="L5630" i="1" s="1"/>
  <c r="J5630" i="1"/>
  <c r="O5630" i="1" s="1"/>
  <c r="I5631" i="1"/>
  <c r="K5631" i="1" s="1"/>
  <c r="J5631" i="1"/>
  <c r="O5631" i="1" s="1"/>
  <c r="L5631" i="1"/>
  <c r="M5631" i="1"/>
  <c r="N5631" i="1"/>
  <c r="I5632" i="1"/>
  <c r="K5632" i="1" s="1"/>
  <c r="J5632" i="1"/>
  <c r="O5632" i="1" s="1"/>
  <c r="L5632" i="1"/>
  <c r="I5633" i="1"/>
  <c r="K5633" i="1" s="1"/>
  <c r="J5633" i="1"/>
  <c r="O5633" i="1" s="1"/>
  <c r="L5633" i="1"/>
  <c r="M5633" i="1"/>
  <c r="N5633" i="1"/>
  <c r="I5634" i="1"/>
  <c r="N5634" i="1" s="1"/>
  <c r="J5634" i="1"/>
  <c r="O5634" i="1" s="1"/>
  <c r="M5634" i="1"/>
  <c r="I5635" i="1"/>
  <c r="K5635" i="1" s="1"/>
  <c r="J5635" i="1"/>
  <c r="O5635" i="1" s="1"/>
  <c r="L5635" i="1"/>
  <c r="I5636" i="1"/>
  <c r="M5636" i="1" s="1"/>
  <c r="J5636" i="1"/>
  <c r="O5636" i="1" s="1"/>
  <c r="I5637" i="1"/>
  <c r="K5637" i="1" s="1"/>
  <c r="J5637" i="1"/>
  <c r="O5637" i="1" s="1"/>
  <c r="I5638" i="1"/>
  <c r="L5638" i="1" s="1"/>
  <c r="J5638" i="1"/>
  <c r="O5638" i="1" s="1"/>
  <c r="K5638" i="1"/>
  <c r="I5639" i="1"/>
  <c r="K5639" i="1" s="1"/>
  <c r="J5639" i="1"/>
  <c r="O5639" i="1" s="1"/>
  <c r="M5639" i="1"/>
  <c r="I5640" i="1"/>
  <c r="J5640" i="1"/>
  <c r="O5640" i="1" s="1"/>
  <c r="K5640" i="1"/>
  <c r="I5641" i="1"/>
  <c r="K5641" i="1" s="1"/>
  <c r="J5641" i="1"/>
  <c r="O5641" i="1" s="1"/>
  <c r="L5641" i="1"/>
  <c r="N5641" i="1"/>
  <c r="I5642" i="1"/>
  <c r="J5642" i="1"/>
  <c r="O5642" i="1" s="1"/>
  <c r="I5643" i="1"/>
  <c r="K5643" i="1" s="1"/>
  <c r="J5643" i="1"/>
  <c r="O5643" i="1" s="1"/>
  <c r="N5643" i="1"/>
  <c r="I5644" i="1"/>
  <c r="K5644" i="1" s="1"/>
  <c r="J5644" i="1"/>
  <c r="O5644" i="1" s="1"/>
  <c r="I5645" i="1"/>
  <c r="K5645" i="1" s="1"/>
  <c r="J5645" i="1"/>
  <c r="O5645" i="1" s="1"/>
  <c r="I5646" i="1"/>
  <c r="L5646" i="1" s="1"/>
  <c r="J5646" i="1"/>
  <c r="O5646" i="1" s="1"/>
  <c r="I5647" i="1"/>
  <c r="K5647" i="1" s="1"/>
  <c r="J5647" i="1"/>
  <c r="O5647" i="1" s="1"/>
  <c r="L5647" i="1"/>
  <c r="I5648" i="1"/>
  <c r="K5648" i="1" s="1"/>
  <c r="J5648" i="1"/>
  <c r="O5648" i="1" s="1"/>
  <c r="L5648" i="1"/>
  <c r="I5649" i="1"/>
  <c r="K5649" i="1" s="1"/>
  <c r="J5649" i="1"/>
  <c r="O5649" i="1" s="1"/>
  <c r="I5650" i="1"/>
  <c r="J5650" i="1"/>
  <c r="O5650" i="1" s="1"/>
  <c r="M5650" i="1"/>
  <c r="N5650" i="1"/>
  <c r="I5651" i="1"/>
  <c r="K5651" i="1" s="1"/>
  <c r="J5651" i="1"/>
  <c r="O5651" i="1" s="1"/>
  <c r="I5652" i="1"/>
  <c r="K5652" i="1" s="1"/>
  <c r="J5652" i="1"/>
  <c r="O5652" i="1" s="1"/>
  <c r="I5653" i="1"/>
  <c r="K5653" i="1" s="1"/>
  <c r="J5653" i="1"/>
  <c r="O5653" i="1" s="1"/>
  <c r="I5654" i="1"/>
  <c r="L5654" i="1" s="1"/>
  <c r="J5654" i="1"/>
  <c r="O5654" i="1" s="1"/>
  <c r="I5655" i="1"/>
  <c r="K5655" i="1" s="1"/>
  <c r="J5655" i="1"/>
  <c r="O5655" i="1" s="1"/>
  <c r="M5655" i="1"/>
  <c r="N5655" i="1"/>
  <c r="I5656" i="1"/>
  <c r="L5656" i="1" s="1"/>
  <c r="J5656" i="1"/>
  <c r="O5656" i="1" s="1"/>
  <c r="I5657" i="1"/>
  <c r="K5657" i="1" s="1"/>
  <c r="J5657" i="1"/>
  <c r="O5657" i="1" s="1"/>
  <c r="L5657" i="1"/>
  <c r="M5657" i="1"/>
  <c r="N5657" i="1"/>
  <c r="I5658" i="1"/>
  <c r="M5658" i="1" s="1"/>
  <c r="J5658" i="1"/>
  <c r="O5658" i="1" s="1"/>
  <c r="N5658" i="1"/>
  <c r="I5659" i="1"/>
  <c r="K5659" i="1" s="1"/>
  <c r="J5659" i="1"/>
  <c r="O5659" i="1" s="1"/>
  <c r="L5659" i="1"/>
  <c r="N5659" i="1"/>
  <c r="I5660" i="1"/>
  <c r="M5660" i="1" s="1"/>
  <c r="J5660" i="1"/>
  <c r="O5660" i="1" s="1"/>
  <c r="I5661" i="1"/>
  <c r="K5661" i="1" s="1"/>
  <c r="J5661" i="1"/>
  <c r="O5661" i="1" s="1"/>
  <c r="I5662" i="1"/>
  <c r="L5662" i="1" s="1"/>
  <c r="J5662" i="1"/>
  <c r="O5662" i="1" s="1"/>
  <c r="K5662" i="1"/>
  <c r="I5663" i="1"/>
  <c r="K5663" i="1" s="1"/>
  <c r="J5663" i="1"/>
  <c r="O5663" i="1" s="1"/>
  <c r="I5664" i="1"/>
  <c r="J5664" i="1"/>
  <c r="O5664" i="1" s="1"/>
  <c r="K5664" i="1"/>
  <c r="L5664" i="1"/>
  <c r="I5665" i="1"/>
  <c r="K5665" i="1" s="1"/>
  <c r="J5665" i="1"/>
  <c r="O5665" i="1" s="1"/>
  <c r="M5665" i="1"/>
  <c r="I5666" i="1"/>
  <c r="J5666" i="1"/>
  <c r="O5666" i="1" s="1"/>
  <c r="M5666" i="1"/>
  <c r="I5667" i="1"/>
  <c r="K5667" i="1" s="1"/>
  <c r="J5667" i="1"/>
  <c r="O5667" i="1" s="1"/>
  <c r="L5667" i="1"/>
  <c r="J17" i="1"/>
  <c r="O17" i="1" s="1"/>
  <c r="L17" i="1"/>
  <c r="M17" i="1"/>
  <c r="N17" i="1"/>
  <c r="K17" i="1"/>
  <c r="I17" i="1"/>
  <c r="B10" i="1"/>
  <c r="W17" i="1" s="1"/>
  <c r="X17" i="1"/>
  <c r="Y17" i="1"/>
  <c r="X18" i="1"/>
  <c r="Y18" i="1"/>
  <c r="X19" i="1"/>
  <c r="AA89" i="1" s="1"/>
  <c r="Y19" i="1"/>
  <c r="X20" i="1"/>
  <c r="Y20" i="1"/>
  <c r="X21" i="1"/>
  <c r="Y21" i="1"/>
  <c r="X22" i="1"/>
  <c r="AA99" i="1" s="1"/>
  <c r="Y22" i="1"/>
  <c r="X23" i="1"/>
  <c r="Y23" i="1"/>
  <c r="X24" i="1"/>
  <c r="Y24" i="1"/>
  <c r="X25" i="1"/>
  <c r="Y25" i="1"/>
  <c r="X26" i="1"/>
  <c r="Y26" i="1"/>
  <c r="X27" i="1"/>
  <c r="Y27" i="1"/>
  <c r="X28" i="1"/>
  <c r="Y28" i="1"/>
  <c r="X29" i="1"/>
  <c r="Y29" i="1"/>
  <c r="X30" i="1"/>
  <c r="Y30" i="1"/>
  <c r="X31" i="1"/>
  <c r="Y31" i="1"/>
  <c r="X32" i="1"/>
  <c r="Y32" i="1"/>
  <c r="X33" i="1"/>
  <c r="Y33" i="1"/>
  <c r="X34" i="1"/>
  <c r="Y34" i="1"/>
  <c r="X35" i="1"/>
  <c r="Y35" i="1"/>
  <c r="X36" i="1"/>
  <c r="Y36" i="1"/>
  <c r="X37" i="1"/>
  <c r="Y37" i="1"/>
  <c r="X38" i="1"/>
  <c r="Y38" i="1"/>
  <c r="X39" i="1"/>
  <c r="Y39" i="1"/>
  <c r="X40" i="1"/>
  <c r="Y40" i="1"/>
  <c r="X41" i="1"/>
  <c r="Y41" i="1"/>
  <c r="X42" i="1"/>
  <c r="Y42" i="1"/>
  <c r="X43" i="1"/>
  <c r="Y43" i="1"/>
  <c r="X44" i="1"/>
  <c r="Y44" i="1"/>
  <c r="X45" i="1"/>
  <c r="Y45" i="1"/>
  <c r="X46" i="1"/>
  <c r="Y46" i="1"/>
  <c r="X47" i="1"/>
  <c r="Y47" i="1"/>
  <c r="X48" i="1"/>
  <c r="Y48" i="1"/>
  <c r="X49" i="1"/>
  <c r="Y49" i="1"/>
  <c r="X50" i="1"/>
  <c r="Y50" i="1"/>
  <c r="X51" i="1"/>
  <c r="Y51" i="1"/>
  <c r="X52" i="1"/>
  <c r="Y52" i="1"/>
  <c r="X53" i="1"/>
  <c r="Y53" i="1"/>
  <c r="X54" i="1"/>
  <c r="Y54" i="1"/>
  <c r="X55" i="1"/>
  <c r="Y55" i="1"/>
  <c r="X56" i="1"/>
  <c r="Y56" i="1"/>
  <c r="X57" i="1"/>
  <c r="Y57" i="1"/>
  <c r="X58" i="1"/>
  <c r="Y58" i="1"/>
  <c r="X59" i="1"/>
  <c r="Y59" i="1"/>
  <c r="X60" i="1"/>
  <c r="Y60" i="1"/>
  <c r="X61" i="1"/>
  <c r="Y61" i="1"/>
  <c r="X62" i="1"/>
  <c r="Y62" i="1"/>
  <c r="X63" i="1"/>
  <c r="Y63" i="1"/>
  <c r="X64" i="1"/>
  <c r="Y64" i="1"/>
  <c r="X65" i="1"/>
  <c r="Y65" i="1"/>
  <c r="X66" i="1"/>
  <c r="Y66" i="1"/>
  <c r="X67" i="1"/>
  <c r="Y67" i="1"/>
  <c r="X68" i="1"/>
  <c r="Y68" i="1"/>
  <c r="X69" i="1"/>
  <c r="Y69" i="1"/>
  <c r="X70" i="1"/>
  <c r="Y70" i="1"/>
  <c r="X71" i="1"/>
  <c r="Y71" i="1"/>
  <c r="X72" i="1"/>
  <c r="Y72" i="1"/>
  <c r="X73" i="1"/>
  <c r="Y73" i="1"/>
  <c r="X74" i="1"/>
  <c r="Y74" i="1"/>
  <c r="X75" i="1"/>
  <c r="Y75" i="1"/>
  <c r="X76" i="1"/>
  <c r="Y76" i="1"/>
  <c r="X77" i="1"/>
  <c r="Y77" i="1"/>
  <c r="X78" i="1"/>
  <c r="Y78" i="1"/>
  <c r="X79" i="1"/>
  <c r="Y79" i="1"/>
  <c r="X80" i="1"/>
  <c r="Y80" i="1"/>
  <c r="X81" i="1"/>
  <c r="Y81" i="1"/>
  <c r="X82" i="1"/>
  <c r="Y82" i="1"/>
  <c r="X83" i="1"/>
  <c r="Y83" i="1"/>
  <c r="X84" i="1"/>
  <c r="Y84" i="1"/>
  <c r="X85" i="1"/>
  <c r="Y85" i="1"/>
  <c r="X86" i="1"/>
  <c r="Y86" i="1"/>
  <c r="X87" i="1"/>
  <c r="Y87" i="1"/>
  <c r="X88" i="1"/>
  <c r="Y88" i="1"/>
  <c r="X89" i="1"/>
  <c r="Y89" i="1"/>
  <c r="X90" i="1"/>
  <c r="Y90" i="1"/>
  <c r="AA90" i="1" s="1"/>
  <c r="X91" i="1"/>
  <c r="Y91" i="1"/>
  <c r="X92" i="1"/>
  <c r="Y92" i="1"/>
  <c r="AA92" i="1" s="1"/>
  <c r="X93" i="1"/>
  <c r="Y93" i="1"/>
  <c r="AA93" i="1" s="1"/>
  <c r="X94" i="1"/>
  <c r="Y94" i="1"/>
  <c r="AA94" i="1"/>
  <c r="Z94" i="1" s="1"/>
  <c r="AB94" i="1" s="1"/>
  <c r="X95" i="1"/>
  <c r="Y95" i="1"/>
  <c r="X96" i="1"/>
  <c r="Y96" i="1"/>
  <c r="X97" i="1"/>
  <c r="Y97" i="1"/>
  <c r="X98" i="1"/>
  <c r="Y98" i="1"/>
  <c r="AA98" i="1" s="1"/>
  <c r="X99" i="1"/>
  <c r="Y99" i="1"/>
  <c r="X100" i="1"/>
  <c r="Y100" i="1"/>
  <c r="AA100" i="1" s="1"/>
  <c r="X101" i="1"/>
  <c r="Y101" i="1"/>
  <c r="AA101" i="1" s="1"/>
  <c r="X102" i="1"/>
  <c r="Y102" i="1"/>
  <c r="AA102" i="1" s="1"/>
  <c r="X103" i="1"/>
  <c r="Y103" i="1"/>
  <c r="AA103" i="1" s="1"/>
  <c r="X104" i="1"/>
  <c r="Y104" i="1"/>
  <c r="AA104" i="1" s="1"/>
  <c r="X105" i="1"/>
  <c r="Y105" i="1"/>
  <c r="AA105" i="1" s="1"/>
  <c r="X106" i="1"/>
  <c r="Y106" i="1"/>
  <c r="AA106" i="1" s="1"/>
  <c r="X107" i="1"/>
  <c r="Y107" i="1"/>
  <c r="AA107" i="1" s="1"/>
  <c r="X108" i="1"/>
  <c r="Y108" i="1"/>
  <c r="AA108" i="1" s="1"/>
  <c r="X109" i="1"/>
  <c r="Y109" i="1"/>
  <c r="AA109" i="1" s="1"/>
  <c r="Y16" i="1"/>
  <c r="X16" i="1"/>
  <c r="N5466" i="1" l="1"/>
  <c r="M5466" i="1"/>
  <c r="K5320" i="1"/>
  <c r="N5320" i="1"/>
  <c r="N5307" i="1"/>
  <c r="K5307" i="1"/>
  <c r="L5307" i="1"/>
  <c r="M5307" i="1"/>
  <c r="K5037" i="1"/>
  <c r="L5037" i="1"/>
  <c r="N5037" i="1"/>
  <c r="K4942" i="1"/>
  <c r="L4942" i="1"/>
  <c r="N4942" i="1"/>
  <c r="M4508" i="1"/>
  <c r="N4508" i="1"/>
  <c r="K4508" i="1"/>
  <c r="L4508" i="1"/>
  <c r="K3227" i="1"/>
  <c r="L3227" i="1"/>
  <c r="N3227" i="1"/>
  <c r="M3227" i="1"/>
  <c r="M3162" i="1"/>
  <c r="L3162" i="1"/>
  <c r="L3133" i="1"/>
  <c r="M3133" i="1"/>
  <c r="N3133" i="1"/>
  <c r="K3006" i="1"/>
  <c r="M3006" i="1"/>
  <c r="N3006" i="1"/>
  <c r="N2779" i="1"/>
  <c r="M2779" i="1"/>
  <c r="M2316" i="1"/>
  <c r="K2316" i="1"/>
  <c r="L1280" i="1"/>
  <c r="N1280" i="1"/>
  <c r="K1280" i="1"/>
  <c r="M1280" i="1"/>
  <c r="K5547" i="1"/>
  <c r="N5547" i="1"/>
  <c r="N5480" i="1"/>
  <c r="L5480" i="1"/>
  <c r="N4859" i="1"/>
  <c r="K4859" i="1"/>
  <c r="L4383" i="1"/>
  <c r="M4383" i="1"/>
  <c r="N4383" i="1"/>
  <c r="K4383" i="1"/>
  <c r="K4172" i="1"/>
  <c r="L4172" i="1"/>
  <c r="M4172" i="1"/>
  <c r="L4061" i="1"/>
  <c r="M4061" i="1"/>
  <c r="L4013" i="1"/>
  <c r="K4013" i="1"/>
  <c r="N4013" i="1"/>
  <c r="L3506" i="1"/>
  <c r="M3506" i="1"/>
  <c r="N3506" i="1"/>
  <c r="K3506" i="1"/>
  <c r="N2432" i="1"/>
  <c r="K2432" i="1"/>
  <c r="L2432" i="1"/>
  <c r="M2432" i="1"/>
  <c r="K2148" i="1"/>
  <c r="L2148" i="1"/>
  <c r="N2148" i="1"/>
  <c r="M2148" i="1"/>
  <c r="L1956" i="1"/>
  <c r="M1956" i="1"/>
  <c r="N1956" i="1"/>
  <c r="K1956" i="1"/>
  <c r="K1757" i="1"/>
  <c r="L1757" i="1"/>
  <c r="M1757" i="1"/>
  <c r="N1757" i="1"/>
  <c r="K1356" i="1"/>
  <c r="N1356" i="1"/>
  <c r="L1356" i="1"/>
  <c r="M1356" i="1"/>
  <c r="K407" i="1"/>
  <c r="L407" i="1"/>
  <c r="N407" i="1"/>
  <c r="L357" i="1"/>
  <c r="K357" i="1"/>
  <c r="M357" i="1"/>
  <c r="N357" i="1"/>
  <c r="N5640" i="1"/>
  <c r="M5640" i="1"/>
  <c r="L5578" i="1"/>
  <c r="M5578" i="1"/>
  <c r="K5471" i="1"/>
  <c r="M5471" i="1"/>
  <c r="N5378" i="1"/>
  <c r="K5378" i="1"/>
  <c r="L5378" i="1"/>
  <c r="M5378" i="1"/>
  <c r="N4930" i="1"/>
  <c r="K4930" i="1"/>
  <c r="L4930" i="1"/>
  <c r="M4930" i="1"/>
  <c r="N4922" i="1"/>
  <c r="K4922" i="1"/>
  <c r="L4922" i="1"/>
  <c r="M4922" i="1"/>
  <c r="K4908" i="1"/>
  <c r="L4908" i="1"/>
  <c r="N4908" i="1"/>
  <c r="K4902" i="1"/>
  <c r="N4902" i="1"/>
  <c r="N4882" i="1"/>
  <c r="K4882" i="1"/>
  <c r="L4882" i="1"/>
  <c r="M4882" i="1"/>
  <c r="K4861" i="1"/>
  <c r="L4861" i="1"/>
  <c r="N4861" i="1"/>
  <c r="K4852" i="1"/>
  <c r="L4852" i="1"/>
  <c r="M4852" i="1"/>
  <c r="K4812" i="1"/>
  <c r="L4812" i="1"/>
  <c r="M4812" i="1"/>
  <c r="N4738" i="1"/>
  <c r="K4738" i="1"/>
  <c r="L4738" i="1"/>
  <c r="K4730" i="1"/>
  <c r="L4730" i="1"/>
  <c r="M4730" i="1"/>
  <c r="N4681" i="1"/>
  <c r="M4681" i="1"/>
  <c r="K4681" i="1"/>
  <c r="L4681" i="1"/>
  <c r="M4656" i="1"/>
  <c r="N4656" i="1"/>
  <c r="L4656" i="1"/>
  <c r="N4644" i="1"/>
  <c r="K4644" i="1"/>
  <c r="L4644" i="1"/>
  <c r="M4644" i="1"/>
  <c r="N4641" i="1"/>
  <c r="M4641" i="1"/>
  <c r="L4596" i="1"/>
  <c r="M4596" i="1"/>
  <c r="N4596" i="1"/>
  <c r="K4550" i="1"/>
  <c r="M4550" i="1"/>
  <c r="K4510" i="1"/>
  <c r="L4510" i="1"/>
  <c r="M4510" i="1"/>
  <c r="N4510" i="1"/>
  <c r="K4398" i="1"/>
  <c r="L4398" i="1"/>
  <c r="M4398" i="1"/>
  <c r="N4398" i="1"/>
  <c r="M4392" i="1"/>
  <c r="K4392" i="1"/>
  <c r="L4392" i="1"/>
  <c r="N4392" i="1"/>
  <c r="L4311" i="1"/>
  <c r="K4311" i="1"/>
  <c r="M4311" i="1"/>
  <c r="N4276" i="1"/>
  <c r="L4276" i="1"/>
  <c r="M4276" i="1"/>
  <c r="K4262" i="1"/>
  <c r="L4262" i="1"/>
  <c r="M4262" i="1"/>
  <c r="N4262" i="1"/>
  <c r="L4135" i="1"/>
  <c r="K4135" i="1"/>
  <c r="M4135" i="1"/>
  <c r="N4135" i="1"/>
  <c r="L4119" i="1"/>
  <c r="M4119" i="1"/>
  <c r="N4119" i="1"/>
  <c r="K4119" i="1"/>
  <c r="K4116" i="1"/>
  <c r="L4116" i="1"/>
  <c r="N4116" i="1"/>
  <c r="K4100" i="1"/>
  <c r="L4100" i="1"/>
  <c r="M4100" i="1"/>
  <c r="N3987" i="1"/>
  <c r="K3987" i="1"/>
  <c r="L3987" i="1"/>
  <c r="K3964" i="1"/>
  <c r="L3964" i="1"/>
  <c r="N3964" i="1"/>
  <c r="L3915" i="1"/>
  <c r="K3915" i="1"/>
  <c r="M3915" i="1"/>
  <c r="K3906" i="1"/>
  <c r="L3906" i="1"/>
  <c r="N3906" i="1"/>
  <c r="M3902" i="1"/>
  <c r="N3902" i="1"/>
  <c r="M3849" i="1"/>
  <c r="K3849" i="1"/>
  <c r="N3849" i="1"/>
  <c r="L3795" i="1"/>
  <c r="K3795" i="1"/>
  <c r="K3740" i="1"/>
  <c r="N3740" i="1"/>
  <c r="L3608" i="1"/>
  <c r="K3608" i="1"/>
  <c r="M3608" i="1"/>
  <c r="N3608" i="1"/>
  <c r="L3600" i="1"/>
  <c r="M3600" i="1"/>
  <c r="N3600" i="1"/>
  <c r="L3539" i="1"/>
  <c r="K3539" i="1"/>
  <c r="N3539" i="1"/>
  <c r="M3539" i="1"/>
  <c r="N3300" i="1"/>
  <c r="L3300" i="1"/>
  <c r="M3300" i="1"/>
  <c r="K3292" i="1"/>
  <c r="L3292" i="1"/>
  <c r="M3292" i="1"/>
  <c r="N3273" i="1"/>
  <c r="L3273" i="1"/>
  <c r="M3082" i="1"/>
  <c r="L3082" i="1"/>
  <c r="N3082" i="1"/>
  <c r="K3082" i="1"/>
  <c r="M3034" i="1"/>
  <c r="L3034" i="1"/>
  <c r="L3005" i="1"/>
  <c r="K3005" i="1"/>
  <c r="M3005" i="1"/>
  <c r="N3005" i="1"/>
  <c r="N2496" i="1"/>
  <c r="K2496" i="1"/>
  <c r="M2496" i="1"/>
  <c r="K2380" i="1"/>
  <c r="N2380" i="1"/>
  <c r="N2315" i="1"/>
  <c r="K2315" i="1"/>
  <c r="L2315" i="1"/>
  <c r="M2315" i="1"/>
  <c r="N1767" i="1"/>
  <c r="K1767" i="1"/>
  <c r="N1451" i="1"/>
  <c r="L1451" i="1"/>
  <c r="M1451" i="1"/>
  <c r="K1451" i="1"/>
  <c r="K1333" i="1"/>
  <c r="M1333" i="1"/>
  <c r="N1333" i="1"/>
  <c r="M994" i="1"/>
  <c r="L994" i="1"/>
  <c r="N994" i="1"/>
  <c r="K994" i="1"/>
  <c r="K970" i="1"/>
  <c r="L970" i="1"/>
  <c r="N970" i="1"/>
  <c r="M970" i="1"/>
  <c r="M964" i="1"/>
  <c r="N964" i="1"/>
  <c r="M948" i="1"/>
  <c r="N948" i="1"/>
  <c r="K688" i="1"/>
  <c r="N688" i="1"/>
  <c r="K676" i="1"/>
  <c r="L676" i="1"/>
  <c r="N676" i="1"/>
  <c r="M676" i="1"/>
  <c r="K655" i="1"/>
  <c r="M655" i="1"/>
  <c r="N655" i="1"/>
  <c r="K421" i="1"/>
  <c r="M421" i="1"/>
  <c r="L421" i="1"/>
  <c r="N421" i="1"/>
  <c r="L226" i="1"/>
  <c r="M226" i="1"/>
  <c r="K226" i="1"/>
  <c r="N226" i="1"/>
  <c r="K79" i="1"/>
  <c r="M79" i="1"/>
  <c r="K39" i="1"/>
  <c r="M39" i="1"/>
  <c r="K34" i="1"/>
  <c r="N5667" i="1"/>
  <c r="N5665" i="1"/>
  <c r="N5664" i="1"/>
  <c r="M5664" i="1"/>
  <c r="L5655" i="1"/>
  <c r="K5646" i="1"/>
  <c r="L5643" i="1"/>
  <c r="M5641" i="1"/>
  <c r="N5639" i="1"/>
  <c r="M5624" i="1"/>
  <c r="L5618" i="1"/>
  <c r="N5618" i="1"/>
  <c r="K5616" i="1"/>
  <c r="K5614" i="1"/>
  <c r="M5600" i="1"/>
  <c r="L5599" i="1"/>
  <c r="N5599" i="1"/>
  <c r="M5584" i="1"/>
  <c r="L5583" i="1"/>
  <c r="N5583" i="1"/>
  <c r="K5569" i="1"/>
  <c r="M5569" i="1"/>
  <c r="K5567" i="1"/>
  <c r="K5562" i="1"/>
  <c r="K5560" i="1"/>
  <c r="K5531" i="1"/>
  <c r="L5531" i="1"/>
  <c r="K5515" i="1"/>
  <c r="L5515" i="1"/>
  <c r="K5499" i="1"/>
  <c r="L5499" i="1"/>
  <c r="L5481" i="1"/>
  <c r="M5479" i="1"/>
  <c r="K5470" i="1"/>
  <c r="L5467" i="1"/>
  <c r="N5453" i="1"/>
  <c r="N5451" i="1"/>
  <c r="M5437" i="1"/>
  <c r="L5436" i="1"/>
  <c r="N5436" i="1"/>
  <c r="K5427" i="1"/>
  <c r="N5420" i="1"/>
  <c r="M5418" i="1"/>
  <c r="N5410" i="1"/>
  <c r="K5410" i="1"/>
  <c r="M5410" i="1"/>
  <c r="L5346" i="1"/>
  <c r="L5324" i="1"/>
  <c r="N5322" i="1"/>
  <c r="M5322" i="1"/>
  <c r="L5308" i="1"/>
  <c r="L5300" i="1"/>
  <c r="M5250" i="1"/>
  <c r="K5230" i="1"/>
  <c r="L5230" i="1"/>
  <c r="N5230" i="1"/>
  <c r="K5226" i="1"/>
  <c r="L5213" i="1"/>
  <c r="K5202" i="1"/>
  <c r="N5178" i="1"/>
  <c r="K5178" i="1"/>
  <c r="L5178" i="1"/>
  <c r="N5170" i="1"/>
  <c r="K5170" i="1"/>
  <c r="L5170" i="1"/>
  <c r="M5170" i="1"/>
  <c r="N5154" i="1"/>
  <c r="K5154" i="1"/>
  <c r="L5154" i="1"/>
  <c r="M5154" i="1"/>
  <c r="K5134" i="1"/>
  <c r="L5134" i="1"/>
  <c r="N5134" i="1"/>
  <c r="K5132" i="1"/>
  <c r="K5117" i="1"/>
  <c r="N5090" i="1"/>
  <c r="K5090" i="1"/>
  <c r="L5090" i="1"/>
  <c r="M5090" i="1"/>
  <c r="N5086" i="1"/>
  <c r="K5060" i="1"/>
  <c r="M5028" i="1"/>
  <c r="L5026" i="1"/>
  <c r="N5019" i="1"/>
  <c r="K5019" i="1"/>
  <c r="M5019" i="1"/>
  <c r="K5014" i="1"/>
  <c r="N5014" i="1"/>
  <c r="M4970" i="1"/>
  <c r="L4956" i="1"/>
  <c r="M4956" i="1"/>
  <c r="N4956" i="1"/>
  <c r="M4946" i="1"/>
  <c r="K4894" i="1"/>
  <c r="N4894" i="1"/>
  <c r="N4886" i="1"/>
  <c r="N4837" i="1"/>
  <c r="K4837" i="1"/>
  <c r="L4837" i="1"/>
  <c r="N4834" i="1"/>
  <c r="N4802" i="1"/>
  <c r="L4802" i="1"/>
  <c r="M4802" i="1"/>
  <c r="K4796" i="1"/>
  <c r="L4796" i="1"/>
  <c r="N4796" i="1"/>
  <c r="K4766" i="1"/>
  <c r="M4766" i="1"/>
  <c r="K4764" i="1"/>
  <c r="L4715" i="1"/>
  <c r="N4691" i="1"/>
  <c r="K4684" i="1"/>
  <c r="L4684" i="1"/>
  <c r="M4684" i="1"/>
  <c r="K4598" i="1"/>
  <c r="M4598" i="1"/>
  <c r="N4598" i="1"/>
  <c r="L4598" i="1"/>
  <c r="N4581" i="1"/>
  <c r="K4581" i="1"/>
  <c r="M4581" i="1"/>
  <c r="L4581" i="1"/>
  <c r="K4576" i="1"/>
  <c r="L4552" i="1"/>
  <c r="M4520" i="1"/>
  <c r="L4520" i="1"/>
  <c r="N4520" i="1"/>
  <c r="K4520" i="1"/>
  <c r="M4509" i="1"/>
  <c r="M4474" i="1"/>
  <c r="L4385" i="1"/>
  <c r="M4385" i="1"/>
  <c r="L4367" i="1"/>
  <c r="K4367" i="1"/>
  <c r="M4367" i="1"/>
  <c r="N4367" i="1"/>
  <c r="L4303" i="1"/>
  <c r="K4303" i="1"/>
  <c r="M4303" i="1"/>
  <c r="N4303" i="1"/>
  <c r="K4286" i="1"/>
  <c r="L4286" i="1"/>
  <c r="M4286" i="1"/>
  <c r="N4286" i="1"/>
  <c r="M4280" i="1"/>
  <c r="K4280" i="1"/>
  <c r="L4280" i="1"/>
  <c r="N4280" i="1"/>
  <c r="K4252" i="1"/>
  <c r="L4252" i="1"/>
  <c r="N4252" i="1"/>
  <c r="M4252" i="1"/>
  <c r="L4183" i="1"/>
  <c r="M4183" i="1"/>
  <c r="N4183" i="1"/>
  <c r="K4082" i="1"/>
  <c r="L4082" i="1"/>
  <c r="M4082" i="1"/>
  <c r="N4082" i="1"/>
  <c r="K4068" i="1"/>
  <c r="L4068" i="1"/>
  <c r="M4068" i="1"/>
  <c r="M4008" i="1"/>
  <c r="L4008" i="1"/>
  <c r="N4008" i="1"/>
  <c r="L3947" i="1"/>
  <c r="M3947" i="1"/>
  <c r="N3947" i="1"/>
  <c r="K3947" i="1"/>
  <c r="K3941" i="1"/>
  <c r="M3933" i="1"/>
  <c r="K3933" i="1"/>
  <c r="K3928" i="1"/>
  <c r="L3928" i="1"/>
  <c r="N3928" i="1"/>
  <c r="M3928" i="1"/>
  <c r="L3912" i="1"/>
  <c r="M3912" i="1"/>
  <c r="N3912" i="1"/>
  <c r="K3824" i="1"/>
  <c r="M3824" i="1"/>
  <c r="N3824" i="1"/>
  <c r="K3818" i="1"/>
  <c r="L3818" i="1"/>
  <c r="M3818" i="1"/>
  <c r="M3752" i="1"/>
  <c r="L3747" i="1"/>
  <c r="M3747" i="1"/>
  <c r="N3747" i="1"/>
  <c r="N3604" i="1"/>
  <c r="L3554" i="1"/>
  <c r="N3554" i="1"/>
  <c r="M3554" i="1"/>
  <c r="K3554" i="1"/>
  <c r="K3528" i="1"/>
  <c r="L3528" i="1"/>
  <c r="M3528" i="1"/>
  <c r="L3335" i="1"/>
  <c r="K3335" i="1"/>
  <c r="M3335" i="1"/>
  <c r="N3335" i="1"/>
  <c r="K3322" i="1"/>
  <c r="L3322" i="1"/>
  <c r="N3322" i="1"/>
  <c r="K3278" i="1"/>
  <c r="N3278" i="1"/>
  <c r="L3278" i="1"/>
  <c r="L3176" i="1"/>
  <c r="N3176" i="1"/>
  <c r="K3062" i="1"/>
  <c r="L3062" i="1"/>
  <c r="M3062" i="1"/>
  <c r="N3062" i="1"/>
  <c r="K2701" i="1"/>
  <c r="M2701" i="1"/>
  <c r="L2701" i="1"/>
  <c r="N2701" i="1"/>
  <c r="N5460" i="1"/>
  <c r="L5460" i="1"/>
  <c r="N5266" i="1"/>
  <c r="K5266" i="1"/>
  <c r="L5266" i="1"/>
  <c r="K5053" i="1"/>
  <c r="L5053" i="1"/>
  <c r="N5053" i="1"/>
  <c r="N4833" i="1"/>
  <c r="K4833" i="1"/>
  <c r="L4833" i="1"/>
  <c r="M4833" i="1"/>
  <c r="N4789" i="1"/>
  <c r="L4789" i="1"/>
  <c r="M4789" i="1"/>
  <c r="K4690" i="1"/>
  <c r="L4690" i="1"/>
  <c r="M4690" i="1"/>
  <c r="N4690" i="1"/>
  <c r="M4528" i="1"/>
  <c r="K4528" i="1"/>
  <c r="L4528" i="1"/>
  <c r="M4504" i="1"/>
  <c r="K4504" i="1"/>
  <c r="N4504" i="1"/>
  <c r="L4504" i="1"/>
  <c r="K4462" i="1"/>
  <c r="L4462" i="1"/>
  <c r="M4462" i="1"/>
  <c r="N4462" i="1"/>
  <c r="M4424" i="1"/>
  <c r="K4424" i="1"/>
  <c r="N4424" i="1"/>
  <c r="L4424" i="1"/>
  <c r="M4086" i="1"/>
  <c r="L4086" i="1"/>
  <c r="N4086" i="1"/>
  <c r="K3764" i="1"/>
  <c r="N3764" i="1"/>
  <c r="L3136" i="1"/>
  <c r="N3136" i="1"/>
  <c r="N2146" i="1"/>
  <c r="M2146" i="1"/>
  <c r="L2146" i="1"/>
  <c r="L5212" i="1"/>
  <c r="M5212" i="1"/>
  <c r="N5212" i="1"/>
  <c r="K5110" i="1"/>
  <c r="L5110" i="1"/>
  <c r="N5110" i="1"/>
  <c r="L5085" i="1"/>
  <c r="M5085" i="1"/>
  <c r="N5085" i="1"/>
  <c r="K5045" i="1"/>
  <c r="L5045" i="1"/>
  <c r="M5045" i="1"/>
  <c r="L4885" i="1"/>
  <c r="M4885" i="1"/>
  <c r="N4885" i="1"/>
  <c r="K4819" i="1"/>
  <c r="L4819" i="1"/>
  <c r="N4819" i="1"/>
  <c r="K4380" i="1"/>
  <c r="L4380" i="1"/>
  <c r="N4380" i="1"/>
  <c r="M4304" i="1"/>
  <c r="L4304" i="1"/>
  <c r="N4304" i="1"/>
  <c r="M4200" i="1"/>
  <c r="K4200" i="1"/>
  <c r="L4200" i="1"/>
  <c r="N1985" i="1"/>
  <c r="L1985" i="1"/>
  <c r="M1985" i="1"/>
  <c r="K1985" i="1"/>
  <c r="K5497" i="1"/>
  <c r="N5497" i="1"/>
  <c r="N5411" i="1"/>
  <c r="K5260" i="1"/>
  <c r="L5260" i="1"/>
  <c r="M5260" i="1"/>
  <c r="K5238" i="1"/>
  <c r="N5238" i="1"/>
  <c r="N5186" i="1"/>
  <c r="K5186" i="1"/>
  <c r="L5186" i="1"/>
  <c r="M4994" i="1"/>
  <c r="M4931" i="1"/>
  <c r="L4829" i="1"/>
  <c r="M4829" i="1"/>
  <c r="N4829" i="1"/>
  <c r="M4645" i="1"/>
  <c r="K4622" i="1"/>
  <c r="N4622" i="1"/>
  <c r="M4622" i="1"/>
  <c r="L4612" i="1"/>
  <c r="M4612" i="1"/>
  <c r="L4143" i="1"/>
  <c r="M4143" i="1"/>
  <c r="N4143" i="1"/>
  <c r="K4143" i="1"/>
  <c r="K4124" i="1"/>
  <c r="L4124" i="1"/>
  <c r="N4124" i="1"/>
  <c r="L3994" i="1"/>
  <c r="M3994" i="1"/>
  <c r="N3994" i="1"/>
  <c r="N2842" i="1"/>
  <c r="M2842" i="1"/>
  <c r="L2842" i="1"/>
  <c r="K2842" i="1"/>
  <c r="K2783" i="1"/>
  <c r="N2783" i="1"/>
  <c r="M2783" i="1"/>
  <c r="L1820" i="1"/>
  <c r="M1820" i="1"/>
  <c r="N1820" i="1"/>
  <c r="K1820" i="1"/>
  <c r="K1733" i="1"/>
  <c r="M1733" i="1"/>
  <c r="N1733" i="1"/>
  <c r="L1733" i="1"/>
  <c r="K1453" i="1"/>
  <c r="M1453" i="1"/>
  <c r="N1453" i="1"/>
  <c r="K1027" i="1"/>
  <c r="N1027" i="1"/>
  <c r="K993" i="1"/>
  <c r="M993" i="1"/>
  <c r="L993" i="1"/>
  <c r="N993" i="1"/>
  <c r="L849" i="1"/>
  <c r="N849" i="1"/>
  <c r="K849" i="1"/>
  <c r="M849" i="1"/>
  <c r="L842" i="1"/>
  <c r="N842" i="1"/>
  <c r="K842" i="1"/>
  <c r="M842" i="1"/>
  <c r="M821" i="1"/>
  <c r="K821" i="1"/>
  <c r="L821" i="1"/>
  <c r="N821" i="1"/>
  <c r="K492" i="1"/>
  <c r="L492" i="1"/>
  <c r="M492" i="1"/>
  <c r="N492" i="1"/>
  <c r="N326" i="1"/>
  <c r="K326" i="1"/>
  <c r="L326" i="1"/>
  <c r="M326" i="1"/>
  <c r="K317" i="1"/>
  <c r="M317" i="1"/>
  <c r="L317" i="1"/>
  <c r="N317" i="1"/>
  <c r="N41" i="1"/>
  <c r="K41" i="1"/>
  <c r="L41" i="1"/>
  <c r="K31" i="1"/>
  <c r="M31" i="1"/>
  <c r="L5665" i="1"/>
  <c r="M5663" i="1"/>
  <c r="N5651" i="1"/>
  <c r="N5649" i="1"/>
  <c r="N5648" i="1"/>
  <c r="M5648" i="1"/>
  <c r="L5639" i="1"/>
  <c r="K5630" i="1"/>
  <c r="N5627" i="1"/>
  <c r="K5624" i="1"/>
  <c r="K5622" i="1"/>
  <c r="L5619" i="1"/>
  <c r="M5617" i="1"/>
  <c r="K5600" i="1"/>
  <c r="K5584" i="1"/>
  <c r="K5553" i="1"/>
  <c r="M5553" i="1"/>
  <c r="K5542" i="1"/>
  <c r="M5530" i="1"/>
  <c r="M5521" i="1"/>
  <c r="N5519" i="1"/>
  <c r="M5514" i="1"/>
  <c r="M5512" i="1"/>
  <c r="N5503" i="1"/>
  <c r="M5498" i="1"/>
  <c r="N5487" i="1"/>
  <c r="L5474" i="1"/>
  <c r="K5474" i="1"/>
  <c r="N5474" i="1"/>
  <c r="M5460" i="1"/>
  <c r="L5456" i="1"/>
  <c r="M5456" i="1"/>
  <c r="K5453" i="1"/>
  <c r="L5451" i="1"/>
  <c r="M5448" i="1"/>
  <c r="K5437" i="1"/>
  <c r="K5432" i="1"/>
  <c r="K5422" i="1"/>
  <c r="M5422" i="1"/>
  <c r="L5420" i="1"/>
  <c r="M5411" i="1"/>
  <c r="K5389" i="1"/>
  <c r="L5389" i="1"/>
  <c r="M5389" i="1"/>
  <c r="M5379" i="1"/>
  <c r="L5348" i="1"/>
  <c r="M5348" i="1"/>
  <c r="N5348" i="1"/>
  <c r="L5292" i="1"/>
  <c r="N5290" i="1"/>
  <c r="M5290" i="1"/>
  <c r="L5276" i="1"/>
  <c r="K5250" i="1"/>
  <c r="M5242" i="1"/>
  <c r="K5190" i="1"/>
  <c r="N5190" i="1"/>
  <c r="L5182" i="1"/>
  <c r="K5180" i="1"/>
  <c r="L5180" i="1"/>
  <c r="N5180" i="1"/>
  <c r="N5146" i="1"/>
  <c r="L5146" i="1"/>
  <c r="M5146" i="1"/>
  <c r="N5122" i="1"/>
  <c r="K5122" i="1"/>
  <c r="L5122" i="1"/>
  <c r="M5122" i="1"/>
  <c r="M5083" i="1"/>
  <c r="K5076" i="1"/>
  <c r="L5076" i="1"/>
  <c r="M5076" i="1"/>
  <c r="L5066" i="1"/>
  <c r="K5054" i="1"/>
  <c r="N5054" i="1"/>
  <c r="K5030" i="1"/>
  <c r="L5030" i="1"/>
  <c r="N5030" i="1"/>
  <c r="K5028" i="1"/>
  <c r="M5020" i="1"/>
  <c r="L4994" i="1"/>
  <c r="K4974" i="1"/>
  <c r="L4974" i="1"/>
  <c r="N4974" i="1"/>
  <c r="K4970" i="1"/>
  <c r="L4957" i="1"/>
  <c r="K4946" i="1"/>
  <c r="L4931" i="1"/>
  <c r="K4924" i="1"/>
  <c r="L4924" i="1"/>
  <c r="M4924" i="1"/>
  <c r="L4916" i="1"/>
  <c r="M4916" i="1"/>
  <c r="N4916" i="1"/>
  <c r="K4901" i="1"/>
  <c r="L4901" i="1"/>
  <c r="N4901" i="1"/>
  <c r="M4883" i="1"/>
  <c r="L4823" i="1"/>
  <c r="K4823" i="1"/>
  <c r="N4772" i="1"/>
  <c r="K4741" i="1"/>
  <c r="L4741" i="1"/>
  <c r="N4741" i="1"/>
  <c r="N4729" i="1"/>
  <c r="M4729" i="1"/>
  <c r="K4724" i="1"/>
  <c r="L4724" i="1"/>
  <c r="M4724" i="1"/>
  <c r="M4702" i="1"/>
  <c r="M4700" i="1"/>
  <c r="L4672" i="1"/>
  <c r="L4645" i="1"/>
  <c r="M4526" i="1"/>
  <c r="M4513" i="1"/>
  <c r="L4460" i="1"/>
  <c r="M4460" i="1"/>
  <c r="K4460" i="1"/>
  <c r="N4460" i="1"/>
  <c r="M4400" i="1"/>
  <c r="L4400" i="1"/>
  <c r="N4400" i="1"/>
  <c r="K4400" i="1"/>
  <c r="K4388" i="1"/>
  <c r="L4388" i="1"/>
  <c r="M4388" i="1"/>
  <c r="N4372" i="1"/>
  <c r="K4372" i="1"/>
  <c r="L4372" i="1"/>
  <c r="M4372" i="1"/>
  <c r="L4366" i="1"/>
  <c r="M4240" i="1"/>
  <c r="K4240" i="1"/>
  <c r="L4240" i="1"/>
  <c r="N4240" i="1"/>
  <c r="K4182" i="1"/>
  <c r="L4182" i="1"/>
  <c r="M4182" i="1"/>
  <c r="N4182" i="1"/>
  <c r="K4090" i="1"/>
  <c r="L4090" i="1"/>
  <c r="M4090" i="1"/>
  <c r="N4090" i="1"/>
  <c r="M4038" i="1"/>
  <c r="K4038" i="1"/>
  <c r="L4038" i="1"/>
  <c r="L4018" i="1"/>
  <c r="M4018" i="1"/>
  <c r="N4018" i="1"/>
  <c r="L3961" i="1"/>
  <c r="M3961" i="1"/>
  <c r="N3961" i="1"/>
  <c r="K3961" i="1"/>
  <c r="K3896" i="1"/>
  <c r="L3896" i="1"/>
  <c r="N3896" i="1"/>
  <c r="M3896" i="1"/>
  <c r="K3880" i="1"/>
  <c r="L3880" i="1"/>
  <c r="N3880" i="1"/>
  <c r="M3880" i="1"/>
  <c r="K3872" i="1"/>
  <c r="L3872" i="1"/>
  <c r="N3872" i="1"/>
  <c r="N3832" i="1"/>
  <c r="K3832" i="1"/>
  <c r="L3832" i="1"/>
  <c r="M3832" i="1"/>
  <c r="L3826" i="1"/>
  <c r="M3826" i="1"/>
  <c r="N3826" i="1"/>
  <c r="M3786" i="1"/>
  <c r="K3752" i="1"/>
  <c r="N3746" i="1"/>
  <c r="K3746" i="1"/>
  <c r="L3746" i="1"/>
  <c r="M3746" i="1"/>
  <c r="L3691" i="1"/>
  <c r="N3691" i="1"/>
  <c r="K3691" i="1"/>
  <c r="M3691" i="1"/>
  <c r="K3676" i="1"/>
  <c r="N3676" i="1"/>
  <c r="K3612" i="1"/>
  <c r="L3612" i="1"/>
  <c r="N3612" i="1"/>
  <c r="M3514" i="1"/>
  <c r="K3514" i="1"/>
  <c r="L3514" i="1"/>
  <c r="K3468" i="1"/>
  <c r="N3468" i="1"/>
  <c r="L3468" i="1"/>
  <c r="N3361" i="1"/>
  <c r="M3361" i="1"/>
  <c r="K3357" i="1"/>
  <c r="L3357" i="1"/>
  <c r="N3357" i="1"/>
  <c r="M3256" i="1"/>
  <c r="L3256" i="1"/>
  <c r="N3256" i="1"/>
  <c r="K3256" i="1"/>
  <c r="N3104" i="1"/>
  <c r="L3104" i="1"/>
  <c r="L3095" i="1"/>
  <c r="M3095" i="1"/>
  <c r="K3084" i="1"/>
  <c r="L3084" i="1"/>
  <c r="M3084" i="1"/>
  <c r="L2915" i="1"/>
  <c r="K2915" i="1"/>
  <c r="L2868" i="1"/>
  <c r="K2868" i="1"/>
  <c r="M2868" i="1"/>
  <c r="N2868" i="1"/>
  <c r="M2745" i="1"/>
  <c r="N2745" i="1"/>
  <c r="K2745" i="1"/>
  <c r="L2745" i="1"/>
  <c r="N2724" i="1"/>
  <c r="K2724" i="1"/>
  <c r="N2718" i="1"/>
  <c r="M2718" i="1"/>
  <c r="K2718" i="1"/>
  <c r="L2718" i="1"/>
  <c r="N5656" i="1"/>
  <c r="M5656" i="1"/>
  <c r="N5528" i="1"/>
  <c r="L5528" i="1"/>
  <c r="L5510" i="1"/>
  <c r="K5510" i="1"/>
  <c r="K5505" i="1"/>
  <c r="N5505" i="1"/>
  <c r="N5496" i="1"/>
  <c r="L5496" i="1"/>
  <c r="K5489" i="1"/>
  <c r="N5489" i="1"/>
  <c r="K5405" i="1"/>
  <c r="M5405" i="1"/>
  <c r="L5273" i="1"/>
  <c r="K5273" i="1"/>
  <c r="K5246" i="1"/>
  <c r="L5246" i="1"/>
  <c r="N5246" i="1"/>
  <c r="M4616" i="1"/>
  <c r="K4616" i="1"/>
  <c r="N4616" i="1"/>
  <c r="L4111" i="1"/>
  <c r="M4111" i="1"/>
  <c r="N4111" i="1"/>
  <c r="K4111" i="1"/>
  <c r="M3982" i="1"/>
  <c r="K3982" i="1"/>
  <c r="K3708" i="1"/>
  <c r="L3708" i="1"/>
  <c r="N3708" i="1"/>
  <c r="K3258" i="1"/>
  <c r="N3258" i="1"/>
  <c r="K2378" i="1"/>
  <c r="M2378" i="1"/>
  <c r="N2378" i="1"/>
  <c r="L2378" i="1"/>
  <c r="K2267" i="1"/>
  <c r="L2267" i="1"/>
  <c r="N2267" i="1"/>
  <c r="M2267" i="1"/>
  <c r="L5642" i="1"/>
  <c r="K5642" i="1"/>
  <c r="K5393" i="1"/>
  <c r="L5393" i="1"/>
  <c r="N4914" i="1"/>
  <c r="K4914" i="1"/>
  <c r="L4914" i="1"/>
  <c r="M4914" i="1"/>
  <c r="M4472" i="1"/>
  <c r="K4472" i="1"/>
  <c r="L4472" i="1"/>
  <c r="N4472" i="1"/>
  <c r="L4343" i="1"/>
  <c r="M4343" i="1"/>
  <c r="N4343" i="1"/>
  <c r="K4343" i="1"/>
  <c r="K4340" i="1"/>
  <c r="L4340" i="1"/>
  <c r="N4340" i="1"/>
  <c r="M4340" i="1"/>
  <c r="K4180" i="1"/>
  <c r="L4180" i="1"/>
  <c r="M4180" i="1"/>
  <c r="N4180" i="1"/>
  <c r="L3867" i="1"/>
  <c r="K3867" i="1"/>
  <c r="M3867" i="1"/>
  <c r="N3867" i="1"/>
  <c r="L3672" i="1"/>
  <c r="K3672" i="1"/>
  <c r="M3672" i="1"/>
  <c r="N3168" i="1"/>
  <c r="L3168" i="1"/>
  <c r="M2645" i="1"/>
  <c r="K2645" i="1"/>
  <c r="L2645" i="1"/>
  <c r="N2645" i="1"/>
  <c r="K915" i="1"/>
  <c r="L915" i="1"/>
  <c r="M915" i="1"/>
  <c r="N915" i="1"/>
  <c r="M278" i="1"/>
  <c r="K278" i="1"/>
  <c r="L278" i="1"/>
  <c r="N278" i="1"/>
  <c r="L247" i="1"/>
  <c r="M247" i="1"/>
  <c r="K247" i="1"/>
  <c r="N247" i="1"/>
  <c r="N123" i="1"/>
  <c r="L123" i="1"/>
  <c r="L5666" i="1"/>
  <c r="K5666" i="1"/>
  <c r="L5610" i="1"/>
  <c r="M5610" i="1"/>
  <c r="N5450" i="1"/>
  <c r="K5450" i="1"/>
  <c r="M5450" i="1"/>
  <c r="K5336" i="1"/>
  <c r="N5336" i="1"/>
  <c r="K5288" i="1"/>
  <c r="N5288" i="1"/>
  <c r="L5181" i="1"/>
  <c r="M5181" i="1"/>
  <c r="N5181" i="1"/>
  <c r="N5162" i="1"/>
  <c r="K5162" i="1"/>
  <c r="L5162" i="1"/>
  <c r="M5162" i="1"/>
  <c r="N5082" i="1"/>
  <c r="K5082" i="1"/>
  <c r="L5082" i="1"/>
  <c r="M5082" i="1"/>
  <c r="L5650" i="1"/>
  <c r="K5650" i="1"/>
  <c r="N5617" i="1"/>
  <c r="L5518" i="1"/>
  <c r="K5518" i="1"/>
  <c r="L5502" i="1"/>
  <c r="K5502" i="1"/>
  <c r="L5486" i="1"/>
  <c r="K5486" i="1"/>
  <c r="K5326" i="1"/>
  <c r="L5326" i="1"/>
  <c r="M5326" i="1"/>
  <c r="K5302" i="1"/>
  <c r="L5302" i="1"/>
  <c r="N5302" i="1"/>
  <c r="N5074" i="1"/>
  <c r="L5074" i="1"/>
  <c r="M5074" i="1"/>
  <c r="M5066" i="1"/>
  <c r="K5038" i="1"/>
  <c r="L5038" i="1"/>
  <c r="N5038" i="1"/>
  <c r="N4899" i="1"/>
  <c r="L4899" i="1"/>
  <c r="K4732" i="1"/>
  <c r="L4732" i="1"/>
  <c r="N4732" i="1"/>
  <c r="L4487" i="1"/>
  <c r="M4487" i="1"/>
  <c r="N4487" i="1"/>
  <c r="L4449" i="1"/>
  <c r="M4449" i="1"/>
  <c r="L4032" i="1"/>
  <c r="M4032" i="1"/>
  <c r="N4032" i="1"/>
  <c r="K4032" i="1"/>
  <c r="M3090" i="1"/>
  <c r="K3090" i="1"/>
  <c r="L3090" i="1"/>
  <c r="N3090" i="1"/>
  <c r="K1855" i="1"/>
  <c r="N1855" i="1"/>
  <c r="K1814" i="1"/>
  <c r="M1814" i="1"/>
  <c r="N1814" i="1"/>
  <c r="L5663" i="1"/>
  <c r="K5656" i="1"/>
  <c r="N5642" i="1"/>
  <c r="L5634" i="1"/>
  <c r="K5634" i="1"/>
  <c r="L5627" i="1"/>
  <c r="L5617" i="1"/>
  <c r="N5615" i="1"/>
  <c r="L5602" i="1"/>
  <c r="M5602" i="1"/>
  <c r="L5586" i="1"/>
  <c r="M5586" i="1"/>
  <c r="K5566" i="1"/>
  <c r="M5559" i="1"/>
  <c r="K5539" i="1"/>
  <c r="N5539" i="1"/>
  <c r="K5530" i="1"/>
  <c r="K5528" i="1"/>
  <c r="M5519" i="1"/>
  <c r="K5514" i="1"/>
  <c r="L5505" i="1"/>
  <c r="M5503" i="1"/>
  <c r="K5498" i="1"/>
  <c r="K5496" i="1"/>
  <c r="L5489" i="1"/>
  <c r="M5487" i="1"/>
  <c r="M5480" i="1"/>
  <c r="N5475" i="1"/>
  <c r="N5473" i="1"/>
  <c r="N5472" i="1"/>
  <c r="M5472" i="1"/>
  <c r="L5466" i="1"/>
  <c r="K5460" i="1"/>
  <c r="N5457" i="1"/>
  <c r="L5455" i="1"/>
  <c r="N5445" i="1"/>
  <c r="K5444" i="1"/>
  <c r="M5444" i="1"/>
  <c r="K5430" i="1"/>
  <c r="N5430" i="1"/>
  <c r="L5426" i="1"/>
  <c r="N5421" i="1"/>
  <c r="K5420" i="1"/>
  <c r="K5413" i="1"/>
  <c r="M5413" i="1"/>
  <c r="K5411" i="1"/>
  <c r="N5408" i="1"/>
  <c r="L5405" i="1"/>
  <c r="M5403" i="1"/>
  <c r="L5401" i="1"/>
  <c r="K5401" i="1"/>
  <c r="K5381" i="1"/>
  <c r="L5381" i="1"/>
  <c r="M5381" i="1"/>
  <c r="K5379" i="1"/>
  <c r="M5349" i="1"/>
  <c r="K5337" i="1"/>
  <c r="K5304" i="1"/>
  <c r="K5294" i="1"/>
  <c r="L5294" i="1"/>
  <c r="M5294" i="1"/>
  <c r="K5292" i="1"/>
  <c r="L5283" i="1"/>
  <c r="K5283" i="1"/>
  <c r="M5283" i="1"/>
  <c r="K5276" i="1"/>
  <c r="M5266" i="1"/>
  <c r="L5252" i="1"/>
  <c r="M5252" i="1"/>
  <c r="N5252" i="1"/>
  <c r="M5244" i="1"/>
  <c r="L5242" i="1"/>
  <c r="L5164" i="1"/>
  <c r="M5164" i="1"/>
  <c r="N5164" i="1"/>
  <c r="K5156" i="1"/>
  <c r="L5156" i="1"/>
  <c r="M5156" i="1"/>
  <c r="K5148" i="1"/>
  <c r="L5148" i="1"/>
  <c r="M5148" i="1"/>
  <c r="M5138" i="1"/>
  <c r="N5114" i="1"/>
  <c r="L5114" i="1"/>
  <c r="M5114" i="1"/>
  <c r="K5092" i="1"/>
  <c r="L5092" i="1"/>
  <c r="M5092" i="1"/>
  <c r="K5083" i="1"/>
  <c r="K5066" i="1"/>
  <c r="M5053" i="1"/>
  <c r="M5037" i="1"/>
  <c r="L5020" i="1"/>
  <c r="K5013" i="1"/>
  <c r="L5013" i="1"/>
  <c r="N5013" i="1"/>
  <c r="N5011" i="1"/>
  <c r="M5011" i="1"/>
  <c r="M5003" i="1"/>
  <c r="K4994" i="1"/>
  <c r="K4957" i="1"/>
  <c r="M4940" i="1"/>
  <c r="K4933" i="1"/>
  <c r="L4933" i="1"/>
  <c r="M4933" i="1"/>
  <c r="K4931" i="1"/>
  <c r="K4923" i="1"/>
  <c r="M4917" i="1"/>
  <c r="K4893" i="1"/>
  <c r="L4893" i="1"/>
  <c r="N4893" i="1"/>
  <c r="N4891" i="1"/>
  <c r="M4891" i="1"/>
  <c r="L4883" i="1"/>
  <c r="K4876" i="1"/>
  <c r="L4876" i="1"/>
  <c r="M4876" i="1"/>
  <c r="L4845" i="1"/>
  <c r="M4845" i="1"/>
  <c r="N4845" i="1"/>
  <c r="L4839" i="1"/>
  <c r="K4839" i="1"/>
  <c r="M4839" i="1"/>
  <c r="N4839" i="1"/>
  <c r="K4798" i="1"/>
  <c r="L4798" i="1"/>
  <c r="M4798" i="1"/>
  <c r="K4789" i="1"/>
  <c r="L4775" i="1"/>
  <c r="K4775" i="1"/>
  <c r="M4775" i="1"/>
  <c r="M4772" i="1"/>
  <c r="K4770" i="1"/>
  <c r="N4770" i="1"/>
  <c r="N4704" i="1"/>
  <c r="K4700" i="1"/>
  <c r="K4675" i="1"/>
  <c r="L4675" i="1"/>
  <c r="M4675" i="1"/>
  <c r="N4675" i="1"/>
  <c r="K4645" i="1"/>
  <c r="N4625" i="1"/>
  <c r="K4625" i="1"/>
  <c r="L4625" i="1"/>
  <c r="N4528" i="1"/>
  <c r="N4499" i="1"/>
  <c r="L4439" i="1"/>
  <c r="K4439" i="1"/>
  <c r="M4439" i="1"/>
  <c r="M4436" i="1"/>
  <c r="N4436" i="1"/>
  <c r="K4332" i="1"/>
  <c r="L4332" i="1"/>
  <c r="N4332" i="1"/>
  <c r="M4332" i="1"/>
  <c r="N4316" i="1"/>
  <c r="L4316" i="1"/>
  <c r="M4316" i="1"/>
  <c r="M4288" i="1"/>
  <c r="L4288" i="1"/>
  <c r="N4288" i="1"/>
  <c r="K4288" i="1"/>
  <c r="K4260" i="1"/>
  <c r="L4260" i="1"/>
  <c r="M4260" i="1"/>
  <c r="N4260" i="1"/>
  <c r="M4216" i="1"/>
  <c r="K4216" i="1"/>
  <c r="L4216" i="1"/>
  <c r="L4151" i="1"/>
  <c r="M4151" i="1"/>
  <c r="N4151" i="1"/>
  <c r="K4151" i="1"/>
  <c r="K4148" i="1"/>
  <c r="L4148" i="1"/>
  <c r="N4148" i="1"/>
  <c r="N4095" i="1"/>
  <c r="L4095" i="1"/>
  <c r="M4046" i="1"/>
  <c r="K4046" i="1"/>
  <c r="L4046" i="1"/>
  <c r="N4046" i="1"/>
  <c r="K4026" i="1"/>
  <c r="L4026" i="1"/>
  <c r="M4026" i="1"/>
  <c r="L3949" i="1"/>
  <c r="K3949" i="1"/>
  <c r="N3949" i="1"/>
  <c r="L3900" i="1"/>
  <c r="N3900" i="1"/>
  <c r="L3895" i="1"/>
  <c r="L3796" i="1"/>
  <c r="N3796" i="1"/>
  <c r="L3786" i="1"/>
  <c r="K3770" i="1"/>
  <c r="L3770" i="1"/>
  <c r="M3770" i="1"/>
  <c r="L3764" i="1"/>
  <c r="N3650" i="1"/>
  <c r="K3650" i="1"/>
  <c r="L3650" i="1"/>
  <c r="M3650" i="1"/>
  <c r="L3395" i="1"/>
  <c r="K3395" i="1"/>
  <c r="M3395" i="1"/>
  <c r="N3395" i="1"/>
  <c r="L3258" i="1"/>
  <c r="N3242" i="1"/>
  <c r="K3242" i="1"/>
  <c r="L3242" i="1"/>
  <c r="M3242" i="1"/>
  <c r="K3133" i="1"/>
  <c r="N3124" i="1"/>
  <c r="L3124" i="1"/>
  <c r="M3124" i="1"/>
  <c r="N3115" i="1"/>
  <c r="K3115" i="1"/>
  <c r="M3115" i="1"/>
  <c r="L3006" i="1"/>
  <c r="K2943" i="1"/>
  <c r="L2943" i="1"/>
  <c r="N2943" i="1"/>
  <c r="K2927" i="1"/>
  <c r="L2927" i="1"/>
  <c r="N2927" i="1"/>
  <c r="K2879" i="1"/>
  <c r="L2879" i="1"/>
  <c r="N2879" i="1"/>
  <c r="N2859" i="1"/>
  <c r="L2844" i="1"/>
  <c r="N2844" i="1"/>
  <c r="M2769" i="1"/>
  <c r="K2769" i="1"/>
  <c r="N2769" i="1"/>
  <c r="L2769" i="1"/>
  <c r="M2761" i="1"/>
  <c r="L2761" i="1"/>
  <c r="K2761" i="1"/>
  <c r="N2761" i="1"/>
  <c r="K5561" i="1"/>
  <c r="L5561" i="1"/>
  <c r="N5561" i="1"/>
  <c r="L5526" i="1"/>
  <c r="K5526" i="1"/>
  <c r="K5521" i="1"/>
  <c r="N5521" i="1"/>
  <c r="N5512" i="1"/>
  <c r="L5512" i="1"/>
  <c r="L5494" i="1"/>
  <c r="K5494" i="1"/>
  <c r="K5189" i="1"/>
  <c r="L5189" i="1"/>
  <c r="N5189" i="1"/>
  <c r="L5116" i="1"/>
  <c r="M5116" i="1"/>
  <c r="N5116" i="1"/>
  <c r="K5005" i="1"/>
  <c r="L5005" i="1"/>
  <c r="M5005" i="1"/>
  <c r="K4794" i="1"/>
  <c r="L4794" i="1"/>
  <c r="N4794" i="1"/>
  <c r="N4635" i="1"/>
  <c r="L4635" i="1"/>
  <c r="M4635" i="1"/>
  <c r="L4548" i="1"/>
  <c r="M4548" i="1"/>
  <c r="N4548" i="1"/>
  <c r="K4526" i="1"/>
  <c r="N4526" i="1"/>
  <c r="L4263" i="1"/>
  <c r="M4263" i="1"/>
  <c r="N4263" i="1"/>
  <c r="K4108" i="1"/>
  <c r="L4108" i="1"/>
  <c r="N4108" i="1"/>
  <c r="L4098" i="1"/>
  <c r="M4098" i="1"/>
  <c r="N4098" i="1"/>
  <c r="L4053" i="1"/>
  <c r="K4053" i="1"/>
  <c r="M4053" i="1"/>
  <c r="K3913" i="1"/>
  <c r="L3913" i="1"/>
  <c r="M3913" i="1"/>
  <c r="N3913" i="1"/>
  <c r="K3712" i="1"/>
  <c r="L3712" i="1"/>
  <c r="N3712" i="1"/>
  <c r="M3712" i="1"/>
  <c r="K3666" i="1"/>
  <c r="L3666" i="1"/>
  <c r="M3666" i="1"/>
  <c r="N3666" i="1"/>
  <c r="K3660" i="1"/>
  <c r="N3660" i="1"/>
  <c r="L3660" i="1"/>
  <c r="L3197" i="1"/>
  <c r="K3197" i="1"/>
  <c r="M3197" i="1"/>
  <c r="N3197" i="1"/>
  <c r="L1140" i="1"/>
  <c r="K1140" i="1"/>
  <c r="K44" i="1"/>
  <c r="L44" i="1"/>
  <c r="M44" i="1"/>
  <c r="N44" i="1"/>
  <c r="N5354" i="1"/>
  <c r="L5354" i="1"/>
  <c r="M5354" i="1"/>
  <c r="K5125" i="1"/>
  <c r="L5125" i="1"/>
  <c r="M5125" i="1"/>
  <c r="K4844" i="1"/>
  <c r="L4844" i="1"/>
  <c r="N4844" i="1"/>
  <c r="N4809" i="1"/>
  <c r="L4809" i="1"/>
  <c r="M4809" i="1"/>
  <c r="K4748" i="1"/>
  <c r="L4748" i="1"/>
  <c r="M4748" i="1"/>
  <c r="K4574" i="1"/>
  <c r="M4574" i="1"/>
  <c r="L4212" i="1"/>
  <c r="M4212" i="1"/>
  <c r="N4212" i="1"/>
  <c r="K4212" i="1"/>
  <c r="M4208" i="1"/>
  <c r="K4208" i="1"/>
  <c r="L4208" i="1"/>
  <c r="N4208" i="1"/>
  <c r="K4164" i="1"/>
  <c r="L4164" i="1"/>
  <c r="N4164" i="1"/>
  <c r="M3998" i="1"/>
  <c r="K3998" i="1"/>
  <c r="N3998" i="1"/>
  <c r="N3959" i="1"/>
  <c r="K3959" i="1"/>
  <c r="L3959" i="1"/>
  <c r="L3852" i="1"/>
  <c r="N3852" i="1"/>
  <c r="N3744" i="1"/>
  <c r="K3744" i="1"/>
  <c r="L3744" i="1"/>
  <c r="M3744" i="1"/>
  <c r="L3731" i="1"/>
  <c r="M3731" i="1"/>
  <c r="K3731" i="1"/>
  <c r="N3731" i="1"/>
  <c r="L3244" i="1"/>
  <c r="M3244" i="1"/>
  <c r="N3244" i="1"/>
  <c r="K3244" i="1"/>
  <c r="K3174" i="1"/>
  <c r="L3174" i="1"/>
  <c r="M3174" i="1"/>
  <c r="N3174" i="1"/>
  <c r="L2642" i="1"/>
  <c r="K2642" i="1"/>
  <c r="M2642" i="1"/>
  <c r="N2642" i="1"/>
  <c r="L1175" i="1"/>
  <c r="N1175" i="1"/>
  <c r="K1175" i="1"/>
  <c r="M1175" i="1"/>
  <c r="L478" i="1"/>
  <c r="M478" i="1"/>
  <c r="N478" i="1"/>
  <c r="K478" i="1"/>
  <c r="K411" i="1"/>
  <c r="L411" i="1"/>
  <c r="N411" i="1"/>
  <c r="M411" i="1"/>
  <c r="N365" i="1"/>
  <c r="K365" i="1"/>
  <c r="L365" i="1"/>
  <c r="M365" i="1"/>
  <c r="L92" i="1"/>
  <c r="M92" i="1"/>
  <c r="N92" i="1"/>
  <c r="K92" i="1"/>
  <c r="L5594" i="1"/>
  <c r="M5594" i="1"/>
  <c r="K5545" i="1"/>
  <c r="M5545" i="1"/>
  <c r="K5344" i="1"/>
  <c r="N5344" i="1"/>
  <c r="N5275" i="1"/>
  <c r="K5275" i="1"/>
  <c r="L5275" i="1"/>
  <c r="M5275" i="1"/>
  <c r="K4990" i="1"/>
  <c r="L4990" i="1"/>
  <c r="N4990" i="1"/>
  <c r="K4981" i="1"/>
  <c r="L4981" i="1"/>
  <c r="M4981" i="1"/>
  <c r="N5663" i="1"/>
  <c r="L5626" i="1"/>
  <c r="M5626" i="1"/>
  <c r="N5530" i="1"/>
  <c r="K5529" i="1"/>
  <c r="N5529" i="1"/>
  <c r="N5520" i="1"/>
  <c r="L5520" i="1"/>
  <c r="N5514" i="1"/>
  <c r="K5513" i="1"/>
  <c r="N5513" i="1"/>
  <c r="N5504" i="1"/>
  <c r="L5504" i="1"/>
  <c r="N5498" i="1"/>
  <c r="N5488" i="1"/>
  <c r="L5488" i="1"/>
  <c r="K5483" i="1"/>
  <c r="N5483" i="1"/>
  <c r="K5397" i="1"/>
  <c r="M5397" i="1"/>
  <c r="N5379" i="1"/>
  <c r="K5372" i="1"/>
  <c r="L5372" i="1"/>
  <c r="M5372" i="1"/>
  <c r="N5362" i="1"/>
  <c r="L5362" i="1"/>
  <c r="L5315" i="1"/>
  <c r="K5315" i="1"/>
  <c r="M5315" i="1"/>
  <c r="M5292" i="1"/>
  <c r="M5276" i="1"/>
  <c r="K5269" i="1"/>
  <c r="L5269" i="1"/>
  <c r="M5269" i="1"/>
  <c r="N5195" i="1"/>
  <c r="K5195" i="1"/>
  <c r="L5195" i="1"/>
  <c r="N5098" i="1"/>
  <c r="L5098" i="1"/>
  <c r="M5098" i="1"/>
  <c r="K5084" i="1"/>
  <c r="L5084" i="1"/>
  <c r="N5084" i="1"/>
  <c r="N5002" i="1"/>
  <c r="K5002" i="1"/>
  <c r="L5002" i="1"/>
  <c r="M5002" i="1"/>
  <c r="M4957" i="1"/>
  <c r="N4939" i="1"/>
  <c r="K4939" i="1"/>
  <c r="L4939" i="1"/>
  <c r="M4939" i="1"/>
  <c r="K4884" i="1"/>
  <c r="L4884" i="1"/>
  <c r="N4884" i="1"/>
  <c r="K4805" i="1"/>
  <c r="L4805" i="1"/>
  <c r="N4805" i="1"/>
  <c r="M4754" i="1"/>
  <c r="K4754" i="1"/>
  <c r="L4754" i="1"/>
  <c r="N4700" i="1"/>
  <c r="L4660" i="1"/>
  <c r="M4660" i="1"/>
  <c r="N4660" i="1"/>
  <c r="N4601" i="1"/>
  <c r="L4601" i="1"/>
  <c r="M4601" i="1"/>
  <c r="L4587" i="1"/>
  <c r="M4587" i="1"/>
  <c r="K4587" i="1"/>
  <c r="N4587" i="1"/>
  <c r="L4555" i="1"/>
  <c r="K4555" i="1"/>
  <c r="N4555" i="1"/>
  <c r="M4555" i="1"/>
  <c r="M4506" i="1"/>
  <c r="N4506" i="1"/>
  <c r="L4495" i="1"/>
  <c r="M4495" i="1"/>
  <c r="N4495" i="1"/>
  <c r="K4495" i="1"/>
  <c r="K4310" i="1"/>
  <c r="L4310" i="1"/>
  <c r="M4310" i="1"/>
  <c r="N4310" i="1"/>
  <c r="M4192" i="1"/>
  <c r="K4192" i="1"/>
  <c r="L4192" i="1"/>
  <c r="N4192" i="1"/>
  <c r="K4174" i="1"/>
  <c r="L4174" i="1"/>
  <c r="M4174" i="1"/>
  <c r="K4074" i="1"/>
  <c r="L4074" i="1"/>
  <c r="M4074" i="1"/>
  <c r="K3371" i="1"/>
  <c r="L3371" i="1"/>
  <c r="N3371" i="1"/>
  <c r="K3229" i="1"/>
  <c r="N3229" i="1"/>
  <c r="L3229" i="1"/>
  <c r="N2686" i="1"/>
  <c r="M2686" i="1"/>
  <c r="K2686" i="1"/>
  <c r="L2686" i="1"/>
  <c r="K2411" i="1"/>
  <c r="L2411" i="1"/>
  <c r="M2411" i="1"/>
  <c r="N2244" i="1"/>
  <c r="L2244" i="1"/>
  <c r="M2244" i="1"/>
  <c r="K2244" i="1"/>
  <c r="L2206" i="1"/>
  <c r="M2206" i="1"/>
  <c r="N2206" i="1"/>
  <c r="K5654" i="1"/>
  <c r="L5651" i="1"/>
  <c r="M5649" i="1"/>
  <c r="N5647" i="1"/>
  <c r="N5666" i="1"/>
  <c r="L5658" i="1"/>
  <c r="K5658" i="1"/>
  <c r="L5649" i="1"/>
  <c r="M5647" i="1"/>
  <c r="M5642" i="1"/>
  <c r="L5640" i="1"/>
  <c r="N5635" i="1"/>
  <c r="N5632" i="1"/>
  <c r="M5632" i="1"/>
  <c r="L5615" i="1"/>
  <c r="N5610" i="1"/>
  <c r="L5607" i="1"/>
  <c r="N5607" i="1"/>
  <c r="N5594" i="1"/>
  <c r="L5591" i="1"/>
  <c r="N5591" i="1"/>
  <c r="N5578" i="1"/>
  <c r="L5575" i="1"/>
  <c r="N5575" i="1"/>
  <c r="L5570" i="1"/>
  <c r="N5570" i="1"/>
  <c r="L5559" i="1"/>
  <c r="L5547" i="1"/>
  <c r="N5545" i="1"/>
  <c r="K5537" i="1"/>
  <c r="M5537" i="1"/>
  <c r="K5523" i="1"/>
  <c r="L5523" i="1"/>
  <c r="K5507" i="1"/>
  <c r="L5507" i="1"/>
  <c r="K5491" i="1"/>
  <c r="L5491" i="1"/>
  <c r="K5480" i="1"/>
  <c r="K5478" i="1"/>
  <c r="L5475" i="1"/>
  <c r="M5473" i="1"/>
  <c r="N5471" i="1"/>
  <c r="K5457" i="1"/>
  <c r="L5445" i="1"/>
  <c r="N5442" i="1"/>
  <c r="M5442" i="1"/>
  <c r="M5421" i="1"/>
  <c r="L5403" i="1"/>
  <c r="L5364" i="1"/>
  <c r="M5364" i="1"/>
  <c r="N5364" i="1"/>
  <c r="L5349" i="1"/>
  <c r="L5340" i="1"/>
  <c r="M5340" i="1"/>
  <c r="N5340" i="1"/>
  <c r="L5330" i="1"/>
  <c r="L5244" i="1"/>
  <c r="K5242" i="1"/>
  <c r="K5237" i="1"/>
  <c r="L5237" i="1"/>
  <c r="N5237" i="1"/>
  <c r="K5212" i="1"/>
  <c r="L5172" i="1"/>
  <c r="M5172" i="1"/>
  <c r="N5172" i="1"/>
  <c r="L5155" i="1"/>
  <c r="L5138" i="1"/>
  <c r="N5131" i="1"/>
  <c r="K5131" i="1"/>
  <c r="L5131" i="1"/>
  <c r="M5131" i="1"/>
  <c r="N5125" i="1"/>
  <c r="L5091" i="1"/>
  <c r="K5085" i="1"/>
  <c r="L5068" i="1"/>
  <c r="M5068" i="1"/>
  <c r="N5068" i="1"/>
  <c r="N5059" i="1"/>
  <c r="K5059" i="1"/>
  <c r="L5059" i="1"/>
  <c r="M5059" i="1"/>
  <c r="N5051" i="1"/>
  <c r="K5051" i="1"/>
  <c r="N5045" i="1"/>
  <c r="K5022" i="1"/>
  <c r="L5022" i="1"/>
  <c r="N5022" i="1"/>
  <c r="K5020" i="1"/>
  <c r="L5003" i="1"/>
  <c r="L4996" i="1"/>
  <c r="M4996" i="1"/>
  <c r="N4996" i="1"/>
  <c r="N4987" i="1"/>
  <c r="K4987" i="1"/>
  <c r="L4940" i="1"/>
  <c r="L4917" i="1"/>
  <c r="L4909" i="1"/>
  <c r="M4909" i="1"/>
  <c r="N4909" i="1"/>
  <c r="K4885" i="1"/>
  <c r="N4867" i="1"/>
  <c r="K4867" i="1"/>
  <c r="L4867" i="1"/>
  <c r="K4862" i="1"/>
  <c r="N4862" i="1"/>
  <c r="N4850" i="1"/>
  <c r="K4850" i="1"/>
  <c r="L4850" i="1"/>
  <c r="M4844" i="1"/>
  <c r="M4830" i="1"/>
  <c r="K4828" i="1"/>
  <c r="L4828" i="1"/>
  <c r="N4828" i="1"/>
  <c r="L4815" i="1"/>
  <c r="M4815" i="1"/>
  <c r="K4809" i="1"/>
  <c r="K4772" i="1"/>
  <c r="N4748" i="1"/>
  <c r="K4734" i="1"/>
  <c r="L4734" i="1"/>
  <c r="M4734" i="1"/>
  <c r="L4704" i="1"/>
  <c r="L4652" i="1"/>
  <c r="K4652" i="1"/>
  <c r="M4652" i="1"/>
  <c r="N4650" i="1"/>
  <c r="M4650" i="1"/>
  <c r="L4650" i="1"/>
  <c r="K4606" i="1"/>
  <c r="N4606" i="1"/>
  <c r="L4606" i="1"/>
  <c r="M4606" i="1"/>
  <c r="L4591" i="1"/>
  <c r="K4591" i="1"/>
  <c r="N4591" i="1"/>
  <c r="M4591" i="1"/>
  <c r="N4557" i="1"/>
  <c r="L4557" i="1"/>
  <c r="M4557" i="1"/>
  <c r="N4541" i="1"/>
  <c r="K4541" i="1"/>
  <c r="M4541" i="1"/>
  <c r="L4519" i="1"/>
  <c r="K4519" i="1"/>
  <c r="N4519" i="1"/>
  <c r="M4380" i="1"/>
  <c r="M4360" i="1"/>
  <c r="K4360" i="1"/>
  <c r="L4360" i="1"/>
  <c r="N4360" i="1"/>
  <c r="M4320" i="1"/>
  <c r="K4320" i="1"/>
  <c r="L4320" i="1"/>
  <c r="N4320" i="1"/>
  <c r="K4304" i="1"/>
  <c r="M4232" i="1"/>
  <c r="K4232" i="1"/>
  <c r="L4232" i="1"/>
  <c r="N4232" i="1"/>
  <c r="K4206" i="1"/>
  <c r="M4206" i="1"/>
  <c r="N4206" i="1"/>
  <c r="L4206" i="1"/>
  <c r="N4200" i="1"/>
  <c r="K4198" i="1"/>
  <c r="M4198" i="1"/>
  <c r="N4198" i="1"/>
  <c r="L4198" i="1"/>
  <c r="L4188" i="1"/>
  <c r="M4188" i="1"/>
  <c r="N4188" i="1"/>
  <c r="N4172" i="1"/>
  <c r="M4164" i="1"/>
  <c r="L4159" i="1"/>
  <c r="M4159" i="1"/>
  <c r="N4159" i="1"/>
  <c r="K4159" i="1"/>
  <c r="K4042" i="1"/>
  <c r="L4042" i="1"/>
  <c r="N4042" i="1"/>
  <c r="L3957" i="1"/>
  <c r="M3957" i="1"/>
  <c r="N3957" i="1"/>
  <c r="M3910" i="1"/>
  <c r="K3910" i="1"/>
  <c r="N3910" i="1"/>
  <c r="L3907" i="1"/>
  <c r="N3907" i="1"/>
  <c r="K3907" i="1"/>
  <c r="K3895" i="1"/>
  <c r="M3834" i="1"/>
  <c r="K3834" i="1"/>
  <c r="L3834" i="1"/>
  <c r="N3834" i="1"/>
  <c r="N3795" i="1"/>
  <c r="N3788" i="1"/>
  <c r="K3786" i="1"/>
  <c r="N3672" i="1"/>
  <c r="M3568" i="1"/>
  <c r="L3568" i="1"/>
  <c r="N3568" i="1"/>
  <c r="L3410" i="1"/>
  <c r="M3410" i="1"/>
  <c r="N3410" i="1"/>
  <c r="K3410" i="1"/>
  <c r="M3376" i="1"/>
  <c r="K3376" i="1"/>
  <c r="N3376" i="1"/>
  <c r="K3366" i="1"/>
  <c r="L3366" i="1"/>
  <c r="M3366" i="1"/>
  <c r="N3366" i="1"/>
  <c r="M3360" i="1"/>
  <c r="L3360" i="1"/>
  <c r="N3360" i="1"/>
  <c r="K3350" i="1"/>
  <c r="M3350" i="1"/>
  <c r="N3350" i="1"/>
  <c r="K3339" i="1"/>
  <c r="L3339" i="1"/>
  <c r="M3339" i="1"/>
  <c r="M3288" i="1"/>
  <c r="L3288" i="1"/>
  <c r="N3044" i="1"/>
  <c r="K3044" i="1"/>
  <c r="L3044" i="1"/>
  <c r="M3044" i="1"/>
  <c r="K2887" i="1"/>
  <c r="M2887" i="1"/>
  <c r="N2887" i="1"/>
  <c r="L2887" i="1"/>
  <c r="L2876" i="1"/>
  <c r="M2876" i="1"/>
  <c r="N2876" i="1"/>
  <c r="L5371" i="1"/>
  <c r="L5274" i="1"/>
  <c r="L5259" i="1"/>
  <c r="N5254" i="1"/>
  <c r="N5214" i="1"/>
  <c r="M5211" i="1"/>
  <c r="N5174" i="1"/>
  <c r="N5166" i="1"/>
  <c r="L5130" i="1"/>
  <c r="N5118" i="1"/>
  <c r="N5070" i="1"/>
  <c r="L5058" i="1"/>
  <c r="L5050" i="1"/>
  <c r="L5042" i="1"/>
  <c r="N4998" i="1"/>
  <c r="L4978" i="1"/>
  <c r="N4958" i="1"/>
  <c r="M4955" i="1"/>
  <c r="L4938" i="1"/>
  <c r="N4918" i="1"/>
  <c r="L4898" i="1"/>
  <c r="L4875" i="1"/>
  <c r="L4858" i="1"/>
  <c r="L4832" i="1"/>
  <c r="M4814" i="1"/>
  <c r="L4799" i="1"/>
  <c r="N4799" i="1"/>
  <c r="M4768" i="1"/>
  <c r="L4768" i="1"/>
  <c r="M4726" i="1"/>
  <c r="L4723" i="1"/>
  <c r="M4695" i="1"/>
  <c r="L4689" i="1"/>
  <c r="N4685" i="1"/>
  <c r="M4685" i="1"/>
  <c r="L4680" i="1"/>
  <c r="N4592" i="1"/>
  <c r="L4583" i="1"/>
  <c r="K4583" i="1"/>
  <c r="N4583" i="1"/>
  <c r="L4564" i="1"/>
  <c r="M4564" i="1"/>
  <c r="M4503" i="1"/>
  <c r="K4492" i="1"/>
  <c r="M4492" i="1"/>
  <c r="M4448" i="1"/>
  <c r="L4448" i="1"/>
  <c r="N4448" i="1"/>
  <c r="M4426" i="1"/>
  <c r="N4426" i="1"/>
  <c r="N4413" i="1"/>
  <c r="K4413" i="1"/>
  <c r="M4413" i="1"/>
  <c r="M4404" i="1"/>
  <c r="K4371" i="1"/>
  <c r="N4371" i="1"/>
  <c r="L4348" i="1"/>
  <c r="M4348" i="1"/>
  <c r="N4348" i="1"/>
  <c r="M4272" i="1"/>
  <c r="K4272" i="1"/>
  <c r="L4272" i="1"/>
  <c r="N4272" i="1"/>
  <c r="L4220" i="1"/>
  <c r="M4220" i="1"/>
  <c r="N4220" i="1"/>
  <c r="K4214" i="1"/>
  <c r="M4214" i="1"/>
  <c r="N4214" i="1"/>
  <c r="L4136" i="1"/>
  <c r="K4052" i="1"/>
  <c r="M4052" i="1"/>
  <c r="N4052" i="1"/>
  <c r="L4034" i="1"/>
  <c r="M4034" i="1"/>
  <c r="N4034" i="1"/>
  <c r="L3976" i="1"/>
  <c r="M3974" i="1"/>
  <c r="L3974" i="1"/>
  <c r="K3946" i="1"/>
  <c r="L3946" i="1"/>
  <c r="N3946" i="1"/>
  <c r="K3920" i="1"/>
  <c r="L3920" i="1"/>
  <c r="M3920" i="1"/>
  <c r="K3864" i="1"/>
  <c r="L3864" i="1"/>
  <c r="M3864" i="1"/>
  <c r="L3851" i="1"/>
  <c r="K3851" i="1"/>
  <c r="M3851" i="1"/>
  <c r="N3851" i="1"/>
  <c r="M3835" i="1"/>
  <c r="M3800" i="1"/>
  <c r="N3798" i="1"/>
  <c r="K3798" i="1"/>
  <c r="K3760" i="1"/>
  <c r="L3760" i="1"/>
  <c r="N3760" i="1"/>
  <c r="K3756" i="1"/>
  <c r="L3756" i="1"/>
  <c r="N3756" i="1"/>
  <c r="L3699" i="1"/>
  <c r="K3699" i="1"/>
  <c r="M3699" i="1"/>
  <c r="N3699" i="1"/>
  <c r="K3690" i="1"/>
  <c r="M3690" i="1"/>
  <c r="L3690" i="1"/>
  <c r="N3690" i="1"/>
  <c r="N3651" i="1"/>
  <c r="M3632" i="1"/>
  <c r="K3632" i="1"/>
  <c r="L3632" i="1"/>
  <c r="L3586" i="1"/>
  <c r="K3524" i="1"/>
  <c r="L3524" i="1"/>
  <c r="K3436" i="1"/>
  <c r="N3436" i="1"/>
  <c r="N3364" i="1"/>
  <c r="L3364" i="1"/>
  <c r="M3364" i="1"/>
  <c r="N3183" i="1"/>
  <c r="K3118" i="1"/>
  <c r="L3118" i="1"/>
  <c r="M3118" i="1"/>
  <c r="K3012" i="1"/>
  <c r="L3012" i="1"/>
  <c r="M3012" i="1"/>
  <c r="N3012" i="1"/>
  <c r="K2867" i="1"/>
  <c r="L2867" i="1"/>
  <c r="N2867" i="1"/>
  <c r="L2738" i="1"/>
  <c r="M2738" i="1"/>
  <c r="N2662" i="1"/>
  <c r="L2662" i="1"/>
  <c r="K2662" i="1"/>
  <c r="L2578" i="1"/>
  <c r="K2578" i="1"/>
  <c r="M2578" i="1"/>
  <c r="N2578" i="1"/>
  <c r="N2533" i="1"/>
  <c r="L2533" i="1"/>
  <c r="L2522" i="1"/>
  <c r="M2522" i="1"/>
  <c r="L2334" i="1"/>
  <c r="M2334" i="1"/>
  <c r="N2334" i="1"/>
  <c r="M2199" i="1"/>
  <c r="L2199" i="1"/>
  <c r="N2199" i="1"/>
  <c r="K2199" i="1"/>
  <c r="K2196" i="1"/>
  <c r="M2196" i="1"/>
  <c r="N2196" i="1"/>
  <c r="K2101" i="1"/>
  <c r="M2101" i="1"/>
  <c r="N2101" i="1"/>
  <c r="L2101" i="1"/>
  <c r="K2085" i="1"/>
  <c r="L2085" i="1"/>
  <c r="M2085" i="1"/>
  <c r="N2085" i="1"/>
  <c r="M1834" i="1"/>
  <c r="L1834" i="1"/>
  <c r="N1834" i="1"/>
  <c r="K1834" i="1"/>
  <c r="M1770" i="1"/>
  <c r="K1770" i="1"/>
  <c r="L1770" i="1"/>
  <c r="N1770" i="1"/>
  <c r="K1763" i="1"/>
  <c r="L1763" i="1"/>
  <c r="N1763" i="1"/>
  <c r="M1763" i="1"/>
  <c r="L5609" i="1"/>
  <c r="L5601" i="1"/>
  <c r="L5593" i="1"/>
  <c r="L5585" i="1"/>
  <c r="L5577" i="1"/>
  <c r="L5563" i="1"/>
  <c r="K5558" i="1"/>
  <c r="L5555" i="1"/>
  <c r="K5552" i="1"/>
  <c r="K5544" i="1"/>
  <c r="K5536" i="1"/>
  <c r="K5482" i="1"/>
  <c r="K5462" i="1"/>
  <c r="L5452" i="1"/>
  <c r="K5435" i="1"/>
  <c r="N5376" i="1"/>
  <c r="L5358" i="1"/>
  <c r="N5352" i="1"/>
  <c r="K5347" i="1"/>
  <c r="K5339" i="1"/>
  <c r="L5334" i="1"/>
  <c r="K5331" i="1"/>
  <c r="L5318" i="1"/>
  <c r="K5299" i="1"/>
  <c r="L5286" i="1"/>
  <c r="K5251" i="1"/>
  <c r="K5243" i="1"/>
  <c r="L5222" i="1"/>
  <c r="L5206" i="1"/>
  <c r="L5203" i="1"/>
  <c r="L5198" i="1"/>
  <c r="L5142" i="1"/>
  <c r="L5139" i="1"/>
  <c r="L5102" i="1"/>
  <c r="K5067" i="1"/>
  <c r="L5062" i="1"/>
  <c r="L5027" i="1"/>
  <c r="K5010" i="1"/>
  <c r="K4995" i="1"/>
  <c r="L4966" i="1"/>
  <c r="L4950" i="1"/>
  <c r="L4947" i="1"/>
  <c r="K4906" i="1"/>
  <c r="K4890" i="1"/>
  <c r="L4870" i="1"/>
  <c r="K4842" i="1"/>
  <c r="K4808" i="1"/>
  <c r="L4800" i="1"/>
  <c r="K4788" i="1"/>
  <c r="K4773" i="1"/>
  <c r="K4769" i="1"/>
  <c r="K4760" i="1"/>
  <c r="L4756" i="1"/>
  <c r="L4744" i="1"/>
  <c r="K4701" i="1"/>
  <c r="K4699" i="1"/>
  <c r="M4686" i="1"/>
  <c r="N4674" i="1"/>
  <c r="K4674" i="1"/>
  <c r="L4671" i="1"/>
  <c r="N4671" i="1"/>
  <c r="K4661" i="1"/>
  <c r="M4661" i="1"/>
  <c r="M4602" i="1"/>
  <c r="N4602" i="1"/>
  <c r="N4595" i="1"/>
  <c r="L4595" i="1"/>
  <c r="M4595" i="1"/>
  <c r="K4573" i="1"/>
  <c r="M4573" i="1"/>
  <c r="N4571" i="1"/>
  <c r="M4571" i="1"/>
  <c r="M4546" i="1"/>
  <c r="M4516" i="1"/>
  <c r="N4516" i="1"/>
  <c r="K4493" i="1"/>
  <c r="K4488" i="1"/>
  <c r="K4468" i="1"/>
  <c r="L4468" i="1"/>
  <c r="N4468" i="1"/>
  <c r="M4458" i="1"/>
  <c r="N4458" i="1"/>
  <c r="L4415" i="1"/>
  <c r="K4415" i="1"/>
  <c r="M4415" i="1"/>
  <c r="K4404" i="1"/>
  <c r="L4295" i="1"/>
  <c r="K4295" i="1"/>
  <c r="M4295" i="1"/>
  <c r="K4166" i="1"/>
  <c r="L4166" i="1"/>
  <c r="M4166" i="1"/>
  <c r="K4126" i="1"/>
  <c r="L4126" i="1"/>
  <c r="M4126" i="1"/>
  <c r="M4070" i="1"/>
  <c r="L4070" i="1"/>
  <c r="N4070" i="1"/>
  <c r="M4062" i="1"/>
  <c r="K4062" i="1"/>
  <c r="N4062" i="1"/>
  <c r="M4022" i="1"/>
  <c r="L4022" i="1"/>
  <c r="N4022" i="1"/>
  <c r="L4017" i="1"/>
  <c r="K4017" i="1"/>
  <c r="M4017" i="1"/>
  <c r="K3978" i="1"/>
  <c r="L3978" i="1"/>
  <c r="M3978" i="1"/>
  <c r="L3897" i="1"/>
  <c r="M3897" i="1"/>
  <c r="N3897" i="1"/>
  <c r="N3887" i="1"/>
  <c r="M3887" i="1"/>
  <c r="L3843" i="1"/>
  <c r="K3843" i="1"/>
  <c r="M3843" i="1"/>
  <c r="N3843" i="1"/>
  <c r="N3830" i="1"/>
  <c r="K3830" i="1"/>
  <c r="L3810" i="1"/>
  <c r="K3810" i="1"/>
  <c r="M3810" i="1"/>
  <c r="N3810" i="1"/>
  <c r="K3800" i="1"/>
  <c r="K3793" i="1"/>
  <c r="L3793" i="1"/>
  <c r="N3793" i="1"/>
  <c r="L3780" i="1"/>
  <c r="K3724" i="1"/>
  <c r="N3724" i="1"/>
  <c r="L3724" i="1"/>
  <c r="K3692" i="1"/>
  <c r="L3692" i="1"/>
  <c r="N3692" i="1"/>
  <c r="K3651" i="1"/>
  <c r="L3618" i="1"/>
  <c r="N3618" i="1"/>
  <c r="K3618" i="1"/>
  <c r="M3618" i="1"/>
  <c r="L3570" i="1"/>
  <c r="N3570" i="1"/>
  <c r="M3570" i="1"/>
  <c r="L3552" i="1"/>
  <c r="N3552" i="1"/>
  <c r="K3552" i="1"/>
  <c r="M3552" i="1"/>
  <c r="K3544" i="1"/>
  <c r="M3544" i="1"/>
  <c r="N3544" i="1"/>
  <c r="L3540" i="1"/>
  <c r="K3530" i="1"/>
  <c r="L3530" i="1"/>
  <c r="M3530" i="1"/>
  <c r="K3504" i="1"/>
  <c r="M3504" i="1"/>
  <c r="L3504" i="1"/>
  <c r="N3504" i="1"/>
  <c r="L3491" i="1"/>
  <c r="M3491" i="1"/>
  <c r="N3491" i="1"/>
  <c r="N3482" i="1"/>
  <c r="K3482" i="1"/>
  <c r="L3482" i="1"/>
  <c r="K3476" i="1"/>
  <c r="N3476" i="1"/>
  <c r="L3476" i="1"/>
  <c r="K3464" i="1"/>
  <c r="L3464" i="1"/>
  <c r="M3464" i="1"/>
  <c r="K3444" i="1"/>
  <c r="N3444" i="1"/>
  <c r="K3400" i="1"/>
  <c r="L3400" i="1"/>
  <c r="N3400" i="1"/>
  <c r="N3281" i="1"/>
  <c r="L3281" i="1"/>
  <c r="M3281" i="1"/>
  <c r="K3183" i="1"/>
  <c r="L3120" i="1"/>
  <c r="N3120" i="1"/>
  <c r="K3070" i="1"/>
  <c r="M3070" i="1"/>
  <c r="N3070" i="1"/>
  <c r="L2800" i="1"/>
  <c r="K2800" i="1"/>
  <c r="M2800" i="1"/>
  <c r="N2800" i="1"/>
  <c r="K2751" i="1"/>
  <c r="N2751" i="1"/>
  <c r="N2734" i="1"/>
  <c r="K2734" i="1"/>
  <c r="M2734" i="1"/>
  <c r="L2734" i="1"/>
  <c r="M2729" i="1"/>
  <c r="L2729" i="1"/>
  <c r="N2729" i="1"/>
  <c r="N2702" i="1"/>
  <c r="M2702" i="1"/>
  <c r="K2702" i="1"/>
  <c r="L2702" i="1"/>
  <c r="L2688" i="1"/>
  <c r="M2688" i="1"/>
  <c r="K2688" i="1"/>
  <c r="N2688" i="1"/>
  <c r="K2611" i="1"/>
  <c r="L2611" i="1"/>
  <c r="M2611" i="1"/>
  <c r="N2611" i="1"/>
  <c r="L2593" i="1"/>
  <c r="M2593" i="1"/>
  <c r="N2593" i="1"/>
  <c r="K2593" i="1"/>
  <c r="N2538" i="1"/>
  <c r="K2538" i="1"/>
  <c r="M2538" i="1"/>
  <c r="M4784" i="1"/>
  <c r="L4784" i="1"/>
  <c r="K4750" i="1"/>
  <c r="M4750" i="1"/>
  <c r="N4709" i="1"/>
  <c r="K4709" i="1"/>
  <c r="K4677" i="1"/>
  <c r="L4677" i="1"/>
  <c r="N4665" i="1"/>
  <c r="L4665" i="1"/>
  <c r="K4642" i="1"/>
  <c r="N4642" i="1"/>
  <c r="M4640" i="1"/>
  <c r="N4640" i="1"/>
  <c r="M4556" i="1"/>
  <c r="N4556" i="1"/>
  <c r="M4480" i="1"/>
  <c r="K4480" i="1"/>
  <c r="N4480" i="1"/>
  <c r="K4478" i="1"/>
  <c r="M4478" i="1"/>
  <c r="N4478" i="1"/>
  <c r="M4432" i="1"/>
  <c r="K4432" i="1"/>
  <c r="N4432" i="1"/>
  <c r="K4430" i="1"/>
  <c r="M4430" i="1"/>
  <c r="N4430" i="1"/>
  <c r="L4407" i="1"/>
  <c r="M4407" i="1"/>
  <c r="N4407" i="1"/>
  <c r="K4350" i="1"/>
  <c r="M4350" i="1"/>
  <c r="N4350" i="1"/>
  <c r="L4327" i="1"/>
  <c r="K4327" i="1"/>
  <c r="M4327" i="1"/>
  <c r="L4247" i="1"/>
  <c r="K4247" i="1"/>
  <c r="M4247" i="1"/>
  <c r="K4222" i="1"/>
  <c r="M4222" i="1"/>
  <c r="N4222" i="1"/>
  <c r="L4196" i="1"/>
  <c r="M4196" i="1"/>
  <c r="N4196" i="1"/>
  <c r="K4102" i="1"/>
  <c r="L4102" i="1"/>
  <c r="M4102" i="1"/>
  <c r="L4096" i="1"/>
  <c r="K4096" i="1"/>
  <c r="M4096" i="1"/>
  <c r="N4096" i="1"/>
  <c r="N4065" i="1"/>
  <c r="K4065" i="1"/>
  <c r="L4065" i="1"/>
  <c r="K4036" i="1"/>
  <c r="M4036" i="1"/>
  <c r="N4036" i="1"/>
  <c r="K4004" i="1"/>
  <c r="L4004" i="1"/>
  <c r="M4004" i="1"/>
  <c r="N3991" i="1"/>
  <c r="K3991" i="1"/>
  <c r="L3991" i="1"/>
  <c r="M3991" i="1"/>
  <c r="N3967" i="1"/>
  <c r="K3967" i="1"/>
  <c r="L3967" i="1"/>
  <c r="M3929" i="1"/>
  <c r="L3929" i="1"/>
  <c r="N3929" i="1"/>
  <c r="L3891" i="1"/>
  <c r="K3891" i="1"/>
  <c r="N3891" i="1"/>
  <c r="N3856" i="1"/>
  <c r="K3856" i="1"/>
  <c r="L3856" i="1"/>
  <c r="M3785" i="1"/>
  <c r="K3785" i="1"/>
  <c r="L3785" i="1"/>
  <c r="N3785" i="1"/>
  <c r="L3736" i="1"/>
  <c r="M3736" i="1"/>
  <c r="N3736" i="1"/>
  <c r="K3588" i="1"/>
  <c r="L3588" i="1"/>
  <c r="L3403" i="1"/>
  <c r="M3403" i="1"/>
  <c r="N3403" i="1"/>
  <c r="K3286" i="1"/>
  <c r="M3286" i="1"/>
  <c r="N3286" i="1"/>
  <c r="K3206" i="1"/>
  <c r="L3206" i="1"/>
  <c r="M3206" i="1"/>
  <c r="N3206" i="1"/>
  <c r="N3203" i="1"/>
  <c r="L3203" i="1"/>
  <c r="L3180" i="1"/>
  <c r="M3180" i="1"/>
  <c r="N3180" i="1"/>
  <c r="M3154" i="1"/>
  <c r="K3154" i="1"/>
  <c r="L3154" i="1"/>
  <c r="N3154" i="1"/>
  <c r="K2982" i="1"/>
  <c r="L2982" i="1"/>
  <c r="M2982" i="1"/>
  <c r="L2923" i="1"/>
  <c r="N2923" i="1"/>
  <c r="N2837" i="1"/>
  <c r="K2837" i="1"/>
  <c r="L2837" i="1"/>
  <c r="L2696" i="1"/>
  <c r="N2696" i="1"/>
  <c r="M2696" i="1"/>
  <c r="K2685" i="1"/>
  <c r="M2685" i="1"/>
  <c r="M2632" i="1"/>
  <c r="K2632" i="1"/>
  <c r="L2632" i="1"/>
  <c r="N2632" i="1"/>
  <c r="L2055" i="1"/>
  <c r="M2055" i="1"/>
  <c r="N2055" i="1"/>
  <c r="K2055" i="1"/>
  <c r="L1923" i="1"/>
  <c r="M1923" i="1"/>
  <c r="N1923" i="1"/>
  <c r="K1923" i="1"/>
  <c r="K1916" i="1"/>
  <c r="L1916" i="1"/>
  <c r="M1916" i="1"/>
  <c r="N1916" i="1"/>
  <c r="L1908" i="1"/>
  <c r="M1908" i="1"/>
  <c r="N1908" i="1"/>
  <c r="N5390" i="1"/>
  <c r="M5258" i="1"/>
  <c r="M5218" i="1"/>
  <c r="M5210" i="1"/>
  <c r="M5187" i="1"/>
  <c r="M4962" i="1"/>
  <c r="M4954" i="1"/>
  <c r="M4874" i="1"/>
  <c r="M4817" i="1"/>
  <c r="M4813" i="1"/>
  <c r="N4735" i="1"/>
  <c r="N4725" i="1"/>
  <c r="L4711" i="1"/>
  <c r="K4711" i="1"/>
  <c r="N4705" i="1"/>
  <c r="M4705" i="1"/>
  <c r="K4646" i="1"/>
  <c r="M4646" i="1"/>
  <c r="L4631" i="1"/>
  <c r="K4631" i="1"/>
  <c r="N4631" i="1"/>
  <c r="M4628" i="1"/>
  <c r="N4628" i="1"/>
  <c r="M4604" i="1"/>
  <c r="N4604" i="1"/>
  <c r="N4577" i="1"/>
  <c r="L4577" i="1"/>
  <c r="M4560" i="1"/>
  <c r="K4560" i="1"/>
  <c r="L4560" i="1"/>
  <c r="N4553" i="1"/>
  <c r="K4553" i="1"/>
  <c r="M4553" i="1"/>
  <c r="L4535" i="1"/>
  <c r="K4535" i="1"/>
  <c r="M4535" i="1"/>
  <c r="N4479" i="1"/>
  <c r="N4445" i="1"/>
  <c r="K4445" i="1"/>
  <c r="N4381" i="1"/>
  <c r="M4381" i="1"/>
  <c r="L4375" i="1"/>
  <c r="K4375" i="1"/>
  <c r="M4375" i="1"/>
  <c r="N4375" i="1"/>
  <c r="M4362" i="1"/>
  <c r="N4362" i="1"/>
  <c r="M4352" i="1"/>
  <c r="K4352" i="1"/>
  <c r="L4352" i="1"/>
  <c r="L4335" i="1"/>
  <c r="M4335" i="1"/>
  <c r="N4335" i="1"/>
  <c r="K4308" i="1"/>
  <c r="L4308" i="1"/>
  <c r="M4308" i="1"/>
  <c r="L4255" i="1"/>
  <c r="M4255" i="1"/>
  <c r="N4255" i="1"/>
  <c r="M4224" i="1"/>
  <c r="K4224" i="1"/>
  <c r="L4224" i="1"/>
  <c r="K4190" i="1"/>
  <c r="M4190" i="1"/>
  <c r="N4190" i="1"/>
  <c r="L4077" i="1"/>
  <c r="N4077" i="1"/>
  <c r="M4072" i="1"/>
  <c r="K4072" i="1"/>
  <c r="L4072" i="1"/>
  <c r="N4072" i="1"/>
  <c r="K4056" i="1"/>
  <c r="L4056" i="1"/>
  <c r="M4056" i="1"/>
  <c r="N4056" i="1"/>
  <c r="M4043" i="1"/>
  <c r="L4043" i="1"/>
  <c r="N4043" i="1"/>
  <c r="L3883" i="1"/>
  <c r="K3883" i="1"/>
  <c r="M3883" i="1"/>
  <c r="N3883" i="1"/>
  <c r="N3814" i="1"/>
  <c r="K3814" i="1"/>
  <c r="L3802" i="1"/>
  <c r="M3802" i="1"/>
  <c r="N3802" i="1"/>
  <c r="N3776" i="1"/>
  <c r="K3776" i="1"/>
  <c r="L3776" i="1"/>
  <c r="M3776" i="1"/>
  <c r="N3704" i="1"/>
  <c r="L3704" i="1"/>
  <c r="M3704" i="1"/>
  <c r="K3680" i="1"/>
  <c r="M3680" i="1"/>
  <c r="L3680" i="1"/>
  <c r="N3680" i="1"/>
  <c r="N3578" i="1"/>
  <c r="K3578" i="1"/>
  <c r="L3578" i="1"/>
  <c r="L3563" i="1"/>
  <c r="M3563" i="1"/>
  <c r="N3563" i="1"/>
  <c r="K3382" i="1"/>
  <c r="M3382" i="1"/>
  <c r="K3277" i="1"/>
  <c r="L3277" i="1"/>
  <c r="N3277" i="1"/>
  <c r="N3237" i="1"/>
  <c r="K3237" i="1"/>
  <c r="L3237" i="1"/>
  <c r="M3237" i="1"/>
  <c r="K3190" i="1"/>
  <c r="L3190" i="1"/>
  <c r="M3190" i="1"/>
  <c r="K3148" i="1"/>
  <c r="L3148" i="1"/>
  <c r="N3148" i="1"/>
  <c r="L3076" i="1"/>
  <c r="M3076" i="1"/>
  <c r="N3076" i="1"/>
  <c r="K3054" i="1"/>
  <c r="L3054" i="1"/>
  <c r="M3054" i="1"/>
  <c r="N3054" i="1"/>
  <c r="N2898" i="1"/>
  <c r="K2898" i="1"/>
  <c r="M2898" i="1"/>
  <c r="N2877" i="1"/>
  <c r="K2877" i="1"/>
  <c r="L2877" i="1"/>
  <c r="M2877" i="1"/>
  <c r="M2810" i="1"/>
  <c r="L2810" i="1"/>
  <c r="M2802" i="1"/>
  <c r="L2802" i="1"/>
  <c r="L2546" i="1"/>
  <c r="K2546" i="1"/>
  <c r="M2546" i="1"/>
  <c r="N2546" i="1"/>
  <c r="N2352" i="1"/>
  <c r="K2352" i="1"/>
  <c r="L2352" i="1"/>
  <c r="M2352" i="1"/>
  <c r="N2065" i="1"/>
  <c r="K2065" i="1"/>
  <c r="L2065" i="1"/>
  <c r="M2065" i="1"/>
  <c r="N4627" i="1"/>
  <c r="M4623" i="1"/>
  <c r="L4621" i="1"/>
  <c r="L4617" i="1"/>
  <c r="M4611" i="1"/>
  <c r="M4607" i="1"/>
  <c r="M4597" i="1"/>
  <c r="L4586" i="1"/>
  <c r="M4563" i="1"/>
  <c r="K4559" i="1"/>
  <c r="M4549" i="1"/>
  <c r="M4545" i="1"/>
  <c r="K4527" i="1"/>
  <c r="L4512" i="1"/>
  <c r="M4494" i="1"/>
  <c r="N4490" i="1"/>
  <c r="K4477" i="1"/>
  <c r="K4471" i="1"/>
  <c r="L4464" i="1"/>
  <c r="L4456" i="1"/>
  <c r="M4447" i="1"/>
  <c r="N4435" i="1"/>
  <c r="K4429" i="1"/>
  <c r="L4414" i="1"/>
  <c r="M4412" i="1"/>
  <c r="K4408" i="1"/>
  <c r="M4401" i="1"/>
  <c r="N4399" i="1"/>
  <c r="M4391" i="1"/>
  <c r="K4384" i="1"/>
  <c r="N4382" i="1"/>
  <c r="M4359" i="1"/>
  <c r="K4351" i="1"/>
  <c r="K4344" i="1"/>
  <c r="N4342" i="1"/>
  <c r="K4336" i="1"/>
  <c r="N4334" i="1"/>
  <c r="L4326" i="1"/>
  <c r="M4319" i="1"/>
  <c r="N4312" i="1"/>
  <c r="M4302" i="1"/>
  <c r="M4300" i="1"/>
  <c r="L4294" i="1"/>
  <c r="N4287" i="1"/>
  <c r="M4279" i="1"/>
  <c r="M4271" i="1"/>
  <c r="N4264" i="1"/>
  <c r="K4256" i="1"/>
  <c r="N4254" i="1"/>
  <c r="L4246" i="1"/>
  <c r="M4239" i="1"/>
  <c r="M4231" i="1"/>
  <c r="K4223" i="1"/>
  <c r="K4215" i="1"/>
  <c r="K4207" i="1"/>
  <c r="K4199" i="1"/>
  <c r="K4191" i="1"/>
  <c r="N4184" i="1"/>
  <c r="L4176" i="1"/>
  <c r="L4168" i="1"/>
  <c r="K4160" i="1"/>
  <c r="N4158" i="1"/>
  <c r="M4156" i="1"/>
  <c r="K4152" i="1"/>
  <c r="N4150" i="1"/>
  <c r="K4144" i="1"/>
  <c r="N4142" i="1"/>
  <c r="M4140" i="1"/>
  <c r="M4134" i="1"/>
  <c r="M4132" i="1"/>
  <c r="K4128" i="1"/>
  <c r="K4120" i="1"/>
  <c r="N4118" i="1"/>
  <c r="K4112" i="1"/>
  <c r="N4110" i="1"/>
  <c r="K4104" i="1"/>
  <c r="N4092" i="1"/>
  <c r="M4089" i="1"/>
  <c r="K4087" i="1"/>
  <c r="M4085" i="1"/>
  <c r="M4081" i="1"/>
  <c r="L4071" i="1"/>
  <c r="K4067" i="1"/>
  <c r="M4058" i="1"/>
  <c r="L4055" i="1"/>
  <c r="K4051" i="1"/>
  <c r="L4041" i="1"/>
  <c r="M4037" i="1"/>
  <c r="M4031" i="1"/>
  <c r="N4028" i="1"/>
  <c r="M4025" i="1"/>
  <c r="K4023" i="1"/>
  <c r="M4021" i="1"/>
  <c r="M4007" i="1"/>
  <c r="N4003" i="1"/>
  <c r="N3997" i="1"/>
  <c r="N3993" i="1"/>
  <c r="M3977" i="1"/>
  <c r="N3973" i="1"/>
  <c r="M3963" i="1"/>
  <c r="L3958" i="1"/>
  <c r="N3944" i="1"/>
  <c r="L3940" i="1"/>
  <c r="M3936" i="1"/>
  <c r="K3927" i="1"/>
  <c r="M3914" i="1"/>
  <c r="K3905" i="1"/>
  <c r="M3899" i="1"/>
  <c r="N3886" i="1"/>
  <c r="M3882" i="1"/>
  <c r="M3874" i="1"/>
  <c r="M3866" i="1"/>
  <c r="M3865" i="1"/>
  <c r="N3865" i="1"/>
  <c r="K3862" i="1"/>
  <c r="L3850" i="1"/>
  <c r="K3846" i="1"/>
  <c r="L3833" i="1"/>
  <c r="N3825" i="1"/>
  <c r="L3819" i="1"/>
  <c r="M3819" i="1"/>
  <c r="L3817" i="1"/>
  <c r="M3809" i="1"/>
  <c r="K3792" i="1"/>
  <c r="N3787" i="1"/>
  <c r="K3775" i="1"/>
  <c r="M3762" i="1"/>
  <c r="M3755" i="1"/>
  <c r="L3732" i="1"/>
  <c r="M3730" i="1"/>
  <c r="M3707" i="1"/>
  <c r="K3696" i="1"/>
  <c r="K3682" i="1"/>
  <c r="M3682" i="1"/>
  <c r="L3667" i="1"/>
  <c r="M3667" i="1"/>
  <c r="K3644" i="1"/>
  <c r="N3644" i="1"/>
  <c r="K3642" i="1"/>
  <c r="L3635" i="1"/>
  <c r="N3635" i="1"/>
  <c r="L3626" i="1"/>
  <c r="L3624" i="1"/>
  <c r="L3611" i="1"/>
  <c r="K3611" i="1"/>
  <c r="N3611" i="1"/>
  <c r="N3587" i="1"/>
  <c r="M3576" i="1"/>
  <c r="M3571" i="1"/>
  <c r="L3560" i="1"/>
  <c r="M3555" i="1"/>
  <c r="K3536" i="1"/>
  <c r="L3531" i="1"/>
  <c r="M3531" i="1"/>
  <c r="N3523" i="1"/>
  <c r="N3512" i="1"/>
  <c r="K3500" i="1"/>
  <c r="N3500" i="1"/>
  <c r="N3490" i="1"/>
  <c r="M3488" i="1"/>
  <c r="L3483" i="1"/>
  <c r="M3483" i="1"/>
  <c r="L3460" i="1"/>
  <c r="K3452" i="1"/>
  <c r="N3452" i="1"/>
  <c r="K3428" i="1"/>
  <c r="L3428" i="1"/>
  <c r="N3428" i="1"/>
  <c r="M3416" i="1"/>
  <c r="K3411" i="1"/>
  <c r="K3386" i="1"/>
  <c r="L3386" i="1"/>
  <c r="N3386" i="1"/>
  <c r="K3302" i="1"/>
  <c r="L3302" i="1"/>
  <c r="M3302" i="1"/>
  <c r="N3302" i="1"/>
  <c r="L3275" i="1"/>
  <c r="K3260" i="1"/>
  <c r="M3252" i="1"/>
  <c r="N3241" i="1"/>
  <c r="K3241" i="1"/>
  <c r="L3241" i="1"/>
  <c r="M3241" i="1"/>
  <c r="N3218" i="1"/>
  <c r="L3216" i="1"/>
  <c r="N3216" i="1"/>
  <c r="N3198" i="1"/>
  <c r="M3186" i="1"/>
  <c r="L3186" i="1"/>
  <c r="N3186" i="1"/>
  <c r="M3164" i="1"/>
  <c r="M3146" i="1"/>
  <c r="L3146" i="1"/>
  <c r="N3146" i="1"/>
  <c r="L3126" i="1"/>
  <c r="M3116" i="1"/>
  <c r="L3072" i="1"/>
  <c r="M3058" i="1"/>
  <c r="K3058" i="1"/>
  <c r="L3058" i="1"/>
  <c r="N3058" i="1"/>
  <c r="L3048" i="1"/>
  <c r="L3046" i="1"/>
  <c r="K3038" i="1"/>
  <c r="M3038" i="1"/>
  <c r="N3038" i="1"/>
  <c r="K3014" i="1"/>
  <c r="L3014" i="1"/>
  <c r="M3014" i="1"/>
  <c r="N2997" i="1"/>
  <c r="L2997" i="1"/>
  <c r="M2997" i="1"/>
  <c r="L2956" i="1"/>
  <c r="M2956" i="1"/>
  <c r="N2956" i="1"/>
  <c r="L2936" i="1"/>
  <c r="M2936" i="1"/>
  <c r="N2936" i="1"/>
  <c r="L2906" i="1"/>
  <c r="M2891" i="1"/>
  <c r="M2848" i="1"/>
  <c r="M2833" i="1"/>
  <c r="L2833" i="1"/>
  <c r="N2833" i="1"/>
  <c r="K2823" i="1"/>
  <c r="L2823" i="1"/>
  <c r="M2823" i="1"/>
  <c r="L2813" i="1"/>
  <c r="K2813" i="1"/>
  <c r="M2813" i="1"/>
  <c r="N2813" i="1"/>
  <c r="M2805" i="1"/>
  <c r="K2805" i="1"/>
  <c r="L2805" i="1"/>
  <c r="K2781" i="1"/>
  <c r="K2773" i="1"/>
  <c r="M2773" i="1"/>
  <c r="M2763" i="1"/>
  <c r="N2741" i="1"/>
  <c r="K2741" i="1"/>
  <c r="L2741" i="1"/>
  <c r="L2720" i="1"/>
  <c r="K2720" i="1"/>
  <c r="N2720" i="1"/>
  <c r="M2720" i="1"/>
  <c r="N2708" i="1"/>
  <c r="N2705" i="1"/>
  <c r="N2687" i="1"/>
  <c r="N2668" i="1"/>
  <c r="K2666" i="1"/>
  <c r="L2666" i="1"/>
  <c r="N2666" i="1"/>
  <c r="L2661" i="1"/>
  <c r="N2627" i="1"/>
  <c r="M2627" i="1"/>
  <c r="L2601" i="1"/>
  <c r="M2601" i="1"/>
  <c r="N2601" i="1"/>
  <c r="K2601" i="1"/>
  <c r="L2524" i="1"/>
  <c r="K2524" i="1"/>
  <c r="M2524" i="1"/>
  <c r="L2514" i="1"/>
  <c r="K2514" i="1"/>
  <c r="M2514" i="1"/>
  <c r="N2514" i="1"/>
  <c r="L2492" i="1"/>
  <c r="K2492" i="1"/>
  <c r="M2492" i="1"/>
  <c r="N2492" i="1"/>
  <c r="L2476" i="1"/>
  <c r="M2476" i="1"/>
  <c r="M2431" i="1"/>
  <c r="K2431" i="1"/>
  <c r="N2431" i="1"/>
  <c r="L2339" i="1"/>
  <c r="K2339" i="1"/>
  <c r="M2339" i="1"/>
  <c r="M2298" i="1"/>
  <c r="K2296" i="1"/>
  <c r="K2289" i="1"/>
  <c r="M2289" i="1"/>
  <c r="N2289" i="1"/>
  <c r="L2283" i="1"/>
  <c r="M2283" i="1"/>
  <c r="N2283" i="1"/>
  <c r="M1778" i="1"/>
  <c r="K1778" i="1"/>
  <c r="L1778" i="1"/>
  <c r="L1683" i="1"/>
  <c r="M1683" i="1"/>
  <c r="N1683" i="1"/>
  <c r="K1683" i="1"/>
  <c r="K1630" i="1"/>
  <c r="N1630" i="1"/>
  <c r="N1576" i="1"/>
  <c r="L1576" i="1"/>
  <c r="M1576" i="1"/>
  <c r="K1576" i="1"/>
  <c r="N4403" i="1"/>
  <c r="K4399" i="1"/>
  <c r="K4397" i="1"/>
  <c r="L4342" i="1"/>
  <c r="L4334" i="1"/>
  <c r="K4312" i="1"/>
  <c r="K4287" i="1"/>
  <c r="K4264" i="1"/>
  <c r="L4254" i="1"/>
  <c r="K4184" i="1"/>
  <c r="L4158" i="1"/>
  <c r="L4150" i="1"/>
  <c r="L4142" i="1"/>
  <c r="L4118" i="1"/>
  <c r="L4110" i="1"/>
  <c r="K4003" i="1"/>
  <c r="K3997" i="1"/>
  <c r="K3993" i="1"/>
  <c r="K3989" i="1"/>
  <c r="K3983" i="1"/>
  <c r="K3952" i="1"/>
  <c r="K3944" i="1"/>
  <c r="K3918" i="1"/>
  <c r="K3886" i="1"/>
  <c r="L3828" i="1"/>
  <c r="K3825" i="1"/>
  <c r="K3823" i="1"/>
  <c r="L3804" i="1"/>
  <c r="K3787" i="1"/>
  <c r="M3769" i="1"/>
  <c r="L3769" i="1"/>
  <c r="L3739" i="1"/>
  <c r="K3739" i="1"/>
  <c r="N3739" i="1"/>
  <c r="K3716" i="1"/>
  <c r="N3716" i="1"/>
  <c r="L3698" i="1"/>
  <c r="N3698" i="1"/>
  <c r="L3668" i="1"/>
  <c r="L3636" i="1"/>
  <c r="K3596" i="1"/>
  <c r="N3596" i="1"/>
  <c r="K3587" i="1"/>
  <c r="K3576" i="1"/>
  <c r="K3523" i="1"/>
  <c r="K3512" i="1"/>
  <c r="L3507" i="1"/>
  <c r="M3507" i="1"/>
  <c r="K3490" i="1"/>
  <c r="K3466" i="1"/>
  <c r="M3466" i="1"/>
  <c r="K3416" i="1"/>
  <c r="N3379" i="1"/>
  <c r="K3379" i="1"/>
  <c r="L3379" i="1"/>
  <c r="M3367" i="1"/>
  <c r="M3352" i="1"/>
  <c r="L3352" i="1"/>
  <c r="K3252" i="1"/>
  <c r="L3228" i="1"/>
  <c r="M3228" i="1"/>
  <c r="N3228" i="1"/>
  <c r="L3223" i="1"/>
  <c r="K3223" i="1"/>
  <c r="M3223" i="1"/>
  <c r="K3218" i="1"/>
  <c r="M3201" i="1"/>
  <c r="K3201" i="1"/>
  <c r="L3198" i="1"/>
  <c r="K3164" i="1"/>
  <c r="L3132" i="1"/>
  <c r="M3132" i="1"/>
  <c r="N3132" i="1"/>
  <c r="K3116" i="1"/>
  <c r="L3111" i="1"/>
  <c r="K3111" i="1"/>
  <c r="M3111" i="1"/>
  <c r="N3111" i="1"/>
  <c r="K3092" i="1"/>
  <c r="L3092" i="1"/>
  <c r="M3092" i="1"/>
  <c r="K3078" i="1"/>
  <c r="M3078" i="1"/>
  <c r="N3078" i="1"/>
  <c r="N3075" i="1"/>
  <c r="K3075" i="1"/>
  <c r="L3075" i="1"/>
  <c r="L3069" i="1"/>
  <c r="K3069" i="1"/>
  <c r="M3069" i="1"/>
  <c r="M3063" i="1"/>
  <c r="L2991" i="1"/>
  <c r="M2991" i="1"/>
  <c r="N2991" i="1"/>
  <c r="M2986" i="1"/>
  <c r="K2986" i="1"/>
  <c r="L2986" i="1"/>
  <c r="L2975" i="1"/>
  <c r="M2975" i="1"/>
  <c r="N2975" i="1"/>
  <c r="K2966" i="1"/>
  <c r="M2966" i="1"/>
  <c r="N2966" i="1"/>
  <c r="K2891" i="1"/>
  <c r="L2722" i="1"/>
  <c r="M2722" i="1"/>
  <c r="M2713" i="1"/>
  <c r="K2713" i="1"/>
  <c r="L2713" i="1"/>
  <c r="N2713" i="1"/>
  <c r="K2705" i="1"/>
  <c r="K2692" i="1"/>
  <c r="K2676" i="1"/>
  <c r="N2676" i="1"/>
  <c r="L2636" i="1"/>
  <c r="K2636" i="1"/>
  <c r="M2636" i="1"/>
  <c r="M2486" i="1"/>
  <c r="K2486" i="1"/>
  <c r="K2475" i="1"/>
  <c r="M2475" i="1"/>
  <c r="L2475" i="1"/>
  <c r="N2475" i="1"/>
  <c r="N2471" i="1"/>
  <c r="L2471" i="1"/>
  <c r="N2279" i="1"/>
  <c r="L2279" i="1"/>
  <c r="K1947" i="1"/>
  <c r="L1947" i="1"/>
  <c r="N1947" i="1"/>
  <c r="N1945" i="1"/>
  <c r="L1945" i="1"/>
  <c r="K1738" i="1"/>
  <c r="M3801" i="1"/>
  <c r="L3801" i="1"/>
  <c r="L3616" i="1"/>
  <c r="N3616" i="1"/>
  <c r="K3580" i="1"/>
  <c r="L3580" i="1"/>
  <c r="L3562" i="1"/>
  <c r="N3562" i="1"/>
  <c r="L3547" i="1"/>
  <c r="M3547" i="1"/>
  <c r="K3532" i="1"/>
  <c r="N3532" i="1"/>
  <c r="K3516" i="1"/>
  <c r="N3516" i="1"/>
  <c r="L3331" i="1"/>
  <c r="K3331" i="1"/>
  <c r="M3331" i="1"/>
  <c r="N3331" i="1"/>
  <c r="K3318" i="1"/>
  <c r="M3318" i="1"/>
  <c r="K3254" i="1"/>
  <c r="M3254" i="1"/>
  <c r="K3204" i="1"/>
  <c r="L3204" i="1"/>
  <c r="M3204" i="1"/>
  <c r="K3182" i="1"/>
  <c r="L3182" i="1"/>
  <c r="M3182" i="1"/>
  <c r="N3182" i="1"/>
  <c r="K3166" i="1"/>
  <c r="L3166" i="1"/>
  <c r="M3166" i="1"/>
  <c r="N3166" i="1"/>
  <c r="L3156" i="1"/>
  <c r="M3156" i="1"/>
  <c r="N3156" i="1"/>
  <c r="K3142" i="1"/>
  <c r="M3142" i="1"/>
  <c r="N3142" i="1"/>
  <c r="K3102" i="1"/>
  <c r="M3102" i="1"/>
  <c r="N3102" i="1"/>
  <c r="K3086" i="1"/>
  <c r="L3086" i="1"/>
  <c r="M3086" i="1"/>
  <c r="L3080" i="1"/>
  <c r="N3080" i="1"/>
  <c r="K3052" i="1"/>
  <c r="L3052" i="1"/>
  <c r="M3052" i="1"/>
  <c r="N3043" i="1"/>
  <c r="K3043" i="1"/>
  <c r="M3043" i="1"/>
  <c r="L3031" i="1"/>
  <c r="M3031" i="1"/>
  <c r="L3023" i="1"/>
  <c r="M3023" i="1"/>
  <c r="N3023" i="1"/>
  <c r="M3018" i="1"/>
  <c r="K3018" i="1"/>
  <c r="L3018" i="1"/>
  <c r="L2968" i="1"/>
  <c r="N2968" i="1"/>
  <c r="K2958" i="1"/>
  <c r="M2958" i="1"/>
  <c r="N2958" i="1"/>
  <c r="K2893" i="1"/>
  <c r="L2893" i="1"/>
  <c r="M2893" i="1"/>
  <c r="L2883" i="1"/>
  <c r="M2883" i="1"/>
  <c r="N2883" i="1"/>
  <c r="M2829" i="1"/>
  <c r="K2829" i="1"/>
  <c r="L2829" i="1"/>
  <c r="K2798" i="1"/>
  <c r="M2798" i="1"/>
  <c r="N2798" i="1"/>
  <c r="L2788" i="1"/>
  <c r="K2788" i="1"/>
  <c r="K2767" i="1"/>
  <c r="N2767" i="1"/>
  <c r="K2756" i="1"/>
  <c r="N2756" i="1"/>
  <c r="M2753" i="1"/>
  <c r="K2753" i="1"/>
  <c r="N2753" i="1"/>
  <c r="M2697" i="1"/>
  <c r="K2697" i="1"/>
  <c r="L2697" i="1"/>
  <c r="M2681" i="1"/>
  <c r="K2681" i="1"/>
  <c r="L2681" i="1"/>
  <c r="K2671" i="1"/>
  <c r="N2671" i="1"/>
  <c r="M2581" i="1"/>
  <c r="L2581" i="1"/>
  <c r="N2581" i="1"/>
  <c r="K2581" i="1"/>
  <c r="L2568" i="1"/>
  <c r="M2568" i="1"/>
  <c r="N2565" i="1"/>
  <c r="L2565" i="1"/>
  <c r="K2410" i="1"/>
  <c r="M2410" i="1"/>
  <c r="L2410" i="1"/>
  <c r="N2410" i="1"/>
  <c r="K2194" i="1"/>
  <c r="L2194" i="1"/>
  <c r="N2194" i="1"/>
  <c r="M2194" i="1"/>
  <c r="K2149" i="1"/>
  <c r="M2149" i="1"/>
  <c r="N2149" i="1"/>
  <c r="L2149" i="1"/>
  <c r="K2050" i="1"/>
  <c r="L2050" i="1"/>
  <c r="N2050" i="1"/>
  <c r="M2050" i="1"/>
  <c r="K2044" i="1"/>
  <c r="L2044" i="1"/>
  <c r="N2044" i="1"/>
  <c r="M2044" i="1"/>
  <c r="K1989" i="1"/>
  <c r="L1989" i="1"/>
  <c r="M1989" i="1"/>
  <c r="N1989" i="1"/>
  <c r="K1765" i="1"/>
  <c r="M1765" i="1"/>
  <c r="N1765" i="1"/>
  <c r="L1765" i="1"/>
  <c r="L3859" i="1"/>
  <c r="M3859" i="1"/>
  <c r="L3807" i="1"/>
  <c r="K3807" i="1"/>
  <c r="L3779" i="1"/>
  <c r="K3779" i="1"/>
  <c r="K3748" i="1"/>
  <c r="L3748" i="1"/>
  <c r="L3688" i="1"/>
  <c r="N3688" i="1"/>
  <c r="L3683" i="1"/>
  <c r="N3683" i="1"/>
  <c r="L3675" i="1"/>
  <c r="K3675" i="1"/>
  <c r="N3675" i="1"/>
  <c r="L3659" i="1"/>
  <c r="M3659" i="1"/>
  <c r="K3652" i="1"/>
  <c r="L3652" i="1"/>
  <c r="K3634" i="1"/>
  <c r="M3634" i="1"/>
  <c r="L3603" i="1"/>
  <c r="K3603" i="1"/>
  <c r="N3603" i="1"/>
  <c r="K3484" i="1"/>
  <c r="L3484" i="1"/>
  <c r="L3459" i="1"/>
  <c r="K3459" i="1"/>
  <c r="M3459" i="1"/>
  <c r="N3459" i="1"/>
  <c r="L3443" i="1"/>
  <c r="K3443" i="1"/>
  <c r="M3443" i="1"/>
  <c r="K3402" i="1"/>
  <c r="L3402" i="1"/>
  <c r="N3402" i="1"/>
  <c r="L3388" i="1"/>
  <c r="M3388" i="1"/>
  <c r="N3388" i="1"/>
  <c r="L3370" i="1"/>
  <c r="M3370" i="1"/>
  <c r="N3370" i="1"/>
  <c r="K3306" i="1"/>
  <c r="L3306" i="1"/>
  <c r="M3306" i="1"/>
  <c r="L3267" i="1"/>
  <c r="M3267" i="1"/>
  <c r="N3267" i="1"/>
  <c r="N3211" i="1"/>
  <c r="M3211" i="1"/>
  <c r="K3158" i="1"/>
  <c r="L3158" i="1"/>
  <c r="M3158" i="1"/>
  <c r="K3150" i="1"/>
  <c r="L3150" i="1"/>
  <c r="M3150" i="1"/>
  <c r="L3144" i="1"/>
  <c r="N3144" i="1"/>
  <c r="L3060" i="1"/>
  <c r="M3060" i="1"/>
  <c r="N3060" i="1"/>
  <c r="M3009" i="1"/>
  <c r="K3009" i="1"/>
  <c r="K3001" i="1"/>
  <c r="M3001" i="1"/>
  <c r="K2980" i="1"/>
  <c r="L2980" i="1"/>
  <c r="N2980" i="1"/>
  <c r="N2960" i="1"/>
  <c r="L2960" i="1"/>
  <c r="L2932" i="1"/>
  <c r="M2932" i="1"/>
  <c r="N2932" i="1"/>
  <c r="K2910" i="1"/>
  <c r="N2910" i="1"/>
  <c r="K2902" i="1"/>
  <c r="L2902" i="1"/>
  <c r="N2902" i="1"/>
  <c r="L2872" i="1"/>
  <c r="K2872" i="1"/>
  <c r="M2872" i="1"/>
  <c r="L2808" i="1"/>
  <c r="N2808" i="1"/>
  <c r="K2808" i="1"/>
  <c r="M2808" i="1"/>
  <c r="L2792" i="1"/>
  <c r="K2792" i="1"/>
  <c r="M2792" i="1"/>
  <c r="L2736" i="1"/>
  <c r="M2736" i="1"/>
  <c r="K2736" i="1"/>
  <c r="N2736" i="1"/>
  <c r="L2657" i="1"/>
  <c r="M2657" i="1"/>
  <c r="N2657" i="1"/>
  <c r="K2625" i="1"/>
  <c r="L2625" i="1"/>
  <c r="M2625" i="1"/>
  <c r="N2625" i="1"/>
  <c r="K2617" i="1"/>
  <c r="L2617" i="1"/>
  <c r="M2617" i="1"/>
  <c r="N2528" i="1"/>
  <c r="K2528" i="1"/>
  <c r="M2528" i="1"/>
  <c r="K2510" i="1"/>
  <c r="M2510" i="1"/>
  <c r="K2507" i="1"/>
  <c r="M2507" i="1"/>
  <c r="N2507" i="1"/>
  <c r="N2416" i="1"/>
  <c r="K2416" i="1"/>
  <c r="L2416" i="1"/>
  <c r="M2416" i="1"/>
  <c r="K2349" i="1"/>
  <c r="N2349" i="1"/>
  <c r="M2349" i="1"/>
  <c r="M2327" i="1"/>
  <c r="L2327" i="1"/>
  <c r="N2327" i="1"/>
  <c r="K2062" i="1"/>
  <c r="M2062" i="1"/>
  <c r="N2062" i="1"/>
  <c r="N1995" i="1"/>
  <c r="K1995" i="1"/>
  <c r="L1995" i="1"/>
  <c r="K1955" i="1"/>
  <c r="L1955" i="1"/>
  <c r="N1955" i="1"/>
  <c r="N1771" i="1"/>
  <c r="K1771" i="1"/>
  <c r="L1771" i="1"/>
  <c r="M1771" i="1"/>
  <c r="K1628" i="1"/>
  <c r="N1628" i="1"/>
  <c r="K3723" i="1"/>
  <c r="K3715" i="1"/>
  <c r="L3700" i="1"/>
  <c r="L3628" i="1"/>
  <c r="L3620" i="1"/>
  <c r="K3595" i="1"/>
  <c r="L3572" i="1"/>
  <c r="L3564" i="1"/>
  <c r="L3556" i="1"/>
  <c r="N3499" i="1"/>
  <c r="K3475" i="1"/>
  <c r="M3458" i="1"/>
  <c r="M3456" i="1"/>
  <c r="N3451" i="1"/>
  <c r="M3440" i="1"/>
  <c r="N3435" i="1"/>
  <c r="N3427" i="1"/>
  <c r="K3419" i="1"/>
  <c r="L3404" i="1"/>
  <c r="L3385" i="1"/>
  <c r="K3381" i="1"/>
  <c r="M3372" i="1"/>
  <c r="M3369" i="1"/>
  <c r="M3365" i="1"/>
  <c r="M3356" i="1"/>
  <c r="K3351" i="1"/>
  <c r="K3327" i="1"/>
  <c r="L3321" i="1"/>
  <c r="K3317" i="1"/>
  <c r="N3312" i="1"/>
  <c r="M3308" i="1"/>
  <c r="L3305" i="1"/>
  <c r="L3301" i="1"/>
  <c r="M3297" i="1"/>
  <c r="M3291" i="1"/>
  <c r="N3287" i="1"/>
  <c r="K3282" i="1"/>
  <c r="L3272" i="1"/>
  <c r="L3266" i="1"/>
  <c r="K3263" i="1"/>
  <c r="M3257" i="1"/>
  <c r="M3253" i="1"/>
  <c r="N3248" i="1"/>
  <c r="N3243" i="1"/>
  <c r="M3233" i="1"/>
  <c r="L3222" i="1"/>
  <c r="M3215" i="1"/>
  <c r="N3210" i="1"/>
  <c r="M3196" i="1"/>
  <c r="K3189" i="1"/>
  <c r="M3179" i="1"/>
  <c r="N3175" i="1"/>
  <c r="M3165" i="1"/>
  <c r="K3147" i="1"/>
  <c r="K3143" i="1"/>
  <c r="N3134" i="1"/>
  <c r="N3119" i="1"/>
  <c r="L3114" i="1"/>
  <c r="M3110" i="1"/>
  <c r="M3108" i="1"/>
  <c r="N3101" i="1"/>
  <c r="M3094" i="1"/>
  <c r="N3088" i="1"/>
  <c r="K3083" i="1"/>
  <c r="K3079" i="1"/>
  <c r="M3051" i="1"/>
  <c r="N3047" i="1"/>
  <c r="N3037" i="1"/>
  <c r="M3030" i="1"/>
  <c r="M3028" i="1"/>
  <c r="N3026" i="1"/>
  <c r="N3024" i="1"/>
  <c r="N3022" i="1"/>
  <c r="M3020" i="1"/>
  <c r="M3004" i="1"/>
  <c r="L3002" i="1"/>
  <c r="L2998" i="1"/>
  <c r="M2996" i="1"/>
  <c r="N2994" i="1"/>
  <c r="N2992" i="1"/>
  <c r="N2990" i="1"/>
  <c r="M2988" i="1"/>
  <c r="N2974" i="1"/>
  <c r="K2967" i="1"/>
  <c r="N2965" i="1"/>
  <c r="K2959" i="1"/>
  <c r="N2952" i="1"/>
  <c r="K2947" i="1"/>
  <c r="M2942" i="1"/>
  <c r="L2937" i="1"/>
  <c r="K2928" i="1"/>
  <c r="M2926" i="1"/>
  <c r="M2922" i="1"/>
  <c r="K2918" i="1"/>
  <c r="M2909" i="1"/>
  <c r="N2907" i="1"/>
  <c r="M2903" i="1"/>
  <c r="M2901" i="1"/>
  <c r="M2892" i="1"/>
  <c r="M2888" i="1"/>
  <c r="K2886" i="1"/>
  <c r="M2882" i="1"/>
  <c r="M2878" i="1"/>
  <c r="K2875" i="1"/>
  <c r="L2862" i="1"/>
  <c r="L2854" i="1"/>
  <c r="K2854" i="1"/>
  <c r="M2852" i="1"/>
  <c r="M2843" i="1"/>
  <c r="L2828" i="1"/>
  <c r="M2821" i="1"/>
  <c r="N2819" i="1"/>
  <c r="N2818" i="1"/>
  <c r="K2818" i="1"/>
  <c r="L2816" i="1"/>
  <c r="M2816" i="1"/>
  <c r="K2814" i="1"/>
  <c r="N2814" i="1"/>
  <c r="N2807" i="1"/>
  <c r="M2797" i="1"/>
  <c r="K2791" i="1"/>
  <c r="N2791" i="1"/>
  <c r="M2784" i="1"/>
  <c r="M2782" i="1"/>
  <c r="N2768" i="1"/>
  <c r="N2752" i="1"/>
  <c r="M2735" i="1"/>
  <c r="M2725" i="1"/>
  <c r="K2721" i="1"/>
  <c r="L2680" i="1"/>
  <c r="M2680" i="1"/>
  <c r="N2680" i="1"/>
  <c r="L2633" i="1"/>
  <c r="L2602" i="1"/>
  <c r="K2600" i="1"/>
  <c r="L2600" i="1"/>
  <c r="N2600" i="1"/>
  <c r="L2594" i="1"/>
  <c r="L2559" i="1"/>
  <c r="N2539" i="1"/>
  <c r="L2529" i="1"/>
  <c r="L2504" i="1"/>
  <c r="M2504" i="1"/>
  <c r="K2483" i="1"/>
  <c r="N2483" i="1"/>
  <c r="M2483" i="1"/>
  <c r="N2468" i="1"/>
  <c r="M2468" i="1"/>
  <c r="L2465" i="1"/>
  <c r="M2463" i="1"/>
  <c r="L2463" i="1"/>
  <c r="L2457" i="1"/>
  <c r="M2457" i="1"/>
  <c r="N2457" i="1"/>
  <c r="L2444" i="1"/>
  <c r="K2444" i="1"/>
  <c r="M2444" i="1"/>
  <c r="K2408" i="1"/>
  <c r="M2367" i="1"/>
  <c r="N2367" i="1"/>
  <c r="K2314" i="1"/>
  <c r="K2259" i="1"/>
  <c r="L2259" i="1"/>
  <c r="N2259" i="1"/>
  <c r="M2259" i="1"/>
  <c r="K2209" i="1"/>
  <c r="L2209" i="1"/>
  <c r="N2209" i="1"/>
  <c r="K2165" i="1"/>
  <c r="M2165" i="1"/>
  <c r="N2165" i="1"/>
  <c r="L2165" i="1"/>
  <c r="N2115" i="1"/>
  <c r="K2115" i="1"/>
  <c r="L2115" i="1"/>
  <c r="K2020" i="1"/>
  <c r="L2020" i="1"/>
  <c r="M2020" i="1"/>
  <c r="N2020" i="1"/>
  <c r="K1964" i="1"/>
  <c r="L1964" i="1"/>
  <c r="M1964" i="1"/>
  <c r="N1964" i="1"/>
  <c r="K1892" i="1"/>
  <c r="L1892" i="1"/>
  <c r="M1892" i="1"/>
  <c r="N1892" i="1"/>
  <c r="M1886" i="1"/>
  <c r="N1886" i="1"/>
  <c r="N1774" i="1"/>
  <c r="L1748" i="1"/>
  <c r="M1748" i="1"/>
  <c r="N1748" i="1"/>
  <c r="L1643" i="1"/>
  <c r="M1643" i="1"/>
  <c r="N1643" i="1"/>
  <c r="K1643" i="1"/>
  <c r="K1562" i="1"/>
  <c r="L1562" i="1"/>
  <c r="M1562" i="1"/>
  <c r="K3499" i="1"/>
  <c r="K3451" i="1"/>
  <c r="K3435" i="1"/>
  <c r="K3427" i="1"/>
  <c r="L3420" i="1"/>
  <c r="L3412" i="1"/>
  <c r="K3369" i="1"/>
  <c r="K3345" i="1"/>
  <c r="L3342" i="1"/>
  <c r="K3287" i="1"/>
  <c r="K3257" i="1"/>
  <c r="K3210" i="1"/>
  <c r="N3184" i="1"/>
  <c r="K3175" i="1"/>
  <c r="L3139" i="1"/>
  <c r="L3134" i="1"/>
  <c r="L3130" i="1"/>
  <c r="M3127" i="1"/>
  <c r="K3119" i="1"/>
  <c r="K3101" i="1"/>
  <c r="M3065" i="1"/>
  <c r="K3047" i="1"/>
  <c r="K3037" i="1"/>
  <c r="K3026" i="1"/>
  <c r="L3022" i="1"/>
  <c r="M2999" i="1"/>
  <c r="K2994" i="1"/>
  <c r="L2990" i="1"/>
  <c r="N2978" i="1"/>
  <c r="L2974" i="1"/>
  <c r="K2965" i="1"/>
  <c r="K2913" i="1"/>
  <c r="L2907" i="1"/>
  <c r="K2882" i="1"/>
  <c r="L2866" i="1"/>
  <c r="N2858" i="1"/>
  <c r="M2858" i="1"/>
  <c r="K2849" i="1"/>
  <c r="L2836" i="1"/>
  <c r="K2821" i="1"/>
  <c r="K2819" i="1"/>
  <c r="L2815" i="1"/>
  <c r="K2799" i="1"/>
  <c r="L2799" i="1"/>
  <c r="K2797" i="1"/>
  <c r="L2794" i="1"/>
  <c r="K2782" i="1"/>
  <c r="K2768" i="1"/>
  <c r="L2757" i="1"/>
  <c r="N2757" i="1"/>
  <c r="K2752" i="1"/>
  <c r="L2744" i="1"/>
  <c r="M2744" i="1"/>
  <c r="M2737" i="1"/>
  <c r="N2737" i="1"/>
  <c r="L2728" i="1"/>
  <c r="K2728" i="1"/>
  <c r="N2728" i="1"/>
  <c r="K2725" i="1"/>
  <c r="K2717" i="1"/>
  <c r="M2717" i="1"/>
  <c r="L2712" i="1"/>
  <c r="N2712" i="1"/>
  <c r="L2690" i="1"/>
  <c r="N2670" i="1"/>
  <c r="L2670" i="1"/>
  <c r="M2670" i="1"/>
  <c r="L2656" i="1"/>
  <c r="M2656" i="1"/>
  <c r="N2656" i="1"/>
  <c r="N2630" i="1"/>
  <c r="K2630" i="1"/>
  <c r="L2630" i="1"/>
  <c r="M2621" i="1"/>
  <c r="K2621" i="1"/>
  <c r="L2621" i="1"/>
  <c r="L2588" i="1"/>
  <c r="N2588" i="1"/>
  <c r="K2542" i="1"/>
  <c r="M2542" i="1"/>
  <c r="L2539" i="1"/>
  <c r="N2428" i="1"/>
  <c r="M2414" i="1"/>
  <c r="K2414" i="1"/>
  <c r="N2400" i="1"/>
  <c r="L2400" i="1"/>
  <c r="M2400" i="1"/>
  <c r="K2371" i="1"/>
  <c r="M2371" i="1"/>
  <c r="N2371" i="1"/>
  <c r="K2363" i="1"/>
  <c r="M2363" i="1"/>
  <c r="L2363" i="1"/>
  <c r="N2363" i="1"/>
  <c r="L2342" i="1"/>
  <c r="N2342" i="1"/>
  <c r="K2342" i="1"/>
  <c r="M2342" i="1"/>
  <c r="N2304" i="1"/>
  <c r="M2304" i="1"/>
  <c r="L2304" i="1"/>
  <c r="N2224" i="1"/>
  <c r="L2224" i="1"/>
  <c r="M2224" i="1"/>
  <c r="K2179" i="1"/>
  <c r="L2179" i="1"/>
  <c r="M2179" i="1"/>
  <c r="N2179" i="1"/>
  <c r="M2118" i="1"/>
  <c r="M2110" i="1"/>
  <c r="N2110" i="1"/>
  <c r="K2060" i="1"/>
  <c r="L2060" i="1"/>
  <c r="N2060" i="1"/>
  <c r="K2002" i="1"/>
  <c r="L2002" i="1"/>
  <c r="M2002" i="1"/>
  <c r="N2002" i="1"/>
  <c r="K1788" i="1"/>
  <c r="L1788" i="1"/>
  <c r="N1788" i="1"/>
  <c r="M1788" i="1"/>
  <c r="L1756" i="1"/>
  <c r="M1756" i="1"/>
  <c r="N1756" i="1"/>
  <c r="N1720" i="1"/>
  <c r="M1720" i="1"/>
  <c r="K1714" i="1"/>
  <c r="L1714" i="1"/>
  <c r="N1714" i="1"/>
  <c r="M1714" i="1"/>
  <c r="N1648" i="1"/>
  <c r="L1648" i="1"/>
  <c r="M1648" i="1"/>
  <c r="M1517" i="1"/>
  <c r="N1517" i="1"/>
  <c r="K1116" i="1"/>
  <c r="L1116" i="1"/>
  <c r="L2864" i="1"/>
  <c r="K2864" i="1"/>
  <c r="M2777" i="1"/>
  <c r="K2777" i="1"/>
  <c r="N2777" i="1"/>
  <c r="L2672" i="1"/>
  <c r="K2672" i="1"/>
  <c r="M2672" i="1"/>
  <c r="K2650" i="1"/>
  <c r="L2650" i="1"/>
  <c r="N2650" i="1"/>
  <c r="K2571" i="1"/>
  <c r="M2571" i="1"/>
  <c r="N2571" i="1"/>
  <c r="K2563" i="1"/>
  <c r="M2563" i="1"/>
  <c r="N2563" i="1"/>
  <c r="N2552" i="1"/>
  <c r="K2552" i="1"/>
  <c r="L2552" i="1"/>
  <c r="K2531" i="1"/>
  <c r="M2531" i="1"/>
  <c r="N2531" i="1"/>
  <c r="M2490" i="1"/>
  <c r="L2490" i="1"/>
  <c r="K2459" i="1"/>
  <c r="L2459" i="1"/>
  <c r="N2459" i="1"/>
  <c r="L2449" i="1"/>
  <c r="K2449" i="1"/>
  <c r="M2449" i="1"/>
  <c r="N2449" i="1"/>
  <c r="N2392" i="1"/>
  <c r="K2392" i="1"/>
  <c r="L2392" i="1"/>
  <c r="K2353" i="1"/>
  <c r="M2353" i="1"/>
  <c r="N2353" i="1"/>
  <c r="N2332" i="1"/>
  <c r="L2332" i="1"/>
  <c r="K2332" i="1"/>
  <c r="M2332" i="1"/>
  <c r="M2322" i="1"/>
  <c r="K2322" i="1"/>
  <c r="L2322" i="1"/>
  <c r="N2322" i="1"/>
  <c r="K2274" i="1"/>
  <c r="L2274" i="1"/>
  <c r="M2274" i="1"/>
  <c r="M2239" i="1"/>
  <c r="K2239" i="1"/>
  <c r="L2239" i="1"/>
  <c r="N2239" i="1"/>
  <c r="K2068" i="1"/>
  <c r="L2068" i="1"/>
  <c r="N2068" i="1"/>
  <c r="N1921" i="1"/>
  <c r="K1921" i="1"/>
  <c r="L1921" i="1"/>
  <c r="M1921" i="1"/>
  <c r="K1900" i="1"/>
  <c r="L1900" i="1"/>
  <c r="M1900" i="1"/>
  <c r="N1900" i="1"/>
  <c r="M1894" i="1"/>
  <c r="N1894" i="1"/>
  <c r="M1794" i="1"/>
  <c r="L1794" i="1"/>
  <c r="N1794" i="1"/>
  <c r="K1794" i="1"/>
  <c r="L1674" i="1"/>
  <c r="N1674" i="1"/>
  <c r="K1674" i="1"/>
  <c r="M1674" i="1"/>
  <c r="K1642" i="1"/>
  <c r="L1642" i="1"/>
  <c r="N1642" i="1"/>
  <c r="N1544" i="1"/>
  <c r="L1544" i="1"/>
  <c r="M1544" i="1"/>
  <c r="K1544" i="1"/>
  <c r="K1409" i="1"/>
  <c r="L1409" i="1"/>
  <c r="K1395" i="1"/>
  <c r="L1395" i="1"/>
  <c r="M1395" i="1"/>
  <c r="N1395" i="1"/>
  <c r="N1338" i="1"/>
  <c r="L1338" i="1"/>
  <c r="M1338" i="1"/>
  <c r="K1338" i="1"/>
  <c r="K1275" i="1"/>
  <c r="N1275" i="1"/>
  <c r="K1243" i="1"/>
  <c r="N1243" i="1"/>
  <c r="L2704" i="1"/>
  <c r="K2704" i="1"/>
  <c r="N2704" i="1"/>
  <c r="L2660" i="1"/>
  <c r="M2660" i="1"/>
  <c r="N2660" i="1"/>
  <c r="M2613" i="1"/>
  <c r="K2613" i="1"/>
  <c r="L2613" i="1"/>
  <c r="N2464" i="1"/>
  <c r="K2464" i="1"/>
  <c r="M2464" i="1"/>
  <c r="M2441" i="1"/>
  <c r="K2441" i="1"/>
  <c r="L2441" i="1"/>
  <c r="N2424" i="1"/>
  <c r="K2424" i="1"/>
  <c r="L2424" i="1"/>
  <c r="L2347" i="1"/>
  <c r="N2347" i="1"/>
  <c r="K2347" i="1"/>
  <c r="M2347" i="1"/>
  <c r="L2307" i="1"/>
  <c r="N2307" i="1"/>
  <c r="K2307" i="1"/>
  <c r="M2307" i="1"/>
  <c r="M2228" i="1"/>
  <c r="K2228" i="1"/>
  <c r="L2228" i="1"/>
  <c r="K2220" i="1"/>
  <c r="L2220" i="1"/>
  <c r="M2220" i="1"/>
  <c r="M2191" i="1"/>
  <c r="L2191" i="1"/>
  <c r="N2191" i="1"/>
  <c r="K2141" i="1"/>
  <c r="L2141" i="1"/>
  <c r="M2141" i="1"/>
  <c r="N2141" i="1"/>
  <c r="K2133" i="1"/>
  <c r="L2133" i="1"/>
  <c r="M2133" i="1"/>
  <c r="N2133" i="1"/>
  <c r="K2113" i="1"/>
  <c r="L2113" i="1"/>
  <c r="M2086" i="1"/>
  <c r="N2086" i="1"/>
  <c r="K2081" i="1"/>
  <c r="L2081" i="1"/>
  <c r="N2012" i="1"/>
  <c r="K2012" i="1"/>
  <c r="L2012" i="1"/>
  <c r="K1978" i="1"/>
  <c r="L1978" i="1"/>
  <c r="M1978" i="1"/>
  <c r="K1968" i="1"/>
  <c r="L1968" i="1"/>
  <c r="K1867" i="1"/>
  <c r="L1867" i="1"/>
  <c r="M1867" i="1"/>
  <c r="N1867" i="1"/>
  <c r="M1842" i="1"/>
  <c r="K1842" i="1"/>
  <c r="L1842" i="1"/>
  <c r="K1804" i="1"/>
  <c r="L1804" i="1"/>
  <c r="M1804" i="1"/>
  <c r="N1804" i="1"/>
  <c r="M1723" i="1"/>
  <c r="K1723" i="1"/>
  <c r="L1723" i="1"/>
  <c r="N1723" i="1"/>
  <c r="N1680" i="1"/>
  <c r="M1680" i="1"/>
  <c r="L1680" i="1"/>
  <c r="K1554" i="1"/>
  <c r="L1554" i="1"/>
  <c r="M1554" i="1"/>
  <c r="N1554" i="1"/>
  <c r="K1461" i="1"/>
  <c r="N1461" i="1"/>
  <c r="K1348" i="1"/>
  <c r="M1348" i="1"/>
  <c r="N1348" i="1"/>
  <c r="L1348" i="1"/>
  <c r="M1256" i="1"/>
  <c r="K1256" i="1"/>
  <c r="L1256" i="1"/>
  <c r="N1256" i="1"/>
  <c r="K2766" i="1"/>
  <c r="K2760" i="1"/>
  <c r="K2750" i="1"/>
  <c r="N2652" i="1"/>
  <c r="K2647" i="1"/>
  <c r="N2634" i="1"/>
  <c r="M2628" i="1"/>
  <c r="M2616" i="1"/>
  <c r="M2596" i="1"/>
  <c r="N2592" i="1"/>
  <c r="N2587" i="1"/>
  <c r="K2575" i="1"/>
  <c r="K2572" i="1"/>
  <c r="M2570" i="1"/>
  <c r="N2564" i="1"/>
  <c r="M2556" i="1"/>
  <c r="K2543" i="1"/>
  <c r="K2527" i="1"/>
  <c r="L2523" i="1"/>
  <c r="M2521" i="1"/>
  <c r="M2513" i="1"/>
  <c r="L2511" i="1"/>
  <c r="L2495" i="1"/>
  <c r="L2491" i="1"/>
  <c r="M2489" i="1"/>
  <c r="N2482" i="1"/>
  <c r="M2460" i="1"/>
  <c r="M2456" i="1"/>
  <c r="M2443" i="1"/>
  <c r="K2440" i="1"/>
  <c r="M2426" i="1"/>
  <c r="N2419" i="1"/>
  <c r="K2396" i="1"/>
  <c r="M2394" i="1"/>
  <c r="N2387" i="1"/>
  <c r="L2379" i="1"/>
  <c r="M2368" i="1"/>
  <c r="L2337" i="1"/>
  <c r="M2331" i="1"/>
  <c r="K2308" i="1"/>
  <c r="M2299" i="1"/>
  <c r="K2251" i="1"/>
  <c r="L2251" i="1"/>
  <c r="M2251" i="1"/>
  <c r="K2248" i="1"/>
  <c r="K2218" i="1"/>
  <c r="K2201" i="1"/>
  <c r="N2201" i="1"/>
  <c r="K2170" i="1"/>
  <c r="L2170" i="1"/>
  <c r="M2170" i="1"/>
  <c r="K2164" i="1"/>
  <c r="L2164" i="1"/>
  <c r="N2164" i="1"/>
  <c r="K2125" i="1"/>
  <c r="L2125" i="1"/>
  <c r="M2125" i="1"/>
  <c r="K2100" i="1"/>
  <c r="L2100" i="1"/>
  <c r="N2100" i="1"/>
  <c r="K2077" i="1"/>
  <c r="L2077" i="1"/>
  <c r="M2077" i="1"/>
  <c r="N2077" i="1"/>
  <c r="M2035" i="1"/>
  <c r="K2026" i="1"/>
  <c r="L2026" i="1"/>
  <c r="N2026" i="1"/>
  <c r="L2011" i="1"/>
  <c r="M2011" i="1"/>
  <c r="N2011" i="1"/>
  <c r="N2001" i="1"/>
  <c r="K2001" i="1"/>
  <c r="L2001" i="1"/>
  <c r="M2001" i="1"/>
  <c r="K1998" i="1"/>
  <c r="N1998" i="1"/>
  <c r="K1939" i="1"/>
  <c r="L1939" i="1"/>
  <c r="M1939" i="1"/>
  <c r="M1931" i="1"/>
  <c r="K1924" i="1"/>
  <c r="K1904" i="1"/>
  <c r="L1904" i="1"/>
  <c r="N1881" i="1"/>
  <c r="K1881" i="1"/>
  <c r="L1881" i="1"/>
  <c r="M1841" i="1"/>
  <c r="K1822" i="1"/>
  <c r="N1822" i="1"/>
  <c r="K1819" i="1"/>
  <c r="L1819" i="1"/>
  <c r="N1819" i="1"/>
  <c r="L1779" i="1"/>
  <c r="M1697" i="1"/>
  <c r="L1697" i="1"/>
  <c r="N1697" i="1"/>
  <c r="M1675" i="1"/>
  <c r="M1673" i="1"/>
  <c r="L1579" i="1"/>
  <c r="N1539" i="1"/>
  <c r="K1539" i="1"/>
  <c r="L1539" i="1"/>
  <c r="M1539" i="1"/>
  <c r="L1495" i="1"/>
  <c r="K1495" i="1"/>
  <c r="K1476" i="1"/>
  <c r="L1476" i="1"/>
  <c r="M1476" i="1"/>
  <c r="N1476" i="1"/>
  <c r="L1345" i="1"/>
  <c r="K1345" i="1"/>
  <c r="N1323" i="1"/>
  <c r="K1323" i="1"/>
  <c r="L1323" i="1"/>
  <c r="M1323" i="1"/>
  <c r="N1133" i="1"/>
  <c r="K1133" i="1"/>
  <c r="L1133" i="1"/>
  <c r="M1133" i="1"/>
  <c r="N1126" i="1"/>
  <c r="K774" i="1"/>
  <c r="M774" i="1"/>
  <c r="L774" i="1"/>
  <c r="N774" i="1"/>
  <c r="K710" i="1"/>
  <c r="L710" i="1"/>
  <c r="M710" i="1"/>
  <c r="N710" i="1"/>
  <c r="N601" i="1"/>
  <c r="L601" i="1"/>
  <c r="M601" i="1"/>
  <c r="M590" i="1"/>
  <c r="N590" i="1"/>
  <c r="L2603" i="1"/>
  <c r="K2598" i="1"/>
  <c r="K2592" i="1"/>
  <c r="L2587" i="1"/>
  <c r="K2570" i="1"/>
  <c r="K2560" i="1"/>
  <c r="K2540" i="1"/>
  <c r="K2518" i="1"/>
  <c r="K2508" i="1"/>
  <c r="N2498" i="1"/>
  <c r="K2482" i="1"/>
  <c r="K2467" i="1"/>
  <c r="L2467" i="1"/>
  <c r="M2434" i="1"/>
  <c r="N2434" i="1"/>
  <c r="L2419" i="1"/>
  <c r="N2402" i="1"/>
  <c r="M2399" i="1"/>
  <c r="K2399" i="1"/>
  <c r="L2387" i="1"/>
  <c r="K2368" i="1"/>
  <c r="K2333" i="1"/>
  <c r="N2333" i="1"/>
  <c r="K2299" i="1"/>
  <c r="M2294" i="1"/>
  <c r="L2253" i="1"/>
  <c r="M2253" i="1"/>
  <c r="L2243" i="1"/>
  <c r="M2243" i="1"/>
  <c r="N2243" i="1"/>
  <c r="K2203" i="1"/>
  <c r="L2203" i="1"/>
  <c r="M2203" i="1"/>
  <c r="M2175" i="1"/>
  <c r="K2175" i="1"/>
  <c r="L2175" i="1"/>
  <c r="K2156" i="1"/>
  <c r="L2156" i="1"/>
  <c r="M2156" i="1"/>
  <c r="L2069" i="1"/>
  <c r="K2051" i="1"/>
  <c r="M2051" i="1"/>
  <c r="N2051" i="1"/>
  <c r="K2035" i="1"/>
  <c r="M2016" i="1"/>
  <c r="K2016" i="1"/>
  <c r="L2016" i="1"/>
  <c r="N1993" i="1"/>
  <c r="M1993" i="1"/>
  <c r="N1983" i="1"/>
  <c r="N1970" i="1"/>
  <c r="K1970" i="1"/>
  <c r="L1970" i="1"/>
  <c r="M1970" i="1"/>
  <c r="K1933" i="1"/>
  <c r="L1933" i="1"/>
  <c r="M1933" i="1"/>
  <c r="K1931" i="1"/>
  <c r="N1913" i="1"/>
  <c r="K1913" i="1"/>
  <c r="L1913" i="1"/>
  <c r="K1907" i="1"/>
  <c r="L1907" i="1"/>
  <c r="N1907" i="1"/>
  <c r="K1827" i="1"/>
  <c r="L1827" i="1"/>
  <c r="M1827" i="1"/>
  <c r="N1799" i="1"/>
  <c r="K1783" i="1"/>
  <c r="L1764" i="1"/>
  <c r="M1764" i="1"/>
  <c r="N1764" i="1"/>
  <c r="K1740" i="1"/>
  <c r="L1740" i="1"/>
  <c r="M1740" i="1"/>
  <c r="K1732" i="1"/>
  <c r="L1732" i="1"/>
  <c r="N1732" i="1"/>
  <c r="K1726" i="1"/>
  <c r="N1726" i="1"/>
  <c r="M1726" i="1"/>
  <c r="L1708" i="1"/>
  <c r="K1705" i="1"/>
  <c r="M1705" i="1"/>
  <c r="N1705" i="1"/>
  <c r="K1684" i="1"/>
  <c r="M1684" i="1"/>
  <c r="K1675" i="1"/>
  <c r="L1659" i="1"/>
  <c r="N1659" i="1"/>
  <c r="M1659" i="1"/>
  <c r="M1541" i="1"/>
  <c r="K1514" i="1"/>
  <c r="L1514" i="1"/>
  <c r="M1514" i="1"/>
  <c r="N1514" i="1"/>
  <c r="N1435" i="1"/>
  <c r="K1435" i="1"/>
  <c r="L1435" i="1"/>
  <c r="M1435" i="1"/>
  <c r="K1421" i="1"/>
  <c r="M1421" i="1"/>
  <c r="N1421" i="1"/>
  <c r="K1372" i="1"/>
  <c r="L1372" i="1"/>
  <c r="M1372" i="1"/>
  <c r="L1370" i="1"/>
  <c r="M1370" i="1"/>
  <c r="N1370" i="1"/>
  <c r="M1302" i="1"/>
  <c r="K1302" i="1"/>
  <c r="L1302" i="1"/>
  <c r="N1302" i="1"/>
  <c r="L1263" i="1"/>
  <c r="N1263" i="1"/>
  <c r="K1263" i="1"/>
  <c r="M1263" i="1"/>
  <c r="L1208" i="1"/>
  <c r="N1208" i="1"/>
  <c r="M1208" i="1"/>
  <c r="K1208" i="1"/>
  <c r="K1169" i="1"/>
  <c r="M1169" i="1"/>
  <c r="N1169" i="1"/>
  <c r="L1143" i="1"/>
  <c r="M1143" i="1"/>
  <c r="K1143" i="1"/>
  <c r="N1143" i="1"/>
  <c r="L1126" i="1"/>
  <c r="L1086" i="1"/>
  <c r="M1086" i="1"/>
  <c r="N1086" i="1"/>
  <c r="K1086" i="1"/>
  <c r="K1051" i="1"/>
  <c r="N1051" i="1"/>
  <c r="K1020" i="1"/>
  <c r="L1020" i="1"/>
  <c r="N933" i="1"/>
  <c r="K933" i="1"/>
  <c r="K780" i="1"/>
  <c r="L780" i="1"/>
  <c r="M780" i="1"/>
  <c r="K647" i="1"/>
  <c r="N647" i="1"/>
  <c r="M647" i="1"/>
  <c r="M640" i="1"/>
  <c r="K640" i="1"/>
  <c r="L640" i="1"/>
  <c r="N640" i="1"/>
  <c r="N593" i="1"/>
  <c r="L593" i="1"/>
  <c r="M593" i="1"/>
  <c r="N585" i="1"/>
  <c r="L585" i="1"/>
  <c r="M585" i="1"/>
  <c r="L2377" i="1"/>
  <c r="N2377" i="1"/>
  <c r="N2361" i="1"/>
  <c r="K2361" i="1"/>
  <c r="M2361" i="1"/>
  <c r="N2288" i="1"/>
  <c r="L2288" i="1"/>
  <c r="K2285" i="1"/>
  <c r="M2285" i="1"/>
  <c r="L2270" i="1"/>
  <c r="M2270" i="1"/>
  <c r="N2270" i="1"/>
  <c r="N2268" i="1"/>
  <c r="L2268" i="1"/>
  <c r="M2268" i="1"/>
  <c r="M2263" i="1"/>
  <c r="K2263" i="1"/>
  <c r="L2263" i="1"/>
  <c r="K2260" i="1"/>
  <c r="M2260" i="1"/>
  <c r="N2260" i="1"/>
  <c r="N2184" i="1"/>
  <c r="L2184" i="1"/>
  <c r="M2184" i="1"/>
  <c r="L2107" i="1"/>
  <c r="M2107" i="1"/>
  <c r="N2107" i="1"/>
  <c r="N2082" i="1"/>
  <c r="L2082" i="1"/>
  <c r="M2082" i="1"/>
  <c r="N2045" i="1"/>
  <c r="M2045" i="1"/>
  <c r="L2007" i="1"/>
  <c r="K2007" i="1"/>
  <c r="M2007" i="1"/>
  <c r="K1997" i="1"/>
  <c r="L1997" i="1"/>
  <c r="N1997" i="1"/>
  <c r="K1948" i="1"/>
  <c r="L1948" i="1"/>
  <c r="M1948" i="1"/>
  <c r="K1943" i="1"/>
  <c r="N1943" i="1"/>
  <c r="K1875" i="1"/>
  <c r="L1875" i="1"/>
  <c r="M1875" i="1"/>
  <c r="N1865" i="1"/>
  <c r="L1865" i="1"/>
  <c r="M1865" i="1"/>
  <c r="K1812" i="1"/>
  <c r="L1812" i="1"/>
  <c r="N1812" i="1"/>
  <c r="M1810" i="1"/>
  <c r="N1810" i="1"/>
  <c r="K1789" i="1"/>
  <c r="M1789" i="1"/>
  <c r="N1789" i="1"/>
  <c r="K1773" i="1"/>
  <c r="L1773" i="1"/>
  <c r="M1773" i="1"/>
  <c r="N1715" i="1"/>
  <c r="K1715" i="1"/>
  <c r="L1715" i="1"/>
  <c r="M1715" i="1"/>
  <c r="M1669" i="1"/>
  <c r="N1669" i="1"/>
  <c r="L1650" i="1"/>
  <c r="M1650" i="1"/>
  <c r="N1650" i="1"/>
  <c r="K1606" i="1"/>
  <c r="N1606" i="1"/>
  <c r="N1584" i="1"/>
  <c r="M1584" i="1"/>
  <c r="L1538" i="1"/>
  <c r="M1538" i="1"/>
  <c r="N1538" i="1"/>
  <c r="K1507" i="1"/>
  <c r="L1507" i="1"/>
  <c r="M1507" i="1"/>
  <c r="K1355" i="1"/>
  <c r="M1355" i="1"/>
  <c r="K1332" i="1"/>
  <c r="M1332" i="1"/>
  <c r="L1332" i="1"/>
  <c r="N1332" i="1"/>
  <c r="K1325" i="1"/>
  <c r="M1325" i="1"/>
  <c r="N1325" i="1"/>
  <c r="N1282" i="1"/>
  <c r="M1282" i="1"/>
  <c r="K1214" i="1"/>
  <c r="M1214" i="1"/>
  <c r="N1214" i="1"/>
  <c r="K904" i="1"/>
  <c r="L904" i="1"/>
  <c r="M904" i="1"/>
  <c r="N904" i="1"/>
  <c r="M2447" i="1"/>
  <c r="K2447" i="1"/>
  <c r="M2407" i="1"/>
  <c r="N2407" i="1"/>
  <c r="L2318" i="1"/>
  <c r="M2318" i="1"/>
  <c r="N2282" i="1"/>
  <c r="K2282" i="1"/>
  <c r="L2282" i="1"/>
  <c r="K2217" i="1"/>
  <c r="M2217" i="1"/>
  <c r="K2210" i="1"/>
  <c r="M2210" i="1"/>
  <c r="N2210" i="1"/>
  <c r="L2195" i="1"/>
  <c r="M2195" i="1"/>
  <c r="N2195" i="1"/>
  <c r="K2092" i="1"/>
  <c r="L2092" i="1"/>
  <c r="M2092" i="1"/>
  <c r="L2061" i="1"/>
  <c r="M2061" i="1"/>
  <c r="N2061" i="1"/>
  <c r="L2047" i="1"/>
  <c r="M2047" i="1"/>
  <c r="N2047" i="1"/>
  <c r="K1935" i="1"/>
  <c r="N1935" i="1"/>
  <c r="K1884" i="1"/>
  <c r="L1884" i="1"/>
  <c r="M1884" i="1"/>
  <c r="K1850" i="1"/>
  <c r="L1850" i="1"/>
  <c r="M1850" i="1"/>
  <c r="K1837" i="1"/>
  <c r="L1837" i="1"/>
  <c r="M1837" i="1"/>
  <c r="K1830" i="1"/>
  <c r="M1830" i="1"/>
  <c r="N1830" i="1"/>
  <c r="K1755" i="1"/>
  <c r="L1755" i="1"/>
  <c r="N1755" i="1"/>
  <c r="L1710" i="1"/>
  <c r="N1710" i="1"/>
  <c r="N1672" i="1"/>
  <c r="M1672" i="1"/>
  <c r="K1672" i="1"/>
  <c r="L1672" i="1"/>
  <c r="N1531" i="1"/>
  <c r="K1531" i="1"/>
  <c r="L1531" i="1"/>
  <c r="K1491" i="1"/>
  <c r="L1491" i="1"/>
  <c r="M1491" i="1"/>
  <c r="K1288" i="1"/>
  <c r="L1288" i="1"/>
  <c r="M1288" i="1"/>
  <c r="N1288" i="1"/>
  <c r="K1233" i="1"/>
  <c r="N1233" i="1"/>
  <c r="K1120" i="1"/>
  <c r="L1120" i="1"/>
  <c r="N1120" i="1"/>
  <c r="K1094" i="1"/>
  <c r="M1094" i="1"/>
  <c r="N1094" i="1"/>
  <c r="L1094" i="1"/>
  <c r="N1059" i="1"/>
  <c r="K1059" i="1"/>
  <c r="L1054" i="1"/>
  <c r="M1054" i="1"/>
  <c r="N1054" i="1"/>
  <c r="M945" i="1"/>
  <c r="K945" i="1"/>
  <c r="L945" i="1"/>
  <c r="N945" i="1"/>
  <c r="L913" i="1"/>
  <c r="N913" i="1"/>
  <c r="M913" i="1"/>
  <c r="K913" i="1"/>
  <c r="M2312" i="1"/>
  <c r="N2303" i="1"/>
  <c r="N2278" i="1"/>
  <c r="L2233" i="1"/>
  <c r="M2227" i="1"/>
  <c r="M2225" i="1"/>
  <c r="M2219" i="1"/>
  <c r="M2205" i="1"/>
  <c r="M2187" i="1"/>
  <c r="L2169" i="1"/>
  <c r="L2161" i="1"/>
  <c r="M2155" i="1"/>
  <c r="M2140" i="1"/>
  <c r="M2124" i="1"/>
  <c r="N2117" i="1"/>
  <c r="M2109" i="1"/>
  <c r="M2106" i="1"/>
  <c r="M2091" i="1"/>
  <c r="M2084" i="1"/>
  <c r="M2076" i="1"/>
  <c r="N2066" i="1"/>
  <c r="M2046" i="1"/>
  <c r="N2037" i="1"/>
  <c r="N2032" i="1"/>
  <c r="M2028" i="1"/>
  <c r="M1963" i="1"/>
  <c r="M1961" i="1"/>
  <c r="M1953" i="1"/>
  <c r="L1938" i="1"/>
  <c r="M1915" i="1"/>
  <c r="M1899" i="1"/>
  <c r="M1897" i="1"/>
  <c r="M1891" i="1"/>
  <c r="M1889" i="1"/>
  <c r="M1883" i="1"/>
  <c r="N1861" i="1"/>
  <c r="M1844" i="1"/>
  <c r="M1836" i="1"/>
  <c r="M1803" i="1"/>
  <c r="N1798" i="1"/>
  <c r="M1796" i="1"/>
  <c r="N1782" i="1"/>
  <c r="N1747" i="1"/>
  <c r="N1742" i="1"/>
  <c r="L1739" i="1"/>
  <c r="L1704" i="1"/>
  <c r="M1682" i="1"/>
  <c r="N1667" i="1"/>
  <c r="K1666" i="1"/>
  <c r="M1666" i="1"/>
  <c r="N1658" i="1"/>
  <c r="K1641" i="1"/>
  <c r="N1641" i="1"/>
  <c r="M1627" i="1"/>
  <c r="N1611" i="1"/>
  <c r="M1586" i="1"/>
  <c r="K1570" i="1"/>
  <c r="L1570" i="1"/>
  <c r="M1570" i="1"/>
  <c r="K1546" i="1"/>
  <c r="L1546" i="1"/>
  <c r="M1546" i="1"/>
  <c r="L1530" i="1"/>
  <c r="M1530" i="1"/>
  <c r="N1530" i="1"/>
  <c r="K1499" i="1"/>
  <c r="L1499" i="1"/>
  <c r="M1499" i="1"/>
  <c r="M1458" i="1"/>
  <c r="K1428" i="1"/>
  <c r="L1428" i="1"/>
  <c r="M1428" i="1"/>
  <c r="L1426" i="1"/>
  <c r="M1426" i="1"/>
  <c r="N1426" i="1"/>
  <c r="M1410" i="1"/>
  <c r="N1357" i="1"/>
  <c r="K1347" i="1"/>
  <c r="L1347" i="1"/>
  <c r="N1347" i="1"/>
  <c r="L1331" i="1"/>
  <c r="M1331" i="1"/>
  <c r="N1331" i="1"/>
  <c r="L1322" i="1"/>
  <c r="N1322" i="1"/>
  <c r="K1322" i="1"/>
  <c r="M1322" i="1"/>
  <c r="K1278" i="1"/>
  <c r="M1278" i="1"/>
  <c r="N1278" i="1"/>
  <c r="K1255" i="1"/>
  <c r="M1255" i="1"/>
  <c r="L1255" i="1"/>
  <c r="N1255" i="1"/>
  <c r="L1232" i="1"/>
  <c r="M1232" i="1"/>
  <c r="N1232" i="1"/>
  <c r="M1215" i="1"/>
  <c r="K1182" i="1"/>
  <c r="N1182" i="1"/>
  <c r="M1182" i="1"/>
  <c r="L1176" i="1"/>
  <c r="N1166" i="1"/>
  <c r="K1166" i="1"/>
  <c r="M1166" i="1"/>
  <c r="M1008" i="1"/>
  <c r="K1008" i="1"/>
  <c r="L1008" i="1"/>
  <c r="N1008" i="1"/>
  <c r="M986" i="1"/>
  <c r="K986" i="1"/>
  <c r="L986" i="1"/>
  <c r="N986" i="1"/>
  <c r="K929" i="1"/>
  <c r="M929" i="1"/>
  <c r="L929" i="1"/>
  <c r="N929" i="1"/>
  <c r="K891" i="1"/>
  <c r="M891" i="1"/>
  <c r="N891" i="1"/>
  <c r="L764" i="1"/>
  <c r="M764" i="1"/>
  <c r="K764" i="1"/>
  <c r="N764" i="1"/>
  <c r="N738" i="1"/>
  <c r="L738" i="1"/>
  <c r="M738" i="1"/>
  <c r="L734" i="1"/>
  <c r="M734" i="1"/>
  <c r="N732" i="1"/>
  <c r="L732" i="1"/>
  <c r="M732" i="1"/>
  <c r="K634" i="1"/>
  <c r="L634" i="1"/>
  <c r="N634" i="1"/>
  <c r="M634" i="1"/>
  <c r="N610" i="1"/>
  <c r="K610" i="1"/>
  <c r="L610" i="1"/>
  <c r="M610" i="1"/>
  <c r="M483" i="1"/>
  <c r="L483" i="1"/>
  <c r="N483" i="1"/>
  <c r="K483" i="1"/>
  <c r="K477" i="1"/>
  <c r="N477" i="1"/>
  <c r="L477" i="1"/>
  <c r="M477" i="1"/>
  <c r="K445" i="1"/>
  <c r="M445" i="1"/>
  <c r="N445" i="1"/>
  <c r="L445" i="1"/>
  <c r="K2312" i="1"/>
  <c r="K2303" i="1"/>
  <c r="K2278" i="1"/>
  <c r="L2255" i="1"/>
  <c r="N2249" i="1"/>
  <c r="K2247" i="1"/>
  <c r="L2117" i="1"/>
  <c r="K2106" i="1"/>
  <c r="L2066" i="1"/>
  <c r="L2037" i="1"/>
  <c r="K1953" i="1"/>
  <c r="K1889" i="1"/>
  <c r="L1861" i="1"/>
  <c r="M1846" i="1"/>
  <c r="M1806" i="1"/>
  <c r="M1766" i="1"/>
  <c r="M1758" i="1"/>
  <c r="M1750" i="1"/>
  <c r="K1747" i="1"/>
  <c r="K1682" i="1"/>
  <c r="K1667" i="1"/>
  <c r="K1658" i="1"/>
  <c r="K1611" i="1"/>
  <c r="K1601" i="1"/>
  <c r="M1601" i="1"/>
  <c r="K1588" i="1"/>
  <c r="L1588" i="1"/>
  <c r="M1588" i="1"/>
  <c r="K1586" i="1"/>
  <c r="K1473" i="1"/>
  <c r="L1473" i="1"/>
  <c r="K1460" i="1"/>
  <c r="L1460" i="1"/>
  <c r="M1460" i="1"/>
  <c r="K1458" i="1"/>
  <c r="L1450" i="1"/>
  <c r="M1450" i="1"/>
  <c r="N1450" i="1"/>
  <c r="N1264" i="1"/>
  <c r="K1264" i="1"/>
  <c r="L1264" i="1"/>
  <c r="K1223" i="1"/>
  <c r="M1223" i="1"/>
  <c r="L1223" i="1"/>
  <c r="N1223" i="1"/>
  <c r="K1184" i="1"/>
  <c r="L1184" i="1"/>
  <c r="M1184" i="1"/>
  <c r="L1168" i="1"/>
  <c r="M1168" i="1"/>
  <c r="N1168" i="1"/>
  <c r="K1104" i="1"/>
  <c r="L1104" i="1"/>
  <c r="M1104" i="1"/>
  <c r="N1104" i="1"/>
  <c r="K1062" i="1"/>
  <c r="L1062" i="1"/>
  <c r="M1062" i="1"/>
  <c r="N1062" i="1"/>
  <c r="K1010" i="1"/>
  <c r="M1010" i="1"/>
  <c r="L1010" i="1"/>
  <c r="N1010" i="1"/>
  <c r="N962" i="1"/>
  <c r="K962" i="1"/>
  <c r="L962" i="1"/>
  <c r="N943" i="1"/>
  <c r="L943" i="1"/>
  <c r="M943" i="1"/>
  <c r="K943" i="1"/>
  <c r="K894" i="1"/>
  <c r="L894" i="1"/>
  <c r="N850" i="1"/>
  <c r="K850" i="1"/>
  <c r="L850" i="1"/>
  <c r="M850" i="1"/>
  <c r="M847" i="1"/>
  <c r="K847" i="1"/>
  <c r="K835" i="1"/>
  <c r="L835" i="1"/>
  <c r="M835" i="1"/>
  <c r="N835" i="1"/>
  <c r="K820" i="1"/>
  <c r="M820" i="1"/>
  <c r="N720" i="1"/>
  <c r="K720" i="1"/>
  <c r="L709" i="1"/>
  <c r="M709" i="1"/>
  <c r="N709" i="1"/>
  <c r="N653" i="1"/>
  <c r="K653" i="1"/>
  <c r="L653" i="1"/>
  <c r="M653" i="1"/>
  <c r="N625" i="1"/>
  <c r="K625" i="1"/>
  <c r="L625" i="1"/>
  <c r="L460" i="1"/>
  <c r="M460" i="1"/>
  <c r="N460" i="1"/>
  <c r="K460" i="1"/>
  <c r="K1620" i="1"/>
  <c r="L1620" i="1"/>
  <c r="N1620" i="1"/>
  <c r="K1574" i="1"/>
  <c r="N1574" i="1"/>
  <c r="K1566" i="1"/>
  <c r="N1566" i="1"/>
  <c r="M1549" i="1"/>
  <c r="N1549" i="1"/>
  <c r="K1542" i="1"/>
  <c r="N1542" i="1"/>
  <c r="K1534" i="1"/>
  <c r="N1534" i="1"/>
  <c r="K1522" i="1"/>
  <c r="L1522" i="1"/>
  <c r="M1522" i="1"/>
  <c r="K1483" i="1"/>
  <c r="L1483" i="1"/>
  <c r="M1483" i="1"/>
  <c r="K1469" i="1"/>
  <c r="N1469" i="1"/>
  <c r="M1418" i="1"/>
  <c r="K1418" i="1"/>
  <c r="L1418" i="1"/>
  <c r="K1412" i="1"/>
  <c r="M1412" i="1"/>
  <c r="N1412" i="1"/>
  <c r="K1404" i="1"/>
  <c r="L1404" i="1"/>
  <c r="M1404" i="1"/>
  <c r="K1402" i="1"/>
  <c r="M1402" i="1"/>
  <c r="N1402" i="1"/>
  <c r="K1379" i="1"/>
  <c r="L1379" i="1"/>
  <c r="M1379" i="1"/>
  <c r="K1365" i="1"/>
  <c r="M1365" i="1"/>
  <c r="N1365" i="1"/>
  <c r="M1363" i="1"/>
  <c r="L1363" i="1"/>
  <c r="N1363" i="1"/>
  <c r="N1277" i="1"/>
  <c r="K1277" i="1"/>
  <c r="M1277" i="1"/>
  <c r="K1193" i="1"/>
  <c r="L1193" i="1"/>
  <c r="N1193" i="1"/>
  <c r="M1170" i="1"/>
  <c r="N1170" i="1"/>
  <c r="M1154" i="1"/>
  <c r="N1154" i="1"/>
  <c r="K1151" i="1"/>
  <c r="L1151" i="1"/>
  <c r="N1151" i="1"/>
  <c r="N772" i="1"/>
  <c r="K772" i="1"/>
  <c r="L772" i="1"/>
  <c r="M772" i="1"/>
  <c r="N668" i="1"/>
  <c r="K668" i="1"/>
  <c r="L668" i="1"/>
  <c r="M668" i="1"/>
  <c r="L612" i="1"/>
  <c r="M612" i="1"/>
  <c r="N612" i="1"/>
  <c r="K612" i="1"/>
  <c r="K548" i="1"/>
  <c r="M548" i="1"/>
  <c r="N548" i="1"/>
  <c r="K1692" i="1"/>
  <c r="N1692" i="1"/>
  <c r="K1652" i="1"/>
  <c r="M1652" i="1"/>
  <c r="K1609" i="1"/>
  <c r="N1609" i="1"/>
  <c r="K1537" i="1"/>
  <c r="L1537" i="1"/>
  <c r="N1537" i="1"/>
  <c r="N1512" i="1"/>
  <c r="L1512" i="1"/>
  <c r="M1512" i="1"/>
  <c r="M1443" i="1"/>
  <c r="K1443" i="1"/>
  <c r="L1443" i="1"/>
  <c r="N1443" i="1"/>
  <c r="K1433" i="1"/>
  <c r="L1433" i="1"/>
  <c r="L1312" i="1"/>
  <c r="K1312" i="1"/>
  <c r="M1312" i="1"/>
  <c r="M1239" i="1"/>
  <c r="L1239" i="1"/>
  <c r="N1239" i="1"/>
  <c r="K1161" i="1"/>
  <c r="L1161" i="1"/>
  <c r="N1161" i="1"/>
  <c r="M1161" i="1"/>
  <c r="N961" i="1"/>
  <c r="K961" i="1"/>
  <c r="L961" i="1"/>
  <c r="M961" i="1"/>
  <c r="L864" i="1"/>
  <c r="K864" i="1"/>
  <c r="L749" i="1"/>
  <c r="M749" i="1"/>
  <c r="N749" i="1"/>
  <c r="K742" i="1"/>
  <c r="M742" i="1"/>
  <c r="N742" i="1"/>
  <c r="M1619" i="1"/>
  <c r="M1569" i="1"/>
  <c r="M1506" i="1"/>
  <c r="M1498" i="1"/>
  <c r="M1490" i="1"/>
  <c r="N1485" i="1"/>
  <c r="M1482" i="1"/>
  <c r="N1468" i="1"/>
  <c r="M1452" i="1"/>
  <c r="M1442" i="1"/>
  <c r="K1429" i="1"/>
  <c r="M1429" i="1"/>
  <c r="N1411" i="1"/>
  <c r="K1396" i="1"/>
  <c r="N1396" i="1"/>
  <c r="L1378" i="1"/>
  <c r="K1373" i="1"/>
  <c r="M1373" i="1"/>
  <c r="N1362" i="1"/>
  <c r="N1349" i="1"/>
  <c r="M1330" i="1"/>
  <c r="N1324" i="1"/>
  <c r="K1318" i="1"/>
  <c r="N1318" i="1"/>
  <c r="K1313" i="1"/>
  <c r="M1313" i="1"/>
  <c r="K1289" i="1"/>
  <c r="M1289" i="1"/>
  <c r="L1287" i="1"/>
  <c r="N1285" i="1"/>
  <c r="M1285" i="1"/>
  <c r="N1248" i="1"/>
  <c r="K1247" i="1"/>
  <c r="M1247" i="1"/>
  <c r="N1245" i="1"/>
  <c r="L1245" i="1"/>
  <c r="M1231" i="1"/>
  <c r="N1213" i="1"/>
  <c r="K1213" i="1"/>
  <c r="M1213" i="1"/>
  <c r="N1207" i="1"/>
  <c r="M1189" i="1"/>
  <c r="L1183" i="1"/>
  <c r="M1167" i="1"/>
  <c r="K1135" i="1"/>
  <c r="L1135" i="1"/>
  <c r="M1135" i="1"/>
  <c r="K1128" i="1"/>
  <c r="L1128" i="1"/>
  <c r="M1128" i="1"/>
  <c r="L1118" i="1"/>
  <c r="K1108" i="1"/>
  <c r="L1108" i="1"/>
  <c r="L1087" i="1"/>
  <c r="M1069" i="1"/>
  <c r="M1055" i="1"/>
  <c r="M1047" i="1"/>
  <c r="M1037" i="1"/>
  <c r="K1016" i="1"/>
  <c r="M1016" i="1"/>
  <c r="L930" i="1"/>
  <c r="L866" i="1"/>
  <c r="M866" i="1"/>
  <c r="N866" i="1"/>
  <c r="M828" i="1"/>
  <c r="M804" i="1"/>
  <c r="M513" i="1"/>
  <c r="K513" i="1"/>
  <c r="L513" i="1"/>
  <c r="N457" i="1"/>
  <c r="K457" i="1"/>
  <c r="L451" i="1"/>
  <c r="N451" i="1"/>
  <c r="K451" i="1"/>
  <c r="M451" i="1"/>
  <c r="K342" i="1"/>
  <c r="M342" i="1"/>
  <c r="L342" i="1"/>
  <c r="N342" i="1"/>
  <c r="K139" i="1"/>
  <c r="L139" i="1"/>
  <c r="M139" i="1"/>
  <c r="N139" i="1"/>
  <c r="N1596" i="1"/>
  <c r="M1577" i="1"/>
  <c r="L1552" i="1"/>
  <c r="L1520" i="1"/>
  <c r="N1510" i="1"/>
  <c r="L1468" i="1"/>
  <c r="M1445" i="1"/>
  <c r="K1411" i="1"/>
  <c r="M1397" i="1"/>
  <c r="L1362" i="1"/>
  <c r="K1330" i="1"/>
  <c r="L1324" i="1"/>
  <c r="N1314" i="1"/>
  <c r="K1248" i="1"/>
  <c r="K1231" i="1"/>
  <c r="M1218" i="1"/>
  <c r="K1207" i="1"/>
  <c r="K1167" i="1"/>
  <c r="M1138" i="1"/>
  <c r="N1138" i="1"/>
  <c r="K1091" i="1"/>
  <c r="K1081" i="1"/>
  <c r="M1081" i="1"/>
  <c r="N1081" i="1"/>
  <c r="K1069" i="1"/>
  <c r="K1055" i="1"/>
  <c r="K1049" i="1"/>
  <c r="M1049" i="1"/>
  <c r="N1049" i="1"/>
  <c r="K1047" i="1"/>
  <c r="K1037" i="1"/>
  <c r="M990" i="1"/>
  <c r="N990" i="1"/>
  <c r="M974" i="1"/>
  <c r="L974" i="1"/>
  <c r="N974" i="1"/>
  <c r="L898" i="1"/>
  <c r="N898" i="1"/>
  <c r="K898" i="1"/>
  <c r="M898" i="1"/>
  <c r="K883" i="1"/>
  <c r="N883" i="1"/>
  <c r="M856" i="1"/>
  <c r="N856" i="1"/>
  <c r="K828" i="1"/>
  <c r="L812" i="1"/>
  <c r="N812" i="1"/>
  <c r="K812" i="1"/>
  <c r="M812" i="1"/>
  <c r="K784" i="1"/>
  <c r="N784" i="1"/>
  <c r="N770" i="1"/>
  <c r="L770" i="1"/>
  <c r="M770" i="1"/>
  <c r="K723" i="1"/>
  <c r="L723" i="1"/>
  <c r="M723" i="1"/>
  <c r="N723" i="1"/>
  <c r="L580" i="1"/>
  <c r="M580" i="1"/>
  <c r="N580" i="1"/>
  <c r="K580" i="1"/>
  <c r="N371" i="1"/>
  <c r="M371" i="1"/>
  <c r="N363" i="1"/>
  <c r="L363" i="1"/>
  <c r="K1381" i="1"/>
  <c r="N1381" i="1"/>
  <c r="L1320" i="1"/>
  <c r="N1320" i="1"/>
  <c r="K1297" i="1"/>
  <c r="N1297" i="1"/>
  <c r="K1238" i="1"/>
  <c r="M1238" i="1"/>
  <c r="K1200" i="1"/>
  <c r="M1200" i="1"/>
  <c r="M1130" i="1"/>
  <c r="N1130" i="1"/>
  <c r="K1073" i="1"/>
  <c r="L1073" i="1"/>
  <c r="M1073" i="1"/>
  <c r="N1073" i="1"/>
  <c r="K1041" i="1"/>
  <c r="L1041" i="1"/>
  <c r="M1041" i="1"/>
  <c r="N1041" i="1"/>
  <c r="L965" i="1"/>
  <c r="N965" i="1"/>
  <c r="K965" i="1"/>
  <c r="M965" i="1"/>
  <c r="N938" i="1"/>
  <c r="L938" i="1"/>
  <c r="M938" i="1"/>
  <c r="M922" i="1"/>
  <c r="K922" i="1"/>
  <c r="L922" i="1"/>
  <c r="N922" i="1"/>
  <c r="K890" i="1"/>
  <c r="M890" i="1"/>
  <c r="L858" i="1"/>
  <c r="N858" i="1"/>
  <c r="K858" i="1"/>
  <c r="M858" i="1"/>
  <c r="K830" i="1"/>
  <c r="M830" i="1"/>
  <c r="L830" i="1"/>
  <c r="N830" i="1"/>
  <c r="K814" i="1"/>
  <c r="N814" i="1"/>
  <c r="K795" i="1"/>
  <c r="N795" i="1"/>
  <c r="M735" i="1"/>
  <c r="N735" i="1"/>
  <c r="L677" i="1"/>
  <c r="M677" i="1"/>
  <c r="N677" i="1"/>
  <c r="K677" i="1"/>
  <c r="L631" i="1"/>
  <c r="M631" i="1"/>
  <c r="N631" i="1"/>
  <c r="L620" i="1"/>
  <c r="M620" i="1"/>
  <c r="N620" i="1"/>
  <c r="K556" i="1"/>
  <c r="L556" i="1"/>
  <c r="M556" i="1"/>
  <c r="N556" i="1"/>
  <c r="N515" i="1"/>
  <c r="K515" i="1"/>
  <c r="L515" i="1"/>
  <c r="M515" i="1"/>
  <c r="K469" i="1"/>
  <c r="L469" i="1"/>
  <c r="N469" i="1"/>
  <c r="M469" i="1"/>
  <c r="L390" i="1"/>
  <c r="K390" i="1"/>
  <c r="M390" i="1"/>
  <c r="N390" i="1"/>
  <c r="K1388" i="1"/>
  <c r="M1388" i="1"/>
  <c r="K1340" i="1"/>
  <c r="M1340" i="1"/>
  <c r="K1271" i="1"/>
  <c r="M1271" i="1"/>
  <c r="L1216" i="1"/>
  <c r="N1216" i="1"/>
  <c r="N1158" i="1"/>
  <c r="L1158" i="1"/>
  <c r="M1152" i="1"/>
  <c r="N1152" i="1"/>
  <c r="K1112" i="1"/>
  <c r="L1112" i="1"/>
  <c r="M1112" i="1"/>
  <c r="K1030" i="1"/>
  <c r="M1030" i="1"/>
  <c r="N1030" i="1"/>
  <c r="K1017" i="1"/>
  <c r="M1017" i="1"/>
  <c r="N1017" i="1"/>
  <c r="L1012" i="1"/>
  <c r="K1012" i="1"/>
  <c r="N968" i="1"/>
  <c r="K968" i="1"/>
  <c r="M968" i="1"/>
  <c r="L968" i="1"/>
  <c r="N940" i="1"/>
  <c r="M940" i="1"/>
  <c r="M916" i="1"/>
  <c r="N916" i="1"/>
  <c r="N901" i="1"/>
  <c r="K901" i="1"/>
  <c r="K882" i="1"/>
  <c r="M882" i="1"/>
  <c r="L882" i="1"/>
  <c r="N882" i="1"/>
  <c r="N873" i="1"/>
  <c r="L873" i="1"/>
  <c r="M873" i="1"/>
  <c r="K844" i="1"/>
  <c r="M844" i="1"/>
  <c r="N844" i="1"/>
  <c r="K836" i="1"/>
  <c r="M836" i="1"/>
  <c r="L797" i="1"/>
  <c r="K797" i="1"/>
  <c r="M797" i="1"/>
  <c r="N797" i="1"/>
  <c r="N787" i="1"/>
  <c r="K787" i="1"/>
  <c r="L787" i="1"/>
  <c r="M787" i="1"/>
  <c r="K699" i="1"/>
  <c r="M699" i="1"/>
  <c r="N699" i="1"/>
  <c r="K662" i="1"/>
  <c r="M662" i="1"/>
  <c r="N662" i="1"/>
  <c r="L511" i="1"/>
  <c r="N511" i="1"/>
  <c r="L462" i="1"/>
  <c r="N462" i="1"/>
  <c r="K462" i="1"/>
  <c r="M462" i="1"/>
  <c r="L377" i="1"/>
  <c r="N377" i="1"/>
  <c r="M377" i="1"/>
  <c r="M1127" i="1"/>
  <c r="M1111" i="1"/>
  <c r="M1103" i="1"/>
  <c r="L1101" i="1"/>
  <c r="M1096" i="1"/>
  <c r="M1080" i="1"/>
  <c r="M1072" i="1"/>
  <c r="M1040" i="1"/>
  <c r="M1032" i="1"/>
  <c r="M1024" i="1"/>
  <c r="N999" i="1"/>
  <c r="K999" i="1"/>
  <c r="M999" i="1"/>
  <c r="N984" i="1"/>
  <c r="L978" i="1"/>
  <c r="M975" i="1"/>
  <c r="N937" i="1"/>
  <c r="K936" i="1"/>
  <c r="M936" i="1"/>
  <c r="L914" i="1"/>
  <c r="N906" i="1"/>
  <c r="K905" i="1"/>
  <c r="M905" i="1"/>
  <c r="M865" i="1"/>
  <c r="K860" i="1"/>
  <c r="N860" i="1"/>
  <c r="M857" i="1"/>
  <c r="L834" i="1"/>
  <c r="M829" i="1"/>
  <c r="M796" i="1"/>
  <c r="M789" i="1"/>
  <c r="K779" i="1"/>
  <c r="L779" i="1"/>
  <c r="M773" i="1"/>
  <c r="N762" i="1"/>
  <c r="M762" i="1"/>
  <c r="K755" i="1"/>
  <c r="M755" i="1"/>
  <c r="K745" i="1"/>
  <c r="L745" i="1"/>
  <c r="K691" i="1"/>
  <c r="L691" i="1"/>
  <c r="M691" i="1"/>
  <c r="M678" i="1"/>
  <c r="L652" i="1"/>
  <c r="M652" i="1"/>
  <c r="N652" i="1"/>
  <c r="N621" i="1"/>
  <c r="K609" i="1"/>
  <c r="L609" i="1"/>
  <c r="K579" i="1"/>
  <c r="L579" i="1"/>
  <c r="N579" i="1"/>
  <c r="M567" i="1"/>
  <c r="K567" i="1"/>
  <c r="L567" i="1"/>
  <c r="N567" i="1"/>
  <c r="N538" i="1"/>
  <c r="K538" i="1"/>
  <c r="L538" i="1"/>
  <c r="K532" i="1"/>
  <c r="N532" i="1"/>
  <c r="M524" i="1"/>
  <c r="K524" i="1"/>
  <c r="L524" i="1"/>
  <c r="N524" i="1"/>
  <c r="K485" i="1"/>
  <c r="L485" i="1"/>
  <c r="M485" i="1"/>
  <c r="N485" i="1"/>
  <c r="K413" i="1"/>
  <c r="L413" i="1"/>
  <c r="M413" i="1"/>
  <c r="N351" i="1"/>
  <c r="K272" i="1"/>
  <c r="L272" i="1"/>
  <c r="N272" i="1"/>
  <c r="L204" i="1"/>
  <c r="M204" i="1"/>
  <c r="N204" i="1"/>
  <c r="L191" i="1"/>
  <c r="K191" i="1"/>
  <c r="M191" i="1"/>
  <c r="N84" i="1"/>
  <c r="K84" i="1"/>
  <c r="L84" i="1"/>
  <c r="L1084" i="1"/>
  <c r="L1052" i="1"/>
  <c r="K984" i="1"/>
  <c r="L960" i="1"/>
  <c r="N960" i="1"/>
  <c r="K937" i="1"/>
  <c r="K921" i="1"/>
  <c r="M921" i="1"/>
  <c r="M908" i="1"/>
  <c r="K906" i="1"/>
  <c r="M887" i="1"/>
  <c r="K872" i="1"/>
  <c r="L872" i="1"/>
  <c r="N872" i="1"/>
  <c r="K865" i="1"/>
  <c r="M791" i="1"/>
  <c r="K782" i="1"/>
  <c r="N782" i="1"/>
  <c r="N750" i="1"/>
  <c r="K748" i="1"/>
  <c r="L748" i="1"/>
  <c r="N748" i="1"/>
  <c r="K741" i="1"/>
  <c r="L741" i="1"/>
  <c r="N741" i="1"/>
  <c r="N728" i="1"/>
  <c r="L702" i="1"/>
  <c r="M702" i="1"/>
  <c r="K664" i="1"/>
  <c r="N664" i="1"/>
  <c r="K656" i="1"/>
  <c r="N656" i="1"/>
  <c r="L621" i="1"/>
  <c r="K619" i="1"/>
  <c r="L619" i="1"/>
  <c r="N619" i="1"/>
  <c r="K561" i="1"/>
  <c r="L561" i="1"/>
  <c r="M561" i="1"/>
  <c r="L547" i="1"/>
  <c r="M547" i="1"/>
  <c r="N547" i="1"/>
  <c r="N455" i="1"/>
  <c r="L455" i="1"/>
  <c r="K453" i="1"/>
  <c r="M453" i="1"/>
  <c r="N453" i="1"/>
  <c r="K431" i="1"/>
  <c r="N431" i="1"/>
  <c r="K415" i="1"/>
  <c r="L415" i="1"/>
  <c r="N415" i="1"/>
  <c r="K351" i="1"/>
  <c r="L271" i="1"/>
  <c r="K271" i="1"/>
  <c r="M271" i="1"/>
  <c r="N271" i="1"/>
  <c r="K1004" i="1"/>
  <c r="M1004" i="1"/>
  <c r="L989" i="1"/>
  <c r="M989" i="1"/>
  <c r="K852" i="1"/>
  <c r="M852" i="1"/>
  <c r="L824" i="1"/>
  <c r="M824" i="1"/>
  <c r="M767" i="1"/>
  <c r="N767" i="1"/>
  <c r="K731" i="1"/>
  <c r="M731" i="1"/>
  <c r="N731" i="1"/>
  <c r="L684" i="1"/>
  <c r="M684" i="1"/>
  <c r="N684" i="1"/>
  <c r="M667" i="1"/>
  <c r="L667" i="1"/>
  <c r="N667" i="1"/>
  <c r="M616" i="1"/>
  <c r="N616" i="1"/>
  <c r="K587" i="1"/>
  <c r="L587" i="1"/>
  <c r="M587" i="1"/>
  <c r="K531" i="1"/>
  <c r="L531" i="1"/>
  <c r="N531" i="1"/>
  <c r="M528" i="1"/>
  <c r="K528" i="1"/>
  <c r="K461" i="1"/>
  <c r="M461" i="1"/>
  <c r="N388" i="1"/>
  <c r="K388" i="1"/>
  <c r="L388" i="1"/>
  <c r="M346" i="1"/>
  <c r="K346" i="1"/>
  <c r="L346" i="1"/>
  <c r="L343" i="1"/>
  <c r="M343" i="1"/>
  <c r="N343" i="1"/>
  <c r="K333" i="1"/>
  <c r="N333" i="1"/>
  <c r="L333" i="1"/>
  <c r="N284" i="1"/>
  <c r="L284" i="1"/>
  <c r="M284" i="1"/>
  <c r="N911" i="1"/>
  <c r="K911" i="1"/>
  <c r="M911" i="1"/>
  <c r="L805" i="1"/>
  <c r="N805" i="1"/>
  <c r="K760" i="1"/>
  <c r="N760" i="1"/>
  <c r="L756" i="1"/>
  <c r="M756" i="1"/>
  <c r="K708" i="1"/>
  <c r="L708" i="1"/>
  <c r="N708" i="1"/>
  <c r="K635" i="1"/>
  <c r="M635" i="1"/>
  <c r="N635" i="1"/>
  <c r="K605" i="1"/>
  <c r="L605" i="1"/>
  <c r="M605" i="1"/>
  <c r="K572" i="1"/>
  <c r="L572" i="1"/>
  <c r="M572" i="1"/>
  <c r="N552" i="1"/>
  <c r="L552" i="1"/>
  <c r="K552" i="1"/>
  <c r="M552" i="1"/>
  <c r="M543" i="1"/>
  <c r="L543" i="1"/>
  <c r="N543" i="1"/>
  <c r="K520" i="1"/>
  <c r="M520" i="1"/>
  <c r="N467" i="1"/>
  <c r="L467" i="1"/>
  <c r="M467" i="1"/>
  <c r="K381" i="1"/>
  <c r="M381" i="1"/>
  <c r="N381" i="1"/>
  <c r="K368" i="1"/>
  <c r="L368" i="1"/>
  <c r="N368" i="1"/>
  <c r="L286" i="1"/>
  <c r="K286" i="1"/>
  <c r="M286" i="1"/>
  <c r="N286" i="1"/>
  <c r="K180" i="1"/>
  <c r="L180" i="1"/>
  <c r="M180" i="1"/>
  <c r="N180" i="1"/>
  <c r="K102" i="1"/>
  <c r="L102" i="1"/>
  <c r="M102" i="1"/>
  <c r="M763" i="1"/>
  <c r="K730" i="1"/>
  <c r="N727" i="1"/>
  <c r="M706" i="1"/>
  <c r="M701" i="1"/>
  <c r="L698" i="1"/>
  <c r="M674" i="1"/>
  <c r="N671" i="1"/>
  <c r="M663" i="1"/>
  <c r="M661" i="1"/>
  <c r="N651" i="1"/>
  <c r="N646" i="1"/>
  <c r="L630" i="1"/>
  <c r="N615" i="1"/>
  <c r="N611" i="1"/>
  <c r="N607" i="1"/>
  <c r="M604" i="1"/>
  <c r="L600" i="1"/>
  <c r="N597" i="1"/>
  <c r="M586" i="1"/>
  <c r="L571" i="1"/>
  <c r="L566" i="1"/>
  <c r="N566" i="1"/>
  <c r="M563" i="1"/>
  <c r="K562" i="1"/>
  <c r="M562" i="1"/>
  <c r="L557" i="1"/>
  <c r="N546" i="1"/>
  <c r="N533" i="1"/>
  <c r="M523" i="1"/>
  <c r="M506" i="1"/>
  <c r="N501" i="1"/>
  <c r="K500" i="1"/>
  <c r="M500" i="1"/>
  <c r="K493" i="1"/>
  <c r="M493" i="1"/>
  <c r="M491" i="1"/>
  <c r="L489" i="1"/>
  <c r="M486" i="1"/>
  <c r="N475" i="1"/>
  <c r="N474" i="1"/>
  <c r="K474" i="1"/>
  <c r="M474" i="1"/>
  <c r="M468" i="1"/>
  <c r="M459" i="1"/>
  <c r="M435" i="1"/>
  <c r="K429" i="1"/>
  <c r="M429" i="1"/>
  <c r="L414" i="1"/>
  <c r="K414" i="1"/>
  <c r="N414" i="1"/>
  <c r="N406" i="1"/>
  <c r="K405" i="1"/>
  <c r="N405" i="1"/>
  <c r="K389" i="1"/>
  <c r="L389" i="1"/>
  <c r="N389" i="1"/>
  <c r="N380" i="1"/>
  <c r="L361" i="1"/>
  <c r="K361" i="1"/>
  <c r="M361" i="1"/>
  <c r="N318" i="1"/>
  <c r="M306" i="1"/>
  <c r="L306" i="1"/>
  <c r="N306" i="1"/>
  <c r="N248" i="1"/>
  <c r="K228" i="1"/>
  <c r="M228" i="1"/>
  <c r="L228" i="1"/>
  <c r="N228" i="1"/>
  <c r="K220" i="1"/>
  <c r="L220" i="1"/>
  <c r="N220" i="1"/>
  <c r="K125" i="1"/>
  <c r="L125" i="1"/>
  <c r="N125" i="1"/>
  <c r="M125" i="1"/>
  <c r="N115" i="1"/>
  <c r="M115" i="1"/>
  <c r="M57" i="1"/>
  <c r="K55" i="1"/>
  <c r="M55" i="1"/>
  <c r="N718" i="1"/>
  <c r="K651" i="1"/>
  <c r="L646" i="1"/>
  <c r="N622" i="1"/>
  <c r="K615" i="1"/>
  <c r="L597" i="1"/>
  <c r="N583" i="1"/>
  <c r="K546" i="1"/>
  <c r="L533" i="1"/>
  <c r="M514" i="1"/>
  <c r="L510" i="1"/>
  <c r="M510" i="1"/>
  <c r="K506" i="1"/>
  <c r="L501" i="1"/>
  <c r="K475" i="1"/>
  <c r="K459" i="1"/>
  <c r="K435" i="1"/>
  <c r="K406" i="1"/>
  <c r="K399" i="1"/>
  <c r="N399" i="1"/>
  <c r="K380" i="1"/>
  <c r="K367" i="1"/>
  <c r="M367" i="1"/>
  <c r="L353" i="1"/>
  <c r="N353" i="1"/>
  <c r="K334" i="1"/>
  <c r="M334" i="1"/>
  <c r="K329" i="1"/>
  <c r="M329" i="1"/>
  <c r="K318" i="1"/>
  <c r="L295" i="1"/>
  <c r="N295" i="1"/>
  <c r="K295" i="1"/>
  <c r="M295" i="1"/>
  <c r="N262" i="1"/>
  <c r="K262" i="1"/>
  <c r="L262" i="1"/>
  <c r="M262" i="1"/>
  <c r="K240" i="1"/>
  <c r="N240" i="1"/>
  <c r="L240" i="1"/>
  <c r="K213" i="1"/>
  <c r="N213" i="1"/>
  <c r="L172" i="1"/>
  <c r="M172" i="1"/>
  <c r="N172" i="1"/>
  <c r="K172" i="1"/>
  <c r="M120" i="1"/>
  <c r="K120" i="1"/>
  <c r="L120" i="1"/>
  <c r="K87" i="1"/>
  <c r="M87" i="1"/>
  <c r="K57" i="1"/>
  <c r="L542" i="1"/>
  <c r="N542" i="1"/>
  <c r="L518" i="1"/>
  <c r="N518" i="1"/>
  <c r="K439" i="1"/>
  <c r="L439" i="1"/>
  <c r="L419" i="1"/>
  <c r="N419" i="1"/>
  <c r="K397" i="1"/>
  <c r="M397" i="1"/>
  <c r="L178" i="1"/>
  <c r="M178" i="1"/>
  <c r="N178" i="1"/>
  <c r="K178" i="1"/>
  <c r="K549" i="1"/>
  <c r="N549" i="1"/>
  <c r="L479" i="1"/>
  <c r="N479" i="1"/>
  <c r="K437" i="1"/>
  <c r="N437" i="1"/>
  <c r="K423" i="1"/>
  <c r="N423" i="1"/>
  <c r="K350" i="1"/>
  <c r="M350" i="1"/>
  <c r="N350" i="1"/>
  <c r="L325" i="1"/>
  <c r="K325" i="1"/>
  <c r="N325" i="1"/>
  <c r="N310" i="1"/>
  <c r="L310" i="1"/>
  <c r="M310" i="1"/>
  <c r="L300" i="1"/>
  <c r="K300" i="1"/>
  <c r="M300" i="1"/>
  <c r="L287" i="1"/>
  <c r="M287" i="1"/>
  <c r="K133" i="1"/>
  <c r="M133" i="1"/>
  <c r="K127" i="1"/>
  <c r="N127" i="1"/>
  <c r="L100" i="1"/>
  <c r="M100" i="1"/>
  <c r="N100" i="1"/>
  <c r="K100" i="1"/>
  <c r="M302" i="1"/>
  <c r="L301" i="1"/>
  <c r="N301" i="1"/>
  <c r="L292" i="1"/>
  <c r="M285" i="1"/>
  <c r="L270" i="1"/>
  <c r="M216" i="1"/>
  <c r="N216" i="1"/>
  <c r="L188" i="1"/>
  <c r="M188" i="1"/>
  <c r="N188" i="1"/>
  <c r="L154" i="1"/>
  <c r="K107" i="1"/>
  <c r="N107" i="1"/>
  <c r="M101" i="1"/>
  <c r="L96" i="1"/>
  <c r="N89" i="1"/>
  <c r="K89" i="1"/>
  <c r="L89" i="1"/>
  <c r="K313" i="1"/>
  <c r="L304" i="1"/>
  <c r="N304" i="1"/>
  <c r="K302" i="1"/>
  <c r="K294" i="1"/>
  <c r="M294" i="1"/>
  <c r="K256" i="1"/>
  <c r="N256" i="1"/>
  <c r="L239" i="1"/>
  <c r="M239" i="1"/>
  <c r="M232" i="1"/>
  <c r="N232" i="1"/>
  <c r="M208" i="1"/>
  <c r="L208" i="1"/>
  <c r="K206" i="1"/>
  <c r="N206" i="1"/>
  <c r="L170" i="1"/>
  <c r="M170" i="1"/>
  <c r="N170" i="1"/>
  <c r="K162" i="1"/>
  <c r="L162" i="1"/>
  <c r="M162" i="1"/>
  <c r="K156" i="1"/>
  <c r="L156" i="1"/>
  <c r="M156" i="1"/>
  <c r="M64" i="1"/>
  <c r="K64" i="1"/>
  <c r="L64" i="1"/>
  <c r="M24" i="1"/>
  <c r="K24" i="1"/>
  <c r="L24" i="1"/>
  <c r="K212" i="1"/>
  <c r="M212" i="1"/>
  <c r="L183" i="1"/>
  <c r="K183" i="1"/>
  <c r="N183" i="1"/>
  <c r="M113" i="1"/>
  <c r="K113" i="1"/>
  <c r="K106" i="1"/>
  <c r="L106" i="1"/>
  <c r="N106" i="1"/>
  <c r="L98" i="1"/>
  <c r="M98" i="1"/>
  <c r="N98" i="1"/>
  <c r="N81" i="1"/>
  <c r="L81" i="1"/>
  <c r="M81" i="1"/>
  <c r="M56" i="1"/>
  <c r="K56" i="1"/>
  <c r="L56" i="1"/>
  <c r="N56" i="1"/>
  <c r="M48" i="1"/>
  <c r="L48" i="1"/>
  <c r="N48" i="1"/>
  <c r="N33" i="1"/>
  <c r="K33" i="1"/>
  <c r="L33" i="1"/>
  <c r="M33" i="1"/>
  <c r="K264" i="1"/>
  <c r="L264" i="1"/>
  <c r="K222" i="1"/>
  <c r="N222" i="1"/>
  <c r="L202" i="1"/>
  <c r="M202" i="1"/>
  <c r="N202" i="1"/>
  <c r="K195" i="1"/>
  <c r="L195" i="1"/>
  <c r="M195" i="1"/>
  <c r="L146" i="1"/>
  <c r="M146" i="1"/>
  <c r="N137" i="1"/>
  <c r="L137" i="1"/>
  <c r="K129" i="1"/>
  <c r="M129" i="1"/>
  <c r="N73" i="1"/>
  <c r="L73" i="1"/>
  <c r="M73" i="1"/>
  <c r="K50" i="1"/>
  <c r="L50" i="1"/>
  <c r="N50" i="1"/>
  <c r="L332" i="1"/>
  <c r="K283" i="1"/>
  <c r="L277" i="1"/>
  <c r="K255" i="1"/>
  <c r="K231" i="1"/>
  <c r="L225" i="1"/>
  <c r="M223" i="1"/>
  <c r="M221" i="1"/>
  <c r="K217" i="1"/>
  <c r="K207" i="1"/>
  <c r="L201" i="1"/>
  <c r="N187" i="1"/>
  <c r="M177" i="1"/>
  <c r="M175" i="1"/>
  <c r="M164" i="1"/>
  <c r="L161" i="1"/>
  <c r="M155" i="1"/>
  <c r="M151" i="1"/>
  <c r="L145" i="1"/>
  <c r="L138" i="1"/>
  <c r="L136" i="1"/>
  <c r="M132" i="1"/>
  <c r="L130" i="1"/>
  <c r="N122" i="1"/>
  <c r="M118" i="1"/>
  <c r="K105" i="1"/>
  <c r="M97" i="1"/>
  <c r="K88" i="1"/>
  <c r="N80" i="1"/>
  <c r="N72" i="1"/>
  <c r="M60" i="1"/>
  <c r="M58" i="1"/>
  <c r="M52" i="1"/>
  <c r="K49" i="1"/>
  <c r="M47" i="1"/>
  <c r="K40" i="1"/>
  <c r="L32" i="1"/>
  <c r="M20" i="1"/>
  <c r="N18" i="1"/>
  <c r="L198" i="1"/>
  <c r="K187" i="1"/>
  <c r="K177" i="1"/>
  <c r="K97" i="1"/>
  <c r="M95" i="1"/>
  <c r="K80" i="1"/>
  <c r="K72" i="1"/>
  <c r="L18" i="1"/>
  <c r="M5409" i="1"/>
  <c r="N5409" i="1"/>
  <c r="K5367" i="1"/>
  <c r="L5367" i="1"/>
  <c r="K5303" i="1"/>
  <c r="L5303" i="1"/>
  <c r="L5217" i="1"/>
  <c r="M5217" i="1"/>
  <c r="N5217" i="1"/>
  <c r="K5192" i="1"/>
  <c r="L5192" i="1"/>
  <c r="M5192" i="1"/>
  <c r="K4903" i="1"/>
  <c r="L4903" i="1"/>
  <c r="N4903" i="1"/>
  <c r="K4872" i="1"/>
  <c r="L4872" i="1"/>
  <c r="M4872" i="1"/>
  <c r="K4835" i="1"/>
  <c r="L4835" i="1"/>
  <c r="M4835" i="1"/>
  <c r="K4810" i="1"/>
  <c r="L4810" i="1"/>
  <c r="N4810" i="1"/>
  <c r="L4733" i="1"/>
  <c r="M4733" i="1"/>
  <c r="N4733" i="1"/>
  <c r="K4185" i="1"/>
  <c r="L4185" i="1"/>
  <c r="N4185" i="1"/>
  <c r="M4185" i="1"/>
  <c r="K4153" i="1"/>
  <c r="L4153" i="1"/>
  <c r="N4153" i="1"/>
  <c r="M4153" i="1"/>
  <c r="K4105" i="1"/>
  <c r="L4105" i="1"/>
  <c r="N4105" i="1"/>
  <c r="M4105" i="1"/>
  <c r="L4069" i="1"/>
  <c r="K4069" i="1"/>
  <c r="M4069" i="1"/>
  <c r="N4069" i="1"/>
  <c r="M3934" i="1"/>
  <c r="K3934" i="1"/>
  <c r="L3934" i="1"/>
  <c r="N3934" i="1"/>
  <c r="K3757" i="1"/>
  <c r="L3757" i="1"/>
  <c r="N3757" i="1"/>
  <c r="M3757" i="1"/>
  <c r="K3645" i="1"/>
  <c r="L3645" i="1"/>
  <c r="N3645" i="1"/>
  <c r="M3645" i="1"/>
  <c r="K3298" i="1"/>
  <c r="L3298" i="1"/>
  <c r="N3298" i="1"/>
  <c r="M3298" i="1"/>
  <c r="K1821" i="1"/>
  <c r="L1821" i="1"/>
  <c r="M1821" i="1"/>
  <c r="N1821" i="1"/>
  <c r="M1802" i="1"/>
  <c r="L1802" i="1"/>
  <c r="N1802" i="1"/>
  <c r="K1802" i="1"/>
  <c r="K67" i="1"/>
  <c r="L67" i="1"/>
  <c r="N67" i="1"/>
  <c r="M67" i="1"/>
  <c r="L5225" i="1"/>
  <c r="M5225" i="1"/>
  <c r="N5225" i="1"/>
  <c r="K5136" i="1"/>
  <c r="L5136" i="1"/>
  <c r="M5136" i="1"/>
  <c r="K5103" i="1"/>
  <c r="L5103" i="1"/>
  <c r="N5103" i="1"/>
  <c r="K5072" i="1"/>
  <c r="L5072" i="1"/>
  <c r="M5072" i="1"/>
  <c r="K5008" i="1"/>
  <c r="L5008" i="1"/>
  <c r="M5008" i="1"/>
  <c r="L4969" i="1"/>
  <c r="M4969" i="1"/>
  <c r="N4969" i="1"/>
  <c r="K4944" i="1"/>
  <c r="L4944" i="1"/>
  <c r="M4944" i="1"/>
  <c r="K4911" i="1"/>
  <c r="L4911" i="1"/>
  <c r="N4911" i="1"/>
  <c r="M4728" i="1"/>
  <c r="L4728" i="1"/>
  <c r="N4728" i="1"/>
  <c r="N4533" i="1"/>
  <c r="K4533" i="1"/>
  <c r="L4533" i="1"/>
  <c r="L4515" i="1"/>
  <c r="M4515" i="1"/>
  <c r="L4483" i="1"/>
  <c r="M4483" i="1"/>
  <c r="N4469" i="1"/>
  <c r="K4469" i="1"/>
  <c r="L4469" i="1"/>
  <c r="K4422" i="1"/>
  <c r="M4422" i="1"/>
  <c r="N4422" i="1"/>
  <c r="N4325" i="1"/>
  <c r="K4325" i="1"/>
  <c r="L4325" i="1"/>
  <c r="N4173" i="1"/>
  <c r="K4173" i="1"/>
  <c r="L4173" i="1"/>
  <c r="N4125" i="1"/>
  <c r="K4125" i="1"/>
  <c r="L4125" i="1"/>
  <c r="K3995" i="1"/>
  <c r="L3995" i="1"/>
  <c r="M3995" i="1"/>
  <c r="L3838" i="1"/>
  <c r="M3838" i="1"/>
  <c r="N3838" i="1"/>
  <c r="N3593" i="1"/>
  <c r="K3593" i="1"/>
  <c r="L3593" i="1"/>
  <c r="M3593" i="1"/>
  <c r="K3413" i="1"/>
  <c r="L3413" i="1"/>
  <c r="N3413" i="1"/>
  <c r="M3413" i="1"/>
  <c r="M3280" i="1"/>
  <c r="L3280" i="1"/>
  <c r="N3280" i="1"/>
  <c r="K3280" i="1"/>
  <c r="K3128" i="1"/>
  <c r="M3128" i="1"/>
  <c r="L3128" i="1"/>
  <c r="N3128" i="1"/>
  <c r="M3106" i="1"/>
  <c r="K3106" i="1"/>
  <c r="L3106" i="1"/>
  <c r="N3106" i="1"/>
  <c r="N3099" i="1"/>
  <c r="L3099" i="1"/>
  <c r="M3099" i="1"/>
  <c r="N3059" i="1"/>
  <c r="K3059" i="1"/>
  <c r="L3059" i="1"/>
  <c r="M3059" i="1"/>
  <c r="K3045" i="1"/>
  <c r="L3045" i="1"/>
  <c r="N3045" i="1"/>
  <c r="M2359" i="1"/>
  <c r="L2359" i="1"/>
  <c r="N2359" i="1"/>
  <c r="K2359" i="1"/>
  <c r="K1973" i="1"/>
  <c r="L1973" i="1"/>
  <c r="M1973" i="1"/>
  <c r="N1973" i="1"/>
  <c r="L526" i="1"/>
  <c r="K526" i="1"/>
  <c r="M526" i="1"/>
  <c r="N526" i="1"/>
  <c r="K35" i="1"/>
  <c r="L35" i="1"/>
  <c r="N35" i="1"/>
  <c r="M35" i="1"/>
  <c r="M5417" i="1"/>
  <c r="N5417" i="1"/>
  <c r="M5321" i="1"/>
  <c r="N5321" i="1"/>
  <c r="K5208" i="1"/>
  <c r="L5208" i="1"/>
  <c r="M5208" i="1"/>
  <c r="K5111" i="1"/>
  <c r="L5111" i="1"/>
  <c r="N5111" i="1"/>
  <c r="K4983" i="1"/>
  <c r="L4983" i="1"/>
  <c r="N4983" i="1"/>
  <c r="K4952" i="1"/>
  <c r="L4952" i="1"/>
  <c r="M4952" i="1"/>
  <c r="L4849" i="1"/>
  <c r="M4849" i="1"/>
  <c r="N4849" i="1"/>
  <c r="L4831" i="1"/>
  <c r="K4831" i="1"/>
  <c r="M4831" i="1"/>
  <c r="N4831" i="1"/>
  <c r="K4806" i="1"/>
  <c r="L4806" i="1"/>
  <c r="M4806" i="1"/>
  <c r="N4777" i="1"/>
  <c r="L4777" i="1"/>
  <c r="M4777" i="1"/>
  <c r="K4757" i="1"/>
  <c r="L4757" i="1"/>
  <c r="M4757" i="1"/>
  <c r="K4618" i="1"/>
  <c r="L4618" i="1"/>
  <c r="N4618" i="1"/>
  <c r="K4489" i="1"/>
  <c r="N4489" i="1"/>
  <c r="L4489" i="1"/>
  <c r="M4489" i="1"/>
  <c r="K4457" i="1"/>
  <c r="N4457" i="1"/>
  <c r="L4457" i="1"/>
  <c r="M4457" i="1"/>
  <c r="K4425" i="1"/>
  <c r="N4425" i="1"/>
  <c r="L4425" i="1"/>
  <c r="M4425" i="1"/>
  <c r="K4393" i="1"/>
  <c r="N4393" i="1"/>
  <c r="L4393" i="1"/>
  <c r="M4393" i="1"/>
  <c r="K4378" i="1"/>
  <c r="L4378" i="1"/>
  <c r="L4323" i="1"/>
  <c r="M4323" i="1"/>
  <c r="N4323" i="1"/>
  <c r="K4313" i="1"/>
  <c r="L4313" i="1"/>
  <c r="N4313" i="1"/>
  <c r="M4313" i="1"/>
  <c r="N4301" i="1"/>
  <c r="K4301" i="1"/>
  <c r="L4301" i="1"/>
  <c r="L4259" i="1"/>
  <c r="M4259" i="1"/>
  <c r="N4259" i="1"/>
  <c r="K4249" i="1"/>
  <c r="L4249" i="1"/>
  <c r="N4249" i="1"/>
  <c r="M4249" i="1"/>
  <c r="N4237" i="1"/>
  <c r="K4237" i="1"/>
  <c r="L4237" i="1"/>
  <c r="L4219" i="1"/>
  <c r="M4219" i="1"/>
  <c r="N4219" i="1"/>
  <c r="L4203" i="1"/>
  <c r="M4203" i="1"/>
  <c r="N4203" i="1"/>
  <c r="L4187" i="1"/>
  <c r="M4187" i="1"/>
  <c r="N4187" i="1"/>
  <c r="L4171" i="1"/>
  <c r="M4171" i="1"/>
  <c r="N4171" i="1"/>
  <c r="L4155" i="1"/>
  <c r="M4155" i="1"/>
  <c r="N4155" i="1"/>
  <c r="L4139" i="1"/>
  <c r="M4139" i="1"/>
  <c r="N4139" i="1"/>
  <c r="L4123" i="1"/>
  <c r="M4123" i="1"/>
  <c r="N4123" i="1"/>
  <c r="L4107" i="1"/>
  <c r="M4107" i="1"/>
  <c r="N4107" i="1"/>
  <c r="K4088" i="1"/>
  <c r="L4088" i="1"/>
  <c r="M4088" i="1"/>
  <c r="N4088" i="1"/>
  <c r="N4001" i="1"/>
  <c r="L4001" i="1"/>
  <c r="M4001" i="1"/>
  <c r="L3971" i="1"/>
  <c r="M3971" i="1"/>
  <c r="N3971" i="1"/>
  <c r="K3971" i="1"/>
  <c r="M3950" i="1"/>
  <c r="K3950" i="1"/>
  <c r="L3950" i="1"/>
  <c r="K3945" i="1"/>
  <c r="L3945" i="1"/>
  <c r="M3945" i="1"/>
  <c r="N3945" i="1"/>
  <c r="L3939" i="1"/>
  <c r="M3939" i="1"/>
  <c r="N3939" i="1"/>
  <c r="L3854" i="1"/>
  <c r="M3854" i="1"/>
  <c r="N3854" i="1"/>
  <c r="M3799" i="1"/>
  <c r="N3799" i="1"/>
  <c r="L3799" i="1"/>
  <c r="K3799" i="1"/>
  <c r="N3761" i="1"/>
  <c r="K3761" i="1"/>
  <c r="L3761" i="1"/>
  <c r="L3735" i="1"/>
  <c r="M3735" i="1"/>
  <c r="N3735" i="1"/>
  <c r="L3703" i="1"/>
  <c r="M3703" i="1"/>
  <c r="N3703" i="1"/>
  <c r="K3703" i="1"/>
  <c r="K3693" i="1"/>
  <c r="L3693" i="1"/>
  <c r="N3693" i="1"/>
  <c r="M3693" i="1"/>
  <c r="N3649" i="1"/>
  <c r="K3649" i="1"/>
  <c r="L3649" i="1"/>
  <c r="L3591" i="1"/>
  <c r="M3591" i="1"/>
  <c r="N3591" i="1"/>
  <c r="K3581" i="1"/>
  <c r="L3581" i="1"/>
  <c r="N3581" i="1"/>
  <c r="M3581" i="1"/>
  <c r="N3505" i="1"/>
  <c r="K3505" i="1"/>
  <c r="L3505" i="1"/>
  <c r="L3479" i="1"/>
  <c r="M3479" i="1"/>
  <c r="N3479" i="1"/>
  <c r="L3447" i="1"/>
  <c r="M3447" i="1"/>
  <c r="N3447" i="1"/>
  <c r="K3447" i="1"/>
  <c r="K3437" i="1"/>
  <c r="L3437" i="1"/>
  <c r="N3437" i="1"/>
  <c r="M3437" i="1"/>
  <c r="N3394" i="1"/>
  <c r="K3394" i="1"/>
  <c r="L3394" i="1"/>
  <c r="M3394" i="1"/>
  <c r="L3343" i="1"/>
  <c r="K3343" i="1"/>
  <c r="M3343" i="1"/>
  <c r="N3343" i="1"/>
  <c r="L3185" i="1"/>
  <c r="N3185" i="1"/>
  <c r="M3185" i="1"/>
  <c r="K3185" i="1"/>
  <c r="L3145" i="1"/>
  <c r="N3145" i="1"/>
  <c r="K3145" i="1"/>
  <c r="M3145" i="1"/>
  <c r="K2871" i="1"/>
  <c r="M2871" i="1"/>
  <c r="N2871" i="1"/>
  <c r="L2871" i="1"/>
  <c r="M2825" i="1"/>
  <c r="K2825" i="1"/>
  <c r="N2825" i="1"/>
  <c r="L2825" i="1"/>
  <c r="L2787" i="1"/>
  <c r="K2787" i="1"/>
  <c r="N2787" i="1"/>
  <c r="M2787" i="1"/>
  <c r="L2780" i="1"/>
  <c r="M2780" i="1"/>
  <c r="K2780" i="1"/>
  <c r="N2780" i="1"/>
  <c r="K2730" i="1"/>
  <c r="N2730" i="1"/>
  <c r="L2730" i="1"/>
  <c r="M2730" i="1"/>
  <c r="K2714" i="1"/>
  <c r="N2714" i="1"/>
  <c r="L2714" i="1"/>
  <c r="M2714" i="1"/>
  <c r="N2694" i="1"/>
  <c r="K2694" i="1"/>
  <c r="L2694" i="1"/>
  <c r="M2694" i="1"/>
  <c r="L2684" i="1"/>
  <c r="M2684" i="1"/>
  <c r="K2684" i="1"/>
  <c r="N2684" i="1"/>
  <c r="K2079" i="1"/>
  <c r="L2079" i="1"/>
  <c r="M2079" i="1"/>
  <c r="N2079" i="1"/>
  <c r="K1966" i="1"/>
  <c r="L1966" i="1"/>
  <c r="M1966" i="1"/>
  <c r="N1966" i="1"/>
  <c r="L1959" i="1"/>
  <c r="M1959" i="1"/>
  <c r="K1959" i="1"/>
  <c r="N1959" i="1"/>
  <c r="K1941" i="1"/>
  <c r="L1941" i="1"/>
  <c r="M1941" i="1"/>
  <c r="N1941" i="1"/>
  <c r="K1925" i="1"/>
  <c r="L1925" i="1"/>
  <c r="M1925" i="1"/>
  <c r="N1925" i="1"/>
  <c r="K1922" i="1"/>
  <c r="L1922" i="1"/>
  <c r="N1922" i="1"/>
  <c r="M1922" i="1"/>
  <c r="K1845" i="1"/>
  <c r="L1845" i="1"/>
  <c r="M1845" i="1"/>
  <c r="N1845" i="1"/>
  <c r="M1754" i="1"/>
  <c r="N1754" i="1"/>
  <c r="K1754" i="1"/>
  <c r="L1754" i="1"/>
  <c r="L1745" i="1"/>
  <c r="M1745" i="1"/>
  <c r="N1745" i="1"/>
  <c r="K1745" i="1"/>
  <c r="K1454" i="1"/>
  <c r="L1454" i="1"/>
  <c r="M1454" i="1"/>
  <c r="N1454" i="1"/>
  <c r="M1036" i="1"/>
  <c r="N1036" i="1"/>
  <c r="L1036" i="1"/>
  <c r="K1036" i="1"/>
  <c r="M952" i="1"/>
  <c r="N952" i="1"/>
  <c r="K952" i="1"/>
  <c r="L952" i="1"/>
  <c r="N810" i="1"/>
  <c r="L810" i="1"/>
  <c r="M810" i="1"/>
  <c r="K810" i="1"/>
  <c r="K642" i="1"/>
  <c r="M642" i="1"/>
  <c r="N642" i="1"/>
  <c r="L642" i="1"/>
  <c r="M592" i="1"/>
  <c r="N592" i="1"/>
  <c r="K592" i="1"/>
  <c r="L592" i="1"/>
  <c r="K393" i="1"/>
  <c r="L393" i="1"/>
  <c r="M393" i="1"/>
  <c r="N393" i="1"/>
  <c r="K241" i="1"/>
  <c r="L241" i="1"/>
  <c r="N241" i="1"/>
  <c r="M241" i="1"/>
  <c r="K230" i="1"/>
  <c r="M230" i="1"/>
  <c r="N230" i="1"/>
  <c r="L230" i="1"/>
  <c r="N185" i="1"/>
  <c r="L185" i="1"/>
  <c r="M185" i="1"/>
  <c r="K185" i="1"/>
  <c r="M54" i="1"/>
  <c r="N54" i="1"/>
  <c r="K54" i="1"/>
  <c r="L54" i="1"/>
  <c r="K19" i="1"/>
  <c r="L19" i="1"/>
  <c r="N19" i="1"/>
  <c r="M5667" i="1"/>
  <c r="N5660" i="1"/>
  <c r="M5659" i="1"/>
  <c r="N5652" i="1"/>
  <c r="M5651" i="1"/>
  <c r="N5644" i="1"/>
  <c r="M5643" i="1"/>
  <c r="N5636" i="1"/>
  <c r="M5635" i="1"/>
  <c r="N5628" i="1"/>
  <c r="M5627" i="1"/>
  <c r="N5620" i="1"/>
  <c r="M5619" i="1"/>
  <c r="N5612" i="1"/>
  <c r="M5611" i="1"/>
  <c r="N5604" i="1"/>
  <c r="M5603" i="1"/>
  <c r="N5596" i="1"/>
  <c r="M5595" i="1"/>
  <c r="N5588" i="1"/>
  <c r="M5587" i="1"/>
  <c r="N5580" i="1"/>
  <c r="M5579" i="1"/>
  <c r="N5572" i="1"/>
  <c r="M5571" i="1"/>
  <c r="N5564" i="1"/>
  <c r="M5563" i="1"/>
  <c r="N5556" i="1"/>
  <c r="M5555" i="1"/>
  <c r="N5548" i="1"/>
  <c r="M5547" i="1"/>
  <c r="N5540" i="1"/>
  <c r="M5539" i="1"/>
  <c r="N5532" i="1"/>
  <c r="M5531" i="1"/>
  <c r="N5524" i="1"/>
  <c r="M5523" i="1"/>
  <c r="N5516" i="1"/>
  <c r="M5515" i="1"/>
  <c r="N5508" i="1"/>
  <c r="M5507" i="1"/>
  <c r="N5500" i="1"/>
  <c r="M5499" i="1"/>
  <c r="N5492" i="1"/>
  <c r="M5491" i="1"/>
  <c r="N5484" i="1"/>
  <c r="M5483" i="1"/>
  <c r="N5476" i="1"/>
  <c r="M5475" i="1"/>
  <c r="N5468" i="1"/>
  <c r="M5467" i="1"/>
  <c r="K5466" i="1"/>
  <c r="N5463" i="1"/>
  <c r="L5457" i="1"/>
  <c r="M5452" i="1"/>
  <c r="N5448" i="1"/>
  <c r="L5432" i="1"/>
  <c r="M5432" i="1"/>
  <c r="M5430" i="1"/>
  <c r="M5426" i="1"/>
  <c r="N5419" i="1"/>
  <c r="K5418" i="1"/>
  <c r="L5400" i="1"/>
  <c r="M5400" i="1"/>
  <c r="M5398" i="1"/>
  <c r="M5394" i="1"/>
  <c r="N5387" i="1"/>
  <c r="K5386" i="1"/>
  <c r="L5368" i="1"/>
  <c r="M5368" i="1"/>
  <c r="M5366" i="1"/>
  <c r="M5362" i="1"/>
  <c r="N5355" i="1"/>
  <c r="K5354" i="1"/>
  <c r="L5336" i="1"/>
  <c r="M5336" i="1"/>
  <c r="M5334" i="1"/>
  <c r="M5330" i="1"/>
  <c r="N5323" i="1"/>
  <c r="K5322" i="1"/>
  <c r="L5304" i="1"/>
  <c r="M5304" i="1"/>
  <c r="M5302" i="1"/>
  <c r="M5298" i="1"/>
  <c r="N5291" i="1"/>
  <c r="K5290" i="1"/>
  <c r="K5267" i="1"/>
  <c r="K5247" i="1"/>
  <c r="L5247" i="1"/>
  <c r="N5247" i="1"/>
  <c r="L5241" i="1"/>
  <c r="M5241" i="1"/>
  <c r="N5241" i="1"/>
  <c r="M5219" i="1"/>
  <c r="K5216" i="1"/>
  <c r="L5216" i="1"/>
  <c r="M5216" i="1"/>
  <c r="L5211" i="1"/>
  <c r="K5203" i="1"/>
  <c r="K5183" i="1"/>
  <c r="L5183" i="1"/>
  <c r="N5183" i="1"/>
  <c r="L5177" i="1"/>
  <c r="M5177" i="1"/>
  <c r="N5177" i="1"/>
  <c r="M5155" i="1"/>
  <c r="K5152" i="1"/>
  <c r="L5152" i="1"/>
  <c r="M5152" i="1"/>
  <c r="L5147" i="1"/>
  <c r="K5139" i="1"/>
  <c r="K5119" i="1"/>
  <c r="L5119" i="1"/>
  <c r="N5119" i="1"/>
  <c r="L5113" i="1"/>
  <c r="M5113" i="1"/>
  <c r="N5113" i="1"/>
  <c r="M5091" i="1"/>
  <c r="K5088" i="1"/>
  <c r="L5088" i="1"/>
  <c r="M5088" i="1"/>
  <c r="L5083" i="1"/>
  <c r="K5075" i="1"/>
  <c r="K5055" i="1"/>
  <c r="L5055" i="1"/>
  <c r="N5055" i="1"/>
  <c r="L5049" i="1"/>
  <c r="M5049" i="1"/>
  <c r="N5049" i="1"/>
  <c r="M5027" i="1"/>
  <c r="K5024" i="1"/>
  <c r="L5024" i="1"/>
  <c r="M5024" i="1"/>
  <c r="L5019" i="1"/>
  <c r="K5011" i="1"/>
  <c r="K4991" i="1"/>
  <c r="L4991" i="1"/>
  <c r="N4991" i="1"/>
  <c r="L4985" i="1"/>
  <c r="M4985" i="1"/>
  <c r="N4985" i="1"/>
  <c r="M4963" i="1"/>
  <c r="K4960" i="1"/>
  <c r="L4960" i="1"/>
  <c r="M4960" i="1"/>
  <c r="L4955" i="1"/>
  <c r="K4947" i="1"/>
  <c r="K4927" i="1"/>
  <c r="L4927" i="1"/>
  <c r="N4927" i="1"/>
  <c r="L4921" i="1"/>
  <c r="M4921" i="1"/>
  <c r="N4921" i="1"/>
  <c r="M4899" i="1"/>
  <c r="K4896" i="1"/>
  <c r="L4896" i="1"/>
  <c r="M4896" i="1"/>
  <c r="L4891" i="1"/>
  <c r="K4883" i="1"/>
  <c r="K4863" i="1"/>
  <c r="L4863" i="1"/>
  <c r="N4863" i="1"/>
  <c r="L4857" i="1"/>
  <c r="M4857" i="1"/>
  <c r="N4857" i="1"/>
  <c r="L4826" i="1"/>
  <c r="M4826" i="1"/>
  <c r="N4826" i="1"/>
  <c r="M4816" i="1"/>
  <c r="K4816" i="1"/>
  <c r="L4816" i="1"/>
  <c r="N4816" i="1"/>
  <c r="K4793" i="1"/>
  <c r="L4791" i="1"/>
  <c r="K4791" i="1"/>
  <c r="M4791" i="1"/>
  <c r="M4778" i="1"/>
  <c r="L4767" i="1"/>
  <c r="K4767" i="1"/>
  <c r="M4767" i="1"/>
  <c r="N4767" i="1"/>
  <c r="K4744" i="1"/>
  <c r="K4742" i="1"/>
  <c r="L4742" i="1"/>
  <c r="M4742" i="1"/>
  <c r="L4729" i="1"/>
  <c r="N4713" i="1"/>
  <c r="L4713" i="1"/>
  <c r="M4713" i="1"/>
  <c r="K4693" i="1"/>
  <c r="L4693" i="1"/>
  <c r="M4693" i="1"/>
  <c r="N4673" i="1"/>
  <c r="K4673" i="1"/>
  <c r="L4673" i="1"/>
  <c r="M4673" i="1"/>
  <c r="K4658" i="1"/>
  <c r="L4658" i="1"/>
  <c r="M4658" i="1"/>
  <c r="L4646" i="1"/>
  <c r="M4631" i="1"/>
  <c r="K4621" i="1"/>
  <c r="L4616" i="1"/>
  <c r="K4601" i="1"/>
  <c r="L4599" i="1"/>
  <c r="K4599" i="1"/>
  <c r="M4599" i="1"/>
  <c r="K4586" i="1"/>
  <c r="M4584" i="1"/>
  <c r="K4584" i="1"/>
  <c r="L4584" i="1"/>
  <c r="N4582" i="1"/>
  <c r="L4571" i="1"/>
  <c r="K4554" i="1"/>
  <c r="L4554" i="1"/>
  <c r="M4554" i="1"/>
  <c r="L4547" i="1"/>
  <c r="M4547" i="1"/>
  <c r="N4547" i="1"/>
  <c r="L4543" i="1"/>
  <c r="K4543" i="1"/>
  <c r="M4543" i="1"/>
  <c r="N4543" i="1"/>
  <c r="L4541" i="1"/>
  <c r="K4538" i="1"/>
  <c r="L4538" i="1"/>
  <c r="L4523" i="1"/>
  <c r="M4523" i="1"/>
  <c r="K4523" i="1"/>
  <c r="N4523" i="1"/>
  <c r="K4514" i="1"/>
  <c r="L4514" i="1"/>
  <c r="M4514" i="1"/>
  <c r="N4514" i="1"/>
  <c r="L4509" i="1"/>
  <c r="K4506" i="1"/>
  <c r="L4506" i="1"/>
  <c r="L4491" i="1"/>
  <c r="M4491" i="1"/>
  <c r="K4491" i="1"/>
  <c r="N4491" i="1"/>
  <c r="K4482" i="1"/>
  <c r="L4482" i="1"/>
  <c r="M4482" i="1"/>
  <c r="N4482" i="1"/>
  <c r="L4477" i="1"/>
  <c r="K4474" i="1"/>
  <c r="L4474" i="1"/>
  <c r="L4459" i="1"/>
  <c r="M4459" i="1"/>
  <c r="K4459" i="1"/>
  <c r="N4459" i="1"/>
  <c r="K4450" i="1"/>
  <c r="L4450" i="1"/>
  <c r="M4450" i="1"/>
  <c r="N4450" i="1"/>
  <c r="L4445" i="1"/>
  <c r="K4442" i="1"/>
  <c r="L4442" i="1"/>
  <c r="L4427" i="1"/>
  <c r="M4427" i="1"/>
  <c r="K4427" i="1"/>
  <c r="N4427" i="1"/>
  <c r="K4418" i="1"/>
  <c r="L4418" i="1"/>
  <c r="M4418" i="1"/>
  <c r="N4418" i="1"/>
  <c r="L4413" i="1"/>
  <c r="K4410" i="1"/>
  <c r="L4410" i="1"/>
  <c r="L4395" i="1"/>
  <c r="M4395" i="1"/>
  <c r="K4395" i="1"/>
  <c r="N4395" i="1"/>
  <c r="K4386" i="1"/>
  <c r="L4386" i="1"/>
  <c r="M4386" i="1"/>
  <c r="N4386" i="1"/>
  <c r="K4381" i="1"/>
  <c r="K4353" i="1"/>
  <c r="L4353" i="1"/>
  <c r="N4353" i="1"/>
  <c r="M4353" i="1"/>
  <c r="N4341" i="1"/>
  <c r="K4341" i="1"/>
  <c r="L4341" i="1"/>
  <c r="L4299" i="1"/>
  <c r="M4299" i="1"/>
  <c r="N4299" i="1"/>
  <c r="K4289" i="1"/>
  <c r="L4289" i="1"/>
  <c r="N4289" i="1"/>
  <c r="M4289" i="1"/>
  <c r="N4277" i="1"/>
  <c r="K4277" i="1"/>
  <c r="L4277" i="1"/>
  <c r="L4235" i="1"/>
  <c r="M4235" i="1"/>
  <c r="N4235" i="1"/>
  <c r="K4084" i="1"/>
  <c r="L4084" i="1"/>
  <c r="M4084" i="1"/>
  <c r="N4084" i="1"/>
  <c r="N4061" i="1"/>
  <c r="M3990" i="1"/>
  <c r="K3990" i="1"/>
  <c r="L3990" i="1"/>
  <c r="N3990" i="1"/>
  <c r="K3908" i="1"/>
  <c r="M3908" i="1"/>
  <c r="L3908" i="1"/>
  <c r="N3908" i="1"/>
  <c r="L3893" i="1"/>
  <c r="N3893" i="1"/>
  <c r="K3893" i="1"/>
  <c r="M3893" i="1"/>
  <c r="M3815" i="1"/>
  <c r="N3815" i="1"/>
  <c r="L3815" i="1"/>
  <c r="K3815" i="1"/>
  <c r="K3661" i="1"/>
  <c r="L3661" i="1"/>
  <c r="N3661" i="1"/>
  <c r="M3661" i="1"/>
  <c r="N3617" i="1"/>
  <c r="K3617" i="1"/>
  <c r="L3617" i="1"/>
  <c r="M3617" i="1"/>
  <c r="L3615" i="1"/>
  <c r="M3615" i="1"/>
  <c r="N3615" i="1"/>
  <c r="K3615" i="1"/>
  <c r="K3605" i="1"/>
  <c r="L3605" i="1"/>
  <c r="N3605" i="1"/>
  <c r="M3605" i="1"/>
  <c r="N3529" i="1"/>
  <c r="K3529" i="1"/>
  <c r="L3529" i="1"/>
  <c r="M3529" i="1"/>
  <c r="K3405" i="1"/>
  <c r="L3405" i="1"/>
  <c r="N3405" i="1"/>
  <c r="M3405" i="1"/>
  <c r="L3359" i="1"/>
  <c r="M3359" i="1"/>
  <c r="N3359" i="1"/>
  <c r="K3359" i="1"/>
  <c r="L3285" i="1"/>
  <c r="M3285" i="1"/>
  <c r="N3285" i="1"/>
  <c r="K3285" i="1"/>
  <c r="N3187" i="1"/>
  <c r="K3187" i="1"/>
  <c r="L3187" i="1"/>
  <c r="M3187" i="1"/>
  <c r="M2841" i="1"/>
  <c r="L2841" i="1"/>
  <c r="N2841" i="1"/>
  <c r="K2841" i="1"/>
  <c r="K2835" i="1"/>
  <c r="L2835" i="1"/>
  <c r="N2835" i="1"/>
  <c r="M2835" i="1"/>
  <c r="L2811" i="1"/>
  <c r="K2811" i="1"/>
  <c r="N2811" i="1"/>
  <c r="M2811" i="1"/>
  <c r="N2758" i="1"/>
  <c r="K2758" i="1"/>
  <c r="L2758" i="1"/>
  <c r="M2758" i="1"/>
  <c r="L2748" i="1"/>
  <c r="M2748" i="1"/>
  <c r="K2748" i="1"/>
  <c r="N2748" i="1"/>
  <c r="M5441" i="1"/>
  <c r="N5441" i="1"/>
  <c r="K5399" i="1"/>
  <c r="L5399" i="1"/>
  <c r="M5377" i="1"/>
  <c r="N5377" i="1"/>
  <c r="K5335" i="1"/>
  <c r="L5335" i="1"/>
  <c r="M5313" i="1"/>
  <c r="N5313" i="1"/>
  <c r="K5256" i="1"/>
  <c r="L5256" i="1"/>
  <c r="M5256" i="1"/>
  <c r="K5159" i="1"/>
  <c r="L5159" i="1"/>
  <c r="N5159" i="1"/>
  <c r="K5064" i="1"/>
  <c r="L5064" i="1"/>
  <c r="M5064" i="1"/>
  <c r="L5025" i="1"/>
  <c r="M5025" i="1"/>
  <c r="N5025" i="1"/>
  <c r="K5000" i="1"/>
  <c r="L5000" i="1"/>
  <c r="M5000" i="1"/>
  <c r="L4961" i="1"/>
  <c r="M4961" i="1"/>
  <c r="N4961" i="1"/>
  <c r="M4792" i="1"/>
  <c r="L4792" i="1"/>
  <c r="N4792" i="1"/>
  <c r="L4743" i="1"/>
  <c r="M4743" i="1"/>
  <c r="N4743" i="1"/>
  <c r="N4697" i="1"/>
  <c r="K4697" i="1"/>
  <c r="L4697" i="1"/>
  <c r="N4349" i="1"/>
  <c r="K4349" i="1"/>
  <c r="L4349" i="1"/>
  <c r="L4307" i="1"/>
  <c r="M4307" i="1"/>
  <c r="N4307" i="1"/>
  <c r="N3871" i="1"/>
  <c r="K3871" i="1"/>
  <c r="L3871" i="1"/>
  <c r="M3871" i="1"/>
  <c r="M3767" i="1"/>
  <c r="N3767" i="1"/>
  <c r="L3767" i="1"/>
  <c r="K3767" i="1"/>
  <c r="L3655" i="1"/>
  <c r="M3655" i="1"/>
  <c r="N3655" i="1"/>
  <c r="L3543" i="1"/>
  <c r="M3543" i="1"/>
  <c r="N3543" i="1"/>
  <c r="K3219" i="1"/>
  <c r="L3219" i="1"/>
  <c r="N3219" i="1"/>
  <c r="M3219" i="1"/>
  <c r="L2281" i="1"/>
  <c r="N2281" i="1"/>
  <c r="M2281" i="1"/>
  <c r="K2281" i="1"/>
  <c r="K751" i="1"/>
  <c r="L751" i="1"/>
  <c r="M751" i="1"/>
  <c r="N751" i="1"/>
  <c r="L5392" i="1"/>
  <c r="M5392" i="1"/>
  <c r="K5231" i="1"/>
  <c r="L5231" i="1"/>
  <c r="N5231" i="1"/>
  <c r="L5033" i="1"/>
  <c r="M5033" i="1"/>
  <c r="N5033" i="1"/>
  <c r="K4975" i="1"/>
  <c r="L4975" i="1"/>
  <c r="N4975" i="1"/>
  <c r="L4841" i="1"/>
  <c r="M4841" i="1"/>
  <c r="N4841" i="1"/>
  <c r="K4795" i="1"/>
  <c r="L4795" i="1"/>
  <c r="N4795" i="1"/>
  <c r="K4746" i="1"/>
  <c r="L4746" i="1"/>
  <c r="N4746" i="1"/>
  <c r="L4615" i="1"/>
  <c r="M4615" i="1"/>
  <c r="N4615" i="1"/>
  <c r="L4570" i="1"/>
  <c r="M4570" i="1"/>
  <c r="N4570" i="1"/>
  <c r="K4390" i="1"/>
  <c r="M4390" i="1"/>
  <c r="N4390" i="1"/>
  <c r="L4387" i="1"/>
  <c r="M4387" i="1"/>
  <c r="N4261" i="1"/>
  <c r="K4261" i="1"/>
  <c r="L4261" i="1"/>
  <c r="N4189" i="1"/>
  <c r="K4189" i="1"/>
  <c r="L4189" i="1"/>
  <c r="N4157" i="1"/>
  <c r="K4157" i="1"/>
  <c r="L4157" i="1"/>
  <c r="M3894" i="1"/>
  <c r="L3894" i="1"/>
  <c r="N3894" i="1"/>
  <c r="M3783" i="1"/>
  <c r="N3783" i="1"/>
  <c r="L3783" i="1"/>
  <c r="K3783" i="1"/>
  <c r="N3425" i="1"/>
  <c r="K3425" i="1"/>
  <c r="L3425" i="1"/>
  <c r="M3425" i="1"/>
  <c r="L3319" i="1"/>
  <c r="K3319" i="1"/>
  <c r="M3319" i="1"/>
  <c r="N3319" i="1"/>
  <c r="L2350" i="1"/>
  <c r="K2350" i="1"/>
  <c r="N2350" i="1"/>
  <c r="M2350" i="1"/>
  <c r="M1401" i="1"/>
  <c r="N1401" i="1"/>
  <c r="K1401" i="1"/>
  <c r="L1401" i="1"/>
  <c r="N983" i="1"/>
  <c r="L983" i="1"/>
  <c r="M983" i="1"/>
  <c r="K983" i="1"/>
  <c r="K508" i="1"/>
  <c r="L508" i="1"/>
  <c r="M508" i="1"/>
  <c r="N508" i="1"/>
  <c r="L375" i="1"/>
  <c r="M375" i="1"/>
  <c r="N375" i="1"/>
  <c r="K375" i="1"/>
  <c r="K5375" i="1"/>
  <c r="L5375" i="1"/>
  <c r="M5353" i="1"/>
  <c r="N5353" i="1"/>
  <c r="K5279" i="1"/>
  <c r="L5279" i="1"/>
  <c r="K5144" i="1"/>
  <c r="L5144" i="1"/>
  <c r="M5144" i="1"/>
  <c r="K5047" i="1"/>
  <c r="L5047" i="1"/>
  <c r="N5047" i="1"/>
  <c r="K5016" i="1"/>
  <c r="L5016" i="1"/>
  <c r="M5016" i="1"/>
  <c r="K4919" i="1"/>
  <c r="L4919" i="1"/>
  <c r="N4919" i="1"/>
  <c r="L4913" i="1"/>
  <c r="M4913" i="1"/>
  <c r="N4913" i="1"/>
  <c r="K4855" i="1"/>
  <c r="L4855" i="1"/>
  <c r="N4855" i="1"/>
  <c r="K4707" i="1"/>
  <c r="L4707" i="1"/>
  <c r="M4707" i="1"/>
  <c r="K4678" i="1"/>
  <c r="L4678" i="1"/>
  <c r="M4678" i="1"/>
  <c r="K4589" i="1"/>
  <c r="L4589" i="1"/>
  <c r="N4589" i="1"/>
  <c r="M5652" i="1"/>
  <c r="N5645" i="1"/>
  <c r="N5597" i="1"/>
  <c r="M5596" i="1"/>
  <c r="N5589" i="1"/>
  <c r="N5581" i="1"/>
  <c r="N5573" i="1"/>
  <c r="N5557" i="1"/>
  <c r="M5556" i="1"/>
  <c r="N5549" i="1"/>
  <c r="N5517" i="1"/>
  <c r="M5508" i="1"/>
  <c r="N5501" i="1"/>
  <c r="N5454" i="1"/>
  <c r="K5447" i="1"/>
  <c r="L5447" i="1"/>
  <c r="N5438" i="1"/>
  <c r="N5406" i="1"/>
  <c r="M5393" i="1"/>
  <c r="N5393" i="1"/>
  <c r="N5374" i="1"/>
  <c r="M5361" i="1"/>
  <c r="N5361" i="1"/>
  <c r="K5319" i="1"/>
  <c r="L5319" i="1"/>
  <c r="M5297" i="1"/>
  <c r="N5297" i="1"/>
  <c r="K5191" i="1"/>
  <c r="L5191" i="1"/>
  <c r="N5191" i="1"/>
  <c r="L5185" i="1"/>
  <c r="M5185" i="1"/>
  <c r="N5185" i="1"/>
  <c r="M5163" i="1"/>
  <c r="K5127" i="1"/>
  <c r="L5127" i="1"/>
  <c r="N5127" i="1"/>
  <c r="L5121" i="1"/>
  <c r="M5121" i="1"/>
  <c r="N5121" i="1"/>
  <c r="M5099" i="1"/>
  <c r="K4999" i="1"/>
  <c r="L4999" i="1"/>
  <c r="N4999" i="1"/>
  <c r="L4993" i="1"/>
  <c r="M4993" i="1"/>
  <c r="N4993" i="1"/>
  <c r="M4843" i="1"/>
  <c r="M4840" i="1"/>
  <c r="K4840" i="1"/>
  <c r="L4840" i="1"/>
  <c r="N4838" i="1"/>
  <c r="L4727" i="1"/>
  <c r="K4727" i="1"/>
  <c r="M4727" i="1"/>
  <c r="M4714" i="1"/>
  <c r="M4688" i="1"/>
  <c r="K4688" i="1"/>
  <c r="L4688" i="1"/>
  <c r="N4688" i="1"/>
  <c r="K4654" i="1"/>
  <c r="L4654" i="1"/>
  <c r="M4654" i="1"/>
  <c r="N4654" i="1"/>
  <c r="K4614" i="1"/>
  <c r="L4614" i="1"/>
  <c r="M4614" i="1"/>
  <c r="K4374" i="1"/>
  <c r="M4374" i="1"/>
  <c r="N4374" i="1"/>
  <c r="N4317" i="1"/>
  <c r="K4317" i="1"/>
  <c r="L4317" i="1"/>
  <c r="K4225" i="1"/>
  <c r="L4225" i="1"/>
  <c r="N4225" i="1"/>
  <c r="M4225" i="1"/>
  <c r="K4145" i="1"/>
  <c r="L4145" i="1"/>
  <c r="N4145" i="1"/>
  <c r="M4145" i="1"/>
  <c r="K4129" i="1"/>
  <c r="L4129" i="1"/>
  <c r="N4129" i="1"/>
  <c r="M4129" i="1"/>
  <c r="K4113" i="1"/>
  <c r="L4113" i="1"/>
  <c r="N4113" i="1"/>
  <c r="M4113" i="1"/>
  <c r="N4063" i="1"/>
  <c r="K4063" i="1"/>
  <c r="L4063" i="1"/>
  <c r="M4063" i="1"/>
  <c r="K4012" i="1"/>
  <c r="L4012" i="1"/>
  <c r="M4012" i="1"/>
  <c r="K4009" i="1"/>
  <c r="L4009" i="1"/>
  <c r="M4009" i="1"/>
  <c r="N4009" i="1"/>
  <c r="M3831" i="1"/>
  <c r="N3831" i="1"/>
  <c r="L3831" i="1"/>
  <c r="K3831" i="1"/>
  <c r="L3527" i="1"/>
  <c r="M3527" i="1"/>
  <c r="N3527" i="1"/>
  <c r="K3517" i="1"/>
  <c r="L3517" i="1"/>
  <c r="N3517" i="1"/>
  <c r="M3517" i="1"/>
  <c r="M3202" i="1"/>
  <c r="K3202" i="1"/>
  <c r="L3202" i="1"/>
  <c r="N3202" i="1"/>
  <c r="K2831" i="1"/>
  <c r="L2831" i="1"/>
  <c r="M2831" i="1"/>
  <c r="N2606" i="1"/>
  <c r="L2606" i="1"/>
  <c r="M2606" i="1"/>
  <c r="K2606" i="1"/>
  <c r="M2597" i="1"/>
  <c r="K2597" i="1"/>
  <c r="L2597" i="1"/>
  <c r="N2597" i="1"/>
  <c r="L2502" i="1"/>
  <c r="N2502" i="1"/>
  <c r="M2502" i="1"/>
  <c r="K2261" i="1"/>
  <c r="M2261" i="1"/>
  <c r="N2261" i="1"/>
  <c r="L2261" i="1"/>
  <c r="K2177" i="1"/>
  <c r="M2177" i="1"/>
  <c r="N2177" i="1"/>
  <c r="L2177" i="1"/>
  <c r="M2167" i="1"/>
  <c r="L2167" i="1"/>
  <c r="N2167" i="1"/>
  <c r="K2167" i="1"/>
  <c r="M2160" i="1"/>
  <c r="N2160" i="1"/>
  <c r="L2160" i="1"/>
  <c r="K2160" i="1"/>
  <c r="L1994" i="1"/>
  <c r="M1994" i="1"/>
  <c r="N1994" i="1"/>
  <c r="K1994" i="1"/>
  <c r="N5662" i="1"/>
  <c r="M5661" i="1"/>
  <c r="L5660" i="1"/>
  <c r="N5654" i="1"/>
  <c r="M5653" i="1"/>
  <c r="L5652" i="1"/>
  <c r="N5646" i="1"/>
  <c r="M5645" i="1"/>
  <c r="L5644" i="1"/>
  <c r="N5638" i="1"/>
  <c r="M5637" i="1"/>
  <c r="L5636" i="1"/>
  <c r="N5630" i="1"/>
  <c r="M5629" i="1"/>
  <c r="L5628" i="1"/>
  <c r="N5622" i="1"/>
  <c r="M5621" i="1"/>
  <c r="L5620" i="1"/>
  <c r="N5614" i="1"/>
  <c r="M5613" i="1"/>
  <c r="L5612" i="1"/>
  <c r="N5606" i="1"/>
  <c r="M5605" i="1"/>
  <c r="L5604" i="1"/>
  <c r="N5598" i="1"/>
  <c r="M5597" i="1"/>
  <c r="L5596" i="1"/>
  <c r="N5590" i="1"/>
  <c r="M5589" i="1"/>
  <c r="L5588" i="1"/>
  <c r="N5582" i="1"/>
  <c r="M5581" i="1"/>
  <c r="L5580" i="1"/>
  <c r="N5574" i="1"/>
  <c r="M5573" i="1"/>
  <c r="L5572" i="1"/>
  <c r="N5566" i="1"/>
  <c r="M5565" i="1"/>
  <c r="L5564" i="1"/>
  <c r="N5558" i="1"/>
  <c r="M5557" i="1"/>
  <c r="L5556" i="1"/>
  <c r="N5550" i="1"/>
  <c r="M5549" i="1"/>
  <c r="L5548" i="1"/>
  <c r="N5542" i="1"/>
  <c r="M5541" i="1"/>
  <c r="L5540" i="1"/>
  <c r="N5534" i="1"/>
  <c r="M5533" i="1"/>
  <c r="L5532" i="1"/>
  <c r="N5526" i="1"/>
  <c r="M5525" i="1"/>
  <c r="L5524" i="1"/>
  <c r="N5518" i="1"/>
  <c r="M5517" i="1"/>
  <c r="L5516" i="1"/>
  <c r="N5510" i="1"/>
  <c r="M5509" i="1"/>
  <c r="L5508" i="1"/>
  <c r="N5502" i="1"/>
  <c r="M5501" i="1"/>
  <c r="L5500" i="1"/>
  <c r="N5494" i="1"/>
  <c r="M5493" i="1"/>
  <c r="L5492" i="1"/>
  <c r="N5486" i="1"/>
  <c r="M5485" i="1"/>
  <c r="L5484" i="1"/>
  <c r="N5478" i="1"/>
  <c r="M5477" i="1"/>
  <c r="L5476" i="1"/>
  <c r="N5470" i="1"/>
  <c r="M5469" i="1"/>
  <c r="L5468" i="1"/>
  <c r="N5464" i="1"/>
  <c r="L5463" i="1"/>
  <c r="N5459" i="1"/>
  <c r="L5458" i="1"/>
  <c r="M5454" i="1"/>
  <c r="N5449" i="1"/>
  <c r="K5448" i="1"/>
  <c r="L5441" i="1"/>
  <c r="L5440" i="1"/>
  <c r="M5440" i="1"/>
  <c r="M5438" i="1"/>
  <c r="M5434" i="1"/>
  <c r="N5427" i="1"/>
  <c r="K5426" i="1"/>
  <c r="L5419" i="1"/>
  <c r="L5409" i="1"/>
  <c r="L5408" i="1"/>
  <c r="M5408" i="1"/>
  <c r="M5406" i="1"/>
  <c r="M5402" i="1"/>
  <c r="N5399" i="1"/>
  <c r="N5395" i="1"/>
  <c r="K5394" i="1"/>
  <c r="L5387" i="1"/>
  <c r="L5377" i="1"/>
  <c r="L5376" i="1"/>
  <c r="M5376" i="1"/>
  <c r="M5374" i="1"/>
  <c r="M5370" i="1"/>
  <c r="N5367" i="1"/>
  <c r="N5363" i="1"/>
  <c r="K5362" i="1"/>
  <c r="L5355" i="1"/>
  <c r="L5344" i="1"/>
  <c r="M5344" i="1"/>
  <c r="M5342" i="1"/>
  <c r="M5338" i="1"/>
  <c r="N5335" i="1"/>
  <c r="N5331" i="1"/>
  <c r="K5330" i="1"/>
  <c r="L5323" i="1"/>
  <c r="L5313" i="1"/>
  <c r="L5312" i="1"/>
  <c r="M5312" i="1"/>
  <c r="M5310" i="1"/>
  <c r="M5306" i="1"/>
  <c r="N5303" i="1"/>
  <c r="N5299" i="1"/>
  <c r="K5298" i="1"/>
  <c r="L5291" i="1"/>
  <c r="L5280" i="1"/>
  <c r="M5280" i="1"/>
  <c r="M5278" i="1"/>
  <c r="K5263" i="1"/>
  <c r="L5263" i="1"/>
  <c r="N5263" i="1"/>
  <c r="L5257" i="1"/>
  <c r="M5257" i="1"/>
  <c r="N5257" i="1"/>
  <c r="M5235" i="1"/>
  <c r="K5232" i="1"/>
  <c r="L5232" i="1"/>
  <c r="M5232" i="1"/>
  <c r="L5227" i="1"/>
  <c r="K5219" i="1"/>
  <c r="K5199" i="1"/>
  <c r="L5199" i="1"/>
  <c r="N5199" i="1"/>
  <c r="L5193" i="1"/>
  <c r="M5193" i="1"/>
  <c r="N5193" i="1"/>
  <c r="M5171" i="1"/>
  <c r="K5168" i="1"/>
  <c r="L5168" i="1"/>
  <c r="M5168" i="1"/>
  <c r="L5163" i="1"/>
  <c r="K5155" i="1"/>
  <c r="K5135" i="1"/>
  <c r="L5135" i="1"/>
  <c r="N5135" i="1"/>
  <c r="L5129" i="1"/>
  <c r="M5129" i="1"/>
  <c r="N5129" i="1"/>
  <c r="M5107" i="1"/>
  <c r="K5104" i="1"/>
  <c r="L5104" i="1"/>
  <c r="M5104" i="1"/>
  <c r="L5099" i="1"/>
  <c r="K5091" i="1"/>
  <c r="K5071" i="1"/>
  <c r="L5071" i="1"/>
  <c r="N5071" i="1"/>
  <c r="L5065" i="1"/>
  <c r="M5065" i="1"/>
  <c r="N5065" i="1"/>
  <c r="M5043" i="1"/>
  <c r="K5040" i="1"/>
  <c r="L5040" i="1"/>
  <c r="M5040" i="1"/>
  <c r="L5035" i="1"/>
  <c r="K5027" i="1"/>
  <c r="K5007" i="1"/>
  <c r="L5007" i="1"/>
  <c r="N5007" i="1"/>
  <c r="L5001" i="1"/>
  <c r="M5001" i="1"/>
  <c r="N5001" i="1"/>
  <c r="M4979" i="1"/>
  <c r="K4976" i="1"/>
  <c r="L4976" i="1"/>
  <c r="M4976" i="1"/>
  <c r="L4971" i="1"/>
  <c r="K4963" i="1"/>
  <c r="K4943" i="1"/>
  <c r="L4943" i="1"/>
  <c r="N4943" i="1"/>
  <c r="L4937" i="1"/>
  <c r="M4937" i="1"/>
  <c r="N4937" i="1"/>
  <c r="M4915" i="1"/>
  <c r="K4912" i="1"/>
  <c r="L4912" i="1"/>
  <c r="M4912" i="1"/>
  <c r="L4907" i="1"/>
  <c r="K4899" i="1"/>
  <c r="K4879" i="1"/>
  <c r="L4879" i="1"/>
  <c r="N4879" i="1"/>
  <c r="L4873" i="1"/>
  <c r="M4873" i="1"/>
  <c r="N4873" i="1"/>
  <c r="M4851" i="1"/>
  <c r="K4848" i="1"/>
  <c r="L4848" i="1"/>
  <c r="M4848" i="1"/>
  <c r="L4843" i="1"/>
  <c r="M4838" i="1"/>
  <c r="L4827" i="1"/>
  <c r="K4822" i="1"/>
  <c r="M4822" i="1"/>
  <c r="N4822" i="1"/>
  <c r="L4811" i="1"/>
  <c r="M4811" i="1"/>
  <c r="N4811" i="1"/>
  <c r="K4778" i="1"/>
  <c r="M4776" i="1"/>
  <c r="K4776" i="1"/>
  <c r="L4776" i="1"/>
  <c r="N4774" i="1"/>
  <c r="M4763" i="1"/>
  <c r="N4737" i="1"/>
  <c r="K4737" i="1"/>
  <c r="L4737" i="1"/>
  <c r="M4737" i="1"/>
  <c r="K4717" i="1"/>
  <c r="L4717" i="1"/>
  <c r="N4717" i="1"/>
  <c r="L4714" i="1"/>
  <c r="L4698" i="1"/>
  <c r="M4698" i="1"/>
  <c r="N4698" i="1"/>
  <c r="L4683" i="1"/>
  <c r="M4683" i="1"/>
  <c r="N4683" i="1"/>
  <c r="L4669" i="1"/>
  <c r="M4669" i="1"/>
  <c r="N4669" i="1"/>
  <c r="K4643" i="1"/>
  <c r="L4643" i="1"/>
  <c r="M4643" i="1"/>
  <c r="K4629" i="1"/>
  <c r="L4629" i="1"/>
  <c r="M4629" i="1"/>
  <c r="N4609" i="1"/>
  <c r="K4609" i="1"/>
  <c r="L4609" i="1"/>
  <c r="M4609" i="1"/>
  <c r="K4594" i="1"/>
  <c r="L4594" i="1"/>
  <c r="M4594" i="1"/>
  <c r="L4582" i="1"/>
  <c r="M4567" i="1"/>
  <c r="K4562" i="1"/>
  <c r="L4562" i="1"/>
  <c r="M4562" i="1"/>
  <c r="N4562" i="1"/>
  <c r="K4534" i="1"/>
  <c r="M4534" i="1"/>
  <c r="N4534" i="1"/>
  <c r="L4531" i="1"/>
  <c r="M4531" i="1"/>
  <c r="N4517" i="1"/>
  <c r="K4517" i="1"/>
  <c r="L4517" i="1"/>
  <c r="K4502" i="1"/>
  <c r="M4502" i="1"/>
  <c r="N4502" i="1"/>
  <c r="L4499" i="1"/>
  <c r="M4499" i="1"/>
  <c r="N4485" i="1"/>
  <c r="K4485" i="1"/>
  <c r="L4485" i="1"/>
  <c r="K4470" i="1"/>
  <c r="M4470" i="1"/>
  <c r="N4470" i="1"/>
  <c r="L4467" i="1"/>
  <c r="M4467" i="1"/>
  <c r="N4453" i="1"/>
  <c r="K4453" i="1"/>
  <c r="L4453" i="1"/>
  <c r="K4438" i="1"/>
  <c r="M4438" i="1"/>
  <c r="N4438" i="1"/>
  <c r="L4435" i="1"/>
  <c r="M4435" i="1"/>
  <c r="N4421" i="1"/>
  <c r="K4421" i="1"/>
  <c r="L4421" i="1"/>
  <c r="K4406" i="1"/>
  <c r="M4406" i="1"/>
  <c r="N4406" i="1"/>
  <c r="L4403" i="1"/>
  <c r="M4403" i="1"/>
  <c r="N4389" i="1"/>
  <c r="K4389" i="1"/>
  <c r="L4389" i="1"/>
  <c r="K4377" i="1"/>
  <c r="N4377" i="1"/>
  <c r="L4377" i="1"/>
  <c r="M4377" i="1"/>
  <c r="L4365" i="1"/>
  <c r="K4362" i="1"/>
  <c r="L4362" i="1"/>
  <c r="N4357" i="1"/>
  <c r="K4357" i="1"/>
  <c r="L4357" i="1"/>
  <c r="L4315" i="1"/>
  <c r="M4315" i="1"/>
  <c r="N4315" i="1"/>
  <c r="K4305" i="1"/>
  <c r="L4305" i="1"/>
  <c r="N4305" i="1"/>
  <c r="M4305" i="1"/>
  <c r="N4293" i="1"/>
  <c r="K4293" i="1"/>
  <c r="L4293" i="1"/>
  <c r="L4251" i="1"/>
  <c r="M4251" i="1"/>
  <c r="N4251" i="1"/>
  <c r="K4241" i="1"/>
  <c r="L4241" i="1"/>
  <c r="N4241" i="1"/>
  <c r="M4241" i="1"/>
  <c r="N4229" i="1"/>
  <c r="K4229" i="1"/>
  <c r="L4229" i="1"/>
  <c r="N4213" i="1"/>
  <c r="K4213" i="1"/>
  <c r="L4213" i="1"/>
  <c r="N4197" i="1"/>
  <c r="K4197" i="1"/>
  <c r="L4197" i="1"/>
  <c r="N4181" i="1"/>
  <c r="K4181" i="1"/>
  <c r="L4181" i="1"/>
  <c r="N4165" i="1"/>
  <c r="K4165" i="1"/>
  <c r="L4165" i="1"/>
  <c r="N4149" i="1"/>
  <c r="K4149" i="1"/>
  <c r="L4149" i="1"/>
  <c r="N4133" i="1"/>
  <c r="K4133" i="1"/>
  <c r="L4133" i="1"/>
  <c r="N4117" i="1"/>
  <c r="K4117" i="1"/>
  <c r="L4117" i="1"/>
  <c r="N4101" i="1"/>
  <c r="K4101" i="1"/>
  <c r="L4101" i="1"/>
  <c r="M4094" i="1"/>
  <c r="L4094" i="1"/>
  <c r="N4094" i="1"/>
  <c r="K4076" i="1"/>
  <c r="L4076" i="1"/>
  <c r="M4076" i="1"/>
  <c r="N4076" i="1"/>
  <c r="K4061" i="1"/>
  <c r="M3926" i="1"/>
  <c r="K3926" i="1"/>
  <c r="L3926" i="1"/>
  <c r="N3926" i="1"/>
  <c r="N3903" i="1"/>
  <c r="K3903" i="1"/>
  <c r="L3903" i="1"/>
  <c r="L3889" i="1"/>
  <c r="M3889" i="1"/>
  <c r="N3889" i="1"/>
  <c r="K3889" i="1"/>
  <c r="M3847" i="1"/>
  <c r="N3847" i="1"/>
  <c r="L3847" i="1"/>
  <c r="K3847" i="1"/>
  <c r="L3774" i="1"/>
  <c r="M3774" i="1"/>
  <c r="N3774" i="1"/>
  <c r="N3721" i="1"/>
  <c r="K3721" i="1"/>
  <c r="L3721" i="1"/>
  <c r="M3721" i="1"/>
  <c r="K3597" i="1"/>
  <c r="L3597" i="1"/>
  <c r="N3597" i="1"/>
  <c r="M3597" i="1"/>
  <c r="N3553" i="1"/>
  <c r="K3553" i="1"/>
  <c r="L3553" i="1"/>
  <c r="M3553" i="1"/>
  <c r="L3551" i="1"/>
  <c r="M3551" i="1"/>
  <c r="N3551" i="1"/>
  <c r="K3551" i="1"/>
  <c r="K3541" i="1"/>
  <c r="L3541" i="1"/>
  <c r="N3541" i="1"/>
  <c r="M3541" i="1"/>
  <c r="N3465" i="1"/>
  <c r="K3465" i="1"/>
  <c r="L3465" i="1"/>
  <c r="M3465" i="1"/>
  <c r="L3375" i="1"/>
  <c r="M3375" i="1"/>
  <c r="N3375" i="1"/>
  <c r="L3250" i="1"/>
  <c r="M3250" i="1"/>
  <c r="N3250" i="1"/>
  <c r="K3250" i="1"/>
  <c r="K3245" i="1"/>
  <c r="L3245" i="1"/>
  <c r="M3245" i="1"/>
  <c r="N3245" i="1"/>
  <c r="N3225" i="1"/>
  <c r="K3225" i="1"/>
  <c r="L3225" i="1"/>
  <c r="M3225" i="1"/>
  <c r="N3125" i="1"/>
  <c r="K3125" i="1"/>
  <c r="L3125" i="1"/>
  <c r="M3125" i="1"/>
  <c r="N3035" i="1"/>
  <c r="L3035" i="1"/>
  <c r="M3035" i="1"/>
  <c r="K3035" i="1"/>
  <c r="K3032" i="1"/>
  <c r="M3032" i="1"/>
  <c r="L3032" i="1"/>
  <c r="N3032" i="1"/>
  <c r="N3011" i="1"/>
  <c r="K3011" i="1"/>
  <c r="L3011" i="1"/>
  <c r="M3011" i="1"/>
  <c r="L2896" i="1"/>
  <c r="N2896" i="1"/>
  <c r="M2896" i="1"/>
  <c r="K5431" i="1"/>
  <c r="L5431" i="1"/>
  <c r="M5345" i="1"/>
  <c r="N5345" i="1"/>
  <c r="M5281" i="1"/>
  <c r="N5281" i="1"/>
  <c r="K5223" i="1"/>
  <c r="L5223" i="1"/>
  <c r="N5223" i="1"/>
  <c r="L5153" i="1"/>
  <c r="M5153" i="1"/>
  <c r="N5153" i="1"/>
  <c r="K5128" i="1"/>
  <c r="L5128" i="1"/>
  <c r="M5128" i="1"/>
  <c r="L5089" i="1"/>
  <c r="M5089" i="1"/>
  <c r="N5089" i="1"/>
  <c r="K5031" i="1"/>
  <c r="L5031" i="1"/>
  <c r="N5031" i="1"/>
  <c r="K4653" i="1"/>
  <c r="L4653" i="1"/>
  <c r="N4653" i="1"/>
  <c r="N4585" i="1"/>
  <c r="L4585" i="1"/>
  <c r="M4585" i="1"/>
  <c r="L4575" i="1"/>
  <c r="K4575" i="1"/>
  <c r="M4575" i="1"/>
  <c r="N4575" i="1"/>
  <c r="N4373" i="1"/>
  <c r="K4373" i="1"/>
  <c r="L4373" i="1"/>
  <c r="K4361" i="1"/>
  <c r="N4361" i="1"/>
  <c r="L4361" i="1"/>
  <c r="M4361" i="1"/>
  <c r="N4285" i="1"/>
  <c r="K4285" i="1"/>
  <c r="L4285" i="1"/>
  <c r="K4233" i="1"/>
  <c r="L4233" i="1"/>
  <c r="N4233" i="1"/>
  <c r="M4233" i="1"/>
  <c r="K4201" i="1"/>
  <c r="L4201" i="1"/>
  <c r="N4201" i="1"/>
  <c r="M4201" i="1"/>
  <c r="K4169" i="1"/>
  <c r="L4169" i="1"/>
  <c r="N4169" i="1"/>
  <c r="M4169" i="1"/>
  <c r="K4121" i="1"/>
  <c r="L4121" i="1"/>
  <c r="N4121" i="1"/>
  <c r="M4121" i="1"/>
  <c r="N4015" i="1"/>
  <c r="L4015" i="1"/>
  <c r="M4015" i="1"/>
  <c r="L3399" i="1"/>
  <c r="M3399" i="1"/>
  <c r="N3399" i="1"/>
  <c r="N2192" i="1"/>
  <c r="K2192" i="1"/>
  <c r="M2192" i="1"/>
  <c r="L2192" i="1"/>
  <c r="K2014" i="1"/>
  <c r="L2014" i="1"/>
  <c r="M2014" i="1"/>
  <c r="N2014" i="1"/>
  <c r="M1928" i="1"/>
  <c r="N1928" i="1"/>
  <c r="K1928" i="1"/>
  <c r="L1928" i="1"/>
  <c r="K1918" i="1"/>
  <c r="L1918" i="1"/>
  <c r="N1918" i="1"/>
  <c r="M1918" i="1"/>
  <c r="K1816" i="1"/>
  <c r="M1816" i="1"/>
  <c r="N1816" i="1"/>
  <c r="L1816" i="1"/>
  <c r="L1793" i="1"/>
  <c r="N1793" i="1"/>
  <c r="K1793" i="1"/>
  <c r="M1793" i="1"/>
  <c r="K758" i="1"/>
  <c r="L758" i="1"/>
  <c r="M758" i="1"/>
  <c r="N758" i="1"/>
  <c r="K719" i="1"/>
  <c r="L719" i="1"/>
  <c r="M719" i="1"/>
  <c r="N719" i="1"/>
  <c r="L5360" i="1"/>
  <c r="M5360" i="1"/>
  <c r="K5167" i="1"/>
  <c r="L5167" i="1"/>
  <c r="N5167" i="1"/>
  <c r="K5039" i="1"/>
  <c r="L5039" i="1"/>
  <c r="N5039" i="1"/>
  <c r="K4880" i="1"/>
  <c r="L4880" i="1"/>
  <c r="M4880" i="1"/>
  <c r="K4847" i="1"/>
  <c r="L4847" i="1"/>
  <c r="N4847" i="1"/>
  <c r="K4771" i="1"/>
  <c r="L4771" i="1"/>
  <c r="M4771" i="1"/>
  <c r="M4648" i="1"/>
  <c r="K4648" i="1"/>
  <c r="L4648" i="1"/>
  <c r="K4603" i="1"/>
  <c r="L4603" i="1"/>
  <c r="N4603" i="1"/>
  <c r="N4501" i="1"/>
  <c r="K4501" i="1"/>
  <c r="L4501" i="1"/>
  <c r="K4486" i="1"/>
  <c r="M4486" i="1"/>
  <c r="N4486" i="1"/>
  <c r="L4451" i="1"/>
  <c r="M4451" i="1"/>
  <c r="L4419" i="1"/>
  <c r="M4419" i="1"/>
  <c r="N4405" i="1"/>
  <c r="K4405" i="1"/>
  <c r="L4405" i="1"/>
  <c r="L4363" i="1"/>
  <c r="M4363" i="1"/>
  <c r="K4363" i="1"/>
  <c r="N4363" i="1"/>
  <c r="L4347" i="1"/>
  <c r="M4347" i="1"/>
  <c r="N4347" i="1"/>
  <c r="K4337" i="1"/>
  <c r="L4337" i="1"/>
  <c r="N4337" i="1"/>
  <c r="M4337" i="1"/>
  <c r="L4283" i="1"/>
  <c r="M4283" i="1"/>
  <c r="N4283" i="1"/>
  <c r="K4273" i="1"/>
  <c r="L4273" i="1"/>
  <c r="N4273" i="1"/>
  <c r="M4273" i="1"/>
  <c r="N4221" i="1"/>
  <c r="K4221" i="1"/>
  <c r="L4221" i="1"/>
  <c r="N4109" i="1"/>
  <c r="K4109" i="1"/>
  <c r="L4109" i="1"/>
  <c r="K4097" i="1"/>
  <c r="L4097" i="1"/>
  <c r="N4097" i="1"/>
  <c r="K4048" i="1"/>
  <c r="L4048" i="1"/>
  <c r="N4048" i="1"/>
  <c r="K4020" i="1"/>
  <c r="L4020" i="1"/>
  <c r="M4020" i="1"/>
  <c r="N4020" i="1"/>
  <c r="M3966" i="1"/>
  <c r="L3966" i="1"/>
  <c r="N3966" i="1"/>
  <c r="K3966" i="1"/>
  <c r="K3725" i="1"/>
  <c r="L3725" i="1"/>
  <c r="N3725" i="1"/>
  <c r="M3725" i="1"/>
  <c r="L3679" i="1"/>
  <c r="M3679" i="1"/>
  <c r="N3679" i="1"/>
  <c r="K3679" i="1"/>
  <c r="K3669" i="1"/>
  <c r="L3669" i="1"/>
  <c r="N3669" i="1"/>
  <c r="M3669" i="1"/>
  <c r="K3469" i="1"/>
  <c r="L3469" i="1"/>
  <c r="N3469" i="1"/>
  <c r="M3469" i="1"/>
  <c r="K2981" i="1"/>
  <c r="L2981" i="1"/>
  <c r="N2981" i="1"/>
  <c r="M2981" i="1"/>
  <c r="M2375" i="1"/>
  <c r="N2375" i="1"/>
  <c r="K2375" i="1"/>
  <c r="L2375" i="1"/>
  <c r="K1509" i="1"/>
  <c r="L1509" i="1"/>
  <c r="M1509" i="1"/>
  <c r="N1509" i="1"/>
  <c r="K1177" i="1"/>
  <c r="L1177" i="1"/>
  <c r="M1177" i="1"/>
  <c r="N1177" i="1"/>
  <c r="K83" i="1"/>
  <c r="L83" i="1"/>
  <c r="N83" i="1"/>
  <c r="M83" i="1"/>
  <c r="K5407" i="1"/>
  <c r="L5407" i="1"/>
  <c r="M5385" i="1"/>
  <c r="N5385" i="1"/>
  <c r="M5289" i="1"/>
  <c r="N5289" i="1"/>
  <c r="L5233" i="1"/>
  <c r="M5233" i="1"/>
  <c r="N5233" i="1"/>
  <c r="K5175" i="1"/>
  <c r="L5175" i="1"/>
  <c r="N5175" i="1"/>
  <c r="L5169" i="1"/>
  <c r="M5169" i="1"/>
  <c r="N5169" i="1"/>
  <c r="L5105" i="1"/>
  <c r="M5105" i="1"/>
  <c r="N5105" i="1"/>
  <c r="N4633" i="1"/>
  <c r="K4633" i="1"/>
  <c r="L4633" i="1"/>
  <c r="K4566" i="1"/>
  <c r="L4566" i="1"/>
  <c r="M4566" i="1"/>
  <c r="N4566" i="1"/>
  <c r="L4551" i="1"/>
  <c r="M4551" i="1"/>
  <c r="N4551" i="1"/>
  <c r="K4521" i="1"/>
  <c r="N4521" i="1"/>
  <c r="L4521" i="1"/>
  <c r="M4521" i="1"/>
  <c r="N5661" i="1"/>
  <c r="M5644" i="1"/>
  <c r="M5620" i="1"/>
  <c r="N5613" i="1"/>
  <c r="M5612" i="1"/>
  <c r="N5605" i="1"/>
  <c r="M5572" i="1"/>
  <c r="N5565" i="1"/>
  <c r="M5548" i="1"/>
  <c r="N5541" i="1"/>
  <c r="M5540" i="1"/>
  <c r="N5533" i="1"/>
  <c r="M5532" i="1"/>
  <c r="N5525" i="1"/>
  <c r="M5524" i="1"/>
  <c r="M5516" i="1"/>
  <c r="N5509" i="1"/>
  <c r="M5468" i="1"/>
  <c r="K5383" i="1"/>
  <c r="L5383" i="1"/>
  <c r="M5329" i="1"/>
  <c r="N5329" i="1"/>
  <c r="M5323" i="1"/>
  <c r="N5310" i="1"/>
  <c r="M5291" i="1"/>
  <c r="N5278" i="1"/>
  <c r="M5227" i="1"/>
  <c r="K5224" i="1"/>
  <c r="L5224" i="1"/>
  <c r="M5224" i="1"/>
  <c r="K5096" i="1"/>
  <c r="L5096" i="1"/>
  <c r="M5096" i="1"/>
  <c r="K5063" i="1"/>
  <c r="L5063" i="1"/>
  <c r="N5063" i="1"/>
  <c r="L5057" i="1"/>
  <c r="M5057" i="1"/>
  <c r="N5057" i="1"/>
  <c r="M5035" i="1"/>
  <c r="M4971" i="1"/>
  <c r="K4904" i="1"/>
  <c r="L4904" i="1"/>
  <c r="M4904" i="1"/>
  <c r="K4871" i="1"/>
  <c r="L4871" i="1"/>
  <c r="N4871" i="1"/>
  <c r="L4865" i="1"/>
  <c r="M4865" i="1"/>
  <c r="N4865" i="1"/>
  <c r="M4827" i="1"/>
  <c r="N4801" i="1"/>
  <c r="K4801" i="1"/>
  <c r="L4801" i="1"/>
  <c r="M4801" i="1"/>
  <c r="K4781" i="1"/>
  <c r="L4781" i="1"/>
  <c r="N4781" i="1"/>
  <c r="L4762" i="1"/>
  <c r="M4762" i="1"/>
  <c r="N4762" i="1"/>
  <c r="L4703" i="1"/>
  <c r="K4703" i="1"/>
  <c r="M4703" i="1"/>
  <c r="N4703" i="1"/>
  <c r="N4569" i="1"/>
  <c r="K4569" i="1"/>
  <c r="L4569" i="1"/>
  <c r="N4567" i="1"/>
  <c r="K4329" i="1"/>
  <c r="L4329" i="1"/>
  <c r="N4329" i="1"/>
  <c r="M4329" i="1"/>
  <c r="L4275" i="1"/>
  <c r="M4275" i="1"/>
  <c r="N4275" i="1"/>
  <c r="K4265" i="1"/>
  <c r="L4265" i="1"/>
  <c r="N4265" i="1"/>
  <c r="M4265" i="1"/>
  <c r="K4193" i="1"/>
  <c r="L4193" i="1"/>
  <c r="N4193" i="1"/>
  <c r="M4193" i="1"/>
  <c r="K4161" i="1"/>
  <c r="L4161" i="1"/>
  <c r="N4161" i="1"/>
  <c r="M4161" i="1"/>
  <c r="M4030" i="1"/>
  <c r="L4030" i="1"/>
  <c r="N4030" i="1"/>
  <c r="K4030" i="1"/>
  <c r="K3969" i="1"/>
  <c r="L3969" i="1"/>
  <c r="N3969" i="1"/>
  <c r="K3937" i="1"/>
  <c r="L3937" i="1"/>
  <c r="N3937" i="1"/>
  <c r="L3917" i="1"/>
  <c r="N3917" i="1"/>
  <c r="M3917" i="1"/>
  <c r="L3671" i="1"/>
  <c r="M3671" i="1"/>
  <c r="N3671" i="1"/>
  <c r="K3629" i="1"/>
  <c r="L3629" i="1"/>
  <c r="N3629" i="1"/>
  <c r="M3629" i="1"/>
  <c r="N3585" i="1"/>
  <c r="K3585" i="1"/>
  <c r="L3585" i="1"/>
  <c r="L3415" i="1"/>
  <c r="M3415" i="1"/>
  <c r="N3415" i="1"/>
  <c r="N2930" i="1"/>
  <c r="M2930" i="1"/>
  <c r="K2930" i="1"/>
  <c r="L2930" i="1"/>
  <c r="M2519" i="1"/>
  <c r="K2519" i="1"/>
  <c r="L2519" i="1"/>
  <c r="M5662" i="1"/>
  <c r="L5661" i="1"/>
  <c r="K5660" i="1"/>
  <c r="M5654" i="1"/>
  <c r="L5653" i="1"/>
  <c r="M5646" i="1"/>
  <c r="L5645" i="1"/>
  <c r="M5638" i="1"/>
  <c r="L5637" i="1"/>
  <c r="K5636" i="1"/>
  <c r="M5630" i="1"/>
  <c r="L5629" i="1"/>
  <c r="K5628" i="1"/>
  <c r="M5622" i="1"/>
  <c r="L5621" i="1"/>
  <c r="M5614" i="1"/>
  <c r="L5613" i="1"/>
  <c r="M5606" i="1"/>
  <c r="L5605" i="1"/>
  <c r="K5604" i="1"/>
  <c r="M5598" i="1"/>
  <c r="L5597" i="1"/>
  <c r="M5590" i="1"/>
  <c r="L5589" i="1"/>
  <c r="K5588" i="1"/>
  <c r="M5582" i="1"/>
  <c r="L5581" i="1"/>
  <c r="K5580" i="1"/>
  <c r="M5574" i="1"/>
  <c r="L5573" i="1"/>
  <c r="M5566" i="1"/>
  <c r="L5565" i="1"/>
  <c r="K5564" i="1"/>
  <c r="M5558" i="1"/>
  <c r="L5557" i="1"/>
  <c r="M5550" i="1"/>
  <c r="L5549" i="1"/>
  <c r="M5542" i="1"/>
  <c r="L5541" i="1"/>
  <c r="M5534" i="1"/>
  <c r="L5533" i="1"/>
  <c r="M5526" i="1"/>
  <c r="L5525" i="1"/>
  <c r="M5518" i="1"/>
  <c r="L5517" i="1"/>
  <c r="M5510" i="1"/>
  <c r="L5509" i="1"/>
  <c r="M5502" i="1"/>
  <c r="L5501" i="1"/>
  <c r="K5500" i="1"/>
  <c r="M5494" i="1"/>
  <c r="L5493" i="1"/>
  <c r="K5492" i="1"/>
  <c r="M5486" i="1"/>
  <c r="L5485" i="1"/>
  <c r="K5484" i="1"/>
  <c r="M5478" i="1"/>
  <c r="L5477" i="1"/>
  <c r="K5476" i="1"/>
  <c r="M5470" i="1"/>
  <c r="L5469" i="1"/>
  <c r="M5464" i="1"/>
  <c r="M5459" i="1"/>
  <c r="K5458" i="1"/>
  <c r="N5455" i="1"/>
  <c r="L5454" i="1"/>
  <c r="L5449" i="1"/>
  <c r="N5446" i="1"/>
  <c r="K5441" i="1"/>
  <c r="L5438" i="1"/>
  <c r="L5434" i="1"/>
  <c r="M5433" i="1"/>
  <c r="N5433" i="1"/>
  <c r="M5431" i="1"/>
  <c r="M5427" i="1"/>
  <c r="K5423" i="1"/>
  <c r="L5423" i="1"/>
  <c r="K5419" i="1"/>
  <c r="N5414" i="1"/>
  <c r="K5409" i="1"/>
  <c r="L5406" i="1"/>
  <c r="L5402" i="1"/>
  <c r="M5401" i="1"/>
  <c r="N5401" i="1"/>
  <c r="M5399" i="1"/>
  <c r="M5395" i="1"/>
  <c r="N5392" i="1"/>
  <c r="K5391" i="1"/>
  <c r="L5391" i="1"/>
  <c r="K5387" i="1"/>
  <c r="N5382" i="1"/>
  <c r="K5377" i="1"/>
  <c r="L5374" i="1"/>
  <c r="L5370" i="1"/>
  <c r="M5369" i="1"/>
  <c r="N5369" i="1"/>
  <c r="M5367" i="1"/>
  <c r="M5363" i="1"/>
  <c r="N5360" i="1"/>
  <c r="K5359" i="1"/>
  <c r="L5359" i="1"/>
  <c r="K5355" i="1"/>
  <c r="N5350" i="1"/>
  <c r="K5345" i="1"/>
  <c r="L5342" i="1"/>
  <c r="L5338" i="1"/>
  <c r="M5337" i="1"/>
  <c r="N5337" i="1"/>
  <c r="M5335" i="1"/>
  <c r="M5331" i="1"/>
  <c r="K5327" i="1"/>
  <c r="L5327" i="1"/>
  <c r="N5318" i="1"/>
  <c r="K5313" i="1"/>
  <c r="L5310" i="1"/>
  <c r="L5306" i="1"/>
  <c r="M5305" i="1"/>
  <c r="N5305" i="1"/>
  <c r="M5303" i="1"/>
  <c r="M5299" i="1"/>
  <c r="K5295" i="1"/>
  <c r="L5295" i="1"/>
  <c r="N5286" i="1"/>
  <c r="K5281" i="1"/>
  <c r="L5278" i="1"/>
  <c r="M5273" i="1"/>
  <c r="N5273" i="1"/>
  <c r="K5271" i="1"/>
  <c r="L5271" i="1"/>
  <c r="N5271" i="1"/>
  <c r="L5265" i="1"/>
  <c r="M5265" i="1"/>
  <c r="N5265" i="1"/>
  <c r="N5256" i="1"/>
  <c r="M5243" i="1"/>
  <c r="K5240" i="1"/>
  <c r="L5240" i="1"/>
  <c r="M5240" i="1"/>
  <c r="L5235" i="1"/>
  <c r="K5227" i="1"/>
  <c r="M5223" i="1"/>
  <c r="K5217" i="1"/>
  <c r="K5207" i="1"/>
  <c r="L5207" i="1"/>
  <c r="N5207" i="1"/>
  <c r="L5201" i="1"/>
  <c r="M5201" i="1"/>
  <c r="N5201" i="1"/>
  <c r="N5192" i="1"/>
  <c r="M5179" i="1"/>
  <c r="K5176" i="1"/>
  <c r="L5176" i="1"/>
  <c r="M5176" i="1"/>
  <c r="L5171" i="1"/>
  <c r="K5163" i="1"/>
  <c r="M5159" i="1"/>
  <c r="K5153" i="1"/>
  <c r="K5143" i="1"/>
  <c r="L5143" i="1"/>
  <c r="N5143" i="1"/>
  <c r="L5137" i="1"/>
  <c r="M5137" i="1"/>
  <c r="N5137" i="1"/>
  <c r="N5128" i="1"/>
  <c r="M5115" i="1"/>
  <c r="K5112" i="1"/>
  <c r="L5112" i="1"/>
  <c r="M5112" i="1"/>
  <c r="L5107" i="1"/>
  <c r="K5099" i="1"/>
  <c r="K5089" i="1"/>
  <c r="K5079" i="1"/>
  <c r="L5079" i="1"/>
  <c r="N5079" i="1"/>
  <c r="L5073" i="1"/>
  <c r="M5073" i="1"/>
  <c r="N5073" i="1"/>
  <c r="N5064" i="1"/>
  <c r="M5051" i="1"/>
  <c r="K5048" i="1"/>
  <c r="L5048" i="1"/>
  <c r="M5048" i="1"/>
  <c r="L5043" i="1"/>
  <c r="K5035" i="1"/>
  <c r="M5031" i="1"/>
  <c r="K5025" i="1"/>
  <c r="K5015" i="1"/>
  <c r="L5015" i="1"/>
  <c r="N5015" i="1"/>
  <c r="L5009" i="1"/>
  <c r="M5009" i="1"/>
  <c r="N5009" i="1"/>
  <c r="N5000" i="1"/>
  <c r="M4987" i="1"/>
  <c r="K4984" i="1"/>
  <c r="L4984" i="1"/>
  <c r="M4984" i="1"/>
  <c r="L4979" i="1"/>
  <c r="K4971" i="1"/>
  <c r="K4961" i="1"/>
  <c r="K4951" i="1"/>
  <c r="L4951" i="1"/>
  <c r="N4951" i="1"/>
  <c r="L4945" i="1"/>
  <c r="M4945" i="1"/>
  <c r="N4945" i="1"/>
  <c r="M4923" i="1"/>
  <c r="K4920" i="1"/>
  <c r="L4920" i="1"/>
  <c r="M4920" i="1"/>
  <c r="L4915" i="1"/>
  <c r="K4907" i="1"/>
  <c r="M4903" i="1"/>
  <c r="K4887" i="1"/>
  <c r="L4887" i="1"/>
  <c r="N4887" i="1"/>
  <c r="L4881" i="1"/>
  <c r="M4881" i="1"/>
  <c r="N4881" i="1"/>
  <c r="N4872" i="1"/>
  <c r="M4859" i="1"/>
  <c r="K4856" i="1"/>
  <c r="L4856" i="1"/>
  <c r="M4856" i="1"/>
  <c r="L4851" i="1"/>
  <c r="K4843" i="1"/>
  <c r="L4838" i="1"/>
  <c r="N4835" i="1"/>
  <c r="K4827" i="1"/>
  <c r="N4825" i="1"/>
  <c r="K4825" i="1"/>
  <c r="L4825" i="1"/>
  <c r="N4823" i="1"/>
  <c r="M4810" i="1"/>
  <c r="K4792" i="1"/>
  <c r="K4786" i="1"/>
  <c r="L4786" i="1"/>
  <c r="M4786" i="1"/>
  <c r="M4774" i="1"/>
  <c r="L4763" i="1"/>
  <c r="K4758" i="1"/>
  <c r="M4758" i="1"/>
  <c r="N4758" i="1"/>
  <c r="L4747" i="1"/>
  <c r="M4747" i="1"/>
  <c r="N4747" i="1"/>
  <c r="K4743" i="1"/>
  <c r="K4733" i="1"/>
  <c r="K4714" i="1"/>
  <c r="M4712" i="1"/>
  <c r="K4712" i="1"/>
  <c r="L4712" i="1"/>
  <c r="N4710" i="1"/>
  <c r="M4699" i="1"/>
  <c r="M4697" i="1"/>
  <c r="M4664" i="1"/>
  <c r="L4664" i="1"/>
  <c r="N4664" i="1"/>
  <c r="M4653" i="1"/>
  <c r="N4649" i="1"/>
  <c r="L4649" i="1"/>
  <c r="M4649" i="1"/>
  <c r="L4639" i="1"/>
  <c r="K4639" i="1"/>
  <c r="M4639" i="1"/>
  <c r="N4639" i="1"/>
  <c r="M4624" i="1"/>
  <c r="K4624" i="1"/>
  <c r="L4624" i="1"/>
  <c r="N4624" i="1"/>
  <c r="K4590" i="1"/>
  <c r="L4590" i="1"/>
  <c r="M4590" i="1"/>
  <c r="N4590" i="1"/>
  <c r="K4585" i="1"/>
  <c r="K4567" i="1"/>
  <c r="K4537" i="1"/>
  <c r="N4537" i="1"/>
  <c r="L4537" i="1"/>
  <c r="M4537" i="1"/>
  <c r="M4525" i="1"/>
  <c r="N4515" i="1"/>
  <c r="K4505" i="1"/>
  <c r="N4505" i="1"/>
  <c r="L4505" i="1"/>
  <c r="M4505" i="1"/>
  <c r="M4493" i="1"/>
  <c r="N4483" i="1"/>
  <c r="K4473" i="1"/>
  <c r="N4473" i="1"/>
  <c r="L4473" i="1"/>
  <c r="M4473" i="1"/>
  <c r="M4461" i="1"/>
  <c r="N4451" i="1"/>
  <c r="K4441" i="1"/>
  <c r="N4441" i="1"/>
  <c r="L4441" i="1"/>
  <c r="M4441" i="1"/>
  <c r="M4429" i="1"/>
  <c r="N4419" i="1"/>
  <c r="K4409" i="1"/>
  <c r="N4409" i="1"/>
  <c r="L4409" i="1"/>
  <c r="M4409" i="1"/>
  <c r="M4397" i="1"/>
  <c r="N4387" i="1"/>
  <c r="L4379" i="1"/>
  <c r="M4379" i="1"/>
  <c r="K4379" i="1"/>
  <c r="N4379" i="1"/>
  <c r="M4373" i="1"/>
  <c r="K4370" i="1"/>
  <c r="L4370" i="1"/>
  <c r="M4370" i="1"/>
  <c r="N4370" i="1"/>
  <c r="K4365" i="1"/>
  <c r="L4355" i="1"/>
  <c r="M4355" i="1"/>
  <c r="N4355" i="1"/>
  <c r="M4349" i="1"/>
  <c r="K4345" i="1"/>
  <c r="L4345" i="1"/>
  <c r="N4345" i="1"/>
  <c r="M4345" i="1"/>
  <c r="N4333" i="1"/>
  <c r="K4333" i="1"/>
  <c r="L4333" i="1"/>
  <c r="K4307" i="1"/>
  <c r="L4291" i="1"/>
  <c r="M4291" i="1"/>
  <c r="N4291" i="1"/>
  <c r="M4285" i="1"/>
  <c r="K4281" i="1"/>
  <c r="L4281" i="1"/>
  <c r="N4281" i="1"/>
  <c r="M4281" i="1"/>
  <c r="N4269" i="1"/>
  <c r="K4269" i="1"/>
  <c r="L4269" i="1"/>
  <c r="L4227" i="1"/>
  <c r="M4227" i="1"/>
  <c r="N4227" i="1"/>
  <c r="L4211" i="1"/>
  <c r="M4211" i="1"/>
  <c r="N4211" i="1"/>
  <c r="L4195" i="1"/>
  <c r="M4195" i="1"/>
  <c r="N4195" i="1"/>
  <c r="L4179" i="1"/>
  <c r="M4179" i="1"/>
  <c r="N4179" i="1"/>
  <c r="L4163" i="1"/>
  <c r="M4163" i="1"/>
  <c r="N4163" i="1"/>
  <c r="L4147" i="1"/>
  <c r="M4147" i="1"/>
  <c r="N4147" i="1"/>
  <c r="L4131" i="1"/>
  <c r="M4131" i="1"/>
  <c r="N4131" i="1"/>
  <c r="L4115" i="1"/>
  <c r="M4115" i="1"/>
  <c r="N4115" i="1"/>
  <c r="K4073" i="1"/>
  <c r="L4073" i="1"/>
  <c r="M4073" i="1"/>
  <c r="L4045" i="1"/>
  <c r="M4045" i="1"/>
  <c r="N4045" i="1"/>
  <c r="K4045" i="1"/>
  <c r="L4035" i="1"/>
  <c r="M4035" i="1"/>
  <c r="N4035" i="1"/>
  <c r="K4035" i="1"/>
  <c r="K4015" i="1"/>
  <c r="N3982" i="1"/>
  <c r="N3935" i="1"/>
  <c r="K3935" i="1"/>
  <c r="L3935" i="1"/>
  <c r="K3916" i="1"/>
  <c r="M3916" i="1"/>
  <c r="L3916" i="1"/>
  <c r="N3916" i="1"/>
  <c r="M3863" i="1"/>
  <c r="N3863" i="1"/>
  <c r="L3863" i="1"/>
  <c r="K3863" i="1"/>
  <c r="L3790" i="1"/>
  <c r="M3790" i="1"/>
  <c r="N3790" i="1"/>
  <c r="L3719" i="1"/>
  <c r="M3719" i="1"/>
  <c r="N3719" i="1"/>
  <c r="K3709" i="1"/>
  <c r="L3709" i="1"/>
  <c r="N3709" i="1"/>
  <c r="M3709" i="1"/>
  <c r="K3655" i="1"/>
  <c r="N3633" i="1"/>
  <c r="K3633" i="1"/>
  <c r="L3633" i="1"/>
  <c r="L3607" i="1"/>
  <c r="M3607" i="1"/>
  <c r="N3607" i="1"/>
  <c r="L3575" i="1"/>
  <c r="M3575" i="1"/>
  <c r="N3575" i="1"/>
  <c r="K3575" i="1"/>
  <c r="K3565" i="1"/>
  <c r="L3565" i="1"/>
  <c r="N3565" i="1"/>
  <c r="M3565" i="1"/>
  <c r="K3543" i="1"/>
  <c r="N3521" i="1"/>
  <c r="K3521" i="1"/>
  <c r="L3521" i="1"/>
  <c r="L3463" i="1"/>
  <c r="M3463" i="1"/>
  <c r="N3463" i="1"/>
  <c r="K3453" i="1"/>
  <c r="L3453" i="1"/>
  <c r="N3453" i="1"/>
  <c r="M3453" i="1"/>
  <c r="K3399" i="1"/>
  <c r="K3334" i="1"/>
  <c r="L3334" i="1"/>
  <c r="M3334" i="1"/>
  <c r="N3334" i="1"/>
  <c r="M3042" i="1"/>
  <c r="K3042" i="1"/>
  <c r="L3042" i="1"/>
  <c r="N3042" i="1"/>
  <c r="K2957" i="1"/>
  <c r="L2957" i="1"/>
  <c r="M2957" i="1"/>
  <c r="N2957" i="1"/>
  <c r="M2953" i="1"/>
  <c r="K2953" i="1"/>
  <c r="N2953" i="1"/>
  <c r="L2953" i="1"/>
  <c r="N2946" i="1"/>
  <c r="K2946" i="1"/>
  <c r="L2946" i="1"/>
  <c r="K5095" i="1"/>
  <c r="L5095" i="1"/>
  <c r="N5095" i="1"/>
  <c r="K4967" i="1"/>
  <c r="L4967" i="1"/>
  <c r="N4967" i="1"/>
  <c r="K4936" i="1"/>
  <c r="L4936" i="1"/>
  <c r="M4936" i="1"/>
  <c r="L4897" i="1"/>
  <c r="M4897" i="1"/>
  <c r="N4897" i="1"/>
  <c r="K4782" i="1"/>
  <c r="L4782" i="1"/>
  <c r="M4782" i="1"/>
  <c r="N4782" i="1"/>
  <c r="K4682" i="1"/>
  <c r="L4682" i="1"/>
  <c r="N4682" i="1"/>
  <c r="M4600" i="1"/>
  <c r="L4600" i="1"/>
  <c r="N4600" i="1"/>
  <c r="K4297" i="1"/>
  <c r="L4297" i="1"/>
  <c r="N4297" i="1"/>
  <c r="M4297" i="1"/>
  <c r="L4243" i="1"/>
  <c r="M4243" i="1"/>
  <c r="N4243" i="1"/>
  <c r="K4217" i="1"/>
  <c r="L4217" i="1"/>
  <c r="N4217" i="1"/>
  <c r="M4217" i="1"/>
  <c r="K4137" i="1"/>
  <c r="L4137" i="1"/>
  <c r="N4137" i="1"/>
  <c r="M4137" i="1"/>
  <c r="K3956" i="1"/>
  <c r="L3956" i="1"/>
  <c r="M3956" i="1"/>
  <c r="N3956" i="1"/>
  <c r="L3822" i="1"/>
  <c r="M3822" i="1"/>
  <c r="N3822" i="1"/>
  <c r="N3713" i="1"/>
  <c r="K3713" i="1"/>
  <c r="L3713" i="1"/>
  <c r="N3569" i="1"/>
  <c r="K3569" i="1"/>
  <c r="L3569" i="1"/>
  <c r="L3511" i="1"/>
  <c r="M3511" i="1"/>
  <c r="N3511" i="1"/>
  <c r="K3511" i="1"/>
  <c r="K3501" i="1"/>
  <c r="L3501" i="1"/>
  <c r="N3501" i="1"/>
  <c r="M3501" i="1"/>
  <c r="N3457" i="1"/>
  <c r="K3457" i="1"/>
  <c r="L3457" i="1"/>
  <c r="L3247" i="1"/>
  <c r="M3247" i="1"/>
  <c r="N3247" i="1"/>
  <c r="K2241" i="1"/>
  <c r="M2241" i="1"/>
  <c r="N2241" i="1"/>
  <c r="L2241" i="1"/>
  <c r="M2040" i="1"/>
  <c r="L2040" i="1"/>
  <c r="N2040" i="1"/>
  <c r="K2040" i="1"/>
  <c r="K2027" i="1"/>
  <c r="L2027" i="1"/>
  <c r="N2027" i="1"/>
  <c r="M2027" i="1"/>
  <c r="L1384" i="1"/>
  <c r="M1384" i="1"/>
  <c r="N1384" i="1"/>
  <c r="K1384" i="1"/>
  <c r="K1163" i="1"/>
  <c r="L1163" i="1"/>
  <c r="M1163" i="1"/>
  <c r="N1163" i="1"/>
  <c r="L5424" i="1"/>
  <c r="M5424" i="1"/>
  <c r="L5328" i="1"/>
  <c r="M5328" i="1"/>
  <c r="L5296" i="1"/>
  <c r="M5296" i="1"/>
  <c r="K5264" i="1"/>
  <c r="L5264" i="1"/>
  <c r="M5264" i="1"/>
  <c r="K5200" i="1"/>
  <c r="L5200" i="1"/>
  <c r="M5200" i="1"/>
  <c r="L5161" i="1"/>
  <c r="M5161" i="1"/>
  <c r="N5161" i="1"/>
  <c r="L5097" i="1"/>
  <c r="M5097" i="1"/>
  <c r="N5097" i="1"/>
  <c r="L4905" i="1"/>
  <c r="M4905" i="1"/>
  <c r="N4905" i="1"/>
  <c r="K4821" i="1"/>
  <c r="L4821" i="1"/>
  <c r="M4821" i="1"/>
  <c r="K4718" i="1"/>
  <c r="L4718" i="1"/>
  <c r="M4718" i="1"/>
  <c r="N4718" i="1"/>
  <c r="L4663" i="1"/>
  <c r="K4663" i="1"/>
  <c r="M4663" i="1"/>
  <c r="K4630" i="1"/>
  <c r="M4630" i="1"/>
  <c r="N4630" i="1"/>
  <c r="K4518" i="1"/>
  <c r="M4518" i="1"/>
  <c r="N4518" i="1"/>
  <c r="K4454" i="1"/>
  <c r="M4454" i="1"/>
  <c r="N4454" i="1"/>
  <c r="N4437" i="1"/>
  <c r="K4437" i="1"/>
  <c r="L4437" i="1"/>
  <c r="N4205" i="1"/>
  <c r="K4205" i="1"/>
  <c r="L4205" i="1"/>
  <c r="N4141" i="1"/>
  <c r="K4141" i="1"/>
  <c r="L4141" i="1"/>
  <c r="N3681" i="1"/>
  <c r="K3681" i="1"/>
  <c r="L3681" i="1"/>
  <c r="M3681" i="1"/>
  <c r="L3423" i="1"/>
  <c r="M3423" i="1"/>
  <c r="N3423" i="1"/>
  <c r="K3423" i="1"/>
  <c r="N3330" i="1"/>
  <c r="K3330" i="1"/>
  <c r="L3330" i="1"/>
  <c r="M3330" i="1"/>
  <c r="N3313" i="1"/>
  <c r="K3313" i="1"/>
  <c r="L3313" i="1"/>
  <c r="M3313" i="1"/>
  <c r="K2067" i="1"/>
  <c r="L2067" i="1"/>
  <c r="M2067" i="1"/>
  <c r="N2067" i="1"/>
  <c r="M1920" i="1"/>
  <c r="N1920" i="1"/>
  <c r="L1920" i="1"/>
  <c r="K1920" i="1"/>
  <c r="K1281" i="1"/>
  <c r="N1281" i="1"/>
  <c r="L1281" i="1"/>
  <c r="M1281" i="1"/>
  <c r="M1252" i="1"/>
  <c r="N1252" i="1"/>
  <c r="K1252" i="1"/>
  <c r="L1252" i="1"/>
  <c r="K1209" i="1"/>
  <c r="L1209" i="1"/>
  <c r="M1209" i="1"/>
  <c r="N1209" i="1"/>
  <c r="M910" i="1"/>
  <c r="N910" i="1"/>
  <c r="L910" i="1"/>
  <c r="K910" i="1"/>
  <c r="L808" i="1"/>
  <c r="M808" i="1"/>
  <c r="N808" i="1"/>
  <c r="K808" i="1"/>
  <c r="M673" i="1"/>
  <c r="N673" i="1"/>
  <c r="K673" i="1"/>
  <c r="L673" i="1"/>
  <c r="K627" i="1"/>
  <c r="L627" i="1"/>
  <c r="M627" i="1"/>
  <c r="N627" i="1"/>
  <c r="L165" i="1"/>
  <c r="K165" i="1"/>
  <c r="M165" i="1"/>
  <c r="N165" i="1"/>
  <c r="K5439" i="1"/>
  <c r="L5439" i="1"/>
  <c r="K5343" i="1"/>
  <c r="L5343" i="1"/>
  <c r="K5311" i="1"/>
  <c r="L5311" i="1"/>
  <c r="L5272" i="1"/>
  <c r="M5272" i="1"/>
  <c r="K5239" i="1"/>
  <c r="L5239" i="1"/>
  <c r="N5239" i="1"/>
  <c r="K5080" i="1"/>
  <c r="L5080" i="1"/>
  <c r="M5080" i="1"/>
  <c r="L5041" i="1"/>
  <c r="M5041" i="1"/>
  <c r="N5041" i="1"/>
  <c r="L4977" i="1"/>
  <c r="M4977" i="1"/>
  <c r="N4977" i="1"/>
  <c r="K4888" i="1"/>
  <c r="L4888" i="1"/>
  <c r="M4888" i="1"/>
  <c r="K4731" i="1"/>
  <c r="L4731" i="1"/>
  <c r="N4731" i="1"/>
  <c r="N5653" i="1"/>
  <c r="N5637" i="1"/>
  <c r="N5629" i="1"/>
  <c r="N5621" i="1"/>
  <c r="N5493" i="1"/>
  <c r="N5485" i="1"/>
  <c r="N5477" i="1"/>
  <c r="N5469" i="1"/>
  <c r="M5458" i="1"/>
  <c r="M5425" i="1"/>
  <c r="N5425" i="1"/>
  <c r="K5415" i="1"/>
  <c r="L5415" i="1"/>
  <c r="K5351" i="1"/>
  <c r="L5351" i="1"/>
  <c r="N5342" i="1"/>
  <c r="K5287" i="1"/>
  <c r="L5287" i="1"/>
  <c r="K5255" i="1"/>
  <c r="L5255" i="1"/>
  <c r="N5255" i="1"/>
  <c r="L5249" i="1"/>
  <c r="M5249" i="1"/>
  <c r="N5249" i="1"/>
  <c r="K5160" i="1"/>
  <c r="L5160" i="1"/>
  <c r="M5160" i="1"/>
  <c r="K5032" i="1"/>
  <c r="L5032" i="1"/>
  <c r="M5032" i="1"/>
  <c r="K4968" i="1"/>
  <c r="L4968" i="1"/>
  <c r="M4968" i="1"/>
  <c r="K4935" i="1"/>
  <c r="L4935" i="1"/>
  <c r="N4935" i="1"/>
  <c r="L4929" i="1"/>
  <c r="M4929" i="1"/>
  <c r="N4929" i="1"/>
  <c r="M4907" i="1"/>
  <c r="M4752" i="1"/>
  <c r="K4752" i="1"/>
  <c r="L4752" i="1"/>
  <c r="N4752" i="1"/>
  <c r="L4371" i="1"/>
  <c r="M4371" i="1"/>
  <c r="M4365" i="1"/>
  <c r="L4339" i="1"/>
  <c r="M4339" i="1"/>
  <c r="N4339" i="1"/>
  <c r="N4253" i="1"/>
  <c r="K4253" i="1"/>
  <c r="L4253" i="1"/>
  <c r="K4209" i="1"/>
  <c r="L4209" i="1"/>
  <c r="N4209" i="1"/>
  <c r="M4209" i="1"/>
  <c r="K4177" i="1"/>
  <c r="L4177" i="1"/>
  <c r="N4177" i="1"/>
  <c r="M4177" i="1"/>
  <c r="K3955" i="1"/>
  <c r="L3955" i="1"/>
  <c r="N3955" i="1"/>
  <c r="N3919" i="1"/>
  <c r="L3919" i="1"/>
  <c r="M3919" i="1"/>
  <c r="K3919" i="1"/>
  <c r="K3881" i="1"/>
  <c r="L3881" i="1"/>
  <c r="M3881" i="1"/>
  <c r="N3881" i="1"/>
  <c r="N3697" i="1"/>
  <c r="K3697" i="1"/>
  <c r="L3697" i="1"/>
  <c r="L3639" i="1"/>
  <c r="M3639" i="1"/>
  <c r="N3639" i="1"/>
  <c r="K3639" i="1"/>
  <c r="N3441" i="1"/>
  <c r="K3441" i="1"/>
  <c r="L3441" i="1"/>
  <c r="K5464" i="1"/>
  <c r="M5455" i="1"/>
  <c r="K5449" i="1"/>
  <c r="M5446" i="1"/>
  <c r="N5439" i="1"/>
  <c r="K5434" i="1"/>
  <c r="K5424" i="1"/>
  <c r="L5417" i="1"/>
  <c r="L5416" i="1"/>
  <c r="M5416" i="1"/>
  <c r="M5414" i="1"/>
  <c r="N5407" i="1"/>
  <c r="K5402" i="1"/>
  <c r="K5392" i="1"/>
  <c r="L5385" i="1"/>
  <c r="L5384" i="1"/>
  <c r="M5384" i="1"/>
  <c r="M5382" i="1"/>
  <c r="N5375" i="1"/>
  <c r="K5370" i="1"/>
  <c r="K5360" i="1"/>
  <c r="L5353" i="1"/>
  <c r="L5352" i="1"/>
  <c r="M5352" i="1"/>
  <c r="M5350" i="1"/>
  <c r="N5343" i="1"/>
  <c r="K5338" i="1"/>
  <c r="K5328" i="1"/>
  <c r="L5321" i="1"/>
  <c r="L5320" i="1"/>
  <c r="M5320" i="1"/>
  <c r="M5318" i="1"/>
  <c r="N5311" i="1"/>
  <c r="K5306" i="1"/>
  <c r="K5296" i="1"/>
  <c r="L5289" i="1"/>
  <c r="L5288" i="1"/>
  <c r="M5288" i="1"/>
  <c r="M5286" i="1"/>
  <c r="N5279" i="1"/>
  <c r="N5272" i="1"/>
  <c r="N5264" i="1"/>
  <c r="K5248" i="1"/>
  <c r="L5248" i="1"/>
  <c r="M5248" i="1"/>
  <c r="L5243" i="1"/>
  <c r="K5235" i="1"/>
  <c r="M5231" i="1"/>
  <c r="K5225" i="1"/>
  <c r="K5215" i="1"/>
  <c r="L5215" i="1"/>
  <c r="N5215" i="1"/>
  <c r="L5209" i="1"/>
  <c r="M5209" i="1"/>
  <c r="N5209" i="1"/>
  <c r="N5200" i="1"/>
  <c r="K5184" i="1"/>
  <c r="L5184" i="1"/>
  <c r="M5184" i="1"/>
  <c r="L5179" i="1"/>
  <c r="K5171" i="1"/>
  <c r="M5167" i="1"/>
  <c r="K5161" i="1"/>
  <c r="K5151" i="1"/>
  <c r="L5151" i="1"/>
  <c r="N5151" i="1"/>
  <c r="L5145" i="1"/>
  <c r="M5145" i="1"/>
  <c r="N5145" i="1"/>
  <c r="N5136" i="1"/>
  <c r="K5120" i="1"/>
  <c r="L5120" i="1"/>
  <c r="M5120" i="1"/>
  <c r="L5115" i="1"/>
  <c r="K5107" i="1"/>
  <c r="M5103" i="1"/>
  <c r="K5097" i="1"/>
  <c r="K5087" i="1"/>
  <c r="L5087" i="1"/>
  <c r="N5087" i="1"/>
  <c r="L5081" i="1"/>
  <c r="M5081" i="1"/>
  <c r="N5081" i="1"/>
  <c r="N5072" i="1"/>
  <c r="K5056" i="1"/>
  <c r="L5056" i="1"/>
  <c r="M5056" i="1"/>
  <c r="L5051" i="1"/>
  <c r="K5043" i="1"/>
  <c r="M5039" i="1"/>
  <c r="K5033" i="1"/>
  <c r="K5023" i="1"/>
  <c r="L5023" i="1"/>
  <c r="N5023" i="1"/>
  <c r="L5017" i="1"/>
  <c r="M5017" i="1"/>
  <c r="N5017" i="1"/>
  <c r="N5008" i="1"/>
  <c r="K4992" i="1"/>
  <c r="L4992" i="1"/>
  <c r="M4992" i="1"/>
  <c r="L4987" i="1"/>
  <c r="K4979" i="1"/>
  <c r="M4975" i="1"/>
  <c r="K4969" i="1"/>
  <c r="K4959" i="1"/>
  <c r="L4959" i="1"/>
  <c r="N4959" i="1"/>
  <c r="L4953" i="1"/>
  <c r="M4953" i="1"/>
  <c r="N4953" i="1"/>
  <c r="N4944" i="1"/>
  <c r="K4928" i="1"/>
  <c r="L4928" i="1"/>
  <c r="M4928" i="1"/>
  <c r="L4923" i="1"/>
  <c r="K4915" i="1"/>
  <c r="M4911" i="1"/>
  <c r="K4905" i="1"/>
  <c r="K4895" i="1"/>
  <c r="L4895" i="1"/>
  <c r="N4895" i="1"/>
  <c r="L4889" i="1"/>
  <c r="M4889" i="1"/>
  <c r="N4889" i="1"/>
  <c r="N4880" i="1"/>
  <c r="K4864" i="1"/>
  <c r="L4864" i="1"/>
  <c r="M4864" i="1"/>
  <c r="L4859" i="1"/>
  <c r="K4851" i="1"/>
  <c r="M4847" i="1"/>
  <c r="K4841" i="1"/>
  <c r="M4823" i="1"/>
  <c r="N4821" i="1"/>
  <c r="L4807" i="1"/>
  <c r="M4807" i="1"/>
  <c r="N4807" i="1"/>
  <c r="L4797" i="1"/>
  <c r="M4797" i="1"/>
  <c r="N4797" i="1"/>
  <c r="M4795" i="1"/>
  <c r="L4774" i="1"/>
  <c r="N4771" i="1"/>
  <c r="K4763" i="1"/>
  <c r="N4761" i="1"/>
  <c r="K4761" i="1"/>
  <c r="L4761" i="1"/>
  <c r="M4746" i="1"/>
  <c r="K4728" i="1"/>
  <c r="K4722" i="1"/>
  <c r="L4722" i="1"/>
  <c r="M4722" i="1"/>
  <c r="M4710" i="1"/>
  <c r="L4699" i="1"/>
  <c r="K4694" i="1"/>
  <c r="M4694" i="1"/>
  <c r="N4694" i="1"/>
  <c r="L4679" i="1"/>
  <c r="M4679" i="1"/>
  <c r="N4679" i="1"/>
  <c r="K4667" i="1"/>
  <c r="L4667" i="1"/>
  <c r="N4667" i="1"/>
  <c r="N4663" i="1"/>
  <c r="N4648" i="1"/>
  <c r="L4634" i="1"/>
  <c r="M4634" i="1"/>
  <c r="N4634" i="1"/>
  <c r="L4630" i="1"/>
  <c r="L4619" i="1"/>
  <c r="M4619" i="1"/>
  <c r="N4619" i="1"/>
  <c r="K4615" i="1"/>
  <c r="L4605" i="1"/>
  <c r="M4605" i="1"/>
  <c r="N4605" i="1"/>
  <c r="M4603" i="1"/>
  <c r="K4579" i="1"/>
  <c r="L4579" i="1"/>
  <c r="M4579" i="1"/>
  <c r="K4570" i="1"/>
  <c r="K4558" i="1"/>
  <c r="L4558" i="1"/>
  <c r="M4558" i="1"/>
  <c r="L4539" i="1"/>
  <c r="M4539" i="1"/>
  <c r="K4539" i="1"/>
  <c r="N4539" i="1"/>
  <c r="M4533" i="1"/>
  <c r="K4530" i="1"/>
  <c r="L4530" i="1"/>
  <c r="M4530" i="1"/>
  <c r="N4530" i="1"/>
  <c r="L4525" i="1"/>
  <c r="K4522" i="1"/>
  <c r="L4522" i="1"/>
  <c r="L4518" i="1"/>
  <c r="K4515" i="1"/>
  <c r="L4507" i="1"/>
  <c r="M4507" i="1"/>
  <c r="K4507" i="1"/>
  <c r="N4507" i="1"/>
  <c r="M4501" i="1"/>
  <c r="K4498" i="1"/>
  <c r="L4498" i="1"/>
  <c r="M4498" i="1"/>
  <c r="N4498" i="1"/>
  <c r="L4493" i="1"/>
  <c r="K4490" i="1"/>
  <c r="L4490" i="1"/>
  <c r="L4486" i="1"/>
  <c r="K4483" i="1"/>
  <c r="L4475" i="1"/>
  <c r="M4475" i="1"/>
  <c r="K4475" i="1"/>
  <c r="N4475" i="1"/>
  <c r="M4469" i="1"/>
  <c r="K4466" i="1"/>
  <c r="L4466" i="1"/>
  <c r="M4466" i="1"/>
  <c r="N4466" i="1"/>
  <c r="L4461" i="1"/>
  <c r="K4458" i="1"/>
  <c r="L4458" i="1"/>
  <c r="L4454" i="1"/>
  <c r="K4451" i="1"/>
  <c r="L4443" i="1"/>
  <c r="M4443" i="1"/>
  <c r="K4443" i="1"/>
  <c r="N4443" i="1"/>
  <c r="M4437" i="1"/>
  <c r="K4434" i="1"/>
  <c r="L4434" i="1"/>
  <c r="M4434" i="1"/>
  <c r="N4434" i="1"/>
  <c r="L4429" i="1"/>
  <c r="K4426" i="1"/>
  <c r="L4426" i="1"/>
  <c r="L4422" i="1"/>
  <c r="K4419" i="1"/>
  <c r="L4411" i="1"/>
  <c r="M4411" i="1"/>
  <c r="K4411" i="1"/>
  <c r="N4411" i="1"/>
  <c r="M4405" i="1"/>
  <c r="K4402" i="1"/>
  <c r="L4402" i="1"/>
  <c r="M4402" i="1"/>
  <c r="N4402" i="1"/>
  <c r="L4397" i="1"/>
  <c r="K4394" i="1"/>
  <c r="L4394" i="1"/>
  <c r="L4390" i="1"/>
  <c r="K4387" i="1"/>
  <c r="N4378" i="1"/>
  <c r="K4347" i="1"/>
  <c r="L4331" i="1"/>
  <c r="M4331" i="1"/>
  <c r="N4331" i="1"/>
  <c r="M4325" i="1"/>
  <c r="K4321" i="1"/>
  <c r="L4321" i="1"/>
  <c r="N4321" i="1"/>
  <c r="M4321" i="1"/>
  <c r="N4309" i="1"/>
  <c r="K4309" i="1"/>
  <c r="L4309" i="1"/>
  <c r="K4283" i="1"/>
  <c r="L4267" i="1"/>
  <c r="M4267" i="1"/>
  <c r="N4267" i="1"/>
  <c r="M4261" i="1"/>
  <c r="K4257" i="1"/>
  <c r="L4257" i="1"/>
  <c r="N4257" i="1"/>
  <c r="M4257" i="1"/>
  <c r="N4245" i="1"/>
  <c r="K4245" i="1"/>
  <c r="L4245" i="1"/>
  <c r="M4221" i="1"/>
  <c r="M4205" i="1"/>
  <c r="M4189" i="1"/>
  <c r="M4173" i="1"/>
  <c r="M4157" i="1"/>
  <c r="M4141" i="1"/>
  <c r="M4125" i="1"/>
  <c r="M4109" i="1"/>
  <c r="L4099" i="1"/>
  <c r="M4099" i="1"/>
  <c r="N4099" i="1"/>
  <c r="M4097" i="1"/>
  <c r="N4080" i="1"/>
  <c r="K4080" i="1"/>
  <c r="L4080" i="1"/>
  <c r="M4048" i="1"/>
  <c r="L4029" i="1"/>
  <c r="K4029" i="1"/>
  <c r="M4029" i="1"/>
  <c r="N3999" i="1"/>
  <c r="K3999" i="1"/>
  <c r="L3999" i="1"/>
  <c r="M3999" i="1"/>
  <c r="N3995" i="1"/>
  <c r="K3984" i="1"/>
  <c r="L3984" i="1"/>
  <c r="N3984" i="1"/>
  <c r="M3984" i="1"/>
  <c r="L3982" i="1"/>
  <c r="K3980" i="1"/>
  <c r="L3980" i="1"/>
  <c r="M3980" i="1"/>
  <c r="N3951" i="1"/>
  <c r="L3951" i="1"/>
  <c r="M3951" i="1"/>
  <c r="K3951" i="1"/>
  <c r="K3894" i="1"/>
  <c r="K3838" i="1"/>
  <c r="L3806" i="1"/>
  <c r="M3806" i="1"/>
  <c r="N3806" i="1"/>
  <c r="N3745" i="1"/>
  <c r="K3745" i="1"/>
  <c r="L3745" i="1"/>
  <c r="M3745" i="1"/>
  <c r="L3743" i="1"/>
  <c r="M3743" i="1"/>
  <c r="N3743" i="1"/>
  <c r="K3743" i="1"/>
  <c r="K3733" i="1"/>
  <c r="L3733" i="1"/>
  <c r="N3733" i="1"/>
  <c r="M3733" i="1"/>
  <c r="N3657" i="1"/>
  <c r="K3657" i="1"/>
  <c r="L3657" i="1"/>
  <c r="M3657" i="1"/>
  <c r="K3533" i="1"/>
  <c r="L3533" i="1"/>
  <c r="N3533" i="1"/>
  <c r="M3533" i="1"/>
  <c r="N3489" i="1"/>
  <c r="K3489" i="1"/>
  <c r="L3489" i="1"/>
  <c r="M3489" i="1"/>
  <c r="L3487" i="1"/>
  <c r="M3487" i="1"/>
  <c r="N3487" i="1"/>
  <c r="K3487" i="1"/>
  <c r="K3477" i="1"/>
  <c r="L3477" i="1"/>
  <c r="N3477" i="1"/>
  <c r="M3477" i="1"/>
  <c r="N3401" i="1"/>
  <c r="K3401" i="1"/>
  <c r="L3401" i="1"/>
  <c r="M3401" i="1"/>
  <c r="K3390" i="1"/>
  <c r="M3390" i="1"/>
  <c r="N3390" i="1"/>
  <c r="K3362" i="1"/>
  <c r="L3362" i="1"/>
  <c r="N3362" i="1"/>
  <c r="K3294" i="1"/>
  <c r="L3294" i="1"/>
  <c r="M3294" i="1"/>
  <c r="N3294" i="1"/>
  <c r="K3270" i="1"/>
  <c r="L3270" i="1"/>
  <c r="M3270" i="1"/>
  <c r="N3270" i="1"/>
  <c r="K3262" i="1"/>
  <c r="L3262" i="1"/>
  <c r="M3262" i="1"/>
  <c r="K3259" i="1"/>
  <c r="L3259" i="1"/>
  <c r="M3259" i="1"/>
  <c r="N3259" i="1"/>
  <c r="N3107" i="1"/>
  <c r="K3107" i="1"/>
  <c r="L3107" i="1"/>
  <c r="M3107" i="1"/>
  <c r="K3099" i="1"/>
  <c r="L3097" i="1"/>
  <c r="N3097" i="1"/>
  <c r="M3097" i="1"/>
  <c r="K3097" i="1"/>
  <c r="L3071" i="1"/>
  <c r="K3071" i="1"/>
  <c r="M3071" i="1"/>
  <c r="N3071" i="1"/>
  <c r="M3045" i="1"/>
  <c r="L2920" i="1"/>
  <c r="M2920" i="1"/>
  <c r="N2920" i="1"/>
  <c r="K2920" i="1"/>
  <c r="N2914" i="1"/>
  <c r="K2914" i="1"/>
  <c r="L2914" i="1"/>
  <c r="M2914" i="1"/>
  <c r="M5270" i="1"/>
  <c r="M5262" i="1"/>
  <c r="M5254" i="1"/>
  <c r="M5246" i="1"/>
  <c r="M5238" i="1"/>
  <c r="M5230" i="1"/>
  <c r="M5222" i="1"/>
  <c r="M5214" i="1"/>
  <c r="M5206" i="1"/>
  <c r="M5198" i="1"/>
  <c r="M5190" i="1"/>
  <c r="M5182" i="1"/>
  <c r="M5174" i="1"/>
  <c r="M5166" i="1"/>
  <c r="M5158" i="1"/>
  <c r="M5150" i="1"/>
  <c r="M5142" i="1"/>
  <c r="M5134" i="1"/>
  <c r="M5126" i="1"/>
  <c r="M5118" i="1"/>
  <c r="M5110" i="1"/>
  <c r="M5102" i="1"/>
  <c r="M5094" i="1"/>
  <c r="M5086" i="1"/>
  <c r="M5078" i="1"/>
  <c r="M5070" i="1"/>
  <c r="M5062" i="1"/>
  <c r="M5054" i="1"/>
  <c r="M5046" i="1"/>
  <c r="M5038" i="1"/>
  <c r="M5030" i="1"/>
  <c r="M5022" i="1"/>
  <c r="M5014" i="1"/>
  <c r="M5006" i="1"/>
  <c r="M4998" i="1"/>
  <c r="M4990" i="1"/>
  <c r="M4982" i="1"/>
  <c r="M4974" i="1"/>
  <c r="M4966" i="1"/>
  <c r="M4958" i="1"/>
  <c r="M4950" i="1"/>
  <c r="M4942" i="1"/>
  <c r="M4934" i="1"/>
  <c r="M4926" i="1"/>
  <c r="M4918" i="1"/>
  <c r="M4910" i="1"/>
  <c r="M4902" i="1"/>
  <c r="M4894" i="1"/>
  <c r="M4886" i="1"/>
  <c r="M4878" i="1"/>
  <c r="M4870" i="1"/>
  <c r="M4862" i="1"/>
  <c r="M4854" i="1"/>
  <c r="M4846" i="1"/>
  <c r="M4834" i="1"/>
  <c r="N4830" i="1"/>
  <c r="M4819" i="1"/>
  <c r="N4815" i="1"/>
  <c r="M4805" i="1"/>
  <c r="N4800" i="1"/>
  <c r="M4785" i="1"/>
  <c r="M4770" i="1"/>
  <c r="N4766" i="1"/>
  <c r="M4755" i="1"/>
  <c r="N4751" i="1"/>
  <c r="M4741" i="1"/>
  <c r="N4736" i="1"/>
  <c r="M4721" i="1"/>
  <c r="M4706" i="1"/>
  <c r="N4702" i="1"/>
  <c r="M4691" i="1"/>
  <c r="N4687" i="1"/>
  <c r="L4686" i="1"/>
  <c r="M4677" i="1"/>
  <c r="N4672" i="1"/>
  <c r="K4671" i="1"/>
  <c r="M4657" i="1"/>
  <c r="K4656" i="1"/>
  <c r="M4642" i="1"/>
  <c r="K4641" i="1"/>
  <c r="N4638" i="1"/>
  <c r="M4627" i="1"/>
  <c r="N4623" i="1"/>
  <c r="L4622" i="1"/>
  <c r="M4613" i="1"/>
  <c r="N4608" i="1"/>
  <c r="K4607" i="1"/>
  <c r="M4593" i="1"/>
  <c r="K4592" i="1"/>
  <c r="M4578" i="1"/>
  <c r="K4577" i="1"/>
  <c r="N4574" i="1"/>
  <c r="M4565" i="1"/>
  <c r="M4561" i="1"/>
  <c r="N4550" i="1"/>
  <c r="K4549" i="1"/>
  <c r="N4546" i="1"/>
  <c r="K4545" i="1"/>
  <c r="M4382" i="1"/>
  <c r="M4366" i="1"/>
  <c r="M4095" i="1"/>
  <c r="N4079" i="1"/>
  <c r="L4079" i="1"/>
  <c r="M4079" i="1"/>
  <c r="K4059" i="1"/>
  <c r="L4059" i="1"/>
  <c r="M4059" i="1"/>
  <c r="K4044" i="1"/>
  <c r="L4044" i="1"/>
  <c r="M4044" i="1"/>
  <c r="K4033" i="1"/>
  <c r="L4033" i="1"/>
  <c r="N4033" i="1"/>
  <c r="L4031" i="1"/>
  <c r="M4016" i="1"/>
  <c r="L4005" i="1"/>
  <c r="K4005" i="1"/>
  <c r="M4005" i="1"/>
  <c r="N4005" i="1"/>
  <c r="L3965" i="1"/>
  <c r="K3965" i="1"/>
  <c r="M3965" i="1"/>
  <c r="L3952" i="1"/>
  <c r="N3948" i="1"/>
  <c r="L3923" i="1"/>
  <c r="K3923" i="1"/>
  <c r="M3923" i="1"/>
  <c r="L3901" i="1"/>
  <c r="N3901" i="1"/>
  <c r="M3901" i="1"/>
  <c r="M3891" i="1"/>
  <c r="L3885" i="1"/>
  <c r="N3885" i="1"/>
  <c r="K3885" i="1"/>
  <c r="M3885" i="1"/>
  <c r="L3875" i="1"/>
  <c r="M3875" i="1"/>
  <c r="N3875" i="1"/>
  <c r="M3870" i="1"/>
  <c r="K3870" i="1"/>
  <c r="L3870" i="1"/>
  <c r="N3870" i="1"/>
  <c r="L3759" i="1"/>
  <c r="M3759" i="1"/>
  <c r="N3759" i="1"/>
  <c r="K3749" i="1"/>
  <c r="L3749" i="1"/>
  <c r="N3749" i="1"/>
  <c r="M3749" i="1"/>
  <c r="N3737" i="1"/>
  <c r="K3737" i="1"/>
  <c r="L3737" i="1"/>
  <c r="L3695" i="1"/>
  <c r="M3695" i="1"/>
  <c r="N3695" i="1"/>
  <c r="K3685" i="1"/>
  <c r="L3685" i="1"/>
  <c r="N3685" i="1"/>
  <c r="M3685" i="1"/>
  <c r="N3673" i="1"/>
  <c r="K3673" i="1"/>
  <c r="L3673" i="1"/>
  <c r="L3631" i="1"/>
  <c r="M3631" i="1"/>
  <c r="N3631" i="1"/>
  <c r="K3621" i="1"/>
  <c r="L3621" i="1"/>
  <c r="N3621" i="1"/>
  <c r="M3621" i="1"/>
  <c r="N3609" i="1"/>
  <c r="K3609" i="1"/>
  <c r="L3609" i="1"/>
  <c r="L3567" i="1"/>
  <c r="M3567" i="1"/>
  <c r="N3567" i="1"/>
  <c r="K3557" i="1"/>
  <c r="L3557" i="1"/>
  <c r="N3557" i="1"/>
  <c r="M3557" i="1"/>
  <c r="N3545" i="1"/>
  <c r="K3545" i="1"/>
  <c r="L3545" i="1"/>
  <c r="L3503" i="1"/>
  <c r="M3503" i="1"/>
  <c r="N3503" i="1"/>
  <c r="K3493" i="1"/>
  <c r="L3493" i="1"/>
  <c r="N3493" i="1"/>
  <c r="M3493" i="1"/>
  <c r="N3481" i="1"/>
  <c r="K3481" i="1"/>
  <c r="L3481" i="1"/>
  <c r="L3439" i="1"/>
  <c r="M3439" i="1"/>
  <c r="N3439" i="1"/>
  <c r="K3429" i="1"/>
  <c r="L3429" i="1"/>
  <c r="N3429" i="1"/>
  <c r="M3429" i="1"/>
  <c r="N3417" i="1"/>
  <c r="K3417" i="1"/>
  <c r="L3417" i="1"/>
  <c r="K3338" i="1"/>
  <c r="L3338" i="1"/>
  <c r="M3338" i="1"/>
  <c r="N3338" i="1"/>
  <c r="K3309" i="1"/>
  <c r="L3309" i="1"/>
  <c r="M3309" i="1"/>
  <c r="L3217" i="1"/>
  <c r="N3217" i="1"/>
  <c r="M3217" i="1"/>
  <c r="K3217" i="1"/>
  <c r="L3199" i="1"/>
  <c r="K3199" i="1"/>
  <c r="M3199" i="1"/>
  <c r="N3199" i="1"/>
  <c r="N3171" i="1"/>
  <c r="L3171" i="1"/>
  <c r="M3171" i="1"/>
  <c r="K3141" i="1"/>
  <c r="L3141" i="1"/>
  <c r="N3141" i="1"/>
  <c r="M3141" i="1"/>
  <c r="L3135" i="1"/>
  <c r="K3135" i="1"/>
  <c r="M3135" i="1"/>
  <c r="N3135" i="1"/>
  <c r="K3096" i="1"/>
  <c r="M3096" i="1"/>
  <c r="L3096" i="1"/>
  <c r="N3096" i="1"/>
  <c r="L3057" i="1"/>
  <c r="N3057" i="1"/>
  <c r="M3057" i="1"/>
  <c r="K3057" i="1"/>
  <c r="L3017" i="1"/>
  <c r="N3017" i="1"/>
  <c r="K3017" i="1"/>
  <c r="M3017" i="1"/>
  <c r="M2900" i="1"/>
  <c r="N2900" i="1"/>
  <c r="L2900" i="1"/>
  <c r="K2870" i="1"/>
  <c r="L2870" i="1"/>
  <c r="N2870" i="1"/>
  <c r="M2870" i="1"/>
  <c r="K2863" i="1"/>
  <c r="L2863" i="1"/>
  <c r="M2863" i="1"/>
  <c r="N2863" i="1"/>
  <c r="L2795" i="1"/>
  <c r="K2795" i="1"/>
  <c r="N2795" i="1"/>
  <c r="M2795" i="1"/>
  <c r="K2595" i="1"/>
  <c r="L2595" i="1"/>
  <c r="M2595" i="1"/>
  <c r="N2595" i="1"/>
  <c r="M2589" i="1"/>
  <c r="K2589" i="1"/>
  <c r="L2589" i="1"/>
  <c r="N2589" i="1"/>
  <c r="K2573" i="1"/>
  <c r="M2573" i="1"/>
  <c r="L2573" i="1"/>
  <c r="N2573" i="1"/>
  <c r="L2562" i="1"/>
  <c r="M2562" i="1"/>
  <c r="K2562" i="1"/>
  <c r="N2562" i="1"/>
  <c r="M2391" i="1"/>
  <c r="K2391" i="1"/>
  <c r="L2391" i="1"/>
  <c r="N2391" i="1"/>
  <c r="K2381" i="1"/>
  <c r="M2381" i="1"/>
  <c r="N2381" i="1"/>
  <c r="L2381" i="1"/>
  <c r="K2370" i="1"/>
  <c r="L2370" i="1"/>
  <c r="M2370" i="1"/>
  <c r="N2370" i="1"/>
  <c r="L4830" i="1"/>
  <c r="K4815" i="1"/>
  <c r="K4800" i="1"/>
  <c r="K4785" i="1"/>
  <c r="L4766" i="1"/>
  <c r="K4751" i="1"/>
  <c r="K4736" i="1"/>
  <c r="K4721" i="1"/>
  <c r="L4702" i="1"/>
  <c r="K4687" i="1"/>
  <c r="K4672" i="1"/>
  <c r="K4657" i="1"/>
  <c r="L4638" i="1"/>
  <c r="K4623" i="1"/>
  <c r="K4608" i="1"/>
  <c r="K4593" i="1"/>
  <c r="L4574" i="1"/>
  <c r="K4565" i="1"/>
  <c r="K4561" i="1"/>
  <c r="L4550" i="1"/>
  <c r="L4546" i="1"/>
  <c r="K4529" i="1"/>
  <c r="N4529" i="1"/>
  <c r="K4513" i="1"/>
  <c r="N4513" i="1"/>
  <c r="K4497" i="1"/>
  <c r="N4497" i="1"/>
  <c r="K4481" i="1"/>
  <c r="N4481" i="1"/>
  <c r="K4465" i="1"/>
  <c r="N4465" i="1"/>
  <c r="K4449" i="1"/>
  <c r="N4449" i="1"/>
  <c r="K4433" i="1"/>
  <c r="N4433" i="1"/>
  <c r="K4417" i="1"/>
  <c r="N4417" i="1"/>
  <c r="K4401" i="1"/>
  <c r="N4401" i="1"/>
  <c r="K4385" i="1"/>
  <c r="N4385" i="1"/>
  <c r="K4369" i="1"/>
  <c r="N4369" i="1"/>
  <c r="K4354" i="1"/>
  <c r="L4354" i="1"/>
  <c r="M4354" i="1"/>
  <c r="K4346" i="1"/>
  <c r="L4346" i="1"/>
  <c r="M4346" i="1"/>
  <c r="K4338" i="1"/>
  <c r="L4338" i="1"/>
  <c r="M4338" i="1"/>
  <c r="K4330" i="1"/>
  <c r="L4330" i="1"/>
  <c r="M4330" i="1"/>
  <c r="K4322" i="1"/>
  <c r="L4322" i="1"/>
  <c r="M4322" i="1"/>
  <c r="K4314" i="1"/>
  <c r="L4314" i="1"/>
  <c r="M4314" i="1"/>
  <c r="K4306" i="1"/>
  <c r="L4306" i="1"/>
  <c r="M4306" i="1"/>
  <c r="K4298" i="1"/>
  <c r="L4298" i="1"/>
  <c r="M4298" i="1"/>
  <c r="K4290" i="1"/>
  <c r="L4290" i="1"/>
  <c r="M4290" i="1"/>
  <c r="K4282" i="1"/>
  <c r="L4282" i="1"/>
  <c r="M4282" i="1"/>
  <c r="K4274" i="1"/>
  <c r="L4274" i="1"/>
  <c r="M4274" i="1"/>
  <c r="K4266" i="1"/>
  <c r="L4266" i="1"/>
  <c r="M4266" i="1"/>
  <c r="K4258" i="1"/>
  <c r="L4258" i="1"/>
  <c r="M4258" i="1"/>
  <c r="K4250" i="1"/>
  <c r="L4250" i="1"/>
  <c r="M4250" i="1"/>
  <c r="K4242" i="1"/>
  <c r="L4242" i="1"/>
  <c r="M4242" i="1"/>
  <c r="K4234" i="1"/>
  <c r="L4234" i="1"/>
  <c r="M4234" i="1"/>
  <c r="K4226" i="1"/>
  <c r="L4226" i="1"/>
  <c r="M4226" i="1"/>
  <c r="K4218" i="1"/>
  <c r="L4218" i="1"/>
  <c r="M4218" i="1"/>
  <c r="K4210" i="1"/>
  <c r="L4210" i="1"/>
  <c r="M4210" i="1"/>
  <c r="K4202" i="1"/>
  <c r="L4202" i="1"/>
  <c r="M4202" i="1"/>
  <c r="K4194" i="1"/>
  <c r="L4194" i="1"/>
  <c r="M4194" i="1"/>
  <c r="K4186" i="1"/>
  <c r="L4186" i="1"/>
  <c r="M4186" i="1"/>
  <c r="K4178" i="1"/>
  <c r="L4178" i="1"/>
  <c r="M4178" i="1"/>
  <c r="K4170" i="1"/>
  <c r="L4170" i="1"/>
  <c r="M4170" i="1"/>
  <c r="K4162" i="1"/>
  <c r="L4162" i="1"/>
  <c r="M4162" i="1"/>
  <c r="K4154" i="1"/>
  <c r="L4154" i="1"/>
  <c r="M4154" i="1"/>
  <c r="K4146" i="1"/>
  <c r="L4146" i="1"/>
  <c r="M4146" i="1"/>
  <c r="K4138" i="1"/>
  <c r="L4138" i="1"/>
  <c r="M4138" i="1"/>
  <c r="K4130" i="1"/>
  <c r="L4130" i="1"/>
  <c r="M4130" i="1"/>
  <c r="K4122" i="1"/>
  <c r="L4122" i="1"/>
  <c r="M4122" i="1"/>
  <c r="K4114" i="1"/>
  <c r="L4114" i="1"/>
  <c r="M4114" i="1"/>
  <c r="K4106" i="1"/>
  <c r="L4106" i="1"/>
  <c r="M4106" i="1"/>
  <c r="K4095" i="1"/>
  <c r="L4093" i="1"/>
  <c r="K4093" i="1"/>
  <c r="M4093" i="1"/>
  <c r="M4054" i="1"/>
  <c r="K4054" i="1"/>
  <c r="L4054" i="1"/>
  <c r="N4054" i="1"/>
  <c r="K4019" i="1"/>
  <c r="L4019" i="1"/>
  <c r="N4019" i="1"/>
  <c r="K4016" i="1"/>
  <c r="M4014" i="1"/>
  <c r="K4014" i="1"/>
  <c r="L4014" i="1"/>
  <c r="L4000" i="1"/>
  <c r="M4000" i="1"/>
  <c r="N4000" i="1"/>
  <c r="N3975" i="1"/>
  <c r="K3975" i="1"/>
  <c r="L3975" i="1"/>
  <c r="M3975" i="1"/>
  <c r="L3948" i="1"/>
  <c r="M3942" i="1"/>
  <c r="L3942" i="1"/>
  <c r="N3942" i="1"/>
  <c r="L3931" i="1"/>
  <c r="K3931" i="1"/>
  <c r="M3931" i="1"/>
  <c r="N3931" i="1"/>
  <c r="K3873" i="1"/>
  <c r="L3873" i="1"/>
  <c r="N3873" i="1"/>
  <c r="K3765" i="1"/>
  <c r="L3765" i="1"/>
  <c r="N3765" i="1"/>
  <c r="M3765" i="1"/>
  <c r="N3753" i="1"/>
  <c r="K3753" i="1"/>
  <c r="L3753" i="1"/>
  <c r="L3711" i="1"/>
  <c r="M3711" i="1"/>
  <c r="N3711" i="1"/>
  <c r="K3701" i="1"/>
  <c r="L3701" i="1"/>
  <c r="N3701" i="1"/>
  <c r="M3701" i="1"/>
  <c r="N3689" i="1"/>
  <c r="K3689" i="1"/>
  <c r="L3689" i="1"/>
  <c r="L3647" i="1"/>
  <c r="M3647" i="1"/>
  <c r="N3647" i="1"/>
  <c r="K3637" i="1"/>
  <c r="L3637" i="1"/>
  <c r="N3637" i="1"/>
  <c r="M3637" i="1"/>
  <c r="N3625" i="1"/>
  <c r="K3625" i="1"/>
  <c r="L3625" i="1"/>
  <c r="L3583" i="1"/>
  <c r="M3583" i="1"/>
  <c r="N3583" i="1"/>
  <c r="K3573" i="1"/>
  <c r="L3573" i="1"/>
  <c r="N3573" i="1"/>
  <c r="M3573" i="1"/>
  <c r="N3561" i="1"/>
  <c r="K3561" i="1"/>
  <c r="L3561" i="1"/>
  <c r="L3519" i="1"/>
  <c r="M3519" i="1"/>
  <c r="N3519" i="1"/>
  <c r="K3509" i="1"/>
  <c r="L3509" i="1"/>
  <c r="N3509" i="1"/>
  <c r="M3509" i="1"/>
  <c r="N3497" i="1"/>
  <c r="K3497" i="1"/>
  <c r="L3497" i="1"/>
  <c r="L3455" i="1"/>
  <c r="M3455" i="1"/>
  <c r="N3455" i="1"/>
  <c r="K3445" i="1"/>
  <c r="L3445" i="1"/>
  <c r="N3445" i="1"/>
  <c r="M3445" i="1"/>
  <c r="N3433" i="1"/>
  <c r="K3433" i="1"/>
  <c r="L3433" i="1"/>
  <c r="M3344" i="1"/>
  <c r="L3344" i="1"/>
  <c r="N3344" i="1"/>
  <c r="K3344" i="1"/>
  <c r="N3315" i="1"/>
  <c r="L3315" i="1"/>
  <c r="M3315" i="1"/>
  <c r="M3304" i="1"/>
  <c r="K3304" i="1"/>
  <c r="L3304" i="1"/>
  <c r="N3304" i="1"/>
  <c r="L3193" i="1"/>
  <c r="N3193" i="1"/>
  <c r="K3193" i="1"/>
  <c r="M3193" i="1"/>
  <c r="L3177" i="1"/>
  <c r="N3177" i="1"/>
  <c r="K3177" i="1"/>
  <c r="M3177" i="1"/>
  <c r="M3170" i="1"/>
  <c r="K3170" i="1"/>
  <c r="L3170" i="1"/>
  <c r="N3170" i="1"/>
  <c r="N3163" i="1"/>
  <c r="L3163" i="1"/>
  <c r="M3163" i="1"/>
  <c r="L3161" i="1"/>
  <c r="N3161" i="1"/>
  <c r="L3149" i="1"/>
  <c r="M3149" i="1"/>
  <c r="N3149" i="1"/>
  <c r="K3149" i="1"/>
  <c r="N3123" i="1"/>
  <c r="K3123" i="1"/>
  <c r="L3123" i="1"/>
  <c r="L3121" i="1"/>
  <c r="N3121" i="1"/>
  <c r="M3121" i="1"/>
  <c r="L3053" i="1"/>
  <c r="M3053" i="1"/>
  <c r="N3053" i="1"/>
  <c r="L2989" i="1"/>
  <c r="M2989" i="1"/>
  <c r="N2989" i="1"/>
  <c r="K2989" i="1"/>
  <c r="N2874" i="1"/>
  <c r="K2874" i="1"/>
  <c r="M2874" i="1"/>
  <c r="L2874" i="1"/>
  <c r="L2838" i="1"/>
  <c r="M2838" i="1"/>
  <c r="N2838" i="1"/>
  <c r="K2658" i="1"/>
  <c r="N2658" i="1"/>
  <c r="L2658" i="1"/>
  <c r="M2658" i="1"/>
  <c r="L2366" i="1"/>
  <c r="N2366" i="1"/>
  <c r="M2366" i="1"/>
  <c r="K2317" i="1"/>
  <c r="N2317" i="1"/>
  <c r="M2317" i="1"/>
  <c r="L2317" i="1"/>
  <c r="M2306" i="1"/>
  <c r="K2306" i="1"/>
  <c r="L2306" i="1"/>
  <c r="N2306" i="1"/>
  <c r="L2302" i="1"/>
  <c r="N2302" i="1"/>
  <c r="K2302" i="1"/>
  <c r="M2302" i="1"/>
  <c r="K4083" i="1"/>
  <c r="L4083" i="1"/>
  <c r="N4083" i="1"/>
  <c r="M4078" i="1"/>
  <c r="K4078" i="1"/>
  <c r="L4078" i="1"/>
  <c r="L4064" i="1"/>
  <c r="M4064" i="1"/>
  <c r="N4064" i="1"/>
  <c r="N4039" i="1"/>
  <c r="K4039" i="1"/>
  <c r="L4039" i="1"/>
  <c r="M4039" i="1"/>
  <c r="K3996" i="1"/>
  <c r="M3996" i="1"/>
  <c r="N3996" i="1"/>
  <c r="L3985" i="1"/>
  <c r="M3985" i="1"/>
  <c r="N3985" i="1"/>
  <c r="K3960" i="1"/>
  <c r="L3960" i="1"/>
  <c r="M3960" i="1"/>
  <c r="K3940" i="1"/>
  <c r="M3940" i="1"/>
  <c r="M3878" i="1"/>
  <c r="L3878" i="1"/>
  <c r="N3878" i="1"/>
  <c r="K3861" i="1"/>
  <c r="L3861" i="1"/>
  <c r="N3861" i="1"/>
  <c r="K3845" i="1"/>
  <c r="L3845" i="1"/>
  <c r="N3845" i="1"/>
  <c r="K3829" i="1"/>
  <c r="L3829" i="1"/>
  <c r="N3829" i="1"/>
  <c r="K3813" i="1"/>
  <c r="L3813" i="1"/>
  <c r="N3813" i="1"/>
  <c r="K3797" i="1"/>
  <c r="L3797" i="1"/>
  <c r="N3797" i="1"/>
  <c r="K3781" i="1"/>
  <c r="L3781" i="1"/>
  <c r="N3781" i="1"/>
  <c r="L3751" i="1"/>
  <c r="M3751" i="1"/>
  <c r="N3751" i="1"/>
  <c r="K3741" i="1"/>
  <c r="L3741" i="1"/>
  <c r="N3741" i="1"/>
  <c r="M3741" i="1"/>
  <c r="N3729" i="1"/>
  <c r="K3729" i="1"/>
  <c r="L3729" i="1"/>
  <c r="L3687" i="1"/>
  <c r="M3687" i="1"/>
  <c r="N3687" i="1"/>
  <c r="K3677" i="1"/>
  <c r="L3677" i="1"/>
  <c r="N3677" i="1"/>
  <c r="M3677" i="1"/>
  <c r="N3665" i="1"/>
  <c r="K3665" i="1"/>
  <c r="L3665" i="1"/>
  <c r="L3623" i="1"/>
  <c r="M3623" i="1"/>
  <c r="N3623" i="1"/>
  <c r="K3613" i="1"/>
  <c r="L3613" i="1"/>
  <c r="N3613" i="1"/>
  <c r="M3613" i="1"/>
  <c r="N3601" i="1"/>
  <c r="K3601" i="1"/>
  <c r="L3601" i="1"/>
  <c r="L3559" i="1"/>
  <c r="M3559" i="1"/>
  <c r="N3559" i="1"/>
  <c r="K3549" i="1"/>
  <c r="L3549" i="1"/>
  <c r="N3549" i="1"/>
  <c r="M3549" i="1"/>
  <c r="N3537" i="1"/>
  <c r="K3537" i="1"/>
  <c r="L3537" i="1"/>
  <c r="L3495" i="1"/>
  <c r="M3495" i="1"/>
  <c r="N3495" i="1"/>
  <c r="K3485" i="1"/>
  <c r="L3485" i="1"/>
  <c r="N3485" i="1"/>
  <c r="M3485" i="1"/>
  <c r="N3473" i="1"/>
  <c r="K3473" i="1"/>
  <c r="L3473" i="1"/>
  <c r="L3431" i="1"/>
  <c r="M3431" i="1"/>
  <c r="N3431" i="1"/>
  <c r="K3421" i="1"/>
  <c r="L3421" i="1"/>
  <c r="N3421" i="1"/>
  <c r="M3421" i="1"/>
  <c r="N3409" i="1"/>
  <c r="K3409" i="1"/>
  <c r="L3409" i="1"/>
  <c r="K3326" i="1"/>
  <c r="L3326" i="1"/>
  <c r="M3326" i="1"/>
  <c r="N3326" i="1"/>
  <c r="K3283" i="1"/>
  <c r="L3283" i="1"/>
  <c r="N3283" i="1"/>
  <c r="N3251" i="1"/>
  <c r="K3251" i="1"/>
  <c r="L3251" i="1"/>
  <c r="M3251" i="1"/>
  <c r="K3234" i="1"/>
  <c r="L3234" i="1"/>
  <c r="N3234" i="1"/>
  <c r="M3234" i="1"/>
  <c r="K3230" i="1"/>
  <c r="L3230" i="1"/>
  <c r="M3230" i="1"/>
  <c r="N3230" i="1"/>
  <c r="K3109" i="1"/>
  <c r="L3109" i="1"/>
  <c r="N3109" i="1"/>
  <c r="L3081" i="1"/>
  <c r="N3081" i="1"/>
  <c r="K3081" i="1"/>
  <c r="M3081" i="1"/>
  <c r="L3033" i="1"/>
  <c r="N3033" i="1"/>
  <c r="K3033" i="1"/>
  <c r="M3033" i="1"/>
  <c r="N3029" i="1"/>
  <c r="L3029" i="1"/>
  <c r="M3029" i="1"/>
  <c r="L2924" i="1"/>
  <c r="M2924" i="1"/>
  <c r="K2924" i="1"/>
  <c r="N2924" i="1"/>
  <c r="K2884" i="1"/>
  <c r="L2884" i="1"/>
  <c r="N2884" i="1"/>
  <c r="M2884" i="1"/>
  <c r="K2775" i="1"/>
  <c r="M2775" i="1"/>
  <c r="N2775" i="1"/>
  <c r="L2775" i="1"/>
  <c r="K2695" i="1"/>
  <c r="M2695" i="1"/>
  <c r="N2695" i="1"/>
  <c r="L2695" i="1"/>
  <c r="N2640" i="1"/>
  <c r="L2640" i="1"/>
  <c r="M2640" i="1"/>
  <c r="K2640" i="1"/>
  <c r="N2626" i="1"/>
  <c r="K2626" i="1"/>
  <c r="L2626" i="1"/>
  <c r="M2626" i="1"/>
  <c r="N2544" i="1"/>
  <c r="L2544" i="1"/>
  <c r="M2544" i="1"/>
  <c r="L2534" i="1"/>
  <c r="N2534" i="1"/>
  <c r="M2534" i="1"/>
  <c r="K2534" i="1"/>
  <c r="L2466" i="1"/>
  <c r="M2466" i="1"/>
  <c r="K2466" i="1"/>
  <c r="N2466" i="1"/>
  <c r="K4060" i="1"/>
  <c r="M4060" i="1"/>
  <c r="N4060" i="1"/>
  <c r="L4049" i="1"/>
  <c r="M4049" i="1"/>
  <c r="N4049" i="1"/>
  <c r="K4024" i="1"/>
  <c r="L4024" i="1"/>
  <c r="M4024" i="1"/>
  <c r="L3981" i="1"/>
  <c r="M3981" i="1"/>
  <c r="N3981" i="1"/>
  <c r="K3924" i="1"/>
  <c r="M3924" i="1"/>
  <c r="N3924" i="1"/>
  <c r="N3911" i="1"/>
  <c r="K3911" i="1"/>
  <c r="L3911" i="1"/>
  <c r="M3911" i="1"/>
  <c r="K3876" i="1"/>
  <c r="M3876" i="1"/>
  <c r="L3727" i="1"/>
  <c r="M3727" i="1"/>
  <c r="N3727" i="1"/>
  <c r="K3717" i="1"/>
  <c r="L3717" i="1"/>
  <c r="N3717" i="1"/>
  <c r="M3717" i="1"/>
  <c r="N3705" i="1"/>
  <c r="K3705" i="1"/>
  <c r="L3705" i="1"/>
  <c r="L3663" i="1"/>
  <c r="M3663" i="1"/>
  <c r="N3663" i="1"/>
  <c r="K3653" i="1"/>
  <c r="L3653" i="1"/>
  <c r="N3653" i="1"/>
  <c r="M3653" i="1"/>
  <c r="N3641" i="1"/>
  <c r="K3641" i="1"/>
  <c r="L3641" i="1"/>
  <c r="L3599" i="1"/>
  <c r="M3599" i="1"/>
  <c r="N3599" i="1"/>
  <c r="K3589" i="1"/>
  <c r="L3589" i="1"/>
  <c r="N3589" i="1"/>
  <c r="M3589" i="1"/>
  <c r="N3577" i="1"/>
  <c r="K3577" i="1"/>
  <c r="L3577" i="1"/>
  <c r="L3535" i="1"/>
  <c r="M3535" i="1"/>
  <c r="N3535" i="1"/>
  <c r="K3525" i="1"/>
  <c r="L3525" i="1"/>
  <c r="N3525" i="1"/>
  <c r="M3525" i="1"/>
  <c r="N3513" i="1"/>
  <c r="K3513" i="1"/>
  <c r="L3513" i="1"/>
  <c r="L3471" i="1"/>
  <c r="M3471" i="1"/>
  <c r="N3471" i="1"/>
  <c r="K3461" i="1"/>
  <c r="L3461" i="1"/>
  <c r="N3461" i="1"/>
  <c r="M3461" i="1"/>
  <c r="N3449" i="1"/>
  <c r="K3449" i="1"/>
  <c r="L3449" i="1"/>
  <c r="L3407" i="1"/>
  <c r="M3407" i="1"/>
  <c r="N3407" i="1"/>
  <c r="K3397" i="1"/>
  <c r="L3397" i="1"/>
  <c r="N3397" i="1"/>
  <c r="M3397" i="1"/>
  <c r="N3393" i="1"/>
  <c r="L3393" i="1"/>
  <c r="M3393" i="1"/>
  <c r="N3377" i="1"/>
  <c r="K3377" i="1"/>
  <c r="L3377" i="1"/>
  <c r="M3377" i="1"/>
  <c r="L3349" i="1"/>
  <c r="M3349" i="1"/>
  <c r="N3349" i="1"/>
  <c r="K3349" i="1"/>
  <c r="K3323" i="1"/>
  <c r="L3323" i="1"/>
  <c r="M3323" i="1"/>
  <c r="N3265" i="1"/>
  <c r="L3265" i="1"/>
  <c r="M3265" i="1"/>
  <c r="N3195" i="1"/>
  <c r="L3195" i="1"/>
  <c r="M3195" i="1"/>
  <c r="K3195" i="1"/>
  <c r="L3117" i="1"/>
  <c r="M3117" i="1"/>
  <c r="N3117" i="1"/>
  <c r="K2976" i="1"/>
  <c r="M2976" i="1"/>
  <c r="L2976" i="1"/>
  <c r="N2976" i="1"/>
  <c r="L2970" i="1"/>
  <c r="M2970" i="1"/>
  <c r="N2970" i="1"/>
  <c r="K2934" i="1"/>
  <c r="L2934" i="1"/>
  <c r="N2934" i="1"/>
  <c r="M2934" i="1"/>
  <c r="N2931" i="1"/>
  <c r="L2931" i="1"/>
  <c r="M2931" i="1"/>
  <c r="K2894" i="1"/>
  <c r="M2894" i="1"/>
  <c r="L2894" i="1"/>
  <c r="N2894" i="1"/>
  <c r="L2880" i="1"/>
  <c r="K2880" i="1"/>
  <c r="M2880" i="1"/>
  <c r="M2851" i="1"/>
  <c r="N2851" i="1"/>
  <c r="K2851" i="1"/>
  <c r="L2851" i="1"/>
  <c r="K2711" i="1"/>
  <c r="M2711" i="1"/>
  <c r="N2711" i="1"/>
  <c r="L2711" i="1"/>
  <c r="K2707" i="1"/>
  <c r="L2707" i="1"/>
  <c r="M2707" i="1"/>
  <c r="N2707" i="1"/>
  <c r="K2691" i="1"/>
  <c r="L2691" i="1"/>
  <c r="M2691" i="1"/>
  <c r="N2691" i="1"/>
  <c r="K2679" i="1"/>
  <c r="M2679" i="1"/>
  <c r="N2679" i="1"/>
  <c r="M4092" i="1"/>
  <c r="M4087" i="1"/>
  <c r="K4086" i="1"/>
  <c r="M4077" i="1"/>
  <c r="K4071" i="1"/>
  <c r="N4068" i="1"/>
  <c r="L4062" i="1"/>
  <c r="N4053" i="1"/>
  <c r="L4052" i="1"/>
  <c r="L4047" i="1"/>
  <c r="N4038" i="1"/>
  <c r="K4037" i="1"/>
  <c r="M4028" i="1"/>
  <c r="M4023" i="1"/>
  <c r="K4022" i="1"/>
  <c r="M4013" i="1"/>
  <c r="K4007" i="1"/>
  <c r="N4004" i="1"/>
  <c r="L3998" i="1"/>
  <c r="N3989" i="1"/>
  <c r="L3988" i="1"/>
  <c r="L3983" i="1"/>
  <c r="N3974" i="1"/>
  <c r="K3973" i="1"/>
  <c r="M3964" i="1"/>
  <c r="M3959" i="1"/>
  <c r="K3958" i="1"/>
  <c r="M3949" i="1"/>
  <c r="K3943" i="1"/>
  <c r="K3932" i="1"/>
  <c r="M3932" i="1"/>
  <c r="N3918" i="1"/>
  <c r="N3915" i="1"/>
  <c r="L3910" i="1"/>
  <c r="L3909" i="1"/>
  <c r="N3909" i="1"/>
  <c r="M3907" i="1"/>
  <c r="K3902" i="1"/>
  <c r="K3899" i="1"/>
  <c r="M3895" i="1"/>
  <c r="L3887" i="1"/>
  <c r="K3879" i="1"/>
  <c r="K3868" i="1"/>
  <c r="M3868" i="1"/>
  <c r="K3852" i="1"/>
  <c r="M3852" i="1"/>
  <c r="K3836" i="1"/>
  <c r="M3836" i="1"/>
  <c r="K3820" i="1"/>
  <c r="M3820" i="1"/>
  <c r="K3804" i="1"/>
  <c r="M3804" i="1"/>
  <c r="K3788" i="1"/>
  <c r="M3788" i="1"/>
  <c r="K3772" i="1"/>
  <c r="M3772" i="1"/>
  <c r="K3387" i="1"/>
  <c r="L3387" i="1"/>
  <c r="M3387" i="1"/>
  <c r="K3373" i="1"/>
  <c r="L3373" i="1"/>
  <c r="M3373" i="1"/>
  <c r="K3365" i="1"/>
  <c r="K3360" i="1"/>
  <c r="K3358" i="1"/>
  <c r="L3358" i="1"/>
  <c r="M3358" i="1"/>
  <c r="K3347" i="1"/>
  <c r="L3347" i="1"/>
  <c r="N3347" i="1"/>
  <c r="L3345" i="1"/>
  <c r="N3329" i="1"/>
  <c r="L3329" i="1"/>
  <c r="M3329" i="1"/>
  <c r="K3281" i="1"/>
  <c r="L3279" i="1"/>
  <c r="K3279" i="1"/>
  <c r="M3279" i="1"/>
  <c r="M3266" i="1"/>
  <c r="L3255" i="1"/>
  <c r="K3255" i="1"/>
  <c r="M3255" i="1"/>
  <c r="N3255" i="1"/>
  <c r="M3240" i="1"/>
  <c r="K3240" i="1"/>
  <c r="L3240" i="1"/>
  <c r="N3240" i="1"/>
  <c r="L3213" i="1"/>
  <c r="M3213" i="1"/>
  <c r="N3213" i="1"/>
  <c r="K3205" i="1"/>
  <c r="L3205" i="1"/>
  <c r="N3205" i="1"/>
  <c r="M3203" i="1"/>
  <c r="K3192" i="1"/>
  <c r="M3192" i="1"/>
  <c r="L3192" i="1"/>
  <c r="N3192" i="1"/>
  <c r="L3157" i="1"/>
  <c r="K3139" i="1"/>
  <c r="M3061" i="1"/>
  <c r="L3043" i="1"/>
  <c r="L3039" i="1"/>
  <c r="K3039" i="1"/>
  <c r="M3039" i="1"/>
  <c r="N3039" i="1"/>
  <c r="N3027" i="1"/>
  <c r="K3027" i="1"/>
  <c r="L3027" i="1"/>
  <c r="L3025" i="1"/>
  <c r="N3025" i="1"/>
  <c r="M3025" i="1"/>
  <c r="M3010" i="1"/>
  <c r="K3010" i="1"/>
  <c r="L3010" i="1"/>
  <c r="N3010" i="1"/>
  <c r="N3003" i="1"/>
  <c r="L3003" i="1"/>
  <c r="M3003" i="1"/>
  <c r="L3001" i="1"/>
  <c r="N3001" i="1"/>
  <c r="K2997" i="1"/>
  <c r="L2985" i="1"/>
  <c r="N2985" i="1"/>
  <c r="K2985" i="1"/>
  <c r="M2985" i="1"/>
  <c r="M2955" i="1"/>
  <c r="N2955" i="1"/>
  <c r="K2912" i="1"/>
  <c r="K2844" i="1"/>
  <c r="M2844" i="1"/>
  <c r="K2723" i="1"/>
  <c r="L2723" i="1"/>
  <c r="M2723" i="1"/>
  <c r="N2723" i="1"/>
  <c r="K2698" i="1"/>
  <c r="N2698" i="1"/>
  <c r="L2698" i="1"/>
  <c r="M2698" i="1"/>
  <c r="N2591" i="1"/>
  <c r="K2591" i="1"/>
  <c r="L2591" i="1"/>
  <c r="M2591" i="1"/>
  <c r="N2582" i="1"/>
  <c r="K2582" i="1"/>
  <c r="L2582" i="1"/>
  <c r="M2582" i="1"/>
  <c r="L2580" i="1"/>
  <c r="K2580" i="1"/>
  <c r="M2580" i="1"/>
  <c r="N2580" i="1"/>
  <c r="N2488" i="1"/>
  <c r="M2488" i="1"/>
  <c r="L2436" i="1"/>
  <c r="M2436" i="1"/>
  <c r="K2436" i="1"/>
  <c r="N2436" i="1"/>
  <c r="M2121" i="1"/>
  <c r="N2121" i="1"/>
  <c r="K2121" i="1"/>
  <c r="L2121" i="1"/>
  <c r="N2114" i="1"/>
  <c r="M2114" i="1"/>
  <c r="L2114" i="1"/>
  <c r="K2114" i="1"/>
  <c r="L3925" i="1"/>
  <c r="N3925" i="1"/>
  <c r="K3884" i="1"/>
  <c r="M3884" i="1"/>
  <c r="K3766" i="1"/>
  <c r="L3766" i="1"/>
  <c r="M3766" i="1"/>
  <c r="K3758" i="1"/>
  <c r="L3758" i="1"/>
  <c r="M3758" i="1"/>
  <c r="K3750" i="1"/>
  <c r="L3750" i="1"/>
  <c r="M3750" i="1"/>
  <c r="K3742" i="1"/>
  <c r="L3742" i="1"/>
  <c r="M3742" i="1"/>
  <c r="K3734" i="1"/>
  <c r="L3734" i="1"/>
  <c r="M3734" i="1"/>
  <c r="K3726" i="1"/>
  <c r="L3726" i="1"/>
  <c r="M3726" i="1"/>
  <c r="K3718" i="1"/>
  <c r="L3718" i="1"/>
  <c r="M3718" i="1"/>
  <c r="K3710" i="1"/>
  <c r="L3710" i="1"/>
  <c r="M3710" i="1"/>
  <c r="K3702" i="1"/>
  <c r="L3702" i="1"/>
  <c r="M3702" i="1"/>
  <c r="K3694" i="1"/>
  <c r="L3694" i="1"/>
  <c r="M3694" i="1"/>
  <c r="K3686" i="1"/>
  <c r="L3686" i="1"/>
  <c r="M3686" i="1"/>
  <c r="K3678" i="1"/>
  <c r="L3678" i="1"/>
  <c r="M3678" i="1"/>
  <c r="K3670" i="1"/>
  <c r="L3670" i="1"/>
  <c r="M3670" i="1"/>
  <c r="K3662" i="1"/>
  <c r="L3662" i="1"/>
  <c r="M3662" i="1"/>
  <c r="K3654" i="1"/>
  <c r="L3654" i="1"/>
  <c r="M3654" i="1"/>
  <c r="K3646" i="1"/>
  <c r="L3646" i="1"/>
  <c r="M3646" i="1"/>
  <c r="K3638" i="1"/>
  <c r="L3638" i="1"/>
  <c r="M3638" i="1"/>
  <c r="K3630" i="1"/>
  <c r="L3630" i="1"/>
  <c r="M3630" i="1"/>
  <c r="K3622" i="1"/>
  <c r="L3622" i="1"/>
  <c r="M3622" i="1"/>
  <c r="K3614" i="1"/>
  <c r="L3614" i="1"/>
  <c r="M3614" i="1"/>
  <c r="K3606" i="1"/>
  <c r="L3606" i="1"/>
  <c r="M3606" i="1"/>
  <c r="K3598" i="1"/>
  <c r="L3598" i="1"/>
  <c r="M3598" i="1"/>
  <c r="K3590" i="1"/>
  <c r="L3590" i="1"/>
  <c r="M3590" i="1"/>
  <c r="K3582" i="1"/>
  <c r="L3582" i="1"/>
  <c r="M3582" i="1"/>
  <c r="K3574" i="1"/>
  <c r="L3574" i="1"/>
  <c r="M3574" i="1"/>
  <c r="K3566" i="1"/>
  <c r="L3566" i="1"/>
  <c r="M3566" i="1"/>
  <c r="K3558" i="1"/>
  <c r="L3558" i="1"/>
  <c r="M3558" i="1"/>
  <c r="K3550" i="1"/>
  <c r="L3550" i="1"/>
  <c r="M3550" i="1"/>
  <c r="K3542" i="1"/>
  <c r="L3542" i="1"/>
  <c r="M3542" i="1"/>
  <c r="K3534" i="1"/>
  <c r="L3534" i="1"/>
  <c r="M3534" i="1"/>
  <c r="K3526" i="1"/>
  <c r="L3526" i="1"/>
  <c r="M3526" i="1"/>
  <c r="K3518" i="1"/>
  <c r="L3518" i="1"/>
  <c r="M3518" i="1"/>
  <c r="K3510" i="1"/>
  <c r="L3510" i="1"/>
  <c r="M3510" i="1"/>
  <c r="K3502" i="1"/>
  <c r="L3502" i="1"/>
  <c r="M3502" i="1"/>
  <c r="K3494" i="1"/>
  <c r="L3494" i="1"/>
  <c r="M3494" i="1"/>
  <c r="K3486" i="1"/>
  <c r="L3486" i="1"/>
  <c r="M3486" i="1"/>
  <c r="K3478" i="1"/>
  <c r="L3478" i="1"/>
  <c r="M3478" i="1"/>
  <c r="K3470" i="1"/>
  <c r="L3470" i="1"/>
  <c r="M3470" i="1"/>
  <c r="K3462" i="1"/>
  <c r="L3462" i="1"/>
  <c r="M3462" i="1"/>
  <c r="K3454" i="1"/>
  <c r="L3454" i="1"/>
  <c r="M3454" i="1"/>
  <c r="K3446" i="1"/>
  <c r="L3446" i="1"/>
  <c r="M3446" i="1"/>
  <c r="K3438" i="1"/>
  <c r="L3438" i="1"/>
  <c r="M3438" i="1"/>
  <c r="K3430" i="1"/>
  <c r="L3430" i="1"/>
  <c r="M3430" i="1"/>
  <c r="K3422" i="1"/>
  <c r="L3422" i="1"/>
  <c r="M3422" i="1"/>
  <c r="K3414" i="1"/>
  <c r="L3414" i="1"/>
  <c r="M3414" i="1"/>
  <c r="K3406" i="1"/>
  <c r="L3406" i="1"/>
  <c r="M3406" i="1"/>
  <c r="K3398" i="1"/>
  <c r="L3398" i="1"/>
  <c r="M3398" i="1"/>
  <c r="L3383" i="1"/>
  <c r="K3383" i="1"/>
  <c r="M3383" i="1"/>
  <c r="N3383" i="1"/>
  <c r="M3368" i="1"/>
  <c r="K3368" i="1"/>
  <c r="L3368" i="1"/>
  <c r="N3368" i="1"/>
  <c r="L3314" i="1"/>
  <c r="M3314" i="1"/>
  <c r="N3314" i="1"/>
  <c r="N3289" i="1"/>
  <c r="K3289" i="1"/>
  <c r="L3289" i="1"/>
  <c r="M3289" i="1"/>
  <c r="K3269" i="1"/>
  <c r="L3269" i="1"/>
  <c r="N3269" i="1"/>
  <c r="K3266" i="1"/>
  <c r="M3264" i="1"/>
  <c r="K3264" i="1"/>
  <c r="L3264" i="1"/>
  <c r="K3246" i="1"/>
  <c r="M3246" i="1"/>
  <c r="N3246" i="1"/>
  <c r="L3235" i="1"/>
  <c r="M3235" i="1"/>
  <c r="N3235" i="1"/>
  <c r="K3203" i="1"/>
  <c r="L3103" i="1"/>
  <c r="K3103" i="1"/>
  <c r="M3103" i="1"/>
  <c r="N3103" i="1"/>
  <c r="N3091" i="1"/>
  <c r="K3091" i="1"/>
  <c r="L3091" i="1"/>
  <c r="L3089" i="1"/>
  <c r="N3089" i="1"/>
  <c r="M3089" i="1"/>
  <c r="M3074" i="1"/>
  <c r="K3074" i="1"/>
  <c r="L3074" i="1"/>
  <c r="N3074" i="1"/>
  <c r="N3067" i="1"/>
  <c r="L3067" i="1"/>
  <c r="M3067" i="1"/>
  <c r="L3065" i="1"/>
  <c r="N3065" i="1"/>
  <c r="K3061" i="1"/>
  <c r="L3049" i="1"/>
  <c r="N3049" i="1"/>
  <c r="K3049" i="1"/>
  <c r="M3049" i="1"/>
  <c r="L3021" i="1"/>
  <c r="M3021" i="1"/>
  <c r="N3021" i="1"/>
  <c r="K3013" i="1"/>
  <c r="L3013" i="1"/>
  <c r="N3013" i="1"/>
  <c r="K3000" i="1"/>
  <c r="M3000" i="1"/>
  <c r="L3000" i="1"/>
  <c r="N3000" i="1"/>
  <c r="K2961" i="1"/>
  <c r="L2961" i="1"/>
  <c r="N2961" i="1"/>
  <c r="M2961" i="1"/>
  <c r="L2954" i="1"/>
  <c r="M2954" i="1"/>
  <c r="K2954" i="1"/>
  <c r="N2954" i="1"/>
  <c r="K2923" i="1"/>
  <c r="M2923" i="1"/>
  <c r="L2916" i="1"/>
  <c r="M2916" i="1"/>
  <c r="N2916" i="1"/>
  <c r="M2822" i="1"/>
  <c r="N2822" i="1"/>
  <c r="K2822" i="1"/>
  <c r="L2822" i="1"/>
  <c r="N2742" i="1"/>
  <c r="K2742" i="1"/>
  <c r="L2742" i="1"/>
  <c r="M2742" i="1"/>
  <c r="L2732" i="1"/>
  <c r="M2732" i="1"/>
  <c r="K2732" i="1"/>
  <c r="N2732" i="1"/>
  <c r="N2726" i="1"/>
  <c r="K2726" i="1"/>
  <c r="L2726" i="1"/>
  <c r="M2726" i="1"/>
  <c r="L2716" i="1"/>
  <c r="M2716" i="1"/>
  <c r="K2716" i="1"/>
  <c r="N2716" i="1"/>
  <c r="M2287" i="1"/>
  <c r="N2287" i="1"/>
  <c r="K2287" i="1"/>
  <c r="L2287" i="1"/>
  <c r="K2276" i="1"/>
  <c r="M2276" i="1"/>
  <c r="N2276" i="1"/>
  <c r="L2276" i="1"/>
  <c r="K2234" i="1"/>
  <c r="M2234" i="1"/>
  <c r="N2234" i="1"/>
  <c r="L2234" i="1"/>
  <c r="L3933" i="1"/>
  <c r="N3933" i="1"/>
  <c r="K3892" i="1"/>
  <c r="M3892" i="1"/>
  <c r="L3869" i="1"/>
  <c r="N3869" i="1"/>
  <c r="L3862" i="1"/>
  <c r="M3862" i="1"/>
  <c r="M3855" i="1"/>
  <c r="N3855" i="1"/>
  <c r="K3853" i="1"/>
  <c r="L3853" i="1"/>
  <c r="N3853" i="1"/>
  <c r="L3846" i="1"/>
  <c r="M3846" i="1"/>
  <c r="M3839" i="1"/>
  <c r="N3839" i="1"/>
  <c r="K3837" i="1"/>
  <c r="L3837" i="1"/>
  <c r="N3837" i="1"/>
  <c r="L3830" i="1"/>
  <c r="M3830" i="1"/>
  <c r="M3823" i="1"/>
  <c r="N3823" i="1"/>
  <c r="K3821" i="1"/>
  <c r="L3821" i="1"/>
  <c r="N3821" i="1"/>
  <c r="L3814" i="1"/>
  <c r="M3814" i="1"/>
  <c r="M3807" i="1"/>
  <c r="N3807" i="1"/>
  <c r="K3805" i="1"/>
  <c r="L3805" i="1"/>
  <c r="N3805" i="1"/>
  <c r="L3798" i="1"/>
  <c r="M3798" i="1"/>
  <c r="M3791" i="1"/>
  <c r="N3791" i="1"/>
  <c r="K3789" i="1"/>
  <c r="L3789" i="1"/>
  <c r="N3789" i="1"/>
  <c r="L3782" i="1"/>
  <c r="M3782" i="1"/>
  <c r="M3775" i="1"/>
  <c r="N3775" i="1"/>
  <c r="K3773" i="1"/>
  <c r="L3773" i="1"/>
  <c r="N3773" i="1"/>
  <c r="L3378" i="1"/>
  <c r="M3378" i="1"/>
  <c r="N3378" i="1"/>
  <c r="N3353" i="1"/>
  <c r="K3353" i="1"/>
  <c r="L3353" i="1"/>
  <c r="M3353" i="1"/>
  <c r="K3333" i="1"/>
  <c r="L3333" i="1"/>
  <c r="N3333" i="1"/>
  <c r="M3328" i="1"/>
  <c r="K3328" i="1"/>
  <c r="L3328" i="1"/>
  <c r="K3310" i="1"/>
  <c r="M3310" i="1"/>
  <c r="N3310" i="1"/>
  <c r="L3299" i="1"/>
  <c r="M3299" i="1"/>
  <c r="N3299" i="1"/>
  <c r="L3231" i="1"/>
  <c r="M3231" i="1"/>
  <c r="N3231" i="1"/>
  <c r="L3209" i="1"/>
  <c r="N3209" i="1"/>
  <c r="K3209" i="1"/>
  <c r="M3209" i="1"/>
  <c r="L3181" i="1"/>
  <c r="M3181" i="1"/>
  <c r="N3181" i="1"/>
  <c r="K3173" i="1"/>
  <c r="L3173" i="1"/>
  <c r="N3173" i="1"/>
  <c r="K3160" i="1"/>
  <c r="M3160" i="1"/>
  <c r="L3160" i="1"/>
  <c r="N3160" i="1"/>
  <c r="L3007" i="1"/>
  <c r="K3007" i="1"/>
  <c r="M3007" i="1"/>
  <c r="N3007" i="1"/>
  <c r="N2995" i="1"/>
  <c r="K2995" i="1"/>
  <c r="L2995" i="1"/>
  <c r="L2993" i="1"/>
  <c r="N2993" i="1"/>
  <c r="M2993" i="1"/>
  <c r="M2945" i="1"/>
  <c r="N2945" i="1"/>
  <c r="K2908" i="1"/>
  <c r="M2908" i="1"/>
  <c r="L2908" i="1"/>
  <c r="N2908" i="1"/>
  <c r="M2897" i="1"/>
  <c r="K2897" i="1"/>
  <c r="L2897" i="1"/>
  <c r="K2855" i="1"/>
  <c r="L2855" i="1"/>
  <c r="N2855" i="1"/>
  <c r="M2855" i="1"/>
  <c r="K2770" i="1"/>
  <c r="N2770" i="1"/>
  <c r="M2770" i="1"/>
  <c r="L2329" i="1"/>
  <c r="M2329" i="1"/>
  <c r="K2329" i="1"/>
  <c r="N2329" i="1"/>
  <c r="K2305" i="1"/>
  <c r="M2305" i="1"/>
  <c r="N2305" i="1"/>
  <c r="L2305" i="1"/>
  <c r="L2230" i="1"/>
  <c r="K2230" i="1"/>
  <c r="N2230" i="1"/>
  <c r="M2223" i="1"/>
  <c r="N2223" i="1"/>
  <c r="K2223" i="1"/>
  <c r="L2223" i="1"/>
  <c r="K2189" i="1"/>
  <c r="N2189" i="1"/>
  <c r="L2189" i="1"/>
  <c r="M2189" i="1"/>
  <c r="L3941" i="1"/>
  <c r="N3941" i="1"/>
  <c r="K3900" i="1"/>
  <c r="M3900" i="1"/>
  <c r="L3877" i="1"/>
  <c r="N3877" i="1"/>
  <c r="K3860" i="1"/>
  <c r="M3860" i="1"/>
  <c r="K3844" i="1"/>
  <c r="M3844" i="1"/>
  <c r="K3828" i="1"/>
  <c r="M3828" i="1"/>
  <c r="K3812" i="1"/>
  <c r="M3812" i="1"/>
  <c r="K3796" i="1"/>
  <c r="M3796" i="1"/>
  <c r="K3780" i="1"/>
  <c r="M3780" i="1"/>
  <c r="M3392" i="1"/>
  <c r="K3392" i="1"/>
  <c r="L3392" i="1"/>
  <c r="K3374" i="1"/>
  <c r="M3374" i="1"/>
  <c r="N3374" i="1"/>
  <c r="L3363" i="1"/>
  <c r="M3363" i="1"/>
  <c r="N3363" i="1"/>
  <c r="L3295" i="1"/>
  <c r="M3295" i="1"/>
  <c r="N3295" i="1"/>
  <c r="K3274" i="1"/>
  <c r="L3274" i="1"/>
  <c r="M3274" i="1"/>
  <c r="N3249" i="1"/>
  <c r="K3249" i="1"/>
  <c r="L3249" i="1"/>
  <c r="L3221" i="1"/>
  <c r="M3221" i="1"/>
  <c r="N3221" i="1"/>
  <c r="L3167" i="1"/>
  <c r="K3167" i="1"/>
  <c r="M3167" i="1"/>
  <c r="N3167" i="1"/>
  <c r="N3155" i="1"/>
  <c r="K3155" i="1"/>
  <c r="L3155" i="1"/>
  <c r="L3153" i="1"/>
  <c r="N3153" i="1"/>
  <c r="M3153" i="1"/>
  <c r="M3138" i="1"/>
  <c r="K3138" i="1"/>
  <c r="L3138" i="1"/>
  <c r="N3138" i="1"/>
  <c r="N3131" i="1"/>
  <c r="L3131" i="1"/>
  <c r="M3131" i="1"/>
  <c r="L3129" i="1"/>
  <c r="N3129" i="1"/>
  <c r="L3113" i="1"/>
  <c r="N3113" i="1"/>
  <c r="K3113" i="1"/>
  <c r="M3113" i="1"/>
  <c r="L3085" i="1"/>
  <c r="M3085" i="1"/>
  <c r="N3085" i="1"/>
  <c r="K3077" i="1"/>
  <c r="L3077" i="1"/>
  <c r="N3077" i="1"/>
  <c r="K3064" i="1"/>
  <c r="M3064" i="1"/>
  <c r="L3064" i="1"/>
  <c r="N3064" i="1"/>
  <c r="M2963" i="1"/>
  <c r="N2963" i="1"/>
  <c r="K2963" i="1"/>
  <c r="L2963" i="1"/>
  <c r="K2911" i="1"/>
  <c r="N2911" i="1"/>
  <c r="L2911" i="1"/>
  <c r="M2911" i="1"/>
  <c r="N2850" i="1"/>
  <c r="K2850" i="1"/>
  <c r="L2850" i="1"/>
  <c r="L2846" i="1"/>
  <c r="M2846" i="1"/>
  <c r="K2846" i="1"/>
  <c r="N2846" i="1"/>
  <c r="L2803" i="1"/>
  <c r="K2803" i="1"/>
  <c r="N2803" i="1"/>
  <c r="M2803" i="1"/>
  <c r="M2669" i="1"/>
  <c r="L2669" i="1"/>
  <c r="N2669" i="1"/>
  <c r="K2669" i="1"/>
  <c r="M2653" i="1"/>
  <c r="K2653" i="1"/>
  <c r="N2653" i="1"/>
  <c r="K2648" i="1"/>
  <c r="L2648" i="1"/>
  <c r="M2648" i="1"/>
  <c r="N2648" i="1"/>
  <c r="N2646" i="1"/>
  <c r="K2646" i="1"/>
  <c r="M2646" i="1"/>
  <c r="L2484" i="1"/>
  <c r="K2484" i="1"/>
  <c r="M2484" i="1"/>
  <c r="N2484" i="1"/>
  <c r="L2404" i="1"/>
  <c r="M2404" i="1"/>
  <c r="K2404" i="1"/>
  <c r="N2404" i="1"/>
  <c r="L2345" i="1"/>
  <c r="N2345" i="1"/>
  <c r="K2345" i="1"/>
  <c r="M2345" i="1"/>
  <c r="M3764" i="1"/>
  <c r="M3756" i="1"/>
  <c r="M3748" i="1"/>
  <c r="M3740" i="1"/>
  <c r="M3732" i="1"/>
  <c r="M3724" i="1"/>
  <c r="M3716" i="1"/>
  <c r="M3708" i="1"/>
  <c r="M3700" i="1"/>
  <c r="M3692" i="1"/>
  <c r="M3684" i="1"/>
  <c r="M3676" i="1"/>
  <c r="M3668" i="1"/>
  <c r="M3660" i="1"/>
  <c r="M3652" i="1"/>
  <c r="M3644" i="1"/>
  <c r="M3636" i="1"/>
  <c r="M3628" i="1"/>
  <c r="M3620" i="1"/>
  <c r="M3612" i="1"/>
  <c r="M3604" i="1"/>
  <c r="M3596" i="1"/>
  <c r="M3588" i="1"/>
  <c r="M3580" i="1"/>
  <c r="M3572" i="1"/>
  <c r="M3564" i="1"/>
  <c r="M3556" i="1"/>
  <c r="M3548" i="1"/>
  <c r="M3540" i="1"/>
  <c r="M3532" i="1"/>
  <c r="M3524" i="1"/>
  <c r="M3516" i="1"/>
  <c r="M3508" i="1"/>
  <c r="M3500" i="1"/>
  <c r="M3492" i="1"/>
  <c r="M3484" i="1"/>
  <c r="M3476" i="1"/>
  <c r="M3468" i="1"/>
  <c r="M3460" i="1"/>
  <c r="M3452" i="1"/>
  <c r="M3444" i="1"/>
  <c r="M3436" i="1"/>
  <c r="M3428" i="1"/>
  <c r="M3420" i="1"/>
  <c r="M3412" i="1"/>
  <c r="M3404" i="1"/>
  <c r="M3396" i="1"/>
  <c r="M3391" i="1"/>
  <c r="M3386" i="1"/>
  <c r="N3382" i="1"/>
  <c r="L3376" i="1"/>
  <c r="M3371" i="1"/>
  <c r="N3367" i="1"/>
  <c r="L3361" i="1"/>
  <c r="M3357" i="1"/>
  <c r="N3352" i="1"/>
  <c r="M3342" i="1"/>
  <c r="M3337" i="1"/>
  <c r="M3327" i="1"/>
  <c r="M3322" i="1"/>
  <c r="N3318" i="1"/>
  <c r="L3312" i="1"/>
  <c r="M3307" i="1"/>
  <c r="N3303" i="1"/>
  <c r="L3297" i="1"/>
  <c r="M3293" i="1"/>
  <c r="N3288" i="1"/>
  <c r="M3278" i="1"/>
  <c r="M3273" i="1"/>
  <c r="M3263" i="1"/>
  <c r="M3258" i="1"/>
  <c r="N3254" i="1"/>
  <c r="L3248" i="1"/>
  <c r="M3243" i="1"/>
  <c r="N3239" i="1"/>
  <c r="L3233" i="1"/>
  <c r="M3229" i="1"/>
  <c r="N3224" i="1"/>
  <c r="L3211" i="1"/>
  <c r="K3200" i="1"/>
  <c r="M3200" i="1"/>
  <c r="N3194" i="1"/>
  <c r="N3191" i="1"/>
  <c r="L3179" i="1"/>
  <c r="K3168" i="1"/>
  <c r="M3168" i="1"/>
  <c r="N3162" i="1"/>
  <c r="N3159" i="1"/>
  <c r="L3147" i="1"/>
  <c r="K3136" i="1"/>
  <c r="M3136" i="1"/>
  <c r="N3130" i="1"/>
  <c r="N3127" i="1"/>
  <c r="L3115" i="1"/>
  <c r="K3104" i="1"/>
  <c r="M3104" i="1"/>
  <c r="N3098" i="1"/>
  <c r="N3095" i="1"/>
  <c r="L3083" i="1"/>
  <c r="K3072" i="1"/>
  <c r="M3072" i="1"/>
  <c r="N3066" i="1"/>
  <c r="N3063" i="1"/>
  <c r="L3051" i="1"/>
  <c r="K3040" i="1"/>
  <c r="M3040" i="1"/>
  <c r="N3034" i="1"/>
  <c r="N3031" i="1"/>
  <c r="L3019" i="1"/>
  <c r="K3008" i="1"/>
  <c r="M3008" i="1"/>
  <c r="N3002" i="1"/>
  <c r="N2999" i="1"/>
  <c r="L2987" i="1"/>
  <c r="M2979" i="1"/>
  <c r="N2979" i="1"/>
  <c r="K2977" i="1"/>
  <c r="L2977" i="1"/>
  <c r="N2977" i="1"/>
  <c r="K2968" i="1"/>
  <c r="M2968" i="1"/>
  <c r="M2950" i="1"/>
  <c r="N2950" i="1"/>
  <c r="L2939" i="1"/>
  <c r="M2939" i="1"/>
  <c r="M2929" i="1"/>
  <c r="K2929" i="1"/>
  <c r="L2929" i="1"/>
  <c r="M2927" i="1"/>
  <c r="L2904" i="1"/>
  <c r="K2904" i="1"/>
  <c r="N2904" i="1"/>
  <c r="M2902" i="1"/>
  <c r="N2890" i="1"/>
  <c r="L2890" i="1"/>
  <c r="M2890" i="1"/>
  <c r="M2867" i="1"/>
  <c r="N2866" i="1"/>
  <c r="M2866" i="1"/>
  <c r="L2860" i="1"/>
  <c r="M2860" i="1"/>
  <c r="N2848" i="1"/>
  <c r="K2847" i="1"/>
  <c r="N2847" i="1"/>
  <c r="K2820" i="1"/>
  <c r="L2820" i="1"/>
  <c r="N2820" i="1"/>
  <c r="L2818" i="1"/>
  <c r="M2817" i="1"/>
  <c r="N2817" i="1"/>
  <c r="M2809" i="1"/>
  <c r="N2809" i="1"/>
  <c r="M2801" i="1"/>
  <c r="N2801" i="1"/>
  <c r="M2793" i="1"/>
  <c r="N2793" i="1"/>
  <c r="M2785" i="1"/>
  <c r="N2785" i="1"/>
  <c r="K2778" i="1"/>
  <c r="N2778" i="1"/>
  <c r="L2778" i="1"/>
  <c r="M2778" i="1"/>
  <c r="N2710" i="1"/>
  <c r="K2710" i="1"/>
  <c r="L2710" i="1"/>
  <c r="M2710" i="1"/>
  <c r="L2700" i="1"/>
  <c r="M2700" i="1"/>
  <c r="K2700" i="1"/>
  <c r="N2700" i="1"/>
  <c r="K2682" i="1"/>
  <c r="N2682" i="1"/>
  <c r="L2682" i="1"/>
  <c r="M2682" i="1"/>
  <c r="K2675" i="1"/>
  <c r="L2675" i="1"/>
  <c r="M2675" i="1"/>
  <c r="N2675" i="1"/>
  <c r="N2655" i="1"/>
  <c r="M2655" i="1"/>
  <c r="L2644" i="1"/>
  <c r="K2644" i="1"/>
  <c r="M2644" i="1"/>
  <c r="K2635" i="1"/>
  <c r="M2635" i="1"/>
  <c r="N2635" i="1"/>
  <c r="L2635" i="1"/>
  <c r="N2614" i="1"/>
  <c r="K2614" i="1"/>
  <c r="L2614" i="1"/>
  <c r="M2614" i="1"/>
  <c r="L2612" i="1"/>
  <c r="K2612" i="1"/>
  <c r="N2612" i="1"/>
  <c r="M2551" i="1"/>
  <c r="K2551" i="1"/>
  <c r="L2551" i="1"/>
  <c r="N2551" i="1"/>
  <c r="L2532" i="1"/>
  <c r="K2532" i="1"/>
  <c r="M2532" i="1"/>
  <c r="N2532" i="1"/>
  <c r="N2506" i="1"/>
  <c r="L2506" i="1"/>
  <c r="M2506" i="1"/>
  <c r="M2455" i="1"/>
  <c r="K2455" i="1"/>
  <c r="L2455" i="1"/>
  <c r="N2455" i="1"/>
  <c r="L2430" i="1"/>
  <c r="N2430" i="1"/>
  <c r="M2430" i="1"/>
  <c r="K2430" i="1"/>
  <c r="K2421" i="1"/>
  <c r="M2421" i="1"/>
  <c r="N2421" i="1"/>
  <c r="L2421" i="1"/>
  <c r="L2388" i="1"/>
  <c r="M2388" i="1"/>
  <c r="K2388" i="1"/>
  <c r="M2383" i="1"/>
  <c r="L2383" i="1"/>
  <c r="N2383" i="1"/>
  <c r="K2313" i="1"/>
  <c r="L2313" i="1"/>
  <c r="M2313" i="1"/>
  <c r="N2313" i="1"/>
  <c r="K2290" i="1"/>
  <c r="M2290" i="1"/>
  <c r="N2290" i="1"/>
  <c r="L2290" i="1"/>
  <c r="K2237" i="1"/>
  <c r="L2237" i="1"/>
  <c r="N2237" i="1"/>
  <c r="M2237" i="1"/>
  <c r="K2185" i="1"/>
  <c r="M2185" i="1"/>
  <c r="N2185" i="1"/>
  <c r="K2142" i="1"/>
  <c r="L2142" i="1"/>
  <c r="N2142" i="1"/>
  <c r="M2142" i="1"/>
  <c r="K1890" i="1"/>
  <c r="L1890" i="1"/>
  <c r="N1890" i="1"/>
  <c r="M1888" i="1"/>
  <c r="N1888" i="1"/>
  <c r="L1888" i="1"/>
  <c r="K1853" i="1"/>
  <c r="M1853" i="1"/>
  <c r="N1853" i="1"/>
  <c r="L1853" i="1"/>
  <c r="K1813" i="1"/>
  <c r="L1813" i="1"/>
  <c r="M1813" i="1"/>
  <c r="N1813" i="1"/>
  <c r="L1769" i="1"/>
  <c r="N1769" i="1"/>
  <c r="M1769" i="1"/>
  <c r="K1769" i="1"/>
  <c r="M1607" i="1"/>
  <c r="N1607" i="1"/>
  <c r="K1607" i="1"/>
  <c r="L1607" i="1"/>
  <c r="L3382" i="1"/>
  <c r="K3367" i="1"/>
  <c r="K3352" i="1"/>
  <c r="K3337" i="1"/>
  <c r="L3318" i="1"/>
  <c r="K3303" i="1"/>
  <c r="K3288" i="1"/>
  <c r="K3273" i="1"/>
  <c r="L3254" i="1"/>
  <c r="K3239" i="1"/>
  <c r="K3224" i="1"/>
  <c r="K3208" i="1"/>
  <c r="M3208" i="1"/>
  <c r="K3194" i="1"/>
  <c r="K3191" i="1"/>
  <c r="K3176" i="1"/>
  <c r="M3176" i="1"/>
  <c r="K3162" i="1"/>
  <c r="K3159" i="1"/>
  <c r="K3144" i="1"/>
  <c r="M3144" i="1"/>
  <c r="K3130" i="1"/>
  <c r="K3127" i="1"/>
  <c r="K3112" i="1"/>
  <c r="M3112" i="1"/>
  <c r="K3098" i="1"/>
  <c r="K3095" i="1"/>
  <c r="K3080" i="1"/>
  <c r="M3080" i="1"/>
  <c r="K3066" i="1"/>
  <c r="K3063" i="1"/>
  <c r="K3048" i="1"/>
  <c r="M3048" i="1"/>
  <c r="K3034" i="1"/>
  <c r="K3031" i="1"/>
  <c r="K3016" i="1"/>
  <c r="M3016" i="1"/>
  <c r="K3002" i="1"/>
  <c r="K2999" i="1"/>
  <c r="K2984" i="1"/>
  <c r="M2984" i="1"/>
  <c r="L2962" i="1"/>
  <c r="M2962" i="1"/>
  <c r="K2948" i="1"/>
  <c r="L2948" i="1"/>
  <c r="N2948" i="1"/>
  <c r="K2935" i="1"/>
  <c r="M2935" i="1"/>
  <c r="N2935" i="1"/>
  <c r="L2910" i="1"/>
  <c r="M2910" i="1"/>
  <c r="K2899" i="1"/>
  <c r="L2899" i="1"/>
  <c r="N2899" i="1"/>
  <c r="L2856" i="1"/>
  <c r="M2856" i="1"/>
  <c r="N2856" i="1"/>
  <c r="K2848" i="1"/>
  <c r="M2836" i="1"/>
  <c r="N2836" i="1"/>
  <c r="K2771" i="1"/>
  <c r="L2771" i="1"/>
  <c r="M2771" i="1"/>
  <c r="K2759" i="1"/>
  <c r="M2759" i="1"/>
  <c r="N2759" i="1"/>
  <c r="N2678" i="1"/>
  <c r="K2678" i="1"/>
  <c r="L2678" i="1"/>
  <c r="M2678" i="1"/>
  <c r="K2663" i="1"/>
  <c r="L2663" i="1"/>
  <c r="M2663" i="1"/>
  <c r="N2663" i="1"/>
  <c r="M2629" i="1"/>
  <c r="K2629" i="1"/>
  <c r="L2629" i="1"/>
  <c r="N2629" i="1"/>
  <c r="L2620" i="1"/>
  <c r="M2620" i="1"/>
  <c r="N2620" i="1"/>
  <c r="K2620" i="1"/>
  <c r="K2554" i="1"/>
  <c r="N2554" i="1"/>
  <c r="L2554" i="1"/>
  <c r="M2554" i="1"/>
  <c r="L2542" i="1"/>
  <c r="N2542" i="1"/>
  <c r="L2530" i="1"/>
  <c r="M2530" i="1"/>
  <c r="K2525" i="1"/>
  <c r="M2525" i="1"/>
  <c r="L2525" i="1"/>
  <c r="K2509" i="1"/>
  <c r="M2509" i="1"/>
  <c r="L2509" i="1"/>
  <c r="N2509" i="1"/>
  <c r="L2478" i="1"/>
  <c r="N2478" i="1"/>
  <c r="K2478" i="1"/>
  <c r="M2478" i="1"/>
  <c r="N2448" i="1"/>
  <c r="L2448" i="1"/>
  <c r="M2448" i="1"/>
  <c r="K2437" i="1"/>
  <c r="M2437" i="1"/>
  <c r="N2437" i="1"/>
  <c r="L2437" i="1"/>
  <c r="M2423" i="1"/>
  <c r="K2423" i="1"/>
  <c r="L2406" i="1"/>
  <c r="N2406" i="1"/>
  <c r="K2406" i="1"/>
  <c r="M2406" i="1"/>
  <c r="L2310" i="1"/>
  <c r="M2310" i="1"/>
  <c r="N2310" i="1"/>
  <c r="K2310" i="1"/>
  <c r="M2295" i="1"/>
  <c r="L2295" i="1"/>
  <c r="N2295" i="1"/>
  <c r="K2295" i="1"/>
  <c r="M2257" i="1"/>
  <c r="K2257" i="1"/>
  <c r="L2257" i="1"/>
  <c r="N2257" i="1"/>
  <c r="L2246" i="1"/>
  <c r="M2246" i="1"/>
  <c r="N2246" i="1"/>
  <c r="K2197" i="1"/>
  <c r="M2197" i="1"/>
  <c r="N2197" i="1"/>
  <c r="L2197" i="1"/>
  <c r="K2154" i="1"/>
  <c r="M2154" i="1"/>
  <c r="N2154" i="1"/>
  <c r="L2154" i="1"/>
  <c r="K2134" i="1"/>
  <c r="L2134" i="1"/>
  <c r="M2134" i="1"/>
  <c r="N2134" i="1"/>
  <c r="M2064" i="1"/>
  <c r="N2064" i="1"/>
  <c r="K2064" i="1"/>
  <c r="L2064" i="1"/>
  <c r="L2015" i="1"/>
  <c r="N2015" i="1"/>
  <c r="K2015" i="1"/>
  <c r="M2015" i="1"/>
  <c r="L3201" i="1"/>
  <c r="N3201" i="1"/>
  <c r="L3169" i="1"/>
  <c r="N3169" i="1"/>
  <c r="L3137" i="1"/>
  <c r="N3137" i="1"/>
  <c r="L3105" i="1"/>
  <c r="N3105" i="1"/>
  <c r="L3073" i="1"/>
  <c r="N3073" i="1"/>
  <c r="L3041" i="1"/>
  <c r="N3041" i="1"/>
  <c r="L3009" i="1"/>
  <c r="N3009" i="1"/>
  <c r="M2971" i="1"/>
  <c r="N2971" i="1"/>
  <c r="K2969" i="1"/>
  <c r="L2969" i="1"/>
  <c r="N2969" i="1"/>
  <c r="K2960" i="1"/>
  <c r="M2960" i="1"/>
  <c r="K2919" i="1"/>
  <c r="L2919" i="1"/>
  <c r="N2919" i="1"/>
  <c r="M2915" i="1"/>
  <c r="N2915" i="1"/>
  <c r="M2886" i="1"/>
  <c r="N2886" i="1"/>
  <c r="L2875" i="1"/>
  <c r="M2875" i="1"/>
  <c r="M2865" i="1"/>
  <c r="K2865" i="1"/>
  <c r="L2865" i="1"/>
  <c r="L2840" i="1"/>
  <c r="K2840" i="1"/>
  <c r="N2840" i="1"/>
  <c r="N2826" i="1"/>
  <c r="L2826" i="1"/>
  <c r="M2826" i="1"/>
  <c r="M2812" i="1"/>
  <c r="N2812" i="1"/>
  <c r="K2810" i="1"/>
  <c r="N2810" i="1"/>
  <c r="M2804" i="1"/>
  <c r="N2804" i="1"/>
  <c r="K2802" i="1"/>
  <c r="N2802" i="1"/>
  <c r="M2796" i="1"/>
  <c r="N2796" i="1"/>
  <c r="K2794" i="1"/>
  <c r="N2794" i="1"/>
  <c r="M2788" i="1"/>
  <c r="N2788" i="1"/>
  <c r="K2786" i="1"/>
  <c r="N2786" i="1"/>
  <c r="N2774" i="1"/>
  <c r="K2774" i="1"/>
  <c r="M2774" i="1"/>
  <c r="K2762" i="1"/>
  <c r="N2762" i="1"/>
  <c r="L2762" i="1"/>
  <c r="M2762" i="1"/>
  <c r="K2755" i="1"/>
  <c r="L2755" i="1"/>
  <c r="M2755" i="1"/>
  <c r="N2755" i="1"/>
  <c r="K2743" i="1"/>
  <c r="M2743" i="1"/>
  <c r="N2743" i="1"/>
  <c r="M2661" i="1"/>
  <c r="K2661" i="1"/>
  <c r="N2638" i="1"/>
  <c r="K2638" i="1"/>
  <c r="M2638" i="1"/>
  <c r="K2631" i="1"/>
  <c r="L2631" i="1"/>
  <c r="M2631" i="1"/>
  <c r="N2631" i="1"/>
  <c r="K2627" i="1"/>
  <c r="L2627" i="1"/>
  <c r="L2604" i="1"/>
  <c r="K2604" i="1"/>
  <c r="N2604" i="1"/>
  <c r="L2574" i="1"/>
  <c r="N2574" i="1"/>
  <c r="K2574" i="1"/>
  <c r="M2574" i="1"/>
  <c r="M2567" i="1"/>
  <c r="K2567" i="1"/>
  <c r="N2567" i="1"/>
  <c r="N2536" i="1"/>
  <c r="K2536" i="1"/>
  <c r="L2536" i="1"/>
  <c r="M2536" i="1"/>
  <c r="N2480" i="1"/>
  <c r="L2480" i="1"/>
  <c r="M2480" i="1"/>
  <c r="K2480" i="1"/>
  <c r="M2471" i="1"/>
  <c r="K2471" i="1"/>
  <c r="K2461" i="1"/>
  <c r="M2461" i="1"/>
  <c r="L2461" i="1"/>
  <c r="N2461" i="1"/>
  <c r="K2458" i="1"/>
  <c r="N2458" i="1"/>
  <c r="M2458" i="1"/>
  <c r="K2373" i="1"/>
  <c r="M2373" i="1"/>
  <c r="N2373" i="1"/>
  <c r="L2330" i="1"/>
  <c r="N2330" i="1"/>
  <c r="K2330" i="1"/>
  <c r="M2330" i="1"/>
  <c r="L2300" i="1"/>
  <c r="M2300" i="1"/>
  <c r="K2300" i="1"/>
  <c r="N2300" i="1"/>
  <c r="L2250" i="1"/>
  <c r="M2250" i="1"/>
  <c r="K2250" i="1"/>
  <c r="K2212" i="1"/>
  <c r="M2212" i="1"/>
  <c r="N2212" i="1"/>
  <c r="L2212" i="1"/>
  <c r="M2207" i="1"/>
  <c r="K2207" i="1"/>
  <c r="N2207" i="1"/>
  <c r="L2207" i="1"/>
  <c r="K2173" i="1"/>
  <c r="L2173" i="1"/>
  <c r="N2173" i="1"/>
  <c r="M2173" i="1"/>
  <c r="K3216" i="1"/>
  <c r="M3216" i="1"/>
  <c r="K3184" i="1"/>
  <c r="M3184" i="1"/>
  <c r="K3152" i="1"/>
  <c r="M3152" i="1"/>
  <c r="K3120" i="1"/>
  <c r="M3120" i="1"/>
  <c r="K3088" i="1"/>
  <c r="M3088" i="1"/>
  <c r="K3056" i="1"/>
  <c r="M3056" i="1"/>
  <c r="K3024" i="1"/>
  <c r="M3024" i="1"/>
  <c r="K2992" i="1"/>
  <c r="M2992" i="1"/>
  <c r="L2978" i="1"/>
  <c r="M2978" i="1"/>
  <c r="L2944" i="1"/>
  <c r="K2944" i="1"/>
  <c r="M2944" i="1"/>
  <c r="N2938" i="1"/>
  <c r="K2938" i="1"/>
  <c r="M2938" i="1"/>
  <c r="M2905" i="1"/>
  <c r="L2905" i="1"/>
  <c r="N2905" i="1"/>
  <c r="K2895" i="1"/>
  <c r="L2895" i="1"/>
  <c r="M2895" i="1"/>
  <c r="M2889" i="1"/>
  <c r="K2889" i="1"/>
  <c r="N2889" i="1"/>
  <c r="M2881" i="1"/>
  <c r="N2881" i="1"/>
  <c r="K2859" i="1"/>
  <c r="M2859" i="1"/>
  <c r="L2832" i="1"/>
  <c r="N2832" i="1"/>
  <c r="K2830" i="1"/>
  <c r="M2830" i="1"/>
  <c r="L2764" i="1"/>
  <c r="M2764" i="1"/>
  <c r="K2764" i="1"/>
  <c r="N2764" i="1"/>
  <c r="K2746" i="1"/>
  <c r="N2746" i="1"/>
  <c r="L2746" i="1"/>
  <c r="M2746" i="1"/>
  <c r="K2739" i="1"/>
  <c r="L2739" i="1"/>
  <c r="M2739" i="1"/>
  <c r="N2739" i="1"/>
  <c r="K2727" i="1"/>
  <c r="M2727" i="1"/>
  <c r="N2727" i="1"/>
  <c r="K2623" i="1"/>
  <c r="N2623" i="1"/>
  <c r="L2623" i="1"/>
  <c r="M2623" i="1"/>
  <c r="K2557" i="1"/>
  <c r="M2557" i="1"/>
  <c r="L2557" i="1"/>
  <c r="N2557" i="1"/>
  <c r="N2520" i="1"/>
  <c r="K2520" i="1"/>
  <c r="L2520" i="1"/>
  <c r="M2520" i="1"/>
  <c r="M2503" i="1"/>
  <c r="K2503" i="1"/>
  <c r="L2503" i="1"/>
  <c r="N2503" i="1"/>
  <c r="L2494" i="1"/>
  <c r="N2494" i="1"/>
  <c r="K2494" i="1"/>
  <c r="M2439" i="1"/>
  <c r="K2439" i="1"/>
  <c r="L2439" i="1"/>
  <c r="N2439" i="1"/>
  <c r="K2402" i="1"/>
  <c r="L2402" i="1"/>
  <c r="M2153" i="1"/>
  <c r="N2153" i="1"/>
  <c r="L2153" i="1"/>
  <c r="K2153" i="1"/>
  <c r="K2094" i="1"/>
  <c r="L2094" i="1"/>
  <c r="M2094" i="1"/>
  <c r="N2094" i="1"/>
  <c r="K2054" i="1"/>
  <c r="M2054" i="1"/>
  <c r="N2054" i="1"/>
  <c r="L2054" i="1"/>
  <c r="L2023" i="1"/>
  <c r="K2023" i="1"/>
  <c r="M2023" i="1"/>
  <c r="N2023" i="1"/>
  <c r="N2009" i="1"/>
  <c r="L2009" i="1"/>
  <c r="M2009" i="1"/>
  <c r="K2009" i="1"/>
  <c r="K2952" i="1"/>
  <c r="M2943" i="1"/>
  <c r="K2937" i="1"/>
  <c r="M2928" i="1"/>
  <c r="K2922" i="1"/>
  <c r="L2913" i="1"/>
  <c r="L2903" i="1"/>
  <c r="L2898" i="1"/>
  <c r="K2888" i="1"/>
  <c r="M2879" i="1"/>
  <c r="K2873" i="1"/>
  <c r="M2864" i="1"/>
  <c r="K2858" i="1"/>
  <c r="L2849" i="1"/>
  <c r="L2839" i="1"/>
  <c r="L2834" i="1"/>
  <c r="K2824" i="1"/>
  <c r="M2815" i="1"/>
  <c r="M2807" i="1"/>
  <c r="M2799" i="1"/>
  <c r="M2791" i="1"/>
  <c r="L2783" i="1"/>
  <c r="K2779" i="1"/>
  <c r="L2779" i="1"/>
  <c r="L2772" i="1"/>
  <c r="M2772" i="1"/>
  <c r="L2767" i="1"/>
  <c r="K2763" i="1"/>
  <c r="L2763" i="1"/>
  <c r="L2756" i="1"/>
  <c r="M2756" i="1"/>
  <c r="L2751" i="1"/>
  <c r="K2747" i="1"/>
  <c r="L2747" i="1"/>
  <c r="L2740" i="1"/>
  <c r="M2740" i="1"/>
  <c r="L2735" i="1"/>
  <c r="K2731" i="1"/>
  <c r="L2731" i="1"/>
  <c r="L2724" i="1"/>
  <c r="M2724" i="1"/>
  <c r="L2719" i="1"/>
  <c r="K2715" i="1"/>
  <c r="L2715" i="1"/>
  <c r="L2708" i="1"/>
  <c r="M2708" i="1"/>
  <c r="L2703" i="1"/>
  <c r="K2699" i="1"/>
  <c r="L2699" i="1"/>
  <c r="L2692" i="1"/>
  <c r="M2692" i="1"/>
  <c r="L2687" i="1"/>
  <c r="K2683" i="1"/>
  <c r="L2683" i="1"/>
  <c r="L2676" i="1"/>
  <c r="M2676" i="1"/>
  <c r="L2671" i="1"/>
  <c r="L2668" i="1"/>
  <c r="K2668" i="1"/>
  <c r="M2666" i="1"/>
  <c r="K2659" i="1"/>
  <c r="L2659" i="1"/>
  <c r="M2659" i="1"/>
  <c r="L2651" i="1"/>
  <c r="K2619" i="1"/>
  <c r="L2619" i="1"/>
  <c r="L2616" i="1"/>
  <c r="L2610" i="1"/>
  <c r="M2610" i="1"/>
  <c r="L2558" i="1"/>
  <c r="N2558" i="1"/>
  <c r="K2558" i="1"/>
  <c r="L2548" i="1"/>
  <c r="K2548" i="1"/>
  <c r="M2548" i="1"/>
  <c r="L2538" i="1"/>
  <c r="K2522" i="1"/>
  <c r="N2522" i="1"/>
  <c r="N2504" i="1"/>
  <c r="K2504" i="1"/>
  <c r="L2500" i="1"/>
  <c r="K2500" i="1"/>
  <c r="K2477" i="1"/>
  <c r="M2477" i="1"/>
  <c r="L2477" i="1"/>
  <c r="N2477" i="1"/>
  <c r="K2456" i="1"/>
  <c r="L2446" i="1"/>
  <c r="N2446" i="1"/>
  <c r="L2438" i="1"/>
  <c r="N2438" i="1"/>
  <c r="K2438" i="1"/>
  <c r="K2413" i="1"/>
  <c r="M2413" i="1"/>
  <c r="N2413" i="1"/>
  <c r="K2407" i="1"/>
  <c r="L2390" i="1"/>
  <c r="N2390" i="1"/>
  <c r="K2386" i="1"/>
  <c r="L2386" i="1"/>
  <c r="M2386" i="1"/>
  <c r="K2348" i="1"/>
  <c r="L2348" i="1"/>
  <c r="K2298" i="1"/>
  <c r="L2298" i="1"/>
  <c r="K2284" i="1"/>
  <c r="M2284" i="1"/>
  <c r="N2284" i="1"/>
  <c r="L2262" i="1"/>
  <c r="M2262" i="1"/>
  <c r="K2262" i="1"/>
  <c r="K2226" i="1"/>
  <c r="M2226" i="1"/>
  <c r="N2226" i="1"/>
  <c r="L2226" i="1"/>
  <c r="L2188" i="1"/>
  <c r="N2188" i="1"/>
  <c r="K2188" i="1"/>
  <c r="M2188" i="1"/>
  <c r="K2181" i="1"/>
  <c r="L2181" i="1"/>
  <c r="L2172" i="1"/>
  <c r="M2172" i="1"/>
  <c r="N2172" i="1"/>
  <c r="L2162" i="1"/>
  <c r="M2162" i="1"/>
  <c r="K2162" i="1"/>
  <c r="K2143" i="1"/>
  <c r="L2143" i="1"/>
  <c r="M2143" i="1"/>
  <c r="N2143" i="1"/>
  <c r="L2136" i="1"/>
  <c r="M2136" i="1"/>
  <c r="N2136" i="1"/>
  <c r="K2136" i="1"/>
  <c r="N2049" i="1"/>
  <c r="M2049" i="1"/>
  <c r="K2049" i="1"/>
  <c r="N1905" i="1"/>
  <c r="K1905" i="1"/>
  <c r="L1905" i="1"/>
  <c r="M1905" i="1"/>
  <c r="K1870" i="1"/>
  <c r="L1870" i="1"/>
  <c r="M1870" i="1"/>
  <c r="N1870" i="1"/>
  <c r="L1863" i="1"/>
  <c r="M1863" i="1"/>
  <c r="K1863" i="1"/>
  <c r="N1863" i="1"/>
  <c r="L1785" i="1"/>
  <c r="N1785" i="1"/>
  <c r="K1785" i="1"/>
  <c r="M1785" i="1"/>
  <c r="M1657" i="1"/>
  <c r="N1657" i="1"/>
  <c r="K1657" i="1"/>
  <c r="L1657" i="1"/>
  <c r="K1548" i="1"/>
  <c r="N1548" i="1"/>
  <c r="M1548" i="1"/>
  <c r="K2754" i="1"/>
  <c r="N2754" i="1"/>
  <c r="K2738" i="1"/>
  <c r="N2738" i="1"/>
  <c r="K2722" i="1"/>
  <c r="N2722" i="1"/>
  <c r="K2706" i="1"/>
  <c r="N2706" i="1"/>
  <c r="K2690" i="1"/>
  <c r="N2690" i="1"/>
  <c r="K2674" i="1"/>
  <c r="N2674" i="1"/>
  <c r="L2624" i="1"/>
  <c r="M2624" i="1"/>
  <c r="N2590" i="1"/>
  <c r="L2590" i="1"/>
  <c r="M2590" i="1"/>
  <c r="L2566" i="1"/>
  <c r="N2566" i="1"/>
  <c r="M2566" i="1"/>
  <c r="M2535" i="1"/>
  <c r="K2535" i="1"/>
  <c r="N2512" i="1"/>
  <c r="L2512" i="1"/>
  <c r="M2512" i="1"/>
  <c r="L2462" i="1"/>
  <c r="N2462" i="1"/>
  <c r="K2462" i="1"/>
  <c r="L2452" i="1"/>
  <c r="K2452" i="1"/>
  <c r="M2452" i="1"/>
  <c r="K2405" i="1"/>
  <c r="M2405" i="1"/>
  <c r="N2405" i="1"/>
  <c r="L2372" i="1"/>
  <c r="M2372" i="1"/>
  <c r="K2372" i="1"/>
  <c r="N2372" i="1"/>
  <c r="L2358" i="1"/>
  <c r="K2358" i="1"/>
  <c r="N2358" i="1"/>
  <c r="K2277" i="1"/>
  <c r="M2277" i="1"/>
  <c r="L2236" i="1"/>
  <c r="M2236" i="1"/>
  <c r="K2236" i="1"/>
  <c r="L2222" i="1"/>
  <c r="K2222" i="1"/>
  <c r="N2222" i="1"/>
  <c r="K2213" i="1"/>
  <c r="M2213" i="1"/>
  <c r="L2213" i="1"/>
  <c r="N2213" i="1"/>
  <c r="N2200" i="1"/>
  <c r="K2200" i="1"/>
  <c r="L2198" i="1"/>
  <c r="M2198" i="1"/>
  <c r="K2198" i="1"/>
  <c r="K2095" i="1"/>
  <c r="L2095" i="1"/>
  <c r="M2095" i="1"/>
  <c r="N2095" i="1"/>
  <c r="L2088" i="1"/>
  <c r="M2088" i="1"/>
  <c r="N2088" i="1"/>
  <c r="K2088" i="1"/>
  <c r="N2074" i="1"/>
  <c r="L2074" i="1"/>
  <c r="M2074" i="1"/>
  <c r="K2070" i="1"/>
  <c r="M2070" i="1"/>
  <c r="K2003" i="1"/>
  <c r="L2003" i="1"/>
  <c r="M2003" i="1"/>
  <c r="N2003" i="1"/>
  <c r="N1969" i="1"/>
  <c r="K1969" i="1"/>
  <c r="L1969" i="1"/>
  <c r="M1969" i="1"/>
  <c r="L1775" i="1"/>
  <c r="M1775" i="1"/>
  <c r="K1775" i="1"/>
  <c r="N1775" i="1"/>
  <c r="K1573" i="1"/>
  <c r="L1573" i="1"/>
  <c r="N1573" i="1"/>
  <c r="M1573" i="1"/>
  <c r="L2639" i="1"/>
  <c r="M2639" i="1"/>
  <c r="K2634" i="1"/>
  <c r="L2634" i="1"/>
  <c r="M2605" i="1"/>
  <c r="L2605" i="1"/>
  <c r="N2605" i="1"/>
  <c r="K2584" i="1"/>
  <c r="L2584" i="1"/>
  <c r="N2568" i="1"/>
  <c r="K2568" i="1"/>
  <c r="L2564" i="1"/>
  <c r="K2564" i="1"/>
  <c r="K2541" i="1"/>
  <c r="M2541" i="1"/>
  <c r="L2541" i="1"/>
  <c r="N2541" i="1"/>
  <c r="L2510" i="1"/>
  <c r="N2510" i="1"/>
  <c r="L2498" i="1"/>
  <c r="M2498" i="1"/>
  <c r="K2493" i="1"/>
  <c r="M2493" i="1"/>
  <c r="L2493" i="1"/>
  <c r="M2487" i="1"/>
  <c r="K2487" i="1"/>
  <c r="L2487" i="1"/>
  <c r="L2470" i="1"/>
  <c r="N2470" i="1"/>
  <c r="M2470" i="1"/>
  <c r="K2434" i="1"/>
  <c r="L2434" i="1"/>
  <c r="L2420" i="1"/>
  <c r="M2420" i="1"/>
  <c r="K2420" i="1"/>
  <c r="M2415" i="1"/>
  <c r="L2415" i="1"/>
  <c r="N2415" i="1"/>
  <c r="L2398" i="1"/>
  <c r="N2398" i="1"/>
  <c r="M2398" i="1"/>
  <c r="L2374" i="1"/>
  <c r="N2374" i="1"/>
  <c r="K2374" i="1"/>
  <c r="N2360" i="1"/>
  <c r="L2360" i="1"/>
  <c r="K2360" i="1"/>
  <c r="M2360" i="1"/>
  <c r="N2344" i="1"/>
  <c r="L2344" i="1"/>
  <c r="M2344" i="1"/>
  <c r="K2344" i="1"/>
  <c r="N2320" i="1"/>
  <c r="K2320" i="1"/>
  <c r="M2320" i="1"/>
  <c r="K2309" i="1"/>
  <c r="L2309" i="1"/>
  <c r="N2309" i="1"/>
  <c r="M2292" i="1"/>
  <c r="L2292" i="1"/>
  <c r="N2292" i="1"/>
  <c r="K2249" i="1"/>
  <c r="L2249" i="1"/>
  <c r="M2215" i="1"/>
  <c r="K2215" i="1"/>
  <c r="L2215" i="1"/>
  <c r="M2193" i="1"/>
  <c r="K2193" i="1"/>
  <c r="L2193" i="1"/>
  <c r="L2174" i="1"/>
  <c r="N2174" i="1"/>
  <c r="M2174" i="1"/>
  <c r="L2166" i="1"/>
  <c r="K2166" i="1"/>
  <c r="M2166" i="1"/>
  <c r="N2166" i="1"/>
  <c r="L2152" i="1"/>
  <c r="M2152" i="1"/>
  <c r="N2152" i="1"/>
  <c r="K2152" i="1"/>
  <c r="N2138" i="1"/>
  <c r="L2138" i="1"/>
  <c r="M2138" i="1"/>
  <c r="N2122" i="1"/>
  <c r="L2122" i="1"/>
  <c r="K2122" i="1"/>
  <c r="L2112" i="1"/>
  <c r="M2112" i="1"/>
  <c r="N2112" i="1"/>
  <c r="K2112" i="1"/>
  <c r="M2081" i="1"/>
  <c r="N2081" i="1"/>
  <c r="K2013" i="1"/>
  <c r="L2013" i="1"/>
  <c r="M2013" i="1"/>
  <c r="N2013" i="1"/>
  <c r="L1999" i="1"/>
  <c r="K1999" i="1"/>
  <c r="M1999" i="1"/>
  <c r="N1999" i="1"/>
  <c r="K1982" i="1"/>
  <c r="L1982" i="1"/>
  <c r="M1982" i="1"/>
  <c r="N1937" i="1"/>
  <c r="K1937" i="1"/>
  <c r="L1937" i="1"/>
  <c r="M1937" i="1"/>
  <c r="M1826" i="1"/>
  <c r="K1826" i="1"/>
  <c r="L1826" i="1"/>
  <c r="N1826" i="1"/>
  <c r="M1730" i="1"/>
  <c r="N1730" i="1"/>
  <c r="L1730" i="1"/>
  <c r="K1730" i="1"/>
  <c r="N1696" i="1"/>
  <c r="L1696" i="1"/>
  <c r="M1696" i="1"/>
  <c r="K1696" i="1"/>
  <c r="N1688" i="1"/>
  <c r="K1688" i="1"/>
  <c r="L1688" i="1"/>
  <c r="M1688" i="1"/>
  <c r="M1625" i="1"/>
  <c r="N1625" i="1"/>
  <c r="L1625" i="1"/>
  <c r="K1625" i="1"/>
  <c r="K1580" i="1"/>
  <c r="N1580" i="1"/>
  <c r="L1580" i="1"/>
  <c r="M1580" i="1"/>
  <c r="N2654" i="1"/>
  <c r="L2654" i="1"/>
  <c r="M2654" i="1"/>
  <c r="K2608" i="1"/>
  <c r="N2608" i="1"/>
  <c r="K2599" i="1"/>
  <c r="L2599" i="1"/>
  <c r="K2594" i="1"/>
  <c r="N2594" i="1"/>
  <c r="N2576" i="1"/>
  <c r="L2576" i="1"/>
  <c r="M2576" i="1"/>
  <c r="L2526" i="1"/>
  <c r="N2526" i="1"/>
  <c r="K2526" i="1"/>
  <c r="L2516" i="1"/>
  <c r="K2516" i="1"/>
  <c r="M2516" i="1"/>
  <c r="K2490" i="1"/>
  <c r="N2490" i="1"/>
  <c r="N2472" i="1"/>
  <c r="K2472" i="1"/>
  <c r="L2468" i="1"/>
  <c r="K2468" i="1"/>
  <c r="K2445" i="1"/>
  <c r="M2445" i="1"/>
  <c r="L2445" i="1"/>
  <c r="N2445" i="1"/>
  <c r="L2422" i="1"/>
  <c r="N2422" i="1"/>
  <c r="K2418" i="1"/>
  <c r="L2418" i="1"/>
  <c r="M2418" i="1"/>
  <c r="K2389" i="1"/>
  <c r="M2389" i="1"/>
  <c r="N2389" i="1"/>
  <c r="L2389" i="1"/>
  <c r="K2362" i="1"/>
  <c r="L2362" i="1"/>
  <c r="M2356" i="1"/>
  <c r="K2356" i="1"/>
  <c r="N2328" i="1"/>
  <c r="K2328" i="1"/>
  <c r="M2328" i="1"/>
  <c r="M2311" i="1"/>
  <c r="L2311" i="1"/>
  <c r="K2311" i="1"/>
  <c r="N2311" i="1"/>
  <c r="N2272" i="1"/>
  <c r="M2272" i="1"/>
  <c r="K2272" i="1"/>
  <c r="L2265" i="1"/>
  <c r="M2265" i="1"/>
  <c r="N2265" i="1"/>
  <c r="L2252" i="1"/>
  <c r="N2252" i="1"/>
  <c r="M2242" i="1"/>
  <c r="L2242" i="1"/>
  <c r="N2242" i="1"/>
  <c r="L2238" i="1"/>
  <c r="N2238" i="1"/>
  <c r="K2238" i="1"/>
  <c r="N2208" i="1"/>
  <c r="M2208" i="1"/>
  <c r="K2208" i="1"/>
  <c r="L2186" i="1"/>
  <c r="M2186" i="1"/>
  <c r="K2186" i="1"/>
  <c r="N2168" i="1"/>
  <c r="L2168" i="1"/>
  <c r="K2168" i="1"/>
  <c r="M2145" i="1"/>
  <c r="N2145" i="1"/>
  <c r="L2145" i="1"/>
  <c r="K2103" i="1"/>
  <c r="L2103" i="1"/>
  <c r="M2103" i="1"/>
  <c r="M2097" i="1"/>
  <c r="N2097" i="1"/>
  <c r="K2097" i="1"/>
  <c r="N2090" i="1"/>
  <c r="K2090" i="1"/>
  <c r="K2087" i="1"/>
  <c r="L2087" i="1"/>
  <c r="M2087" i="1"/>
  <c r="N2087" i="1"/>
  <c r="N2059" i="1"/>
  <c r="M2059" i="1"/>
  <c r="K2059" i="1"/>
  <c r="L2059" i="1"/>
  <c r="M2034" i="1"/>
  <c r="N2034" i="1"/>
  <c r="K2034" i="1"/>
  <c r="M2024" i="1"/>
  <c r="L2024" i="1"/>
  <c r="N2024" i="1"/>
  <c r="K2024" i="1"/>
  <c r="K2006" i="1"/>
  <c r="M2006" i="1"/>
  <c r="N2006" i="1"/>
  <c r="M1912" i="1"/>
  <c r="N1912" i="1"/>
  <c r="K1912" i="1"/>
  <c r="L1912" i="1"/>
  <c r="K1885" i="1"/>
  <c r="M1885" i="1"/>
  <c r="N1885" i="1"/>
  <c r="L1885" i="1"/>
  <c r="L1791" i="1"/>
  <c r="M1791" i="1"/>
  <c r="N1791" i="1"/>
  <c r="K1791" i="1"/>
  <c r="N1664" i="1"/>
  <c r="L1664" i="1"/>
  <c r="M1664" i="1"/>
  <c r="K1664" i="1"/>
  <c r="K1637" i="1"/>
  <c r="L1637" i="1"/>
  <c r="M1637" i="1"/>
  <c r="N1637" i="1"/>
  <c r="M2667" i="1"/>
  <c r="M2662" i="1"/>
  <c r="M2652" i="1"/>
  <c r="N2643" i="1"/>
  <c r="L2637" i="1"/>
  <c r="N2628" i="1"/>
  <c r="L2622" i="1"/>
  <c r="N2613" i="1"/>
  <c r="M2603" i="1"/>
  <c r="M2598" i="1"/>
  <c r="M2588" i="1"/>
  <c r="N2575" i="1"/>
  <c r="N2572" i="1"/>
  <c r="L2560" i="1"/>
  <c r="K2549" i="1"/>
  <c r="M2549" i="1"/>
  <c r="N2543" i="1"/>
  <c r="N2540" i="1"/>
  <c r="L2528" i="1"/>
  <c r="K2517" i="1"/>
  <c r="M2517" i="1"/>
  <c r="N2511" i="1"/>
  <c r="N2508" i="1"/>
  <c r="L2496" i="1"/>
  <c r="K2485" i="1"/>
  <c r="M2485" i="1"/>
  <c r="N2479" i="1"/>
  <c r="N2476" i="1"/>
  <c r="L2464" i="1"/>
  <c r="K2453" i="1"/>
  <c r="M2453" i="1"/>
  <c r="N2447" i="1"/>
  <c r="N2444" i="1"/>
  <c r="L2431" i="1"/>
  <c r="L2428" i="1"/>
  <c r="M2428" i="1"/>
  <c r="N2426" i="1"/>
  <c r="L2399" i="1"/>
  <c r="L2396" i="1"/>
  <c r="M2396" i="1"/>
  <c r="N2394" i="1"/>
  <c r="L2367" i="1"/>
  <c r="L2364" i="1"/>
  <c r="M2364" i="1"/>
  <c r="K2340" i="1"/>
  <c r="M2340" i="1"/>
  <c r="N2340" i="1"/>
  <c r="N2336" i="1"/>
  <c r="M2336" i="1"/>
  <c r="L2326" i="1"/>
  <c r="M2326" i="1"/>
  <c r="N2321" i="1"/>
  <c r="L2314" i="1"/>
  <c r="M2314" i="1"/>
  <c r="K2301" i="1"/>
  <c r="L2301" i="1"/>
  <c r="N2301" i="1"/>
  <c r="M2279" i="1"/>
  <c r="K2279" i="1"/>
  <c r="M2271" i="1"/>
  <c r="K2271" i="1"/>
  <c r="N2271" i="1"/>
  <c r="N2232" i="1"/>
  <c r="L2232" i="1"/>
  <c r="N2228" i="1"/>
  <c r="N2220" i="1"/>
  <c r="N2216" i="1"/>
  <c r="L2216" i="1"/>
  <c r="M2216" i="1"/>
  <c r="L2202" i="1"/>
  <c r="N2202" i="1"/>
  <c r="M2183" i="1"/>
  <c r="L2183" i="1"/>
  <c r="N2178" i="1"/>
  <c r="N2170" i="1"/>
  <c r="K2151" i="1"/>
  <c r="L2151" i="1"/>
  <c r="M2151" i="1"/>
  <c r="L2120" i="1"/>
  <c r="M2120" i="1"/>
  <c r="N2120" i="1"/>
  <c r="K2118" i="1"/>
  <c r="L2118" i="1"/>
  <c r="M2105" i="1"/>
  <c r="N2105" i="1"/>
  <c r="L2105" i="1"/>
  <c r="L2058" i="1"/>
  <c r="M2058" i="1"/>
  <c r="N2058" i="1"/>
  <c r="K2058" i="1"/>
  <c r="M2048" i="1"/>
  <c r="K2048" i="1"/>
  <c r="L2048" i="1"/>
  <c r="N2048" i="1"/>
  <c r="L2043" i="1"/>
  <c r="M2043" i="1"/>
  <c r="N2043" i="1"/>
  <c r="K2043" i="1"/>
  <c r="L2039" i="1"/>
  <c r="M2039" i="1"/>
  <c r="N2039" i="1"/>
  <c r="K2030" i="1"/>
  <c r="N2030" i="1"/>
  <c r="M2030" i="1"/>
  <c r="N2025" i="1"/>
  <c r="M2025" i="1"/>
  <c r="N2010" i="1"/>
  <c r="K2010" i="1"/>
  <c r="L1962" i="1"/>
  <c r="M1962" i="1"/>
  <c r="N1962" i="1"/>
  <c r="M1960" i="1"/>
  <c r="N1960" i="1"/>
  <c r="K1960" i="1"/>
  <c r="N1906" i="1"/>
  <c r="K1906" i="1"/>
  <c r="L1906" i="1"/>
  <c r="M1906" i="1"/>
  <c r="K1893" i="1"/>
  <c r="M1893" i="1"/>
  <c r="N1893" i="1"/>
  <c r="M1880" i="1"/>
  <c r="N1880" i="1"/>
  <c r="K1880" i="1"/>
  <c r="L1880" i="1"/>
  <c r="K1878" i="1"/>
  <c r="L1878" i="1"/>
  <c r="N1878" i="1"/>
  <c r="K1784" i="1"/>
  <c r="M1784" i="1"/>
  <c r="N1784" i="1"/>
  <c r="L1784" i="1"/>
  <c r="L1686" i="1"/>
  <c r="M1686" i="1"/>
  <c r="N1686" i="1"/>
  <c r="K1686" i="1"/>
  <c r="K1681" i="1"/>
  <c r="L1681" i="1"/>
  <c r="M1681" i="1"/>
  <c r="N1681" i="1"/>
  <c r="L1678" i="1"/>
  <c r="M1678" i="1"/>
  <c r="K1678" i="1"/>
  <c r="N1678" i="1"/>
  <c r="K1604" i="1"/>
  <c r="L1604" i="1"/>
  <c r="M1604" i="1"/>
  <c r="N1604" i="1"/>
  <c r="L1550" i="1"/>
  <c r="M1550" i="1"/>
  <c r="K1550" i="1"/>
  <c r="N1550" i="1"/>
  <c r="M1511" i="1"/>
  <c r="N1511" i="1"/>
  <c r="K1511" i="1"/>
  <c r="L1511" i="1"/>
  <c r="L1440" i="1"/>
  <c r="M1440" i="1"/>
  <c r="N1440" i="1"/>
  <c r="K1440" i="1"/>
  <c r="K1414" i="1"/>
  <c r="L1414" i="1"/>
  <c r="M1414" i="1"/>
  <c r="N1414" i="1"/>
  <c r="L2550" i="1"/>
  <c r="N2550" i="1"/>
  <c r="L2518" i="1"/>
  <c r="N2518" i="1"/>
  <c r="L2486" i="1"/>
  <c r="N2486" i="1"/>
  <c r="L2454" i="1"/>
  <c r="N2454" i="1"/>
  <c r="K2429" i="1"/>
  <c r="M2429" i="1"/>
  <c r="N2429" i="1"/>
  <c r="L2414" i="1"/>
  <c r="N2414" i="1"/>
  <c r="K2397" i="1"/>
  <c r="M2397" i="1"/>
  <c r="N2397" i="1"/>
  <c r="L2382" i="1"/>
  <c r="N2382" i="1"/>
  <c r="K2365" i="1"/>
  <c r="M2365" i="1"/>
  <c r="N2365" i="1"/>
  <c r="M2343" i="1"/>
  <c r="K2343" i="1"/>
  <c r="M2335" i="1"/>
  <c r="K2335" i="1"/>
  <c r="N2335" i="1"/>
  <c r="N2296" i="1"/>
  <c r="L2296" i="1"/>
  <c r="N2280" i="1"/>
  <c r="L2280" i="1"/>
  <c r="M2280" i="1"/>
  <c r="L2266" i="1"/>
  <c r="N2266" i="1"/>
  <c r="M2247" i="1"/>
  <c r="L2247" i="1"/>
  <c r="L2128" i="1"/>
  <c r="M2128" i="1"/>
  <c r="N2128" i="1"/>
  <c r="K2128" i="1"/>
  <c r="K2126" i="1"/>
  <c r="L2126" i="1"/>
  <c r="N2126" i="1"/>
  <c r="K2119" i="1"/>
  <c r="L2119" i="1"/>
  <c r="M2119" i="1"/>
  <c r="N2119" i="1"/>
  <c r="K2078" i="1"/>
  <c r="L2078" i="1"/>
  <c r="N2078" i="1"/>
  <c r="N2033" i="1"/>
  <c r="K2033" i="1"/>
  <c r="L2033" i="1"/>
  <c r="M2033" i="1"/>
  <c r="K1981" i="1"/>
  <c r="M1981" i="1"/>
  <c r="N1981" i="1"/>
  <c r="K1950" i="1"/>
  <c r="L1950" i="1"/>
  <c r="N1950" i="1"/>
  <c r="K1759" i="1"/>
  <c r="L1759" i="1"/>
  <c r="M1759" i="1"/>
  <c r="N1759" i="1"/>
  <c r="K1743" i="1"/>
  <c r="L1743" i="1"/>
  <c r="M1743" i="1"/>
  <c r="N1743" i="1"/>
  <c r="K1736" i="1"/>
  <c r="L1736" i="1"/>
  <c r="M1736" i="1"/>
  <c r="N1736" i="1"/>
  <c r="K1727" i="1"/>
  <c r="L1727" i="1"/>
  <c r="M1727" i="1"/>
  <c r="L1718" i="1"/>
  <c r="N1718" i="1"/>
  <c r="K1718" i="1"/>
  <c r="M1718" i="1"/>
  <c r="K1700" i="1"/>
  <c r="L1700" i="1"/>
  <c r="M1700" i="1"/>
  <c r="N1700" i="1"/>
  <c r="K1693" i="1"/>
  <c r="L1693" i="1"/>
  <c r="M1693" i="1"/>
  <c r="N1693" i="1"/>
  <c r="K2565" i="1"/>
  <c r="M2565" i="1"/>
  <c r="K2533" i="1"/>
  <c r="M2533" i="1"/>
  <c r="K2501" i="1"/>
  <c r="M2501" i="1"/>
  <c r="K2469" i="1"/>
  <c r="M2469" i="1"/>
  <c r="L2412" i="1"/>
  <c r="M2412" i="1"/>
  <c r="L2380" i="1"/>
  <c r="M2380" i="1"/>
  <c r="K2354" i="1"/>
  <c r="M2354" i="1"/>
  <c r="N2354" i="1"/>
  <c r="M2351" i="1"/>
  <c r="N2351" i="1"/>
  <c r="K2341" i="1"/>
  <c r="M2341" i="1"/>
  <c r="K2325" i="1"/>
  <c r="M2325" i="1"/>
  <c r="N2325" i="1"/>
  <c r="L2316" i="1"/>
  <c r="N2316" i="1"/>
  <c r="L2294" i="1"/>
  <c r="K2294" i="1"/>
  <c r="L2286" i="1"/>
  <c r="K2286" i="1"/>
  <c r="N2286" i="1"/>
  <c r="N2264" i="1"/>
  <c r="K2264" i="1"/>
  <c r="N2256" i="1"/>
  <c r="K2256" i="1"/>
  <c r="M2256" i="1"/>
  <c r="K2253" i="1"/>
  <c r="N2253" i="1"/>
  <c r="K2245" i="1"/>
  <c r="L2245" i="1"/>
  <c r="M2231" i="1"/>
  <c r="L2231" i="1"/>
  <c r="N2231" i="1"/>
  <c r="L2217" i="1"/>
  <c r="N2217" i="1"/>
  <c r="L2201" i="1"/>
  <c r="M2201" i="1"/>
  <c r="L2182" i="1"/>
  <c r="M2182" i="1"/>
  <c r="N2182" i="1"/>
  <c r="K2157" i="1"/>
  <c r="M2157" i="1"/>
  <c r="N2130" i="1"/>
  <c r="K2130" i="1"/>
  <c r="M2130" i="1"/>
  <c r="M2089" i="1"/>
  <c r="N2089" i="1"/>
  <c r="L2089" i="1"/>
  <c r="N2073" i="1"/>
  <c r="L2073" i="1"/>
  <c r="M2073" i="1"/>
  <c r="N2057" i="1"/>
  <c r="K2057" i="1"/>
  <c r="L2057" i="1"/>
  <c r="M2019" i="1"/>
  <c r="N2019" i="1"/>
  <c r="K2019" i="1"/>
  <c r="L1991" i="1"/>
  <c r="M1991" i="1"/>
  <c r="K1991" i="1"/>
  <c r="N1991" i="1"/>
  <c r="K1957" i="1"/>
  <c r="L1957" i="1"/>
  <c r="L1930" i="1"/>
  <c r="M1930" i="1"/>
  <c r="N1930" i="1"/>
  <c r="K1910" i="1"/>
  <c r="L1910" i="1"/>
  <c r="N1910" i="1"/>
  <c r="M1910" i="1"/>
  <c r="N1874" i="1"/>
  <c r="L1874" i="1"/>
  <c r="M1874" i="1"/>
  <c r="K1358" i="1"/>
  <c r="L1358" i="1"/>
  <c r="M1358" i="1"/>
  <c r="N1358" i="1"/>
  <c r="K2158" i="1"/>
  <c r="L2158" i="1"/>
  <c r="M2137" i="1"/>
  <c r="N2137" i="1"/>
  <c r="K2135" i="1"/>
  <c r="L2135" i="1"/>
  <c r="M2135" i="1"/>
  <c r="K2110" i="1"/>
  <c r="L2110" i="1"/>
  <c r="L2104" i="1"/>
  <c r="M2104" i="1"/>
  <c r="N2104" i="1"/>
  <c r="L2063" i="1"/>
  <c r="K2063" i="1"/>
  <c r="M2063" i="1"/>
  <c r="N2063" i="1"/>
  <c r="K2053" i="1"/>
  <c r="L2053" i="1"/>
  <c r="M2053" i="1"/>
  <c r="L2029" i="1"/>
  <c r="M2029" i="1"/>
  <c r="N2029" i="1"/>
  <c r="K2018" i="1"/>
  <c r="L2018" i="1"/>
  <c r="M2018" i="1"/>
  <c r="K1949" i="1"/>
  <c r="M1949" i="1"/>
  <c r="N1949" i="1"/>
  <c r="K1934" i="1"/>
  <c r="L1934" i="1"/>
  <c r="M1934" i="1"/>
  <c r="N1934" i="1"/>
  <c r="L1898" i="1"/>
  <c r="M1898" i="1"/>
  <c r="N1898" i="1"/>
  <c r="K1886" i="1"/>
  <c r="L1886" i="1"/>
  <c r="N1873" i="1"/>
  <c r="K1873" i="1"/>
  <c r="L1873" i="1"/>
  <c r="M1873" i="1"/>
  <c r="K1797" i="1"/>
  <c r="M1797" i="1"/>
  <c r="N1797" i="1"/>
  <c r="M1786" i="1"/>
  <c r="K1786" i="1"/>
  <c r="L1786" i="1"/>
  <c r="K1760" i="1"/>
  <c r="L1760" i="1"/>
  <c r="M1760" i="1"/>
  <c r="N1760" i="1"/>
  <c r="K1751" i="1"/>
  <c r="L1751" i="1"/>
  <c r="M1751" i="1"/>
  <c r="M1738" i="1"/>
  <c r="N1738" i="1"/>
  <c r="M1722" i="1"/>
  <c r="N1722" i="1"/>
  <c r="K1722" i="1"/>
  <c r="L1722" i="1"/>
  <c r="K1717" i="1"/>
  <c r="L1717" i="1"/>
  <c r="M1717" i="1"/>
  <c r="N1717" i="1"/>
  <c r="M1575" i="1"/>
  <c r="N1575" i="1"/>
  <c r="K1575" i="1"/>
  <c r="L1575" i="1"/>
  <c r="L1494" i="1"/>
  <c r="M1494" i="1"/>
  <c r="N1494" i="1"/>
  <c r="K1494" i="1"/>
  <c r="M1489" i="1"/>
  <c r="K1489" i="1"/>
  <c r="L1489" i="1"/>
  <c r="N1489" i="1"/>
  <c r="K1463" i="1"/>
  <c r="L1463" i="1"/>
  <c r="M1463" i="1"/>
  <c r="N1463" i="1"/>
  <c r="K1407" i="1"/>
  <c r="L1407" i="1"/>
  <c r="M1407" i="1"/>
  <c r="N1407" i="1"/>
  <c r="K1390" i="1"/>
  <c r="L1390" i="1"/>
  <c r="M1390" i="1"/>
  <c r="K1326" i="1"/>
  <c r="L1326" i="1"/>
  <c r="M1326" i="1"/>
  <c r="N1326" i="1"/>
  <c r="L1259" i="1"/>
  <c r="M1259" i="1"/>
  <c r="N1259" i="1"/>
  <c r="K1259" i="1"/>
  <c r="K1254" i="1"/>
  <c r="L1254" i="1"/>
  <c r="M1254" i="1"/>
  <c r="N1254" i="1"/>
  <c r="L1251" i="1"/>
  <c r="M1251" i="1"/>
  <c r="K1251" i="1"/>
  <c r="N1251" i="1"/>
  <c r="M1220" i="1"/>
  <c r="N1220" i="1"/>
  <c r="K1220" i="1"/>
  <c r="L1220" i="1"/>
  <c r="L2349" i="1"/>
  <c r="K2334" i="1"/>
  <c r="K2319" i="1"/>
  <c r="K2304" i="1"/>
  <c r="L2285" i="1"/>
  <c r="K2270" i="1"/>
  <c r="K2255" i="1"/>
  <c r="K2240" i="1"/>
  <c r="L2221" i="1"/>
  <c r="K2206" i="1"/>
  <c r="K2191" i="1"/>
  <c r="K2176" i="1"/>
  <c r="K2146" i="1"/>
  <c r="M2129" i="1"/>
  <c r="N2129" i="1"/>
  <c r="K2127" i="1"/>
  <c r="L2127" i="1"/>
  <c r="M2127" i="1"/>
  <c r="K2102" i="1"/>
  <c r="L2102" i="1"/>
  <c r="L2096" i="1"/>
  <c r="M2096" i="1"/>
  <c r="N2096" i="1"/>
  <c r="K2082" i="1"/>
  <c r="K2045" i="1"/>
  <c r="K2042" i="1"/>
  <c r="L2042" i="1"/>
  <c r="M2008" i="1"/>
  <c r="K2008" i="1"/>
  <c r="L2008" i="1"/>
  <c r="M2005" i="1"/>
  <c r="N2005" i="1"/>
  <c r="K1986" i="1"/>
  <c r="L1986" i="1"/>
  <c r="N1986" i="1"/>
  <c r="M1984" i="1"/>
  <c r="N1984" i="1"/>
  <c r="L1984" i="1"/>
  <c r="M1976" i="1"/>
  <c r="N1976" i="1"/>
  <c r="K1976" i="1"/>
  <c r="L1976" i="1"/>
  <c r="K1974" i="1"/>
  <c r="L1974" i="1"/>
  <c r="N1974" i="1"/>
  <c r="L1927" i="1"/>
  <c r="M1927" i="1"/>
  <c r="K1927" i="1"/>
  <c r="N1927" i="1"/>
  <c r="K1909" i="1"/>
  <c r="L1909" i="1"/>
  <c r="M1909" i="1"/>
  <c r="M1896" i="1"/>
  <c r="N1896" i="1"/>
  <c r="K1858" i="1"/>
  <c r="L1858" i="1"/>
  <c r="N1858" i="1"/>
  <c r="M1856" i="1"/>
  <c r="N1856" i="1"/>
  <c r="L1856" i="1"/>
  <c r="M1848" i="1"/>
  <c r="N1848" i="1"/>
  <c r="K1848" i="1"/>
  <c r="L1848" i="1"/>
  <c r="L1833" i="1"/>
  <c r="N1833" i="1"/>
  <c r="M1833" i="1"/>
  <c r="M1762" i="1"/>
  <c r="K1762" i="1"/>
  <c r="L1762" i="1"/>
  <c r="N1762" i="1"/>
  <c r="K1744" i="1"/>
  <c r="L1744" i="1"/>
  <c r="M1744" i="1"/>
  <c r="N1744" i="1"/>
  <c r="K1668" i="1"/>
  <c r="L1668" i="1"/>
  <c r="M1668" i="1"/>
  <c r="N1668" i="1"/>
  <c r="M1639" i="1"/>
  <c r="N1639" i="1"/>
  <c r="K1639" i="1"/>
  <c r="L1639" i="1"/>
  <c r="N1632" i="1"/>
  <c r="L1632" i="1"/>
  <c r="M1632" i="1"/>
  <c r="N1624" i="1"/>
  <c r="K1624" i="1"/>
  <c r="L1624" i="1"/>
  <c r="M1624" i="1"/>
  <c r="L1622" i="1"/>
  <c r="M1622" i="1"/>
  <c r="N1622" i="1"/>
  <c r="K1617" i="1"/>
  <c r="L1617" i="1"/>
  <c r="M1617" i="1"/>
  <c r="N1617" i="1"/>
  <c r="M1615" i="1"/>
  <c r="N1615" i="1"/>
  <c r="N1568" i="1"/>
  <c r="L1568" i="1"/>
  <c r="M1568" i="1"/>
  <c r="M1561" i="1"/>
  <c r="N1561" i="1"/>
  <c r="K1501" i="1"/>
  <c r="L1501" i="1"/>
  <c r="M1501" i="1"/>
  <c r="N1501" i="1"/>
  <c r="N1496" i="1"/>
  <c r="K1496" i="1"/>
  <c r="L1496" i="1"/>
  <c r="M1496" i="1"/>
  <c r="L1315" i="1"/>
  <c r="K1315" i="1"/>
  <c r="M1315" i="1"/>
  <c r="N1315" i="1"/>
  <c r="K1057" i="1"/>
  <c r="L1057" i="1"/>
  <c r="M1057" i="1"/>
  <c r="N1057" i="1"/>
  <c r="L997" i="1"/>
  <c r="M997" i="1"/>
  <c r="N997" i="1"/>
  <c r="K997" i="1"/>
  <c r="M977" i="1"/>
  <c r="N977" i="1"/>
  <c r="K977" i="1"/>
  <c r="L977" i="1"/>
  <c r="K1917" i="1"/>
  <c r="M1917" i="1"/>
  <c r="N1917" i="1"/>
  <c r="K1902" i="1"/>
  <c r="L1902" i="1"/>
  <c r="M1902" i="1"/>
  <c r="N1902" i="1"/>
  <c r="L1866" i="1"/>
  <c r="M1866" i="1"/>
  <c r="N1866" i="1"/>
  <c r="K1854" i="1"/>
  <c r="L1854" i="1"/>
  <c r="L1839" i="1"/>
  <c r="M1839" i="1"/>
  <c r="K1839" i="1"/>
  <c r="N1839" i="1"/>
  <c r="K1824" i="1"/>
  <c r="M1824" i="1"/>
  <c r="N1824" i="1"/>
  <c r="L1824" i="1"/>
  <c r="L1815" i="1"/>
  <c r="M1815" i="1"/>
  <c r="K1815" i="1"/>
  <c r="N1815" i="1"/>
  <c r="K1728" i="1"/>
  <c r="L1728" i="1"/>
  <c r="M1728" i="1"/>
  <c r="N1728" i="1"/>
  <c r="K1721" i="1"/>
  <c r="L1721" i="1"/>
  <c r="M1721" i="1"/>
  <c r="N1721" i="1"/>
  <c r="N1712" i="1"/>
  <c r="L1712" i="1"/>
  <c r="M1712" i="1"/>
  <c r="M1689" i="1"/>
  <c r="N1689" i="1"/>
  <c r="K1689" i="1"/>
  <c r="L1689" i="1"/>
  <c r="K1629" i="1"/>
  <c r="L1629" i="1"/>
  <c r="M1629" i="1"/>
  <c r="N1629" i="1"/>
  <c r="K1605" i="1"/>
  <c r="L1605" i="1"/>
  <c r="M1605" i="1"/>
  <c r="N1605" i="1"/>
  <c r="K1486" i="1"/>
  <c r="L1486" i="1"/>
  <c r="M1486" i="1"/>
  <c r="K1439" i="1"/>
  <c r="L1439" i="1"/>
  <c r="M1439" i="1"/>
  <c r="N1439" i="1"/>
  <c r="K1335" i="1"/>
  <c r="L1335" i="1"/>
  <c r="M1335" i="1"/>
  <c r="N1335" i="1"/>
  <c r="K1266" i="1"/>
  <c r="L1266" i="1"/>
  <c r="M1266" i="1"/>
  <c r="N1266" i="1"/>
  <c r="L1227" i="1"/>
  <c r="M1227" i="1"/>
  <c r="N1227" i="1"/>
  <c r="K1227" i="1"/>
  <c r="K1222" i="1"/>
  <c r="L1222" i="1"/>
  <c r="M1222" i="1"/>
  <c r="N1222" i="1"/>
  <c r="L1219" i="1"/>
  <c r="M1219" i="1"/>
  <c r="K1219" i="1"/>
  <c r="N1219" i="1"/>
  <c r="M1188" i="1"/>
  <c r="N1188" i="1"/>
  <c r="L1188" i="1"/>
  <c r="L2159" i="1"/>
  <c r="M2159" i="1"/>
  <c r="K2150" i="1"/>
  <c r="L2150" i="1"/>
  <c r="L2144" i="1"/>
  <c r="M2144" i="1"/>
  <c r="N2144" i="1"/>
  <c r="M2113" i="1"/>
  <c r="N2113" i="1"/>
  <c r="K2111" i="1"/>
  <c r="L2111" i="1"/>
  <c r="M2111" i="1"/>
  <c r="K2086" i="1"/>
  <c r="L2086" i="1"/>
  <c r="L2080" i="1"/>
  <c r="M2080" i="1"/>
  <c r="N2080" i="1"/>
  <c r="M2072" i="1"/>
  <c r="K2072" i="1"/>
  <c r="L2072" i="1"/>
  <c r="M2069" i="1"/>
  <c r="N2069" i="1"/>
  <c r="K2038" i="1"/>
  <c r="L2038" i="1"/>
  <c r="M2038" i="1"/>
  <c r="M2000" i="1"/>
  <c r="N2000" i="1"/>
  <c r="M1992" i="1"/>
  <c r="N1992" i="1"/>
  <c r="K1954" i="1"/>
  <c r="L1954" i="1"/>
  <c r="N1954" i="1"/>
  <c r="M1952" i="1"/>
  <c r="N1952" i="1"/>
  <c r="L1952" i="1"/>
  <c r="M1944" i="1"/>
  <c r="N1944" i="1"/>
  <c r="K1944" i="1"/>
  <c r="L1944" i="1"/>
  <c r="K1942" i="1"/>
  <c r="L1942" i="1"/>
  <c r="N1942" i="1"/>
  <c r="L1895" i="1"/>
  <c r="M1895" i="1"/>
  <c r="K1895" i="1"/>
  <c r="N1895" i="1"/>
  <c r="K1877" i="1"/>
  <c r="L1877" i="1"/>
  <c r="M1877" i="1"/>
  <c r="M1864" i="1"/>
  <c r="N1864" i="1"/>
  <c r="L1817" i="1"/>
  <c r="N1817" i="1"/>
  <c r="K1817" i="1"/>
  <c r="M1817" i="1"/>
  <c r="L1807" i="1"/>
  <c r="M1807" i="1"/>
  <c r="K1800" i="1"/>
  <c r="M1800" i="1"/>
  <c r="N1800" i="1"/>
  <c r="K1781" i="1"/>
  <c r="L1781" i="1"/>
  <c r="M1781" i="1"/>
  <c r="M1679" i="1"/>
  <c r="N1679" i="1"/>
  <c r="L1679" i="1"/>
  <c r="K1612" i="1"/>
  <c r="N1612" i="1"/>
  <c r="L1612" i="1"/>
  <c r="M1612" i="1"/>
  <c r="L1518" i="1"/>
  <c r="M1518" i="1"/>
  <c r="K1518" i="1"/>
  <c r="N1518" i="1"/>
  <c r="K1375" i="1"/>
  <c r="L1375" i="1"/>
  <c r="M1375" i="1"/>
  <c r="N1375" i="1"/>
  <c r="M1361" i="1"/>
  <c r="N1361" i="1"/>
  <c r="K1361" i="1"/>
  <c r="L1361" i="1"/>
  <c r="L1967" i="1"/>
  <c r="M1967" i="1"/>
  <c r="L1935" i="1"/>
  <c r="M1935" i="1"/>
  <c r="L1903" i="1"/>
  <c r="M1903" i="1"/>
  <c r="L1871" i="1"/>
  <c r="M1871" i="1"/>
  <c r="K1840" i="1"/>
  <c r="M1840" i="1"/>
  <c r="N1840" i="1"/>
  <c r="L1831" i="1"/>
  <c r="M1831" i="1"/>
  <c r="L1809" i="1"/>
  <c r="N1809" i="1"/>
  <c r="K1776" i="1"/>
  <c r="M1776" i="1"/>
  <c r="N1776" i="1"/>
  <c r="L1767" i="1"/>
  <c r="M1767" i="1"/>
  <c r="L1753" i="1"/>
  <c r="M1753" i="1"/>
  <c r="N1753" i="1"/>
  <c r="K1661" i="1"/>
  <c r="L1661" i="1"/>
  <c r="M1661" i="1"/>
  <c r="N1661" i="1"/>
  <c r="N1656" i="1"/>
  <c r="K1656" i="1"/>
  <c r="L1656" i="1"/>
  <c r="M1656" i="1"/>
  <c r="L1654" i="1"/>
  <c r="M1654" i="1"/>
  <c r="N1654" i="1"/>
  <c r="K1649" i="1"/>
  <c r="L1649" i="1"/>
  <c r="M1649" i="1"/>
  <c r="N1649" i="1"/>
  <c r="M1647" i="1"/>
  <c r="N1647" i="1"/>
  <c r="K1636" i="1"/>
  <c r="L1636" i="1"/>
  <c r="M1636" i="1"/>
  <c r="N1636" i="1"/>
  <c r="N1600" i="1"/>
  <c r="L1600" i="1"/>
  <c r="M1600" i="1"/>
  <c r="M1593" i="1"/>
  <c r="N1593" i="1"/>
  <c r="M1543" i="1"/>
  <c r="N1543" i="1"/>
  <c r="K1543" i="1"/>
  <c r="L1543" i="1"/>
  <c r="K1541" i="1"/>
  <c r="L1541" i="1"/>
  <c r="K1516" i="1"/>
  <c r="N1516" i="1"/>
  <c r="L1472" i="1"/>
  <c r="M1472" i="1"/>
  <c r="N1472" i="1"/>
  <c r="K1472" i="1"/>
  <c r="K1446" i="1"/>
  <c r="L1446" i="1"/>
  <c r="M1446" i="1"/>
  <c r="N1446" i="1"/>
  <c r="M1433" i="1"/>
  <c r="N1433" i="1"/>
  <c r="L1416" i="1"/>
  <c r="M1416" i="1"/>
  <c r="N1416" i="1"/>
  <c r="M1393" i="1"/>
  <c r="N1393" i="1"/>
  <c r="K1393" i="1"/>
  <c r="L1393" i="1"/>
  <c r="K1367" i="1"/>
  <c r="L1367" i="1"/>
  <c r="M1367" i="1"/>
  <c r="N1367" i="1"/>
  <c r="L1344" i="1"/>
  <c r="M1344" i="1"/>
  <c r="N1344" i="1"/>
  <c r="K1344" i="1"/>
  <c r="M1321" i="1"/>
  <c r="N1321" i="1"/>
  <c r="K1321" i="1"/>
  <c r="L1321" i="1"/>
  <c r="K1319" i="1"/>
  <c r="L1319" i="1"/>
  <c r="M1319" i="1"/>
  <c r="N1319" i="1"/>
  <c r="L1310" i="1"/>
  <c r="M1310" i="1"/>
  <c r="N1310" i="1"/>
  <c r="K1306" i="1"/>
  <c r="M1306" i="1"/>
  <c r="N1306" i="1"/>
  <c r="N1261" i="1"/>
  <c r="K1261" i="1"/>
  <c r="L1261" i="1"/>
  <c r="M1261" i="1"/>
  <c r="M1198" i="1"/>
  <c r="N1198" i="1"/>
  <c r="K1198" i="1"/>
  <c r="L1198" i="1"/>
  <c r="N1093" i="1"/>
  <c r="M1093" i="1"/>
  <c r="L1093" i="1"/>
  <c r="K1093" i="1"/>
  <c r="K1050" i="1"/>
  <c r="L1050" i="1"/>
  <c r="M1050" i="1"/>
  <c r="N1050" i="1"/>
  <c r="K1038" i="1"/>
  <c r="L1038" i="1"/>
  <c r="M1038" i="1"/>
  <c r="N1038" i="1"/>
  <c r="K971" i="1"/>
  <c r="L971" i="1"/>
  <c r="N971" i="1"/>
  <c r="L837" i="1"/>
  <c r="M837" i="1"/>
  <c r="K837" i="1"/>
  <c r="N837" i="1"/>
  <c r="K815" i="1"/>
  <c r="L815" i="1"/>
  <c r="M815" i="1"/>
  <c r="N815" i="1"/>
  <c r="M705" i="1"/>
  <c r="N705" i="1"/>
  <c r="L705" i="1"/>
  <c r="K705" i="1"/>
  <c r="L680" i="1"/>
  <c r="M680" i="1"/>
  <c r="N680" i="1"/>
  <c r="K680" i="1"/>
  <c r="K675" i="1"/>
  <c r="L675" i="1"/>
  <c r="M675" i="1"/>
  <c r="N675" i="1"/>
  <c r="M570" i="1"/>
  <c r="N570" i="1"/>
  <c r="K570" i="1"/>
  <c r="L570" i="1"/>
  <c r="N544" i="1"/>
  <c r="K544" i="1"/>
  <c r="L544" i="1"/>
  <c r="M544" i="1"/>
  <c r="L410" i="1"/>
  <c r="M410" i="1"/>
  <c r="N410" i="1"/>
  <c r="K410" i="1"/>
  <c r="K400" i="1"/>
  <c r="L400" i="1"/>
  <c r="N400" i="1"/>
  <c r="M400" i="1"/>
  <c r="L282" i="1"/>
  <c r="M282" i="1"/>
  <c r="N282" i="1"/>
  <c r="K282" i="1"/>
  <c r="N245" i="1"/>
  <c r="K245" i="1"/>
  <c r="L245" i="1"/>
  <c r="M245" i="1"/>
  <c r="K203" i="1"/>
  <c r="L203" i="1"/>
  <c r="N203" i="1"/>
  <c r="M203" i="1"/>
  <c r="N153" i="1"/>
  <c r="M153" i="1"/>
  <c r="K153" i="1"/>
  <c r="L153" i="1"/>
  <c r="K126" i="1"/>
  <c r="M126" i="1"/>
  <c r="N126" i="1"/>
  <c r="L126" i="1"/>
  <c r="L2062" i="1"/>
  <c r="K2047" i="1"/>
  <c r="K2032" i="1"/>
  <c r="K2017" i="1"/>
  <c r="L1998" i="1"/>
  <c r="K1993" i="1"/>
  <c r="L1975" i="1"/>
  <c r="M1975" i="1"/>
  <c r="K1961" i="1"/>
  <c r="L1943" i="1"/>
  <c r="M1943" i="1"/>
  <c r="K1929" i="1"/>
  <c r="L1911" i="1"/>
  <c r="M1911" i="1"/>
  <c r="K1897" i="1"/>
  <c r="L1879" i="1"/>
  <c r="M1879" i="1"/>
  <c r="K1865" i="1"/>
  <c r="L1847" i="1"/>
  <c r="M1847" i="1"/>
  <c r="L1825" i="1"/>
  <c r="N1825" i="1"/>
  <c r="K1810" i="1"/>
  <c r="L1805" i="1"/>
  <c r="K1792" i="1"/>
  <c r="M1792" i="1"/>
  <c r="N1792" i="1"/>
  <c r="L1783" i="1"/>
  <c r="M1783" i="1"/>
  <c r="L1761" i="1"/>
  <c r="N1761" i="1"/>
  <c r="L1729" i="1"/>
  <c r="M1729" i="1"/>
  <c r="N1729" i="1"/>
  <c r="L1646" i="1"/>
  <c r="M1646" i="1"/>
  <c r="K1646" i="1"/>
  <c r="N1646" i="1"/>
  <c r="K1597" i="1"/>
  <c r="L1597" i="1"/>
  <c r="M1597" i="1"/>
  <c r="N1597" i="1"/>
  <c r="N1592" i="1"/>
  <c r="K1592" i="1"/>
  <c r="L1592" i="1"/>
  <c r="M1592" i="1"/>
  <c r="L1590" i="1"/>
  <c r="M1590" i="1"/>
  <c r="N1590" i="1"/>
  <c r="K1585" i="1"/>
  <c r="L1585" i="1"/>
  <c r="M1585" i="1"/>
  <c r="N1585" i="1"/>
  <c r="M1583" i="1"/>
  <c r="N1583" i="1"/>
  <c r="K1572" i="1"/>
  <c r="L1572" i="1"/>
  <c r="M1572" i="1"/>
  <c r="N1572" i="1"/>
  <c r="N1536" i="1"/>
  <c r="L1536" i="1"/>
  <c r="M1536" i="1"/>
  <c r="M1529" i="1"/>
  <c r="N1529" i="1"/>
  <c r="K1478" i="1"/>
  <c r="L1478" i="1"/>
  <c r="M1478" i="1"/>
  <c r="N1478" i="1"/>
  <c r="M1465" i="1"/>
  <c r="N1465" i="1"/>
  <c r="L1448" i="1"/>
  <c r="M1448" i="1"/>
  <c r="N1448" i="1"/>
  <c r="M1425" i="1"/>
  <c r="N1425" i="1"/>
  <c r="K1425" i="1"/>
  <c r="L1425" i="1"/>
  <c r="K1399" i="1"/>
  <c r="L1399" i="1"/>
  <c r="M1399" i="1"/>
  <c r="N1399" i="1"/>
  <c r="L1376" i="1"/>
  <c r="M1376" i="1"/>
  <c r="N1376" i="1"/>
  <c r="K1376" i="1"/>
  <c r="K1350" i="1"/>
  <c r="L1350" i="1"/>
  <c r="M1350" i="1"/>
  <c r="N1350" i="1"/>
  <c r="M1337" i="1"/>
  <c r="N1337" i="1"/>
  <c r="N1229" i="1"/>
  <c r="K1229" i="1"/>
  <c r="L1229" i="1"/>
  <c r="M1229" i="1"/>
  <c r="N1197" i="1"/>
  <c r="K1197" i="1"/>
  <c r="L1197" i="1"/>
  <c r="M1197" i="1"/>
  <c r="L1195" i="1"/>
  <c r="M1195" i="1"/>
  <c r="N1195" i="1"/>
  <c r="K1190" i="1"/>
  <c r="L1190" i="1"/>
  <c r="M1190" i="1"/>
  <c r="N1190" i="1"/>
  <c r="M1157" i="1"/>
  <c r="N1157" i="1"/>
  <c r="L1157" i="1"/>
  <c r="K1157" i="1"/>
  <c r="M1142" i="1"/>
  <c r="N1142" i="1"/>
  <c r="K1142" i="1"/>
  <c r="L1142" i="1"/>
  <c r="K1990" i="1"/>
  <c r="L1990" i="1"/>
  <c r="M1968" i="1"/>
  <c r="N1968" i="1"/>
  <c r="K1958" i="1"/>
  <c r="L1958" i="1"/>
  <c r="M1936" i="1"/>
  <c r="N1936" i="1"/>
  <c r="K1926" i="1"/>
  <c r="L1926" i="1"/>
  <c r="M1904" i="1"/>
  <c r="N1904" i="1"/>
  <c r="K1894" i="1"/>
  <c r="L1894" i="1"/>
  <c r="M1872" i="1"/>
  <c r="N1872" i="1"/>
  <c r="K1862" i="1"/>
  <c r="L1862" i="1"/>
  <c r="K1832" i="1"/>
  <c r="M1832" i="1"/>
  <c r="N1832" i="1"/>
  <c r="L1823" i="1"/>
  <c r="M1823" i="1"/>
  <c r="L1801" i="1"/>
  <c r="N1801" i="1"/>
  <c r="K1768" i="1"/>
  <c r="M1768" i="1"/>
  <c r="N1768" i="1"/>
  <c r="K1752" i="1"/>
  <c r="L1752" i="1"/>
  <c r="M1752" i="1"/>
  <c r="N1752" i="1"/>
  <c r="M1746" i="1"/>
  <c r="N1746" i="1"/>
  <c r="K1735" i="1"/>
  <c r="L1735" i="1"/>
  <c r="M1735" i="1"/>
  <c r="K1716" i="1"/>
  <c r="L1716" i="1"/>
  <c r="M1716" i="1"/>
  <c r="M1708" i="1"/>
  <c r="N1708" i="1"/>
  <c r="M1703" i="1"/>
  <c r="N1703" i="1"/>
  <c r="K1703" i="1"/>
  <c r="L1703" i="1"/>
  <c r="K1701" i="1"/>
  <c r="L1701" i="1"/>
  <c r="K1676" i="1"/>
  <c r="N1676" i="1"/>
  <c r="L1614" i="1"/>
  <c r="M1614" i="1"/>
  <c r="K1614" i="1"/>
  <c r="N1614" i="1"/>
  <c r="K1565" i="1"/>
  <c r="L1565" i="1"/>
  <c r="M1565" i="1"/>
  <c r="N1565" i="1"/>
  <c r="N1560" i="1"/>
  <c r="K1560" i="1"/>
  <c r="L1560" i="1"/>
  <c r="M1560" i="1"/>
  <c r="L1558" i="1"/>
  <c r="M1558" i="1"/>
  <c r="N1558" i="1"/>
  <c r="K1553" i="1"/>
  <c r="L1553" i="1"/>
  <c r="M1553" i="1"/>
  <c r="N1553" i="1"/>
  <c r="M1551" i="1"/>
  <c r="N1551" i="1"/>
  <c r="K1540" i="1"/>
  <c r="L1540" i="1"/>
  <c r="M1540" i="1"/>
  <c r="N1540" i="1"/>
  <c r="N1504" i="1"/>
  <c r="L1504" i="1"/>
  <c r="M1504" i="1"/>
  <c r="M1497" i="1"/>
  <c r="N1497" i="1"/>
  <c r="K1471" i="1"/>
  <c r="L1471" i="1"/>
  <c r="M1471" i="1"/>
  <c r="N1471" i="1"/>
  <c r="K1422" i="1"/>
  <c r="L1422" i="1"/>
  <c r="M1422" i="1"/>
  <c r="K1343" i="1"/>
  <c r="L1343" i="1"/>
  <c r="M1343" i="1"/>
  <c r="N1343" i="1"/>
  <c r="L1283" i="1"/>
  <c r="M1283" i="1"/>
  <c r="K1283" i="1"/>
  <c r="N1283" i="1"/>
  <c r="N1205" i="1"/>
  <c r="L1205" i="1"/>
  <c r="M1205" i="1"/>
  <c r="K1205" i="1"/>
  <c r="K1097" i="1"/>
  <c r="M1097" i="1"/>
  <c r="N1097" i="1"/>
  <c r="L1983" i="1"/>
  <c r="M1983" i="1"/>
  <c r="M1977" i="1"/>
  <c r="L1951" i="1"/>
  <c r="M1951" i="1"/>
  <c r="M1945" i="1"/>
  <c r="L1919" i="1"/>
  <c r="M1919" i="1"/>
  <c r="M1913" i="1"/>
  <c r="L1887" i="1"/>
  <c r="M1887" i="1"/>
  <c r="M1881" i="1"/>
  <c r="L1855" i="1"/>
  <c r="M1855" i="1"/>
  <c r="M1849" i="1"/>
  <c r="N1842" i="1"/>
  <c r="L1841" i="1"/>
  <c r="N1841" i="1"/>
  <c r="N1837" i="1"/>
  <c r="K1808" i="1"/>
  <c r="M1808" i="1"/>
  <c r="N1808" i="1"/>
  <c r="L1799" i="1"/>
  <c r="M1799" i="1"/>
  <c r="N1778" i="1"/>
  <c r="L1777" i="1"/>
  <c r="N1777" i="1"/>
  <c r="N1773" i="1"/>
  <c r="L1737" i="1"/>
  <c r="M1737" i="1"/>
  <c r="N1737" i="1"/>
  <c r="M1711" i="1"/>
  <c r="K1711" i="1"/>
  <c r="L1711" i="1"/>
  <c r="N1711" i="1"/>
  <c r="M1671" i="1"/>
  <c r="N1671" i="1"/>
  <c r="K1671" i="1"/>
  <c r="L1671" i="1"/>
  <c r="K1669" i="1"/>
  <c r="L1669" i="1"/>
  <c r="K1644" i="1"/>
  <c r="N1644" i="1"/>
  <c r="L1582" i="1"/>
  <c r="M1582" i="1"/>
  <c r="K1582" i="1"/>
  <c r="N1582" i="1"/>
  <c r="K1533" i="1"/>
  <c r="L1533" i="1"/>
  <c r="M1533" i="1"/>
  <c r="N1533" i="1"/>
  <c r="N1528" i="1"/>
  <c r="K1528" i="1"/>
  <c r="L1528" i="1"/>
  <c r="M1528" i="1"/>
  <c r="L1526" i="1"/>
  <c r="M1526" i="1"/>
  <c r="N1526" i="1"/>
  <c r="K1521" i="1"/>
  <c r="L1521" i="1"/>
  <c r="M1521" i="1"/>
  <c r="N1521" i="1"/>
  <c r="M1519" i="1"/>
  <c r="N1519" i="1"/>
  <c r="K1508" i="1"/>
  <c r="L1508" i="1"/>
  <c r="M1508" i="1"/>
  <c r="N1508" i="1"/>
  <c r="L1480" i="1"/>
  <c r="M1480" i="1"/>
  <c r="N1480" i="1"/>
  <c r="M1457" i="1"/>
  <c r="N1457" i="1"/>
  <c r="K1457" i="1"/>
  <c r="L1457" i="1"/>
  <c r="K1431" i="1"/>
  <c r="L1431" i="1"/>
  <c r="M1431" i="1"/>
  <c r="N1431" i="1"/>
  <c r="L1408" i="1"/>
  <c r="M1408" i="1"/>
  <c r="N1408" i="1"/>
  <c r="K1408" i="1"/>
  <c r="K1382" i="1"/>
  <c r="L1382" i="1"/>
  <c r="M1382" i="1"/>
  <c r="N1382" i="1"/>
  <c r="M1369" i="1"/>
  <c r="N1369" i="1"/>
  <c r="L1352" i="1"/>
  <c r="M1352" i="1"/>
  <c r="N1352" i="1"/>
  <c r="M1329" i="1"/>
  <c r="N1329" i="1"/>
  <c r="K1329" i="1"/>
  <c r="L1329" i="1"/>
  <c r="K1241" i="1"/>
  <c r="L1241" i="1"/>
  <c r="M1241" i="1"/>
  <c r="N1241" i="1"/>
  <c r="K1234" i="1"/>
  <c r="L1234" i="1"/>
  <c r="M1234" i="1"/>
  <c r="N1234" i="1"/>
  <c r="K1202" i="1"/>
  <c r="L1202" i="1"/>
  <c r="M1202" i="1"/>
  <c r="N1202" i="1"/>
  <c r="L1147" i="1"/>
  <c r="M1147" i="1"/>
  <c r="K1147" i="1"/>
  <c r="N1147" i="1"/>
  <c r="N1125" i="1"/>
  <c r="M1125" i="1"/>
  <c r="K1125" i="1"/>
  <c r="L1125" i="1"/>
  <c r="L1846" i="1"/>
  <c r="L1838" i="1"/>
  <c r="L1830" i="1"/>
  <c r="L1822" i="1"/>
  <c r="L1814" i="1"/>
  <c r="L1806" i="1"/>
  <c r="L1798" i="1"/>
  <c r="L1790" i="1"/>
  <c r="L1782" i="1"/>
  <c r="L1774" i="1"/>
  <c r="L1766" i="1"/>
  <c r="L1758" i="1"/>
  <c r="L1750" i="1"/>
  <c r="L1742" i="1"/>
  <c r="L1734" i="1"/>
  <c r="L1726" i="1"/>
  <c r="L1720" i="1"/>
  <c r="K1710" i="1"/>
  <c r="L1705" i="1"/>
  <c r="L1695" i="1"/>
  <c r="L1694" i="1"/>
  <c r="M1694" i="1"/>
  <c r="M1692" i="1"/>
  <c r="N1685" i="1"/>
  <c r="K1680" i="1"/>
  <c r="L1673" i="1"/>
  <c r="L1663" i="1"/>
  <c r="L1662" i="1"/>
  <c r="M1662" i="1"/>
  <c r="M1660" i="1"/>
  <c r="N1653" i="1"/>
  <c r="K1648" i="1"/>
  <c r="L1641" i="1"/>
  <c r="L1631" i="1"/>
  <c r="L1630" i="1"/>
  <c r="M1630" i="1"/>
  <c r="M1628" i="1"/>
  <c r="N1621" i="1"/>
  <c r="K1616" i="1"/>
  <c r="L1609" i="1"/>
  <c r="L1599" i="1"/>
  <c r="L1598" i="1"/>
  <c r="M1598" i="1"/>
  <c r="M1596" i="1"/>
  <c r="N1589" i="1"/>
  <c r="K1584" i="1"/>
  <c r="L1577" i="1"/>
  <c r="L1567" i="1"/>
  <c r="L1566" i="1"/>
  <c r="M1566" i="1"/>
  <c r="M1564" i="1"/>
  <c r="N1557" i="1"/>
  <c r="K1552" i="1"/>
  <c r="L1545" i="1"/>
  <c r="L1535" i="1"/>
  <c r="L1534" i="1"/>
  <c r="M1534" i="1"/>
  <c r="M1532" i="1"/>
  <c r="N1525" i="1"/>
  <c r="K1520" i="1"/>
  <c r="L1513" i="1"/>
  <c r="L1503" i="1"/>
  <c r="L1502" i="1"/>
  <c r="M1502" i="1"/>
  <c r="M1500" i="1"/>
  <c r="N1493" i="1"/>
  <c r="L1488" i="1"/>
  <c r="N1488" i="1"/>
  <c r="L1481" i="1"/>
  <c r="L1456" i="1"/>
  <c r="M1456" i="1"/>
  <c r="N1456" i="1"/>
  <c r="L1449" i="1"/>
  <c r="L1424" i="1"/>
  <c r="M1424" i="1"/>
  <c r="N1424" i="1"/>
  <c r="L1417" i="1"/>
  <c r="L1392" i="1"/>
  <c r="M1392" i="1"/>
  <c r="N1392" i="1"/>
  <c r="L1385" i="1"/>
  <c r="L1360" i="1"/>
  <c r="M1360" i="1"/>
  <c r="N1360" i="1"/>
  <c r="L1353" i="1"/>
  <c r="L1328" i="1"/>
  <c r="M1328" i="1"/>
  <c r="N1328" i="1"/>
  <c r="L1316" i="1"/>
  <c r="L1284" i="1"/>
  <c r="M1276" i="1"/>
  <c r="N1276" i="1"/>
  <c r="K1276" i="1"/>
  <c r="L1276" i="1"/>
  <c r="K1274" i="1"/>
  <c r="L1274" i="1"/>
  <c r="K1249" i="1"/>
  <c r="N1249" i="1"/>
  <c r="L1230" i="1"/>
  <c r="L1187" i="1"/>
  <c r="M1187" i="1"/>
  <c r="K1187" i="1"/>
  <c r="N1187" i="1"/>
  <c r="N1178" i="1"/>
  <c r="M1165" i="1"/>
  <c r="N1165" i="1"/>
  <c r="K1165" i="1"/>
  <c r="L1165" i="1"/>
  <c r="N1149" i="1"/>
  <c r="L1149" i="1"/>
  <c r="M1149" i="1"/>
  <c r="K1149" i="1"/>
  <c r="K1146" i="1"/>
  <c r="L1146" i="1"/>
  <c r="M1146" i="1"/>
  <c r="N1146" i="1"/>
  <c r="M1068" i="1"/>
  <c r="N1068" i="1"/>
  <c r="L1068" i="1"/>
  <c r="K1068" i="1"/>
  <c r="L1011" i="1"/>
  <c r="M1011" i="1"/>
  <c r="K1011" i="1"/>
  <c r="N1011" i="1"/>
  <c r="L1001" i="1"/>
  <c r="M1001" i="1"/>
  <c r="N1001" i="1"/>
  <c r="K1001" i="1"/>
  <c r="K846" i="1"/>
  <c r="M846" i="1"/>
  <c r="N846" i="1"/>
  <c r="L846" i="1"/>
  <c r="L839" i="1"/>
  <c r="N839" i="1"/>
  <c r="K839" i="1"/>
  <c r="M839" i="1"/>
  <c r="K1720" i="1"/>
  <c r="L1692" i="1"/>
  <c r="M1687" i="1"/>
  <c r="N1687" i="1"/>
  <c r="K1677" i="1"/>
  <c r="L1677" i="1"/>
  <c r="L1660" i="1"/>
  <c r="M1655" i="1"/>
  <c r="N1655" i="1"/>
  <c r="K1645" i="1"/>
  <c r="L1645" i="1"/>
  <c r="L1628" i="1"/>
  <c r="M1623" i="1"/>
  <c r="N1623" i="1"/>
  <c r="K1613" i="1"/>
  <c r="L1613" i="1"/>
  <c r="L1596" i="1"/>
  <c r="M1591" i="1"/>
  <c r="N1591" i="1"/>
  <c r="K1581" i="1"/>
  <c r="L1581" i="1"/>
  <c r="L1564" i="1"/>
  <c r="M1559" i="1"/>
  <c r="N1559" i="1"/>
  <c r="K1549" i="1"/>
  <c r="L1549" i="1"/>
  <c r="L1532" i="1"/>
  <c r="M1527" i="1"/>
  <c r="N1527" i="1"/>
  <c r="K1517" i="1"/>
  <c r="L1517" i="1"/>
  <c r="L1500" i="1"/>
  <c r="M1495" i="1"/>
  <c r="N1495" i="1"/>
  <c r="K1479" i="1"/>
  <c r="L1479" i="1"/>
  <c r="M1479" i="1"/>
  <c r="N1479" i="1"/>
  <c r="M1473" i="1"/>
  <c r="N1473" i="1"/>
  <c r="K1462" i="1"/>
  <c r="L1462" i="1"/>
  <c r="M1462" i="1"/>
  <c r="K1447" i="1"/>
  <c r="L1447" i="1"/>
  <c r="M1447" i="1"/>
  <c r="N1447" i="1"/>
  <c r="M1441" i="1"/>
  <c r="N1441" i="1"/>
  <c r="K1430" i="1"/>
  <c r="L1430" i="1"/>
  <c r="M1430" i="1"/>
  <c r="K1415" i="1"/>
  <c r="L1415" i="1"/>
  <c r="M1415" i="1"/>
  <c r="N1415" i="1"/>
  <c r="M1409" i="1"/>
  <c r="N1409" i="1"/>
  <c r="K1398" i="1"/>
  <c r="L1398" i="1"/>
  <c r="M1398" i="1"/>
  <c r="K1383" i="1"/>
  <c r="L1383" i="1"/>
  <c r="M1383" i="1"/>
  <c r="N1383" i="1"/>
  <c r="M1377" i="1"/>
  <c r="N1377" i="1"/>
  <c r="K1366" i="1"/>
  <c r="L1366" i="1"/>
  <c r="M1366" i="1"/>
  <c r="K1351" i="1"/>
  <c r="L1351" i="1"/>
  <c r="M1351" i="1"/>
  <c r="N1351" i="1"/>
  <c r="M1345" i="1"/>
  <c r="N1345" i="1"/>
  <c r="K1334" i="1"/>
  <c r="L1334" i="1"/>
  <c r="M1334" i="1"/>
  <c r="N1301" i="1"/>
  <c r="L1301" i="1"/>
  <c r="M1301" i="1"/>
  <c r="M1294" i="1"/>
  <c r="N1294" i="1"/>
  <c r="M1244" i="1"/>
  <c r="N1244" i="1"/>
  <c r="K1244" i="1"/>
  <c r="L1244" i="1"/>
  <c r="K1242" i="1"/>
  <c r="L1242" i="1"/>
  <c r="K1217" i="1"/>
  <c r="N1217" i="1"/>
  <c r="K1171" i="1"/>
  <c r="L1171" i="1"/>
  <c r="M1171" i="1"/>
  <c r="N1171" i="1"/>
  <c r="M1124" i="1"/>
  <c r="N1124" i="1"/>
  <c r="K1124" i="1"/>
  <c r="L1124" i="1"/>
  <c r="K1122" i="1"/>
  <c r="L1122" i="1"/>
  <c r="N1122" i="1"/>
  <c r="L1110" i="1"/>
  <c r="M1110" i="1"/>
  <c r="N1110" i="1"/>
  <c r="K1070" i="1"/>
  <c r="L1070" i="1"/>
  <c r="M1070" i="1"/>
  <c r="N1070" i="1"/>
  <c r="K1018" i="1"/>
  <c r="L1018" i="1"/>
  <c r="M1018" i="1"/>
  <c r="N1018" i="1"/>
  <c r="N935" i="1"/>
  <c r="M935" i="1"/>
  <c r="K935" i="1"/>
  <c r="L935" i="1"/>
  <c r="L1702" i="1"/>
  <c r="M1702" i="1"/>
  <c r="L1670" i="1"/>
  <c r="M1670" i="1"/>
  <c r="L1638" i="1"/>
  <c r="M1638" i="1"/>
  <c r="L1606" i="1"/>
  <c r="M1606" i="1"/>
  <c r="L1574" i="1"/>
  <c r="M1574" i="1"/>
  <c r="L1542" i="1"/>
  <c r="M1542" i="1"/>
  <c r="L1510" i="1"/>
  <c r="M1510" i="1"/>
  <c r="L1464" i="1"/>
  <c r="M1464" i="1"/>
  <c r="N1464" i="1"/>
  <c r="L1432" i="1"/>
  <c r="M1432" i="1"/>
  <c r="N1432" i="1"/>
  <c r="L1400" i="1"/>
  <c r="M1400" i="1"/>
  <c r="N1400" i="1"/>
  <c r="L1368" i="1"/>
  <c r="M1368" i="1"/>
  <c r="N1368" i="1"/>
  <c r="L1336" i="1"/>
  <c r="M1336" i="1"/>
  <c r="N1336" i="1"/>
  <c r="N1309" i="1"/>
  <c r="K1309" i="1"/>
  <c r="L1309" i="1"/>
  <c r="M1309" i="1"/>
  <c r="K1305" i="1"/>
  <c r="L1305" i="1"/>
  <c r="M1305" i="1"/>
  <c r="N1305" i="1"/>
  <c r="N1269" i="1"/>
  <c r="L1269" i="1"/>
  <c r="M1269" i="1"/>
  <c r="M1262" i="1"/>
  <c r="N1262" i="1"/>
  <c r="M1212" i="1"/>
  <c r="N1212" i="1"/>
  <c r="K1212" i="1"/>
  <c r="L1212" i="1"/>
  <c r="K1210" i="1"/>
  <c r="L1210" i="1"/>
  <c r="K1185" i="1"/>
  <c r="N1185" i="1"/>
  <c r="K1153" i="1"/>
  <c r="L1153" i="1"/>
  <c r="M1153" i="1"/>
  <c r="N1153" i="1"/>
  <c r="K1129" i="1"/>
  <c r="M1129" i="1"/>
  <c r="N1129" i="1"/>
  <c r="N1061" i="1"/>
  <c r="M1061" i="1"/>
  <c r="K899" i="1"/>
  <c r="L899" i="1"/>
  <c r="M899" i="1"/>
  <c r="N899" i="1"/>
  <c r="K862" i="1"/>
  <c r="M862" i="1"/>
  <c r="N862" i="1"/>
  <c r="M1695" i="1"/>
  <c r="N1695" i="1"/>
  <c r="K1685" i="1"/>
  <c r="L1685" i="1"/>
  <c r="M1663" i="1"/>
  <c r="N1663" i="1"/>
  <c r="K1653" i="1"/>
  <c r="L1653" i="1"/>
  <c r="M1631" i="1"/>
  <c r="N1631" i="1"/>
  <c r="K1621" i="1"/>
  <c r="L1621" i="1"/>
  <c r="M1599" i="1"/>
  <c r="N1599" i="1"/>
  <c r="K1589" i="1"/>
  <c r="L1589" i="1"/>
  <c r="M1567" i="1"/>
  <c r="N1567" i="1"/>
  <c r="K1557" i="1"/>
  <c r="L1557" i="1"/>
  <c r="M1535" i="1"/>
  <c r="N1535" i="1"/>
  <c r="K1525" i="1"/>
  <c r="L1525" i="1"/>
  <c r="M1503" i="1"/>
  <c r="N1503" i="1"/>
  <c r="K1493" i="1"/>
  <c r="L1493" i="1"/>
  <c r="K1487" i="1"/>
  <c r="L1487" i="1"/>
  <c r="M1487" i="1"/>
  <c r="N1487" i="1"/>
  <c r="M1481" i="1"/>
  <c r="N1481" i="1"/>
  <c r="K1470" i="1"/>
  <c r="L1470" i="1"/>
  <c r="M1470" i="1"/>
  <c r="K1455" i="1"/>
  <c r="L1455" i="1"/>
  <c r="M1455" i="1"/>
  <c r="N1455" i="1"/>
  <c r="M1449" i="1"/>
  <c r="N1449" i="1"/>
  <c r="K1438" i="1"/>
  <c r="L1438" i="1"/>
  <c r="M1438" i="1"/>
  <c r="K1423" i="1"/>
  <c r="L1423" i="1"/>
  <c r="M1423" i="1"/>
  <c r="N1423" i="1"/>
  <c r="M1417" i="1"/>
  <c r="N1417" i="1"/>
  <c r="K1406" i="1"/>
  <c r="L1406" i="1"/>
  <c r="M1406" i="1"/>
  <c r="K1391" i="1"/>
  <c r="L1391" i="1"/>
  <c r="M1391" i="1"/>
  <c r="N1391" i="1"/>
  <c r="M1385" i="1"/>
  <c r="N1385" i="1"/>
  <c r="K1374" i="1"/>
  <c r="L1374" i="1"/>
  <c r="M1374" i="1"/>
  <c r="K1359" i="1"/>
  <c r="L1359" i="1"/>
  <c r="M1359" i="1"/>
  <c r="N1359" i="1"/>
  <c r="M1353" i="1"/>
  <c r="N1353" i="1"/>
  <c r="K1342" i="1"/>
  <c r="L1342" i="1"/>
  <c r="M1342" i="1"/>
  <c r="K1327" i="1"/>
  <c r="L1327" i="1"/>
  <c r="M1327" i="1"/>
  <c r="N1327" i="1"/>
  <c r="M1316" i="1"/>
  <c r="N1316" i="1"/>
  <c r="K1298" i="1"/>
  <c r="L1298" i="1"/>
  <c r="M1298" i="1"/>
  <c r="N1298" i="1"/>
  <c r="N1293" i="1"/>
  <c r="K1293" i="1"/>
  <c r="L1293" i="1"/>
  <c r="M1293" i="1"/>
  <c r="L1291" i="1"/>
  <c r="M1291" i="1"/>
  <c r="N1291" i="1"/>
  <c r="K1286" i="1"/>
  <c r="L1286" i="1"/>
  <c r="M1286" i="1"/>
  <c r="N1286" i="1"/>
  <c r="M1284" i="1"/>
  <c r="N1284" i="1"/>
  <c r="K1273" i="1"/>
  <c r="L1273" i="1"/>
  <c r="M1273" i="1"/>
  <c r="N1273" i="1"/>
  <c r="N1237" i="1"/>
  <c r="L1237" i="1"/>
  <c r="M1237" i="1"/>
  <c r="M1230" i="1"/>
  <c r="N1230" i="1"/>
  <c r="M1180" i="1"/>
  <c r="N1180" i="1"/>
  <c r="K1180" i="1"/>
  <c r="L1180" i="1"/>
  <c r="K1178" i="1"/>
  <c r="L1178" i="1"/>
  <c r="M1173" i="1"/>
  <c r="N1173" i="1"/>
  <c r="K1173" i="1"/>
  <c r="L1173" i="1"/>
  <c r="K1025" i="1"/>
  <c r="L1025" i="1"/>
  <c r="M1025" i="1"/>
  <c r="N1025" i="1"/>
  <c r="N967" i="1"/>
  <c r="L967" i="1"/>
  <c r="M967" i="1"/>
  <c r="K967" i="1"/>
  <c r="K963" i="1"/>
  <c r="L963" i="1"/>
  <c r="M963" i="1"/>
  <c r="N963" i="1"/>
  <c r="L1485" i="1"/>
  <c r="L1477" i="1"/>
  <c r="L1469" i="1"/>
  <c r="L1461" i="1"/>
  <c r="L1453" i="1"/>
  <c r="L1445" i="1"/>
  <c r="L1437" i="1"/>
  <c r="L1429" i="1"/>
  <c r="L1421" i="1"/>
  <c r="L1413" i="1"/>
  <c r="L1405" i="1"/>
  <c r="L1397" i="1"/>
  <c r="L1389" i="1"/>
  <c r="L1381" i="1"/>
  <c r="L1373" i="1"/>
  <c r="L1365" i="1"/>
  <c r="L1357" i="1"/>
  <c r="L1349" i="1"/>
  <c r="L1341" i="1"/>
  <c r="L1333" i="1"/>
  <c r="L1325" i="1"/>
  <c r="L1318" i="1"/>
  <c r="M1314" i="1"/>
  <c r="K1308" i="1"/>
  <c r="L1300" i="1"/>
  <c r="L1299" i="1"/>
  <c r="M1299" i="1"/>
  <c r="M1297" i="1"/>
  <c r="N1290" i="1"/>
  <c r="K1285" i="1"/>
  <c r="L1278" i="1"/>
  <c r="L1268" i="1"/>
  <c r="L1267" i="1"/>
  <c r="M1267" i="1"/>
  <c r="M1265" i="1"/>
  <c r="N1258" i="1"/>
  <c r="K1253" i="1"/>
  <c r="L1246" i="1"/>
  <c r="L1236" i="1"/>
  <c r="L1235" i="1"/>
  <c r="M1235" i="1"/>
  <c r="M1233" i="1"/>
  <c r="N1226" i="1"/>
  <c r="K1221" i="1"/>
  <c r="L1214" i="1"/>
  <c r="L1204" i="1"/>
  <c r="L1203" i="1"/>
  <c r="M1203" i="1"/>
  <c r="M1201" i="1"/>
  <c r="N1194" i="1"/>
  <c r="K1189" i="1"/>
  <c r="L1182" i="1"/>
  <c r="L1172" i="1"/>
  <c r="M1172" i="1"/>
  <c r="N1172" i="1"/>
  <c r="K1158" i="1"/>
  <c r="N1141" i="1"/>
  <c r="K1141" i="1"/>
  <c r="L1141" i="1"/>
  <c r="L1139" i="1"/>
  <c r="M1139" i="1"/>
  <c r="N1139" i="1"/>
  <c r="N1117" i="1"/>
  <c r="K1117" i="1"/>
  <c r="L1117" i="1"/>
  <c r="M1117" i="1"/>
  <c r="L1115" i="1"/>
  <c r="M1115" i="1"/>
  <c r="M1092" i="1"/>
  <c r="N1092" i="1"/>
  <c r="K1092" i="1"/>
  <c r="L1092" i="1"/>
  <c r="K1090" i="1"/>
  <c r="L1090" i="1"/>
  <c r="N1090" i="1"/>
  <c r="L1078" i="1"/>
  <c r="M1078" i="1"/>
  <c r="N1078" i="1"/>
  <c r="K1065" i="1"/>
  <c r="M1065" i="1"/>
  <c r="N1065" i="1"/>
  <c r="N1029" i="1"/>
  <c r="M1029" i="1"/>
  <c r="N1019" i="1"/>
  <c r="L973" i="1"/>
  <c r="N973" i="1"/>
  <c r="M973" i="1"/>
  <c r="L957" i="1"/>
  <c r="M957" i="1"/>
  <c r="K957" i="1"/>
  <c r="N957" i="1"/>
  <c r="K924" i="1"/>
  <c r="L924" i="1"/>
  <c r="M924" i="1"/>
  <c r="N924" i="1"/>
  <c r="K912" i="1"/>
  <c r="L912" i="1"/>
  <c r="M912" i="1"/>
  <c r="N912" i="1"/>
  <c r="K867" i="1"/>
  <c r="L867" i="1"/>
  <c r="M867" i="1"/>
  <c r="N867" i="1"/>
  <c r="N682" i="1"/>
  <c r="K682" i="1"/>
  <c r="L682" i="1"/>
  <c r="M682" i="1"/>
  <c r="L1314" i="1"/>
  <c r="L1297" i="1"/>
  <c r="M1292" i="1"/>
  <c r="N1292" i="1"/>
  <c r="K1282" i="1"/>
  <c r="L1282" i="1"/>
  <c r="L1265" i="1"/>
  <c r="M1260" i="1"/>
  <c r="N1260" i="1"/>
  <c r="K1250" i="1"/>
  <c r="L1250" i="1"/>
  <c r="L1233" i="1"/>
  <c r="M1228" i="1"/>
  <c r="N1228" i="1"/>
  <c r="K1218" i="1"/>
  <c r="L1218" i="1"/>
  <c r="L1201" i="1"/>
  <c r="M1196" i="1"/>
  <c r="N1196" i="1"/>
  <c r="K1186" i="1"/>
  <c r="L1186" i="1"/>
  <c r="K1170" i="1"/>
  <c r="L1170" i="1"/>
  <c r="L1164" i="1"/>
  <c r="M1164" i="1"/>
  <c r="N1164" i="1"/>
  <c r="M1156" i="1"/>
  <c r="K1156" i="1"/>
  <c r="L1156" i="1"/>
  <c r="N1156" i="1"/>
  <c r="L1107" i="1"/>
  <c r="M1107" i="1"/>
  <c r="K1107" i="1"/>
  <c r="N1107" i="1"/>
  <c r="N1085" i="1"/>
  <c r="K1085" i="1"/>
  <c r="L1085" i="1"/>
  <c r="M1085" i="1"/>
  <c r="L1083" i="1"/>
  <c r="M1083" i="1"/>
  <c r="M1060" i="1"/>
  <c r="N1060" i="1"/>
  <c r="K1060" i="1"/>
  <c r="L1060" i="1"/>
  <c r="K1058" i="1"/>
  <c r="L1058" i="1"/>
  <c r="N1058" i="1"/>
  <c r="L1046" i="1"/>
  <c r="M1046" i="1"/>
  <c r="N1046" i="1"/>
  <c r="K1033" i="1"/>
  <c r="M1033" i="1"/>
  <c r="N1033" i="1"/>
  <c r="N1007" i="1"/>
  <c r="K1007" i="1"/>
  <c r="L1007" i="1"/>
  <c r="M1007" i="1"/>
  <c r="K931" i="1"/>
  <c r="L931" i="1"/>
  <c r="M931" i="1"/>
  <c r="N931" i="1"/>
  <c r="L885" i="1"/>
  <c r="M885" i="1"/>
  <c r="K885" i="1"/>
  <c r="N885" i="1"/>
  <c r="K783" i="1"/>
  <c r="L783" i="1"/>
  <c r="M783" i="1"/>
  <c r="N783" i="1"/>
  <c r="L744" i="1"/>
  <c r="M744" i="1"/>
  <c r="N744" i="1"/>
  <c r="K744" i="1"/>
  <c r="K739" i="1"/>
  <c r="L739" i="1"/>
  <c r="M739" i="1"/>
  <c r="N739" i="1"/>
  <c r="L736" i="1"/>
  <c r="M736" i="1"/>
  <c r="K736" i="1"/>
  <c r="N736" i="1"/>
  <c r="L712" i="1"/>
  <c r="M712" i="1"/>
  <c r="N712" i="1"/>
  <c r="K712" i="1"/>
  <c r="K707" i="1"/>
  <c r="L707" i="1"/>
  <c r="M707" i="1"/>
  <c r="N707" i="1"/>
  <c r="N690" i="1"/>
  <c r="L690" i="1"/>
  <c r="M690" i="1"/>
  <c r="K690" i="1"/>
  <c r="L1275" i="1"/>
  <c r="M1275" i="1"/>
  <c r="L1243" i="1"/>
  <c r="M1243" i="1"/>
  <c r="L1211" i="1"/>
  <c r="M1211" i="1"/>
  <c r="L1179" i="1"/>
  <c r="M1179" i="1"/>
  <c r="K1162" i="1"/>
  <c r="L1162" i="1"/>
  <c r="K1154" i="1"/>
  <c r="L1154" i="1"/>
  <c r="K1134" i="1"/>
  <c r="L1134" i="1"/>
  <c r="M1134" i="1"/>
  <c r="M1132" i="1"/>
  <c r="N1132" i="1"/>
  <c r="L1132" i="1"/>
  <c r="K1121" i="1"/>
  <c r="L1121" i="1"/>
  <c r="M1121" i="1"/>
  <c r="N1121" i="1"/>
  <c r="K1114" i="1"/>
  <c r="L1114" i="1"/>
  <c r="M1114" i="1"/>
  <c r="N1114" i="1"/>
  <c r="L1075" i="1"/>
  <c r="M1075" i="1"/>
  <c r="K1075" i="1"/>
  <c r="N1075" i="1"/>
  <c r="N1053" i="1"/>
  <c r="K1053" i="1"/>
  <c r="L1053" i="1"/>
  <c r="M1053" i="1"/>
  <c r="L1051" i="1"/>
  <c r="M1051" i="1"/>
  <c r="M1028" i="1"/>
  <c r="N1028" i="1"/>
  <c r="K1028" i="1"/>
  <c r="L1028" i="1"/>
  <c r="K1026" i="1"/>
  <c r="L1026" i="1"/>
  <c r="N1026" i="1"/>
  <c r="L1014" i="1"/>
  <c r="M1014" i="1"/>
  <c r="N1014" i="1"/>
  <c r="N991" i="1"/>
  <c r="K991" i="1"/>
  <c r="L991" i="1"/>
  <c r="M991" i="1"/>
  <c r="L987" i="1"/>
  <c r="M987" i="1"/>
  <c r="N987" i="1"/>
  <c r="L981" i="1"/>
  <c r="K981" i="1"/>
  <c r="M981" i="1"/>
  <c r="N981" i="1"/>
  <c r="K976" i="1"/>
  <c r="L976" i="1"/>
  <c r="M976" i="1"/>
  <c r="N959" i="1"/>
  <c r="L959" i="1"/>
  <c r="M959" i="1"/>
  <c r="K959" i="1"/>
  <c r="K956" i="1"/>
  <c r="L956" i="1"/>
  <c r="M956" i="1"/>
  <c r="N956" i="1"/>
  <c r="L832" i="1"/>
  <c r="K832" i="1"/>
  <c r="N832" i="1"/>
  <c r="M832" i="1"/>
  <c r="N746" i="1"/>
  <c r="K746" i="1"/>
  <c r="L746" i="1"/>
  <c r="M746" i="1"/>
  <c r="N714" i="1"/>
  <c r="K714" i="1"/>
  <c r="L714" i="1"/>
  <c r="M714" i="1"/>
  <c r="K687" i="1"/>
  <c r="L687" i="1"/>
  <c r="M687" i="1"/>
  <c r="N687" i="1"/>
  <c r="M1300" i="1"/>
  <c r="N1300" i="1"/>
  <c r="K1290" i="1"/>
  <c r="L1290" i="1"/>
  <c r="M1268" i="1"/>
  <c r="N1268" i="1"/>
  <c r="K1258" i="1"/>
  <c r="L1258" i="1"/>
  <c r="M1236" i="1"/>
  <c r="N1236" i="1"/>
  <c r="K1226" i="1"/>
  <c r="L1226" i="1"/>
  <c r="M1204" i="1"/>
  <c r="N1204" i="1"/>
  <c r="K1194" i="1"/>
  <c r="L1194" i="1"/>
  <c r="K1102" i="1"/>
  <c r="L1102" i="1"/>
  <c r="M1102" i="1"/>
  <c r="M1100" i="1"/>
  <c r="N1100" i="1"/>
  <c r="L1100" i="1"/>
  <c r="K1089" i="1"/>
  <c r="L1089" i="1"/>
  <c r="M1089" i="1"/>
  <c r="N1089" i="1"/>
  <c r="K1082" i="1"/>
  <c r="L1082" i="1"/>
  <c r="M1082" i="1"/>
  <c r="N1082" i="1"/>
  <c r="L1043" i="1"/>
  <c r="M1043" i="1"/>
  <c r="K1043" i="1"/>
  <c r="N1043" i="1"/>
  <c r="N1021" i="1"/>
  <c r="K1021" i="1"/>
  <c r="L1021" i="1"/>
  <c r="M1021" i="1"/>
  <c r="L1019" i="1"/>
  <c r="M1019" i="1"/>
  <c r="L941" i="1"/>
  <c r="M941" i="1"/>
  <c r="K941" i="1"/>
  <c r="N941" i="1"/>
  <c r="K892" i="1"/>
  <c r="L892" i="1"/>
  <c r="M892" i="1"/>
  <c r="N892" i="1"/>
  <c r="K880" i="1"/>
  <c r="L880" i="1"/>
  <c r="M880" i="1"/>
  <c r="M878" i="1"/>
  <c r="N878" i="1"/>
  <c r="L878" i="1"/>
  <c r="N722" i="1"/>
  <c r="L722" i="1"/>
  <c r="M722" i="1"/>
  <c r="K722" i="1"/>
  <c r="L1145" i="1"/>
  <c r="M1140" i="1"/>
  <c r="N1140" i="1"/>
  <c r="N1131" i="1"/>
  <c r="K1130" i="1"/>
  <c r="L1130" i="1"/>
  <c r="L1113" i="1"/>
  <c r="L1109" i="1"/>
  <c r="M1108" i="1"/>
  <c r="N1108" i="1"/>
  <c r="N1099" i="1"/>
  <c r="K1098" i="1"/>
  <c r="L1098" i="1"/>
  <c r="L1081" i="1"/>
  <c r="L1077" i="1"/>
  <c r="M1076" i="1"/>
  <c r="N1076" i="1"/>
  <c r="N1067" i="1"/>
  <c r="K1066" i="1"/>
  <c r="L1066" i="1"/>
  <c r="L1049" i="1"/>
  <c r="L1045" i="1"/>
  <c r="M1044" i="1"/>
  <c r="N1044" i="1"/>
  <c r="N1035" i="1"/>
  <c r="K1034" i="1"/>
  <c r="L1034" i="1"/>
  <c r="L1017" i="1"/>
  <c r="L1013" i="1"/>
  <c r="M1012" i="1"/>
  <c r="N1012" i="1"/>
  <c r="L1009" i="1"/>
  <c r="K1003" i="1"/>
  <c r="K1000" i="1"/>
  <c r="L1000" i="1"/>
  <c r="L998" i="1"/>
  <c r="M988" i="1"/>
  <c r="N985" i="1"/>
  <c r="M966" i="1"/>
  <c r="K966" i="1"/>
  <c r="L966" i="1"/>
  <c r="N951" i="1"/>
  <c r="K951" i="1"/>
  <c r="L951" i="1"/>
  <c r="L949" i="1"/>
  <c r="M949" i="1"/>
  <c r="N949" i="1"/>
  <c r="L942" i="1"/>
  <c r="K939" i="1"/>
  <c r="N939" i="1"/>
  <c r="N903" i="1"/>
  <c r="M903" i="1"/>
  <c r="N893" i="1"/>
  <c r="M864" i="1"/>
  <c r="N864" i="1"/>
  <c r="M859" i="1"/>
  <c r="L855" i="1"/>
  <c r="N855" i="1"/>
  <c r="M855" i="1"/>
  <c r="L853" i="1"/>
  <c r="M853" i="1"/>
  <c r="M848" i="1"/>
  <c r="K848" i="1"/>
  <c r="L848" i="1"/>
  <c r="N848" i="1"/>
  <c r="N826" i="1"/>
  <c r="L826" i="1"/>
  <c r="M826" i="1"/>
  <c r="K798" i="1"/>
  <c r="N798" i="1"/>
  <c r="L798" i="1"/>
  <c r="M798" i="1"/>
  <c r="M769" i="1"/>
  <c r="N769" i="1"/>
  <c r="K769" i="1"/>
  <c r="L769" i="1"/>
  <c r="K726" i="1"/>
  <c r="L726" i="1"/>
  <c r="M726" i="1"/>
  <c r="N726" i="1"/>
  <c r="K694" i="1"/>
  <c r="L694" i="1"/>
  <c r="M694" i="1"/>
  <c r="N694" i="1"/>
  <c r="K670" i="1"/>
  <c r="N670" i="1"/>
  <c r="L670" i="1"/>
  <c r="M670" i="1"/>
  <c r="L637" i="1"/>
  <c r="M637" i="1"/>
  <c r="K637" i="1"/>
  <c r="N637" i="1"/>
  <c r="M632" i="1"/>
  <c r="K632" i="1"/>
  <c r="L632" i="1"/>
  <c r="N632" i="1"/>
  <c r="L599" i="1"/>
  <c r="M599" i="1"/>
  <c r="N599" i="1"/>
  <c r="K599" i="1"/>
  <c r="K594" i="1"/>
  <c r="L594" i="1"/>
  <c r="M594" i="1"/>
  <c r="N594" i="1"/>
  <c r="L591" i="1"/>
  <c r="M591" i="1"/>
  <c r="K591" i="1"/>
  <c r="N591" i="1"/>
  <c r="L558" i="1"/>
  <c r="K558" i="1"/>
  <c r="M558" i="1"/>
  <c r="N558" i="1"/>
  <c r="M551" i="1"/>
  <c r="K551" i="1"/>
  <c r="L551" i="1"/>
  <c r="N551" i="1"/>
  <c r="L1155" i="1"/>
  <c r="M1155" i="1"/>
  <c r="L1123" i="1"/>
  <c r="M1123" i="1"/>
  <c r="K1109" i="1"/>
  <c r="L1091" i="1"/>
  <c r="M1091" i="1"/>
  <c r="K1077" i="1"/>
  <c r="L1059" i="1"/>
  <c r="M1059" i="1"/>
  <c r="K1045" i="1"/>
  <c r="L1027" i="1"/>
  <c r="M1027" i="1"/>
  <c r="K1013" i="1"/>
  <c r="M1006" i="1"/>
  <c r="L1006" i="1"/>
  <c r="N1006" i="1"/>
  <c r="K998" i="1"/>
  <c r="M992" i="1"/>
  <c r="N992" i="1"/>
  <c r="M982" i="1"/>
  <c r="L982" i="1"/>
  <c r="N982" i="1"/>
  <c r="K972" i="1"/>
  <c r="L972" i="1"/>
  <c r="M972" i="1"/>
  <c r="N972" i="1"/>
  <c r="M934" i="1"/>
  <c r="N934" i="1"/>
  <c r="K934" i="1"/>
  <c r="L934" i="1"/>
  <c r="K932" i="1"/>
  <c r="L932" i="1"/>
  <c r="N932" i="1"/>
  <c r="L920" i="1"/>
  <c r="M920" i="1"/>
  <c r="N920" i="1"/>
  <c r="K907" i="1"/>
  <c r="M907" i="1"/>
  <c r="N907" i="1"/>
  <c r="N871" i="1"/>
  <c r="M871" i="1"/>
  <c r="L861" i="1"/>
  <c r="M861" i="1"/>
  <c r="K861" i="1"/>
  <c r="N861" i="1"/>
  <c r="K843" i="1"/>
  <c r="L843" i="1"/>
  <c r="M843" i="1"/>
  <c r="N843" i="1"/>
  <c r="M833" i="1"/>
  <c r="N833" i="1"/>
  <c r="K833" i="1"/>
  <c r="L833" i="1"/>
  <c r="K791" i="1"/>
  <c r="L791" i="1"/>
  <c r="L648" i="1"/>
  <c r="M648" i="1"/>
  <c r="K648" i="1"/>
  <c r="N648" i="1"/>
  <c r="M1148" i="1"/>
  <c r="N1148" i="1"/>
  <c r="K1138" i="1"/>
  <c r="L1138" i="1"/>
  <c r="M1116" i="1"/>
  <c r="N1116" i="1"/>
  <c r="K1106" i="1"/>
  <c r="L1106" i="1"/>
  <c r="M1084" i="1"/>
  <c r="N1084" i="1"/>
  <c r="K1074" i="1"/>
  <c r="L1074" i="1"/>
  <c r="M1052" i="1"/>
  <c r="N1052" i="1"/>
  <c r="K1042" i="1"/>
  <c r="L1042" i="1"/>
  <c r="M1020" i="1"/>
  <c r="N1020" i="1"/>
  <c r="K996" i="1"/>
  <c r="L996" i="1"/>
  <c r="M996" i="1"/>
  <c r="K964" i="1"/>
  <c r="L964" i="1"/>
  <c r="K944" i="1"/>
  <c r="L944" i="1"/>
  <c r="M944" i="1"/>
  <c r="N927" i="1"/>
  <c r="K927" i="1"/>
  <c r="L927" i="1"/>
  <c r="M927" i="1"/>
  <c r="L925" i="1"/>
  <c r="M925" i="1"/>
  <c r="M902" i="1"/>
  <c r="N902" i="1"/>
  <c r="K902" i="1"/>
  <c r="L902" i="1"/>
  <c r="K900" i="1"/>
  <c r="L900" i="1"/>
  <c r="N900" i="1"/>
  <c r="L888" i="1"/>
  <c r="M888" i="1"/>
  <c r="N888" i="1"/>
  <c r="K875" i="1"/>
  <c r="M875" i="1"/>
  <c r="N875" i="1"/>
  <c r="K823" i="1"/>
  <c r="M823" i="1"/>
  <c r="L823" i="1"/>
  <c r="N823" i="1"/>
  <c r="N802" i="1"/>
  <c r="K802" i="1"/>
  <c r="L802" i="1"/>
  <c r="M802" i="1"/>
  <c r="M793" i="1"/>
  <c r="N793" i="1"/>
  <c r="K793" i="1"/>
  <c r="L776" i="1"/>
  <c r="M776" i="1"/>
  <c r="N776" i="1"/>
  <c r="K776" i="1"/>
  <c r="K771" i="1"/>
  <c r="L771" i="1"/>
  <c r="M771" i="1"/>
  <c r="N771" i="1"/>
  <c r="L768" i="1"/>
  <c r="M768" i="1"/>
  <c r="K768" i="1"/>
  <c r="N768" i="1"/>
  <c r="M737" i="1"/>
  <c r="N737" i="1"/>
  <c r="K737" i="1"/>
  <c r="L737" i="1"/>
  <c r="L1131" i="1"/>
  <c r="M1131" i="1"/>
  <c r="L1099" i="1"/>
  <c r="M1099" i="1"/>
  <c r="L1067" i="1"/>
  <c r="M1067" i="1"/>
  <c r="L1035" i="1"/>
  <c r="M1035" i="1"/>
  <c r="K988" i="1"/>
  <c r="N988" i="1"/>
  <c r="K985" i="1"/>
  <c r="L985" i="1"/>
  <c r="M942" i="1"/>
  <c r="N942" i="1"/>
  <c r="L917" i="1"/>
  <c r="M917" i="1"/>
  <c r="K917" i="1"/>
  <c r="N917" i="1"/>
  <c r="N895" i="1"/>
  <c r="K895" i="1"/>
  <c r="L895" i="1"/>
  <c r="M895" i="1"/>
  <c r="L893" i="1"/>
  <c r="M893" i="1"/>
  <c r="M870" i="1"/>
  <c r="N870" i="1"/>
  <c r="K870" i="1"/>
  <c r="L870" i="1"/>
  <c r="K868" i="1"/>
  <c r="L868" i="1"/>
  <c r="N868" i="1"/>
  <c r="K859" i="1"/>
  <c r="N859" i="1"/>
  <c r="M825" i="1"/>
  <c r="K825" i="1"/>
  <c r="L825" i="1"/>
  <c r="N825" i="1"/>
  <c r="N778" i="1"/>
  <c r="K778" i="1"/>
  <c r="L778" i="1"/>
  <c r="M778" i="1"/>
  <c r="M715" i="1"/>
  <c r="N715" i="1"/>
  <c r="K715" i="1"/>
  <c r="L715" i="1"/>
  <c r="M683" i="1"/>
  <c r="N683" i="1"/>
  <c r="K683" i="1"/>
  <c r="L683" i="1"/>
  <c r="K657" i="1"/>
  <c r="M657" i="1"/>
  <c r="N657" i="1"/>
  <c r="L657" i="1"/>
  <c r="L650" i="1"/>
  <c r="N650" i="1"/>
  <c r="K650" i="1"/>
  <c r="M650" i="1"/>
  <c r="K1005" i="1"/>
  <c r="K990" i="1"/>
  <c r="K975" i="1"/>
  <c r="L955" i="1"/>
  <c r="M950" i="1"/>
  <c r="N950" i="1"/>
  <c r="K940" i="1"/>
  <c r="L940" i="1"/>
  <c r="L923" i="1"/>
  <c r="L919" i="1"/>
  <c r="M918" i="1"/>
  <c r="N918" i="1"/>
  <c r="N909" i="1"/>
  <c r="K908" i="1"/>
  <c r="L908" i="1"/>
  <c r="L891" i="1"/>
  <c r="L887" i="1"/>
  <c r="M886" i="1"/>
  <c r="N886" i="1"/>
  <c r="N877" i="1"/>
  <c r="K876" i="1"/>
  <c r="L876" i="1"/>
  <c r="M863" i="1"/>
  <c r="K856" i="1"/>
  <c r="L851" i="1"/>
  <c r="K838" i="1"/>
  <c r="M838" i="1"/>
  <c r="N838" i="1"/>
  <c r="M827" i="1"/>
  <c r="L811" i="1"/>
  <c r="K803" i="1"/>
  <c r="M803" i="1"/>
  <c r="N803" i="1"/>
  <c r="M801" i="1"/>
  <c r="N801" i="1"/>
  <c r="K766" i="1"/>
  <c r="N766" i="1"/>
  <c r="L747" i="1"/>
  <c r="L704" i="1"/>
  <c r="M704" i="1"/>
  <c r="K704" i="1"/>
  <c r="N704" i="1"/>
  <c r="N695" i="1"/>
  <c r="L639" i="1"/>
  <c r="N639" i="1"/>
  <c r="K639" i="1"/>
  <c r="M639" i="1"/>
  <c r="M624" i="1"/>
  <c r="N624" i="1"/>
  <c r="K624" i="1"/>
  <c r="L624" i="1"/>
  <c r="L603" i="1"/>
  <c r="M603" i="1"/>
  <c r="N603" i="1"/>
  <c r="K603" i="1"/>
  <c r="L933" i="1"/>
  <c r="M933" i="1"/>
  <c r="K919" i="1"/>
  <c r="L901" i="1"/>
  <c r="M901" i="1"/>
  <c r="K887" i="1"/>
  <c r="L869" i="1"/>
  <c r="M869" i="1"/>
  <c r="L847" i="1"/>
  <c r="N847" i="1"/>
  <c r="K822" i="1"/>
  <c r="M822" i="1"/>
  <c r="N822" i="1"/>
  <c r="N818" i="1"/>
  <c r="L818" i="1"/>
  <c r="K811" i="1"/>
  <c r="M761" i="1"/>
  <c r="N761" i="1"/>
  <c r="K761" i="1"/>
  <c r="L761" i="1"/>
  <c r="K759" i="1"/>
  <c r="L759" i="1"/>
  <c r="K734" i="1"/>
  <c r="N734" i="1"/>
  <c r="L666" i="1"/>
  <c r="N666" i="1"/>
  <c r="M666" i="1"/>
  <c r="L664" i="1"/>
  <c r="M664" i="1"/>
  <c r="M659" i="1"/>
  <c r="K659" i="1"/>
  <c r="L659" i="1"/>
  <c r="N659" i="1"/>
  <c r="N577" i="1"/>
  <c r="L577" i="1"/>
  <c r="M577" i="1"/>
  <c r="K577" i="1"/>
  <c r="M958" i="1"/>
  <c r="N958" i="1"/>
  <c r="K948" i="1"/>
  <c r="L948" i="1"/>
  <c r="M926" i="1"/>
  <c r="N926" i="1"/>
  <c r="K916" i="1"/>
  <c r="L916" i="1"/>
  <c r="M894" i="1"/>
  <c r="N894" i="1"/>
  <c r="K884" i="1"/>
  <c r="L884" i="1"/>
  <c r="K854" i="1"/>
  <c r="M854" i="1"/>
  <c r="N854" i="1"/>
  <c r="L845" i="1"/>
  <c r="M845" i="1"/>
  <c r="N786" i="1"/>
  <c r="L786" i="1"/>
  <c r="M786" i="1"/>
  <c r="M779" i="1"/>
  <c r="N779" i="1"/>
  <c r="M729" i="1"/>
  <c r="N729" i="1"/>
  <c r="K729" i="1"/>
  <c r="L729" i="1"/>
  <c r="K727" i="1"/>
  <c r="L727" i="1"/>
  <c r="K702" i="1"/>
  <c r="N702" i="1"/>
  <c r="L672" i="1"/>
  <c r="M672" i="1"/>
  <c r="K672" i="1"/>
  <c r="N672" i="1"/>
  <c r="K654" i="1"/>
  <c r="L654" i="1"/>
  <c r="M654" i="1"/>
  <c r="N654" i="1"/>
  <c r="L623" i="1"/>
  <c r="K623" i="1"/>
  <c r="M623" i="1"/>
  <c r="N623" i="1"/>
  <c r="K574" i="1"/>
  <c r="L574" i="1"/>
  <c r="M574" i="1"/>
  <c r="N574" i="1"/>
  <c r="M465" i="1"/>
  <c r="K465" i="1"/>
  <c r="L465" i="1"/>
  <c r="N465" i="1"/>
  <c r="L909" i="1"/>
  <c r="M909" i="1"/>
  <c r="L877" i="1"/>
  <c r="M877" i="1"/>
  <c r="L863" i="1"/>
  <c r="N863" i="1"/>
  <c r="L827" i="1"/>
  <c r="N827" i="1"/>
  <c r="L800" i="1"/>
  <c r="M800" i="1"/>
  <c r="N800" i="1"/>
  <c r="L792" i="1"/>
  <c r="M792" i="1"/>
  <c r="K792" i="1"/>
  <c r="K790" i="1"/>
  <c r="L790" i="1"/>
  <c r="N790" i="1"/>
  <c r="N754" i="1"/>
  <c r="L754" i="1"/>
  <c r="M754" i="1"/>
  <c r="M747" i="1"/>
  <c r="N747" i="1"/>
  <c r="M697" i="1"/>
  <c r="N697" i="1"/>
  <c r="K697" i="1"/>
  <c r="L697" i="1"/>
  <c r="K695" i="1"/>
  <c r="L695" i="1"/>
  <c r="M629" i="1"/>
  <c r="N629" i="1"/>
  <c r="K629" i="1"/>
  <c r="L629" i="1"/>
  <c r="K581" i="1"/>
  <c r="L581" i="1"/>
  <c r="M581" i="1"/>
  <c r="N581" i="1"/>
  <c r="K463" i="1"/>
  <c r="M463" i="1"/>
  <c r="N463" i="1"/>
  <c r="L860" i="1"/>
  <c r="L852" i="1"/>
  <c r="L844" i="1"/>
  <c r="L836" i="1"/>
  <c r="M831" i="1"/>
  <c r="L817" i="1"/>
  <c r="L816" i="1"/>
  <c r="M816" i="1"/>
  <c r="M814" i="1"/>
  <c r="N807" i="1"/>
  <c r="L795" i="1"/>
  <c r="L785" i="1"/>
  <c r="L784" i="1"/>
  <c r="M784" i="1"/>
  <c r="M782" i="1"/>
  <c r="N775" i="1"/>
  <c r="K770" i="1"/>
  <c r="L763" i="1"/>
  <c r="L753" i="1"/>
  <c r="L752" i="1"/>
  <c r="M752" i="1"/>
  <c r="M750" i="1"/>
  <c r="N743" i="1"/>
  <c r="K738" i="1"/>
  <c r="L731" i="1"/>
  <c r="L721" i="1"/>
  <c r="L720" i="1"/>
  <c r="M720" i="1"/>
  <c r="M718" i="1"/>
  <c r="N711" i="1"/>
  <c r="K706" i="1"/>
  <c r="L699" i="1"/>
  <c r="L689" i="1"/>
  <c r="L688" i="1"/>
  <c r="M688" i="1"/>
  <c r="M686" i="1"/>
  <c r="N679" i="1"/>
  <c r="K674" i="1"/>
  <c r="K667" i="1"/>
  <c r="L662" i="1"/>
  <c r="K649" i="1"/>
  <c r="M649" i="1"/>
  <c r="N649" i="1"/>
  <c r="L643" i="1"/>
  <c r="K638" i="1"/>
  <c r="L638" i="1"/>
  <c r="N638" i="1"/>
  <c r="L618" i="1"/>
  <c r="M618" i="1"/>
  <c r="N618" i="1"/>
  <c r="K614" i="1"/>
  <c r="M614" i="1"/>
  <c r="N614" i="1"/>
  <c r="K602" i="1"/>
  <c r="L602" i="1"/>
  <c r="M602" i="1"/>
  <c r="K565" i="1"/>
  <c r="N565" i="1"/>
  <c r="N560" i="1"/>
  <c r="K560" i="1"/>
  <c r="L560" i="1"/>
  <c r="M560" i="1"/>
  <c r="N530" i="1"/>
  <c r="M530" i="1"/>
  <c r="M488" i="1"/>
  <c r="K456" i="1"/>
  <c r="L456" i="1"/>
  <c r="N456" i="1"/>
  <c r="M456" i="1"/>
  <c r="K433" i="1"/>
  <c r="L433" i="1"/>
  <c r="M433" i="1"/>
  <c r="N433" i="1"/>
  <c r="N428" i="1"/>
  <c r="L428" i="1"/>
  <c r="M428" i="1"/>
  <c r="K424" i="1"/>
  <c r="L424" i="1"/>
  <c r="N424" i="1"/>
  <c r="L831" i="1"/>
  <c r="L814" i="1"/>
  <c r="M809" i="1"/>
  <c r="N809" i="1"/>
  <c r="K799" i="1"/>
  <c r="L799" i="1"/>
  <c r="L782" i="1"/>
  <c r="M777" i="1"/>
  <c r="N777" i="1"/>
  <c r="K767" i="1"/>
  <c r="L767" i="1"/>
  <c r="L750" i="1"/>
  <c r="M745" i="1"/>
  <c r="N745" i="1"/>
  <c r="K735" i="1"/>
  <c r="L735" i="1"/>
  <c r="L718" i="1"/>
  <c r="M713" i="1"/>
  <c r="N713" i="1"/>
  <c r="K703" i="1"/>
  <c r="L703" i="1"/>
  <c r="L686" i="1"/>
  <c r="M681" i="1"/>
  <c r="N681" i="1"/>
  <c r="L658" i="1"/>
  <c r="N658" i="1"/>
  <c r="K643" i="1"/>
  <c r="N609" i="1"/>
  <c r="M609" i="1"/>
  <c r="K589" i="1"/>
  <c r="N589" i="1"/>
  <c r="M537" i="1"/>
  <c r="L537" i="1"/>
  <c r="N537" i="1"/>
  <c r="N498" i="1"/>
  <c r="M498" i="1"/>
  <c r="K498" i="1"/>
  <c r="L498" i="1"/>
  <c r="L470" i="1"/>
  <c r="M470" i="1"/>
  <c r="N470" i="1"/>
  <c r="M444" i="1"/>
  <c r="N444" i="1"/>
  <c r="L444" i="1"/>
  <c r="M370" i="1"/>
  <c r="L370" i="1"/>
  <c r="N370" i="1"/>
  <c r="K370" i="1"/>
  <c r="N341" i="1"/>
  <c r="K341" i="1"/>
  <c r="L341" i="1"/>
  <c r="M341" i="1"/>
  <c r="N309" i="1"/>
  <c r="L309" i="1"/>
  <c r="M309" i="1"/>
  <c r="L305" i="1"/>
  <c r="N305" i="1"/>
  <c r="M305" i="1"/>
  <c r="L760" i="1"/>
  <c r="M760" i="1"/>
  <c r="L728" i="1"/>
  <c r="M728" i="1"/>
  <c r="L696" i="1"/>
  <c r="M696" i="1"/>
  <c r="K665" i="1"/>
  <c r="M665" i="1"/>
  <c r="N665" i="1"/>
  <c r="L656" i="1"/>
  <c r="M656" i="1"/>
  <c r="M584" i="1"/>
  <c r="N584" i="1"/>
  <c r="K584" i="1"/>
  <c r="L584" i="1"/>
  <c r="K582" i="1"/>
  <c r="L582" i="1"/>
  <c r="N568" i="1"/>
  <c r="K568" i="1"/>
  <c r="L568" i="1"/>
  <c r="L550" i="1"/>
  <c r="M550" i="1"/>
  <c r="N550" i="1"/>
  <c r="K540" i="1"/>
  <c r="L540" i="1"/>
  <c r="M540" i="1"/>
  <c r="N540" i="1"/>
  <c r="K447" i="1"/>
  <c r="M447" i="1"/>
  <c r="L447" i="1"/>
  <c r="N447" i="1"/>
  <c r="K408" i="1"/>
  <c r="L408" i="1"/>
  <c r="N408" i="1"/>
  <c r="M408" i="1"/>
  <c r="K328" i="1"/>
  <c r="M328" i="1"/>
  <c r="N328" i="1"/>
  <c r="L328" i="1"/>
  <c r="K312" i="1"/>
  <c r="M312" i="1"/>
  <c r="L312" i="1"/>
  <c r="N312" i="1"/>
  <c r="N307" i="1"/>
  <c r="K307" i="1"/>
  <c r="L307" i="1"/>
  <c r="M817" i="1"/>
  <c r="N817" i="1"/>
  <c r="K807" i="1"/>
  <c r="L807" i="1"/>
  <c r="M785" i="1"/>
  <c r="N785" i="1"/>
  <c r="K775" i="1"/>
  <c r="L775" i="1"/>
  <c r="M753" i="1"/>
  <c r="N753" i="1"/>
  <c r="K743" i="1"/>
  <c r="L743" i="1"/>
  <c r="M721" i="1"/>
  <c r="N721" i="1"/>
  <c r="K711" i="1"/>
  <c r="L711" i="1"/>
  <c r="M689" i="1"/>
  <c r="N689" i="1"/>
  <c r="K679" i="1"/>
  <c r="L679" i="1"/>
  <c r="N633" i="1"/>
  <c r="L633" i="1"/>
  <c r="M633" i="1"/>
  <c r="N617" i="1"/>
  <c r="K617" i="1"/>
  <c r="L617" i="1"/>
  <c r="M617" i="1"/>
  <c r="K613" i="1"/>
  <c r="L613" i="1"/>
  <c r="M613" i="1"/>
  <c r="N613" i="1"/>
  <c r="M608" i="1"/>
  <c r="K608" i="1"/>
  <c r="L608" i="1"/>
  <c r="N608" i="1"/>
  <c r="L564" i="1"/>
  <c r="M564" i="1"/>
  <c r="K564" i="1"/>
  <c r="N564" i="1"/>
  <c r="M554" i="1"/>
  <c r="N554" i="1"/>
  <c r="K554" i="1"/>
  <c r="L554" i="1"/>
  <c r="M505" i="1"/>
  <c r="L505" i="1"/>
  <c r="N505" i="1"/>
  <c r="K505" i="1"/>
  <c r="M497" i="1"/>
  <c r="K497" i="1"/>
  <c r="L497" i="1"/>
  <c r="N497" i="1"/>
  <c r="K495" i="1"/>
  <c r="M495" i="1"/>
  <c r="N495" i="1"/>
  <c r="N490" i="1"/>
  <c r="K490" i="1"/>
  <c r="L490" i="1"/>
  <c r="M490" i="1"/>
  <c r="L488" i="1"/>
  <c r="N488" i="1"/>
  <c r="M450" i="1"/>
  <c r="N450" i="1"/>
  <c r="K450" i="1"/>
  <c r="L450" i="1"/>
  <c r="L418" i="1"/>
  <c r="M418" i="1"/>
  <c r="N418" i="1"/>
  <c r="K418" i="1"/>
  <c r="N412" i="1"/>
  <c r="K412" i="1"/>
  <c r="L412" i="1"/>
  <c r="M412" i="1"/>
  <c r="N379" i="1"/>
  <c r="K379" i="1"/>
  <c r="L379" i="1"/>
  <c r="M379" i="1"/>
  <c r="L671" i="1"/>
  <c r="L663" i="1"/>
  <c r="L655" i="1"/>
  <c r="L647" i="1"/>
  <c r="L641" i="1"/>
  <c r="K631" i="1"/>
  <c r="L626" i="1"/>
  <c r="M622" i="1"/>
  <c r="K616" i="1"/>
  <c r="L611" i="1"/>
  <c r="M607" i="1"/>
  <c r="K601" i="1"/>
  <c r="N598" i="1"/>
  <c r="K593" i="1"/>
  <c r="L586" i="1"/>
  <c r="L576" i="1"/>
  <c r="L575" i="1"/>
  <c r="M575" i="1"/>
  <c r="M573" i="1"/>
  <c r="L569" i="1"/>
  <c r="M566" i="1"/>
  <c r="M559" i="1"/>
  <c r="L559" i="1"/>
  <c r="N559" i="1"/>
  <c r="L502" i="1"/>
  <c r="M502" i="1"/>
  <c r="N502" i="1"/>
  <c r="M484" i="1"/>
  <c r="N484" i="1"/>
  <c r="L466" i="1"/>
  <c r="L436" i="1"/>
  <c r="L402" i="1"/>
  <c r="M402" i="1"/>
  <c r="N402" i="1"/>
  <c r="K402" i="1"/>
  <c r="N355" i="1"/>
  <c r="L355" i="1"/>
  <c r="M355" i="1"/>
  <c r="L321" i="1"/>
  <c r="N321" i="1"/>
  <c r="M321" i="1"/>
  <c r="K174" i="1"/>
  <c r="M174" i="1"/>
  <c r="N174" i="1"/>
  <c r="N169" i="1"/>
  <c r="M169" i="1"/>
  <c r="L147" i="1"/>
  <c r="N147" i="1"/>
  <c r="M147" i="1"/>
  <c r="K147" i="1"/>
  <c r="K641" i="1"/>
  <c r="L622" i="1"/>
  <c r="K607" i="1"/>
  <c r="K590" i="1"/>
  <c r="L590" i="1"/>
  <c r="L573" i="1"/>
  <c r="K566" i="1"/>
  <c r="K553" i="1"/>
  <c r="L553" i="1"/>
  <c r="L545" i="1"/>
  <c r="M545" i="1"/>
  <c r="N545" i="1"/>
  <c r="M529" i="1"/>
  <c r="K529" i="1"/>
  <c r="L529" i="1"/>
  <c r="N529" i="1"/>
  <c r="K527" i="1"/>
  <c r="M527" i="1"/>
  <c r="N527" i="1"/>
  <c r="N522" i="1"/>
  <c r="K522" i="1"/>
  <c r="L522" i="1"/>
  <c r="M522" i="1"/>
  <c r="L520" i="1"/>
  <c r="N520" i="1"/>
  <c r="K487" i="1"/>
  <c r="M487" i="1"/>
  <c r="L487" i="1"/>
  <c r="N487" i="1"/>
  <c r="L480" i="1"/>
  <c r="N480" i="1"/>
  <c r="K480" i="1"/>
  <c r="M480" i="1"/>
  <c r="M458" i="1"/>
  <c r="N458" i="1"/>
  <c r="K458" i="1"/>
  <c r="L458" i="1"/>
  <c r="K360" i="1"/>
  <c r="L360" i="1"/>
  <c r="M360" i="1"/>
  <c r="N360" i="1"/>
  <c r="L340" i="1"/>
  <c r="M340" i="1"/>
  <c r="N340" i="1"/>
  <c r="K335" i="1"/>
  <c r="L335" i="1"/>
  <c r="M335" i="1"/>
  <c r="N335" i="1"/>
  <c r="M330" i="1"/>
  <c r="K330" i="1"/>
  <c r="L330" i="1"/>
  <c r="N330" i="1"/>
  <c r="N323" i="1"/>
  <c r="L323" i="1"/>
  <c r="M323" i="1"/>
  <c r="K194" i="1"/>
  <c r="L194" i="1"/>
  <c r="M194" i="1"/>
  <c r="N194" i="1"/>
  <c r="K182" i="1"/>
  <c r="M182" i="1"/>
  <c r="N182" i="1"/>
  <c r="M176" i="1"/>
  <c r="L176" i="1"/>
  <c r="N176" i="1"/>
  <c r="L583" i="1"/>
  <c r="M583" i="1"/>
  <c r="L534" i="1"/>
  <c r="M534" i="1"/>
  <c r="N534" i="1"/>
  <c r="M516" i="1"/>
  <c r="N516" i="1"/>
  <c r="L494" i="1"/>
  <c r="K494" i="1"/>
  <c r="M494" i="1"/>
  <c r="N494" i="1"/>
  <c r="M473" i="1"/>
  <c r="L473" i="1"/>
  <c r="N473" i="1"/>
  <c r="K441" i="1"/>
  <c r="L441" i="1"/>
  <c r="M441" i="1"/>
  <c r="N441" i="1"/>
  <c r="N420" i="1"/>
  <c r="K420" i="1"/>
  <c r="L420" i="1"/>
  <c r="M420" i="1"/>
  <c r="K416" i="1"/>
  <c r="L416" i="1"/>
  <c r="N416" i="1"/>
  <c r="K385" i="1"/>
  <c r="L385" i="1"/>
  <c r="M385" i="1"/>
  <c r="K364" i="1"/>
  <c r="L364" i="1"/>
  <c r="M364" i="1"/>
  <c r="N364" i="1"/>
  <c r="N269" i="1"/>
  <c r="K269" i="1"/>
  <c r="L269" i="1"/>
  <c r="M269" i="1"/>
  <c r="N253" i="1"/>
  <c r="K253" i="1"/>
  <c r="L253" i="1"/>
  <c r="M253" i="1"/>
  <c r="K214" i="1"/>
  <c r="L214" i="1"/>
  <c r="M214" i="1"/>
  <c r="N214" i="1"/>
  <c r="K598" i="1"/>
  <c r="L598" i="1"/>
  <c r="M576" i="1"/>
  <c r="N576" i="1"/>
  <c r="M569" i="1"/>
  <c r="N569" i="1"/>
  <c r="K519" i="1"/>
  <c r="M519" i="1"/>
  <c r="L519" i="1"/>
  <c r="N519" i="1"/>
  <c r="L512" i="1"/>
  <c r="N512" i="1"/>
  <c r="K512" i="1"/>
  <c r="M512" i="1"/>
  <c r="K476" i="1"/>
  <c r="L476" i="1"/>
  <c r="M476" i="1"/>
  <c r="N476" i="1"/>
  <c r="N466" i="1"/>
  <c r="M466" i="1"/>
  <c r="K452" i="1"/>
  <c r="L452" i="1"/>
  <c r="M452" i="1"/>
  <c r="K448" i="1"/>
  <c r="L448" i="1"/>
  <c r="N448" i="1"/>
  <c r="N436" i="1"/>
  <c r="M436" i="1"/>
  <c r="L394" i="1"/>
  <c r="M394" i="1"/>
  <c r="N394" i="1"/>
  <c r="K394" i="1"/>
  <c r="K352" i="1"/>
  <c r="L352" i="1"/>
  <c r="M352" i="1"/>
  <c r="N352" i="1"/>
  <c r="K349" i="1"/>
  <c r="L349" i="1"/>
  <c r="M349" i="1"/>
  <c r="N349" i="1"/>
  <c r="L345" i="1"/>
  <c r="K345" i="1"/>
  <c r="M345" i="1"/>
  <c r="N345" i="1"/>
  <c r="L337" i="1"/>
  <c r="K337" i="1"/>
  <c r="M337" i="1"/>
  <c r="N337" i="1"/>
  <c r="M291" i="1"/>
  <c r="N291" i="1"/>
  <c r="L291" i="1"/>
  <c r="K291" i="1"/>
  <c r="K265" i="1"/>
  <c r="L265" i="1"/>
  <c r="N265" i="1"/>
  <c r="M549" i="1"/>
  <c r="K543" i="1"/>
  <c r="M536" i="1"/>
  <c r="K535" i="1"/>
  <c r="M535" i="1"/>
  <c r="L532" i="1"/>
  <c r="K521" i="1"/>
  <c r="K518" i="1"/>
  <c r="L514" i="1"/>
  <c r="M504" i="1"/>
  <c r="K503" i="1"/>
  <c r="M503" i="1"/>
  <c r="L500" i="1"/>
  <c r="K489" i="1"/>
  <c r="K486" i="1"/>
  <c r="L482" i="1"/>
  <c r="M472" i="1"/>
  <c r="K471" i="1"/>
  <c r="M471" i="1"/>
  <c r="L468" i="1"/>
  <c r="L457" i="1"/>
  <c r="M457" i="1"/>
  <c r="N449" i="1"/>
  <c r="K432" i="1"/>
  <c r="L432" i="1"/>
  <c r="N432" i="1"/>
  <c r="L426" i="1"/>
  <c r="M426" i="1"/>
  <c r="N426" i="1"/>
  <c r="L404" i="1"/>
  <c r="K401" i="1"/>
  <c r="L401" i="1"/>
  <c r="M401" i="1"/>
  <c r="K396" i="1"/>
  <c r="K373" i="1"/>
  <c r="L373" i="1"/>
  <c r="N373" i="1"/>
  <c r="L371" i="1"/>
  <c r="L356" i="1"/>
  <c r="K336" i="1"/>
  <c r="M336" i="1"/>
  <c r="N336" i="1"/>
  <c r="L327" i="1"/>
  <c r="K327" i="1"/>
  <c r="M327" i="1"/>
  <c r="K320" i="1"/>
  <c r="M320" i="1"/>
  <c r="L320" i="1"/>
  <c r="N320" i="1"/>
  <c r="K249" i="1"/>
  <c r="L249" i="1"/>
  <c r="N249" i="1"/>
  <c r="M200" i="1"/>
  <c r="L200" i="1"/>
  <c r="N200" i="1"/>
  <c r="M86" i="1"/>
  <c r="N86" i="1"/>
  <c r="K86" i="1"/>
  <c r="K59" i="1"/>
  <c r="L59" i="1"/>
  <c r="N59" i="1"/>
  <c r="M59" i="1"/>
  <c r="M38" i="1"/>
  <c r="N38" i="1"/>
  <c r="K38" i="1"/>
  <c r="M22" i="1"/>
  <c r="N22" i="1"/>
  <c r="K22" i="1"/>
  <c r="L549" i="1"/>
  <c r="L528" i="1"/>
  <c r="N528" i="1"/>
  <c r="K514" i="1"/>
  <c r="L496" i="1"/>
  <c r="N496" i="1"/>
  <c r="K482" i="1"/>
  <c r="L464" i="1"/>
  <c r="N464" i="1"/>
  <c r="K455" i="1"/>
  <c r="M455" i="1"/>
  <c r="K440" i="1"/>
  <c r="L440" i="1"/>
  <c r="N440" i="1"/>
  <c r="L434" i="1"/>
  <c r="M434" i="1"/>
  <c r="N434" i="1"/>
  <c r="K409" i="1"/>
  <c r="L409" i="1"/>
  <c r="M409" i="1"/>
  <c r="K404" i="1"/>
  <c r="K371" i="1"/>
  <c r="L369" i="1"/>
  <c r="K369" i="1"/>
  <c r="M369" i="1"/>
  <c r="K359" i="1"/>
  <c r="L359" i="1"/>
  <c r="N359" i="1"/>
  <c r="K356" i="1"/>
  <c r="M354" i="1"/>
  <c r="K354" i="1"/>
  <c r="L354" i="1"/>
  <c r="L298" i="1"/>
  <c r="M298" i="1"/>
  <c r="N298" i="1"/>
  <c r="K273" i="1"/>
  <c r="L273" i="1"/>
  <c r="N273" i="1"/>
  <c r="N237" i="1"/>
  <c r="K237" i="1"/>
  <c r="L237" i="1"/>
  <c r="M237" i="1"/>
  <c r="N186" i="1"/>
  <c r="K186" i="1"/>
  <c r="L186" i="1"/>
  <c r="M186" i="1"/>
  <c r="K511" i="1"/>
  <c r="M511" i="1"/>
  <c r="K479" i="1"/>
  <c r="M479" i="1"/>
  <c r="M442" i="1"/>
  <c r="N442" i="1"/>
  <c r="K417" i="1"/>
  <c r="L417" i="1"/>
  <c r="M417" i="1"/>
  <c r="K384" i="1"/>
  <c r="L384" i="1"/>
  <c r="N384" i="1"/>
  <c r="N339" i="1"/>
  <c r="K339" i="1"/>
  <c r="L339" i="1"/>
  <c r="N315" i="1"/>
  <c r="K315" i="1"/>
  <c r="L315" i="1"/>
  <c r="M315" i="1"/>
  <c r="K289" i="1"/>
  <c r="L289" i="1"/>
  <c r="N289" i="1"/>
  <c r="M275" i="1"/>
  <c r="N275" i="1"/>
  <c r="L275" i="1"/>
  <c r="N261" i="1"/>
  <c r="K261" i="1"/>
  <c r="L261" i="1"/>
  <c r="M261" i="1"/>
  <c r="K233" i="1"/>
  <c r="L233" i="1"/>
  <c r="N233" i="1"/>
  <c r="L215" i="1"/>
  <c r="M215" i="1"/>
  <c r="N215" i="1"/>
  <c r="K215" i="1"/>
  <c r="L205" i="1"/>
  <c r="M205" i="1"/>
  <c r="N205" i="1"/>
  <c r="L536" i="1"/>
  <c r="N536" i="1"/>
  <c r="L504" i="1"/>
  <c r="N504" i="1"/>
  <c r="L472" i="1"/>
  <c r="N472" i="1"/>
  <c r="L449" i="1"/>
  <c r="M449" i="1"/>
  <c r="K425" i="1"/>
  <c r="L425" i="1"/>
  <c r="M425" i="1"/>
  <c r="K392" i="1"/>
  <c r="L392" i="1"/>
  <c r="N392" i="1"/>
  <c r="L386" i="1"/>
  <c r="M386" i="1"/>
  <c r="N386" i="1"/>
  <c r="K257" i="1"/>
  <c r="L257" i="1"/>
  <c r="N257" i="1"/>
  <c r="K229" i="1"/>
  <c r="L229" i="1"/>
  <c r="M229" i="1"/>
  <c r="L219" i="1"/>
  <c r="M219" i="1"/>
  <c r="N219" i="1"/>
  <c r="K219" i="1"/>
  <c r="K171" i="1"/>
  <c r="L171" i="1"/>
  <c r="N171" i="1"/>
  <c r="M171" i="1"/>
  <c r="M144" i="1"/>
  <c r="L144" i="1"/>
  <c r="N144" i="1"/>
  <c r="M439" i="1"/>
  <c r="M431" i="1"/>
  <c r="M423" i="1"/>
  <c r="M415" i="1"/>
  <c r="M407" i="1"/>
  <c r="M399" i="1"/>
  <c r="M391" i="1"/>
  <c r="M383" i="1"/>
  <c r="N378" i="1"/>
  <c r="K377" i="1"/>
  <c r="M368" i="1"/>
  <c r="M363" i="1"/>
  <c r="K362" i="1"/>
  <c r="M353" i="1"/>
  <c r="M348" i="1"/>
  <c r="K347" i="1"/>
  <c r="N344" i="1"/>
  <c r="L338" i="1"/>
  <c r="M333" i="1"/>
  <c r="N322" i="1"/>
  <c r="N319" i="1"/>
  <c r="L314" i="1"/>
  <c r="L313" i="1"/>
  <c r="N313" i="1"/>
  <c r="M311" i="1"/>
  <c r="K306" i="1"/>
  <c r="K303" i="1"/>
  <c r="K296" i="1"/>
  <c r="M296" i="1"/>
  <c r="M293" i="1"/>
  <c r="K280" i="1"/>
  <c r="M280" i="1"/>
  <c r="M277" i="1"/>
  <c r="L267" i="1"/>
  <c r="M267" i="1"/>
  <c r="N267" i="1"/>
  <c r="L259" i="1"/>
  <c r="M259" i="1"/>
  <c r="N259" i="1"/>
  <c r="L251" i="1"/>
  <c r="M251" i="1"/>
  <c r="N251" i="1"/>
  <c r="L243" i="1"/>
  <c r="M243" i="1"/>
  <c r="N243" i="1"/>
  <c r="L235" i="1"/>
  <c r="M235" i="1"/>
  <c r="N235" i="1"/>
  <c r="L221" i="1"/>
  <c r="K218" i="1"/>
  <c r="L218" i="1"/>
  <c r="N218" i="1"/>
  <c r="L216" i="1"/>
  <c r="M201" i="1"/>
  <c r="K190" i="1"/>
  <c r="L190" i="1"/>
  <c r="M190" i="1"/>
  <c r="N190" i="1"/>
  <c r="K179" i="1"/>
  <c r="L179" i="1"/>
  <c r="M179" i="1"/>
  <c r="M160" i="1"/>
  <c r="K160" i="1"/>
  <c r="L160" i="1"/>
  <c r="K158" i="1"/>
  <c r="M158" i="1"/>
  <c r="N158" i="1"/>
  <c r="K123" i="1"/>
  <c r="M123" i="1"/>
  <c r="L114" i="1"/>
  <c r="N114" i="1"/>
  <c r="M114" i="1"/>
  <c r="K378" i="1"/>
  <c r="K363" i="1"/>
  <c r="L344" i="1"/>
  <c r="L329" i="1"/>
  <c r="N329" i="1"/>
  <c r="K322" i="1"/>
  <c r="K319" i="1"/>
  <c r="K201" i="1"/>
  <c r="L199" i="1"/>
  <c r="K199" i="1"/>
  <c r="M199" i="1"/>
  <c r="L127" i="1"/>
  <c r="M127" i="1"/>
  <c r="L119" i="1"/>
  <c r="K119" i="1"/>
  <c r="N119" i="1"/>
  <c r="M119" i="1"/>
  <c r="L117" i="1"/>
  <c r="M117" i="1"/>
  <c r="N117" i="1"/>
  <c r="M299" i="1"/>
  <c r="N299" i="1"/>
  <c r="K297" i="1"/>
  <c r="L297" i="1"/>
  <c r="N297" i="1"/>
  <c r="L290" i="1"/>
  <c r="M290" i="1"/>
  <c r="M283" i="1"/>
  <c r="N283" i="1"/>
  <c r="K281" i="1"/>
  <c r="L281" i="1"/>
  <c r="N281" i="1"/>
  <c r="L274" i="1"/>
  <c r="M274" i="1"/>
  <c r="K266" i="1"/>
  <c r="L266" i="1"/>
  <c r="M266" i="1"/>
  <c r="K258" i="1"/>
  <c r="L258" i="1"/>
  <c r="M258" i="1"/>
  <c r="K250" i="1"/>
  <c r="L250" i="1"/>
  <c r="M250" i="1"/>
  <c r="K242" i="1"/>
  <c r="L242" i="1"/>
  <c r="M242" i="1"/>
  <c r="K234" i="1"/>
  <c r="L234" i="1"/>
  <c r="M234" i="1"/>
  <c r="M224" i="1"/>
  <c r="K224" i="1"/>
  <c r="L224" i="1"/>
  <c r="N224" i="1"/>
  <c r="L173" i="1"/>
  <c r="M173" i="1"/>
  <c r="N173" i="1"/>
  <c r="M168" i="1"/>
  <c r="K168" i="1"/>
  <c r="L168" i="1"/>
  <c r="N168" i="1"/>
  <c r="K134" i="1"/>
  <c r="L134" i="1"/>
  <c r="N134" i="1"/>
  <c r="M134" i="1"/>
  <c r="L131" i="1"/>
  <c r="M131" i="1"/>
  <c r="N131" i="1"/>
  <c r="L111" i="1"/>
  <c r="K111" i="1"/>
  <c r="M111" i="1"/>
  <c r="N111" i="1"/>
  <c r="K109" i="1"/>
  <c r="M109" i="1"/>
  <c r="N109" i="1"/>
  <c r="M78" i="1"/>
  <c r="N78" i="1"/>
  <c r="K78" i="1"/>
  <c r="L78" i="1"/>
  <c r="K304" i="1"/>
  <c r="M304" i="1"/>
  <c r="K288" i="1"/>
  <c r="M288" i="1"/>
  <c r="N209" i="1"/>
  <c r="K209" i="1"/>
  <c r="L209" i="1"/>
  <c r="M209" i="1"/>
  <c r="K189" i="1"/>
  <c r="L189" i="1"/>
  <c r="N189" i="1"/>
  <c r="M184" i="1"/>
  <c r="K184" i="1"/>
  <c r="L184" i="1"/>
  <c r="L157" i="1"/>
  <c r="K157" i="1"/>
  <c r="M157" i="1"/>
  <c r="L99" i="1"/>
  <c r="M99" i="1"/>
  <c r="N99" i="1"/>
  <c r="K99" i="1"/>
  <c r="M272" i="1"/>
  <c r="M264" i="1"/>
  <c r="M256" i="1"/>
  <c r="M248" i="1"/>
  <c r="M240" i="1"/>
  <c r="L232" i="1"/>
  <c r="M227" i="1"/>
  <c r="N223" i="1"/>
  <c r="L217" i="1"/>
  <c r="M213" i="1"/>
  <c r="N208" i="1"/>
  <c r="M198" i="1"/>
  <c r="M193" i="1"/>
  <c r="M183" i="1"/>
  <c r="K166" i="1"/>
  <c r="M166" i="1"/>
  <c r="M163" i="1"/>
  <c r="M149" i="1"/>
  <c r="N146" i="1"/>
  <c r="K142" i="1"/>
  <c r="M142" i="1"/>
  <c r="M130" i="1"/>
  <c r="N129" i="1"/>
  <c r="L129" i="1"/>
  <c r="L115" i="1"/>
  <c r="M112" i="1"/>
  <c r="L112" i="1"/>
  <c r="L101" i="1"/>
  <c r="M62" i="1"/>
  <c r="N62" i="1"/>
  <c r="K62" i="1"/>
  <c r="K43" i="1"/>
  <c r="L43" i="1"/>
  <c r="N43" i="1"/>
  <c r="K223" i="1"/>
  <c r="K208" i="1"/>
  <c r="K193" i="1"/>
  <c r="L159" i="1"/>
  <c r="N159" i="1"/>
  <c r="M152" i="1"/>
  <c r="K152" i="1"/>
  <c r="N152" i="1"/>
  <c r="K149" i="1"/>
  <c r="K146" i="1"/>
  <c r="L133" i="1"/>
  <c r="N133" i="1"/>
  <c r="K130" i="1"/>
  <c r="K110" i="1"/>
  <c r="M110" i="1"/>
  <c r="K91" i="1"/>
  <c r="L91" i="1"/>
  <c r="N91" i="1"/>
  <c r="M46" i="1"/>
  <c r="N46" i="1"/>
  <c r="K46" i="1"/>
  <c r="K27" i="1"/>
  <c r="L27" i="1"/>
  <c r="N27" i="1"/>
  <c r="L167" i="1"/>
  <c r="N167" i="1"/>
  <c r="L143" i="1"/>
  <c r="M143" i="1"/>
  <c r="N113" i="1"/>
  <c r="L113" i="1"/>
  <c r="M104" i="1"/>
  <c r="K104" i="1"/>
  <c r="N104" i="1"/>
  <c r="M70" i="1"/>
  <c r="N70" i="1"/>
  <c r="K70" i="1"/>
  <c r="K51" i="1"/>
  <c r="L51" i="1"/>
  <c r="N51" i="1"/>
  <c r="L175" i="1"/>
  <c r="N175" i="1"/>
  <c r="M128" i="1"/>
  <c r="L128" i="1"/>
  <c r="M94" i="1"/>
  <c r="N94" i="1"/>
  <c r="K94" i="1"/>
  <c r="K75" i="1"/>
  <c r="L75" i="1"/>
  <c r="N75" i="1"/>
  <c r="M30" i="1"/>
  <c r="N30" i="1"/>
  <c r="K30" i="1"/>
  <c r="M137" i="1"/>
  <c r="M122" i="1"/>
  <c r="N118" i="1"/>
  <c r="M107" i="1"/>
  <c r="N103" i="1"/>
  <c r="K137" i="1"/>
  <c r="L118" i="1"/>
  <c r="K103" i="1"/>
  <c r="L93" i="1"/>
  <c r="M93" i="1"/>
  <c r="N93" i="1"/>
  <c r="L85" i="1"/>
  <c r="M85" i="1"/>
  <c r="N85" i="1"/>
  <c r="L77" i="1"/>
  <c r="M77" i="1"/>
  <c r="N77" i="1"/>
  <c r="L69" i="1"/>
  <c r="M69" i="1"/>
  <c r="N69" i="1"/>
  <c r="L61" i="1"/>
  <c r="M61" i="1"/>
  <c r="N61" i="1"/>
  <c r="L53" i="1"/>
  <c r="M53" i="1"/>
  <c r="N53" i="1"/>
  <c r="L45" i="1"/>
  <c r="M45" i="1"/>
  <c r="N45" i="1"/>
  <c r="L37" i="1"/>
  <c r="M37" i="1"/>
  <c r="N37" i="1"/>
  <c r="L29" i="1"/>
  <c r="M29" i="1"/>
  <c r="N29" i="1"/>
  <c r="L21" i="1"/>
  <c r="M21" i="1"/>
  <c r="N21" i="1"/>
  <c r="N95" i="1"/>
  <c r="L95" i="1"/>
  <c r="N87" i="1"/>
  <c r="L87" i="1"/>
  <c r="N79" i="1"/>
  <c r="L79" i="1"/>
  <c r="N71" i="1"/>
  <c r="L71" i="1"/>
  <c r="N63" i="1"/>
  <c r="L63" i="1"/>
  <c r="N55" i="1"/>
  <c r="L55" i="1"/>
  <c r="N47" i="1"/>
  <c r="L47" i="1"/>
  <c r="N39" i="1"/>
  <c r="L39" i="1"/>
  <c r="N31" i="1"/>
  <c r="L31" i="1"/>
  <c r="N23" i="1"/>
  <c r="L23" i="1"/>
  <c r="W107" i="1"/>
  <c r="W94" i="1"/>
  <c r="W70" i="1"/>
  <c r="W62" i="1"/>
  <c r="W38" i="1"/>
  <c r="W22" i="1"/>
  <c r="W104" i="1"/>
  <c r="W96" i="1"/>
  <c r="W91" i="1"/>
  <c r="W83" i="1"/>
  <c r="W75" i="1"/>
  <c r="W67" i="1"/>
  <c r="W59" i="1"/>
  <c r="W51" i="1"/>
  <c r="W43" i="1"/>
  <c r="W35" i="1"/>
  <c r="W27" i="1"/>
  <c r="W19" i="1"/>
  <c r="W109" i="1"/>
  <c r="W101" i="1"/>
  <c r="W93" i="1"/>
  <c r="W85" i="1"/>
  <c r="W77" i="1"/>
  <c r="W69" i="1"/>
  <c r="W61" i="1"/>
  <c r="W53" i="1"/>
  <c r="W45" i="1"/>
  <c r="W37" i="1"/>
  <c r="W29" i="1"/>
  <c r="W21" i="1"/>
  <c r="W103" i="1"/>
  <c r="W95" i="1"/>
  <c r="W90" i="1"/>
  <c r="W82" i="1"/>
  <c r="W74" i="1"/>
  <c r="W66" i="1"/>
  <c r="W58" i="1"/>
  <c r="W50" i="1"/>
  <c r="W42" i="1"/>
  <c r="W34" i="1"/>
  <c r="W26" i="1"/>
  <c r="W18" i="1"/>
  <c r="W99" i="1"/>
  <c r="W86" i="1"/>
  <c r="W54" i="1"/>
  <c r="W46" i="1"/>
  <c r="W30" i="1"/>
  <c r="W80" i="1"/>
  <c r="W72" i="1"/>
  <c r="W64" i="1"/>
  <c r="W56" i="1"/>
  <c r="W48" i="1"/>
  <c r="W40" i="1"/>
  <c r="W32" i="1"/>
  <c r="W24" i="1"/>
  <c r="W106" i="1"/>
  <c r="W16" i="1"/>
  <c r="W87" i="1"/>
  <c r="W79" i="1"/>
  <c r="W71" i="1"/>
  <c r="W63" i="1"/>
  <c r="W55" i="1"/>
  <c r="W47" i="1"/>
  <c r="W39" i="1"/>
  <c r="W31" i="1"/>
  <c r="W23" i="1"/>
  <c r="W78" i="1"/>
  <c r="W98" i="1"/>
  <c r="W108" i="1"/>
  <c r="W100" i="1"/>
  <c r="W105" i="1"/>
  <c r="W97" i="1"/>
  <c r="W92" i="1"/>
  <c r="W84" i="1"/>
  <c r="W76" i="1"/>
  <c r="W68" i="1"/>
  <c r="W60" i="1"/>
  <c r="W52" i="1"/>
  <c r="W44" i="1"/>
  <c r="W36" i="1"/>
  <c r="W28" i="1"/>
  <c r="W20" i="1"/>
  <c r="W88" i="1"/>
  <c r="W102" i="1"/>
  <c r="W89" i="1"/>
  <c r="W81" i="1"/>
  <c r="W73" i="1"/>
  <c r="W65" i="1"/>
  <c r="W57" i="1"/>
  <c r="W49" i="1"/>
  <c r="W41" i="1"/>
  <c r="W33" i="1"/>
  <c r="W25" i="1"/>
  <c r="Z89" i="1"/>
  <c r="AB89" i="1" s="1"/>
  <c r="AC89" i="1" s="1"/>
  <c r="AD89" i="1" s="1"/>
  <c r="Z98" i="1"/>
  <c r="AB98" i="1" s="1"/>
  <c r="AC98" i="1" s="1"/>
  <c r="AD98" i="1" s="1"/>
  <c r="Z93" i="1"/>
  <c r="AB93" i="1" s="1"/>
  <c r="AC93" i="1" s="1"/>
  <c r="AD93" i="1" s="1"/>
  <c r="Z101" i="1"/>
  <c r="AB101" i="1" s="1"/>
  <c r="AC101" i="1" s="1"/>
  <c r="AD101" i="1" s="1"/>
  <c r="Z90" i="1"/>
  <c r="AB90" i="1" s="1"/>
  <c r="AC90" i="1" s="1"/>
  <c r="AD90" i="1" s="1"/>
  <c r="Z108" i="1"/>
  <c r="AB108" i="1" s="1"/>
  <c r="AC108" i="1" s="1"/>
  <c r="AD108" i="1" s="1"/>
  <c r="Z100" i="1"/>
  <c r="AB100" i="1" s="1"/>
  <c r="AC100" i="1" s="1"/>
  <c r="AD100" i="1" s="1"/>
  <c r="Z105" i="1"/>
  <c r="AB105" i="1" s="1"/>
  <c r="AC105" i="1" s="1"/>
  <c r="AD105" i="1" s="1"/>
  <c r="Z109" i="1"/>
  <c r="AB109" i="1" s="1"/>
  <c r="AC109" i="1" s="1"/>
  <c r="AD109" i="1" s="1"/>
  <c r="Z103" i="1"/>
  <c r="AB103" i="1" s="1"/>
  <c r="AC103" i="1" s="1"/>
  <c r="AD103" i="1" s="1"/>
  <c r="Z102" i="1"/>
  <c r="AB102" i="1" s="1"/>
  <c r="AC102" i="1" s="1"/>
  <c r="AD102" i="1" s="1"/>
  <c r="Z107" i="1"/>
  <c r="AB107" i="1" s="1"/>
  <c r="AC107" i="1" s="1"/>
  <c r="AD107" i="1" s="1"/>
  <c r="Z106" i="1"/>
  <c r="AB106" i="1" s="1"/>
  <c r="AC106" i="1" s="1"/>
  <c r="AD106" i="1" s="1"/>
  <c r="Z92" i="1"/>
  <c r="AB92" i="1" s="1"/>
  <c r="AC92" i="1" s="1"/>
  <c r="AD92" i="1" s="1"/>
  <c r="Z104" i="1"/>
  <c r="AB104" i="1" s="1"/>
  <c r="AC104" i="1" s="1"/>
  <c r="AD104" i="1" s="1"/>
  <c r="Z99" i="1"/>
  <c r="AB99" i="1" s="1"/>
  <c r="AC99" i="1" s="1"/>
  <c r="AD99" i="1" s="1"/>
  <c r="AA63" i="1"/>
  <c r="AA51" i="1"/>
  <c r="AA47" i="1"/>
  <c r="AA31" i="1"/>
  <c r="AA23" i="1"/>
  <c r="AA88" i="1"/>
  <c r="AA16" i="1"/>
  <c r="Z16" i="1" s="1"/>
  <c r="AB16" i="1" s="1"/>
  <c r="AC16" i="1" s="1"/>
  <c r="AD16" i="1" s="1"/>
  <c r="AA97" i="1"/>
  <c r="AA84" i="1"/>
  <c r="AA76" i="1"/>
  <c r="AA68" i="1"/>
  <c r="AA60" i="1"/>
  <c r="AA52" i="1"/>
  <c r="AA44" i="1"/>
  <c r="AA36" i="1"/>
  <c r="AA28" i="1"/>
  <c r="AA20" i="1"/>
  <c r="AA83" i="1"/>
  <c r="AA79" i="1"/>
  <c r="AA59" i="1"/>
  <c r="AA35" i="1"/>
  <c r="AA27" i="1"/>
  <c r="AA19" i="1"/>
  <c r="AA96" i="1"/>
  <c r="AA80" i="1"/>
  <c r="AA72" i="1"/>
  <c r="AA64" i="1"/>
  <c r="AA56" i="1"/>
  <c r="AA48" i="1"/>
  <c r="AA40" i="1"/>
  <c r="AA32" i="1"/>
  <c r="AA24" i="1"/>
  <c r="AA75" i="1"/>
  <c r="AA43" i="1"/>
  <c r="AA91" i="1"/>
  <c r="AA81" i="1"/>
  <c r="AA73" i="1"/>
  <c r="AA65" i="1"/>
  <c r="AA57" i="1"/>
  <c r="AA49" i="1"/>
  <c r="AA41" i="1"/>
  <c r="AA33" i="1"/>
  <c r="AA25" i="1"/>
  <c r="AA21" i="1"/>
  <c r="AA17" i="1"/>
  <c r="AA95" i="1"/>
  <c r="AA67" i="1"/>
  <c r="AA39" i="1"/>
  <c r="AA85" i="1"/>
  <c r="AA77" i="1"/>
  <c r="AA69" i="1"/>
  <c r="AA61" i="1"/>
  <c r="AA53" i="1"/>
  <c r="AA45" i="1"/>
  <c r="AA37" i="1"/>
  <c r="AA29" i="1"/>
  <c r="AC94" i="1"/>
  <c r="AD94" i="1" s="1"/>
  <c r="AA87" i="1"/>
  <c r="AA71" i="1"/>
  <c r="AA55" i="1"/>
  <c r="AA86" i="1"/>
  <c r="AA82" i="1"/>
  <c r="AA78" i="1"/>
  <c r="AA74" i="1"/>
  <c r="AA70" i="1"/>
  <c r="AA66" i="1"/>
  <c r="AA62" i="1"/>
  <c r="AA58" i="1"/>
  <c r="AA54" i="1"/>
  <c r="AA50" i="1"/>
  <c r="AA46" i="1"/>
  <c r="AA42" i="1"/>
  <c r="AA38" i="1"/>
  <c r="AA34" i="1"/>
  <c r="AA30" i="1"/>
  <c r="AA26" i="1"/>
  <c r="AA22" i="1"/>
  <c r="AA18" i="1"/>
  <c r="U19" i="2"/>
  <c r="U21" i="2" s="1"/>
  <c r="U22" i="2" s="1"/>
  <c r="C16" i="2"/>
  <c r="F19" i="2" s="1"/>
  <c r="C17" i="2"/>
  <c r="X19" i="2" s="1"/>
  <c r="X20" i="2" s="1"/>
  <c r="Z18" i="1" l="1"/>
  <c r="AB18" i="1" s="1"/>
  <c r="AC18" i="1" s="1"/>
  <c r="AD18" i="1" s="1"/>
  <c r="Z50" i="1"/>
  <c r="AB50" i="1" s="1"/>
  <c r="AC50" i="1" s="1"/>
  <c r="AD50" i="1" s="1"/>
  <c r="Z82" i="1"/>
  <c r="AB82" i="1" s="1"/>
  <c r="AC82" i="1" s="1"/>
  <c r="AD82" i="1" s="1"/>
  <c r="Z45" i="1"/>
  <c r="AB45" i="1" s="1"/>
  <c r="AC45" i="1" s="1"/>
  <c r="AD45" i="1" s="1"/>
  <c r="Z95" i="1"/>
  <c r="AB95" i="1" s="1"/>
  <c r="AC95" i="1" s="1"/>
  <c r="AD95" i="1" s="1"/>
  <c r="Z65" i="1"/>
  <c r="AB65" i="1" s="1"/>
  <c r="AC65" i="1" s="1"/>
  <c r="AD65" i="1" s="1"/>
  <c r="Z40" i="1"/>
  <c r="AB40" i="1" s="1"/>
  <c r="AC40" i="1" s="1"/>
  <c r="AD40" i="1" s="1"/>
  <c r="Z27" i="1"/>
  <c r="AB27" i="1" s="1"/>
  <c r="AC27" i="1" s="1"/>
  <c r="AD27" i="1" s="1"/>
  <c r="Z44" i="1"/>
  <c r="AB44" i="1" s="1"/>
  <c r="AC44" i="1" s="1"/>
  <c r="AD44" i="1" s="1"/>
  <c r="Z88" i="1"/>
  <c r="AB88" i="1" s="1"/>
  <c r="AC88" i="1" s="1"/>
  <c r="AD88" i="1" s="1"/>
  <c r="Z26" i="1"/>
  <c r="AB26" i="1" s="1"/>
  <c r="AC26" i="1" s="1"/>
  <c r="AD26" i="1" s="1"/>
  <c r="Z58" i="1"/>
  <c r="AB58" i="1" s="1"/>
  <c r="AC58" i="1" s="1"/>
  <c r="AD58" i="1" s="1"/>
  <c r="Z55" i="1"/>
  <c r="AB55" i="1" s="1"/>
  <c r="AC55" i="1" s="1"/>
  <c r="AD55" i="1" s="1"/>
  <c r="Z61" i="1"/>
  <c r="AB61" i="1" s="1"/>
  <c r="AC61" i="1" s="1"/>
  <c r="AD61" i="1" s="1"/>
  <c r="Z21" i="1"/>
  <c r="AB21" i="1" s="1"/>
  <c r="AC21" i="1" s="1"/>
  <c r="AD21" i="1" s="1"/>
  <c r="Z81" i="1"/>
  <c r="AB81" i="1" s="1"/>
  <c r="AC81" i="1" s="1"/>
  <c r="AD81" i="1" s="1"/>
  <c r="Z56" i="1"/>
  <c r="AB56" i="1" s="1"/>
  <c r="AC56" i="1" s="1"/>
  <c r="AD56" i="1" s="1"/>
  <c r="Z59" i="1"/>
  <c r="AB59" i="1" s="1"/>
  <c r="AC59" i="1" s="1"/>
  <c r="AD59" i="1" s="1"/>
  <c r="Z60" i="1"/>
  <c r="AB60" i="1" s="1"/>
  <c r="AC60" i="1" s="1"/>
  <c r="AD60" i="1" s="1"/>
  <c r="Z31" i="1"/>
  <c r="AB31" i="1" s="1"/>
  <c r="AC31" i="1" s="1"/>
  <c r="AD31" i="1" s="1"/>
  <c r="Z38" i="1"/>
  <c r="AB38" i="1" s="1"/>
  <c r="AC38" i="1" s="1"/>
  <c r="AD38" i="1" s="1"/>
  <c r="Z70" i="1"/>
  <c r="AB70" i="1" s="1"/>
  <c r="AC70" i="1" s="1"/>
  <c r="AD70" i="1" s="1"/>
  <c r="Z42" i="1"/>
  <c r="AB42" i="1" s="1"/>
  <c r="AC42" i="1" s="1"/>
  <c r="AD42" i="1" s="1"/>
  <c r="Z74" i="1"/>
  <c r="AB74" i="1" s="1"/>
  <c r="AC74" i="1" s="1"/>
  <c r="AD74" i="1" s="1"/>
  <c r="Z29" i="1"/>
  <c r="AB29" i="1" s="1"/>
  <c r="AC29" i="1" s="1"/>
  <c r="AD29" i="1" s="1"/>
  <c r="Z39" i="1"/>
  <c r="AB39" i="1" s="1"/>
  <c r="AC39" i="1" s="1"/>
  <c r="AD39" i="1" s="1"/>
  <c r="Z49" i="1"/>
  <c r="AB49" i="1" s="1"/>
  <c r="AC49" i="1" s="1"/>
  <c r="AD49" i="1" s="1"/>
  <c r="Z24" i="1"/>
  <c r="AB24" i="1" s="1"/>
  <c r="AC24" i="1" s="1"/>
  <c r="AD24" i="1" s="1"/>
  <c r="Z96" i="1"/>
  <c r="AB96" i="1" s="1"/>
  <c r="AC96" i="1" s="1"/>
  <c r="AD96" i="1" s="1"/>
  <c r="Z28" i="1"/>
  <c r="AB28" i="1" s="1"/>
  <c r="AC28" i="1" s="1"/>
  <c r="AD28" i="1" s="1"/>
  <c r="Z97" i="1"/>
  <c r="AB97" i="1" s="1"/>
  <c r="AC97" i="1" s="1"/>
  <c r="AD97" i="1" s="1"/>
  <c r="Z78" i="1"/>
  <c r="AB78" i="1" s="1"/>
  <c r="AC78" i="1" s="1"/>
  <c r="AD78" i="1" s="1"/>
  <c r="Z67" i="1"/>
  <c r="AB67" i="1" s="1"/>
  <c r="AC67" i="1" s="1"/>
  <c r="AD67" i="1" s="1"/>
  <c r="Z22" i="1"/>
  <c r="AB22" i="1" s="1"/>
  <c r="AC22" i="1" s="1"/>
  <c r="AD22" i="1" s="1"/>
  <c r="Z54" i="1"/>
  <c r="AB54" i="1" s="1"/>
  <c r="AC54" i="1" s="1"/>
  <c r="AD54" i="1" s="1"/>
  <c r="Z86" i="1"/>
  <c r="AB86" i="1" s="1"/>
  <c r="AC86" i="1" s="1"/>
  <c r="AD86" i="1" s="1"/>
  <c r="Z53" i="1"/>
  <c r="AB53" i="1" s="1"/>
  <c r="AC53" i="1" s="1"/>
  <c r="AD53" i="1" s="1"/>
  <c r="Z17" i="1"/>
  <c r="AB17" i="1" s="1"/>
  <c r="AC17" i="1" s="1"/>
  <c r="AD17" i="1" s="1"/>
  <c r="Z73" i="1"/>
  <c r="AB73" i="1" s="1"/>
  <c r="AC73" i="1" s="1"/>
  <c r="AD73" i="1" s="1"/>
  <c r="Z48" i="1"/>
  <c r="AB48" i="1" s="1"/>
  <c r="AC48" i="1" s="1"/>
  <c r="AD48" i="1" s="1"/>
  <c r="Z35" i="1"/>
  <c r="AB35" i="1" s="1"/>
  <c r="AC35" i="1" s="1"/>
  <c r="AD35" i="1" s="1"/>
  <c r="Z52" i="1"/>
  <c r="AB52" i="1" s="1"/>
  <c r="AC52" i="1" s="1"/>
  <c r="AD52" i="1" s="1"/>
  <c r="Z23" i="1"/>
  <c r="AB23" i="1" s="1"/>
  <c r="AC23" i="1" s="1"/>
  <c r="AD23" i="1" s="1"/>
  <c r="Z37" i="1"/>
  <c r="AB37" i="1" s="1"/>
  <c r="AC37" i="1" s="1"/>
  <c r="AD37" i="1" s="1"/>
  <c r="Z32" i="1"/>
  <c r="AB32" i="1" s="1"/>
  <c r="AC32" i="1" s="1"/>
  <c r="AD32" i="1" s="1"/>
  <c r="Z36" i="1"/>
  <c r="AB36" i="1" s="1"/>
  <c r="AC36" i="1" s="1"/>
  <c r="AD36" i="1" s="1"/>
  <c r="Z30" i="1"/>
  <c r="AB30" i="1" s="1"/>
  <c r="AC30" i="1" s="1"/>
  <c r="AD30" i="1" s="1"/>
  <c r="Z62" i="1"/>
  <c r="AB62" i="1" s="1"/>
  <c r="AC62" i="1" s="1"/>
  <c r="AD62" i="1" s="1"/>
  <c r="Z71" i="1"/>
  <c r="AB71" i="1" s="1"/>
  <c r="AC71" i="1" s="1"/>
  <c r="AD71" i="1" s="1"/>
  <c r="Z69" i="1"/>
  <c r="AB69" i="1" s="1"/>
  <c r="AC69" i="1" s="1"/>
  <c r="AD69" i="1" s="1"/>
  <c r="Z25" i="1"/>
  <c r="AB25" i="1" s="1"/>
  <c r="AC25" i="1" s="1"/>
  <c r="AD25" i="1" s="1"/>
  <c r="Z91" i="1"/>
  <c r="AB91" i="1" s="1"/>
  <c r="AC91" i="1" s="1"/>
  <c r="AD91" i="1" s="1"/>
  <c r="Z64" i="1"/>
  <c r="AB64" i="1" s="1"/>
  <c r="AC64" i="1" s="1"/>
  <c r="AD64" i="1" s="1"/>
  <c r="Z79" i="1"/>
  <c r="AB79" i="1" s="1"/>
  <c r="AC79" i="1" s="1"/>
  <c r="AD79" i="1" s="1"/>
  <c r="Z68" i="1"/>
  <c r="AB68" i="1" s="1"/>
  <c r="AC68" i="1" s="1"/>
  <c r="AD68" i="1" s="1"/>
  <c r="Z47" i="1"/>
  <c r="AB47" i="1" s="1"/>
  <c r="AC47" i="1" s="1"/>
  <c r="AD47" i="1" s="1"/>
  <c r="Z46" i="1"/>
  <c r="AB46" i="1" s="1"/>
  <c r="AC46" i="1" s="1"/>
  <c r="AD46" i="1" s="1"/>
  <c r="Z57" i="1"/>
  <c r="AB57" i="1" s="1"/>
  <c r="AC57" i="1" s="1"/>
  <c r="AD57" i="1" s="1"/>
  <c r="Z19" i="1"/>
  <c r="AB19" i="1" s="1"/>
  <c r="AC19" i="1" s="1"/>
  <c r="AD19" i="1" s="1"/>
  <c r="Z34" i="1"/>
  <c r="AB34" i="1" s="1"/>
  <c r="AC34" i="1" s="1"/>
  <c r="AD34" i="1" s="1"/>
  <c r="Z66" i="1"/>
  <c r="AB66" i="1" s="1"/>
  <c r="AC66" i="1" s="1"/>
  <c r="AD66" i="1" s="1"/>
  <c r="Z87" i="1"/>
  <c r="AB87" i="1" s="1"/>
  <c r="AC87" i="1" s="1"/>
  <c r="AD87" i="1" s="1"/>
  <c r="Z77" i="1"/>
  <c r="AB77" i="1" s="1"/>
  <c r="AC77" i="1" s="1"/>
  <c r="AD77" i="1" s="1"/>
  <c r="Z33" i="1"/>
  <c r="AB33" i="1" s="1"/>
  <c r="AC33" i="1" s="1"/>
  <c r="AD33" i="1" s="1"/>
  <c r="Z43" i="1"/>
  <c r="AB43" i="1" s="1"/>
  <c r="AC43" i="1" s="1"/>
  <c r="AD43" i="1" s="1"/>
  <c r="Z72" i="1"/>
  <c r="AB72" i="1" s="1"/>
  <c r="AC72" i="1" s="1"/>
  <c r="AD72" i="1" s="1"/>
  <c r="Z83" i="1"/>
  <c r="AB83" i="1" s="1"/>
  <c r="AC83" i="1" s="1"/>
  <c r="AD83" i="1" s="1"/>
  <c r="Z76" i="1"/>
  <c r="AB76" i="1" s="1"/>
  <c r="AC76" i="1" s="1"/>
  <c r="AD76" i="1" s="1"/>
  <c r="Z51" i="1"/>
  <c r="AB51" i="1" s="1"/>
  <c r="AC51" i="1" s="1"/>
  <c r="AD51" i="1" s="1"/>
  <c r="Z85" i="1"/>
  <c r="AB85" i="1" s="1"/>
  <c r="AC85" i="1" s="1"/>
  <c r="AD85" i="1" s="1"/>
  <c r="Z41" i="1"/>
  <c r="AB41" i="1" s="1"/>
  <c r="AC41" i="1" s="1"/>
  <c r="AD41" i="1" s="1"/>
  <c r="Z75" i="1"/>
  <c r="AB75" i="1" s="1"/>
  <c r="AC75" i="1" s="1"/>
  <c r="AD75" i="1" s="1"/>
  <c r="Z80" i="1"/>
  <c r="AB80" i="1" s="1"/>
  <c r="AC80" i="1" s="1"/>
  <c r="AD80" i="1" s="1"/>
  <c r="Z20" i="1"/>
  <c r="AB20" i="1" s="1"/>
  <c r="AC20" i="1" s="1"/>
  <c r="AD20" i="1" s="1"/>
  <c r="Z84" i="1"/>
  <c r="AB84" i="1" s="1"/>
  <c r="AC84" i="1" s="1"/>
  <c r="AD84" i="1" s="1"/>
  <c r="Z63" i="1"/>
  <c r="AB63" i="1" s="1"/>
  <c r="AC63" i="1" s="1"/>
  <c r="AD63" i="1" s="1"/>
  <c r="X21" i="2"/>
  <c r="X22" i="2" s="1"/>
  <c r="U20" i="2"/>
  <c r="F21" i="2"/>
  <c r="F22" i="2" s="1"/>
  <c r="C19" i="2"/>
  <c r="C21" i="2" s="1"/>
  <c r="C22" i="2" s="1"/>
  <c r="C20" i="2" l="1"/>
  <c r="F20" i="2"/>
  <c r="J2" i="1"/>
  <c r="A2" i="2" l="1"/>
  <c r="I4" i="1" l="1"/>
  <c r="F8" i="2" s="1"/>
  <c r="B873" i="2" l="1"/>
  <c r="B872" i="2"/>
  <c r="B871" i="2"/>
  <c r="B870" i="2"/>
  <c r="B869" i="2"/>
  <c r="B868" i="2"/>
  <c r="B867" i="2"/>
  <c r="B866" i="2"/>
  <c r="B865" i="2"/>
  <c r="B864" i="2"/>
  <c r="B863" i="2"/>
  <c r="B862" i="2"/>
  <c r="B861" i="2"/>
  <c r="B860" i="2"/>
  <c r="B859" i="2"/>
  <c r="B858" i="2"/>
  <c r="B857" i="2"/>
  <c r="B856" i="2"/>
  <c r="B855" i="2"/>
  <c r="B854" i="2"/>
  <c r="B853" i="2"/>
  <c r="B852" i="2"/>
  <c r="B851" i="2"/>
  <c r="B850" i="2"/>
  <c r="B849" i="2"/>
  <c r="B848" i="2"/>
  <c r="B847" i="2"/>
  <c r="B846" i="2"/>
  <c r="B845" i="2"/>
  <c r="B844" i="2"/>
  <c r="B843" i="2"/>
  <c r="B842" i="2"/>
  <c r="B841" i="2"/>
  <c r="B840" i="2"/>
  <c r="B839" i="2"/>
  <c r="B838" i="2"/>
  <c r="B837" i="2"/>
  <c r="B836" i="2"/>
  <c r="B835" i="2"/>
  <c r="B834" i="2"/>
  <c r="B833" i="2"/>
  <c r="B832" i="2"/>
  <c r="B831" i="2"/>
  <c r="B830" i="2"/>
  <c r="B829" i="2"/>
  <c r="B828" i="2"/>
  <c r="B827" i="2"/>
  <c r="B826" i="2"/>
  <c r="B825" i="2"/>
  <c r="B824" i="2"/>
  <c r="B823" i="2"/>
  <c r="B822" i="2"/>
  <c r="B821" i="2"/>
  <c r="B820" i="2"/>
  <c r="B819" i="2"/>
  <c r="B818" i="2"/>
  <c r="B817" i="2"/>
  <c r="B816" i="2"/>
  <c r="B815" i="2"/>
  <c r="B814" i="2"/>
  <c r="B813" i="2"/>
  <c r="B812" i="2"/>
  <c r="B811" i="2"/>
  <c r="B810" i="2"/>
  <c r="B809" i="2"/>
  <c r="B808" i="2"/>
  <c r="B807" i="2"/>
  <c r="B806" i="2"/>
  <c r="B805" i="2"/>
  <c r="B804" i="2"/>
  <c r="B803" i="2"/>
  <c r="B802" i="2"/>
  <c r="B801" i="2"/>
  <c r="B800" i="2"/>
  <c r="B799" i="2"/>
  <c r="B798" i="2"/>
  <c r="B797" i="2"/>
  <c r="B796" i="2"/>
  <c r="B795" i="2"/>
  <c r="B794" i="2"/>
  <c r="B793" i="2"/>
  <c r="B792" i="2"/>
  <c r="B791" i="2"/>
  <c r="B790" i="2"/>
  <c r="B789" i="2"/>
  <c r="B788" i="2"/>
  <c r="B787" i="2"/>
  <c r="B786" i="2"/>
  <c r="B785" i="2"/>
  <c r="B784" i="2"/>
  <c r="B783" i="2"/>
  <c r="B782" i="2"/>
  <c r="B781" i="2"/>
  <c r="B780" i="2"/>
  <c r="B779" i="2"/>
  <c r="B778" i="2"/>
  <c r="B777" i="2"/>
  <c r="B776" i="2"/>
  <c r="B775" i="2"/>
  <c r="B774" i="2"/>
  <c r="B773" i="2"/>
  <c r="B772" i="2"/>
  <c r="B771" i="2"/>
  <c r="B770" i="2"/>
  <c r="B769" i="2"/>
  <c r="B768" i="2"/>
  <c r="B767" i="2"/>
  <c r="B766" i="2"/>
  <c r="B765" i="2"/>
  <c r="B764" i="2"/>
  <c r="B763" i="2"/>
  <c r="B762" i="2"/>
  <c r="B761" i="2"/>
  <c r="B760" i="2"/>
  <c r="B759" i="2"/>
  <c r="B758" i="2"/>
  <c r="B757" i="2"/>
  <c r="B756" i="2"/>
  <c r="B755" i="2"/>
  <c r="B754" i="2"/>
  <c r="B753" i="2"/>
  <c r="B752" i="2"/>
  <c r="B751" i="2"/>
  <c r="B750" i="2"/>
  <c r="B749" i="2"/>
  <c r="B748" i="2"/>
  <c r="B747" i="2"/>
  <c r="B746" i="2"/>
  <c r="B745" i="2"/>
  <c r="B744" i="2"/>
  <c r="B743" i="2"/>
  <c r="B742" i="2"/>
  <c r="B741" i="2"/>
  <c r="B740" i="2"/>
  <c r="B739" i="2"/>
  <c r="B738" i="2"/>
  <c r="B737" i="2"/>
  <c r="B736" i="2"/>
  <c r="B735" i="2"/>
  <c r="B734" i="2"/>
  <c r="B733" i="2"/>
  <c r="B732" i="2"/>
  <c r="B731" i="2"/>
  <c r="B730" i="2"/>
  <c r="B729" i="2"/>
  <c r="B728" i="2"/>
  <c r="B727" i="2"/>
  <c r="B726" i="2"/>
  <c r="B725" i="2"/>
  <c r="B724" i="2"/>
  <c r="B723" i="2"/>
  <c r="B722" i="2"/>
  <c r="B721" i="2"/>
  <c r="B720" i="2"/>
  <c r="B719" i="2"/>
  <c r="B718" i="2"/>
  <c r="B717" i="2"/>
  <c r="B716" i="2"/>
  <c r="B715" i="2"/>
  <c r="B714" i="2"/>
  <c r="B713" i="2"/>
  <c r="B712" i="2"/>
  <c r="B711" i="2"/>
  <c r="B710" i="2"/>
  <c r="B709" i="2"/>
  <c r="B708" i="2"/>
  <c r="B707" i="2"/>
  <c r="B706" i="2"/>
  <c r="B705" i="2"/>
  <c r="B704" i="2"/>
  <c r="B703" i="2"/>
  <c r="B702" i="2"/>
  <c r="B701" i="2"/>
  <c r="B700" i="2"/>
  <c r="B699" i="2"/>
  <c r="B698" i="2"/>
  <c r="B697" i="2"/>
  <c r="B696" i="2"/>
  <c r="B695" i="2"/>
  <c r="B694" i="2"/>
  <c r="B693" i="2"/>
  <c r="B692" i="2"/>
  <c r="B691" i="2"/>
  <c r="B690" i="2"/>
  <c r="B689" i="2"/>
  <c r="B688" i="2"/>
  <c r="B687" i="2"/>
  <c r="B686" i="2"/>
  <c r="B685" i="2"/>
  <c r="B684" i="2"/>
  <c r="B683" i="2"/>
  <c r="B682" i="2"/>
  <c r="B681" i="2"/>
  <c r="B680" i="2"/>
  <c r="B679" i="2"/>
  <c r="B678" i="2"/>
  <c r="B677" i="2"/>
  <c r="B676" i="2"/>
  <c r="B675" i="2"/>
  <c r="B674" i="2"/>
  <c r="B673" i="2"/>
  <c r="B672" i="2"/>
  <c r="B671" i="2"/>
  <c r="B670" i="2"/>
  <c r="B669" i="2"/>
  <c r="B668" i="2"/>
  <c r="B667" i="2"/>
  <c r="B666" i="2"/>
  <c r="B665" i="2"/>
  <c r="B664" i="2"/>
  <c r="B663" i="2"/>
  <c r="B662" i="2"/>
  <c r="B661" i="2"/>
  <c r="B660" i="2"/>
  <c r="B659" i="2"/>
  <c r="B658" i="2"/>
  <c r="B657" i="2"/>
  <c r="B656" i="2"/>
  <c r="B655" i="2"/>
  <c r="B654" i="2"/>
  <c r="B653" i="2"/>
  <c r="B652" i="2"/>
  <c r="B651" i="2"/>
  <c r="B650" i="2"/>
  <c r="B649" i="2"/>
  <c r="B648" i="2"/>
  <c r="B647" i="2"/>
  <c r="B646" i="2"/>
  <c r="B645" i="2"/>
  <c r="B644" i="2"/>
  <c r="B643" i="2"/>
  <c r="B642" i="2"/>
  <c r="B641" i="2"/>
  <c r="B640" i="2"/>
  <c r="B639" i="2"/>
  <c r="B638" i="2"/>
  <c r="B637" i="2"/>
  <c r="B636" i="2"/>
  <c r="B635" i="2"/>
  <c r="B634" i="2"/>
  <c r="B633" i="2"/>
  <c r="B632" i="2"/>
  <c r="B631" i="2"/>
  <c r="B630" i="2"/>
  <c r="B629" i="2"/>
  <c r="B628" i="2"/>
  <c r="B627" i="2"/>
  <c r="B626" i="2"/>
  <c r="B625" i="2"/>
  <c r="B624" i="2"/>
  <c r="B623" i="2"/>
  <c r="B622" i="2"/>
  <c r="B621" i="2"/>
  <c r="B620" i="2"/>
  <c r="B619" i="2"/>
  <c r="B618" i="2"/>
  <c r="B617" i="2"/>
  <c r="B616" i="2"/>
  <c r="B615" i="2"/>
  <c r="B614" i="2"/>
  <c r="B613" i="2"/>
  <c r="B612" i="2"/>
  <c r="B611" i="2"/>
  <c r="B610" i="2"/>
  <c r="B609" i="2"/>
  <c r="B608" i="2"/>
  <c r="B607" i="2"/>
  <c r="B606" i="2"/>
  <c r="B605" i="2"/>
  <c r="B604" i="2"/>
  <c r="B603" i="2"/>
  <c r="B602" i="2"/>
  <c r="B601" i="2"/>
  <c r="B600" i="2"/>
  <c r="B599" i="2"/>
  <c r="B598" i="2"/>
  <c r="B597" i="2"/>
  <c r="B596" i="2"/>
  <c r="B595" i="2"/>
  <c r="B594" i="2"/>
  <c r="B593" i="2"/>
  <c r="B592" i="2"/>
  <c r="B591" i="2"/>
  <c r="B590" i="2"/>
  <c r="B589" i="2"/>
  <c r="B588" i="2"/>
  <c r="B587" i="2"/>
  <c r="B586" i="2"/>
  <c r="B585" i="2"/>
  <c r="B584" i="2"/>
  <c r="B583" i="2"/>
  <c r="B582" i="2"/>
  <c r="B581" i="2"/>
  <c r="B580" i="2"/>
  <c r="B579" i="2"/>
  <c r="B578" i="2"/>
  <c r="B577" i="2"/>
  <c r="B576" i="2"/>
  <c r="B575" i="2"/>
  <c r="B574" i="2"/>
  <c r="B573" i="2"/>
  <c r="B572" i="2"/>
  <c r="B571" i="2"/>
  <c r="B570" i="2"/>
  <c r="B569" i="2"/>
  <c r="B568" i="2"/>
  <c r="B567" i="2"/>
  <c r="B566" i="2"/>
  <c r="B565" i="2"/>
  <c r="B564" i="2"/>
  <c r="B563" i="2"/>
  <c r="B562" i="2"/>
  <c r="B561" i="2"/>
  <c r="B560" i="2"/>
  <c r="B559" i="2"/>
  <c r="B558" i="2"/>
  <c r="B557" i="2"/>
  <c r="B556" i="2"/>
  <c r="B555" i="2"/>
  <c r="B554" i="2"/>
  <c r="B553" i="2"/>
  <c r="B552" i="2"/>
  <c r="B551" i="2"/>
  <c r="B550" i="2"/>
  <c r="B549" i="2"/>
  <c r="B548" i="2"/>
  <c r="B547" i="2"/>
  <c r="B546" i="2"/>
  <c r="B545" i="2"/>
  <c r="B544" i="2"/>
  <c r="B543" i="2"/>
  <c r="B542" i="2"/>
  <c r="B541" i="2"/>
  <c r="B540" i="2"/>
  <c r="B539" i="2"/>
  <c r="B538" i="2"/>
  <c r="B537" i="2"/>
  <c r="B536" i="2"/>
  <c r="B535" i="2"/>
  <c r="B534" i="2"/>
  <c r="B533" i="2"/>
  <c r="B532" i="2"/>
  <c r="B531" i="2"/>
  <c r="B530" i="2"/>
  <c r="B529" i="2"/>
  <c r="B528" i="2"/>
  <c r="B527" i="2"/>
  <c r="B526" i="2"/>
  <c r="B525" i="2"/>
  <c r="B524" i="2"/>
  <c r="B523" i="2"/>
  <c r="B522" i="2"/>
  <c r="B521" i="2"/>
  <c r="B520" i="2"/>
  <c r="B519" i="2"/>
  <c r="B518" i="2"/>
  <c r="B517" i="2"/>
  <c r="B516" i="2"/>
  <c r="B515" i="2"/>
  <c r="B514" i="2"/>
  <c r="B513" i="2"/>
  <c r="B512" i="2"/>
  <c r="B511" i="2"/>
  <c r="B510" i="2"/>
  <c r="B509" i="2"/>
  <c r="B508" i="2"/>
  <c r="B507" i="2"/>
  <c r="B506" i="2"/>
  <c r="B505" i="2"/>
  <c r="B504" i="2"/>
  <c r="B503" i="2"/>
  <c r="B502" i="2"/>
  <c r="B501" i="2"/>
  <c r="B500" i="2"/>
  <c r="B499" i="2"/>
  <c r="B498" i="2"/>
  <c r="B497" i="2"/>
  <c r="B496" i="2"/>
  <c r="B495" i="2"/>
  <c r="B494" i="2"/>
  <c r="B493" i="2"/>
  <c r="B492" i="2"/>
  <c r="B491" i="2"/>
  <c r="B490" i="2"/>
  <c r="B489" i="2"/>
  <c r="B488" i="2"/>
  <c r="B487" i="2"/>
  <c r="B486" i="2"/>
  <c r="B485" i="2"/>
  <c r="B484" i="2"/>
  <c r="B483" i="2"/>
  <c r="B482" i="2"/>
  <c r="B481" i="2"/>
  <c r="B480" i="2"/>
  <c r="B479" i="2"/>
  <c r="B478" i="2"/>
  <c r="B477" i="2"/>
  <c r="B476" i="2"/>
  <c r="B475" i="2"/>
  <c r="B474" i="2"/>
  <c r="B473" i="2"/>
  <c r="B472" i="2"/>
  <c r="B471" i="2"/>
  <c r="B470" i="2"/>
  <c r="B469" i="2"/>
  <c r="B468" i="2"/>
  <c r="B467" i="2"/>
  <c r="B466" i="2"/>
  <c r="B465" i="2"/>
  <c r="B464" i="2"/>
  <c r="B463" i="2"/>
  <c r="B462" i="2"/>
  <c r="B461" i="2"/>
  <c r="B460" i="2"/>
  <c r="B459" i="2"/>
  <c r="B458" i="2"/>
  <c r="B457" i="2"/>
  <c r="B456" i="2"/>
  <c r="B455" i="2"/>
  <c r="B454" i="2"/>
  <c r="B453" i="2"/>
  <c r="B452" i="2"/>
  <c r="B451" i="2"/>
  <c r="B450" i="2"/>
  <c r="B449" i="2"/>
  <c r="B448" i="2"/>
  <c r="B447" i="2"/>
  <c r="B446" i="2"/>
  <c r="B445" i="2"/>
  <c r="B444" i="2"/>
  <c r="B443" i="2"/>
  <c r="B442" i="2"/>
  <c r="B441" i="2"/>
  <c r="B440" i="2"/>
  <c r="B439" i="2"/>
  <c r="B438" i="2"/>
  <c r="B437" i="2"/>
  <c r="B436" i="2"/>
  <c r="B435" i="2"/>
  <c r="B434" i="2"/>
  <c r="B433" i="2"/>
  <c r="B432" i="2"/>
  <c r="B431" i="2"/>
  <c r="B430" i="2"/>
  <c r="B429" i="2"/>
  <c r="B428" i="2"/>
  <c r="B427" i="2"/>
  <c r="B426" i="2"/>
  <c r="B425" i="2"/>
  <c r="B424" i="2"/>
  <c r="B423" i="2"/>
  <c r="B422" i="2"/>
  <c r="B421" i="2"/>
  <c r="B420" i="2"/>
  <c r="B419" i="2"/>
  <c r="B418" i="2"/>
  <c r="B417" i="2"/>
  <c r="B416" i="2"/>
  <c r="B415" i="2"/>
  <c r="B414" i="2"/>
  <c r="B413" i="2"/>
  <c r="B412" i="2"/>
  <c r="B411" i="2"/>
  <c r="B410" i="2"/>
  <c r="B409" i="2"/>
  <c r="B408" i="2"/>
  <c r="B407" i="2"/>
  <c r="B406" i="2"/>
  <c r="B405" i="2"/>
  <c r="B404" i="2"/>
  <c r="B403" i="2"/>
  <c r="B402" i="2"/>
  <c r="B401" i="2"/>
  <c r="B400" i="2"/>
  <c r="B399" i="2"/>
  <c r="B398" i="2"/>
  <c r="B397" i="2"/>
  <c r="B396" i="2"/>
  <c r="B395" i="2"/>
  <c r="B394" i="2"/>
  <c r="B393" i="2"/>
  <c r="B392" i="2"/>
  <c r="B391" i="2"/>
  <c r="B390" i="2"/>
  <c r="B389" i="2"/>
  <c r="B388" i="2"/>
  <c r="B387" i="2"/>
  <c r="B386" i="2"/>
  <c r="B385" i="2"/>
  <c r="B384" i="2"/>
  <c r="B383" i="2"/>
  <c r="B382" i="2"/>
  <c r="B381" i="2"/>
  <c r="B380" i="2"/>
  <c r="B379" i="2"/>
  <c r="B378" i="2"/>
  <c r="B377" i="2"/>
  <c r="B376" i="2"/>
  <c r="B375" i="2"/>
  <c r="B374" i="2"/>
  <c r="B373" i="2"/>
  <c r="B372" i="2"/>
  <c r="B371" i="2"/>
  <c r="B370" i="2"/>
  <c r="B369" i="2"/>
  <c r="B368" i="2"/>
  <c r="B367" i="2"/>
  <c r="B366" i="2"/>
  <c r="B365" i="2"/>
  <c r="B364" i="2"/>
  <c r="B363" i="2"/>
  <c r="B362" i="2"/>
  <c r="B361" i="2"/>
  <c r="B360" i="2"/>
  <c r="B359" i="2"/>
  <c r="B358" i="2"/>
  <c r="B357" i="2"/>
  <c r="B356" i="2"/>
  <c r="B355" i="2"/>
  <c r="B354" i="2"/>
  <c r="B353" i="2"/>
  <c r="B352" i="2"/>
  <c r="B351" i="2"/>
  <c r="B350" i="2"/>
  <c r="B349" i="2"/>
  <c r="B348" i="2"/>
  <c r="B347" i="2"/>
  <c r="B346" i="2"/>
  <c r="B345" i="2"/>
  <c r="B344" i="2"/>
  <c r="B343" i="2"/>
  <c r="B342" i="2"/>
  <c r="B341" i="2"/>
  <c r="B340" i="2"/>
  <c r="B339" i="2"/>
  <c r="B338" i="2"/>
  <c r="B337" i="2"/>
  <c r="B336" i="2"/>
  <c r="B335" i="2"/>
  <c r="B334" i="2"/>
  <c r="B333" i="2"/>
  <c r="B332" i="2"/>
  <c r="E331" i="2"/>
  <c r="B331" i="2"/>
  <c r="B330" i="2"/>
  <c r="B329" i="2"/>
  <c r="B328" i="2"/>
  <c r="B327" i="2"/>
  <c r="B326" i="2"/>
  <c r="B325" i="2"/>
  <c r="B324" i="2"/>
  <c r="B323" i="2"/>
  <c r="B322" i="2"/>
  <c r="B321" i="2"/>
  <c r="B320" i="2"/>
  <c r="B319" i="2"/>
  <c r="B318" i="2"/>
  <c r="B317" i="2"/>
  <c r="B316" i="2"/>
  <c r="B315" i="2"/>
  <c r="B314" i="2"/>
  <c r="B313" i="2"/>
  <c r="F312" i="2"/>
  <c r="B312" i="2"/>
  <c r="B311" i="2"/>
  <c r="B310" i="2"/>
  <c r="B309" i="2"/>
  <c r="B308" i="2"/>
  <c r="E307" i="2"/>
  <c r="B307" i="2"/>
  <c r="B306" i="2"/>
  <c r="B305" i="2"/>
  <c r="B304" i="2"/>
  <c r="B303" i="2"/>
  <c r="B302" i="2"/>
  <c r="B301" i="2"/>
  <c r="B300" i="2"/>
  <c r="B299" i="2"/>
  <c r="B298" i="2"/>
  <c r="B297" i="2"/>
  <c r="B296" i="2"/>
  <c r="B295" i="2"/>
  <c r="B294" i="2"/>
  <c r="B293" i="2"/>
  <c r="B292" i="2"/>
  <c r="B291" i="2"/>
  <c r="B290" i="2"/>
  <c r="B289" i="2"/>
  <c r="B288" i="2"/>
  <c r="B287" i="2"/>
  <c r="B286" i="2"/>
  <c r="B285" i="2"/>
  <c r="B284" i="2"/>
  <c r="B283" i="2"/>
  <c r="B282" i="2"/>
  <c r="B281" i="2"/>
  <c r="B280" i="2"/>
  <c r="B279" i="2"/>
  <c r="B278" i="2"/>
  <c r="B277" i="2"/>
  <c r="B276" i="2"/>
  <c r="B275" i="2"/>
  <c r="B274" i="2"/>
  <c r="B273" i="2"/>
  <c r="B272" i="2"/>
  <c r="B271" i="2"/>
  <c r="B270" i="2"/>
  <c r="B269" i="2"/>
  <c r="B268" i="2"/>
  <c r="B267" i="2"/>
  <c r="B266" i="2"/>
  <c r="B265" i="2"/>
  <c r="B264" i="2"/>
  <c r="B263" i="2"/>
  <c r="B262" i="2"/>
  <c r="B261" i="2"/>
  <c r="B260" i="2"/>
  <c r="B259" i="2"/>
  <c r="B258" i="2"/>
  <c r="B257" i="2"/>
  <c r="B256" i="2"/>
  <c r="B255" i="2"/>
  <c r="B254" i="2"/>
  <c r="B253" i="2"/>
  <c r="B252" i="2"/>
  <c r="B251" i="2"/>
  <c r="B250" i="2"/>
  <c r="B249" i="2"/>
  <c r="B248" i="2"/>
  <c r="B247" i="2"/>
  <c r="B246" i="2"/>
  <c r="B245" i="2"/>
  <c r="B244" i="2"/>
  <c r="B243" i="2"/>
  <c r="B242" i="2"/>
  <c r="B241" i="2"/>
  <c r="B240" i="2"/>
  <c r="B239" i="2"/>
  <c r="B238" i="2"/>
  <c r="B237" i="2"/>
  <c r="B236" i="2"/>
  <c r="B235" i="2"/>
  <c r="B234" i="2"/>
  <c r="B233" i="2"/>
  <c r="B232" i="2"/>
  <c r="B231" i="2"/>
  <c r="B230" i="2"/>
  <c r="B229" i="2"/>
  <c r="B228" i="2"/>
  <c r="B227" i="2"/>
  <c r="B226" i="2"/>
  <c r="B225" i="2"/>
  <c r="B224" i="2"/>
  <c r="B223" i="2"/>
  <c r="B222" i="2"/>
  <c r="B221" i="2"/>
  <c r="B220" i="2"/>
  <c r="F219" i="2"/>
  <c r="B219" i="2"/>
  <c r="B218" i="2"/>
  <c r="B217" i="2"/>
  <c r="B216" i="2"/>
  <c r="B215" i="2"/>
  <c r="B214" i="2"/>
  <c r="B213" i="2"/>
  <c r="B212" i="2"/>
  <c r="B211" i="2"/>
  <c r="B210" i="2"/>
  <c r="B209" i="2"/>
  <c r="B208" i="2"/>
  <c r="B207" i="2"/>
  <c r="B206" i="2"/>
  <c r="B205" i="2"/>
  <c r="B204" i="2"/>
  <c r="B203" i="2"/>
  <c r="B202" i="2"/>
  <c r="B201" i="2"/>
  <c r="B200" i="2"/>
  <c r="B199" i="2"/>
  <c r="B198" i="2"/>
  <c r="B197" i="2"/>
  <c r="B196" i="2"/>
  <c r="B195" i="2"/>
  <c r="B194" i="2"/>
  <c r="B193" i="2"/>
  <c r="B192" i="2"/>
  <c r="B191" i="2"/>
  <c r="B190" i="2"/>
  <c r="B189" i="2"/>
  <c r="B188" i="2"/>
  <c r="B187" i="2"/>
  <c r="B186" i="2"/>
  <c r="B185" i="2"/>
  <c r="B184" i="2"/>
  <c r="B183" i="2"/>
  <c r="B182" i="2"/>
  <c r="B181" i="2"/>
  <c r="B180" i="2"/>
  <c r="B179" i="2"/>
  <c r="B178" i="2"/>
  <c r="B177" i="2"/>
  <c r="B176" i="2"/>
  <c r="B175" i="2"/>
  <c r="B174" i="2"/>
  <c r="B173" i="2"/>
  <c r="B172" i="2"/>
  <c r="B171" i="2"/>
  <c r="B170" i="2"/>
  <c r="B169" i="2"/>
  <c r="B168" i="2"/>
  <c r="B167" i="2"/>
  <c r="B166" i="2"/>
  <c r="B165" i="2"/>
  <c r="B164" i="2"/>
  <c r="B163" i="2"/>
  <c r="B162" i="2"/>
  <c r="B161" i="2"/>
  <c r="B160" i="2"/>
  <c r="B159" i="2"/>
  <c r="B158" i="2"/>
  <c r="B157" i="2"/>
  <c r="B156" i="2"/>
  <c r="B155" i="2"/>
  <c r="B154" i="2"/>
  <c r="B153" i="2"/>
  <c r="B152" i="2"/>
  <c r="B151" i="2"/>
  <c r="B150" i="2"/>
  <c r="B149" i="2"/>
  <c r="B148" i="2"/>
  <c r="B147" i="2"/>
  <c r="B146" i="2"/>
  <c r="B145" i="2"/>
  <c r="B144" i="2"/>
  <c r="B143" i="2"/>
  <c r="B142" i="2"/>
  <c r="B141" i="2"/>
  <c r="B140" i="2"/>
  <c r="B139" i="2"/>
  <c r="B138" i="2"/>
  <c r="B137" i="2"/>
  <c r="B136" i="2"/>
  <c r="B135" i="2"/>
  <c r="B134" i="2"/>
  <c r="B133" i="2"/>
  <c r="B132" i="2"/>
  <c r="B131" i="2"/>
  <c r="B130" i="2"/>
  <c r="B129" i="2"/>
  <c r="B128" i="2"/>
  <c r="B127" i="2"/>
  <c r="B126" i="2"/>
  <c r="B125" i="2"/>
  <c r="B124" i="2"/>
  <c r="F123" i="2"/>
  <c r="B123" i="2"/>
  <c r="B122" i="2"/>
  <c r="B121" i="2"/>
  <c r="B120" i="2"/>
  <c r="B119" i="2"/>
  <c r="B118" i="2"/>
  <c r="B117" i="2"/>
  <c r="B116" i="2"/>
  <c r="B115" i="2"/>
  <c r="B114" i="2"/>
  <c r="B113" i="2"/>
  <c r="B112" i="2"/>
  <c r="B111" i="2"/>
  <c r="B110" i="2"/>
  <c r="B109" i="2"/>
  <c r="B108" i="2"/>
  <c r="B107" i="2"/>
  <c r="B106" i="2"/>
  <c r="B105" i="2"/>
  <c r="B104" i="2"/>
  <c r="B103" i="2"/>
  <c r="B102" i="2"/>
  <c r="B101" i="2"/>
  <c r="B100" i="2"/>
  <c r="B99" i="2"/>
  <c r="B98" i="2"/>
  <c r="B97" i="2"/>
  <c r="B96" i="2"/>
  <c r="E95" i="2"/>
  <c r="B95" i="2"/>
  <c r="B94" i="2"/>
  <c r="B93" i="2"/>
  <c r="B92" i="2"/>
  <c r="B91" i="2"/>
  <c r="B90" i="2"/>
  <c r="B89" i="2"/>
  <c r="B88" i="2"/>
  <c r="B87" i="2"/>
  <c r="B86" i="2"/>
  <c r="B85" i="2"/>
  <c r="B84" i="2"/>
  <c r="B83" i="2"/>
  <c r="B82" i="2"/>
  <c r="B81" i="2"/>
  <c r="B80" i="2"/>
  <c r="B79" i="2"/>
  <c r="B78" i="2"/>
  <c r="B77" i="2"/>
  <c r="B76" i="2"/>
  <c r="B75" i="2"/>
  <c r="B74" i="2"/>
  <c r="B73" i="2"/>
  <c r="B72" i="2"/>
  <c r="B71" i="2"/>
  <c r="B70" i="2"/>
  <c r="B69" i="2"/>
  <c r="B68" i="2"/>
  <c r="B67" i="2"/>
  <c r="B66" i="2"/>
  <c r="B65" i="2"/>
  <c r="B64" i="2"/>
  <c r="B63" i="2"/>
  <c r="B62" i="2"/>
  <c r="B61" i="2"/>
  <c r="B60" i="2"/>
  <c r="B59" i="2"/>
  <c r="B58" i="2"/>
  <c r="B57" i="2"/>
  <c r="B56" i="2"/>
  <c r="E55" i="2"/>
  <c r="B55" i="2"/>
  <c r="B54" i="2"/>
  <c r="B53" i="2"/>
  <c r="B52" i="2"/>
  <c r="F51" i="2"/>
  <c r="B51" i="2"/>
  <c r="B50" i="2"/>
  <c r="B49" i="2"/>
  <c r="B48" i="2"/>
  <c r="B47" i="2"/>
  <c r="B46" i="2"/>
  <c r="B45" i="2"/>
  <c r="B44" i="2"/>
  <c r="D43" i="2"/>
  <c r="B43" i="2"/>
  <c r="D42" i="2"/>
  <c r="B42" i="2"/>
  <c r="B41" i="2"/>
  <c r="B40" i="2"/>
  <c r="B39" i="2"/>
  <c r="B38" i="2"/>
  <c r="B37" i="2"/>
  <c r="B36" i="2"/>
  <c r="B35" i="2"/>
  <c r="B34" i="2"/>
  <c r="B33" i="2"/>
  <c r="E25" i="2"/>
  <c r="B14" i="2"/>
  <c r="F7" i="2"/>
  <c r="A6" i="2"/>
  <c r="F873" i="2"/>
  <c r="E873" i="2"/>
  <c r="D873" i="2"/>
  <c r="F872" i="2"/>
  <c r="E872" i="2"/>
  <c r="D872" i="2"/>
  <c r="G872" i="2"/>
  <c r="E871" i="2"/>
  <c r="D871" i="2"/>
  <c r="G871" i="2"/>
  <c r="E868" i="2"/>
  <c r="G868" i="2"/>
  <c r="G867" i="2"/>
  <c r="F867" i="2"/>
  <c r="E867" i="2"/>
  <c r="D867" i="2"/>
  <c r="G866" i="2"/>
  <c r="F866" i="2"/>
  <c r="E866" i="2"/>
  <c r="D866" i="2"/>
  <c r="F865" i="2"/>
  <c r="E865" i="2"/>
  <c r="D865" i="2"/>
  <c r="F864" i="2"/>
  <c r="E864" i="2"/>
  <c r="D864" i="2"/>
  <c r="G864" i="2"/>
  <c r="E863" i="2"/>
  <c r="D863" i="2"/>
  <c r="G863" i="2"/>
  <c r="E860" i="2"/>
  <c r="G860" i="2"/>
  <c r="G859" i="2"/>
  <c r="F859" i="2"/>
  <c r="E859" i="2"/>
  <c r="D859" i="2"/>
  <c r="G858" i="2"/>
  <c r="F858" i="2"/>
  <c r="E858" i="2"/>
  <c r="D858" i="2"/>
  <c r="F857" i="2"/>
  <c r="E857" i="2"/>
  <c r="D857" i="2"/>
  <c r="F856" i="2"/>
  <c r="E856" i="2"/>
  <c r="D856" i="2"/>
  <c r="G856" i="2"/>
  <c r="E855" i="2"/>
  <c r="D855" i="2"/>
  <c r="G855" i="2"/>
  <c r="E852" i="2"/>
  <c r="G852" i="2"/>
  <c r="G851" i="2"/>
  <c r="F851" i="2"/>
  <c r="E851" i="2"/>
  <c r="D851" i="2"/>
  <c r="G850" i="2"/>
  <c r="F850" i="2"/>
  <c r="E850" i="2"/>
  <c r="D850" i="2"/>
  <c r="F849" i="2"/>
  <c r="E849" i="2"/>
  <c r="D849" i="2"/>
  <c r="F848" i="2"/>
  <c r="E848" i="2"/>
  <c r="D848" i="2"/>
  <c r="G848" i="2"/>
  <c r="E847" i="2"/>
  <c r="D847" i="2"/>
  <c r="G847" i="2"/>
  <c r="E844" i="2"/>
  <c r="G844" i="2"/>
  <c r="G843" i="2"/>
  <c r="F843" i="2"/>
  <c r="E843" i="2"/>
  <c r="D843" i="2"/>
  <c r="G842" i="2"/>
  <c r="F842" i="2"/>
  <c r="E842" i="2"/>
  <c r="D842" i="2"/>
  <c r="F841" i="2"/>
  <c r="E841" i="2"/>
  <c r="D841" i="2"/>
  <c r="F840" i="2"/>
  <c r="E840" i="2"/>
  <c r="D840" i="2"/>
  <c r="G840" i="2"/>
  <c r="E839" i="2"/>
  <c r="D839" i="2"/>
  <c r="G839" i="2"/>
  <c r="E836" i="2"/>
  <c r="G836" i="2"/>
  <c r="G835" i="2"/>
  <c r="F835" i="2"/>
  <c r="E835" i="2"/>
  <c r="D835" i="2"/>
  <c r="G834" i="2"/>
  <c r="F834" i="2"/>
  <c r="E834" i="2"/>
  <c r="D834" i="2"/>
  <c r="F833" i="2"/>
  <c r="E833" i="2"/>
  <c r="D833" i="2"/>
  <c r="F832" i="2"/>
  <c r="E832" i="2"/>
  <c r="D832" i="2"/>
  <c r="G832" i="2"/>
  <c r="E831" i="2"/>
  <c r="D831" i="2"/>
  <c r="G831" i="2"/>
  <c r="E828" i="2"/>
  <c r="G828" i="2"/>
  <c r="G827" i="2"/>
  <c r="F827" i="2"/>
  <c r="E827" i="2"/>
  <c r="D827" i="2"/>
  <c r="G826" i="2"/>
  <c r="F826" i="2"/>
  <c r="E826" i="2"/>
  <c r="D826" i="2"/>
  <c r="F825" i="2"/>
  <c r="E825" i="2"/>
  <c r="D825" i="2"/>
  <c r="F824" i="2"/>
  <c r="E824" i="2"/>
  <c r="D824" i="2"/>
  <c r="G824" i="2"/>
  <c r="E823" i="2"/>
  <c r="D823" i="2"/>
  <c r="G823" i="2"/>
  <c r="E820" i="2"/>
  <c r="G820" i="2"/>
  <c r="G819" i="2"/>
  <c r="F819" i="2"/>
  <c r="E819" i="2"/>
  <c r="D819" i="2"/>
  <c r="G818" i="2"/>
  <c r="F818" i="2"/>
  <c r="E818" i="2"/>
  <c r="D818" i="2"/>
  <c r="F817" i="2"/>
  <c r="E817" i="2"/>
  <c r="D817" i="2"/>
  <c r="F816" i="2"/>
  <c r="E816" i="2"/>
  <c r="D816" i="2"/>
  <c r="G816" i="2"/>
  <c r="E815" i="2"/>
  <c r="D815" i="2"/>
  <c r="G815" i="2"/>
  <c r="E812" i="2"/>
  <c r="G812" i="2"/>
  <c r="G811" i="2"/>
  <c r="F811" i="2"/>
  <c r="E811" i="2"/>
  <c r="D811" i="2"/>
  <c r="G810" i="2"/>
  <c r="F810" i="2"/>
  <c r="E810" i="2"/>
  <c r="D810" i="2"/>
  <c r="F809" i="2"/>
  <c r="E809" i="2"/>
  <c r="D809" i="2"/>
  <c r="F808" i="2"/>
  <c r="E808" i="2"/>
  <c r="D808" i="2"/>
  <c r="G808" i="2"/>
  <c r="E807" i="2"/>
  <c r="D807" i="2"/>
  <c r="G807" i="2"/>
  <c r="E804" i="2"/>
  <c r="G804" i="2"/>
  <c r="G803" i="2"/>
  <c r="F803" i="2"/>
  <c r="E803" i="2"/>
  <c r="D803" i="2"/>
  <c r="G802" i="2"/>
  <c r="F802" i="2"/>
  <c r="E802" i="2"/>
  <c r="D802" i="2"/>
  <c r="F801" i="2"/>
  <c r="E801" i="2"/>
  <c r="D801" i="2"/>
  <c r="F800" i="2"/>
  <c r="E800" i="2"/>
  <c r="D800" i="2"/>
  <c r="G800" i="2"/>
  <c r="E799" i="2"/>
  <c r="D799" i="2"/>
  <c r="G799" i="2"/>
  <c r="E796" i="2"/>
  <c r="G796" i="2"/>
  <c r="G795" i="2"/>
  <c r="F795" i="2"/>
  <c r="E795" i="2"/>
  <c r="D795" i="2"/>
  <c r="G794" i="2"/>
  <c r="F794" i="2"/>
  <c r="E794" i="2"/>
  <c r="D794" i="2"/>
  <c r="F793" i="2"/>
  <c r="E793" i="2"/>
  <c r="D793" i="2"/>
  <c r="F792" i="2"/>
  <c r="E792" i="2"/>
  <c r="D792" i="2"/>
  <c r="G792" i="2"/>
  <c r="E791" i="2"/>
  <c r="D791" i="2"/>
  <c r="G791" i="2"/>
  <c r="E788" i="2"/>
  <c r="G788" i="2"/>
  <c r="G787" i="2"/>
  <c r="F787" i="2"/>
  <c r="E787" i="2"/>
  <c r="D787" i="2"/>
  <c r="G786" i="2"/>
  <c r="F786" i="2"/>
  <c r="E786" i="2"/>
  <c r="D786" i="2"/>
  <c r="F785" i="2"/>
  <c r="E785" i="2"/>
  <c r="D785" i="2"/>
  <c r="F784" i="2"/>
  <c r="E784" i="2"/>
  <c r="D784" i="2"/>
  <c r="G784" i="2"/>
  <c r="E783" i="2"/>
  <c r="D783" i="2"/>
  <c r="G783" i="2"/>
  <c r="E780" i="2"/>
  <c r="G780" i="2"/>
  <c r="G779" i="2"/>
  <c r="F779" i="2"/>
  <c r="E779" i="2"/>
  <c r="D779" i="2"/>
  <c r="G778" i="2"/>
  <c r="F778" i="2"/>
  <c r="E778" i="2"/>
  <c r="D778" i="2"/>
  <c r="F777" i="2"/>
  <c r="E777" i="2"/>
  <c r="D777" i="2"/>
  <c r="F776" i="2"/>
  <c r="E776" i="2"/>
  <c r="D776" i="2"/>
  <c r="G776" i="2"/>
  <c r="E775" i="2"/>
  <c r="D775" i="2"/>
  <c r="G775" i="2"/>
  <c r="E772" i="2"/>
  <c r="G772" i="2"/>
  <c r="G771" i="2"/>
  <c r="F771" i="2"/>
  <c r="E771" i="2"/>
  <c r="D771" i="2"/>
  <c r="G770" i="2"/>
  <c r="F770" i="2"/>
  <c r="E770" i="2"/>
  <c r="D770" i="2"/>
  <c r="F769" i="2"/>
  <c r="E769" i="2"/>
  <c r="D769" i="2"/>
  <c r="F768" i="2"/>
  <c r="E768" i="2"/>
  <c r="D768" i="2"/>
  <c r="G768" i="2"/>
  <c r="E767" i="2"/>
  <c r="D767" i="2"/>
  <c r="G767" i="2"/>
  <c r="E764" i="2"/>
  <c r="G764" i="2"/>
  <c r="G763" i="2"/>
  <c r="F763" i="2"/>
  <c r="E763" i="2"/>
  <c r="D763" i="2"/>
  <c r="G762" i="2"/>
  <c r="F762" i="2"/>
  <c r="E762" i="2"/>
  <c r="D762" i="2"/>
  <c r="F761" i="2"/>
  <c r="E761" i="2"/>
  <c r="D761" i="2"/>
  <c r="F760" i="2"/>
  <c r="E760" i="2"/>
  <c r="D760" i="2"/>
  <c r="G760" i="2"/>
  <c r="E759" i="2"/>
  <c r="D759" i="2"/>
  <c r="G759" i="2"/>
  <c r="E756" i="2"/>
  <c r="G756" i="2"/>
  <c r="G755" i="2"/>
  <c r="F755" i="2"/>
  <c r="E755" i="2"/>
  <c r="D755" i="2"/>
  <c r="G754" i="2"/>
  <c r="F754" i="2"/>
  <c r="E754" i="2"/>
  <c r="D754" i="2"/>
  <c r="F753" i="2"/>
  <c r="E753" i="2"/>
  <c r="D753" i="2"/>
  <c r="F752" i="2"/>
  <c r="E752" i="2"/>
  <c r="D752" i="2"/>
  <c r="G752" i="2"/>
  <c r="E751" i="2"/>
  <c r="D751" i="2"/>
  <c r="G751" i="2"/>
  <c r="E748" i="2"/>
  <c r="G748" i="2"/>
  <c r="G747" i="2"/>
  <c r="F747" i="2"/>
  <c r="E747" i="2"/>
  <c r="D747" i="2"/>
  <c r="G746" i="2"/>
  <c r="F746" i="2"/>
  <c r="E746" i="2"/>
  <c r="D746" i="2"/>
  <c r="F745" i="2"/>
  <c r="E745" i="2"/>
  <c r="D745" i="2"/>
  <c r="F744" i="2"/>
  <c r="E744" i="2"/>
  <c r="D744" i="2"/>
  <c r="G744" i="2"/>
  <c r="E743" i="2"/>
  <c r="D743" i="2"/>
  <c r="G743" i="2"/>
  <c r="E740" i="2"/>
  <c r="G740" i="2"/>
  <c r="G739" i="2"/>
  <c r="F739" i="2"/>
  <c r="E739" i="2"/>
  <c r="D739" i="2"/>
  <c r="G738" i="2"/>
  <c r="F738" i="2"/>
  <c r="E738" i="2"/>
  <c r="D738" i="2"/>
  <c r="F737" i="2"/>
  <c r="E737" i="2"/>
  <c r="D737" i="2"/>
  <c r="F736" i="2"/>
  <c r="E736" i="2"/>
  <c r="D736" i="2"/>
  <c r="G736" i="2"/>
  <c r="E735" i="2"/>
  <c r="D735" i="2"/>
  <c r="G735" i="2"/>
  <c r="E732" i="2"/>
  <c r="G732" i="2"/>
  <c r="G731" i="2"/>
  <c r="F731" i="2"/>
  <c r="E731" i="2"/>
  <c r="D731" i="2"/>
  <c r="G730" i="2"/>
  <c r="F730" i="2"/>
  <c r="E730" i="2"/>
  <c r="D730" i="2"/>
  <c r="F729" i="2"/>
  <c r="E729" i="2"/>
  <c r="D729" i="2"/>
  <c r="F728" i="2"/>
  <c r="E728" i="2"/>
  <c r="D728" i="2"/>
  <c r="G728" i="2"/>
  <c r="E727" i="2"/>
  <c r="D727" i="2"/>
  <c r="G727" i="2"/>
  <c r="E724" i="2"/>
  <c r="G724" i="2"/>
  <c r="G723" i="2"/>
  <c r="F723" i="2"/>
  <c r="E723" i="2"/>
  <c r="D723" i="2"/>
  <c r="G722" i="2"/>
  <c r="F722" i="2"/>
  <c r="E722" i="2"/>
  <c r="D722" i="2"/>
  <c r="F721" i="2"/>
  <c r="E721" i="2"/>
  <c r="D721" i="2"/>
  <c r="F720" i="2"/>
  <c r="E720" i="2"/>
  <c r="D720" i="2"/>
  <c r="G720" i="2"/>
  <c r="E719" i="2"/>
  <c r="D719" i="2"/>
  <c r="G719" i="2"/>
  <c r="E716" i="2"/>
  <c r="G716" i="2"/>
  <c r="G715" i="2"/>
  <c r="F715" i="2"/>
  <c r="E715" i="2"/>
  <c r="D715" i="2"/>
  <c r="G714" i="2"/>
  <c r="F714" i="2"/>
  <c r="E714" i="2"/>
  <c r="D714" i="2"/>
  <c r="F713" i="2"/>
  <c r="E713" i="2"/>
  <c r="D713" i="2"/>
  <c r="F712" i="2"/>
  <c r="E712" i="2"/>
  <c r="D712" i="2"/>
  <c r="G712" i="2"/>
  <c r="E711" i="2"/>
  <c r="D711" i="2"/>
  <c r="G711" i="2"/>
  <c r="E708" i="2"/>
  <c r="G708" i="2"/>
  <c r="G707" i="2"/>
  <c r="F707" i="2"/>
  <c r="E707" i="2"/>
  <c r="D707" i="2"/>
  <c r="G706" i="2"/>
  <c r="F706" i="2"/>
  <c r="E706" i="2"/>
  <c r="D706" i="2"/>
  <c r="F705" i="2"/>
  <c r="E705" i="2"/>
  <c r="D705" i="2"/>
  <c r="F704" i="2"/>
  <c r="E704" i="2"/>
  <c r="D704" i="2"/>
  <c r="G704" i="2"/>
  <c r="E703" i="2"/>
  <c r="D703" i="2"/>
  <c r="G703" i="2"/>
  <c r="E700" i="2"/>
  <c r="G700" i="2"/>
  <c r="G699" i="2"/>
  <c r="F699" i="2"/>
  <c r="E699" i="2"/>
  <c r="D699" i="2"/>
  <c r="G698" i="2"/>
  <c r="F698" i="2"/>
  <c r="E698" i="2"/>
  <c r="D698" i="2"/>
  <c r="F697" i="2"/>
  <c r="E697" i="2"/>
  <c r="D697" i="2"/>
  <c r="F696" i="2"/>
  <c r="E696" i="2"/>
  <c r="D696" i="2"/>
  <c r="G696" i="2"/>
  <c r="E695" i="2"/>
  <c r="D695" i="2"/>
  <c r="G695" i="2"/>
  <c r="E692" i="2"/>
  <c r="G692" i="2"/>
  <c r="G691" i="2"/>
  <c r="F691" i="2"/>
  <c r="E691" i="2"/>
  <c r="D691" i="2"/>
  <c r="G690" i="2"/>
  <c r="F690" i="2"/>
  <c r="E690" i="2"/>
  <c r="D690" i="2"/>
  <c r="F689" i="2"/>
  <c r="E689" i="2"/>
  <c r="D689" i="2"/>
  <c r="F688" i="2"/>
  <c r="E688" i="2"/>
  <c r="D688" i="2"/>
  <c r="G688" i="2"/>
  <c r="E687" i="2"/>
  <c r="D687" i="2"/>
  <c r="G687" i="2"/>
  <c r="E684" i="2"/>
  <c r="G684" i="2"/>
  <c r="G683" i="2"/>
  <c r="F683" i="2"/>
  <c r="E683" i="2"/>
  <c r="D683" i="2"/>
  <c r="G682" i="2"/>
  <c r="F682" i="2"/>
  <c r="E682" i="2"/>
  <c r="D682" i="2"/>
  <c r="F681" i="2"/>
  <c r="E681" i="2"/>
  <c r="D681" i="2"/>
  <c r="F680" i="2"/>
  <c r="E680" i="2"/>
  <c r="D680" i="2"/>
  <c r="G680" i="2"/>
  <c r="E679" i="2"/>
  <c r="D679" i="2"/>
  <c r="G679" i="2"/>
  <c r="E676" i="2"/>
  <c r="G676" i="2"/>
  <c r="G675" i="2"/>
  <c r="F675" i="2"/>
  <c r="E675" i="2"/>
  <c r="D675" i="2"/>
  <c r="G674" i="2"/>
  <c r="F674" i="2"/>
  <c r="E674" i="2"/>
  <c r="D674" i="2"/>
  <c r="F673" i="2"/>
  <c r="E673" i="2"/>
  <c r="D673" i="2"/>
  <c r="F672" i="2"/>
  <c r="E672" i="2"/>
  <c r="D672" i="2"/>
  <c r="G672" i="2"/>
  <c r="E671" i="2"/>
  <c r="D671" i="2"/>
  <c r="G671" i="2"/>
  <c r="E668" i="2"/>
  <c r="G668" i="2"/>
  <c r="G667" i="2"/>
  <c r="F667" i="2"/>
  <c r="E667" i="2"/>
  <c r="D667" i="2"/>
  <c r="G666" i="2"/>
  <c r="F666" i="2"/>
  <c r="E666" i="2"/>
  <c r="D666" i="2"/>
  <c r="F665" i="2"/>
  <c r="E665" i="2"/>
  <c r="D665" i="2"/>
  <c r="F664" i="2"/>
  <c r="E664" i="2"/>
  <c r="D664" i="2"/>
  <c r="G664" i="2"/>
  <c r="E663" i="2"/>
  <c r="D663" i="2"/>
  <c r="G663" i="2"/>
  <c r="E660" i="2"/>
  <c r="G660" i="2"/>
  <c r="G659" i="2"/>
  <c r="F659" i="2"/>
  <c r="E659" i="2"/>
  <c r="D659" i="2"/>
  <c r="G658" i="2"/>
  <c r="F658" i="2"/>
  <c r="E658" i="2"/>
  <c r="D658" i="2"/>
  <c r="F657" i="2"/>
  <c r="E657" i="2"/>
  <c r="D657" i="2"/>
  <c r="F656" i="2"/>
  <c r="E656" i="2"/>
  <c r="D656" i="2"/>
  <c r="G656" i="2"/>
  <c r="E655" i="2"/>
  <c r="D655" i="2"/>
  <c r="G655" i="2"/>
  <c r="E652" i="2"/>
  <c r="G652" i="2"/>
  <c r="G651" i="2"/>
  <c r="F651" i="2"/>
  <c r="E651" i="2"/>
  <c r="D651" i="2"/>
  <c r="G650" i="2"/>
  <c r="F650" i="2"/>
  <c r="E650" i="2"/>
  <c r="D650" i="2"/>
  <c r="F649" i="2"/>
  <c r="E649" i="2"/>
  <c r="D649" i="2"/>
  <c r="F648" i="2"/>
  <c r="E648" i="2"/>
  <c r="D648" i="2"/>
  <c r="G648" i="2"/>
  <c r="E647" i="2"/>
  <c r="D647" i="2"/>
  <c r="G647" i="2"/>
  <c r="E644" i="2"/>
  <c r="G644" i="2"/>
  <c r="G643" i="2"/>
  <c r="F643" i="2"/>
  <c r="E643" i="2"/>
  <c r="D643" i="2"/>
  <c r="G642" i="2"/>
  <c r="F642" i="2"/>
  <c r="E642" i="2"/>
  <c r="D642" i="2"/>
  <c r="F641" i="2"/>
  <c r="E641" i="2"/>
  <c r="D641" i="2"/>
  <c r="F640" i="2"/>
  <c r="E640" i="2"/>
  <c r="D640" i="2"/>
  <c r="G640" i="2"/>
  <c r="E639" i="2"/>
  <c r="D639" i="2"/>
  <c r="G639" i="2"/>
  <c r="E636" i="2"/>
  <c r="G636" i="2"/>
  <c r="G635" i="2"/>
  <c r="F635" i="2"/>
  <c r="E635" i="2"/>
  <c r="D635" i="2"/>
  <c r="G634" i="2"/>
  <c r="F634" i="2"/>
  <c r="E634" i="2"/>
  <c r="D634" i="2"/>
  <c r="F633" i="2"/>
  <c r="E633" i="2"/>
  <c r="D633" i="2"/>
  <c r="F632" i="2"/>
  <c r="E632" i="2"/>
  <c r="D632" i="2"/>
  <c r="G632" i="2"/>
  <c r="E631" i="2"/>
  <c r="D631" i="2"/>
  <c r="G631" i="2"/>
  <c r="E628" i="2"/>
  <c r="G628" i="2"/>
  <c r="G627" i="2"/>
  <c r="F627" i="2"/>
  <c r="E627" i="2"/>
  <c r="D627" i="2"/>
  <c r="G626" i="2"/>
  <c r="F626" i="2"/>
  <c r="E626" i="2"/>
  <c r="D626" i="2"/>
  <c r="F625" i="2"/>
  <c r="E625" i="2"/>
  <c r="D625" i="2"/>
  <c r="F624" i="2"/>
  <c r="E624" i="2"/>
  <c r="D624" i="2"/>
  <c r="G624" i="2"/>
  <c r="E623" i="2"/>
  <c r="D623" i="2"/>
  <c r="G623" i="2"/>
  <c r="E620" i="2"/>
  <c r="G620" i="2"/>
  <c r="G619" i="2"/>
  <c r="F619" i="2"/>
  <c r="E619" i="2"/>
  <c r="D619" i="2"/>
  <c r="G618" i="2"/>
  <c r="F618" i="2"/>
  <c r="E618" i="2"/>
  <c r="D618" i="2"/>
  <c r="F617" i="2"/>
  <c r="E617" i="2"/>
  <c r="D617" i="2"/>
  <c r="F616" i="2"/>
  <c r="E616" i="2"/>
  <c r="D616" i="2"/>
  <c r="G616" i="2"/>
  <c r="E615" i="2"/>
  <c r="D615" i="2"/>
  <c r="G615" i="2"/>
  <c r="E612" i="2"/>
  <c r="G612" i="2"/>
  <c r="G611" i="2"/>
  <c r="F611" i="2"/>
  <c r="E611" i="2"/>
  <c r="D611" i="2"/>
  <c r="G610" i="2"/>
  <c r="F610" i="2"/>
  <c r="E610" i="2"/>
  <c r="D610" i="2"/>
  <c r="F609" i="2"/>
  <c r="E609" i="2"/>
  <c r="D609" i="2"/>
  <c r="F608" i="2"/>
  <c r="E608" i="2"/>
  <c r="D608" i="2"/>
  <c r="G608" i="2"/>
  <c r="E607" i="2"/>
  <c r="D607" i="2"/>
  <c r="G607" i="2"/>
  <c r="E604" i="2"/>
  <c r="G604" i="2"/>
  <c r="G603" i="2"/>
  <c r="F603" i="2"/>
  <c r="E603" i="2"/>
  <c r="D603" i="2"/>
  <c r="G602" i="2"/>
  <c r="F602" i="2"/>
  <c r="E602" i="2"/>
  <c r="D602" i="2"/>
  <c r="F601" i="2"/>
  <c r="E601" i="2"/>
  <c r="D601" i="2"/>
  <c r="F600" i="2"/>
  <c r="E600" i="2"/>
  <c r="D600" i="2"/>
  <c r="G600" i="2"/>
  <c r="E599" i="2"/>
  <c r="D599" i="2"/>
  <c r="G599" i="2"/>
  <c r="E596" i="2"/>
  <c r="G596" i="2"/>
  <c r="G595" i="2"/>
  <c r="F595" i="2"/>
  <c r="E595" i="2"/>
  <c r="D595" i="2"/>
  <c r="G594" i="2"/>
  <c r="F594" i="2"/>
  <c r="E594" i="2"/>
  <c r="D594" i="2"/>
  <c r="F593" i="2"/>
  <c r="E593" i="2"/>
  <c r="D593" i="2"/>
  <c r="F592" i="2"/>
  <c r="E592" i="2"/>
  <c r="D592" i="2"/>
  <c r="G592" i="2"/>
  <c r="E591" i="2"/>
  <c r="D591" i="2"/>
  <c r="G591" i="2"/>
  <c r="E588" i="2"/>
  <c r="G588" i="2"/>
  <c r="G587" i="2"/>
  <c r="F587" i="2"/>
  <c r="E587" i="2"/>
  <c r="D587" i="2"/>
  <c r="G586" i="2"/>
  <c r="F586" i="2"/>
  <c r="E586" i="2"/>
  <c r="D586" i="2"/>
  <c r="F585" i="2"/>
  <c r="E585" i="2"/>
  <c r="D585" i="2"/>
  <c r="F584" i="2"/>
  <c r="E584" i="2"/>
  <c r="D584" i="2"/>
  <c r="G584" i="2"/>
  <c r="E583" i="2"/>
  <c r="D583" i="2"/>
  <c r="G583" i="2"/>
  <c r="E580" i="2"/>
  <c r="G580" i="2"/>
  <c r="G579" i="2"/>
  <c r="F579" i="2"/>
  <c r="E579" i="2"/>
  <c r="D579" i="2"/>
  <c r="G578" i="2"/>
  <c r="F578" i="2"/>
  <c r="E578" i="2"/>
  <c r="D578" i="2"/>
  <c r="F577" i="2"/>
  <c r="E577" i="2"/>
  <c r="D577" i="2"/>
  <c r="F576" i="2"/>
  <c r="E576" i="2"/>
  <c r="D576" i="2"/>
  <c r="G576" i="2"/>
  <c r="E575" i="2"/>
  <c r="D575" i="2"/>
  <c r="G575" i="2"/>
  <c r="E572" i="2"/>
  <c r="G572" i="2"/>
  <c r="G571" i="2"/>
  <c r="F571" i="2"/>
  <c r="E571" i="2"/>
  <c r="D571" i="2"/>
  <c r="G570" i="2"/>
  <c r="F570" i="2"/>
  <c r="E570" i="2"/>
  <c r="D570" i="2"/>
  <c r="F569" i="2"/>
  <c r="E569" i="2"/>
  <c r="D569" i="2"/>
  <c r="F568" i="2"/>
  <c r="E568" i="2"/>
  <c r="D568" i="2"/>
  <c r="G568" i="2"/>
  <c r="E567" i="2"/>
  <c r="D567" i="2"/>
  <c r="G567" i="2"/>
  <c r="E564" i="2"/>
  <c r="G564" i="2"/>
  <c r="G563" i="2"/>
  <c r="F563" i="2"/>
  <c r="E563" i="2"/>
  <c r="D563" i="2"/>
  <c r="G562" i="2"/>
  <c r="F562" i="2"/>
  <c r="E562" i="2"/>
  <c r="D562" i="2"/>
  <c r="F561" i="2"/>
  <c r="E561" i="2"/>
  <c r="D561" i="2"/>
  <c r="F560" i="2"/>
  <c r="E560" i="2"/>
  <c r="D560" i="2"/>
  <c r="G560" i="2"/>
  <c r="E559" i="2"/>
  <c r="D559" i="2"/>
  <c r="G559" i="2"/>
  <c r="E556" i="2"/>
  <c r="G556" i="2"/>
  <c r="G555" i="2"/>
  <c r="F555" i="2"/>
  <c r="E555" i="2"/>
  <c r="D555" i="2"/>
  <c r="G554" i="2"/>
  <c r="F554" i="2"/>
  <c r="E554" i="2"/>
  <c r="D554" i="2"/>
  <c r="F553" i="2"/>
  <c r="E553" i="2"/>
  <c r="D553" i="2"/>
  <c r="F552" i="2"/>
  <c r="E552" i="2"/>
  <c r="D552" i="2"/>
  <c r="G552" i="2"/>
  <c r="E551" i="2"/>
  <c r="D551" i="2"/>
  <c r="G551" i="2"/>
  <c r="E548" i="2"/>
  <c r="G548" i="2"/>
  <c r="G547" i="2"/>
  <c r="F547" i="2"/>
  <c r="E547" i="2"/>
  <c r="D547" i="2"/>
  <c r="G546" i="2"/>
  <c r="F546" i="2"/>
  <c r="E546" i="2"/>
  <c r="D546" i="2"/>
  <c r="F545" i="2"/>
  <c r="E545" i="2"/>
  <c r="D545" i="2"/>
  <c r="F544" i="2"/>
  <c r="E544" i="2"/>
  <c r="D544" i="2"/>
  <c r="G544" i="2"/>
  <c r="E543" i="2"/>
  <c r="D543" i="2"/>
  <c r="G543" i="2"/>
  <c r="E540" i="2"/>
  <c r="G540" i="2"/>
  <c r="G539" i="2"/>
  <c r="F539" i="2"/>
  <c r="E539" i="2"/>
  <c r="D539" i="2"/>
  <c r="G538" i="2"/>
  <c r="F538" i="2"/>
  <c r="E538" i="2"/>
  <c r="D538" i="2"/>
  <c r="F537" i="2"/>
  <c r="E537" i="2"/>
  <c r="D537" i="2"/>
  <c r="F536" i="2"/>
  <c r="E536" i="2"/>
  <c r="D536" i="2"/>
  <c r="G536" i="2"/>
  <c r="E535" i="2"/>
  <c r="D535" i="2"/>
  <c r="G535" i="2"/>
  <c r="E532" i="2"/>
  <c r="G532" i="2"/>
  <c r="G531" i="2"/>
  <c r="F531" i="2"/>
  <c r="E531" i="2"/>
  <c r="D531" i="2"/>
  <c r="G530" i="2"/>
  <c r="F530" i="2"/>
  <c r="E530" i="2"/>
  <c r="D530" i="2"/>
  <c r="F529" i="2"/>
  <c r="E529" i="2"/>
  <c r="D529" i="2"/>
  <c r="F528" i="2"/>
  <c r="E528" i="2"/>
  <c r="D528" i="2"/>
  <c r="G528" i="2"/>
  <c r="E527" i="2"/>
  <c r="D527" i="2"/>
  <c r="G527" i="2"/>
  <c r="E524" i="2"/>
  <c r="G524" i="2"/>
  <c r="G523" i="2"/>
  <c r="F523" i="2"/>
  <c r="E523" i="2"/>
  <c r="D523" i="2"/>
  <c r="G522" i="2"/>
  <c r="F522" i="2"/>
  <c r="E522" i="2"/>
  <c r="D522" i="2"/>
  <c r="F521" i="2"/>
  <c r="E521" i="2"/>
  <c r="D521" i="2"/>
  <c r="F520" i="2"/>
  <c r="E520" i="2"/>
  <c r="D520" i="2"/>
  <c r="G520" i="2"/>
  <c r="E519" i="2"/>
  <c r="D519" i="2"/>
  <c r="G519" i="2"/>
  <c r="E516" i="2"/>
  <c r="G516" i="2"/>
  <c r="G515" i="2"/>
  <c r="F515" i="2"/>
  <c r="E515" i="2"/>
  <c r="D515" i="2"/>
  <c r="G514" i="2"/>
  <c r="F514" i="2"/>
  <c r="E514" i="2"/>
  <c r="D514" i="2"/>
  <c r="F513" i="2"/>
  <c r="E513" i="2"/>
  <c r="D513" i="2"/>
  <c r="F512" i="2"/>
  <c r="E512" i="2"/>
  <c r="D512" i="2"/>
  <c r="G512" i="2"/>
  <c r="E511" i="2"/>
  <c r="D511" i="2"/>
  <c r="G511" i="2"/>
  <c r="E508" i="2"/>
  <c r="G508" i="2"/>
  <c r="G507" i="2"/>
  <c r="F507" i="2"/>
  <c r="E507" i="2"/>
  <c r="D507" i="2"/>
  <c r="G506" i="2"/>
  <c r="F506" i="2"/>
  <c r="E506" i="2"/>
  <c r="D506" i="2"/>
  <c r="F505" i="2"/>
  <c r="E505" i="2"/>
  <c r="D505" i="2"/>
  <c r="F504" i="2"/>
  <c r="E504" i="2"/>
  <c r="D504" i="2"/>
  <c r="G504" i="2"/>
  <c r="E503" i="2"/>
  <c r="D503" i="2"/>
  <c r="G503" i="2"/>
  <c r="E500" i="2"/>
  <c r="G500" i="2"/>
  <c r="G499" i="2"/>
  <c r="F499" i="2"/>
  <c r="E499" i="2"/>
  <c r="D499" i="2"/>
  <c r="G498" i="2"/>
  <c r="F498" i="2"/>
  <c r="E498" i="2"/>
  <c r="D498" i="2"/>
  <c r="F497" i="2"/>
  <c r="E497" i="2"/>
  <c r="D497" i="2"/>
  <c r="F496" i="2"/>
  <c r="E496" i="2"/>
  <c r="D496" i="2"/>
  <c r="G496" i="2"/>
  <c r="E495" i="2"/>
  <c r="D495" i="2"/>
  <c r="G495" i="2"/>
  <c r="E492" i="2"/>
  <c r="G492" i="2"/>
  <c r="G491" i="2"/>
  <c r="F491" i="2"/>
  <c r="E491" i="2"/>
  <c r="D491" i="2"/>
  <c r="G490" i="2"/>
  <c r="F490" i="2"/>
  <c r="E490" i="2"/>
  <c r="D490" i="2"/>
  <c r="F489" i="2"/>
  <c r="E489" i="2"/>
  <c r="D489" i="2"/>
  <c r="F488" i="2"/>
  <c r="E488" i="2"/>
  <c r="D488" i="2"/>
  <c r="G488" i="2"/>
  <c r="E487" i="2"/>
  <c r="D487" i="2"/>
  <c r="G487" i="2"/>
  <c r="E484" i="2"/>
  <c r="G484" i="2"/>
  <c r="G483" i="2"/>
  <c r="F483" i="2"/>
  <c r="E483" i="2"/>
  <c r="D483" i="2"/>
  <c r="G482" i="2"/>
  <c r="F482" i="2"/>
  <c r="E482" i="2"/>
  <c r="D482" i="2"/>
  <c r="F481" i="2"/>
  <c r="E481" i="2"/>
  <c r="D481" i="2"/>
  <c r="F480" i="2"/>
  <c r="E480" i="2"/>
  <c r="D480" i="2"/>
  <c r="G480" i="2"/>
  <c r="E479" i="2"/>
  <c r="D479" i="2"/>
  <c r="G479" i="2"/>
  <c r="E476" i="2"/>
  <c r="G476" i="2"/>
  <c r="G475" i="2"/>
  <c r="F475" i="2"/>
  <c r="E475" i="2"/>
  <c r="D475" i="2"/>
  <c r="G474" i="2"/>
  <c r="F474" i="2"/>
  <c r="E474" i="2"/>
  <c r="D474" i="2"/>
  <c r="F473" i="2"/>
  <c r="E473" i="2"/>
  <c r="D473" i="2"/>
  <c r="F472" i="2"/>
  <c r="E472" i="2"/>
  <c r="D472" i="2"/>
  <c r="G472" i="2"/>
  <c r="E471" i="2"/>
  <c r="D471" i="2"/>
  <c r="G471" i="2"/>
  <c r="E468" i="2"/>
  <c r="G468" i="2"/>
  <c r="G467" i="2"/>
  <c r="F467" i="2"/>
  <c r="E467" i="2"/>
  <c r="D467" i="2"/>
  <c r="G466" i="2"/>
  <c r="F466" i="2"/>
  <c r="E466" i="2"/>
  <c r="D466" i="2"/>
  <c r="F465" i="2"/>
  <c r="E465" i="2"/>
  <c r="D465" i="2"/>
  <c r="F464" i="2"/>
  <c r="E464" i="2"/>
  <c r="D464" i="2"/>
  <c r="G464" i="2"/>
  <c r="E463" i="2"/>
  <c r="D463" i="2"/>
  <c r="G463" i="2"/>
  <c r="E460" i="2"/>
  <c r="G460" i="2"/>
  <c r="G459" i="2"/>
  <c r="F459" i="2"/>
  <c r="E459" i="2"/>
  <c r="D459" i="2"/>
  <c r="G458" i="2"/>
  <c r="F458" i="2"/>
  <c r="E458" i="2"/>
  <c r="D458" i="2"/>
  <c r="F457" i="2"/>
  <c r="E457" i="2"/>
  <c r="D457" i="2"/>
  <c r="F456" i="2"/>
  <c r="E456" i="2"/>
  <c r="D456" i="2"/>
  <c r="G456" i="2"/>
  <c r="E455" i="2"/>
  <c r="D455" i="2"/>
  <c r="G455" i="2"/>
  <c r="E452" i="2"/>
  <c r="G452" i="2"/>
  <c r="G451" i="2"/>
  <c r="F451" i="2"/>
  <c r="E451" i="2"/>
  <c r="D451" i="2"/>
  <c r="G450" i="2"/>
  <c r="F450" i="2"/>
  <c r="E450" i="2"/>
  <c r="D450" i="2"/>
  <c r="F449" i="2"/>
  <c r="E449" i="2"/>
  <c r="D449" i="2"/>
  <c r="F448" i="2"/>
  <c r="E448" i="2"/>
  <c r="D448" i="2"/>
  <c r="G448" i="2"/>
  <c r="E447" i="2"/>
  <c r="D447" i="2"/>
  <c r="G447" i="2"/>
  <c r="E444" i="2"/>
  <c r="G444" i="2"/>
  <c r="G443" i="2"/>
  <c r="F443" i="2"/>
  <c r="E443" i="2"/>
  <c r="D443" i="2"/>
  <c r="G442" i="2"/>
  <c r="F442" i="2"/>
  <c r="E442" i="2"/>
  <c r="D442" i="2"/>
  <c r="F441" i="2"/>
  <c r="E441" i="2"/>
  <c r="D441" i="2"/>
  <c r="F440" i="2"/>
  <c r="E440" i="2"/>
  <c r="D440" i="2"/>
  <c r="G440" i="2"/>
  <c r="E439" i="2"/>
  <c r="D439" i="2"/>
  <c r="G439" i="2"/>
  <c r="E436" i="2"/>
  <c r="G436" i="2"/>
  <c r="G435" i="2"/>
  <c r="F435" i="2"/>
  <c r="E435" i="2"/>
  <c r="D435" i="2"/>
  <c r="G434" i="2"/>
  <c r="F434" i="2"/>
  <c r="E434" i="2"/>
  <c r="D434" i="2"/>
  <c r="F433" i="2"/>
  <c r="E433" i="2"/>
  <c r="D433" i="2"/>
  <c r="F432" i="2"/>
  <c r="E432" i="2"/>
  <c r="D432" i="2"/>
  <c r="G432" i="2"/>
  <c r="E431" i="2"/>
  <c r="D431" i="2"/>
  <c r="G431" i="2"/>
  <c r="E428" i="2"/>
  <c r="G428" i="2"/>
  <c r="G427" i="2"/>
  <c r="F427" i="2"/>
  <c r="E427" i="2"/>
  <c r="D427" i="2"/>
  <c r="G426" i="2"/>
  <c r="F426" i="2"/>
  <c r="E426" i="2"/>
  <c r="D426" i="2"/>
  <c r="F425" i="2"/>
  <c r="E425" i="2"/>
  <c r="D425" i="2"/>
  <c r="F424" i="2"/>
  <c r="E424" i="2"/>
  <c r="D424" i="2"/>
  <c r="G424" i="2"/>
  <c r="E423" i="2"/>
  <c r="D423" i="2"/>
  <c r="G423" i="2"/>
  <c r="E420" i="2"/>
  <c r="G420" i="2"/>
  <c r="G419" i="2"/>
  <c r="F419" i="2"/>
  <c r="E419" i="2"/>
  <c r="D419" i="2"/>
  <c r="G418" i="2"/>
  <c r="F418" i="2"/>
  <c r="E418" i="2"/>
  <c r="D418" i="2"/>
  <c r="F417" i="2"/>
  <c r="E417" i="2"/>
  <c r="D417" i="2"/>
  <c r="F416" i="2"/>
  <c r="E416" i="2"/>
  <c r="D416" i="2"/>
  <c r="G416" i="2"/>
  <c r="E415" i="2"/>
  <c r="D415" i="2"/>
  <c r="G415" i="2"/>
  <c r="E412" i="2"/>
  <c r="G412" i="2"/>
  <c r="G411" i="2"/>
  <c r="F411" i="2"/>
  <c r="E411" i="2"/>
  <c r="D411" i="2"/>
  <c r="G410" i="2"/>
  <c r="F410" i="2"/>
  <c r="E410" i="2"/>
  <c r="D410" i="2"/>
  <c r="F409" i="2"/>
  <c r="E409" i="2"/>
  <c r="D409" i="2"/>
  <c r="F408" i="2"/>
  <c r="E408" i="2"/>
  <c r="D408" i="2"/>
  <c r="G408" i="2"/>
  <c r="E407" i="2"/>
  <c r="D407" i="2"/>
  <c r="G407" i="2"/>
  <c r="E404" i="2"/>
  <c r="G404" i="2"/>
  <c r="G403" i="2"/>
  <c r="F403" i="2"/>
  <c r="E403" i="2"/>
  <c r="D403" i="2"/>
  <c r="G402" i="2"/>
  <c r="F402" i="2"/>
  <c r="E402" i="2"/>
  <c r="D402" i="2"/>
  <c r="F401" i="2"/>
  <c r="E401" i="2"/>
  <c r="D401" i="2"/>
  <c r="F400" i="2"/>
  <c r="E400" i="2"/>
  <c r="D400" i="2"/>
  <c r="G400" i="2"/>
  <c r="E399" i="2"/>
  <c r="D399" i="2"/>
  <c r="G399" i="2"/>
  <c r="E396" i="2"/>
  <c r="G396" i="2"/>
  <c r="G395" i="2"/>
  <c r="F395" i="2"/>
  <c r="E395" i="2"/>
  <c r="D395" i="2"/>
  <c r="G394" i="2"/>
  <c r="F394" i="2"/>
  <c r="E394" i="2"/>
  <c r="D394" i="2"/>
  <c r="F393" i="2"/>
  <c r="E393" i="2"/>
  <c r="D393" i="2"/>
  <c r="F392" i="2"/>
  <c r="E392" i="2"/>
  <c r="D392" i="2"/>
  <c r="G392" i="2"/>
  <c r="E391" i="2"/>
  <c r="D391" i="2"/>
  <c r="G391" i="2"/>
  <c r="E388" i="2"/>
  <c r="G388" i="2"/>
  <c r="G387" i="2"/>
  <c r="F387" i="2"/>
  <c r="E387" i="2"/>
  <c r="D387" i="2"/>
  <c r="G386" i="2"/>
  <c r="F386" i="2"/>
  <c r="E386" i="2"/>
  <c r="D386" i="2"/>
  <c r="F385" i="2"/>
  <c r="E385" i="2"/>
  <c r="D385" i="2"/>
  <c r="F384" i="2"/>
  <c r="E384" i="2"/>
  <c r="D384" i="2"/>
  <c r="G384" i="2"/>
  <c r="E383" i="2"/>
  <c r="D383" i="2"/>
  <c r="G383" i="2"/>
  <c r="E380" i="2"/>
  <c r="G380" i="2"/>
  <c r="G379" i="2"/>
  <c r="F379" i="2"/>
  <c r="E379" i="2"/>
  <c r="D379" i="2"/>
  <c r="G378" i="2"/>
  <c r="F378" i="2"/>
  <c r="E378" i="2"/>
  <c r="D378" i="2"/>
  <c r="F377" i="2"/>
  <c r="E377" i="2"/>
  <c r="D377" i="2"/>
  <c r="F376" i="2"/>
  <c r="E376" i="2"/>
  <c r="D376" i="2"/>
  <c r="G376" i="2"/>
  <c r="E375" i="2"/>
  <c r="D375" i="2"/>
  <c r="G375" i="2"/>
  <c r="E372" i="2"/>
  <c r="G372" i="2"/>
  <c r="G371" i="2"/>
  <c r="F371" i="2"/>
  <c r="E371" i="2"/>
  <c r="D371" i="2"/>
  <c r="G370" i="2"/>
  <c r="F370" i="2"/>
  <c r="E370" i="2"/>
  <c r="D370" i="2"/>
  <c r="F369" i="2"/>
  <c r="E369" i="2"/>
  <c r="D369" i="2"/>
  <c r="F368" i="2"/>
  <c r="E368" i="2"/>
  <c r="D368" i="2"/>
  <c r="G368" i="2"/>
  <c r="E367" i="2"/>
  <c r="D367" i="2"/>
  <c r="G367" i="2"/>
  <c r="E364" i="2"/>
  <c r="G364" i="2"/>
  <c r="G363" i="2"/>
  <c r="F363" i="2"/>
  <c r="E363" i="2"/>
  <c r="D363" i="2"/>
  <c r="G362" i="2"/>
  <c r="F362" i="2"/>
  <c r="E362" i="2"/>
  <c r="D362" i="2"/>
  <c r="F361" i="2"/>
  <c r="E361" i="2"/>
  <c r="D361" i="2"/>
  <c r="F360" i="2"/>
  <c r="E360" i="2"/>
  <c r="D360" i="2"/>
  <c r="G360" i="2"/>
  <c r="E359" i="2"/>
  <c r="D359" i="2"/>
  <c r="G359" i="2"/>
  <c r="E356" i="2"/>
  <c r="G356" i="2"/>
  <c r="G355" i="2"/>
  <c r="F355" i="2"/>
  <c r="E355" i="2"/>
  <c r="D355" i="2"/>
  <c r="G354" i="2"/>
  <c r="F354" i="2"/>
  <c r="E354" i="2"/>
  <c r="D354" i="2"/>
  <c r="F353" i="2"/>
  <c r="E353" i="2"/>
  <c r="D353" i="2"/>
  <c r="F352" i="2"/>
  <c r="E352" i="2"/>
  <c r="D352" i="2"/>
  <c r="G352" i="2"/>
  <c r="E351" i="2"/>
  <c r="D351" i="2"/>
  <c r="G351" i="2"/>
  <c r="E348" i="2"/>
  <c r="G348" i="2"/>
  <c r="G347" i="2"/>
  <c r="F347" i="2"/>
  <c r="E347" i="2"/>
  <c r="D347" i="2"/>
  <c r="G346" i="2"/>
  <c r="F346" i="2"/>
  <c r="E346" i="2"/>
  <c r="D346" i="2"/>
  <c r="F345" i="2"/>
  <c r="E345" i="2"/>
  <c r="D345" i="2"/>
  <c r="F344" i="2"/>
  <c r="E344" i="2"/>
  <c r="D344" i="2"/>
  <c r="G344" i="2"/>
  <c r="E343" i="2"/>
  <c r="D343" i="2"/>
  <c r="G343" i="2"/>
  <c r="E340" i="2"/>
  <c r="G340" i="2"/>
  <c r="G339" i="2"/>
  <c r="F339" i="2"/>
  <c r="E339" i="2"/>
  <c r="D339" i="2"/>
  <c r="G338" i="2"/>
  <c r="F338" i="2"/>
  <c r="E338" i="2"/>
  <c r="D338" i="2"/>
  <c r="F337" i="2"/>
  <c r="E337" i="2"/>
  <c r="D337" i="2"/>
  <c r="F336" i="2"/>
  <c r="E336" i="2"/>
  <c r="D336" i="2"/>
  <c r="G336" i="2"/>
  <c r="E335" i="2"/>
  <c r="D335" i="2"/>
  <c r="G335" i="2"/>
  <c r="E332" i="2"/>
  <c r="G332" i="2"/>
  <c r="G331" i="2"/>
  <c r="F331" i="2"/>
  <c r="D331" i="2"/>
  <c r="G330" i="2"/>
  <c r="F330" i="2"/>
  <c r="E330" i="2"/>
  <c r="D330" i="2"/>
  <c r="F329" i="2"/>
  <c r="E329" i="2"/>
  <c r="D329" i="2"/>
  <c r="F328" i="2"/>
  <c r="E328" i="2"/>
  <c r="D328" i="2"/>
  <c r="G328" i="2"/>
  <c r="E327" i="2"/>
  <c r="D327" i="2"/>
  <c r="G327" i="2"/>
  <c r="E324" i="2"/>
  <c r="G324" i="2"/>
  <c r="G323" i="2"/>
  <c r="F323" i="2"/>
  <c r="E323" i="2"/>
  <c r="D323" i="2"/>
  <c r="G322" i="2"/>
  <c r="F322" i="2"/>
  <c r="E322" i="2"/>
  <c r="D322" i="2"/>
  <c r="F321" i="2"/>
  <c r="E321" i="2"/>
  <c r="D321" i="2"/>
  <c r="F320" i="2"/>
  <c r="E320" i="2"/>
  <c r="D320" i="2"/>
  <c r="G320" i="2"/>
  <c r="E319" i="2"/>
  <c r="D319" i="2"/>
  <c r="G319" i="2"/>
  <c r="E316" i="2"/>
  <c r="G316" i="2"/>
  <c r="G315" i="2"/>
  <c r="F315" i="2"/>
  <c r="E315" i="2"/>
  <c r="D315" i="2"/>
  <c r="G314" i="2"/>
  <c r="F314" i="2"/>
  <c r="E314" i="2"/>
  <c r="D314" i="2"/>
  <c r="F313" i="2"/>
  <c r="E313" i="2"/>
  <c r="D313" i="2"/>
  <c r="E312" i="2"/>
  <c r="D312" i="2"/>
  <c r="G312" i="2"/>
  <c r="E311" i="2"/>
  <c r="D311" i="2"/>
  <c r="G311" i="2"/>
  <c r="E308" i="2"/>
  <c r="G308" i="2"/>
  <c r="G307" i="2"/>
  <c r="F307" i="2"/>
  <c r="D307" i="2"/>
  <c r="G306" i="2"/>
  <c r="F306" i="2"/>
  <c r="E306" i="2"/>
  <c r="D306" i="2"/>
  <c r="F305" i="2"/>
  <c r="E305" i="2"/>
  <c r="D305" i="2"/>
  <c r="F304" i="2"/>
  <c r="E304" i="2"/>
  <c r="D304" i="2"/>
  <c r="G304" i="2"/>
  <c r="E303" i="2"/>
  <c r="D303" i="2"/>
  <c r="G303" i="2"/>
  <c r="E300" i="2"/>
  <c r="G300" i="2"/>
  <c r="G299" i="2"/>
  <c r="F299" i="2"/>
  <c r="E299" i="2"/>
  <c r="D299" i="2"/>
  <c r="G298" i="2"/>
  <c r="F298" i="2"/>
  <c r="E298" i="2"/>
  <c r="D298" i="2"/>
  <c r="F297" i="2"/>
  <c r="E297" i="2"/>
  <c r="D297" i="2"/>
  <c r="F296" i="2"/>
  <c r="E296" i="2"/>
  <c r="D296" i="2"/>
  <c r="G296" i="2"/>
  <c r="E295" i="2"/>
  <c r="D295" i="2"/>
  <c r="G295" i="2"/>
  <c r="E292" i="2"/>
  <c r="G292" i="2"/>
  <c r="G291" i="2"/>
  <c r="F291" i="2"/>
  <c r="E291" i="2"/>
  <c r="D291" i="2"/>
  <c r="G290" i="2"/>
  <c r="F290" i="2"/>
  <c r="E290" i="2"/>
  <c r="D290" i="2"/>
  <c r="F289" i="2"/>
  <c r="E289" i="2"/>
  <c r="D289" i="2"/>
  <c r="F288" i="2"/>
  <c r="E288" i="2"/>
  <c r="D288" i="2"/>
  <c r="G288" i="2"/>
  <c r="E287" i="2"/>
  <c r="D287" i="2"/>
  <c r="G287" i="2"/>
  <c r="E284" i="2"/>
  <c r="G284" i="2"/>
  <c r="G283" i="2"/>
  <c r="F283" i="2"/>
  <c r="E283" i="2"/>
  <c r="D283" i="2"/>
  <c r="G282" i="2"/>
  <c r="F282" i="2"/>
  <c r="E282" i="2"/>
  <c r="D282" i="2"/>
  <c r="F281" i="2"/>
  <c r="E281" i="2"/>
  <c r="D281" i="2"/>
  <c r="F280" i="2"/>
  <c r="E280" i="2"/>
  <c r="D280" i="2"/>
  <c r="G280" i="2"/>
  <c r="E279" i="2"/>
  <c r="D279" i="2"/>
  <c r="G279" i="2"/>
  <c r="E276" i="2"/>
  <c r="G276" i="2"/>
  <c r="G275" i="2"/>
  <c r="F275" i="2"/>
  <c r="E275" i="2"/>
  <c r="D275" i="2"/>
  <c r="G274" i="2"/>
  <c r="F274" i="2"/>
  <c r="E274" i="2"/>
  <c r="D274" i="2"/>
  <c r="F273" i="2"/>
  <c r="E273" i="2"/>
  <c r="D273" i="2"/>
  <c r="F272" i="2"/>
  <c r="E272" i="2"/>
  <c r="D272" i="2"/>
  <c r="G272" i="2"/>
  <c r="E271" i="2"/>
  <c r="D271" i="2"/>
  <c r="G271" i="2"/>
  <c r="E268" i="2"/>
  <c r="G268" i="2"/>
  <c r="G267" i="2"/>
  <c r="F267" i="2"/>
  <c r="E267" i="2"/>
  <c r="D267" i="2"/>
  <c r="G266" i="2"/>
  <c r="F266" i="2"/>
  <c r="E266" i="2"/>
  <c r="D266" i="2"/>
  <c r="F265" i="2"/>
  <c r="E265" i="2"/>
  <c r="D265" i="2"/>
  <c r="F264" i="2"/>
  <c r="E264" i="2"/>
  <c r="D264" i="2"/>
  <c r="G264" i="2"/>
  <c r="E263" i="2"/>
  <c r="D263" i="2"/>
  <c r="G263" i="2"/>
  <c r="E260" i="2"/>
  <c r="G260" i="2"/>
  <c r="G259" i="2"/>
  <c r="F259" i="2"/>
  <c r="E259" i="2"/>
  <c r="D259" i="2"/>
  <c r="G258" i="2"/>
  <c r="F258" i="2"/>
  <c r="E258" i="2"/>
  <c r="D258" i="2"/>
  <c r="F257" i="2"/>
  <c r="E257" i="2"/>
  <c r="D257" i="2"/>
  <c r="F256" i="2"/>
  <c r="E256" i="2"/>
  <c r="D256" i="2"/>
  <c r="G256" i="2"/>
  <c r="E255" i="2"/>
  <c r="D255" i="2"/>
  <c r="G255" i="2"/>
  <c r="E252" i="2"/>
  <c r="G252" i="2"/>
  <c r="G251" i="2"/>
  <c r="F251" i="2"/>
  <c r="E251" i="2"/>
  <c r="D251" i="2"/>
  <c r="G250" i="2"/>
  <c r="F250" i="2"/>
  <c r="E250" i="2"/>
  <c r="D250" i="2"/>
  <c r="F249" i="2"/>
  <c r="E249" i="2"/>
  <c r="D249" i="2"/>
  <c r="F248" i="2"/>
  <c r="E248" i="2"/>
  <c r="D248" i="2"/>
  <c r="G248" i="2"/>
  <c r="E247" i="2"/>
  <c r="D247" i="2"/>
  <c r="G247" i="2"/>
  <c r="E244" i="2"/>
  <c r="G244" i="2"/>
  <c r="G243" i="2"/>
  <c r="F243" i="2"/>
  <c r="E243" i="2"/>
  <c r="D243" i="2"/>
  <c r="G242" i="2"/>
  <c r="F242" i="2"/>
  <c r="E242" i="2"/>
  <c r="D242" i="2"/>
  <c r="F241" i="2"/>
  <c r="E241" i="2"/>
  <c r="D241" i="2"/>
  <c r="F240" i="2"/>
  <c r="E240" i="2"/>
  <c r="D240" i="2"/>
  <c r="G240" i="2"/>
  <c r="E239" i="2"/>
  <c r="D239" i="2"/>
  <c r="G239" i="2"/>
  <c r="E236" i="2"/>
  <c r="G236" i="2"/>
  <c r="G235" i="2"/>
  <c r="F235" i="2"/>
  <c r="E235" i="2"/>
  <c r="D235" i="2"/>
  <c r="G234" i="2"/>
  <c r="F234" i="2"/>
  <c r="E234" i="2"/>
  <c r="D234" i="2"/>
  <c r="F233" i="2"/>
  <c r="E233" i="2"/>
  <c r="D233" i="2"/>
  <c r="F232" i="2"/>
  <c r="E232" i="2"/>
  <c r="D232" i="2"/>
  <c r="G232" i="2"/>
  <c r="E231" i="2"/>
  <c r="D231" i="2"/>
  <c r="G231" i="2"/>
  <c r="E228" i="2"/>
  <c r="G228" i="2"/>
  <c r="G227" i="2"/>
  <c r="F227" i="2"/>
  <c r="E227" i="2"/>
  <c r="D227" i="2"/>
  <c r="G226" i="2"/>
  <c r="F226" i="2"/>
  <c r="E226" i="2"/>
  <c r="D226" i="2"/>
  <c r="F225" i="2"/>
  <c r="E225" i="2"/>
  <c r="D225" i="2"/>
  <c r="F224" i="2"/>
  <c r="E224" i="2"/>
  <c r="D224" i="2"/>
  <c r="G224" i="2"/>
  <c r="E223" i="2"/>
  <c r="D223" i="2"/>
  <c r="G223" i="2"/>
  <c r="E220" i="2"/>
  <c r="G220" i="2"/>
  <c r="G219" i="2"/>
  <c r="E219" i="2"/>
  <c r="D219" i="2"/>
  <c r="G218" i="2"/>
  <c r="F218" i="2"/>
  <c r="E218" i="2"/>
  <c r="D218" i="2"/>
  <c r="F217" i="2"/>
  <c r="E217" i="2"/>
  <c r="D217" i="2"/>
  <c r="F216" i="2"/>
  <c r="E216" i="2"/>
  <c r="D216" i="2"/>
  <c r="G216" i="2"/>
  <c r="E215" i="2"/>
  <c r="D215" i="2"/>
  <c r="G215" i="2"/>
  <c r="E212" i="2"/>
  <c r="G212" i="2"/>
  <c r="G211" i="2"/>
  <c r="F211" i="2"/>
  <c r="E211" i="2"/>
  <c r="D211" i="2"/>
  <c r="G210" i="2"/>
  <c r="F210" i="2"/>
  <c r="E210" i="2"/>
  <c r="D210" i="2"/>
  <c r="F209" i="2"/>
  <c r="E209" i="2"/>
  <c r="D209" i="2"/>
  <c r="F208" i="2"/>
  <c r="E208" i="2"/>
  <c r="D208" i="2"/>
  <c r="G208" i="2"/>
  <c r="E207" i="2"/>
  <c r="D207" i="2"/>
  <c r="G207" i="2"/>
  <c r="E204" i="2"/>
  <c r="G204" i="2"/>
  <c r="G203" i="2"/>
  <c r="F203" i="2"/>
  <c r="E203" i="2"/>
  <c r="D203" i="2"/>
  <c r="G202" i="2"/>
  <c r="F202" i="2"/>
  <c r="E202" i="2"/>
  <c r="D202" i="2"/>
  <c r="F201" i="2"/>
  <c r="E201" i="2"/>
  <c r="D201" i="2"/>
  <c r="F200" i="2"/>
  <c r="E200" i="2"/>
  <c r="D200" i="2"/>
  <c r="G200" i="2"/>
  <c r="E199" i="2"/>
  <c r="D199" i="2"/>
  <c r="G199" i="2"/>
  <c r="E196" i="2"/>
  <c r="G196" i="2"/>
  <c r="G195" i="2"/>
  <c r="F195" i="2"/>
  <c r="E195" i="2"/>
  <c r="D195" i="2"/>
  <c r="G194" i="2"/>
  <c r="F194" i="2"/>
  <c r="E194" i="2"/>
  <c r="D194" i="2"/>
  <c r="F193" i="2"/>
  <c r="E193" i="2"/>
  <c r="D193" i="2"/>
  <c r="F192" i="2"/>
  <c r="E192" i="2"/>
  <c r="D192" i="2"/>
  <c r="G192" i="2"/>
  <c r="E191" i="2"/>
  <c r="D191" i="2"/>
  <c r="G191" i="2"/>
  <c r="E188" i="2"/>
  <c r="G188" i="2"/>
  <c r="G187" i="2"/>
  <c r="F187" i="2"/>
  <c r="E187" i="2"/>
  <c r="D187" i="2"/>
  <c r="G186" i="2"/>
  <c r="F186" i="2"/>
  <c r="E186" i="2"/>
  <c r="D186" i="2"/>
  <c r="F185" i="2"/>
  <c r="E185" i="2"/>
  <c r="D185" i="2"/>
  <c r="F184" i="2"/>
  <c r="E184" i="2"/>
  <c r="D184" i="2"/>
  <c r="G184" i="2"/>
  <c r="E183" i="2"/>
  <c r="D183" i="2"/>
  <c r="G183" i="2"/>
  <c r="E180" i="2"/>
  <c r="G180" i="2"/>
  <c r="G179" i="2"/>
  <c r="F179" i="2"/>
  <c r="E179" i="2"/>
  <c r="D179" i="2"/>
  <c r="G178" i="2"/>
  <c r="F178" i="2"/>
  <c r="E178" i="2"/>
  <c r="D178" i="2"/>
  <c r="F177" i="2"/>
  <c r="E177" i="2"/>
  <c r="D177" i="2"/>
  <c r="F176" i="2"/>
  <c r="E176" i="2"/>
  <c r="D176" i="2"/>
  <c r="G176" i="2"/>
  <c r="E175" i="2"/>
  <c r="D175" i="2"/>
  <c r="G175" i="2"/>
  <c r="E172" i="2"/>
  <c r="G172" i="2"/>
  <c r="G171" i="2"/>
  <c r="F171" i="2"/>
  <c r="E171" i="2"/>
  <c r="D171" i="2"/>
  <c r="G170" i="2"/>
  <c r="F170" i="2"/>
  <c r="E170" i="2"/>
  <c r="D170" i="2"/>
  <c r="F169" i="2"/>
  <c r="E169" i="2"/>
  <c r="D169" i="2"/>
  <c r="F168" i="2"/>
  <c r="E168" i="2"/>
  <c r="D168" i="2"/>
  <c r="G168" i="2"/>
  <c r="E167" i="2"/>
  <c r="D167" i="2"/>
  <c r="G167" i="2"/>
  <c r="E164" i="2"/>
  <c r="G164" i="2"/>
  <c r="G163" i="2"/>
  <c r="F163" i="2"/>
  <c r="E163" i="2"/>
  <c r="D163" i="2"/>
  <c r="G162" i="2"/>
  <c r="F162" i="2"/>
  <c r="E162" i="2"/>
  <c r="D162" i="2"/>
  <c r="F161" i="2"/>
  <c r="E161" i="2"/>
  <c r="D161" i="2"/>
  <c r="F160" i="2"/>
  <c r="E160" i="2"/>
  <c r="D160" i="2"/>
  <c r="G160" i="2"/>
  <c r="E159" i="2"/>
  <c r="D159" i="2"/>
  <c r="G159" i="2"/>
  <c r="E156" i="2"/>
  <c r="G156" i="2"/>
  <c r="G155" i="2"/>
  <c r="F155" i="2"/>
  <c r="E155" i="2"/>
  <c r="D155" i="2"/>
  <c r="G154" i="2"/>
  <c r="F154" i="2"/>
  <c r="E154" i="2"/>
  <c r="D154" i="2"/>
  <c r="F153" i="2"/>
  <c r="E153" i="2"/>
  <c r="D153" i="2"/>
  <c r="F152" i="2"/>
  <c r="E152" i="2"/>
  <c r="D152" i="2"/>
  <c r="G152" i="2"/>
  <c r="E151" i="2"/>
  <c r="D151" i="2"/>
  <c r="G151" i="2"/>
  <c r="E148" i="2"/>
  <c r="G148" i="2"/>
  <c r="G147" i="2"/>
  <c r="F147" i="2"/>
  <c r="E147" i="2"/>
  <c r="D147" i="2"/>
  <c r="G146" i="2"/>
  <c r="F146" i="2"/>
  <c r="E146" i="2"/>
  <c r="D146" i="2"/>
  <c r="F145" i="2"/>
  <c r="E145" i="2"/>
  <c r="D145" i="2"/>
  <c r="F144" i="2"/>
  <c r="E144" i="2"/>
  <c r="D144" i="2"/>
  <c r="G144" i="2"/>
  <c r="E143" i="2"/>
  <c r="D143" i="2"/>
  <c r="G143" i="2"/>
  <c r="E140" i="2"/>
  <c r="G140" i="2"/>
  <c r="G139" i="2"/>
  <c r="F139" i="2"/>
  <c r="E139" i="2"/>
  <c r="D139" i="2"/>
  <c r="G138" i="2"/>
  <c r="F138" i="2"/>
  <c r="E138" i="2"/>
  <c r="D138" i="2"/>
  <c r="F137" i="2"/>
  <c r="E137" i="2"/>
  <c r="D137" i="2"/>
  <c r="F136" i="2"/>
  <c r="E136" i="2"/>
  <c r="D136" i="2"/>
  <c r="G136" i="2"/>
  <c r="E135" i="2"/>
  <c r="D135" i="2"/>
  <c r="G135" i="2"/>
  <c r="E132" i="2"/>
  <c r="G132" i="2"/>
  <c r="G131" i="2"/>
  <c r="F131" i="2"/>
  <c r="E131" i="2"/>
  <c r="D131" i="2"/>
  <c r="G130" i="2"/>
  <c r="F130" i="2"/>
  <c r="E130" i="2"/>
  <c r="D130" i="2"/>
  <c r="F129" i="2"/>
  <c r="E129" i="2"/>
  <c r="D129" i="2"/>
  <c r="F128" i="2"/>
  <c r="E128" i="2"/>
  <c r="D128" i="2"/>
  <c r="G128" i="2"/>
  <c r="E127" i="2"/>
  <c r="D127" i="2"/>
  <c r="G127" i="2"/>
  <c r="E124" i="2"/>
  <c r="G124" i="2"/>
  <c r="G123" i="2"/>
  <c r="E123" i="2"/>
  <c r="D123" i="2"/>
  <c r="G122" i="2"/>
  <c r="F122" i="2"/>
  <c r="E122" i="2"/>
  <c r="D122" i="2"/>
  <c r="F121" i="2"/>
  <c r="E121" i="2"/>
  <c r="D121" i="2"/>
  <c r="F120" i="2"/>
  <c r="E120" i="2"/>
  <c r="D120" i="2"/>
  <c r="G120" i="2"/>
  <c r="E119" i="2"/>
  <c r="D119" i="2"/>
  <c r="G119" i="2"/>
  <c r="E116" i="2"/>
  <c r="G116" i="2"/>
  <c r="G115" i="2"/>
  <c r="F115" i="2"/>
  <c r="E115" i="2"/>
  <c r="D115" i="2"/>
  <c r="G114" i="2"/>
  <c r="F114" i="2"/>
  <c r="E114" i="2"/>
  <c r="D114" i="2"/>
  <c r="F113" i="2"/>
  <c r="E113" i="2"/>
  <c r="D113" i="2"/>
  <c r="F112" i="2"/>
  <c r="E112" i="2"/>
  <c r="D112" i="2"/>
  <c r="G112" i="2"/>
  <c r="E111" i="2"/>
  <c r="D111" i="2"/>
  <c r="G111" i="2"/>
  <c r="E108" i="2"/>
  <c r="G108" i="2"/>
  <c r="G107" i="2"/>
  <c r="F107" i="2"/>
  <c r="E107" i="2"/>
  <c r="D107" i="2"/>
  <c r="G106" i="2"/>
  <c r="F106" i="2"/>
  <c r="E106" i="2"/>
  <c r="D106" i="2"/>
  <c r="F105" i="2"/>
  <c r="E105" i="2"/>
  <c r="D105" i="2"/>
  <c r="F104" i="2"/>
  <c r="E104" i="2"/>
  <c r="D104" i="2"/>
  <c r="G104" i="2"/>
  <c r="E103" i="2"/>
  <c r="D103" i="2"/>
  <c r="G103" i="2"/>
  <c r="E100" i="2"/>
  <c r="G100" i="2"/>
  <c r="G99" i="2"/>
  <c r="F99" i="2"/>
  <c r="E99" i="2"/>
  <c r="D99" i="2"/>
  <c r="G98" i="2"/>
  <c r="F98" i="2"/>
  <c r="E98" i="2"/>
  <c r="D98" i="2"/>
  <c r="F97" i="2"/>
  <c r="E97" i="2"/>
  <c r="D97" i="2"/>
  <c r="F96" i="2"/>
  <c r="E96" i="2"/>
  <c r="D96" i="2"/>
  <c r="G96" i="2"/>
  <c r="D95" i="2"/>
  <c r="G95" i="2"/>
  <c r="E92" i="2"/>
  <c r="G92" i="2"/>
  <c r="G91" i="2"/>
  <c r="F91" i="2"/>
  <c r="E91" i="2"/>
  <c r="D91" i="2"/>
  <c r="G90" i="2"/>
  <c r="F90" i="2"/>
  <c r="E90" i="2"/>
  <c r="D90" i="2"/>
  <c r="F89" i="2"/>
  <c r="E89" i="2"/>
  <c r="D89" i="2"/>
  <c r="F88" i="2"/>
  <c r="E88" i="2"/>
  <c r="D88" i="2"/>
  <c r="G88" i="2"/>
  <c r="E87" i="2"/>
  <c r="D87" i="2"/>
  <c r="G87" i="2"/>
  <c r="E84" i="2"/>
  <c r="G84" i="2"/>
  <c r="G83" i="2"/>
  <c r="F83" i="2"/>
  <c r="E83" i="2"/>
  <c r="D83" i="2"/>
  <c r="G82" i="2"/>
  <c r="F82" i="2"/>
  <c r="E82" i="2"/>
  <c r="D82" i="2"/>
  <c r="F81" i="2"/>
  <c r="E81" i="2"/>
  <c r="D81" i="2"/>
  <c r="F80" i="2"/>
  <c r="E80" i="2"/>
  <c r="D80" i="2"/>
  <c r="G80" i="2"/>
  <c r="E79" i="2"/>
  <c r="D79" i="2"/>
  <c r="G79" i="2"/>
  <c r="E76" i="2"/>
  <c r="G76" i="2"/>
  <c r="G75" i="2"/>
  <c r="F75" i="2"/>
  <c r="E75" i="2"/>
  <c r="D75" i="2"/>
  <c r="G74" i="2"/>
  <c r="F74" i="2"/>
  <c r="E74" i="2"/>
  <c r="D74" i="2"/>
  <c r="F73" i="2"/>
  <c r="E73" i="2"/>
  <c r="D73" i="2"/>
  <c r="F72" i="2"/>
  <c r="E72" i="2"/>
  <c r="D72" i="2"/>
  <c r="G72" i="2"/>
  <c r="E71" i="2"/>
  <c r="D71" i="2"/>
  <c r="G71" i="2"/>
  <c r="E68" i="2"/>
  <c r="G68" i="2"/>
  <c r="G67" i="2"/>
  <c r="F67" i="2"/>
  <c r="E67" i="2"/>
  <c r="D67" i="2"/>
  <c r="G66" i="2"/>
  <c r="F66" i="2"/>
  <c r="E66" i="2"/>
  <c r="D66" i="2"/>
  <c r="F65" i="2"/>
  <c r="E65" i="2"/>
  <c r="D65" i="2"/>
  <c r="F64" i="2"/>
  <c r="E64" i="2"/>
  <c r="D64" i="2"/>
  <c r="G64" i="2"/>
  <c r="E63" i="2"/>
  <c r="D63" i="2"/>
  <c r="G63" i="2"/>
  <c r="E60" i="2"/>
  <c r="G60" i="2"/>
  <c r="G59" i="2"/>
  <c r="F59" i="2"/>
  <c r="E59" i="2"/>
  <c r="D59" i="2"/>
  <c r="G58" i="2"/>
  <c r="F58" i="2"/>
  <c r="E58" i="2"/>
  <c r="D58" i="2"/>
  <c r="F57" i="2"/>
  <c r="E57" i="2"/>
  <c r="D57" i="2"/>
  <c r="F56" i="2"/>
  <c r="E56" i="2"/>
  <c r="D56" i="2"/>
  <c r="G56" i="2"/>
  <c r="D55" i="2"/>
  <c r="G55" i="2"/>
  <c r="E52" i="2"/>
  <c r="G52" i="2"/>
  <c r="G51" i="2"/>
  <c r="E51" i="2"/>
  <c r="D51" i="2"/>
  <c r="G50" i="2"/>
  <c r="F50" i="2"/>
  <c r="E50" i="2"/>
  <c r="D50" i="2"/>
  <c r="F49" i="2"/>
  <c r="E49" i="2"/>
  <c r="D49" i="2"/>
  <c r="F48" i="2"/>
  <c r="E48" i="2"/>
  <c r="D48" i="2"/>
  <c r="G48" i="2"/>
  <c r="E47" i="2"/>
  <c r="D47" i="2"/>
  <c r="G47" i="2"/>
  <c r="E44" i="2"/>
  <c r="G44" i="2"/>
  <c r="G43" i="2"/>
  <c r="F43" i="2"/>
  <c r="E43" i="2"/>
  <c r="G42" i="2"/>
  <c r="F42" i="2"/>
  <c r="E42" i="2"/>
  <c r="F41" i="2"/>
  <c r="E41" i="2"/>
  <c r="D41" i="2"/>
  <c r="F40" i="2"/>
  <c r="E40" i="2"/>
  <c r="D40" i="2"/>
  <c r="G40" i="2"/>
  <c r="E39" i="2"/>
  <c r="D39" i="2"/>
  <c r="G39" i="2"/>
  <c r="E36" i="2"/>
  <c r="G36" i="2"/>
  <c r="G35" i="2"/>
  <c r="F35" i="2"/>
  <c r="E35" i="2"/>
  <c r="D35" i="2"/>
  <c r="G34" i="2"/>
  <c r="F34" i="2"/>
  <c r="E34" i="2"/>
  <c r="D34" i="2"/>
  <c r="F33" i="2"/>
  <c r="E33" i="2"/>
  <c r="D33" i="2"/>
  <c r="V14" i="1"/>
  <c r="S13" i="1"/>
  <c r="C25" i="2"/>
  <c r="E6" i="1"/>
  <c r="B6" i="1"/>
  <c r="Y38" i="2" l="1"/>
  <c r="Y46" i="2"/>
  <c r="Y50" i="2"/>
  <c r="X43" i="2"/>
  <c r="X47" i="2"/>
  <c r="X71" i="2"/>
  <c r="X75" i="2"/>
  <c r="X79" i="2"/>
  <c r="X87" i="2"/>
  <c r="X91" i="2"/>
  <c r="X95" i="2"/>
  <c r="X103" i="2"/>
  <c r="X107" i="2"/>
  <c r="X111" i="2"/>
  <c r="X115" i="2"/>
  <c r="X119" i="2"/>
  <c r="X123" i="2"/>
  <c r="X127" i="2"/>
  <c r="X131" i="2"/>
  <c r="X135" i="2"/>
  <c r="X143" i="2"/>
  <c r="X147" i="2"/>
  <c r="X151" i="2"/>
  <c r="X155" i="2"/>
  <c r="X159" i="2"/>
  <c r="X163" i="2"/>
  <c r="X167" i="2"/>
  <c r="X171" i="2"/>
  <c r="X175" i="2"/>
  <c r="X179" i="2"/>
  <c r="X183" i="2"/>
  <c r="X187" i="2"/>
  <c r="X191" i="2"/>
  <c r="X203" i="2"/>
  <c r="X207" i="2"/>
  <c r="X215" i="2"/>
  <c r="X219" i="2"/>
  <c r="X223" i="2"/>
  <c r="X227" i="2"/>
  <c r="X236" i="2"/>
  <c r="X240" i="2"/>
  <c r="X244" i="2"/>
  <c r="X248" i="2"/>
  <c r="X252" i="2"/>
  <c r="X256" i="2"/>
  <c r="X260" i="2"/>
  <c r="X264" i="2"/>
  <c r="X268" i="2"/>
  <c r="X276" i="2"/>
  <c r="X280" i="2"/>
  <c r="X284" i="2"/>
  <c r="X288" i="2"/>
  <c r="X292" i="2"/>
  <c r="X296" i="2"/>
  <c r="X300" i="2"/>
  <c r="X304" i="2"/>
  <c r="X308" i="2"/>
  <c r="X312" i="2"/>
  <c r="X316" i="2"/>
  <c r="X320" i="2"/>
  <c r="X324" i="2"/>
  <c r="X328" i="2"/>
  <c r="X332" i="2"/>
  <c r="X336" i="2"/>
  <c r="X340" i="2"/>
  <c r="X344" i="2"/>
  <c r="X348" i="2"/>
  <c r="X352" i="2"/>
  <c r="X356" i="2"/>
  <c r="X360" i="2"/>
  <c r="X364" i="2"/>
  <c r="X368" i="2"/>
  <c r="X372" i="2"/>
  <c r="Y43" i="2"/>
  <c r="Y47" i="2"/>
  <c r="Y71" i="2"/>
  <c r="Y75" i="2"/>
  <c r="Y79" i="2"/>
  <c r="Y87" i="2"/>
  <c r="Y91" i="2"/>
  <c r="Y95" i="2"/>
  <c r="Y103" i="2"/>
  <c r="Y107" i="2"/>
  <c r="Y111" i="2"/>
  <c r="Y115" i="2"/>
  <c r="Y119" i="2"/>
  <c r="Y123" i="2"/>
  <c r="Y127" i="2"/>
  <c r="Y131" i="2"/>
  <c r="Y135" i="2"/>
  <c r="Y143" i="2"/>
  <c r="Y147" i="2"/>
  <c r="Y151" i="2"/>
  <c r="Y155" i="2"/>
  <c r="Y159" i="2"/>
  <c r="Y163" i="2"/>
  <c r="Y167" i="2"/>
  <c r="Y171" i="2"/>
  <c r="Y175" i="2"/>
  <c r="Y179" i="2"/>
  <c r="Y183" i="2"/>
  <c r="Y187" i="2"/>
  <c r="Y191" i="2"/>
  <c r="Y203" i="2"/>
  <c r="Y207" i="2"/>
  <c r="Y215" i="2"/>
  <c r="Y219" i="2"/>
  <c r="Y223" i="2"/>
  <c r="Y40" i="2"/>
  <c r="Y44" i="2"/>
  <c r="Y48" i="2"/>
  <c r="Y52" i="2"/>
  <c r="Y56" i="2"/>
  <c r="Y60" i="2"/>
  <c r="Y72" i="2"/>
  <c r="Y88" i="2"/>
  <c r="Y92" i="2"/>
  <c r="Y96" i="2"/>
  <c r="Y100" i="2"/>
  <c r="Y104" i="2"/>
  <c r="Y108" i="2"/>
  <c r="Y112" i="2"/>
  <c r="Y116" i="2"/>
  <c r="Y120" i="2"/>
  <c r="Y124" i="2"/>
  <c r="Y128" i="2"/>
  <c r="Y132" i="2"/>
  <c r="Y136" i="2"/>
  <c r="Y140" i="2"/>
  <c r="Y144" i="2"/>
  <c r="Y152" i="2"/>
  <c r="Y156" i="2"/>
  <c r="Y160" i="2"/>
  <c r="Y164" i="2"/>
  <c r="Y168" i="2"/>
  <c r="Y172" i="2"/>
  <c r="Y176" i="2"/>
  <c r="Y180" i="2"/>
  <c r="Y184" i="2"/>
  <c r="Y188" i="2"/>
  <c r="Y192" i="2"/>
  <c r="Y200" i="2"/>
  <c r="Y204" i="2"/>
  <c r="Y208" i="2"/>
  <c r="Y212" i="2"/>
  <c r="Y216" i="2"/>
  <c r="Y224" i="2"/>
  <c r="Y233" i="2"/>
  <c r="Y237" i="2"/>
  <c r="Y241" i="2"/>
  <c r="Y245" i="2"/>
  <c r="Y249" i="2"/>
  <c r="Y253" i="2"/>
  <c r="Y257" i="2"/>
  <c r="Y261" i="2"/>
  <c r="X37" i="2"/>
  <c r="X41" i="2"/>
  <c r="X45" i="2"/>
  <c r="X49" i="2"/>
  <c r="X53" i="2"/>
  <c r="X57" i="2"/>
  <c r="X61" i="2"/>
  <c r="X73" i="2"/>
  <c r="X77" i="2"/>
  <c r="X81" i="2"/>
  <c r="X85" i="2"/>
  <c r="X97" i="2"/>
  <c r="X101" i="2"/>
  <c r="X105" i="2"/>
  <c r="X109" i="2"/>
  <c r="X113" i="2"/>
  <c r="X117" i="2"/>
  <c r="X125" i="2"/>
  <c r="X129" i="2"/>
  <c r="X133" i="2"/>
  <c r="X137" i="2"/>
  <c r="X141" i="2"/>
  <c r="X145" i="2"/>
  <c r="X149" i="2"/>
  <c r="X153" i="2"/>
  <c r="X157" i="2"/>
  <c r="X161" i="2"/>
  <c r="X165" i="2"/>
  <c r="X169" i="2"/>
  <c r="X173" i="2"/>
  <c r="X177" i="2"/>
  <c r="X181" i="2"/>
  <c r="X185" i="2"/>
  <c r="X189" i="2"/>
  <c r="X193" i="2"/>
  <c r="X197" i="2"/>
  <c r="X201" i="2"/>
  <c r="X205" i="2"/>
  <c r="X209" i="2"/>
  <c r="X217" i="2"/>
  <c r="X221" i="2"/>
  <c r="X225" i="2"/>
  <c r="X234" i="2"/>
  <c r="X238" i="2"/>
  <c r="X242" i="2"/>
  <c r="X246" i="2"/>
  <c r="X250" i="2"/>
  <c r="X254" i="2"/>
  <c r="X258" i="2"/>
  <c r="X262" i="2"/>
  <c r="X266" i="2"/>
  <c r="X270" i="2"/>
  <c r="X274" i="2"/>
  <c r="X278" i="2"/>
  <c r="X282" i="2"/>
  <c r="X286" i="2"/>
  <c r="X290" i="2"/>
  <c r="X294" i="2"/>
  <c r="X298" i="2"/>
  <c r="X302" i="2"/>
  <c r="X306" i="2"/>
  <c r="Y37" i="2"/>
  <c r="X48" i="2"/>
  <c r="Y77" i="2"/>
  <c r="Y85" i="2"/>
  <c r="Y101" i="2"/>
  <c r="Y109" i="2"/>
  <c r="Y117" i="2"/>
  <c r="Y125" i="2"/>
  <c r="Y133" i="2"/>
  <c r="Y141" i="2"/>
  <c r="Y149" i="2"/>
  <c r="Y157" i="2"/>
  <c r="Y165" i="2"/>
  <c r="Y173" i="2"/>
  <c r="Y181" i="2"/>
  <c r="Y189" i="2"/>
  <c r="Y197" i="2"/>
  <c r="Y205" i="2"/>
  <c r="Y221" i="2"/>
  <c r="Y235" i="2"/>
  <c r="Y242" i="2"/>
  <c r="Y248" i="2"/>
  <c r="X255" i="2"/>
  <c r="X261" i="2"/>
  <c r="X267" i="2"/>
  <c r="Y277" i="2"/>
  <c r="X283" i="2"/>
  <c r="Y288" i="2"/>
  <c r="Y293" i="2"/>
  <c r="X299" i="2"/>
  <c r="Y304" i="2"/>
  <c r="Y309" i="2"/>
  <c r="X314" i="2"/>
  <c r="Y318" i="2"/>
  <c r="X323" i="2"/>
  <c r="Y327" i="2"/>
  <c r="Y332" i="2"/>
  <c r="X337" i="2"/>
  <c r="Y341" i="2"/>
  <c r="X346" i="2"/>
  <c r="Y350" i="2"/>
  <c r="X355" i="2"/>
  <c r="Y359" i="2"/>
  <c r="Y364" i="2"/>
  <c r="X369" i="2"/>
  <c r="Y373" i="2"/>
  <c r="Y377" i="2"/>
  <c r="Y381" i="2"/>
  <c r="Y385" i="2"/>
  <c r="Y389" i="2"/>
  <c r="Y393" i="2"/>
  <c r="Y397" i="2"/>
  <c r="Y401" i="2"/>
  <c r="Y405" i="2"/>
  <c r="Y409" i="2"/>
  <c r="Y413" i="2"/>
  <c r="Y417" i="2"/>
  <c r="Y421" i="2"/>
  <c r="Y425" i="2"/>
  <c r="Y429" i="2"/>
  <c r="Y433" i="2"/>
  <c r="Y437" i="2"/>
  <c r="Y441" i="2"/>
  <c r="Y445" i="2"/>
  <c r="Y449" i="2"/>
  <c r="Y453" i="2"/>
  <c r="Y457" i="2"/>
  <c r="Y461" i="2"/>
  <c r="Y465" i="2"/>
  <c r="Y469" i="2"/>
  <c r="Y473" i="2"/>
  <c r="Y477" i="2"/>
  <c r="Y481" i="2"/>
  <c r="Y485" i="2"/>
  <c r="Y489" i="2"/>
  <c r="Y493" i="2"/>
  <c r="Y497" i="2"/>
  <c r="Y501" i="2"/>
  <c r="Y505" i="2"/>
  <c r="Y509" i="2"/>
  <c r="Y513" i="2"/>
  <c r="Y517" i="2"/>
  <c r="Y521" i="2"/>
  <c r="Y525" i="2"/>
  <c r="Y529" i="2"/>
  <c r="Y533" i="2"/>
  <c r="Y537" i="2"/>
  <c r="Y541" i="2"/>
  <c r="Y545" i="2"/>
  <c r="Y549" i="2"/>
  <c r="Y553" i="2"/>
  <c r="Y557" i="2"/>
  <c r="Y561" i="2"/>
  <c r="X38" i="2"/>
  <c r="Y49" i="2"/>
  <c r="X60" i="2"/>
  <c r="X86" i="2"/>
  <c r="X102" i="2"/>
  <c r="X142" i="2"/>
  <c r="X150" i="2"/>
  <c r="X158" i="2"/>
  <c r="X166" i="2"/>
  <c r="X174" i="2"/>
  <c r="X182" i="2"/>
  <c r="X190" i="2"/>
  <c r="X198" i="2"/>
  <c r="X206" i="2"/>
  <c r="X214" i="2"/>
  <c r="X222" i="2"/>
  <c r="Y236" i="2"/>
  <c r="X249" i="2"/>
  <c r="Y255" i="2"/>
  <c r="Y262" i="2"/>
  <c r="Y267" i="2"/>
  <c r="Y278" i="2"/>
  <c r="Y283" i="2"/>
  <c r="X289" i="2"/>
  <c r="Y294" i="2"/>
  <c r="Y299" i="2"/>
  <c r="X305" i="2"/>
  <c r="X310" i="2"/>
  <c r="Y314" i="2"/>
  <c r="X319" i="2"/>
  <c r="Y323" i="2"/>
  <c r="Y328" i="2"/>
  <c r="X333" i="2"/>
  <c r="Y337" i="2"/>
  <c r="X342" i="2"/>
  <c r="Y346" i="2"/>
  <c r="X351" i="2"/>
  <c r="Y355" i="2"/>
  <c r="Y360" i="2"/>
  <c r="X365" i="2"/>
  <c r="Y369" i="2"/>
  <c r="X374" i="2"/>
  <c r="X378" i="2"/>
  <c r="X382" i="2"/>
  <c r="X386" i="2"/>
  <c r="X390" i="2"/>
  <c r="X394" i="2"/>
  <c r="X398" i="2"/>
  <c r="X402" i="2"/>
  <c r="X406" i="2"/>
  <c r="X410" i="2"/>
  <c r="X414" i="2"/>
  <c r="X418" i="2"/>
  <c r="X422" i="2"/>
  <c r="X426" i="2"/>
  <c r="X430" i="2"/>
  <c r="X434" i="2"/>
  <c r="X438" i="2"/>
  <c r="X442" i="2"/>
  <c r="X446" i="2"/>
  <c r="X450" i="2"/>
  <c r="X454" i="2"/>
  <c r="X458" i="2"/>
  <c r="X462" i="2"/>
  <c r="X466" i="2"/>
  <c r="X470" i="2"/>
  <c r="X474" i="2"/>
  <c r="X478" i="2"/>
  <c r="X482" i="2"/>
  <c r="X486" i="2"/>
  <c r="X490" i="2"/>
  <c r="X494" i="2"/>
  <c r="X498" i="2"/>
  <c r="X502" i="2"/>
  <c r="X506" i="2"/>
  <c r="X40" i="2"/>
  <c r="X50" i="2"/>
  <c r="Y61" i="2"/>
  <c r="Y86" i="2"/>
  <c r="Y102" i="2"/>
  <c r="Y142" i="2"/>
  <c r="Y150" i="2"/>
  <c r="Y158" i="2"/>
  <c r="Y166" i="2"/>
  <c r="Y174" i="2"/>
  <c r="Y182" i="2"/>
  <c r="Y190" i="2"/>
  <c r="Y198" i="2"/>
  <c r="Y206" i="2"/>
  <c r="Y214" i="2"/>
  <c r="Y222" i="2"/>
  <c r="X237" i="2"/>
  <c r="Y250" i="2"/>
  <c r="Y256" i="2"/>
  <c r="X263" i="2"/>
  <c r="Y268" i="2"/>
  <c r="X279" i="2"/>
  <c r="Y284" i="2"/>
  <c r="Y289" i="2"/>
  <c r="X295" i="2"/>
  <c r="Y300" i="2"/>
  <c r="Y305" i="2"/>
  <c r="Y310" i="2"/>
  <c r="X315" i="2"/>
  <c r="Y319" i="2"/>
  <c r="Y324" i="2"/>
  <c r="X329" i="2"/>
  <c r="Y333" i="2"/>
  <c r="X338" i="2"/>
  <c r="Y342" i="2"/>
  <c r="X347" i="2"/>
  <c r="Y351" i="2"/>
  <c r="Y356" i="2"/>
  <c r="X361" i="2"/>
  <c r="Y365" i="2"/>
  <c r="X370" i="2"/>
  <c r="Y374" i="2"/>
  <c r="Y378" i="2"/>
  <c r="Y382" i="2"/>
  <c r="Y386" i="2"/>
  <c r="Y390" i="2"/>
  <c r="Y394" i="2"/>
  <c r="Y398" i="2"/>
  <c r="Y402" i="2"/>
  <c r="Y406" i="2"/>
  <c r="Y410" i="2"/>
  <c r="Y414" i="2"/>
  <c r="Y418" i="2"/>
  <c r="Y422" i="2"/>
  <c r="Y426" i="2"/>
  <c r="Y430" i="2"/>
  <c r="Y434" i="2"/>
  <c r="Y438" i="2"/>
  <c r="Y442" i="2"/>
  <c r="Y446" i="2"/>
  <c r="Y450" i="2"/>
  <c r="Y454" i="2"/>
  <c r="Y458" i="2"/>
  <c r="Y462" i="2"/>
  <c r="Y466" i="2"/>
  <c r="Y470" i="2"/>
  <c r="Y474" i="2"/>
  <c r="Y478" i="2"/>
  <c r="Y482" i="2"/>
  <c r="Y486" i="2"/>
  <c r="Y490" i="2"/>
  <c r="Y494" i="2"/>
  <c r="Y498" i="2"/>
  <c r="Y502" i="2"/>
  <c r="Y506" i="2"/>
  <c r="Y57" i="2"/>
  <c r="X74" i="2"/>
  <c r="X88" i="2"/>
  <c r="Y98" i="2"/>
  <c r="Y113" i="2"/>
  <c r="X124" i="2"/>
  <c r="X138" i="2"/>
  <c r="X152" i="2"/>
  <c r="Y162" i="2"/>
  <c r="Y177" i="2"/>
  <c r="X188" i="2"/>
  <c r="X202" i="2"/>
  <c r="X216" i="2"/>
  <c r="Y226" i="2"/>
  <c r="X239" i="2"/>
  <c r="Y247" i="2"/>
  <c r="X259" i="2"/>
  <c r="Y276" i="2"/>
  <c r="Y285" i="2"/>
  <c r="X293" i="2"/>
  <c r="Y302" i="2"/>
  <c r="X311" i="2"/>
  <c r="Y317" i="2"/>
  <c r="Y325" i="2"/>
  <c r="Y331" i="2"/>
  <c r="Y339" i="2"/>
  <c r="Y347" i="2"/>
  <c r="X354" i="2"/>
  <c r="X362" i="2"/>
  <c r="Y368" i="2"/>
  <c r="X376" i="2"/>
  <c r="X383" i="2"/>
  <c r="Y388" i="2"/>
  <c r="Y395" i="2"/>
  <c r="X401" i="2"/>
  <c r="X408" i="2"/>
  <c r="X415" i="2"/>
  <c r="Y420" i="2"/>
  <c r="Y427" i="2"/>
  <c r="X433" i="2"/>
  <c r="X440" i="2"/>
  <c r="X447" i="2"/>
  <c r="Y452" i="2"/>
  <c r="Y459" i="2"/>
  <c r="X465" i="2"/>
  <c r="X472" i="2"/>
  <c r="X479" i="2"/>
  <c r="Y484" i="2"/>
  <c r="Y491" i="2"/>
  <c r="X497" i="2"/>
  <c r="X504" i="2"/>
  <c r="X510" i="2"/>
  <c r="Y514" i="2"/>
  <c r="X519" i="2"/>
  <c r="Y523" i="2"/>
  <c r="X528" i="2"/>
  <c r="Y532" i="2"/>
  <c r="X537" i="2"/>
  <c r="X542" i="2"/>
  <c r="Y546" i="2"/>
  <c r="X551" i="2"/>
  <c r="Y555" i="2"/>
  <c r="X560" i="2"/>
  <c r="Y564" i="2"/>
  <c r="Y568" i="2"/>
  <c r="Y572" i="2"/>
  <c r="Y576" i="2"/>
  <c r="Y580" i="2"/>
  <c r="Y584" i="2"/>
  <c r="Y588" i="2"/>
  <c r="Y592" i="2"/>
  <c r="Y596" i="2"/>
  <c r="Y600" i="2"/>
  <c r="Y604" i="2"/>
  <c r="Y608" i="2"/>
  <c r="Y612" i="2"/>
  <c r="Y616" i="2"/>
  <c r="Y620" i="2"/>
  <c r="Y624" i="2"/>
  <c r="Y628" i="2"/>
  <c r="Y632" i="2"/>
  <c r="Y636" i="2"/>
  <c r="Y640" i="2"/>
  <c r="Y644" i="2"/>
  <c r="X44" i="2"/>
  <c r="Y74" i="2"/>
  <c r="X100" i="2"/>
  <c r="X114" i="2"/>
  <c r="X128" i="2"/>
  <c r="Y138" i="2"/>
  <c r="Y153" i="2"/>
  <c r="X164" i="2"/>
  <c r="X178" i="2"/>
  <c r="X192" i="2"/>
  <c r="Y202" i="2"/>
  <c r="Y217" i="2"/>
  <c r="Y227" i="2"/>
  <c r="Y239" i="2"/>
  <c r="X251" i="2"/>
  <c r="Y259" i="2"/>
  <c r="X277" i="2"/>
  <c r="Y286" i="2"/>
  <c r="Y295" i="2"/>
  <c r="X303" i="2"/>
  <c r="Y311" i="2"/>
  <c r="X318" i="2"/>
  <c r="X326" i="2"/>
  <c r="X334" i="2"/>
  <c r="Y340" i="2"/>
  <c r="Y348" i="2"/>
  <c r="Y354" i="2"/>
  <c r="Y362" i="2"/>
  <c r="Y370" i="2"/>
  <c r="Y376" i="2"/>
  <c r="Y383" i="2"/>
  <c r="X389" i="2"/>
  <c r="X396" i="2"/>
  <c r="X403" i="2"/>
  <c r="Y408" i="2"/>
  <c r="Y415" i="2"/>
  <c r="X421" i="2"/>
  <c r="X428" i="2"/>
  <c r="X435" i="2"/>
  <c r="Y440" i="2"/>
  <c r="Y447" i="2"/>
  <c r="X453" i="2"/>
  <c r="X460" i="2"/>
  <c r="X467" i="2"/>
  <c r="Y472" i="2"/>
  <c r="Y479" i="2"/>
  <c r="X485" i="2"/>
  <c r="X492" i="2"/>
  <c r="X499" i="2"/>
  <c r="Y504" i="2"/>
  <c r="Y510" i="2"/>
  <c r="X515" i="2"/>
  <c r="Y519" i="2"/>
  <c r="X524" i="2"/>
  <c r="Y528" i="2"/>
  <c r="X533" i="2"/>
  <c r="X538" i="2"/>
  <c r="Y542" i="2"/>
  <c r="X547" i="2"/>
  <c r="Y551" i="2"/>
  <c r="X556" i="2"/>
  <c r="Y560" i="2"/>
  <c r="X565" i="2"/>
  <c r="X569" i="2"/>
  <c r="X573" i="2"/>
  <c r="X577" i="2"/>
  <c r="X581" i="2"/>
  <c r="X585" i="2"/>
  <c r="X589" i="2"/>
  <c r="X593" i="2"/>
  <c r="X597" i="2"/>
  <c r="X601" i="2"/>
  <c r="X605" i="2"/>
  <c r="X609" i="2"/>
  <c r="X613" i="2"/>
  <c r="X617" i="2"/>
  <c r="X621" i="2"/>
  <c r="X625" i="2"/>
  <c r="X629" i="2"/>
  <c r="X633" i="2"/>
  <c r="X637" i="2"/>
  <c r="X641" i="2"/>
  <c r="X645" i="2"/>
  <c r="Y45" i="2"/>
  <c r="X90" i="2"/>
  <c r="X104" i="2"/>
  <c r="Y114" i="2"/>
  <c r="Y129" i="2"/>
  <c r="X140" i="2"/>
  <c r="X154" i="2"/>
  <c r="X168" i="2"/>
  <c r="Y178" i="2"/>
  <c r="Y193" i="2"/>
  <c r="X204" i="2"/>
  <c r="X218" i="2"/>
  <c r="Y240" i="2"/>
  <c r="Y251" i="2"/>
  <c r="Y260" i="2"/>
  <c r="Y270" i="2"/>
  <c r="Y279" i="2"/>
  <c r="X287" i="2"/>
  <c r="Y296" i="2"/>
  <c r="Y303" i="2"/>
  <c r="Y312" i="2"/>
  <c r="Y320" i="2"/>
  <c r="Y326" i="2"/>
  <c r="Y334" i="2"/>
  <c r="X341" i="2"/>
  <c r="X349" i="2"/>
  <c r="X357" i="2"/>
  <c r="X363" i="2"/>
  <c r="X371" i="2"/>
  <c r="X377" i="2"/>
  <c r="X384" i="2"/>
  <c r="X391" i="2"/>
  <c r="Y396" i="2"/>
  <c r="Y403" i="2"/>
  <c r="X409" i="2"/>
  <c r="X416" i="2"/>
  <c r="X423" i="2"/>
  <c r="Y428" i="2"/>
  <c r="Y435" i="2"/>
  <c r="X441" i="2"/>
  <c r="X448" i="2"/>
  <c r="X455" i="2"/>
  <c r="Y460" i="2"/>
  <c r="Y467" i="2"/>
  <c r="X473" i="2"/>
  <c r="X480" i="2"/>
  <c r="X487" i="2"/>
  <c r="Y492" i="2"/>
  <c r="Y499" i="2"/>
  <c r="X505" i="2"/>
  <c r="X511" i="2"/>
  <c r="Y515" i="2"/>
  <c r="X520" i="2"/>
  <c r="Y524" i="2"/>
  <c r="X529" i="2"/>
  <c r="X534" i="2"/>
  <c r="Y538" i="2"/>
  <c r="X543" i="2"/>
  <c r="Y547" i="2"/>
  <c r="X552" i="2"/>
  <c r="Y556" i="2"/>
  <c r="X561" i="2"/>
  <c r="Y565" i="2"/>
  <c r="Y569" i="2"/>
  <c r="Y573" i="2"/>
  <c r="Y577" i="2"/>
  <c r="Y581" i="2"/>
  <c r="Y585" i="2"/>
  <c r="Y589" i="2"/>
  <c r="Y593" i="2"/>
  <c r="Y597" i="2"/>
  <c r="Y601" i="2"/>
  <c r="Y605" i="2"/>
  <c r="Y609" i="2"/>
  <c r="Y613" i="2"/>
  <c r="Y617" i="2"/>
  <c r="Y621" i="2"/>
  <c r="Y625" i="2"/>
  <c r="Y629" i="2"/>
  <c r="Y633" i="2"/>
  <c r="Y637" i="2"/>
  <c r="Y641" i="2"/>
  <c r="Y41" i="2"/>
  <c r="X46" i="2"/>
  <c r="X72" i="2"/>
  <c r="X92" i="2"/>
  <c r="X112" i="2"/>
  <c r="X132" i="2"/>
  <c r="Y154" i="2"/>
  <c r="X172" i="2"/>
  <c r="Y194" i="2"/>
  <c r="X212" i="2"/>
  <c r="Y234" i="2"/>
  <c r="Y252" i="2"/>
  <c r="Y265" i="2"/>
  <c r="X281" i="2"/>
  <c r="Y292" i="2"/>
  <c r="Y307" i="2"/>
  <c r="X321" i="2"/>
  <c r="Y330" i="2"/>
  <c r="Y343" i="2"/>
  <c r="Y353" i="2"/>
  <c r="Y366" i="2"/>
  <c r="X379" i="2"/>
  <c r="Y387" i="2"/>
  <c r="X399" i="2"/>
  <c r="Y407" i="2"/>
  <c r="X419" i="2"/>
  <c r="X429" i="2"/>
  <c r="X439" i="2"/>
  <c r="X449" i="2"/>
  <c r="X459" i="2"/>
  <c r="X469" i="2"/>
  <c r="Y480" i="2"/>
  <c r="X489" i="2"/>
  <c r="Y500" i="2"/>
  <c r="X509" i="2"/>
  <c r="X517" i="2"/>
  <c r="X525" i="2"/>
  <c r="Y531" i="2"/>
  <c r="Y539" i="2"/>
  <c r="X546" i="2"/>
  <c r="X554" i="2"/>
  <c r="X562" i="2"/>
  <c r="Y567" i="2"/>
  <c r="Y574" i="2"/>
  <c r="X580" i="2"/>
  <c r="X587" i="2"/>
  <c r="X594" i="2"/>
  <c r="Y599" i="2"/>
  <c r="Y606" i="2"/>
  <c r="X612" i="2"/>
  <c r="X619" i="2"/>
  <c r="X626" i="2"/>
  <c r="Y631" i="2"/>
  <c r="Y638" i="2"/>
  <c r="X644" i="2"/>
  <c r="X649" i="2"/>
  <c r="X653" i="2"/>
  <c r="X657" i="2"/>
  <c r="X661" i="2"/>
  <c r="X665" i="2"/>
  <c r="X669" i="2"/>
  <c r="X673" i="2"/>
  <c r="X677" i="2"/>
  <c r="X681" i="2"/>
  <c r="X685" i="2"/>
  <c r="X689" i="2"/>
  <c r="X693" i="2"/>
  <c r="X697" i="2"/>
  <c r="X701" i="2"/>
  <c r="X705" i="2"/>
  <c r="X709" i="2"/>
  <c r="X713" i="2"/>
  <c r="X717" i="2"/>
  <c r="X721" i="2"/>
  <c r="X725" i="2"/>
  <c r="X729" i="2"/>
  <c r="X733" i="2"/>
  <c r="X737" i="2"/>
  <c r="X741" i="2"/>
  <c r="X745" i="2"/>
  <c r="X749" i="2"/>
  <c r="X753" i="2"/>
  <c r="X757" i="2"/>
  <c r="X761" i="2"/>
  <c r="X765" i="2"/>
  <c r="X769" i="2"/>
  <c r="X52" i="2"/>
  <c r="Y73" i="2"/>
  <c r="X96" i="2"/>
  <c r="X116" i="2"/>
  <c r="X136" i="2"/>
  <c r="X156" i="2"/>
  <c r="X176" i="2"/>
  <c r="Y218" i="2"/>
  <c r="X235" i="2"/>
  <c r="X253" i="2"/>
  <c r="Y266" i="2"/>
  <c r="Y281" i="2"/>
  <c r="X297" i="2"/>
  <c r="Y308" i="2"/>
  <c r="Y321" i="2"/>
  <c r="X331" i="2"/>
  <c r="Y344" i="2"/>
  <c r="Y357" i="2"/>
  <c r="X367" i="2"/>
  <c r="Y379" i="2"/>
  <c r="X388" i="2"/>
  <c r="Y399" i="2"/>
  <c r="X411" i="2"/>
  <c r="Y419" i="2"/>
  <c r="X431" i="2"/>
  <c r="Y439" i="2"/>
  <c r="X451" i="2"/>
  <c r="X461" i="2"/>
  <c r="X471" i="2"/>
  <c r="X481" i="2"/>
  <c r="X491" i="2"/>
  <c r="X501" i="2"/>
  <c r="Y511" i="2"/>
  <c r="X518" i="2"/>
  <c r="X526" i="2"/>
  <c r="X532" i="2"/>
  <c r="X540" i="2"/>
  <c r="X548" i="2"/>
  <c r="Y554" i="2"/>
  <c r="Y562" i="2"/>
  <c r="X568" i="2"/>
  <c r="X575" i="2"/>
  <c r="X582" i="2"/>
  <c r="Y587" i="2"/>
  <c r="Y594" i="2"/>
  <c r="X600" i="2"/>
  <c r="X607" i="2"/>
  <c r="X614" i="2"/>
  <c r="Y619" i="2"/>
  <c r="Y626" i="2"/>
  <c r="X632" i="2"/>
  <c r="X639" i="2"/>
  <c r="Y645" i="2"/>
  <c r="Y649" i="2"/>
  <c r="Y653" i="2"/>
  <c r="Y657" i="2"/>
  <c r="Y661" i="2"/>
  <c r="Y665" i="2"/>
  <c r="Y669" i="2"/>
  <c r="Y673" i="2"/>
  <c r="Y677" i="2"/>
  <c r="Y681" i="2"/>
  <c r="Y685" i="2"/>
  <c r="Y689" i="2"/>
  <c r="Y693" i="2"/>
  <c r="Y697" i="2"/>
  <c r="Y701" i="2"/>
  <c r="Y705" i="2"/>
  <c r="Y709" i="2"/>
  <c r="Y713" i="2"/>
  <c r="Y717" i="2"/>
  <c r="Y721" i="2"/>
  <c r="Y725" i="2"/>
  <c r="Y729" i="2"/>
  <c r="Y733" i="2"/>
  <c r="Y737" i="2"/>
  <c r="Y741" i="2"/>
  <c r="Y745" i="2"/>
  <c r="Y749" i="2"/>
  <c r="Y753" i="2"/>
  <c r="Y757" i="2"/>
  <c r="Y761" i="2"/>
  <c r="Y765" i="2"/>
  <c r="Y769" i="2"/>
  <c r="Y773" i="2"/>
  <c r="Y777" i="2"/>
  <c r="Y781" i="2"/>
  <c r="Y785" i="2"/>
  <c r="Y789" i="2"/>
  <c r="Y793" i="2"/>
  <c r="Y797" i="2"/>
  <c r="Y801" i="2"/>
  <c r="Y805" i="2"/>
  <c r="Y809" i="2"/>
  <c r="Y813" i="2"/>
  <c r="Y817" i="2"/>
  <c r="Y821" i="2"/>
  <c r="Y825" i="2"/>
  <c r="Y829" i="2"/>
  <c r="Y833" i="2"/>
  <c r="Y837" i="2"/>
  <c r="Y841" i="2"/>
  <c r="Y845" i="2"/>
  <c r="Y849" i="2"/>
  <c r="Y853" i="2"/>
  <c r="Y857" i="2"/>
  <c r="Y861" i="2"/>
  <c r="Y865" i="2"/>
  <c r="Y869" i="2"/>
  <c r="Y873" i="2"/>
  <c r="X56" i="2"/>
  <c r="X122" i="2"/>
  <c r="Y145" i="2"/>
  <c r="X208" i="2"/>
  <c r="Y258" i="2"/>
  <c r="X301" i="2"/>
  <c r="Y336" i="2"/>
  <c r="Y372" i="2"/>
  <c r="X404" i="2"/>
  <c r="X444" i="2"/>
  <c r="Y475" i="2"/>
  <c r="X507" i="2"/>
  <c r="Y527" i="2"/>
  <c r="X550" i="2"/>
  <c r="X571" i="2"/>
  <c r="Y590" i="2"/>
  <c r="X610" i="2"/>
  <c r="X635" i="2"/>
  <c r="X655" i="2"/>
  <c r="X671" i="2"/>
  <c r="X683" i="2"/>
  <c r="X699" i="2"/>
  <c r="X715" i="2"/>
  <c r="X735" i="2"/>
  <c r="X747" i="2"/>
  <c r="X759" i="2"/>
  <c r="X771" i="2"/>
  <c r="X783" i="2"/>
  <c r="X795" i="2"/>
  <c r="X807" i="2"/>
  <c r="X819" i="2"/>
  <c r="X827" i="2"/>
  <c r="X839" i="2"/>
  <c r="X855" i="2"/>
  <c r="X867" i="2"/>
  <c r="Y82" i="2"/>
  <c r="X146" i="2"/>
  <c r="X226" i="2"/>
  <c r="X275" i="2"/>
  <c r="Y315" i="2"/>
  <c r="X350" i="2"/>
  <c r="Y384" i="2"/>
  <c r="X413" i="2"/>
  <c r="Y444" i="2"/>
  <c r="X476" i="2"/>
  <c r="Y507" i="2"/>
  <c r="X530" i="2"/>
  <c r="Y558" i="2"/>
  <c r="Y53" i="2"/>
  <c r="Y97" i="2"/>
  <c r="X120" i="2"/>
  <c r="Y137" i="2"/>
  <c r="X160" i="2"/>
  <c r="X180" i="2"/>
  <c r="X200" i="2"/>
  <c r="Y238" i="2"/>
  <c r="Y254" i="2"/>
  <c r="X271" i="2"/>
  <c r="Y282" i="2"/>
  <c r="Y297" i="2"/>
  <c r="X309" i="2"/>
  <c r="X322" i="2"/>
  <c r="X335" i="2"/>
  <c r="X345" i="2"/>
  <c r="X358" i="2"/>
  <c r="Y367" i="2"/>
  <c r="X380" i="2"/>
  <c r="Y391" i="2"/>
  <c r="X400" i="2"/>
  <c r="Y411" i="2"/>
  <c r="X420" i="2"/>
  <c r="Y431" i="2"/>
  <c r="X443" i="2"/>
  <c r="Y451" i="2"/>
  <c r="X463" i="2"/>
  <c r="Y471" i="2"/>
  <c r="X483" i="2"/>
  <c r="X493" i="2"/>
  <c r="X503" i="2"/>
  <c r="X512" i="2"/>
  <c r="Y518" i="2"/>
  <c r="Y526" i="2"/>
  <c r="Y534" i="2"/>
  <c r="Y540" i="2"/>
  <c r="Y548" i="2"/>
  <c r="X555" i="2"/>
  <c r="X563" i="2"/>
  <c r="X570" i="2"/>
  <c r="Y575" i="2"/>
  <c r="Y582" i="2"/>
  <c r="X588" i="2"/>
  <c r="X595" i="2"/>
  <c r="X602" i="2"/>
  <c r="Y607" i="2"/>
  <c r="Y614" i="2"/>
  <c r="X620" i="2"/>
  <c r="X627" i="2"/>
  <c r="X634" i="2"/>
  <c r="Y639" i="2"/>
  <c r="X646" i="2"/>
  <c r="X650" i="2"/>
  <c r="X654" i="2"/>
  <c r="X658" i="2"/>
  <c r="X662" i="2"/>
  <c r="X666" i="2"/>
  <c r="X670" i="2"/>
  <c r="X674" i="2"/>
  <c r="X678" i="2"/>
  <c r="X682" i="2"/>
  <c r="X686" i="2"/>
  <c r="X690" i="2"/>
  <c r="X694" i="2"/>
  <c r="X698" i="2"/>
  <c r="X702" i="2"/>
  <c r="X706" i="2"/>
  <c r="X710" i="2"/>
  <c r="X714" i="2"/>
  <c r="X718" i="2"/>
  <c r="X722" i="2"/>
  <c r="X726" i="2"/>
  <c r="X730" i="2"/>
  <c r="X734" i="2"/>
  <c r="X738" i="2"/>
  <c r="X742" i="2"/>
  <c r="X746" i="2"/>
  <c r="X750" i="2"/>
  <c r="X754" i="2"/>
  <c r="X758" i="2"/>
  <c r="X762" i="2"/>
  <c r="X766" i="2"/>
  <c r="X770" i="2"/>
  <c r="X774" i="2"/>
  <c r="X778" i="2"/>
  <c r="X782" i="2"/>
  <c r="X786" i="2"/>
  <c r="X790" i="2"/>
  <c r="X794" i="2"/>
  <c r="X798" i="2"/>
  <c r="X802" i="2"/>
  <c r="X806" i="2"/>
  <c r="X810" i="2"/>
  <c r="X814" i="2"/>
  <c r="X818" i="2"/>
  <c r="X822" i="2"/>
  <c r="X826" i="2"/>
  <c r="X830" i="2"/>
  <c r="X834" i="2"/>
  <c r="X838" i="2"/>
  <c r="X842" i="2"/>
  <c r="X846" i="2"/>
  <c r="X850" i="2"/>
  <c r="X854" i="2"/>
  <c r="X858" i="2"/>
  <c r="X862" i="2"/>
  <c r="X866" i="2"/>
  <c r="X870" i="2"/>
  <c r="Y105" i="2"/>
  <c r="X162" i="2"/>
  <c r="Y225" i="2"/>
  <c r="Y274" i="2"/>
  <c r="Y313" i="2"/>
  <c r="Y349" i="2"/>
  <c r="X381" i="2"/>
  <c r="Y412" i="2"/>
  <c r="Y432" i="2"/>
  <c r="X464" i="2"/>
  <c r="Y495" i="2"/>
  <c r="X521" i="2"/>
  <c r="Y543" i="2"/>
  <c r="X564" i="2"/>
  <c r="Y583" i="2"/>
  <c r="X596" i="2"/>
  <c r="Y615" i="2"/>
  <c r="X628" i="2"/>
  <c r="X647" i="2"/>
  <c r="X659" i="2"/>
  <c r="X667" i="2"/>
  <c r="X679" i="2"/>
  <c r="X691" i="2"/>
  <c r="X703" i="2"/>
  <c r="X711" i="2"/>
  <c r="X723" i="2"/>
  <c r="X731" i="2"/>
  <c r="X739" i="2"/>
  <c r="X751" i="2"/>
  <c r="X763" i="2"/>
  <c r="X775" i="2"/>
  <c r="X787" i="2"/>
  <c r="X799" i="2"/>
  <c r="X815" i="2"/>
  <c r="X831" i="2"/>
  <c r="X843" i="2"/>
  <c r="X851" i="2"/>
  <c r="X863" i="2"/>
  <c r="Y122" i="2"/>
  <c r="Y169" i="2"/>
  <c r="Y209" i="2"/>
  <c r="X245" i="2"/>
  <c r="Y290" i="2"/>
  <c r="X327" i="2"/>
  <c r="Y361" i="2"/>
  <c r="X393" i="2"/>
  <c r="Y424" i="2"/>
  <c r="X456" i="2"/>
  <c r="Y487" i="2"/>
  <c r="X514" i="2"/>
  <c r="X536" i="2"/>
  <c r="Y550" i="2"/>
  <c r="Y81" i="2"/>
  <c r="X98" i="2"/>
  <c r="X144" i="2"/>
  <c r="Y161" i="2"/>
  <c r="X184" i="2"/>
  <c r="Y201" i="2"/>
  <c r="X224" i="2"/>
  <c r="X241" i="2"/>
  <c r="X257" i="2"/>
  <c r="Y271" i="2"/>
  <c r="X285" i="2"/>
  <c r="Y298" i="2"/>
  <c r="X313" i="2"/>
  <c r="Y322" i="2"/>
  <c r="Y335" i="2"/>
  <c r="Y345" i="2"/>
  <c r="Y358" i="2"/>
  <c r="Y371" i="2"/>
  <c r="Y380" i="2"/>
  <c r="X392" i="2"/>
  <c r="Y400" i="2"/>
  <c r="X412" i="2"/>
  <c r="Y423" i="2"/>
  <c r="X432" i="2"/>
  <c r="Y443" i="2"/>
  <c r="X452" i="2"/>
  <c r="Y463" i="2"/>
  <c r="X475" i="2"/>
  <c r="Y483" i="2"/>
  <c r="X495" i="2"/>
  <c r="Y503" i="2"/>
  <c r="Y512" i="2"/>
  <c r="Y520" i="2"/>
  <c r="X527" i="2"/>
  <c r="X535" i="2"/>
  <c r="X541" i="2"/>
  <c r="X549" i="2"/>
  <c r="X557" i="2"/>
  <c r="Y563" i="2"/>
  <c r="Y570" i="2"/>
  <c r="X576" i="2"/>
  <c r="X583" i="2"/>
  <c r="X590" i="2"/>
  <c r="Y595" i="2"/>
  <c r="Y602" i="2"/>
  <c r="X608" i="2"/>
  <c r="X615" i="2"/>
  <c r="X622" i="2"/>
  <c r="Y627" i="2"/>
  <c r="Y634" i="2"/>
  <c r="X640" i="2"/>
  <c r="Y646" i="2"/>
  <c r="Y650" i="2"/>
  <c r="Y654" i="2"/>
  <c r="Y658" i="2"/>
  <c r="Y662" i="2"/>
  <c r="Y666" i="2"/>
  <c r="Y670" i="2"/>
  <c r="Y674" i="2"/>
  <c r="Y678" i="2"/>
  <c r="Y682" i="2"/>
  <c r="Y686" i="2"/>
  <c r="Y690" i="2"/>
  <c r="Y694" i="2"/>
  <c r="Y698" i="2"/>
  <c r="Y702" i="2"/>
  <c r="Y706" i="2"/>
  <c r="Y710" i="2"/>
  <c r="Y714" i="2"/>
  <c r="Y718" i="2"/>
  <c r="Y722" i="2"/>
  <c r="Y726" i="2"/>
  <c r="Y730" i="2"/>
  <c r="Y734" i="2"/>
  <c r="Y738" i="2"/>
  <c r="Y742" i="2"/>
  <c r="Y746" i="2"/>
  <c r="Y750" i="2"/>
  <c r="Y754" i="2"/>
  <c r="Y758" i="2"/>
  <c r="Y762" i="2"/>
  <c r="Y766" i="2"/>
  <c r="Y770" i="2"/>
  <c r="Y774" i="2"/>
  <c r="Y778" i="2"/>
  <c r="Y782" i="2"/>
  <c r="Y786" i="2"/>
  <c r="Y790" i="2"/>
  <c r="Y794" i="2"/>
  <c r="Y798" i="2"/>
  <c r="Y802" i="2"/>
  <c r="Y806" i="2"/>
  <c r="Y810" i="2"/>
  <c r="Y814" i="2"/>
  <c r="Y818" i="2"/>
  <c r="Y822" i="2"/>
  <c r="Y826" i="2"/>
  <c r="Y830" i="2"/>
  <c r="Y834" i="2"/>
  <c r="Y838" i="2"/>
  <c r="Y842" i="2"/>
  <c r="Y846" i="2"/>
  <c r="Y850" i="2"/>
  <c r="Y854" i="2"/>
  <c r="Y858" i="2"/>
  <c r="Y862" i="2"/>
  <c r="Y866" i="2"/>
  <c r="Y870" i="2"/>
  <c r="X82" i="2"/>
  <c r="Y185" i="2"/>
  <c r="Y244" i="2"/>
  <c r="Y287" i="2"/>
  <c r="X325" i="2"/>
  <c r="X359" i="2"/>
  <c r="Y392" i="2"/>
  <c r="X424" i="2"/>
  <c r="Y455" i="2"/>
  <c r="X484" i="2"/>
  <c r="X513" i="2"/>
  <c r="Y535" i="2"/>
  <c r="X558" i="2"/>
  <c r="X578" i="2"/>
  <c r="X603" i="2"/>
  <c r="Y622" i="2"/>
  <c r="X642" i="2"/>
  <c r="X651" i="2"/>
  <c r="X663" i="2"/>
  <c r="X675" i="2"/>
  <c r="X687" i="2"/>
  <c r="X695" i="2"/>
  <c r="X707" i="2"/>
  <c r="X719" i="2"/>
  <c r="X727" i="2"/>
  <c r="X743" i="2"/>
  <c r="X755" i="2"/>
  <c r="X767" i="2"/>
  <c r="X779" i="2"/>
  <c r="X791" i="2"/>
  <c r="X803" i="2"/>
  <c r="X811" i="2"/>
  <c r="X823" i="2"/>
  <c r="X835" i="2"/>
  <c r="X847" i="2"/>
  <c r="X859" i="2"/>
  <c r="X871" i="2"/>
  <c r="X186" i="2"/>
  <c r="Y263" i="2"/>
  <c r="Y301" i="2"/>
  <c r="Y338" i="2"/>
  <c r="X373" i="2"/>
  <c r="Y404" i="2"/>
  <c r="X436" i="2"/>
  <c r="Y464" i="2"/>
  <c r="X496" i="2"/>
  <c r="X522" i="2"/>
  <c r="X544" i="2"/>
  <c r="X170" i="2"/>
  <c r="Y246" i="2"/>
  <c r="Y306" i="2"/>
  <c r="Y352" i="2"/>
  <c r="X395" i="2"/>
  <c r="Y436" i="2"/>
  <c r="Y476" i="2"/>
  <c r="X516" i="2"/>
  <c r="Y544" i="2"/>
  <c r="X567" i="2"/>
  <c r="X586" i="2"/>
  <c r="Y603" i="2"/>
  <c r="Y618" i="2"/>
  <c r="X636" i="2"/>
  <c r="Y651" i="2"/>
  <c r="Y660" i="2"/>
  <c r="X672" i="2"/>
  <c r="Y683" i="2"/>
  <c r="Y692" i="2"/>
  <c r="X704" i="2"/>
  <c r="Y715" i="2"/>
  <c r="Y724" i="2"/>
  <c r="X736" i="2"/>
  <c r="Y747" i="2"/>
  <c r="Y756" i="2"/>
  <c r="X768" i="2"/>
  <c r="Y776" i="2"/>
  <c r="Y784" i="2"/>
  <c r="Y792" i="2"/>
  <c r="Y800" i="2"/>
  <c r="Y808" i="2"/>
  <c r="Y816" i="2"/>
  <c r="Y824" i="2"/>
  <c r="Y832" i="2"/>
  <c r="Y840" i="2"/>
  <c r="Y848" i="2"/>
  <c r="Y856" i="2"/>
  <c r="Y864" i="2"/>
  <c r="Y872" i="2"/>
  <c r="X574" i="2"/>
  <c r="Y664" i="2"/>
  <c r="Y696" i="2"/>
  <c r="Y728" i="2"/>
  <c r="Y760" i="2"/>
  <c r="X780" i="2"/>
  <c r="X796" i="2"/>
  <c r="X820" i="2"/>
  <c r="X844" i="2"/>
  <c r="X868" i="2"/>
  <c r="Y416" i="2"/>
  <c r="Y496" i="2"/>
  <c r="Y578" i="2"/>
  <c r="X630" i="2"/>
  <c r="X656" i="2"/>
  <c r="X688" i="2"/>
  <c r="X720" i="2"/>
  <c r="X752" i="2"/>
  <c r="Y780" i="2"/>
  <c r="Y804" i="2"/>
  <c r="Y828" i="2"/>
  <c r="Y852" i="2"/>
  <c r="Y868" i="2"/>
  <c r="Y375" i="2"/>
  <c r="X500" i="2"/>
  <c r="Y559" i="2"/>
  <c r="Y611" i="2"/>
  <c r="Y630" i="2"/>
  <c r="X668" i="2"/>
  <c r="Y688" i="2"/>
  <c r="Y720" i="2"/>
  <c r="Y743" i="2"/>
  <c r="X764" i="2"/>
  <c r="X789" i="2"/>
  <c r="X813" i="2"/>
  <c r="X837" i="2"/>
  <c r="X853" i="2"/>
  <c r="Y146" i="2"/>
  <c r="X339" i="2"/>
  <c r="X468" i="2"/>
  <c r="X566" i="2"/>
  <c r="X616" i="2"/>
  <c r="Y659" i="2"/>
  <c r="X680" i="2"/>
  <c r="X712" i="2"/>
  <c r="X744" i="2"/>
  <c r="Y783" i="2"/>
  <c r="Y807" i="2"/>
  <c r="Y831" i="2"/>
  <c r="Y847" i="2"/>
  <c r="Y863" i="2"/>
  <c r="Y291" i="2"/>
  <c r="X427" i="2"/>
  <c r="Y508" i="2"/>
  <c r="X584" i="2"/>
  <c r="Y635" i="2"/>
  <c r="Y671" i="2"/>
  <c r="X692" i="2"/>
  <c r="Y712" i="2"/>
  <c r="Y744" i="2"/>
  <c r="Y767" i="2"/>
  <c r="X792" i="2"/>
  <c r="X816" i="2"/>
  <c r="X832" i="2"/>
  <c r="X856" i="2"/>
  <c r="Y90" i="2"/>
  <c r="Y170" i="2"/>
  <c r="X247" i="2"/>
  <c r="X307" i="2"/>
  <c r="X353" i="2"/>
  <c r="X397" i="2"/>
  <c r="X437" i="2"/>
  <c r="X477" i="2"/>
  <c r="Y516" i="2"/>
  <c r="X545" i="2"/>
  <c r="Y571" i="2"/>
  <c r="Y586" i="2"/>
  <c r="X604" i="2"/>
  <c r="X623" i="2"/>
  <c r="X638" i="2"/>
  <c r="X652" i="2"/>
  <c r="Y663" i="2"/>
  <c r="Y672" i="2"/>
  <c r="X684" i="2"/>
  <c r="Y695" i="2"/>
  <c r="Y704" i="2"/>
  <c r="X716" i="2"/>
  <c r="Y727" i="2"/>
  <c r="Y736" i="2"/>
  <c r="X748" i="2"/>
  <c r="Y759" i="2"/>
  <c r="Y768" i="2"/>
  <c r="X777" i="2"/>
  <c r="X785" i="2"/>
  <c r="X793" i="2"/>
  <c r="X801" i="2"/>
  <c r="X809" i="2"/>
  <c r="X817" i="2"/>
  <c r="X825" i="2"/>
  <c r="X833" i="2"/>
  <c r="X841" i="2"/>
  <c r="X849" i="2"/>
  <c r="X857" i="2"/>
  <c r="X865" i="2"/>
  <c r="X873" i="2"/>
  <c r="X407" i="2"/>
  <c r="Y610" i="2"/>
  <c r="X643" i="2"/>
  <c r="Y687" i="2"/>
  <c r="Y719" i="2"/>
  <c r="Y751" i="2"/>
  <c r="X772" i="2"/>
  <c r="X804" i="2"/>
  <c r="X828" i="2"/>
  <c r="X852" i="2"/>
  <c r="X130" i="2"/>
  <c r="Y329" i="2"/>
  <c r="Y456" i="2"/>
  <c r="Y530" i="2"/>
  <c r="X592" i="2"/>
  <c r="Y643" i="2"/>
  <c r="Y676" i="2"/>
  <c r="Y699" i="2"/>
  <c r="Y731" i="2"/>
  <c r="Y763" i="2"/>
  <c r="Y788" i="2"/>
  <c r="Y812" i="2"/>
  <c r="Y836" i="2"/>
  <c r="Y860" i="2"/>
  <c r="Y280" i="2"/>
  <c r="X417" i="2"/>
  <c r="X531" i="2"/>
  <c r="X598" i="2"/>
  <c r="Y647" i="2"/>
  <c r="Y679" i="2"/>
  <c r="Y711" i="2"/>
  <c r="Y752" i="2"/>
  <c r="X781" i="2"/>
  <c r="X797" i="2"/>
  <c r="X821" i="2"/>
  <c r="X845" i="2"/>
  <c r="X869" i="2"/>
  <c r="X291" i="2"/>
  <c r="X425" i="2"/>
  <c r="Y536" i="2"/>
  <c r="Y598" i="2"/>
  <c r="X648" i="2"/>
  <c r="Y691" i="2"/>
  <c r="Y723" i="2"/>
  <c r="Y755" i="2"/>
  <c r="Y775" i="2"/>
  <c r="Y799" i="2"/>
  <c r="Y823" i="2"/>
  <c r="Y855" i="2"/>
  <c r="X343" i="2"/>
  <c r="Y468" i="2"/>
  <c r="Y566" i="2"/>
  <c r="X618" i="2"/>
  <c r="X660" i="2"/>
  <c r="Y703" i="2"/>
  <c r="Y735" i="2"/>
  <c r="X776" i="2"/>
  <c r="X800" i="2"/>
  <c r="X824" i="2"/>
  <c r="X848" i="2"/>
  <c r="X872" i="2"/>
  <c r="Y186" i="2"/>
  <c r="Y264" i="2"/>
  <c r="Y316" i="2"/>
  <c r="Y363" i="2"/>
  <c r="X405" i="2"/>
  <c r="X445" i="2"/>
  <c r="X488" i="2"/>
  <c r="Y522" i="2"/>
  <c r="Y552" i="2"/>
  <c r="X572" i="2"/>
  <c r="X591" i="2"/>
  <c r="X606" i="2"/>
  <c r="Y623" i="2"/>
  <c r="Y642" i="2"/>
  <c r="Y652" i="2"/>
  <c r="X664" i="2"/>
  <c r="Y675" i="2"/>
  <c r="Y684" i="2"/>
  <c r="X696" i="2"/>
  <c r="Y707" i="2"/>
  <c r="Y716" i="2"/>
  <c r="X728" i="2"/>
  <c r="Y739" i="2"/>
  <c r="Y748" i="2"/>
  <c r="X760" i="2"/>
  <c r="Y771" i="2"/>
  <c r="Y779" i="2"/>
  <c r="Y787" i="2"/>
  <c r="Y795" i="2"/>
  <c r="Y803" i="2"/>
  <c r="Y811" i="2"/>
  <c r="Y819" i="2"/>
  <c r="Y827" i="2"/>
  <c r="Y835" i="2"/>
  <c r="Y843" i="2"/>
  <c r="Y851" i="2"/>
  <c r="Y859" i="2"/>
  <c r="Y867" i="2"/>
  <c r="X108" i="2"/>
  <c r="X194" i="2"/>
  <c r="X265" i="2"/>
  <c r="X317" i="2"/>
  <c r="X366" i="2"/>
  <c r="Y448" i="2"/>
  <c r="Y488" i="2"/>
  <c r="X523" i="2"/>
  <c r="X553" i="2"/>
  <c r="Y591" i="2"/>
  <c r="X624" i="2"/>
  <c r="Y655" i="2"/>
  <c r="X676" i="2"/>
  <c r="X708" i="2"/>
  <c r="X740" i="2"/>
  <c r="X788" i="2"/>
  <c r="X812" i="2"/>
  <c r="X836" i="2"/>
  <c r="X860" i="2"/>
  <c r="Y275" i="2"/>
  <c r="X375" i="2"/>
  <c r="X559" i="2"/>
  <c r="X611" i="2"/>
  <c r="Y667" i="2"/>
  <c r="Y708" i="2"/>
  <c r="Y740" i="2"/>
  <c r="Y772" i="2"/>
  <c r="Y796" i="2"/>
  <c r="Y820" i="2"/>
  <c r="Y844" i="2"/>
  <c r="Y130" i="2"/>
  <c r="X330" i="2"/>
  <c r="X457" i="2"/>
  <c r="X579" i="2"/>
  <c r="Y656" i="2"/>
  <c r="X700" i="2"/>
  <c r="X732" i="2"/>
  <c r="X773" i="2"/>
  <c r="X805" i="2"/>
  <c r="X829" i="2"/>
  <c r="X861" i="2"/>
  <c r="X385" i="2"/>
  <c r="X508" i="2"/>
  <c r="Y579" i="2"/>
  <c r="X631" i="2"/>
  <c r="Y668" i="2"/>
  <c r="Y700" i="2"/>
  <c r="Y732" i="2"/>
  <c r="Y764" i="2"/>
  <c r="Y791" i="2"/>
  <c r="Y815" i="2"/>
  <c r="Y839" i="2"/>
  <c r="Y871" i="2"/>
  <c r="X233" i="2"/>
  <c r="X387" i="2"/>
  <c r="X539" i="2"/>
  <c r="X599" i="2"/>
  <c r="Y648" i="2"/>
  <c r="Y680" i="2"/>
  <c r="X724" i="2"/>
  <c r="X756" i="2"/>
  <c r="X784" i="2"/>
  <c r="X808" i="2"/>
  <c r="X840" i="2"/>
  <c r="X864" i="2"/>
  <c r="C64" i="2"/>
  <c r="C364" i="2"/>
  <c r="C461" i="2"/>
  <c r="C156" i="2"/>
  <c r="C306" i="2"/>
  <c r="C477" i="2"/>
  <c r="C604" i="2"/>
  <c r="C363" i="2"/>
  <c r="C431" i="2"/>
  <c r="C499" i="2"/>
  <c r="C676" i="2"/>
  <c r="C679" i="2"/>
  <c r="C443" i="2"/>
  <c r="C533" i="2"/>
  <c r="C465" i="2"/>
  <c r="C771" i="2"/>
  <c r="C711" i="2"/>
  <c r="C754" i="2"/>
  <c r="C384" i="2"/>
  <c r="C716" i="2"/>
  <c r="C803" i="2"/>
  <c r="C412" i="2"/>
  <c r="C663" i="2"/>
  <c r="C651" i="2"/>
  <c r="C632" i="2"/>
  <c r="C819" i="2"/>
  <c r="C14" i="2"/>
  <c r="Z34" i="2"/>
  <c r="Z33" i="2"/>
  <c r="C62" i="2"/>
  <c r="C114" i="2"/>
  <c r="C433" i="2"/>
  <c r="C633" i="2"/>
  <c r="C261" i="2"/>
  <c r="C478" i="2"/>
  <c r="C658" i="2"/>
  <c r="C837" i="2"/>
  <c r="C139" i="2"/>
  <c r="C850" i="2"/>
  <c r="C34" i="2"/>
  <c r="C475" i="2"/>
  <c r="C748" i="2"/>
  <c r="C13" i="2"/>
  <c r="B11" i="1"/>
  <c r="B12" i="1"/>
  <c r="AB34" i="2"/>
  <c r="J28" i="2"/>
  <c r="AB33" i="2"/>
  <c r="I28" i="2"/>
  <c r="G45" i="2"/>
  <c r="F45" i="2"/>
  <c r="E45" i="2"/>
  <c r="D45" i="2"/>
  <c r="G94" i="2"/>
  <c r="F94" i="2"/>
  <c r="E94" i="2"/>
  <c r="D94" i="2"/>
  <c r="G102" i="2"/>
  <c r="F102" i="2"/>
  <c r="E102" i="2"/>
  <c r="D102" i="2"/>
  <c r="G126" i="2"/>
  <c r="F126" i="2"/>
  <c r="E126" i="2"/>
  <c r="D126" i="2"/>
  <c r="G134" i="2"/>
  <c r="F134" i="2"/>
  <c r="E134" i="2"/>
  <c r="D134" i="2"/>
  <c r="G158" i="2"/>
  <c r="F158" i="2"/>
  <c r="E158" i="2"/>
  <c r="D158" i="2"/>
  <c r="G182" i="2"/>
  <c r="F182" i="2"/>
  <c r="E182" i="2"/>
  <c r="D182" i="2"/>
  <c r="G206" i="2"/>
  <c r="F206" i="2"/>
  <c r="D206" i="2"/>
  <c r="E206" i="2"/>
  <c r="G214" i="2"/>
  <c r="F214" i="2"/>
  <c r="D214" i="2"/>
  <c r="E214" i="2"/>
  <c r="G318" i="2"/>
  <c r="F318" i="2"/>
  <c r="E318" i="2"/>
  <c r="D318" i="2"/>
  <c r="G334" i="2"/>
  <c r="F334" i="2"/>
  <c r="D334" i="2"/>
  <c r="E334" i="2"/>
  <c r="G366" i="2"/>
  <c r="F366" i="2"/>
  <c r="E366" i="2"/>
  <c r="D366" i="2"/>
  <c r="G390" i="2"/>
  <c r="F390" i="2"/>
  <c r="E390" i="2"/>
  <c r="D390" i="2"/>
  <c r="G414" i="2"/>
  <c r="F414" i="2"/>
  <c r="E414" i="2"/>
  <c r="D414" i="2"/>
  <c r="G430" i="2"/>
  <c r="F430" i="2"/>
  <c r="E430" i="2"/>
  <c r="D430" i="2"/>
  <c r="G454" i="2"/>
  <c r="F454" i="2"/>
  <c r="D454" i="2"/>
  <c r="E454" i="2"/>
  <c r="G462" i="2"/>
  <c r="F462" i="2"/>
  <c r="D462" i="2"/>
  <c r="E462" i="2"/>
  <c r="G518" i="2"/>
  <c r="F518" i="2"/>
  <c r="E518" i="2"/>
  <c r="D518" i="2"/>
  <c r="G534" i="2"/>
  <c r="F534" i="2"/>
  <c r="D534" i="2"/>
  <c r="E534" i="2"/>
  <c r="G550" i="2"/>
  <c r="F550" i="2"/>
  <c r="D550" i="2"/>
  <c r="E550" i="2"/>
  <c r="G558" i="2"/>
  <c r="F558" i="2"/>
  <c r="E558" i="2"/>
  <c r="D558" i="2"/>
  <c r="G598" i="2"/>
  <c r="F598" i="2"/>
  <c r="E598" i="2"/>
  <c r="D598" i="2"/>
  <c r="G614" i="2"/>
  <c r="F614" i="2"/>
  <c r="D614" i="2"/>
  <c r="E614" i="2"/>
  <c r="G638" i="2"/>
  <c r="F638" i="2"/>
  <c r="D638" i="2"/>
  <c r="E638" i="2"/>
  <c r="G654" i="2"/>
  <c r="F654" i="2"/>
  <c r="D654" i="2"/>
  <c r="E654" i="2"/>
  <c r="G686" i="2"/>
  <c r="F686" i="2"/>
  <c r="E686" i="2"/>
  <c r="D686" i="2"/>
  <c r="G718" i="2"/>
  <c r="F718" i="2"/>
  <c r="D718" i="2"/>
  <c r="E718" i="2"/>
  <c r="G734" i="2"/>
  <c r="F734" i="2"/>
  <c r="E734" i="2"/>
  <c r="D734" i="2"/>
  <c r="G782" i="2"/>
  <c r="F782" i="2"/>
  <c r="D782" i="2"/>
  <c r="E782" i="2"/>
  <c r="G790" i="2"/>
  <c r="F790" i="2"/>
  <c r="D790" i="2"/>
  <c r="E790" i="2"/>
  <c r="G806" i="2"/>
  <c r="F806" i="2"/>
  <c r="D806" i="2"/>
  <c r="E806" i="2"/>
  <c r="G822" i="2"/>
  <c r="F822" i="2"/>
  <c r="E822" i="2"/>
  <c r="D822" i="2"/>
  <c r="G62" i="2"/>
  <c r="F62" i="2"/>
  <c r="E62" i="2"/>
  <c r="D62" i="2"/>
  <c r="G142" i="2"/>
  <c r="F142" i="2"/>
  <c r="D142" i="2"/>
  <c r="E142" i="2"/>
  <c r="G174" i="2"/>
  <c r="F174" i="2"/>
  <c r="E174" i="2"/>
  <c r="D174" i="2"/>
  <c r="G198" i="2"/>
  <c r="F198" i="2"/>
  <c r="E198" i="2"/>
  <c r="D198" i="2"/>
  <c r="G238" i="2"/>
  <c r="F238" i="2"/>
  <c r="D238" i="2"/>
  <c r="E238" i="2"/>
  <c r="G246" i="2"/>
  <c r="F246" i="2"/>
  <c r="D246" i="2"/>
  <c r="E246" i="2"/>
  <c r="G270" i="2"/>
  <c r="F270" i="2"/>
  <c r="D270" i="2"/>
  <c r="E270" i="2"/>
  <c r="G294" i="2"/>
  <c r="F294" i="2"/>
  <c r="E294" i="2"/>
  <c r="D294" i="2"/>
  <c r="G302" i="2"/>
  <c r="F302" i="2"/>
  <c r="E302" i="2"/>
  <c r="D302" i="2"/>
  <c r="G350" i="2"/>
  <c r="F350" i="2"/>
  <c r="D350" i="2"/>
  <c r="E350" i="2"/>
  <c r="G358" i="2"/>
  <c r="F358" i="2"/>
  <c r="E358" i="2"/>
  <c r="D358" i="2"/>
  <c r="G438" i="2"/>
  <c r="F438" i="2"/>
  <c r="E438" i="2"/>
  <c r="D438" i="2"/>
  <c r="G470" i="2"/>
  <c r="F470" i="2"/>
  <c r="E470" i="2"/>
  <c r="D470" i="2"/>
  <c r="G478" i="2"/>
  <c r="F478" i="2"/>
  <c r="E478" i="2"/>
  <c r="D478" i="2"/>
  <c r="G502" i="2"/>
  <c r="F502" i="2"/>
  <c r="D502" i="2"/>
  <c r="E502" i="2"/>
  <c r="G566" i="2"/>
  <c r="F566" i="2"/>
  <c r="D566" i="2"/>
  <c r="E566" i="2"/>
  <c r="G574" i="2"/>
  <c r="F574" i="2"/>
  <c r="D574" i="2"/>
  <c r="E574" i="2"/>
  <c r="G606" i="2"/>
  <c r="F606" i="2"/>
  <c r="D606" i="2"/>
  <c r="E606" i="2"/>
  <c r="G622" i="2"/>
  <c r="F622" i="2"/>
  <c r="E622" i="2"/>
  <c r="D622" i="2"/>
  <c r="G630" i="2"/>
  <c r="F630" i="2"/>
  <c r="E630" i="2"/>
  <c r="D630" i="2"/>
  <c r="G670" i="2"/>
  <c r="F670" i="2"/>
  <c r="D670" i="2"/>
  <c r="E670" i="2"/>
  <c r="G726" i="2"/>
  <c r="F726" i="2"/>
  <c r="D726" i="2"/>
  <c r="E726" i="2"/>
  <c r="G742" i="2"/>
  <c r="F742" i="2"/>
  <c r="E742" i="2"/>
  <c r="D742" i="2"/>
  <c r="G766" i="2"/>
  <c r="F766" i="2"/>
  <c r="D766" i="2"/>
  <c r="E766" i="2"/>
  <c r="G70" i="2"/>
  <c r="F70" i="2"/>
  <c r="D70" i="2"/>
  <c r="E70" i="2"/>
  <c r="G54" i="2"/>
  <c r="F54" i="2"/>
  <c r="D54" i="2"/>
  <c r="E54" i="2"/>
  <c r="F77" i="2"/>
  <c r="G77" i="2"/>
  <c r="E77" i="2"/>
  <c r="D77" i="2"/>
  <c r="G37" i="2"/>
  <c r="F37" i="2"/>
  <c r="E37" i="2"/>
  <c r="D37" i="2"/>
  <c r="G262" i="2"/>
  <c r="F262" i="2"/>
  <c r="D262" i="2"/>
  <c r="E262" i="2"/>
  <c r="G286" i="2"/>
  <c r="F286" i="2"/>
  <c r="D286" i="2"/>
  <c r="E286" i="2"/>
  <c r="G326" i="2"/>
  <c r="F326" i="2"/>
  <c r="E326" i="2"/>
  <c r="D326" i="2"/>
  <c r="G342" i="2"/>
  <c r="F342" i="2"/>
  <c r="E342" i="2"/>
  <c r="D342" i="2"/>
  <c r="G374" i="2"/>
  <c r="F374" i="2"/>
  <c r="E374" i="2"/>
  <c r="D374" i="2"/>
  <c r="G398" i="2"/>
  <c r="F398" i="2"/>
  <c r="E398" i="2"/>
  <c r="D398" i="2"/>
  <c r="G422" i="2"/>
  <c r="F422" i="2"/>
  <c r="E422" i="2"/>
  <c r="D422" i="2"/>
  <c r="G446" i="2"/>
  <c r="F446" i="2"/>
  <c r="E446" i="2"/>
  <c r="D446" i="2"/>
  <c r="G486" i="2"/>
  <c r="F486" i="2"/>
  <c r="E486" i="2"/>
  <c r="D486" i="2"/>
  <c r="G494" i="2"/>
  <c r="F494" i="2"/>
  <c r="E494" i="2"/>
  <c r="D494" i="2"/>
  <c r="G510" i="2"/>
  <c r="F510" i="2"/>
  <c r="E510" i="2"/>
  <c r="D510" i="2"/>
  <c r="G582" i="2"/>
  <c r="F582" i="2"/>
  <c r="E582" i="2"/>
  <c r="D582" i="2"/>
  <c r="G646" i="2"/>
  <c r="F646" i="2"/>
  <c r="E646" i="2"/>
  <c r="D646" i="2"/>
  <c r="G678" i="2"/>
  <c r="F678" i="2"/>
  <c r="D678" i="2"/>
  <c r="E678" i="2"/>
  <c r="G694" i="2"/>
  <c r="F694" i="2"/>
  <c r="E694" i="2"/>
  <c r="D694" i="2"/>
  <c r="G710" i="2"/>
  <c r="F710" i="2"/>
  <c r="D710" i="2"/>
  <c r="E710" i="2"/>
  <c r="G750" i="2"/>
  <c r="F750" i="2"/>
  <c r="D750" i="2"/>
  <c r="E750" i="2"/>
  <c r="G798" i="2"/>
  <c r="F798" i="2"/>
  <c r="D798" i="2"/>
  <c r="E798" i="2"/>
  <c r="G814" i="2"/>
  <c r="F814" i="2"/>
  <c r="D814" i="2"/>
  <c r="E814" i="2"/>
  <c r="G830" i="2"/>
  <c r="F830" i="2"/>
  <c r="D830" i="2"/>
  <c r="E830" i="2"/>
  <c r="G838" i="2"/>
  <c r="F838" i="2"/>
  <c r="D838" i="2"/>
  <c r="E838" i="2"/>
  <c r="G862" i="2"/>
  <c r="F862" i="2"/>
  <c r="E862" i="2"/>
  <c r="D862" i="2"/>
  <c r="G870" i="2"/>
  <c r="F870" i="2"/>
  <c r="E870" i="2"/>
  <c r="D870" i="2"/>
  <c r="G46" i="2"/>
  <c r="F46" i="2"/>
  <c r="E46" i="2"/>
  <c r="D46" i="2"/>
  <c r="A8" i="2"/>
  <c r="F6" i="2"/>
  <c r="G38" i="2"/>
  <c r="F38" i="2"/>
  <c r="D38" i="2"/>
  <c r="E38" i="2"/>
  <c r="G61" i="2"/>
  <c r="F61" i="2"/>
  <c r="E61" i="2"/>
  <c r="D61" i="2"/>
  <c r="G78" i="2"/>
  <c r="F78" i="2"/>
  <c r="E78" i="2"/>
  <c r="D78" i="2"/>
  <c r="G86" i="2"/>
  <c r="F86" i="2"/>
  <c r="D86" i="2"/>
  <c r="E86" i="2"/>
  <c r="G110" i="2"/>
  <c r="F110" i="2"/>
  <c r="E110" i="2"/>
  <c r="D110" i="2"/>
  <c r="G118" i="2"/>
  <c r="F118" i="2"/>
  <c r="E118" i="2"/>
  <c r="D118" i="2"/>
  <c r="G150" i="2"/>
  <c r="F150" i="2"/>
  <c r="E150" i="2"/>
  <c r="D150" i="2"/>
  <c r="G166" i="2"/>
  <c r="F166" i="2"/>
  <c r="E166" i="2"/>
  <c r="D166" i="2"/>
  <c r="G190" i="2"/>
  <c r="F190" i="2"/>
  <c r="D190" i="2"/>
  <c r="E190" i="2"/>
  <c r="G222" i="2"/>
  <c r="F222" i="2"/>
  <c r="E222" i="2"/>
  <c r="D222" i="2"/>
  <c r="G230" i="2"/>
  <c r="F230" i="2"/>
  <c r="D230" i="2"/>
  <c r="E230" i="2"/>
  <c r="G254" i="2"/>
  <c r="F254" i="2"/>
  <c r="E254" i="2"/>
  <c r="D254" i="2"/>
  <c r="G278" i="2"/>
  <c r="F278" i="2"/>
  <c r="D278" i="2"/>
  <c r="E278" i="2"/>
  <c r="G310" i="2"/>
  <c r="F310" i="2"/>
  <c r="D310" i="2"/>
  <c r="E310" i="2"/>
  <c r="G382" i="2"/>
  <c r="F382" i="2"/>
  <c r="E382" i="2"/>
  <c r="D382" i="2"/>
  <c r="G406" i="2"/>
  <c r="F406" i="2"/>
  <c r="E406" i="2"/>
  <c r="D406" i="2"/>
  <c r="G526" i="2"/>
  <c r="F526" i="2"/>
  <c r="E526" i="2"/>
  <c r="D526" i="2"/>
  <c r="G542" i="2"/>
  <c r="F542" i="2"/>
  <c r="E542" i="2"/>
  <c r="D542" i="2"/>
  <c r="G590" i="2"/>
  <c r="F590" i="2"/>
  <c r="D590" i="2"/>
  <c r="E590" i="2"/>
  <c r="G662" i="2"/>
  <c r="F662" i="2"/>
  <c r="E662" i="2"/>
  <c r="D662" i="2"/>
  <c r="G702" i="2"/>
  <c r="F702" i="2"/>
  <c r="E702" i="2"/>
  <c r="D702" i="2"/>
  <c r="G758" i="2"/>
  <c r="F758" i="2"/>
  <c r="E758" i="2"/>
  <c r="D758" i="2"/>
  <c r="G774" i="2"/>
  <c r="F774" i="2"/>
  <c r="E774" i="2"/>
  <c r="D774" i="2"/>
  <c r="G846" i="2"/>
  <c r="F846" i="2"/>
  <c r="E846" i="2"/>
  <c r="D846" i="2"/>
  <c r="G854" i="2"/>
  <c r="F854" i="2"/>
  <c r="D854" i="2"/>
  <c r="E854" i="2"/>
  <c r="G69" i="2"/>
  <c r="F69" i="2"/>
  <c r="E69" i="2"/>
  <c r="D69" i="2"/>
  <c r="G53" i="2"/>
  <c r="F53" i="2"/>
  <c r="E53" i="2"/>
  <c r="D53" i="2"/>
  <c r="G85" i="2"/>
  <c r="F85" i="2"/>
  <c r="E85" i="2"/>
  <c r="D85" i="2"/>
  <c r="F93" i="2"/>
  <c r="G93" i="2"/>
  <c r="E93" i="2"/>
  <c r="D93" i="2"/>
  <c r="G101" i="2"/>
  <c r="F101" i="2"/>
  <c r="E101" i="2"/>
  <c r="D101" i="2"/>
  <c r="F109" i="2"/>
  <c r="G109" i="2"/>
  <c r="E109" i="2"/>
  <c r="D109" i="2"/>
  <c r="G117" i="2"/>
  <c r="F117" i="2"/>
  <c r="E117" i="2"/>
  <c r="D117" i="2"/>
  <c r="F125" i="2"/>
  <c r="G125" i="2"/>
  <c r="E125" i="2"/>
  <c r="D125" i="2"/>
  <c r="G133" i="2"/>
  <c r="F133" i="2"/>
  <c r="E133" i="2"/>
  <c r="D133" i="2"/>
  <c r="F141" i="2"/>
  <c r="G141" i="2"/>
  <c r="E141" i="2"/>
  <c r="D141" i="2"/>
  <c r="G149" i="2"/>
  <c r="F149" i="2"/>
  <c r="E149" i="2"/>
  <c r="D149" i="2"/>
  <c r="F157" i="2"/>
  <c r="G157" i="2"/>
  <c r="E157" i="2"/>
  <c r="D157" i="2"/>
  <c r="F165" i="2"/>
  <c r="G165" i="2"/>
  <c r="E165" i="2"/>
  <c r="D165" i="2"/>
  <c r="G173" i="2"/>
  <c r="F173" i="2"/>
  <c r="E173" i="2"/>
  <c r="D173" i="2"/>
  <c r="G181" i="2"/>
  <c r="F181" i="2"/>
  <c r="E181" i="2"/>
  <c r="D181" i="2"/>
  <c r="G189" i="2"/>
  <c r="F189" i="2"/>
  <c r="E189" i="2"/>
  <c r="D189" i="2"/>
  <c r="F197" i="2"/>
  <c r="G197" i="2"/>
  <c r="E197" i="2"/>
  <c r="D197" i="2"/>
  <c r="F205" i="2"/>
  <c r="G205" i="2"/>
  <c r="E205" i="2"/>
  <c r="D205" i="2"/>
  <c r="F213" i="2"/>
  <c r="G213" i="2"/>
  <c r="E213" i="2"/>
  <c r="D213" i="2"/>
  <c r="F221" i="2"/>
  <c r="G221" i="2"/>
  <c r="E221" i="2"/>
  <c r="D221" i="2"/>
  <c r="G229" i="2"/>
  <c r="F229" i="2"/>
  <c r="E229" i="2"/>
  <c r="D229" i="2"/>
  <c r="F237" i="2"/>
  <c r="G237" i="2"/>
  <c r="E237" i="2"/>
  <c r="D237" i="2"/>
  <c r="F245" i="2"/>
  <c r="G245" i="2"/>
  <c r="E245" i="2"/>
  <c r="D245" i="2"/>
  <c r="F253" i="2"/>
  <c r="G253" i="2"/>
  <c r="E253" i="2"/>
  <c r="D253" i="2"/>
  <c r="F261" i="2"/>
  <c r="G261" i="2"/>
  <c r="E261" i="2"/>
  <c r="D261" i="2"/>
  <c r="F269" i="2"/>
  <c r="G269" i="2"/>
  <c r="E269" i="2"/>
  <c r="D269" i="2"/>
  <c r="F277" i="2"/>
  <c r="G277" i="2"/>
  <c r="E277" i="2"/>
  <c r="D277" i="2"/>
  <c r="F285" i="2"/>
  <c r="G285" i="2"/>
  <c r="E285" i="2"/>
  <c r="D285" i="2"/>
  <c r="F293" i="2"/>
  <c r="G293" i="2"/>
  <c r="E293" i="2"/>
  <c r="D293" i="2"/>
  <c r="F301" i="2"/>
  <c r="G301" i="2"/>
  <c r="E301" i="2"/>
  <c r="D301" i="2"/>
  <c r="F309" i="2"/>
  <c r="G309" i="2"/>
  <c r="E309" i="2"/>
  <c r="D309" i="2"/>
  <c r="F317" i="2"/>
  <c r="G317" i="2"/>
  <c r="E317" i="2"/>
  <c r="D317" i="2"/>
  <c r="F325" i="2"/>
  <c r="G325" i="2"/>
  <c r="E325" i="2"/>
  <c r="D325" i="2"/>
  <c r="F333" i="2"/>
  <c r="G333" i="2"/>
  <c r="E333" i="2"/>
  <c r="D333" i="2"/>
  <c r="F341" i="2"/>
  <c r="G341" i="2"/>
  <c r="E341" i="2"/>
  <c r="D341" i="2"/>
  <c r="F349" i="2"/>
  <c r="G349" i="2"/>
  <c r="E349" i="2"/>
  <c r="D349" i="2"/>
  <c r="F357" i="2"/>
  <c r="G357" i="2"/>
  <c r="E357" i="2"/>
  <c r="D357" i="2"/>
  <c r="F365" i="2"/>
  <c r="G365" i="2"/>
  <c r="E365" i="2"/>
  <c r="D365" i="2"/>
  <c r="F373" i="2"/>
  <c r="G373" i="2"/>
  <c r="E373" i="2"/>
  <c r="D373" i="2"/>
  <c r="F381" i="2"/>
  <c r="G381" i="2"/>
  <c r="E381" i="2"/>
  <c r="D381" i="2"/>
  <c r="F389" i="2"/>
  <c r="G389" i="2"/>
  <c r="E389" i="2"/>
  <c r="D389" i="2"/>
  <c r="F397" i="2"/>
  <c r="G397" i="2"/>
  <c r="E397" i="2"/>
  <c r="D397" i="2"/>
  <c r="F405" i="2"/>
  <c r="G405" i="2"/>
  <c r="E405" i="2"/>
  <c r="D405" i="2"/>
  <c r="F413" i="2"/>
  <c r="G413" i="2"/>
  <c r="E413" i="2"/>
  <c r="D413" i="2"/>
  <c r="F421" i="2"/>
  <c r="G421" i="2"/>
  <c r="E421" i="2"/>
  <c r="D421" i="2"/>
  <c r="F429" i="2"/>
  <c r="G429" i="2"/>
  <c r="E429" i="2"/>
  <c r="D429" i="2"/>
  <c r="F437" i="2"/>
  <c r="G437" i="2"/>
  <c r="E437" i="2"/>
  <c r="D437" i="2"/>
  <c r="F445" i="2"/>
  <c r="G445" i="2"/>
  <c r="E445" i="2"/>
  <c r="D445" i="2"/>
  <c r="F453" i="2"/>
  <c r="G453" i="2"/>
  <c r="E453" i="2"/>
  <c r="D453" i="2"/>
  <c r="F461" i="2"/>
  <c r="G461" i="2"/>
  <c r="E461" i="2"/>
  <c r="D461" i="2"/>
  <c r="F469" i="2"/>
  <c r="G469" i="2"/>
  <c r="E469" i="2"/>
  <c r="D469" i="2"/>
  <c r="F477" i="2"/>
  <c r="G477" i="2"/>
  <c r="E477" i="2"/>
  <c r="D477" i="2"/>
  <c r="F485" i="2"/>
  <c r="G485" i="2"/>
  <c r="E485" i="2"/>
  <c r="D485" i="2"/>
  <c r="F493" i="2"/>
  <c r="G493" i="2"/>
  <c r="E493" i="2"/>
  <c r="D493" i="2"/>
  <c r="F501" i="2"/>
  <c r="G501" i="2"/>
  <c r="E501" i="2"/>
  <c r="D501" i="2"/>
  <c r="F509" i="2"/>
  <c r="G509" i="2"/>
  <c r="E509" i="2"/>
  <c r="D509" i="2"/>
  <c r="F517" i="2"/>
  <c r="G517" i="2"/>
  <c r="E517" i="2"/>
  <c r="D517" i="2"/>
  <c r="F525" i="2"/>
  <c r="G525" i="2"/>
  <c r="E525" i="2"/>
  <c r="D525" i="2"/>
  <c r="F533" i="2"/>
  <c r="G533" i="2"/>
  <c r="E533" i="2"/>
  <c r="D533" i="2"/>
  <c r="F541" i="2"/>
  <c r="G541" i="2"/>
  <c r="E541" i="2"/>
  <c r="D541" i="2"/>
  <c r="F549" i="2"/>
  <c r="G549" i="2"/>
  <c r="E549" i="2"/>
  <c r="D549" i="2"/>
  <c r="F557" i="2"/>
  <c r="G557" i="2"/>
  <c r="E557" i="2"/>
  <c r="D557" i="2"/>
  <c r="F565" i="2"/>
  <c r="G565" i="2"/>
  <c r="E565" i="2"/>
  <c r="D565" i="2"/>
  <c r="F573" i="2"/>
  <c r="G573" i="2"/>
  <c r="E573" i="2"/>
  <c r="D573" i="2"/>
  <c r="F581" i="2"/>
  <c r="G581" i="2"/>
  <c r="E581" i="2"/>
  <c r="D581" i="2"/>
  <c r="F589" i="2"/>
  <c r="G589" i="2"/>
  <c r="E589" i="2"/>
  <c r="D589" i="2"/>
  <c r="F597" i="2"/>
  <c r="G597" i="2"/>
  <c r="E597" i="2"/>
  <c r="D597" i="2"/>
  <c r="F605" i="2"/>
  <c r="G605" i="2"/>
  <c r="E605" i="2"/>
  <c r="D605" i="2"/>
  <c r="F613" i="2"/>
  <c r="G613" i="2"/>
  <c r="E613" i="2"/>
  <c r="D613" i="2"/>
  <c r="F621" i="2"/>
  <c r="G621" i="2"/>
  <c r="E621" i="2"/>
  <c r="D621" i="2"/>
  <c r="F629" i="2"/>
  <c r="G629" i="2"/>
  <c r="E629" i="2"/>
  <c r="D629" i="2"/>
  <c r="G637" i="2"/>
  <c r="F637" i="2"/>
  <c r="E637" i="2"/>
  <c r="D637" i="2"/>
  <c r="F645" i="2"/>
  <c r="G645" i="2"/>
  <c r="E645" i="2"/>
  <c r="D645" i="2"/>
  <c r="F653" i="2"/>
  <c r="G653" i="2"/>
  <c r="E653" i="2"/>
  <c r="D653" i="2"/>
  <c r="G661" i="2"/>
  <c r="F661" i="2"/>
  <c r="E661" i="2"/>
  <c r="D661" i="2"/>
  <c r="F669" i="2"/>
  <c r="G669" i="2"/>
  <c r="E669" i="2"/>
  <c r="D669" i="2"/>
  <c r="G677" i="2"/>
  <c r="F677" i="2"/>
  <c r="E677" i="2"/>
  <c r="D677" i="2"/>
  <c r="F685" i="2"/>
  <c r="G685" i="2"/>
  <c r="E685" i="2"/>
  <c r="D685" i="2"/>
  <c r="G693" i="2"/>
  <c r="F693" i="2"/>
  <c r="E693" i="2"/>
  <c r="D693" i="2"/>
  <c r="F701" i="2"/>
  <c r="G701" i="2"/>
  <c r="E701" i="2"/>
  <c r="D701" i="2"/>
  <c r="G709" i="2"/>
  <c r="F709" i="2"/>
  <c r="E709" i="2"/>
  <c r="D709" i="2"/>
  <c r="F717" i="2"/>
  <c r="G717" i="2"/>
  <c r="E717" i="2"/>
  <c r="D717" i="2"/>
  <c r="G725" i="2"/>
  <c r="F725" i="2"/>
  <c r="E725" i="2"/>
  <c r="D725" i="2"/>
  <c r="F733" i="2"/>
  <c r="G733" i="2"/>
  <c r="E733" i="2"/>
  <c r="D733" i="2"/>
  <c r="G741" i="2"/>
  <c r="F741" i="2"/>
  <c r="E741" i="2"/>
  <c r="D741" i="2"/>
  <c r="F749" i="2"/>
  <c r="G749" i="2"/>
  <c r="E749" i="2"/>
  <c r="D749" i="2"/>
  <c r="F757" i="2"/>
  <c r="G757" i="2"/>
  <c r="E757" i="2"/>
  <c r="D757" i="2"/>
  <c r="F765" i="2"/>
  <c r="G765" i="2"/>
  <c r="E765" i="2"/>
  <c r="D765" i="2"/>
  <c r="G773" i="2"/>
  <c r="F773" i="2"/>
  <c r="E773" i="2"/>
  <c r="D773" i="2"/>
  <c r="F781" i="2"/>
  <c r="G781" i="2"/>
  <c r="E781" i="2"/>
  <c r="D781" i="2"/>
  <c r="G789" i="2"/>
  <c r="F789" i="2"/>
  <c r="E789" i="2"/>
  <c r="D789" i="2"/>
  <c r="F797" i="2"/>
  <c r="G797" i="2"/>
  <c r="E797" i="2"/>
  <c r="D797" i="2"/>
  <c r="F805" i="2"/>
  <c r="G805" i="2"/>
  <c r="E805" i="2"/>
  <c r="D805" i="2"/>
  <c r="F813" i="2"/>
  <c r="G813" i="2"/>
  <c r="E813" i="2"/>
  <c r="D813" i="2"/>
  <c r="F821" i="2"/>
  <c r="G821" i="2"/>
  <c r="E821" i="2"/>
  <c r="D821" i="2"/>
  <c r="G829" i="2"/>
  <c r="F829" i="2"/>
  <c r="E829" i="2"/>
  <c r="D829" i="2"/>
  <c r="G837" i="2"/>
  <c r="F837" i="2"/>
  <c r="E837" i="2"/>
  <c r="D837" i="2"/>
  <c r="F845" i="2"/>
  <c r="G845" i="2"/>
  <c r="E845" i="2"/>
  <c r="D845" i="2"/>
  <c r="G853" i="2"/>
  <c r="F853" i="2"/>
  <c r="E853" i="2"/>
  <c r="D853" i="2"/>
  <c r="F861" i="2"/>
  <c r="G861" i="2"/>
  <c r="E861" i="2"/>
  <c r="D861" i="2"/>
  <c r="F869" i="2"/>
  <c r="G869" i="2"/>
  <c r="E869" i="2"/>
  <c r="D869" i="2"/>
  <c r="G49" i="2"/>
  <c r="G65" i="2"/>
  <c r="G81" i="2"/>
  <c r="G105" i="2"/>
  <c r="G129" i="2"/>
  <c r="G137" i="2"/>
  <c r="G153" i="2"/>
  <c r="G169" i="2"/>
  <c r="G185" i="2"/>
  <c r="G193" i="2"/>
  <c r="G201" i="2"/>
  <c r="G209" i="2"/>
  <c r="G225" i="2"/>
  <c r="G241" i="2"/>
  <c r="G257" i="2"/>
  <c r="G273" i="2"/>
  <c r="G297" i="2"/>
  <c r="G305" i="2"/>
  <c r="G313" i="2"/>
  <c r="G321" i="2"/>
  <c r="G345" i="2"/>
  <c r="G361" i="2"/>
  <c r="G377" i="2"/>
  <c r="G393" i="2"/>
  <c r="G409" i="2"/>
  <c r="G425" i="2"/>
  <c r="G441" i="2"/>
  <c r="G449" i="2"/>
  <c r="G465" i="2"/>
  <c r="G473" i="2"/>
  <c r="G481" i="2"/>
  <c r="G497" i="2"/>
  <c r="G513" i="2"/>
  <c r="G529" i="2"/>
  <c r="G545" i="2"/>
  <c r="G561" i="2"/>
  <c r="G585" i="2"/>
  <c r="G601" i="2"/>
  <c r="G625" i="2"/>
  <c r="G633" i="2"/>
  <c r="G649" i="2"/>
  <c r="G689" i="2"/>
  <c r="G697" i="2"/>
  <c r="G705" i="2"/>
  <c r="G721" i="2"/>
  <c r="G737" i="2"/>
  <c r="G745" i="2"/>
  <c r="G761" i="2"/>
  <c r="G769" i="2"/>
  <c r="G777" i="2"/>
  <c r="G785" i="2"/>
  <c r="G801" i="2"/>
  <c r="G825" i="2"/>
  <c r="G841" i="2"/>
  <c r="G849" i="2"/>
  <c r="G873" i="2"/>
  <c r="F39" i="2"/>
  <c r="F47" i="2"/>
  <c r="F55" i="2"/>
  <c r="F63" i="2"/>
  <c r="F71" i="2"/>
  <c r="F79" i="2"/>
  <c r="F87" i="2"/>
  <c r="F95" i="2"/>
  <c r="F103" i="2"/>
  <c r="F111" i="2"/>
  <c r="F119" i="2"/>
  <c r="F127" i="2"/>
  <c r="F135" i="2"/>
  <c r="F143" i="2"/>
  <c r="F151" i="2"/>
  <c r="F159" i="2"/>
  <c r="F167" i="2"/>
  <c r="F175" i="2"/>
  <c r="F183" i="2"/>
  <c r="F191" i="2"/>
  <c r="F199" i="2"/>
  <c r="F207" i="2"/>
  <c r="F215" i="2"/>
  <c r="F223" i="2"/>
  <c r="F231" i="2"/>
  <c r="F239" i="2"/>
  <c r="F247" i="2"/>
  <c r="F255" i="2"/>
  <c r="F263" i="2"/>
  <c r="F271" i="2"/>
  <c r="F279" i="2"/>
  <c r="F287" i="2"/>
  <c r="F295" i="2"/>
  <c r="F303" i="2"/>
  <c r="F311" i="2"/>
  <c r="F319" i="2"/>
  <c r="F327" i="2"/>
  <c r="F335" i="2"/>
  <c r="F343" i="2"/>
  <c r="F351" i="2"/>
  <c r="F359" i="2"/>
  <c r="F367" i="2"/>
  <c r="F375" i="2"/>
  <c r="F383" i="2"/>
  <c r="F391" i="2"/>
  <c r="F399" i="2"/>
  <c r="F407" i="2"/>
  <c r="F415" i="2"/>
  <c r="F423" i="2"/>
  <c r="F431" i="2"/>
  <c r="F439" i="2"/>
  <c r="F447" i="2"/>
  <c r="F455" i="2"/>
  <c r="F463" i="2"/>
  <c r="F471" i="2"/>
  <c r="F479" i="2"/>
  <c r="F487" i="2"/>
  <c r="F495" i="2"/>
  <c r="F503" i="2"/>
  <c r="F511" i="2"/>
  <c r="F519" i="2"/>
  <c r="F527" i="2"/>
  <c r="F535" i="2"/>
  <c r="F543" i="2"/>
  <c r="F551" i="2"/>
  <c r="F559" i="2"/>
  <c r="F567" i="2"/>
  <c r="F575" i="2"/>
  <c r="F583" i="2"/>
  <c r="F591" i="2"/>
  <c r="F599" i="2"/>
  <c r="F607" i="2"/>
  <c r="F615" i="2"/>
  <c r="F623" i="2"/>
  <c r="F631" i="2"/>
  <c r="F639" i="2"/>
  <c r="F647" i="2"/>
  <c r="F655" i="2"/>
  <c r="F663" i="2"/>
  <c r="F671" i="2"/>
  <c r="F679" i="2"/>
  <c r="F687" i="2"/>
  <c r="F695" i="2"/>
  <c r="F703" i="2"/>
  <c r="F711" i="2"/>
  <c r="F719" i="2"/>
  <c r="F727" i="2"/>
  <c r="F735" i="2"/>
  <c r="F743" i="2"/>
  <c r="F751" i="2"/>
  <c r="F759" i="2"/>
  <c r="F767" i="2"/>
  <c r="F775" i="2"/>
  <c r="F783" i="2"/>
  <c r="F791" i="2"/>
  <c r="F799" i="2"/>
  <c r="F807" i="2"/>
  <c r="F815" i="2"/>
  <c r="F823" i="2"/>
  <c r="F831" i="2"/>
  <c r="F839" i="2"/>
  <c r="F847" i="2"/>
  <c r="F855" i="2"/>
  <c r="F863" i="2"/>
  <c r="F871" i="2"/>
  <c r="G33" i="2"/>
  <c r="G41" i="2"/>
  <c r="G57" i="2"/>
  <c r="G73" i="2"/>
  <c r="G89" i="2"/>
  <c r="G97" i="2"/>
  <c r="G113" i="2"/>
  <c r="G121" i="2"/>
  <c r="G145" i="2"/>
  <c r="G161" i="2"/>
  <c r="G177" i="2"/>
  <c r="G217" i="2"/>
  <c r="G233" i="2"/>
  <c r="G249" i="2"/>
  <c r="G265" i="2"/>
  <c r="G281" i="2"/>
  <c r="G289" i="2"/>
  <c r="G329" i="2"/>
  <c r="G337" i="2"/>
  <c r="G353" i="2"/>
  <c r="G369" i="2"/>
  <c r="G385" i="2"/>
  <c r="G401" i="2"/>
  <c r="G417" i="2"/>
  <c r="G433" i="2"/>
  <c r="G457" i="2"/>
  <c r="G489" i="2"/>
  <c r="G505" i="2"/>
  <c r="G521" i="2"/>
  <c r="G537" i="2"/>
  <c r="G553" i="2"/>
  <c r="G569" i="2"/>
  <c r="G577" i="2"/>
  <c r="G593" i="2"/>
  <c r="G609" i="2"/>
  <c r="G617" i="2"/>
  <c r="G641" i="2"/>
  <c r="G657" i="2"/>
  <c r="G665" i="2"/>
  <c r="G673" i="2"/>
  <c r="G681" i="2"/>
  <c r="G713" i="2"/>
  <c r="G729" i="2"/>
  <c r="G753" i="2"/>
  <c r="G793" i="2"/>
  <c r="G809" i="2"/>
  <c r="G817" i="2"/>
  <c r="G833" i="2"/>
  <c r="G857" i="2"/>
  <c r="G865" i="2"/>
  <c r="D36" i="2"/>
  <c r="D44" i="2"/>
  <c r="D52" i="2"/>
  <c r="D60" i="2"/>
  <c r="D68" i="2"/>
  <c r="D76" i="2"/>
  <c r="D84" i="2"/>
  <c r="D92" i="2"/>
  <c r="D100" i="2"/>
  <c r="D108" i="2"/>
  <c r="D116" i="2"/>
  <c r="D124" i="2"/>
  <c r="D132" i="2"/>
  <c r="D140" i="2"/>
  <c r="D148" i="2"/>
  <c r="D156" i="2"/>
  <c r="D164" i="2"/>
  <c r="D172" i="2"/>
  <c r="D180" i="2"/>
  <c r="D188" i="2"/>
  <c r="D196" i="2"/>
  <c r="D204" i="2"/>
  <c r="D212" i="2"/>
  <c r="D220" i="2"/>
  <c r="D228" i="2"/>
  <c r="D236" i="2"/>
  <c r="D244" i="2"/>
  <c r="D252" i="2"/>
  <c r="D260" i="2"/>
  <c r="D268" i="2"/>
  <c r="D276" i="2"/>
  <c r="D284" i="2"/>
  <c r="D292" i="2"/>
  <c r="D300" i="2"/>
  <c r="D308" i="2"/>
  <c r="D316" i="2"/>
  <c r="D324" i="2"/>
  <c r="D332" i="2"/>
  <c r="D340" i="2"/>
  <c r="D348" i="2"/>
  <c r="D356" i="2"/>
  <c r="D364" i="2"/>
  <c r="D372" i="2"/>
  <c r="D380" i="2"/>
  <c r="D388" i="2"/>
  <c r="D396" i="2"/>
  <c r="D404" i="2"/>
  <c r="D412" i="2"/>
  <c r="D420" i="2"/>
  <c r="D428" i="2"/>
  <c r="D436" i="2"/>
  <c r="D444" i="2"/>
  <c r="D452" i="2"/>
  <c r="D460" i="2"/>
  <c r="D468" i="2"/>
  <c r="D476" i="2"/>
  <c r="D484" i="2"/>
  <c r="D492" i="2"/>
  <c r="D500" i="2"/>
  <c r="D508" i="2"/>
  <c r="D516" i="2"/>
  <c r="D524" i="2"/>
  <c r="D532" i="2"/>
  <c r="D540" i="2"/>
  <c r="D548" i="2"/>
  <c r="D556" i="2"/>
  <c r="D564" i="2"/>
  <c r="D572" i="2"/>
  <c r="D580" i="2"/>
  <c r="D588" i="2"/>
  <c r="D596" i="2"/>
  <c r="D604" i="2"/>
  <c r="D612" i="2"/>
  <c r="D620" i="2"/>
  <c r="D628" i="2"/>
  <c r="D636" i="2"/>
  <c r="D644" i="2"/>
  <c r="D652" i="2"/>
  <c r="D660" i="2"/>
  <c r="D668" i="2"/>
  <c r="D676" i="2"/>
  <c r="D684" i="2"/>
  <c r="D692" i="2"/>
  <c r="D700" i="2"/>
  <c r="D708" i="2"/>
  <c r="D716" i="2"/>
  <c r="D724" i="2"/>
  <c r="D732" i="2"/>
  <c r="D740" i="2"/>
  <c r="D748" i="2"/>
  <c r="D756" i="2"/>
  <c r="D764" i="2"/>
  <c r="D772" i="2"/>
  <c r="D780" i="2"/>
  <c r="D788" i="2"/>
  <c r="D796" i="2"/>
  <c r="D804" i="2"/>
  <c r="D812" i="2"/>
  <c r="D820" i="2"/>
  <c r="D828" i="2"/>
  <c r="D836" i="2"/>
  <c r="D844" i="2"/>
  <c r="D852" i="2"/>
  <c r="D860" i="2"/>
  <c r="D868" i="2"/>
  <c r="F36" i="2"/>
  <c r="F44" i="2"/>
  <c r="F60" i="2"/>
  <c r="F76" i="2"/>
  <c r="F84" i="2"/>
  <c r="F92" i="2"/>
  <c r="F100" i="2"/>
  <c r="F108" i="2"/>
  <c r="F116" i="2"/>
  <c r="F124" i="2"/>
  <c r="F132" i="2"/>
  <c r="F140" i="2"/>
  <c r="F148" i="2"/>
  <c r="F156" i="2"/>
  <c r="F164" i="2"/>
  <c r="F172" i="2"/>
  <c r="F180" i="2"/>
  <c r="F188" i="2"/>
  <c r="F196" i="2"/>
  <c r="F204" i="2"/>
  <c r="F212" i="2"/>
  <c r="F220" i="2"/>
  <c r="F228" i="2"/>
  <c r="F236" i="2"/>
  <c r="F244" i="2"/>
  <c r="F252" i="2"/>
  <c r="F260" i="2"/>
  <c r="F268" i="2"/>
  <c r="F276" i="2"/>
  <c r="F284" i="2"/>
  <c r="F292" i="2"/>
  <c r="F300" i="2"/>
  <c r="F308" i="2"/>
  <c r="F316" i="2"/>
  <c r="F324" i="2"/>
  <c r="F332" i="2"/>
  <c r="F340" i="2"/>
  <c r="F348" i="2"/>
  <c r="F356" i="2"/>
  <c r="F364" i="2"/>
  <c r="F372" i="2"/>
  <c r="F380" i="2"/>
  <c r="F388" i="2"/>
  <c r="F396" i="2"/>
  <c r="F404" i="2"/>
  <c r="F412" i="2"/>
  <c r="F420" i="2"/>
  <c r="F428" i="2"/>
  <c r="F436" i="2"/>
  <c r="F444" i="2"/>
  <c r="F452" i="2"/>
  <c r="F460" i="2"/>
  <c r="F468" i="2"/>
  <c r="F476" i="2"/>
  <c r="F484" i="2"/>
  <c r="F492" i="2"/>
  <c r="F500" i="2"/>
  <c r="F508" i="2"/>
  <c r="F516" i="2"/>
  <c r="F524" i="2"/>
  <c r="F532" i="2"/>
  <c r="F540" i="2"/>
  <c r="F548" i="2"/>
  <c r="F556" i="2"/>
  <c r="F564" i="2"/>
  <c r="F572" i="2"/>
  <c r="F580" i="2"/>
  <c r="F588" i="2"/>
  <c r="F596" i="2"/>
  <c r="F604" i="2"/>
  <c r="F612" i="2"/>
  <c r="F620" i="2"/>
  <c r="F628" i="2"/>
  <c r="F636" i="2"/>
  <c r="F644" i="2"/>
  <c r="F652" i="2"/>
  <c r="F660" i="2"/>
  <c r="F668" i="2"/>
  <c r="F676" i="2"/>
  <c r="F684" i="2"/>
  <c r="F692" i="2"/>
  <c r="F700" i="2"/>
  <c r="F708" i="2"/>
  <c r="F716" i="2"/>
  <c r="F724" i="2"/>
  <c r="F732" i="2"/>
  <c r="F740" i="2"/>
  <c r="F748" i="2"/>
  <c r="F756" i="2"/>
  <c r="F764" i="2"/>
  <c r="F772" i="2"/>
  <c r="F780" i="2"/>
  <c r="F788" i="2"/>
  <c r="F796" i="2"/>
  <c r="F804" i="2"/>
  <c r="F812" i="2"/>
  <c r="F820" i="2"/>
  <c r="F828" i="2"/>
  <c r="F836" i="2"/>
  <c r="F844" i="2"/>
  <c r="F852" i="2"/>
  <c r="F860" i="2"/>
  <c r="F868" i="2"/>
  <c r="F52" i="2"/>
  <c r="F68" i="2"/>
  <c r="C24" i="2"/>
  <c r="O873" i="2" l="1"/>
  <c r="P873" i="2" s="1"/>
  <c r="Q873" i="2" s="1"/>
  <c r="R873" i="2" s="1"/>
  <c r="H873" i="2"/>
  <c r="I873" i="2" s="1"/>
  <c r="C71" i="2"/>
  <c r="C787" i="2"/>
  <c r="C828" i="2"/>
  <c r="C342" i="2"/>
  <c r="C221" i="2"/>
  <c r="C120" i="2"/>
  <c r="C322" i="2"/>
  <c r="C265" i="2"/>
  <c r="C780" i="2"/>
  <c r="C777" i="2"/>
  <c r="C840" i="2"/>
  <c r="C586" i="2"/>
  <c r="C474" i="2"/>
  <c r="C313" i="2"/>
  <c r="C197" i="2"/>
  <c r="C191" i="2"/>
  <c r="C741" i="2"/>
  <c r="C68" i="2"/>
  <c r="C352" i="2"/>
  <c r="C715" i="2"/>
  <c r="C526" i="2"/>
  <c r="C831" i="2"/>
  <c r="C124" i="2"/>
  <c r="C144" i="2"/>
  <c r="C305" i="2"/>
  <c r="C234" i="2"/>
  <c r="C348" i="2"/>
  <c r="C226" i="2"/>
  <c r="C664" i="2"/>
  <c r="C868" i="2"/>
  <c r="C175" i="2"/>
  <c r="C801" i="2"/>
  <c r="C331" i="2"/>
  <c r="C772" i="2"/>
  <c r="C542" i="2"/>
  <c r="C379" i="2"/>
  <c r="C798" i="2"/>
  <c r="C764" i="2"/>
  <c r="C726" i="2"/>
  <c r="C776" i="2"/>
  <c r="C414" i="2"/>
  <c r="C204" i="2"/>
  <c r="C634" i="2"/>
  <c r="C422" i="2"/>
  <c r="C568" i="2"/>
  <c r="C378" i="2"/>
  <c r="C724" i="2"/>
  <c r="C695" i="2"/>
  <c r="C524" i="2"/>
  <c r="C426" i="2"/>
  <c r="C129" i="2"/>
  <c r="C335" i="2"/>
  <c r="C327" i="2"/>
  <c r="C163" i="2"/>
  <c r="C329" i="2"/>
  <c r="C107" i="2"/>
  <c r="C231" i="2"/>
  <c r="C295" i="2"/>
  <c r="C40" i="2"/>
  <c r="C41" i="2"/>
  <c r="C137" i="2"/>
  <c r="C804" i="2"/>
  <c r="C366" i="2"/>
  <c r="C762" i="2"/>
  <c r="C356" i="2"/>
  <c r="C717" i="2"/>
  <c r="C854" i="2"/>
  <c r="C732" i="2"/>
  <c r="C267" i="2"/>
  <c r="C680" i="2"/>
  <c r="C162" i="2"/>
  <c r="C747" i="2"/>
  <c r="C428" i="2"/>
  <c r="C864" i="2"/>
  <c r="C815" i="2"/>
  <c r="C682" i="2"/>
  <c r="C584" i="2"/>
  <c r="C382" i="2"/>
  <c r="C140" i="2"/>
  <c r="C855" i="2"/>
  <c r="C775" i="2"/>
  <c r="C704" i="2"/>
  <c r="C551" i="2"/>
  <c r="C81" i="2"/>
  <c r="C832" i="2"/>
  <c r="C757" i="2"/>
  <c r="C511" i="2"/>
  <c r="C790" i="2"/>
  <c r="C816" i="2"/>
  <c r="C733" i="2"/>
  <c r="C537" i="2"/>
  <c r="C237" i="2"/>
  <c r="C833" i="2"/>
  <c r="C789" i="2"/>
  <c r="C721" i="2"/>
  <c r="C561" i="2"/>
  <c r="C453" i="2"/>
  <c r="C641" i="2"/>
  <c r="C583" i="2"/>
  <c r="C240" i="2"/>
  <c r="C575" i="2"/>
  <c r="C103" i="2"/>
  <c r="C469" i="2"/>
  <c r="C223" i="2"/>
  <c r="C701" i="2"/>
  <c r="C671" i="2"/>
  <c r="C603" i="2"/>
  <c r="C504" i="2"/>
  <c r="C445" i="2"/>
  <c r="C388" i="2"/>
  <c r="C317" i="2"/>
  <c r="C406" i="2"/>
  <c r="C310" i="2"/>
  <c r="C219" i="2"/>
  <c r="C497" i="2"/>
  <c r="C416" i="2"/>
  <c r="C374" i="2"/>
  <c r="C206" i="2"/>
  <c r="C427" i="2"/>
  <c r="C341" i="2"/>
  <c r="C300" i="2"/>
  <c r="C236" i="2"/>
  <c r="C297" i="2"/>
  <c r="C228" i="2"/>
  <c r="C189" i="2"/>
  <c r="C85" i="2"/>
  <c r="C350" i="2"/>
  <c r="C95" i="2"/>
  <c r="C112" i="2"/>
  <c r="C57" i="2"/>
  <c r="C110" i="2"/>
  <c r="C825" i="2"/>
  <c r="C799" i="2"/>
  <c r="C451" i="2"/>
  <c r="C686" i="2"/>
  <c r="C439" i="2"/>
  <c r="C253" i="2"/>
  <c r="C48" i="2"/>
  <c r="C108" i="2"/>
  <c r="C811" i="2"/>
  <c r="C601" i="2"/>
  <c r="C860" i="2"/>
  <c r="C534" i="2"/>
  <c r="C648" i="2"/>
  <c r="C624" i="2"/>
  <c r="C761" i="2"/>
  <c r="C709" i="2"/>
  <c r="C867" i="2"/>
  <c r="C672" i="2"/>
  <c r="C746" i="2"/>
  <c r="C708" i="2"/>
  <c r="C644" i="2"/>
  <c r="C556" i="2"/>
  <c r="C841" i="2"/>
  <c r="C544" i="2"/>
  <c r="C822" i="2"/>
  <c r="C503" i="2"/>
  <c r="C872" i="2"/>
  <c r="C692" i="2"/>
  <c r="C629" i="2"/>
  <c r="C148" i="2"/>
  <c r="C494" i="2"/>
  <c r="C233" i="2"/>
  <c r="C531" i="2"/>
  <c r="C60" i="2"/>
  <c r="C661" i="2"/>
  <c r="C492" i="2"/>
  <c r="C377" i="2"/>
  <c r="C283" i="2"/>
  <c r="C292" i="2"/>
  <c r="C394" i="2"/>
  <c r="C111" i="2"/>
  <c r="C496" i="2"/>
  <c r="C417" i="2"/>
  <c r="C257" i="2"/>
  <c r="C220" i="2"/>
  <c r="C169" i="2"/>
  <c r="C55" i="2"/>
  <c r="C340" i="2"/>
  <c r="C209" i="2"/>
  <c r="C43" i="2"/>
  <c r="C100" i="2"/>
  <c r="C59" i="2"/>
  <c r="C587" i="2"/>
  <c r="C592" i="2"/>
  <c r="C849" i="2"/>
  <c r="C642" i="2"/>
  <c r="C573" i="2"/>
  <c r="C616" i="2"/>
  <c r="C785" i="2"/>
  <c r="C605" i="2"/>
  <c r="C835" i="2"/>
  <c r="C670" i="2"/>
  <c r="C479" i="2"/>
  <c r="C581" i="2"/>
  <c r="C845" i="2"/>
  <c r="C744" i="2"/>
  <c r="C393" i="2"/>
  <c r="C399" i="2"/>
  <c r="C818" i="2"/>
  <c r="C423" i="2"/>
  <c r="C397" i="2"/>
  <c r="C620" i="2"/>
  <c r="C213" i="2"/>
  <c r="C545" i="2"/>
  <c r="C288" i="2"/>
  <c r="C160" i="2"/>
  <c r="C298" i="2"/>
  <c r="C391" i="2"/>
  <c r="C323" i="2"/>
  <c r="C89" i="2"/>
  <c r="C214" i="2"/>
  <c r="C218" i="2"/>
  <c r="C187" i="2"/>
  <c r="C154" i="2"/>
  <c r="C192" i="2"/>
  <c r="C141" i="2"/>
  <c r="C151" i="2"/>
  <c r="C65" i="2"/>
  <c r="C669" i="2"/>
  <c r="C784" i="2"/>
  <c r="C852" i="2"/>
  <c r="C368" i="2"/>
  <c r="C285" i="2"/>
  <c r="C170" i="2"/>
  <c r="C259" i="2"/>
  <c r="C635" i="2"/>
  <c r="C856" i="2"/>
  <c r="C792" i="2"/>
  <c r="C759" i="2"/>
  <c r="C558" i="2"/>
  <c r="C806" i="2"/>
  <c r="C783" i="2"/>
  <c r="C486" i="2"/>
  <c r="C488" i="2"/>
  <c r="C243" i="2"/>
  <c r="C750" i="2"/>
  <c r="C574" i="2"/>
  <c r="C166" i="2"/>
  <c r="C149" i="2"/>
  <c r="C471" i="2"/>
  <c r="C566" i="2"/>
  <c r="C729" i="2"/>
  <c r="C202" i="2"/>
  <c r="C358" i="2"/>
  <c r="C183" i="2"/>
  <c r="C153" i="2"/>
  <c r="C517" i="2"/>
  <c r="C50" i="2"/>
  <c r="C483" i="2"/>
  <c r="C235" i="2"/>
  <c r="C571" i="2"/>
  <c r="C203" i="2"/>
  <c r="C638" i="2"/>
  <c r="C274" i="2"/>
  <c r="C873" i="2"/>
  <c r="C736" i="2"/>
  <c r="C345" i="2"/>
  <c r="C659" i="2"/>
  <c r="C720" i="2"/>
  <c r="C839" i="2"/>
  <c r="C607" i="2"/>
  <c r="C227" i="2"/>
  <c r="C463" i="2"/>
  <c r="C403" i="2"/>
  <c r="C275" i="2"/>
  <c r="C562" i="2"/>
  <c r="C522" i="2"/>
  <c r="C307" i="2"/>
  <c r="C176" i="2"/>
  <c r="C36" i="2"/>
  <c r="C131" i="2"/>
  <c r="C56" i="2"/>
  <c r="C858" i="2"/>
  <c r="C830" i="2"/>
  <c r="C357" i="2"/>
  <c r="C691" i="2"/>
  <c r="C821" i="2"/>
  <c r="C824" i="2"/>
  <c r="C172" i="2"/>
  <c r="C434" i="2"/>
  <c r="C674" i="2"/>
  <c r="C600" i="2"/>
  <c r="C710" i="2"/>
  <c r="C392" i="2"/>
  <c r="C859" i="2"/>
  <c r="C809" i="2"/>
  <c r="C751" i="2"/>
  <c r="C657" i="2"/>
  <c r="C362" i="2"/>
  <c r="C844" i="2"/>
  <c r="C696" i="2"/>
  <c r="C829" i="2"/>
  <c r="C484" i="2"/>
  <c r="C808" i="2"/>
  <c r="C779" i="2"/>
  <c r="C712" i="2"/>
  <c r="C639" i="2"/>
  <c r="C559" i="2"/>
  <c r="C211" i="2"/>
  <c r="C637" i="2"/>
  <c r="C193" i="2"/>
  <c r="C643" i="2"/>
  <c r="C502" i="2"/>
  <c r="C99" i="2"/>
  <c r="C628" i="2"/>
  <c r="C554" i="2"/>
  <c r="C462" i="2"/>
  <c r="C699" i="2"/>
  <c r="C585" i="2"/>
  <c r="C532" i="2"/>
  <c r="C500" i="2"/>
  <c r="C440" i="2"/>
  <c r="C386" i="2"/>
  <c r="C168" i="2"/>
  <c r="C404" i="2"/>
  <c r="C188" i="2"/>
  <c r="C349" i="2"/>
  <c r="C472" i="2"/>
  <c r="C182" i="2"/>
  <c r="C515" i="2"/>
  <c r="C421" i="2"/>
  <c r="C174" i="2"/>
  <c r="C282" i="2"/>
  <c r="C82" i="2"/>
  <c r="C346" i="2"/>
  <c r="C299" i="2"/>
  <c r="C230" i="2"/>
  <c r="C171" i="2"/>
  <c r="C127" i="2"/>
  <c r="C46" i="2"/>
  <c r="C51" i="2"/>
  <c r="C102" i="2"/>
  <c r="C61" i="2"/>
  <c r="C869" i="2"/>
  <c r="C552" i="2"/>
  <c r="C768" i="2"/>
  <c r="C646" i="2"/>
  <c r="C791" i="2"/>
  <c r="C738" i="2"/>
  <c r="C529" i="2"/>
  <c r="C293" i="2"/>
  <c r="C700" i="2"/>
  <c r="C365" i="2"/>
  <c r="C863" i="2"/>
  <c r="C755" i="2"/>
  <c r="C866" i="2"/>
  <c r="C807" i="2"/>
  <c r="C766" i="2"/>
  <c r="C684" i="2"/>
  <c r="C576" i="2"/>
  <c r="C186" i="2"/>
  <c r="C510" i="2"/>
  <c r="C609" i="2"/>
  <c r="C550" i="2"/>
  <c r="C508" i="2"/>
  <c r="C407" i="2"/>
  <c r="C688" i="2"/>
  <c r="C640" i="2"/>
  <c r="C549" i="2"/>
  <c r="C519" i="2"/>
  <c r="C470" i="2"/>
  <c r="C354" i="2"/>
  <c r="C245" i="2"/>
  <c r="C63" i="2"/>
  <c r="C157" i="2"/>
  <c r="C441" i="2"/>
  <c r="C387" i="2"/>
  <c r="C58" i="2"/>
  <c r="C271" i="2"/>
  <c r="C83" i="2"/>
  <c r="C491" i="2"/>
  <c r="C321" i="2"/>
  <c r="C258" i="2"/>
  <c r="C115" i="2"/>
  <c r="C328" i="2"/>
  <c r="C159" i="2"/>
  <c r="C375" i="2"/>
  <c r="C336" i="2"/>
  <c r="C167" i="2"/>
  <c r="C147" i="2"/>
  <c r="C79" i="2"/>
  <c r="C123" i="2"/>
  <c r="C88" i="2"/>
  <c r="C146" i="2"/>
  <c r="C94" i="2"/>
  <c r="C312" i="2"/>
  <c r="C514" i="2"/>
  <c r="C458" i="2"/>
  <c r="C612" i="2"/>
  <c r="C52" i="2"/>
  <c r="C788" i="2"/>
  <c r="C734" i="2"/>
  <c r="C749" i="2"/>
  <c r="C774" i="2"/>
  <c r="C579" i="2"/>
  <c r="C625" i="2"/>
  <c r="C436" i="2"/>
  <c r="C763" i="2"/>
  <c r="C577" i="2"/>
  <c r="C177" i="2"/>
  <c r="C308" i="2"/>
  <c r="C294" i="2"/>
  <c r="C105" i="2"/>
  <c r="C281" i="2"/>
  <c r="C210" i="2"/>
  <c r="C752" i="2"/>
  <c r="C505" i="2"/>
  <c r="C655" i="2"/>
  <c r="C301" i="2"/>
  <c r="C135" i="2"/>
  <c r="C33" i="2"/>
  <c r="C728" i="2"/>
  <c r="C420" i="2"/>
  <c r="C580" i="2"/>
  <c r="C452" i="2"/>
  <c r="C113" i="2"/>
  <c r="C90" i="2"/>
  <c r="C280" i="2"/>
  <c r="C608" i="2"/>
  <c r="C687" i="2"/>
  <c r="C409" i="2"/>
  <c r="C713" i="2"/>
  <c r="C723" i="2"/>
  <c r="C848" i="2"/>
  <c r="C847" i="2"/>
  <c r="C745" i="2"/>
  <c r="C314" i="2"/>
  <c r="C656" i="2"/>
  <c r="C739" i="2"/>
  <c r="C435" i="2"/>
  <c r="C793" i="2"/>
  <c r="C827" i="2"/>
  <c r="C557" i="2"/>
  <c r="C565" i="2"/>
  <c r="C630" i="2"/>
  <c r="C622" i="2"/>
  <c r="C459" i="2"/>
  <c r="C578" i="2"/>
  <c r="C398" i="2"/>
  <c r="C180" i="2"/>
  <c r="C446" i="2"/>
  <c r="C464" i="2"/>
  <c r="C199" i="2"/>
  <c r="C290" i="2"/>
  <c r="C138" i="2"/>
  <c r="C344" i="2"/>
  <c r="C278" i="2"/>
  <c r="C69" i="2"/>
  <c r="C158" i="2"/>
  <c r="C121" i="2"/>
  <c r="C80" i="2"/>
  <c r="C104" i="2"/>
  <c r="C277" i="2"/>
  <c r="C756" i="2"/>
  <c r="C598" i="2"/>
  <c r="C430" i="2"/>
  <c r="C408" i="2"/>
  <c r="C101" i="2"/>
  <c r="C126" i="2"/>
  <c r="C572" i="2"/>
  <c r="C782" i="2"/>
  <c r="C650" i="2"/>
  <c r="C645" i="2"/>
  <c r="C173" i="2"/>
  <c r="C49" i="2"/>
  <c r="C871" i="2"/>
  <c r="C769" i="2"/>
  <c r="C753" i="2"/>
  <c r="C543" i="2"/>
  <c r="C567" i="2"/>
  <c r="C823" i="2"/>
  <c r="C666" i="2"/>
  <c r="C528" i="2"/>
  <c r="C820" i="2"/>
  <c r="C460" i="2"/>
  <c r="C795" i="2"/>
  <c r="C520" i="2"/>
  <c r="C618" i="2"/>
  <c r="C693" i="2"/>
  <c r="C212" i="2"/>
  <c r="C205" i="2"/>
  <c r="C132" i="2"/>
  <c r="C361" i="2"/>
  <c r="C225" i="2"/>
  <c r="C706" i="2"/>
  <c r="C610" i="2"/>
  <c r="C535" i="2"/>
  <c r="C590" i="2"/>
  <c r="C318" i="2"/>
  <c r="C143" i="2"/>
  <c r="C536" i="2"/>
  <c r="C758" i="2"/>
  <c r="C351" i="2"/>
  <c r="C215" i="2"/>
  <c r="C553" i="2"/>
  <c r="C548" i="2"/>
  <c r="C380" i="2"/>
  <c r="C260" i="2"/>
  <c r="C117" i="2"/>
  <c r="C719" i="2"/>
  <c r="C506" i="2"/>
  <c r="C569" i="2"/>
  <c r="C765" i="2"/>
  <c r="C767" i="2"/>
  <c r="C627" i="2"/>
  <c r="C665" i="2"/>
  <c r="C371" i="2"/>
  <c r="C343" i="2"/>
  <c r="C615" i="2"/>
  <c r="C725" i="2"/>
  <c r="C413" i="2"/>
  <c r="C255" i="2"/>
  <c r="C389" i="2"/>
  <c r="C198" i="2"/>
  <c r="C272" i="2"/>
  <c r="C325" i="2"/>
  <c r="C229" i="2"/>
  <c r="C613" i="2"/>
  <c r="C591" i="2"/>
  <c r="C507" i="2"/>
  <c r="C467" i="2"/>
  <c r="C78" i="2"/>
  <c r="C264" i="2"/>
  <c r="C482" i="2"/>
  <c r="C667" i="2"/>
  <c r="C286" i="2"/>
  <c r="C304" i="2"/>
  <c r="C402" i="2"/>
  <c r="C337" i="2"/>
  <c r="C254" i="2"/>
  <c r="C125" i="2"/>
  <c r="C589" i="2"/>
  <c r="C473" i="2"/>
  <c r="C796" i="2"/>
  <c r="C843" i="2"/>
  <c r="C619" i="2"/>
  <c r="C731" i="2"/>
  <c r="C454" i="2"/>
  <c r="C677" i="2"/>
  <c r="C457" i="2"/>
  <c r="C195" i="2"/>
  <c r="C370" i="2"/>
  <c r="C450" i="2"/>
  <c r="C247" i="2"/>
  <c r="C87" i="2"/>
  <c r="C287" i="2"/>
  <c r="C72" i="2"/>
  <c r="C45" i="2"/>
  <c r="C86" i="2"/>
  <c r="C597" i="2"/>
  <c r="C381" i="2"/>
  <c r="C513" i="2"/>
  <c r="C242" i="2"/>
  <c r="C324" i="2"/>
  <c r="C248" i="2"/>
  <c r="C802" i="2"/>
  <c r="C813" i="2"/>
  <c r="C702" i="2"/>
  <c r="C564" i="2"/>
  <c r="C694" i="2"/>
  <c r="C851" i="2"/>
  <c r="C800" i="2"/>
  <c r="C208" i="2"/>
  <c r="C794" i="2"/>
  <c r="C742" i="2"/>
  <c r="C631" i="2"/>
  <c r="C539" i="2"/>
  <c r="C311" i="2"/>
  <c r="C826" i="2"/>
  <c r="C652" i="2"/>
  <c r="C523" i="2"/>
  <c r="C810" i="2"/>
  <c r="C714" i="2"/>
  <c r="C865" i="2"/>
  <c r="C786" i="2"/>
  <c r="C683" i="2"/>
  <c r="C501" i="2"/>
  <c r="C870" i="2"/>
  <c r="C812" i="2"/>
  <c r="C770" i="2"/>
  <c r="C689" i="2"/>
  <c r="C582" i="2"/>
  <c r="C555" i="2"/>
  <c r="C401" i="2"/>
  <c r="C190" i="2"/>
  <c r="C626" i="2"/>
  <c r="C525" i="2"/>
  <c r="C97" i="2"/>
  <c r="C560" i="2"/>
  <c r="C487" i="2"/>
  <c r="C373" i="2"/>
  <c r="C705" i="2"/>
  <c r="C617" i="2"/>
  <c r="C512" i="2"/>
  <c r="C438" i="2"/>
  <c r="C727" i="2"/>
  <c r="C690" i="2"/>
  <c r="C647" i="2"/>
  <c r="C570" i="2"/>
  <c r="C521" i="2"/>
  <c r="C489" i="2"/>
  <c r="C415" i="2"/>
  <c r="C359" i="2"/>
  <c r="C249" i="2"/>
  <c r="C93" i="2"/>
  <c r="C372" i="2"/>
  <c r="C444" i="2"/>
  <c r="C390" i="2"/>
  <c r="C75" i="2"/>
  <c r="C456" i="2"/>
  <c r="C291" i="2"/>
  <c r="C134" i="2"/>
  <c r="C493" i="2"/>
  <c r="C410" i="2"/>
  <c r="C250" i="2"/>
  <c r="C179" i="2"/>
  <c r="C262" i="2"/>
  <c r="C133" i="2"/>
  <c r="C332" i="2"/>
  <c r="C276" i="2"/>
  <c r="C161" i="2"/>
  <c r="C39" i="2"/>
  <c r="C338" i="2"/>
  <c r="C289" i="2"/>
  <c r="C200" i="2"/>
  <c r="C222" i="2"/>
  <c r="C91" i="2"/>
  <c r="C128" i="2"/>
  <c r="C76" i="2"/>
  <c r="C38" i="2"/>
  <c r="C98" i="2"/>
  <c r="C35" i="2"/>
  <c r="C96" i="2"/>
  <c r="C53" i="2"/>
  <c r="C842" i="2"/>
  <c r="C485" i="2"/>
  <c r="C296" i="2"/>
  <c r="C623" i="2"/>
  <c r="C735" i="2"/>
  <c r="C654" i="2"/>
  <c r="C836" i="2"/>
  <c r="C778" i="2"/>
  <c r="C730" i="2"/>
  <c r="C284" i="2"/>
  <c r="C814" i="2"/>
  <c r="C718" i="2"/>
  <c r="C621" i="2"/>
  <c r="C432" i="2"/>
  <c r="C662" i="2"/>
  <c r="C861" i="2"/>
  <c r="C614" i="2"/>
  <c r="C449" i="2"/>
  <c r="C853" i="2"/>
  <c r="C805" i="2"/>
  <c r="C743" i="2"/>
  <c r="C678" i="2"/>
  <c r="C518" i="2"/>
  <c r="C369" i="2"/>
  <c r="C181" i="2"/>
  <c r="C602" i="2"/>
  <c r="C498" i="2"/>
  <c r="C326" i="2"/>
  <c r="C675" i="2"/>
  <c r="C596" i="2"/>
  <c r="C538" i="2"/>
  <c r="C455" i="2"/>
  <c r="C339" i="2"/>
  <c r="C685" i="2"/>
  <c r="C606" i="2"/>
  <c r="C481" i="2"/>
  <c r="C396" i="2"/>
  <c r="C722" i="2"/>
  <c r="C681" i="2"/>
  <c r="C636" i="2"/>
  <c r="C547" i="2"/>
  <c r="C516" i="2"/>
  <c r="C468" i="2"/>
  <c r="C411" i="2"/>
  <c r="C347" i="2"/>
  <c r="C239" i="2"/>
  <c r="C425" i="2"/>
  <c r="C333" i="2"/>
  <c r="C279" i="2"/>
  <c r="C437" i="2"/>
  <c r="C383" i="2"/>
  <c r="C232" i="2"/>
  <c r="C47" i="2"/>
  <c r="C424" i="2"/>
  <c r="C268" i="2"/>
  <c r="C67" i="2"/>
  <c r="C480" i="2"/>
  <c r="C385" i="2"/>
  <c r="C315" i="2"/>
  <c r="C241" i="2"/>
  <c r="C164" i="2"/>
  <c r="C77" i="2"/>
  <c r="C252" i="2"/>
  <c r="C194" i="2"/>
  <c r="C109" i="2"/>
  <c r="C320" i="2"/>
  <c r="C270" i="2"/>
  <c r="C207" i="2"/>
  <c r="C152" i="2"/>
  <c r="C367" i="2"/>
  <c r="C330" i="2"/>
  <c r="C256" i="2"/>
  <c r="C165" i="2"/>
  <c r="C201" i="2"/>
  <c r="C145" i="2"/>
  <c r="C74" i="2"/>
  <c r="C119" i="2"/>
  <c r="C130" i="2"/>
  <c r="C84" i="2"/>
  <c r="C142" i="2"/>
  <c r="C92" i="2"/>
  <c r="C37" i="2"/>
  <c r="C546" i="2"/>
  <c r="C395" i="2"/>
  <c r="C263" i="2"/>
  <c r="C862" i="2"/>
  <c r="C740" i="2"/>
  <c r="C418" i="2"/>
  <c r="C698" i="2"/>
  <c r="C266" i="2"/>
  <c r="C773" i="2"/>
  <c r="C817" i="2"/>
  <c r="C697" i="2"/>
  <c r="C595" i="2"/>
  <c r="C448" i="2"/>
  <c r="C273" i="2"/>
  <c r="C857" i="2"/>
  <c r="C781" i="2"/>
  <c r="C707" i="2"/>
  <c r="C834" i="2"/>
  <c r="C760" i="2"/>
  <c r="C599" i="2"/>
  <c r="C184" i="2"/>
  <c r="C846" i="2"/>
  <c r="C540" i="2"/>
  <c r="C838" i="2"/>
  <c r="C797" i="2"/>
  <c r="C737" i="2"/>
  <c r="C660" i="2"/>
  <c r="C563" i="2"/>
  <c r="C495" i="2"/>
  <c r="C649" i="2"/>
  <c r="C594" i="2"/>
  <c r="C466" i="2"/>
  <c r="C269" i="2"/>
  <c r="C653" i="2"/>
  <c r="C588" i="2"/>
  <c r="C527" i="2"/>
  <c r="C405" i="2"/>
  <c r="C668" i="2"/>
  <c r="C593" i="2"/>
  <c r="C476" i="2"/>
  <c r="C703" i="2"/>
  <c r="C673" i="2"/>
  <c r="C611" i="2"/>
  <c r="C541" i="2"/>
  <c r="C509" i="2"/>
  <c r="C447" i="2"/>
  <c r="C400" i="2"/>
  <c r="C334" i="2"/>
  <c r="C419" i="2"/>
  <c r="C319" i="2"/>
  <c r="C224" i="2"/>
  <c r="C44" i="2"/>
  <c r="C429" i="2"/>
  <c r="C353" i="2"/>
  <c r="C216" i="2"/>
  <c r="C490" i="2"/>
  <c r="C376" i="2"/>
  <c r="C251" i="2"/>
  <c r="C530" i="2"/>
  <c r="C442" i="2"/>
  <c r="C360" i="2"/>
  <c r="C302" i="2"/>
  <c r="C217" i="2"/>
  <c r="C155" i="2"/>
  <c r="C309" i="2"/>
  <c r="C238" i="2"/>
  <c r="C178" i="2"/>
  <c r="C42" i="2"/>
  <c r="C303" i="2"/>
  <c r="C244" i="2"/>
  <c r="C196" i="2"/>
  <c r="C122" i="2"/>
  <c r="C355" i="2"/>
  <c r="C316" i="2"/>
  <c r="C246" i="2"/>
  <c r="C150" i="2"/>
  <c r="C185" i="2"/>
  <c r="C136" i="2"/>
  <c r="C66" i="2"/>
  <c r="C106" i="2"/>
  <c r="C54" i="2"/>
  <c r="C116" i="2"/>
  <c r="C70" i="2"/>
  <c r="C118" i="2"/>
  <c r="C73" i="2"/>
  <c r="L28" i="2"/>
  <c r="K28" i="2"/>
  <c r="N28" i="2"/>
  <c r="F14" i="2"/>
  <c r="L873" i="2" l="1"/>
  <c r="M873" i="2" s="1"/>
  <c r="U873" i="2" s="1"/>
  <c r="O872" i="2"/>
  <c r="O871" i="2" s="1"/>
  <c r="K873" i="2"/>
  <c r="J873" i="2"/>
  <c r="H872" i="2"/>
  <c r="F11" i="2"/>
  <c r="F12" i="2"/>
  <c r="AC23" i="2"/>
  <c r="AF10" i="1"/>
  <c r="P872" i="2" l="1"/>
  <c r="Q872" i="2" s="1"/>
  <c r="R872" i="2" s="1"/>
  <c r="P871" i="2"/>
  <c r="O870" i="2"/>
  <c r="H871" i="2"/>
  <c r="I872" i="2"/>
  <c r="M28" i="2"/>
  <c r="AA34" i="2"/>
  <c r="AC24" i="2"/>
  <c r="AC25" i="2" s="1"/>
  <c r="AC26" i="2" s="1"/>
  <c r="Q871" i="2" l="1"/>
  <c r="R871" i="2" s="1"/>
  <c r="L872" i="2"/>
  <c r="M872" i="2" s="1"/>
  <c r="U872" i="2" s="1"/>
  <c r="P870" i="2"/>
  <c r="O869" i="2"/>
  <c r="J872" i="2"/>
  <c r="K872" i="2"/>
  <c r="H870" i="2"/>
  <c r="I871" i="2"/>
  <c r="AC27" i="2"/>
  <c r="AC34" i="2" s="1"/>
  <c r="Q870" i="2" l="1"/>
  <c r="R870" i="2" s="1"/>
  <c r="L871" i="2"/>
  <c r="M871" i="2" s="1"/>
  <c r="U871" i="2" s="1"/>
  <c r="O868" i="2"/>
  <c r="P869" i="2"/>
  <c r="J871" i="2"/>
  <c r="K871" i="2"/>
  <c r="H869" i="2"/>
  <c r="I870" i="2"/>
  <c r="AA33" i="2"/>
  <c r="Q869" i="2" l="1"/>
  <c r="R869" i="2" s="1"/>
  <c r="L870" i="2"/>
  <c r="M870" i="2" s="1"/>
  <c r="U870" i="2" s="1"/>
  <c r="P868" i="2"/>
  <c r="O867" i="2"/>
  <c r="J870" i="2"/>
  <c r="K870" i="2"/>
  <c r="H868" i="2"/>
  <c r="I869" i="2"/>
  <c r="Q868" i="2" l="1"/>
  <c r="R868" i="2" s="1"/>
  <c r="L869" i="2"/>
  <c r="M869" i="2" s="1"/>
  <c r="U869" i="2" s="1"/>
  <c r="P867" i="2"/>
  <c r="O866" i="2"/>
  <c r="K869" i="2"/>
  <c r="J869" i="2"/>
  <c r="H867" i="2"/>
  <c r="I868" i="2"/>
  <c r="Q867" i="2" l="1"/>
  <c r="R867" i="2" s="1"/>
  <c r="L868" i="2"/>
  <c r="M868" i="2" s="1"/>
  <c r="U868" i="2" s="1"/>
  <c r="P866" i="2"/>
  <c r="O865" i="2"/>
  <c r="J868" i="2"/>
  <c r="K868" i="2"/>
  <c r="H866" i="2"/>
  <c r="I867" i="2"/>
  <c r="Q866" i="2" l="1"/>
  <c r="R866" i="2" s="1"/>
  <c r="L867" i="2"/>
  <c r="M867" i="2" s="1"/>
  <c r="U867" i="2" s="1"/>
  <c r="P865" i="2"/>
  <c r="O864" i="2"/>
  <c r="K867" i="2"/>
  <c r="J867" i="2"/>
  <c r="H865" i="2"/>
  <c r="I866" i="2"/>
  <c r="Q865" i="2" l="1"/>
  <c r="R865" i="2" s="1"/>
  <c r="L866" i="2"/>
  <c r="M866" i="2" s="1"/>
  <c r="U866" i="2" s="1"/>
  <c r="P864" i="2"/>
  <c r="O863" i="2"/>
  <c r="K866" i="2"/>
  <c r="J866" i="2"/>
  <c r="H864" i="2"/>
  <c r="I865" i="2"/>
  <c r="Q864" i="2" l="1"/>
  <c r="R864" i="2" s="1"/>
  <c r="L865" i="2"/>
  <c r="M865" i="2" s="1"/>
  <c r="U865" i="2" s="1"/>
  <c r="P863" i="2"/>
  <c r="O862" i="2"/>
  <c r="K865" i="2"/>
  <c r="J865" i="2"/>
  <c r="H863" i="2"/>
  <c r="I864" i="2"/>
  <c r="Q863" i="2" l="1"/>
  <c r="R863" i="2" s="1"/>
  <c r="L864" i="2"/>
  <c r="M864" i="2" s="1"/>
  <c r="U864" i="2" s="1"/>
  <c r="O861" i="2"/>
  <c r="P862" i="2"/>
  <c r="J864" i="2"/>
  <c r="K864" i="2"/>
  <c r="H862" i="2"/>
  <c r="I863" i="2"/>
  <c r="Q862" i="2" l="1"/>
  <c r="R862" i="2" s="1"/>
  <c r="L863" i="2"/>
  <c r="M863" i="2" s="1"/>
  <c r="U863" i="2" s="1"/>
  <c r="O860" i="2"/>
  <c r="P861" i="2"/>
  <c r="J863" i="2"/>
  <c r="K863" i="2"/>
  <c r="H861" i="2"/>
  <c r="I862" i="2"/>
  <c r="Q861" i="2" l="1"/>
  <c r="R861" i="2" s="1"/>
  <c r="L862" i="2"/>
  <c r="M862" i="2" s="1"/>
  <c r="U862" i="2" s="1"/>
  <c r="P860" i="2"/>
  <c r="O859" i="2"/>
  <c r="J862" i="2"/>
  <c r="K862" i="2"/>
  <c r="H860" i="2"/>
  <c r="I861" i="2"/>
  <c r="Q860" i="2" l="1"/>
  <c r="R860" i="2" s="1"/>
  <c r="L861" i="2"/>
  <c r="M861" i="2" s="1"/>
  <c r="U861" i="2" s="1"/>
  <c r="O858" i="2"/>
  <c r="P859" i="2"/>
  <c r="J861" i="2"/>
  <c r="K861" i="2"/>
  <c r="H859" i="2"/>
  <c r="I860" i="2"/>
  <c r="Q859" i="2" l="1"/>
  <c r="R859" i="2" s="1"/>
  <c r="L860" i="2"/>
  <c r="M860" i="2" s="1"/>
  <c r="U860" i="2" s="1"/>
  <c r="P858" i="2"/>
  <c r="O857" i="2"/>
  <c r="J860" i="2"/>
  <c r="K860" i="2"/>
  <c r="H858" i="2"/>
  <c r="I859" i="2"/>
  <c r="Q858" i="2" l="1"/>
  <c r="R858" i="2" s="1"/>
  <c r="L859" i="2"/>
  <c r="M859" i="2" s="1"/>
  <c r="U859" i="2" s="1"/>
  <c r="O856" i="2"/>
  <c r="P857" i="2"/>
  <c r="K859" i="2"/>
  <c r="J859" i="2"/>
  <c r="H857" i="2"/>
  <c r="I858" i="2"/>
  <c r="Q857" i="2" l="1"/>
  <c r="R857" i="2" s="1"/>
  <c r="L858" i="2"/>
  <c r="M858" i="2" s="1"/>
  <c r="U858" i="2" s="1"/>
  <c r="P856" i="2"/>
  <c r="O855" i="2"/>
  <c r="J858" i="2"/>
  <c r="K858" i="2"/>
  <c r="H856" i="2"/>
  <c r="I857" i="2"/>
  <c r="Q856" i="2" l="1"/>
  <c r="R856" i="2" s="1"/>
  <c r="L857" i="2"/>
  <c r="M857" i="2" s="1"/>
  <c r="U857" i="2" s="1"/>
  <c r="P855" i="2"/>
  <c r="O854" i="2"/>
  <c r="K857" i="2"/>
  <c r="J857" i="2"/>
  <c r="H855" i="2"/>
  <c r="I856" i="2"/>
  <c r="Q855" i="2" l="1"/>
  <c r="R855" i="2" s="1"/>
  <c r="L856" i="2"/>
  <c r="M856" i="2" s="1"/>
  <c r="U856" i="2" s="1"/>
  <c r="O853" i="2"/>
  <c r="P854" i="2"/>
  <c r="J856" i="2"/>
  <c r="K856" i="2"/>
  <c r="H854" i="2"/>
  <c r="I855" i="2"/>
  <c r="Q854" i="2" l="1"/>
  <c r="R854" i="2" s="1"/>
  <c r="L855" i="2"/>
  <c r="M855" i="2" s="1"/>
  <c r="U855" i="2" s="1"/>
  <c r="P853" i="2"/>
  <c r="O852" i="2"/>
  <c r="J855" i="2"/>
  <c r="K855" i="2"/>
  <c r="H853" i="2"/>
  <c r="I854" i="2"/>
  <c r="Q853" i="2" l="1"/>
  <c r="R853" i="2" s="1"/>
  <c r="L854" i="2"/>
  <c r="M854" i="2" s="1"/>
  <c r="U854" i="2" s="1"/>
  <c r="P852" i="2"/>
  <c r="O851" i="2"/>
  <c r="J854" i="2"/>
  <c r="K854" i="2"/>
  <c r="H852" i="2"/>
  <c r="I853" i="2"/>
  <c r="Q852" i="2" l="1"/>
  <c r="R852" i="2" s="1"/>
  <c r="L853" i="2"/>
  <c r="M853" i="2" s="1"/>
  <c r="U853" i="2" s="1"/>
  <c r="O850" i="2"/>
  <c r="P851" i="2"/>
  <c r="J853" i="2"/>
  <c r="K853" i="2"/>
  <c r="H851" i="2"/>
  <c r="I852" i="2"/>
  <c r="Q851" i="2" l="1"/>
  <c r="R851" i="2" s="1"/>
  <c r="L852" i="2"/>
  <c r="M852" i="2" s="1"/>
  <c r="U852" i="2" s="1"/>
  <c r="P850" i="2"/>
  <c r="O849" i="2"/>
  <c r="J852" i="2"/>
  <c r="K852" i="2"/>
  <c r="H850" i="2"/>
  <c r="I851" i="2"/>
  <c r="Q850" i="2" l="1"/>
  <c r="R850" i="2" s="1"/>
  <c r="L851" i="2"/>
  <c r="M851" i="2" s="1"/>
  <c r="U851" i="2" s="1"/>
  <c r="O848" i="2"/>
  <c r="P849" i="2"/>
  <c r="K851" i="2"/>
  <c r="J851" i="2"/>
  <c r="H849" i="2"/>
  <c r="I850" i="2"/>
  <c r="Q849" i="2" l="1"/>
  <c r="R849" i="2" s="1"/>
  <c r="L850" i="2"/>
  <c r="M850" i="2" s="1"/>
  <c r="U850" i="2" s="1"/>
  <c r="P848" i="2"/>
  <c r="O847" i="2"/>
  <c r="J850" i="2"/>
  <c r="K850" i="2"/>
  <c r="H848" i="2"/>
  <c r="I849" i="2"/>
  <c r="Q848" i="2" l="1"/>
  <c r="R848" i="2" s="1"/>
  <c r="L849" i="2"/>
  <c r="M849" i="2" s="1"/>
  <c r="U849" i="2" s="1"/>
  <c r="P847" i="2"/>
  <c r="O846" i="2"/>
  <c r="K849" i="2"/>
  <c r="J849" i="2"/>
  <c r="H847" i="2"/>
  <c r="I848" i="2"/>
  <c r="Q847" i="2" l="1"/>
  <c r="R847" i="2" s="1"/>
  <c r="L848" i="2"/>
  <c r="M848" i="2" s="1"/>
  <c r="U848" i="2" s="1"/>
  <c r="O845" i="2"/>
  <c r="P846" i="2"/>
  <c r="J848" i="2"/>
  <c r="K848" i="2"/>
  <c r="H846" i="2"/>
  <c r="I847" i="2"/>
  <c r="Q846" i="2" l="1"/>
  <c r="R846" i="2" s="1"/>
  <c r="L847" i="2"/>
  <c r="M847" i="2" s="1"/>
  <c r="U847" i="2" s="1"/>
  <c r="O844" i="2"/>
  <c r="P845" i="2"/>
  <c r="J847" i="2"/>
  <c r="K847" i="2"/>
  <c r="H845" i="2"/>
  <c r="I846" i="2"/>
  <c r="Q845" i="2" l="1"/>
  <c r="R845" i="2" s="1"/>
  <c r="L846" i="2"/>
  <c r="M846" i="2" s="1"/>
  <c r="U846" i="2" s="1"/>
  <c r="P844" i="2"/>
  <c r="O843" i="2"/>
  <c r="J846" i="2"/>
  <c r="K846" i="2"/>
  <c r="H844" i="2"/>
  <c r="I845" i="2"/>
  <c r="Q844" i="2" l="1"/>
  <c r="R844" i="2" s="1"/>
  <c r="L845" i="2"/>
  <c r="M845" i="2" s="1"/>
  <c r="U845" i="2" s="1"/>
  <c r="P843" i="2"/>
  <c r="O842" i="2"/>
  <c r="J845" i="2"/>
  <c r="K845" i="2"/>
  <c r="H843" i="2"/>
  <c r="I844" i="2"/>
  <c r="Q843" i="2" l="1"/>
  <c r="R843" i="2" s="1"/>
  <c r="L844" i="2"/>
  <c r="M844" i="2" s="1"/>
  <c r="U844" i="2" s="1"/>
  <c r="P842" i="2"/>
  <c r="O841" i="2"/>
  <c r="J844" i="2"/>
  <c r="K844" i="2"/>
  <c r="H842" i="2"/>
  <c r="I843" i="2"/>
  <c r="Q842" i="2" l="1"/>
  <c r="R842" i="2" s="1"/>
  <c r="L843" i="2"/>
  <c r="M843" i="2" s="1"/>
  <c r="U843" i="2" s="1"/>
  <c r="P841" i="2"/>
  <c r="O840" i="2"/>
  <c r="K843" i="2"/>
  <c r="J843" i="2"/>
  <c r="H841" i="2"/>
  <c r="I842" i="2"/>
  <c r="Q841" i="2" l="1"/>
  <c r="R841" i="2" s="1"/>
  <c r="L842" i="2"/>
  <c r="M842" i="2" s="1"/>
  <c r="U842" i="2" s="1"/>
  <c r="O839" i="2"/>
  <c r="P840" i="2"/>
  <c r="K842" i="2"/>
  <c r="J842" i="2"/>
  <c r="H840" i="2"/>
  <c r="I841" i="2"/>
  <c r="Q840" i="2" l="1"/>
  <c r="R840" i="2" s="1"/>
  <c r="L841" i="2"/>
  <c r="M841" i="2" s="1"/>
  <c r="U841" i="2" s="1"/>
  <c r="P839" i="2"/>
  <c r="O838" i="2"/>
  <c r="J841" i="2"/>
  <c r="K841" i="2"/>
  <c r="H839" i="2"/>
  <c r="I840" i="2"/>
  <c r="Q839" i="2" l="1"/>
  <c r="R839" i="2" s="1"/>
  <c r="L840" i="2"/>
  <c r="M840" i="2" s="1"/>
  <c r="U840" i="2" s="1"/>
  <c r="O837" i="2"/>
  <c r="P838" i="2"/>
  <c r="J840" i="2"/>
  <c r="K840" i="2"/>
  <c r="H838" i="2"/>
  <c r="I839" i="2"/>
  <c r="Q838" i="2" l="1"/>
  <c r="R838" i="2" s="1"/>
  <c r="L839" i="2"/>
  <c r="M839" i="2" s="1"/>
  <c r="U839" i="2" s="1"/>
  <c r="O836" i="2"/>
  <c r="P837" i="2"/>
  <c r="J839" i="2"/>
  <c r="K839" i="2"/>
  <c r="H837" i="2"/>
  <c r="I838" i="2"/>
  <c r="Q837" i="2" l="1"/>
  <c r="R837" i="2" s="1"/>
  <c r="L838" i="2"/>
  <c r="M838" i="2" s="1"/>
  <c r="U838" i="2" s="1"/>
  <c r="P836" i="2"/>
  <c r="O835" i="2"/>
  <c r="J838" i="2"/>
  <c r="K838" i="2"/>
  <c r="H836" i="2"/>
  <c r="I837" i="2"/>
  <c r="Q836" i="2" l="1"/>
  <c r="R836" i="2" s="1"/>
  <c r="L837" i="2"/>
  <c r="M837" i="2" s="1"/>
  <c r="U837" i="2" s="1"/>
  <c r="P835" i="2"/>
  <c r="O834" i="2"/>
  <c r="J837" i="2"/>
  <c r="K837" i="2"/>
  <c r="H835" i="2"/>
  <c r="I836" i="2"/>
  <c r="Q835" i="2" l="1"/>
  <c r="R835" i="2" s="1"/>
  <c r="L836" i="2"/>
  <c r="M836" i="2" s="1"/>
  <c r="U836" i="2" s="1"/>
  <c r="P834" i="2"/>
  <c r="O833" i="2"/>
  <c r="J836" i="2"/>
  <c r="K836" i="2"/>
  <c r="H834" i="2"/>
  <c r="I835" i="2"/>
  <c r="Q834" i="2" l="1"/>
  <c r="R834" i="2" s="1"/>
  <c r="L835" i="2"/>
  <c r="M835" i="2" s="1"/>
  <c r="U835" i="2" s="1"/>
  <c r="O832" i="2"/>
  <c r="P833" i="2"/>
  <c r="J835" i="2"/>
  <c r="K835" i="2"/>
  <c r="H833" i="2"/>
  <c r="I834" i="2"/>
  <c r="Q833" i="2" l="1"/>
  <c r="R833" i="2" s="1"/>
  <c r="L834" i="2"/>
  <c r="M834" i="2" s="1"/>
  <c r="U834" i="2" s="1"/>
  <c r="P832" i="2"/>
  <c r="O831" i="2"/>
  <c r="K834" i="2"/>
  <c r="J834" i="2"/>
  <c r="H832" i="2"/>
  <c r="I833" i="2"/>
  <c r="Q832" i="2" l="1"/>
  <c r="R832" i="2" s="1"/>
  <c r="L833" i="2"/>
  <c r="M833" i="2" s="1"/>
  <c r="U833" i="2" s="1"/>
  <c r="P831" i="2"/>
  <c r="O830" i="2"/>
  <c r="K833" i="2"/>
  <c r="J833" i="2"/>
  <c r="H831" i="2"/>
  <c r="I832" i="2"/>
  <c r="Q831" i="2" l="1"/>
  <c r="R831" i="2" s="1"/>
  <c r="L832" i="2"/>
  <c r="M832" i="2" s="1"/>
  <c r="U832" i="2" s="1"/>
  <c r="P830" i="2"/>
  <c r="O829" i="2"/>
  <c r="J832" i="2"/>
  <c r="K832" i="2"/>
  <c r="H830" i="2"/>
  <c r="I831" i="2"/>
  <c r="Q830" i="2" l="1"/>
  <c r="R830" i="2" s="1"/>
  <c r="L831" i="2"/>
  <c r="M831" i="2" s="1"/>
  <c r="U831" i="2" s="1"/>
  <c r="O828" i="2"/>
  <c r="P829" i="2"/>
  <c r="J831" i="2"/>
  <c r="K831" i="2"/>
  <c r="H829" i="2"/>
  <c r="I830" i="2"/>
  <c r="Q829" i="2" l="1"/>
  <c r="R829" i="2" s="1"/>
  <c r="L830" i="2"/>
  <c r="M830" i="2" s="1"/>
  <c r="U830" i="2" s="1"/>
  <c r="P828" i="2"/>
  <c r="O827" i="2"/>
  <c r="J830" i="2"/>
  <c r="K830" i="2"/>
  <c r="H828" i="2"/>
  <c r="I829" i="2"/>
  <c r="Q828" i="2" l="1"/>
  <c r="R828" i="2" s="1"/>
  <c r="L829" i="2"/>
  <c r="M829" i="2" s="1"/>
  <c r="U829" i="2" s="1"/>
  <c r="O826" i="2"/>
  <c r="P827" i="2"/>
  <c r="J829" i="2"/>
  <c r="K829" i="2"/>
  <c r="H827" i="2"/>
  <c r="I828" i="2"/>
  <c r="Q827" i="2" l="1"/>
  <c r="R827" i="2" s="1"/>
  <c r="L828" i="2"/>
  <c r="M828" i="2" s="1"/>
  <c r="U828" i="2" s="1"/>
  <c r="P826" i="2"/>
  <c r="O825" i="2"/>
  <c r="J828" i="2"/>
  <c r="K828" i="2"/>
  <c r="H826" i="2"/>
  <c r="I827" i="2"/>
  <c r="Q826" i="2" l="1"/>
  <c r="R826" i="2" s="1"/>
  <c r="L827" i="2"/>
  <c r="M827" i="2" s="1"/>
  <c r="U827" i="2" s="1"/>
  <c r="O824" i="2"/>
  <c r="P825" i="2"/>
  <c r="J827" i="2"/>
  <c r="K827" i="2"/>
  <c r="H825" i="2"/>
  <c r="I826" i="2"/>
  <c r="Q825" i="2" l="1"/>
  <c r="R825" i="2" s="1"/>
  <c r="L826" i="2"/>
  <c r="M826" i="2" s="1"/>
  <c r="U826" i="2" s="1"/>
  <c r="P824" i="2"/>
  <c r="O823" i="2"/>
  <c r="J826" i="2"/>
  <c r="K826" i="2"/>
  <c r="H824" i="2"/>
  <c r="I825" i="2"/>
  <c r="Q824" i="2" l="1"/>
  <c r="R824" i="2" s="1"/>
  <c r="L825" i="2"/>
  <c r="M825" i="2" s="1"/>
  <c r="U825" i="2" s="1"/>
  <c r="P823" i="2"/>
  <c r="O822" i="2"/>
  <c r="K825" i="2"/>
  <c r="J825" i="2"/>
  <c r="H823" i="2"/>
  <c r="I824" i="2"/>
  <c r="Q823" i="2" l="1"/>
  <c r="R823" i="2" s="1"/>
  <c r="L824" i="2"/>
  <c r="M824" i="2" s="1"/>
  <c r="U824" i="2" s="1"/>
  <c r="P822" i="2"/>
  <c r="O821" i="2"/>
  <c r="J824" i="2"/>
  <c r="K824" i="2"/>
  <c r="H822" i="2"/>
  <c r="I823" i="2"/>
  <c r="Q822" i="2" l="1"/>
  <c r="R822" i="2" s="1"/>
  <c r="L823" i="2"/>
  <c r="M823" i="2" s="1"/>
  <c r="U823" i="2" s="1"/>
  <c r="O820" i="2"/>
  <c r="P821" i="2"/>
  <c r="K823" i="2"/>
  <c r="J823" i="2"/>
  <c r="H821" i="2"/>
  <c r="I822" i="2"/>
  <c r="Q821" i="2" l="1"/>
  <c r="R821" i="2" s="1"/>
  <c r="L822" i="2"/>
  <c r="M822" i="2" s="1"/>
  <c r="U822" i="2" s="1"/>
  <c r="P820" i="2"/>
  <c r="O819" i="2"/>
  <c r="J822" i="2"/>
  <c r="K822" i="2"/>
  <c r="H820" i="2"/>
  <c r="I821" i="2"/>
  <c r="Q820" i="2" l="1"/>
  <c r="R820" i="2" s="1"/>
  <c r="L821" i="2"/>
  <c r="M821" i="2" s="1"/>
  <c r="U821" i="2" s="1"/>
  <c r="P819" i="2"/>
  <c r="O818" i="2"/>
  <c r="J821" i="2"/>
  <c r="K821" i="2"/>
  <c r="H819" i="2"/>
  <c r="I820" i="2"/>
  <c r="Q819" i="2" l="1"/>
  <c r="R819" i="2" s="1"/>
  <c r="L820" i="2"/>
  <c r="M820" i="2" s="1"/>
  <c r="U820" i="2" s="1"/>
  <c r="P818" i="2"/>
  <c r="O817" i="2"/>
  <c r="J820" i="2"/>
  <c r="K820" i="2"/>
  <c r="H818" i="2"/>
  <c r="I819" i="2"/>
  <c r="Q818" i="2" l="1"/>
  <c r="R818" i="2" s="1"/>
  <c r="L819" i="2"/>
  <c r="M819" i="2" s="1"/>
  <c r="U819" i="2" s="1"/>
  <c r="P817" i="2"/>
  <c r="O816" i="2"/>
  <c r="K819" i="2"/>
  <c r="J819" i="2"/>
  <c r="H817" i="2"/>
  <c r="I818" i="2"/>
  <c r="Q817" i="2" l="1"/>
  <c r="R817" i="2" s="1"/>
  <c r="L818" i="2"/>
  <c r="M818" i="2" s="1"/>
  <c r="U818" i="2" s="1"/>
  <c r="P816" i="2"/>
  <c r="O815" i="2"/>
  <c r="K818" i="2"/>
  <c r="J818" i="2"/>
  <c r="H816" i="2"/>
  <c r="I817" i="2"/>
  <c r="Q816" i="2" l="1"/>
  <c r="R816" i="2" s="1"/>
  <c r="L817" i="2"/>
  <c r="M817" i="2" s="1"/>
  <c r="U817" i="2" s="1"/>
  <c r="P815" i="2"/>
  <c r="O814" i="2"/>
  <c r="J817" i="2"/>
  <c r="K817" i="2"/>
  <c r="H815" i="2"/>
  <c r="I816" i="2"/>
  <c r="Q815" i="2" l="1"/>
  <c r="R815" i="2" s="1"/>
  <c r="L816" i="2"/>
  <c r="M816" i="2" s="1"/>
  <c r="U816" i="2" s="1"/>
  <c r="O813" i="2"/>
  <c r="P814" i="2"/>
  <c r="J816" i="2"/>
  <c r="K816" i="2"/>
  <c r="H814" i="2"/>
  <c r="I815" i="2"/>
  <c r="Q814" i="2" l="1"/>
  <c r="R814" i="2" s="1"/>
  <c r="L815" i="2"/>
  <c r="M815" i="2" s="1"/>
  <c r="U815" i="2" s="1"/>
  <c r="P813" i="2"/>
  <c r="O812" i="2"/>
  <c r="J815" i="2"/>
  <c r="K815" i="2"/>
  <c r="H813" i="2"/>
  <c r="I814" i="2"/>
  <c r="Q813" i="2" l="1"/>
  <c r="R813" i="2" s="1"/>
  <c r="L814" i="2"/>
  <c r="M814" i="2" s="1"/>
  <c r="U814" i="2" s="1"/>
  <c r="P812" i="2"/>
  <c r="O811" i="2"/>
  <c r="K814" i="2"/>
  <c r="J814" i="2"/>
  <c r="H812" i="2"/>
  <c r="I813" i="2"/>
  <c r="Q812" i="2" l="1"/>
  <c r="R812" i="2" s="1"/>
  <c r="L813" i="2"/>
  <c r="M813" i="2" s="1"/>
  <c r="U813" i="2" s="1"/>
  <c r="P811" i="2"/>
  <c r="O810" i="2"/>
  <c r="J813" i="2"/>
  <c r="K813" i="2"/>
  <c r="H811" i="2"/>
  <c r="I812" i="2"/>
  <c r="Q811" i="2" l="1"/>
  <c r="R811" i="2" s="1"/>
  <c r="L812" i="2"/>
  <c r="M812" i="2" s="1"/>
  <c r="U812" i="2" s="1"/>
  <c r="P810" i="2"/>
  <c r="O809" i="2"/>
  <c r="J812" i="2"/>
  <c r="K812" i="2"/>
  <c r="H810" i="2"/>
  <c r="I811" i="2"/>
  <c r="Q810" i="2" l="1"/>
  <c r="R810" i="2" s="1"/>
  <c r="L811" i="2"/>
  <c r="M811" i="2" s="1"/>
  <c r="U811" i="2" s="1"/>
  <c r="P809" i="2"/>
  <c r="O808" i="2"/>
  <c r="K811" i="2"/>
  <c r="J811" i="2"/>
  <c r="H809" i="2"/>
  <c r="I810" i="2"/>
  <c r="Q809" i="2" l="1"/>
  <c r="R809" i="2" s="1"/>
  <c r="L810" i="2"/>
  <c r="M810" i="2" s="1"/>
  <c r="U810" i="2" s="1"/>
  <c r="P808" i="2"/>
  <c r="O807" i="2"/>
  <c r="K810" i="2"/>
  <c r="J810" i="2"/>
  <c r="H808" i="2"/>
  <c r="I809" i="2"/>
  <c r="Q808" i="2" l="1"/>
  <c r="R808" i="2" s="1"/>
  <c r="L809" i="2"/>
  <c r="M809" i="2" s="1"/>
  <c r="U809" i="2" s="1"/>
  <c r="P807" i="2"/>
  <c r="O806" i="2"/>
  <c r="J809" i="2"/>
  <c r="K809" i="2"/>
  <c r="H807" i="2"/>
  <c r="I808" i="2"/>
  <c r="Q807" i="2" l="1"/>
  <c r="R807" i="2" s="1"/>
  <c r="L808" i="2"/>
  <c r="M808" i="2" s="1"/>
  <c r="U808" i="2" s="1"/>
  <c r="O805" i="2"/>
  <c r="P806" i="2"/>
  <c r="J808" i="2"/>
  <c r="K808" i="2"/>
  <c r="H806" i="2"/>
  <c r="I807" i="2"/>
  <c r="Q806" i="2" l="1"/>
  <c r="R806" i="2" s="1"/>
  <c r="L807" i="2"/>
  <c r="M807" i="2" s="1"/>
  <c r="U807" i="2" s="1"/>
  <c r="O804" i="2"/>
  <c r="P805" i="2"/>
  <c r="J807" i="2"/>
  <c r="K807" i="2"/>
  <c r="H805" i="2"/>
  <c r="I806" i="2"/>
  <c r="Q805" i="2" l="1"/>
  <c r="R805" i="2" s="1"/>
  <c r="L806" i="2"/>
  <c r="M806" i="2" s="1"/>
  <c r="U806" i="2" s="1"/>
  <c r="P804" i="2"/>
  <c r="O803" i="2"/>
  <c r="J806" i="2"/>
  <c r="K806" i="2"/>
  <c r="H804" i="2"/>
  <c r="I805" i="2"/>
  <c r="Q804" i="2" l="1"/>
  <c r="R804" i="2" s="1"/>
  <c r="L805" i="2"/>
  <c r="M805" i="2" s="1"/>
  <c r="U805" i="2" s="1"/>
  <c r="O802" i="2"/>
  <c r="P803" i="2"/>
  <c r="J805" i="2"/>
  <c r="K805" i="2"/>
  <c r="H803" i="2"/>
  <c r="I804" i="2"/>
  <c r="Q803" i="2" l="1"/>
  <c r="R803" i="2" s="1"/>
  <c r="L804" i="2"/>
  <c r="M804" i="2" s="1"/>
  <c r="U804" i="2" s="1"/>
  <c r="P802" i="2"/>
  <c r="O801" i="2"/>
  <c r="J804" i="2"/>
  <c r="K804" i="2"/>
  <c r="H802" i="2"/>
  <c r="I803" i="2"/>
  <c r="Q802" i="2" l="1"/>
  <c r="R802" i="2" s="1"/>
  <c r="L803" i="2"/>
  <c r="M803" i="2" s="1"/>
  <c r="U803" i="2" s="1"/>
  <c r="O800" i="2"/>
  <c r="P801" i="2"/>
  <c r="J803" i="2"/>
  <c r="K803" i="2"/>
  <c r="H801" i="2"/>
  <c r="I802" i="2"/>
  <c r="Q801" i="2" l="1"/>
  <c r="R801" i="2" s="1"/>
  <c r="L802" i="2"/>
  <c r="M802" i="2" s="1"/>
  <c r="U802" i="2" s="1"/>
  <c r="P800" i="2"/>
  <c r="O799" i="2"/>
  <c r="K802" i="2"/>
  <c r="J802" i="2"/>
  <c r="H800" i="2"/>
  <c r="I801" i="2"/>
  <c r="Q800" i="2" l="1"/>
  <c r="R800" i="2" s="1"/>
  <c r="L801" i="2"/>
  <c r="M801" i="2" s="1"/>
  <c r="U801" i="2" s="1"/>
  <c r="P799" i="2"/>
  <c r="O798" i="2"/>
  <c r="K801" i="2"/>
  <c r="J801" i="2"/>
  <c r="H799" i="2"/>
  <c r="I800" i="2"/>
  <c r="Q799" i="2" l="1"/>
  <c r="R799" i="2" s="1"/>
  <c r="L800" i="2"/>
  <c r="M800" i="2" s="1"/>
  <c r="U800" i="2" s="1"/>
  <c r="P798" i="2"/>
  <c r="O797" i="2"/>
  <c r="J800" i="2"/>
  <c r="K800" i="2"/>
  <c r="H798" i="2"/>
  <c r="I799" i="2"/>
  <c r="Q798" i="2" l="1"/>
  <c r="R798" i="2" s="1"/>
  <c r="L799" i="2"/>
  <c r="M799" i="2" s="1"/>
  <c r="U799" i="2" s="1"/>
  <c r="O796" i="2"/>
  <c r="P797" i="2"/>
  <c r="Q797" i="2" s="1"/>
  <c r="R797" i="2" s="1"/>
  <c r="J799" i="2"/>
  <c r="K799" i="2"/>
  <c r="H797" i="2"/>
  <c r="I798" i="2"/>
  <c r="L798" i="2" l="1"/>
  <c r="M798" i="2" s="1"/>
  <c r="U798" i="2" s="1"/>
  <c r="P796" i="2"/>
  <c r="Q796" i="2" s="1"/>
  <c r="R796" i="2" s="1"/>
  <c r="O795" i="2"/>
  <c r="J798" i="2"/>
  <c r="K798" i="2"/>
  <c r="H796" i="2"/>
  <c r="I797" i="2"/>
  <c r="L797" i="2" l="1"/>
  <c r="M797" i="2" s="1"/>
  <c r="U797" i="2" s="1"/>
  <c r="O794" i="2"/>
  <c r="P795" i="2"/>
  <c r="Q795" i="2" s="1"/>
  <c r="R795" i="2" s="1"/>
  <c r="J797" i="2"/>
  <c r="K797" i="2"/>
  <c r="H795" i="2"/>
  <c r="I796" i="2"/>
  <c r="L796" i="2" l="1"/>
  <c r="M796" i="2" s="1"/>
  <c r="U796" i="2" s="1"/>
  <c r="P794" i="2"/>
  <c r="Q794" i="2" s="1"/>
  <c r="R794" i="2" s="1"/>
  <c r="O793" i="2"/>
  <c r="J796" i="2"/>
  <c r="K796" i="2"/>
  <c r="H794" i="2"/>
  <c r="I795" i="2"/>
  <c r="L795" i="2" l="1"/>
  <c r="M795" i="2" s="1"/>
  <c r="U795" i="2" s="1"/>
  <c r="O792" i="2"/>
  <c r="P793" i="2"/>
  <c r="Q793" i="2" s="1"/>
  <c r="R793" i="2" s="1"/>
  <c r="J795" i="2"/>
  <c r="K795" i="2"/>
  <c r="H793" i="2"/>
  <c r="I794" i="2"/>
  <c r="L794" i="2" l="1"/>
  <c r="M794" i="2" s="1"/>
  <c r="U794" i="2" s="1"/>
  <c r="P792" i="2"/>
  <c r="Q792" i="2" s="1"/>
  <c r="R792" i="2" s="1"/>
  <c r="O791" i="2"/>
  <c r="K794" i="2"/>
  <c r="J794" i="2"/>
  <c r="H792" i="2"/>
  <c r="I793" i="2"/>
  <c r="L793" i="2" l="1"/>
  <c r="M793" i="2" s="1"/>
  <c r="U793" i="2" s="1"/>
  <c r="P791" i="2"/>
  <c r="Q791" i="2" s="1"/>
  <c r="R791" i="2" s="1"/>
  <c r="O790" i="2"/>
  <c r="K793" i="2"/>
  <c r="J793" i="2"/>
  <c r="H791" i="2"/>
  <c r="I792" i="2"/>
  <c r="L792" i="2" l="1"/>
  <c r="M792" i="2" s="1"/>
  <c r="U792" i="2" s="1"/>
  <c r="O789" i="2"/>
  <c r="P790" i="2"/>
  <c r="Q790" i="2" s="1"/>
  <c r="R790" i="2" s="1"/>
  <c r="J792" i="2"/>
  <c r="K792" i="2"/>
  <c r="H790" i="2"/>
  <c r="I791" i="2"/>
  <c r="L791" i="2" l="1"/>
  <c r="M791" i="2" s="1"/>
  <c r="U791" i="2" s="1"/>
  <c r="O788" i="2"/>
  <c r="P789" i="2"/>
  <c r="Q789" i="2" s="1"/>
  <c r="R789" i="2" s="1"/>
  <c r="J791" i="2"/>
  <c r="K791" i="2"/>
  <c r="H789" i="2"/>
  <c r="I790" i="2"/>
  <c r="L790" i="2" l="1"/>
  <c r="M790" i="2" s="1"/>
  <c r="U790" i="2" s="1"/>
  <c r="P788" i="2"/>
  <c r="Q788" i="2" s="1"/>
  <c r="R788" i="2" s="1"/>
  <c r="O787" i="2"/>
  <c r="K790" i="2"/>
  <c r="J790" i="2"/>
  <c r="H788" i="2"/>
  <c r="I789" i="2"/>
  <c r="L789" i="2" l="1"/>
  <c r="M789" i="2" s="1"/>
  <c r="U789" i="2" s="1"/>
  <c r="O786" i="2"/>
  <c r="P787" i="2"/>
  <c r="Q787" i="2" s="1"/>
  <c r="R787" i="2" s="1"/>
  <c r="J789" i="2"/>
  <c r="K789" i="2"/>
  <c r="H787" i="2"/>
  <c r="I788" i="2"/>
  <c r="L788" i="2" l="1"/>
  <c r="M788" i="2" s="1"/>
  <c r="U788" i="2" s="1"/>
  <c r="P786" i="2"/>
  <c r="Q786" i="2" s="1"/>
  <c r="R786" i="2" s="1"/>
  <c r="O785" i="2"/>
  <c r="J788" i="2"/>
  <c r="K788" i="2"/>
  <c r="H786" i="2"/>
  <c r="I787" i="2"/>
  <c r="L787" i="2" l="1"/>
  <c r="M787" i="2" s="1"/>
  <c r="U787" i="2" s="1"/>
  <c r="O784" i="2"/>
  <c r="P785" i="2"/>
  <c r="Q785" i="2" s="1"/>
  <c r="R785" i="2" s="1"/>
  <c r="J787" i="2"/>
  <c r="K787" i="2"/>
  <c r="H785" i="2"/>
  <c r="I786" i="2"/>
  <c r="L786" i="2" l="1"/>
  <c r="M786" i="2" s="1"/>
  <c r="U786" i="2" s="1"/>
  <c r="P784" i="2"/>
  <c r="Q784" i="2" s="1"/>
  <c r="R784" i="2" s="1"/>
  <c r="O783" i="2"/>
  <c r="K786" i="2"/>
  <c r="J786" i="2"/>
  <c r="H784" i="2"/>
  <c r="I785" i="2"/>
  <c r="L785" i="2" l="1"/>
  <c r="M785" i="2" s="1"/>
  <c r="U785" i="2" s="1"/>
  <c r="P783" i="2"/>
  <c r="Q783" i="2" s="1"/>
  <c r="R783" i="2" s="1"/>
  <c r="O782" i="2"/>
  <c r="J785" i="2"/>
  <c r="K785" i="2"/>
  <c r="H783" i="2"/>
  <c r="I784" i="2"/>
  <c r="L784" i="2" l="1"/>
  <c r="M784" i="2" s="1"/>
  <c r="U784" i="2" s="1"/>
  <c r="P782" i="2"/>
  <c r="Q782" i="2" s="1"/>
  <c r="R782" i="2" s="1"/>
  <c r="O781" i="2"/>
  <c r="J784" i="2"/>
  <c r="K784" i="2"/>
  <c r="H782" i="2"/>
  <c r="I783" i="2"/>
  <c r="L783" i="2" l="1"/>
  <c r="M783" i="2" s="1"/>
  <c r="U783" i="2" s="1"/>
  <c r="O780" i="2"/>
  <c r="P781" i="2"/>
  <c r="Q781" i="2" s="1"/>
  <c r="R781" i="2" s="1"/>
  <c r="J783" i="2"/>
  <c r="K783" i="2"/>
  <c r="H781" i="2"/>
  <c r="I782" i="2"/>
  <c r="L782" i="2" l="1"/>
  <c r="M782" i="2" s="1"/>
  <c r="U782" i="2" s="1"/>
  <c r="P780" i="2"/>
  <c r="Q780" i="2" s="1"/>
  <c r="R780" i="2" s="1"/>
  <c r="O779" i="2"/>
  <c r="J782" i="2"/>
  <c r="K782" i="2"/>
  <c r="H780" i="2"/>
  <c r="I781" i="2"/>
  <c r="L781" i="2" l="1"/>
  <c r="M781" i="2" s="1"/>
  <c r="U781" i="2" s="1"/>
  <c r="P779" i="2"/>
  <c r="Q779" i="2" s="1"/>
  <c r="R779" i="2" s="1"/>
  <c r="O778" i="2"/>
  <c r="K781" i="2"/>
  <c r="J781" i="2"/>
  <c r="H779" i="2"/>
  <c r="I780" i="2"/>
  <c r="L780" i="2" l="1"/>
  <c r="M780" i="2" s="1"/>
  <c r="U780" i="2" s="1"/>
  <c r="P778" i="2"/>
  <c r="Q778" i="2" s="1"/>
  <c r="R778" i="2" s="1"/>
  <c r="O777" i="2"/>
  <c r="J780" i="2"/>
  <c r="K780" i="2"/>
  <c r="H778" i="2"/>
  <c r="I779" i="2"/>
  <c r="L779" i="2" l="1"/>
  <c r="M779" i="2" s="1"/>
  <c r="U779" i="2" s="1"/>
  <c r="P777" i="2"/>
  <c r="Q777" i="2" s="1"/>
  <c r="R777" i="2" s="1"/>
  <c r="O776" i="2"/>
  <c r="J779" i="2"/>
  <c r="K779" i="2"/>
  <c r="H777" i="2"/>
  <c r="I778" i="2"/>
  <c r="L778" i="2" l="1"/>
  <c r="M778" i="2" s="1"/>
  <c r="U778" i="2" s="1"/>
  <c r="O775" i="2"/>
  <c r="P776" i="2"/>
  <c r="Q776" i="2" s="1"/>
  <c r="R776" i="2" s="1"/>
  <c r="J778" i="2"/>
  <c r="K778" i="2"/>
  <c r="H776" i="2"/>
  <c r="I777" i="2"/>
  <c r="L777" i="2" l="1"/>
  <c r="M777" i="2" s="1"/>
  <c r="U777" i="2" s="1"/>
  <c r="P775" i="2"/>
  <c r="Q775" i="2" s="1"/>
  <c r="R775" i="2" s="1"/>
  <c r="O774" i="2"/>
  <c r="J777" i="2"/>
  <c r="K777" i="2"/>
  <c r="H775" i="2"/>
  <c r="I776" i="2"/>
  <c r="L776" i="2" l="1"/>
  <c r="M776" i="2" s="1"/>
  <c r="U776" i="2" s="1"/>
  <c r="O773" i="2"/>
  <c r="P774" i="2"/>
  <c r="Q774" i="2" s="1"/>
  <c r="R774" i="2" s="1"/>
  <c r="J776" i="2"/>
  <c r="K776" i="2"/>
  <c r="H774" i="2"/>
  <c r="I775" i="2"/>
  <c r="L775" i="2" l="1"/>
  <c r="M775" i="2" s="1"/>
  <c r="U775" i="2" s="1"/>
  <c r="O772" i="2"/>
  <c r="P773" i="2"/>
  <c r="Q773" i="2" s="1"/>
  <c r="R773" i="2" s="1"/>
  <c r="J775" i="2"/>
  <c r="K775" i="2"/>
  <c r="H773" i="2"/>
  <c r="I774" i="2"/>
  <c r="L774" i="2" l="1"/>
  <c r="M774" i="2" s="1"/>
  <c r="U774" i="2" s="1"/>
  <c r="P772" i="2"/>
  <c r="Q772" i="2" s="1"/>
  <c r="R772" i="2" s="1"/>
  <c r="O771" i="2"/>
  <c r="J774" i="2"/>
  <c r="K774" i="2"/>
  <c r="H772" i="2"/>
  <c r="I773" i="2"/>
  <c r="L773" i="2" l="1"/>
  <c r="M773" i="2" s="1"/>
  <c r="U773" i="2" s="1"/>
  <c r="P771" i="2"/>
  <c r="Q771" i="2" s="1"/>
  <c r="R771" i="2" s="1"/>
  <c r="O770" i="2"/>
  <c r="J773" i="2"/>
  <c r="K773" i="2"/>
  <c r="H771" i="2"/>
  <c r="I772" i="2"/>
  <c r="L772" i="2" l="1"/>
  <c r="M772" i="2" s="1"/>
  <c r="U772" i="2" s="1"/>
  <c r="P770" i="2"/>
  <c r="Q770" i="2" s="1"/>
  <c r="R770" i="2" s="1"/>
  <c r="O769" i="2"/>
  <c r="J772" i="2"/>
  <c r="K772" i="2"/>
  <c r="H770" i="2"/>
  <c r="I771" i="2"/>
  <c r="L771" i="2" l="1"/>
  <c r="M771" i="2" s="1"/>
  <c r="U771" i="2" s="1"/>
  <c r="O768" i="2"/>
  <c r="P769" i="2"/>
  <c r="Q769" i="2" s="1"/>
  <c r="R769" i="2" s="1"/>
  <c r="J771" i="2"/>
  <c r="K771" i="2"/>
  <c r="H769" i="2"/>
  <c r="I770" i="2"/>
  <c r="L770" i="2" l="1"/>
  <c r="M770" i="2" s="1"/>
  <c r="U770" i="2" s="1"/>
  <c r="O767" i="2"/>
  <c r="P768" i="2"/>
  <c r="Q768" i="2" s="1"/>
  <c r="R768" i="2" s="1"/>
  <c r="J770" i="2"/>
  <c r="K770" i="2"/>
  <c r="H768" i="2"/>
  <c r="I769" i="2"/>
  <c r="L769" i="2" l="1"/>
  <c r="M769" i="2" s="1"/>
  <c r="U769" i="2" s="1"/>
  <c r="P767" i="2"/>
  <c r="Q767" i="2" s="1"/>
  <c r="R767" i="2" s="1"/>
  <c r="O766" i="2"/>
  <c r="J769" i="2"/>
  <c r="K769" i="2"/>
  <c r="H767" i="2"/>
  <c r="I768" i="2"/>
  <c r="L768" i="2" l="1"/>
  <c r="M768" i="2" s="1"/>
  <c r="U768" i="2" s="1"/>
  <c r="P766" i="2"/>
  <c r="Q766" i="2" s="1"/>
  <c r="R766" i="2" s="1"/>
  <c r="O765" i="2"/>
  <c r="J768" i="2"/>
  <c r="K768" i="2"/>
  <c r="H766" i="2"/>
  <c r="I767" i="2"/>
  <c r="L767" i="2" l="1"/>
  <c r="M767" i="2" s="1"/>
  <c r="U767" i="2" s="1"/>
  <c r="O764" i="2"/>
  <c r="P765" i="2"/>
  <c r="Q765" i="2" s="1"/>
  <c r="R765" i="2" s="1"/>
  <c r="J767" i="2"/>
  <c r="K767" i="2"/>
  <c r="H765" i="2"/>
  <c r="I766" i="2"/>
  <c r="L766" i="2" l="1"/>
  <c r="M766" i="2" s="1"/>
  <c r="U766" i="2" s="1"/>
  <c r="P764" i="2"/>
  <c r="Q764" i="2" s="1"/>
  <c r="R764" i="2" s="1"/>
  <c r="O763" i="2"/>
  <c r="J766" i="2"/>
  <c r="K766" i="2"/>
  <c r="H764" i="2"/>
  <c r="I765" i="2"/>
  <c r="L765" i="2" l="1"/>
  <c r="M765" i="2" s="1"/>
  <c r="U765" i="2" s="1"/>
  <c r="O762" i="2"/>
  <c r="P763" i="2"/>
  <c r="Q763" i="2" s="1"/>
  <c r="R763" i="2" s="1"/>
  <c r="J765" i="2"/>
  <c r="K765" i="2"/>
  <c r="H763" i="2"/>
  <c r="I764" i="2"/>
  <c r="L764" i="2" l="1"/>
  <c r="M764" i="2" s="1"/>
  <c r="U764" i="2" s="1"/>
  <c r="P762" i="2"/>
  <c r="Q762" i="2" s="1"/>
  <c r="R762" i="2" s="1"/>
  <c r="O761" i="2"/>
  <c r="J764" i="2"/>
  <c r="K764" i="2"/>
  <c r="H762" i="2"/>
  <c r="I763" i="2"/>
  <c r="L763" i="2" l="1"/>
  <c r="M763" i="2" s="1"/>
  <c r="U763" i="2" s="1"/>
  <c r="P761" i="2"/>
  <c r="Q761" i="2" s="1"/>
  <c r="R761" i="2" s="1"/>
  <c r="O760" i="2"/>
  <c r="J763" i="2"/>
  <c r="K763" i="2"/>
  <c r="H761" i="2"/>
  <c r="I762" i="2"/>
  <c r="L762" i="2" l="1"/>
  <c r="M762" i="2" s="1"/>
  <c r="U762" i="2" s="1"/>
  <c r="P760" i="2"/>
  <c r="Q760" i="2" s="1"/>
  <c r="R760" i="2" s="1"/>
  <c r="O759" i="2"/>
  <c r="J762" i="2"/>
  <c r="K762" i="2"/>
  <c r="H760" i="2"/>
  <c r="I761" i="2"/>
  <c r="L761" i="2" l="1"/>
  <c r="M761" i="2" s="1"/>
  <c r="U761" i="2" s="1"/>
  <c r="P759" i="2"/>
  <c r="Q759" i="2" s="1"/>
  <c r="R759" i="2" s="1"/>
  <c r="O758" i="2"/>
  <c r="J761" i="2"/>
  <c r="K761" i="2"/>
  <c r="H759" i="2"/>
  <c r="I760" i="2"/>
  <c r="L760" i="2" l="1"/>
  <c r="M760" i="2" s="1"/>
  <c r="U760" i="2" s="1"/>
  <c r="O757" i="2"/>
  <c r="P758" i="2"/>
  <c r="Q758" i="2" s="1"/>
  <c r="R758" i="2" s="1"/>
  <c r="J760" i="2"/>
  <c r="K760" i="2"/>
  <c r="H758" i="2"/>
  <c r="I759" i="2"/>
  <c r="L759" i="2" l="1"/>
  <c r="M759" i="2" s="1"/>
  <c r="U759" i="2" s="1"/>
  <c r="O756" i="2"/>
  <c r="P757" i="2"/>
  <c r="Q757" i="2" s="1"/>
  <c r="R757" i="2" s="1"/>
  <c r="J759" i="2"/>
  <c r="K759" i="2"/>
  <c r="H757" i="2"/>
  <c r="I758" i="2"/>
  <c r="L758" i="2" l="1"/>
  <c r="M758" i="2" s="1"/>
  <c r="U758" i="2" s="1"/>
  <c r="P756" i="2"/>
  <c r="Q756" i="2" s="1"/>
  <c r="R756" i="2" s="1"/>
  <c r="O755" i="2"/>
  <c r="J758" i="2"/>
  <c r="K758" i="2"/>
  <c r="H756" i="2"/>
  <c r="I757" i="2"/>
  <c r="L757" i="2" l="1"/>
  <c r="M757" i="2" s="1"/>
  <c r="U757" i="2" s="1"/>
  <c r="P755" i="2"/>
  <c r="Q755" i="2" s="1"/>
  <c r="R755" i="2" s="1"/>
  <c r="O754" i="2"/>
  <c r="J757" i="2"/>
  <c r="K757" i="2"/>
  <c r="H755" i="2"/>
  <c r="I756" i="2"/>
  <c r="L756" i="2" l="1"/>
  <c r="M756" i="2" s="1"/>
  <c r="U756" i="2" s="1"/>
  <c r="P754" i="2"/>
  <c r="Q754" i="2" s="1"/>
  <c r="R754" i="2" s="1"/>
  <c r="O753" i="2"/>
  <c r="J756" i="2"/>
  <c r="K756" i="2"/>
  <c r="H754" i="2"/>
  <c r="I755" i="2"/>
  <c r="L755" i="2" l="1"/>
  <c r="M755" i="2" s="1"/>
  <c r="U755" i="2" s="1"/>
  <c r="P753" i="2"/>
  <c r="Q753" i="2" s="1"/>
  <c r="R753" i="2" s="1"/>
  <c r="O752" i="2"/>
  <c r="J755" i="2"/>
  <c r="K755" i="2"/>
  <c r="H753" i="2"/>
  <c r="I754" i="2"/>
  <c r="L754" i="2" l="1"/>
  <c r="M754" i="2" s="1"/>
  <c r="U754" i="2" s="1"/>
  <c r="P752" i="2"/>
  <c r="Q752" i="2" s="1"/>
  <c r="R752" i="2" s="1"/>
  <c r="O751" i="2"/>
  <c r="K754" i="2"/>
  <c r="J754" i="2"/>
  <c r="H752" i="2"/>
  <c r="I753" i="2"/>
  <c r="L753" i="2" l="1"/>
  <c r="M753" i="2" s="1"/>
  <c r="U753" i="2" s="1"/>
  <c r="P751" i="2"/>
  <c r="Q751" i="2" s="1"/>
  <c r="R751" i="2" s="1"/>
  <c r="O750" i="2"/>
  <c r="J753" i="2"/>
  <c r="K753" i="2"/>
  <c r="H751" i="2"/>
  <c r="I752" i="2"/>
  <c r="L752" i="2" l="1"/>
  <c r="M752" i="2" s="1"/>
  <c r="U752" i="2" s="1"/>
  <c r="O749" i="2"/>
  <c r="P750" i="2"/>
  <c r="Q750" i="2" s="1"/>
  <c r="R750" i="2" s="1"/>
  <c r="J752" i="2"/>
  <c r="K752" i="2"/>
  <c r="H750" i="2"/>
  <c r="I751" i="2"/>
  <c r="L751" i="2" l="1"/>
  <c r="M751" i="2" s="1"/>
  <c r="U751" i="2" s="1"/>
  <c r="P749" i="2"/>
  <c r="Q749" i="2" s="1"/>
  <c r="R749" i="2" s="1"/>
  <c r="O748" i="2"/>
  <c r="J751" i="2"/>
  <c r="K751" i="2"/>
  <c r="H749" i="2"/>
  <c r="I750" i="2"/>
  <c r="L750" i="2" l="1"/>
  <c r="M750" i="2" s="1"/>
  <c r="U750" i="2" s="1"/>
  <c r="P748" i="2"/>
  <c r="Q748" i="2" s="1"/>
  <c r="R748" i="2" s="1"/>
  <c r="O747" i="2"/>
  <c r="J750" i="2"/>
  <c r="K750" i="2"/>
  <c r="H748" i="2"/>
  <c r="I749" i="2"/>
  <c r="L749" i="2" l="1"/>
  <c r="M749" i="2" s="1"/>
  <c r="U749" i="2" s="1"/>
  <c r="P747" i="2"/>
  <c r="Q747" i="2" s="1"/>
  <c r="R747" i="2" s="1"/>
  <c r="O746" i="2"/>
  <c r="K749" i="2"/>
  <c r="J749" i="2"/>
  <c r="H747" i="2"/>
  <c r="I748" i="2"/>
  <c r="L748" i="2" l="1"/>
  <c r="M748" i="2" s="1"/>
  <c r="U748" i="2" s="1"/>
  <c r="P746" i="2"/>
  <c r="Q746" i="2" s="1"/>
  <c r="R746" i="2" s="1"/>
  <c r="O745" i="2"/>
  <c r="J748" i="2"/>
  <c r="K748" i="2"/>
  <c r="H746" i="2"/>
  <c r="I747" i="2"/>
  <c r="L747" i="2" l="1"/>
  <c r="M747" i="2" s="1"/>
  <c r="U747" i="2" s="1"/>
  <c r="O744" i="2"/>
  <c r="P745" i="2"/>
  <c r="Q745" i="2" s="1"/>
  <c r="R745" i="2" s="1"/>
  <c r="J747" i="2"/>
  <c r="K747" i="2"/>
  <c r="H745" i="2"/>
  <c r="I746" i="2"/>
  <c r="L746" i="2" l="1"/>
  <c r="M746" i="2" s="1"/>
  <c r="U746" i="2" s="1"/>
  <c r="P744" i="2"/>
  <c r="Q744" i="2" s="1"/>
  <c r="R744" i="2" s="1"/>
  <c r="O743" i="2"/>
  <c r="J746" i="2"/>
  <c r="K746" i="2"/>
  <c r="H744" i="2"/>
  <c r="I745" i="2"/>
  <c r="L745" i="2" l="1"/>
  <c r="M745" i="2" s="1"/>
  <c r="U745" i="2" s="1"/>
  <c r="P743" i="2"/>
  <c r="Q743" i="2" s="1"/>
  <c r="R743" i="2" s="1"/>
  <c r="O742" i="2"/>
  <c r="J745" i="2"/>
  <c r="K745" i="2"/>
  <c r="H743" i="2"/>
  <c r="I744" i="2"/>
  <c r="L744" i="2" l="1"/>
  <c r="M744" i="2" s="1"/>
  <c r="U744" i="2" s="1"/>
  <c r="P742" i="2"/>
  <c r="Q742" i="2" s="1"/>
  <c r="R742" i="2" s="1"/>
  <c r="O741" i="2"/>
  <c r="J744" i="2"/>
  <c r="K744" i="2"/>
  <c r="H742" i="2"/>
  <c r="I743" i="2"/>
  <c r="L743" i="2" l="1"/>
  <c r="M743" i="2" s="1"/>
  <c r="U743" i="2" s="1"/>
  <c r="P741" i="2"/>
  <c r="Q741" i="2" s="1"/>
  <c r="R741" i="2" s="1"/>
  <c r="O740" i="2"/>
  <c r="J743" i="2"/>
  <c r="K743" i="2"/>
  <c r="H741" i="2"/>
  <c r="I742" i="2"/>
  <c r="L742" i="2" l="1"/>
  <c r="M742" i="2" s="1"/>
  <c r="U742" i="2" s="1"/>
  <c r="O739" i="2"/>
  <c r="P740" i="2"/>
  <c r="Q740" i="2" s="1"/>
  <c r="R740" i="2" s="1"/>
  <c r="J742" i="2"/>
  <c r="K742" i="2"/>
  <c r="H740" i="2"/>
  <c r="I741" i="2"/>
  <c r="L741" i="2" l="1"/>
  <c r="M741" i="2" s="1"/>
  <c r="U741" i="2" s="1"/>
  <c r="P739" i="2"/>
  <c r="Q739" i="2" s="1"/>
  <c r="R739" i="2" s="1"/>
  <c r="O738" i="2"/>
  <c r="J741" i="2"/>
  <c r="K741" i="2"/>
  <c r="H739" i="2"/>
  <c r="I740" i="2"/>
  <c r="L740" i="2" l="1"/>
  <c r="M740" i="2" s="1"/>
  <c r="U740" i="2" s="1"/>
  <c r="P738" i="2"/>
  <c r="Q738" i="2" s="1"/>
  <c r="R738" i="2" s="1"/>
  <c r="O737" i="2"/>
  <c r="J740" i="2"/>
  <c r="K740" i="2"/>
  <c r="H738" i="2"/>
  <c r="I739" i="2"/>
  <c r="L739" i="2" l="1"/>
  <c r="M739" i="2" s="1"/>
  <c r="U739" i="2" s="1"/>
  <c r="P737" i="2"/>
  <c r="Q737" i="2" s="1"/>
  <c r="R737" i="2" s="1"/>
  <c r="O736" i="2"/>
  <c r="J739" i="2"/>
  <c r="K739" i="2"/>
  <c r="H737" i="2"/>
  <c r="I738" i="2"/>
  <c r="L738" i="2" l="1"/>
  <c r="M738" i="2" s="1"/>
  <c r="U738" i="2" s="1"/>
  <c r="P736" i="2"/>
  <c r="Q736" i="2" s="1"/>
  <c r="R736" i="2" s="1"/>
  <c r="O735" i="2"/>
  <c r="K738" i="2"/>
  <c r="J738" i="2"/>
  <c r="H736" i="2"/>
  <c r="I737" i="2"/>
  <c r="L737" i="2" l="1"/>
  <c r="M737" i="2" s="1"/>
  <c r="U737" i="2" s="1"/>
  <c r="P735" i="2"/>
  <c r="Q735" i="2" s="1"/>
  <c r="R735" i="2" s="1"/>
  <c r="O734" i="2"/>
  <c r="J737" i="2"/>
  <c r="K737" i="2"/>
  <c r="H735" i="2"/>
  <c r="I736" i="2"/>
  <c r="L736" i="2" l="1"/>
  <c r="M736" i="2" s="1"/>
  <c r="U736" i="2" s="1"/>
  <c r="P734" i="2"/>
  <c r="Q734" i="2" s="1"/>
  <c r="R734" i="2" s="1"/>
  <c r="O733" i="2"/>
  <c r="J736" i="2"/>
  <c r="K736" i="2"/>
  <c r="H734" i="2"/>
  <c r="I735" i="2"/>
  <c r="L735" i="2" l="1"/>
  <c r="M735" i="2" s="1"/>
  <c r="U735" i="2" s="1"/>
  <c r="P733" i="2"/>
  <c r="Q733" i="2" s="1"/>
  <c r="R733" i="2" s="1"/>
  <c r="O732" i="2"/>
  <c r="J735" i="2"/>
  <c r="K735" i="2"/>
  <c r="H733" i="2"/>
  <c r="I734" i="2"/>
  <c r="L734" i="2" l="1"/>
  <c r="M734" i="2" s="1"/>
  <c r="U734" i="2" s="1"/>
  <c r="P732" i="2"/>
  <c r="Q732" i="2" s="1"/>
  <c r="R732" i="2" s="1"/>
  <c r="O731" i="2"/>
  <c r="J734" i="2"/>
  <c r="K734" i="2"/>
  <c r="H732" i="2"/>
  <c r="I733" i="2"/>
  <c r="L733" i="2" l="1"/>
  <c r="M733" i="2" s="1"/>
  <c r="U733" i="2" s="1"/>
  <c r="O730" i="2"/>
  <c r="P731" i="2"/>
  <c r="Q731" i="2" s="1"/>
  <c r="R731" i="2" s="1"/>
  <c r="K733" i="2"/>
  <c r="J733" i="2"/>
  <c r="H731" i="2"/>
  <c r="I732" i="2"/>
  <c r="L732" i="2" l="1"/>
  <c r="M732" i="2" s="1"/>
  <c r="U732" i="2" s="1"/>
  <c r="P730" i="2"/>
  <c r="Q730" i="2" s="1"/>
  <c r="R730" i="2" s="1"/>
  <c r="O729" i="2"/>
  <c r="J732" i="2"/>
  <c r="K732" i="2"/>
  <c r="H730" i="2"/>
  <c r="I731" i="2"/>
  <c r="L731" i="2" l="1"/>
  <c r="M731" i="2" s="1"/>
  <c r="U731" i="2" s="1"/>
  <c r="P729" i="2"/>
  <c r="Q729" i="2" s="1"/>
  <c r="R729" i="2" s="1"/>
  <c r="O728" i="2"/>
  <c r="J731" i="2"/>
  <c r="K731" i="2"/>
  <c r="H729" i="2"/>
  <c r="I730" i="2"/>
  <c r="L730" i="2" l="1"/>
  <c r="M730" i="2" s="1"/>
  <c r="U730" i="2" s="1"/>
  <c r="P728" i="2"/>
  <c r="Q728" i="2" s="1"/>
  <c r="R728" i="2" s="1"/>
  <c r="O727" i="2"/>
  <c r="J730" i="2"/>
  <c r="K730" i="2"/>
  <c r="H728" i="2"/>
  <c r="I729" i="2"/>
  <c r="L729" i="2" l="1"/>
  <c r="M729" i="2" s="1"/>
  <c r="U729" i="2" s="1"/>
  <c r="P727" i="2"/>
  <c r="Q727" i="2" s="1"/>
  <c r="R727" i="2" s="1"/>
  <c r="O726" i="2"/>
  <c r="J729" i="2"/>
  <c r="K729" i="2"/>
  <c r="H727" i="2"/>
  <c r="I728" i="2"/>
  <c r="L728" i="2" l="1"/>
  <c r="M728" i="2" s="1"/>
  <c r="U728" i="2" s="1"/>
  <c r="P726" i="2"/>
  <c r="Q726" i="2" s="1"/>
  <c r="R726" i="2" s="1"/>
  <c r="O725" i="2"/>
  <c r="J728" i="2"/>
  <c r="K728" i="2"/>
  <c r="H726" i="2"/>
  <c r="I727" i="2"/>
  <c r="L727" i="2" l="1"/>
  <c r="M727" i="2" s="1"/>
  <c r="U727" i="2" s="1"/>
  <c r="O724" i="2"/>
  <c r="P725" i="2"/>
  <c r="Q725" i="2" s="1"/>
  <c r="R725" i="2" s="1"/>
  <c r="J727" i="2"/>
  <c r="K727" i="2"/>
  <c r="H725" i="2"/>
  <c r="I726" i="2"/>
  <c r="L726" i="2" l="1"/>
  <c r="M726" i="2" s="1"/>
  <c r="U726" i="2" s="1"/>
  <c r="P724" i="2"/>
  <c r="Q724" i="2" s="1"/>
  <c r="R724" i="2" s="1"/>
  <c r="O723" i="2"/>
  <c r="J726" i="2"/>
  <c r="K726" i="2"/>
  <c r="H724" i="2"/>
  <c r="I725" i="2"/>
  <c r="L725" i="2" l="1"/>
  <c r="M725" i="2" s="1"/>
  <c r="U725" i="2" s="1"/>
  <c r="O722" i="2"/>
  <c r="P723" i="2"/>
  <c r="Q723" i="2" s="1"/>
  <c r="R723" i="2" s="1"/>
  <c r="J725" i="2"/>
  <c r="K725" i="2"/>
  <c r="H723" i="2"/>
  <c r="I724" i="2"/>
  <c r="L724" i="2" l="1"/>
  <c r="M724" i="2" s="1"/>
  <c r="U724" i="2" s="1"/>
  <c r="P722" i="2"/>
  <c r="Q722" i="2" s="1"/>
  <c r="R722" i="2" s="1"/>
  <c r="O721" i="2"/>
  <c r="J724" i="2"/>
  <c r="K724" i="2"/>
  <c r="H722" i="2"/>
  <c r="I723" i="2"/>
  <c r="L723" i="2" l="1"/>
  <c r="M723" i="2" s="1"/>
  <c r="U723" i="2" s="1"/>
  <c r="O720" i="2"/>
  <c r="P721" i="2"/>
  <c r="Q721" i="2" s="1"/>
  <c r="R721" i="2" s="1"/>
  <c r="J723" i="2"/>
  <c r="K723" i="2"/>
  <c r="H721" i="2"/>
  <c r="I722" i="2"/>
  <c r="L722" i="2" l="1"/>
  <c r="M722" i="2" s="1"/>
  <c r="U722" i="2" s="1"/>
  <c r="P720" i="2"/>
  <c r="Q720" i="2" s="1"/>
  <c r="R720" i="2" s="1"/>
  <c r="O719" i="2"/>
  <c r="K722" i="2"/>
  <c r="J722" i="2"/>
  <c r="H720" i="2"/>
  <c r="I721" i="2"/>
  <c r="L721" i="2" l="1"/>
  <c r="M721" i="2" s="1"/>
  <c r="U721" i="2" s="1"/>
  <c r="P719" i="2"/>
  <c r="Q719" i="2" s="1"/>
  <c r="R719" i="2" s="1"/>
  <c r="O718" i="2"/>
  <c r="J721" i="2"/>
  <c r="K721" i="2"/>
  <c r="H719" i="2"/>
  <c r="I720" i="2"/>
  <c r="L720" i="2" l="1"/>
  <c r="M720" i="2" s="1"/>
  <c r="U720" i="2" s="1"/>
  <c r="P718" i="2"/>
  <c r="Q718" i="2" s="1"/>
  <c r="R718" i="2" s="1"/>
  <c r="O717" i="2"/>
  <c r="J720" i="2"/>
  <c r="K720" i="2"/>
  <c r="H718" i="2"/>
  <c r="I719" i="2"/>
  <c r="L719" i="2" l="1"/>
  <c r="M719" i="2" s="1"/>
  <c r="U719" i="2" s="1"/>
  <c r="O716" i="2"/>
  <c r="P717" i="2"/>
  <c r="Q717" i="2" s="1"/>
  <c r="R717" i="2" s="1"/>
  <c r="J719" i="2"/>
  <c r="K719" i="2"/>
  <c r="H717" i="2"/>
  <c r="I718" i="2"/>
  <c r="L718" i="2" l="1"/>
  <c r="M718" i="2" s="1"/>
  <c r="U718" i="2" s="1"/>
  <c r="P716" i="2"/>
  <c r="Q716" i="2" s="1"/>
  <c r="R716" i="2" s="1"/>
  <c r="O715" i="2"/>
  <c r="J718" i="2"/>
  <c r="K718" i="2"/>
  <c r="H716" i="2"/>
  <c r="I717" i="2"/>
  <c r="L717" i="2" l="1"/>
  <c r="M717" i="2" s="1"/>
  <c r="U717" i="2" s="1"/>
  <c r="P715" i="2"/>
  <c r="Q715" i="2" s="1"/>
  <c r="R715" i="2" s="1"/>
  <c r="O714" i="2"/>
  <c r="K717" i="2"/>
  <c r="J717" i="2"/>
  <c r="H715" i="2"/>
  <c r="I716" i="2"/>
  <c r="L716" i="2" l="1"/>
  <c r="M716" i="2" s="1"/>
  <c r="U716" i="2" s="1"/>
  <c r="P714" i="2"/>
  <c r="Q714" i="2" s="1"/>
  <c r="R714" i="2" s="1"/>
  <c r="O713" i="2"/>
  <c r="J716" i="2"/>
  <c r="K716" i="2"/>
  <c r="H714" i="2"/>
  <c r="I715" i="2"/>
  <c r="L715" i="2" l="1"/>
  <c r="M715" i="2" s="1"/>
  <c r="U715" i="2" s="1"/>
  <c r="P713" i="2"/>
  <c r="Q713" i="2" s="1"/>
  <c r="R713" i="2" s="1"/>
  <c r="O712" i="2"/>
  <c r="J715" i="2"/>
  <c r="K715" i="2"/>
  <c r="H713" i="2"/>
  <c r="I714" i="2"/>
  <c r="L714" i="2" l="1"/>
  <c r="M714" i="2" s="1"/>
  <c r="U714" i="2" s="1"/>
  <c r="P712" i="2"/>
  <c r="Q712" i="2" s="1"/>
  <c r="R712" i="2" s="1"/>
  <c r="O711" i="2"/>
  <c r="J714" i="2"/>
  <c r="K714" i="2"/>
  <c r="H712" i="2"/>
  <c r="I713" i="2"/>
  <c r="L713" i="2" l="1"/>
  <c r="M713" i="2" s="1"/>
  <c r="U713" i="2" s="1"/>
  <c r="P711" i="2"/>
  <c r="Q711" i="2" s="1"/>
  <c r="R711" i="2" s="1"/>
  <c r="O710" i="2"/>
  <c r="J713" i="2"/>
  <c r="K713" i="2"/>
  <c r="H711" i="2"/>
  <c r="I712" i="2"/>
  <c r="L712" i="2" l="1"/>
  <c r="M712" i="2" s="1"/>
  <c r="U712" i="2" s="1"/>
  <c r="O709" i="2"/>
  <c r="P710" i="2"/>
  <c r="Q710" i="2" s="1"/>
  <c r="R710" i="2" s="1"/>
  <c r="J712" i="2"/>
  <c r="K712" i="2"/>
  <c r="H710" i="2"/>
  <c r="I711" i="2"/>
  <c r="L711" i="2" l="1"/>
  <c r="M711" i="2" s="1"/>
  <c r="U711" i="2" s="1"/>
  <c r="P709" i="2"/>
  <c r="Q709" i="2" s="1"/>
  <c r="R709" i="2" s="1"/>
  <c r="O708" i="2"/>
  <c r="J711" i="2"/>
  <c r="K711" i="2"/>
  <c r="H709" i="2"/>
  <c r="I710" i="2"/>
  <c r="L710" i="2" l="1"/>
  <c r="M710" i="2" s="1"/>
  <c r="U710" i="2" s="1"/>
  <c r="O707" i="2"/>
  <c r="P708" i="2"/>
  <c r="Q708" i="2" s="1"/>
  <c r="R708" i="2" s="1"/>
  <c r="J710" i="2"/>
  <c r="K710" i="2"/>
  <c r="H708" i="2"/>
  <c r="I709" i="2"/>
  <c r="L709" i="2" l="1"/>
  <c r="M709" i="2" s="1"/>
  <c r="U709" i="2" s="1"/>
  <c r="P707" i="2"/>
  <c r="Q707" i="2" s="1"/>
  <c r="R707" i="2" s="1"/>
  <c r="O706" i="2"/>
  <c r="J709" i="2"/>
  <c r="K709" i="2"/>
  <c r="H707" i="2"/>
  <c r="I708" i="2"/>
  <c r="L708" i="2" l="1"/>
  <c r="M708" i="2" s="1"/>
  <c r="U708" i="2" s="1"/>
  <c r="P706" i="2"/>
  <c r="Q706" i="2" s="1"/>
  <c r="R706" i="2" s="1"/>
  <c r="O705" i="2"/>
  <c r="J708" i="2"/>
  <c r="K708" i="2"/>
  <c r="H706" i="2"/>
  <c r="I707" i="2"/>
  <c r="L707" i="2" l="1"/>
  <c r="M707" i="2" s="1"/>
  <c r="U707" i="2" s="1"/>
  <c r="O704" i="2"/>
  <c r="P705" i="2"/>
  <c r="Q705" i="2" s="1"/>
  <c r="R705" i="2" s="1"/>
  <c r="J707" i="2"/>
  <c r="K707" i="2"/>
  <c r="H705" i="2"/>
  <c r="I706" i="2"/>
  <c r="L706" i="2" l="1"/>
  <c r="M706" i="2" s="1"/>
  <c r="U706" i="2" s="1"/>
  <c r="P704" i="2"/>
  <c r="Q704" i="2" s="1"/>
  <c r="R704" i="2" s="1"/>
  <c r="O703" i="2"/>
  <c r="K706" i="2"/>
  <c r="J706" i="2"/>
  <c r="H704" i="2"/>
  <c r="I705" i="2"/>
  <c r="L705" i="2" l="1"/>
  <c r="M705" i="2" s="1"/>
  <c r="U705" i="2" s="1"/>
  <c r="P703" i="2"/>
  <c r="Q703" i="2" s="1"/>
  <c r="R703" i="2" s="1"/>
  <c r="O702" i="2"/>
  <c r="J705" i="2"/>
  <c r="K705" i="2"/>
  <c r="H703" i="2"/>
  <c r="I704" i="2"/>
  <c r="L704" i="2" l="1"/>
  <c r="M704" i="2" s="1"/>
  <c r="U704" i="2" s="1"/>
  <c r="O701" i="2"/>
  <c r="P702" i="2"/>
  <c r="Q702" i="2" s="1"/>
  <c r="R702" i="2" s="1"/>
  <c r="J704" i="2"/>
  <c r="K704" i="2"/>
  <c r="H702" i="2"/>
  <c r="I703" i="2"/>
  <c r="L703" i="2" l="1"/>
  <c r="M703" i="2" s="1"/>
  <c r="U703" i="2" s="1"/>
  <c r="P701" i="2"/>
  <c r="Q701" i="2" s="1"/>
  <c r="R701" i="2" s="1"/>
  <c r="O700" i="2"/>
  <c r="J703" i="2"/>
  <c r="K703" i="2"/>
  <c r="H701" i="2"/>
  <c r="I702" i="2"/>
  <c r="L702" i="2" l="1"/>
  <c r="M702" i="2" s="1"/>
  <c r="U702" i="2" s="1"/>
  <c r="P700" i="2"/>
  <c r="Q700" i="2" s="1"/>
  <c r="R700" i="2" s="1"/>
  <c r="O699" i="2"/>
  <c r="J702" i="2"/>
  <c r="K702" i="2"/>
  <c r="H700" i="2"/>
  <c r="I701" i="2"/>
  <c r="L701" i="2" l="1"/>
  <c r="M701" i="2" s="1"/>
  <c r="U701" i="2" s="1"/>
  <c r="O698" i="2"/>
  <c r="P699" i="2"/>
  <c r="Q699" i="2" s="1"/>
  <c r="R699" i="2" s="1"/>
  <c r="K701" i="2"/>
  <c r="J701" i="2"/>
  <c r="H699" i="2"/>
  <c r="I700" i="2"/>
  <c r="L700" i="2" l="1"/>
  <c r="M700" i="2" s="1"/>
  <c r="U700" i="2" s="1"/>
  <c r="P698" i="2"/>
  <c r="Q698" i="2" s="1"/>
  <c r="R698" i="2" s="1"/>
  <c r="O697" i="2"/>
  <c r="J700" i="2"/>
  <c r="K700" i="2"/>
  <c r="H698" i="2"/>
  <c r="I699" i="2"/>
  <c r="L699" i="2" l="1"/>
  <c r="M699" i="2" s="1"/>
  <c r="U699" i="2" s="1"/>
  <c r="O696" i="2"/>
  <c r="P697" i="2"/>
  <c r="Q697" i="2" s="1"/>
  <c r="R697" i="2" s="1"/>
  <c r="J699" i="2"/>
  <c r="K699" i="2"/>
  <c r="H697" i="2"/>
  <c r="I698" i="2"/>
  <c r="L698" i="2" l="1"/>
  <c r="M698" i="2" s="1"/>
  <c r="U698" i="2" s="1"/>
  <c r="O695" i="2"/>
  <c r="P696" i="2"/>
  <c r="Q696" i="2" s="1"/>
  <c r="R696" i="2" s="1"/>
  <c r="J698" i="2"/>
  <c r="K698" i="2"/>
  <c r="H696" i="2"/>
  <c r="I697" i="2"/>
  <c r="L697" i="2" l="1"/>
  <c r="M697" i="2" s="1"/>
  <c r="U697" i="2" s="1"/>
  <c r="P695" i="2"/>
  <c r="Q695" i="2" s="1"/>
  <c r="R695" i="2" s="1"/>
  <c r="O694" i="2"/>
  <c r="J697" i="2"/>
  <c r="K697" i="2"/>
  <c r="H695" i="2"/>
  <c r="I696" i="2"/>
  <c r="L696" i="2" l="1"/>
  <c r="M696" i="2" s="1"/>
  <c r="U696" i="2" s="1"/>
  <c r="O693" i="2"/>
  <c r="P694" i="2"/>
  <c r="Q694" i="2" s="1"/>
  <c r="R694" i="2" s="1"/>
  <c r="J696" i="2"/>
  <c r="K696" i="2"/>
  <c r="H694" i="2"/>
  <c r="I695" i="2"/>
  <c r="L695" i="2" l="1"/>
  <c r="M695" i="2" s="1"/>
  <c r="U695" i="2" s="1"/>
  <c r="O692" i="2"/>
  <c r="P693" i="2"/>
  <c r="Q693" i="2" s="1"/>
  <c r="R693" i="2" s="1"/>
  <c r="J695" i="2"/>
  <c r="K695" i="2"/>
  <c r="H693" i="2"/>
  <c r="I694" i="2"/>
  <c r="L694" i="2" l="1"/>
  <c r="M694" i="2" s="1"/>
  <c r="U694" i="2" s="1"/>
  <c r="P692" i="2"/>
  <c r="Q692" i="2" s="1"/>
  <c r="R692" i="2" s="1"/>
  <c r="O691" i="2"/>
  <c r="K694" i="2"/>
  <c r="J694" i="2"/>
  <c r="H692" i="2"/>
  <c r="I693" i="2"/>
  <c r="L693" i="2" l="1"/>
  <c r="M693" i="2" s="1"/>
  <c r="U693" i="2" s="1"/>
  <c r="O690" i="2"/>
  <c r="P691" i="2"/>
  <c r="Q691" i="2" s="1"/>
  <c r="R691" i="2" s="1"/>
  <c r="J693" i="2"/>
  <c r="K693" i="2"/>
  <c r="H691" i="2"/>
  <c r="I692" i="2"/>
  <c r="L692" i="2" l="1"/>
  <c r="M692" i="2" s="1"/>
  <c r="U692" i="2" s="1"/>
  <c r="P690" i="2"/>
  <c r="Q690" i="2" s="1"/>
  <c r="R690" i="2" s="1"/>
  <c r="O689" i="2"/>
  <c r="J692" i="2"/>
  <c r="K692" i="2"/>
  <c r="H690" i="2"/>
  <c r="I691" i="2"/>
  <c r="L691" i="2" l="1"/>
  <c r="M691" i="2" s="1"/>
  <c r="U691" i="2" s="1"/>
  <c r="O688" i="2"/>
  <c r="P689" i="2"/>
  <c r="Q689" i="2" s="1"/>
  <c r="R689" i="2" s="1"/>
  <c r="J691" i="2"/>
  <c r="K691" i="2"/>
  <c r="H689" i="2"/>
  <c r="I690" i="2"/>
  <c r="L690" i="2" l="1"/>
  <c r="M690" i="2" s="1"/>
  <c r="U690" i="2" s="1"/>
  <c r="P688" i="2"/>
  <c r="Q688" i="2" s="1"/>
  <c r="R688" i="2" s="1"/>
  <c r="O687" i="2"/>
  <c r="K690" i="2"/>
  <c r="J690" i="2"/>
  <c r="H688" i="2"/>
  <c r="I689" i="2"/>
  <c r="L689" i="2" l="1"/>
  <c r="M689" i="2" s="1"/>
  <c r="U689" i="2" s="1"/>
  <c r="P687" i="2"/>
  <c r="Q687" i="2" s="1"/>
  <c r="R687" i="2" s="1"/>
  <c r="O686" i="2"/>
  <c r="J689" i="2"/>
  <c r="K689" i="2"/>
  <c r="H687" i="2"/>
  <c r="I688" i="2"/>
  <c r="L688" i="2" l="1"/>
  <c r="M688" i="2" s="1"/>
  <c r="U688" i="2" s="1"/>
  <c r="O685" i="2"/>
  <c r="P686" i="2"/>
  <c r="Q686" i="2" s="1"/>
  <c r="R686" i="2" s="1"/>
  <c r="J688" i="2"/>
  <c r="K688" i="2"/>
  <c r="H686" i="2"/>
  <c r="I687" i="2"/>
  <c r="L687" i="2" l="1"/>
  <c r="M687" i="2" s="1"/>
  <c r="U687" i="2" s="1"/>
  <c r="O684" i="2"/>
  <c r="P685" i="2"/>
  <c r="Q685" i="2" s="1"/>
  <c r="R685" i="2" s="1"/>
  <c r="J687" i="2"/>
  <c r="K687" i="2"/>
  <c r="H685" i="2"/>
  <c r="I686" i="2"/>
  <c r="L686" i="2" l="1"/>
  <c r="M686" i="2" s="1"/>
  <c r="U686" i="2" s="1"/>
  <c r="P684" i="2"/>
  <c r="Q684" i="2" s="1"/>
  <c r="R684" i="2" s="1"/>
  <c r="O683" i="2"/>
  <c r="J686" i="2"/>
  <c r="K686" i="2"/>
  <c r="H684" i="2"/>
  <c r="I685" i="2"/>
  <c r="L685" i="2" l="1"/>
  <c r="M685" i="2" s="1"/>
  <c r="U685" i="2" s="1"/>
  <c r="P683" i="2"/>
  <c r="Q683" i="2" s="1"/>
  <c r="R683" i="2" s="1"/>
  <c r="O682" i="2"/>
  <c r="K685" i="2"/>
  <c r="J685" i="2"/>
  <c r="H683" i="2"/>
  <c r="I684" i="2"/>
  <c r="L684" i="2" l="1"/>
  <c r="M684" i="2" s="1"/>
  <c r="U684" i="2" s="1"/>
  <c r="P682" i="2"/>
  <c r="Q682" i="2" s="1"/>
  <c r="R682" i="2" s="1"/>
  <c r="O681" i="2"/>
  <c r="J684" i="2"/>
  <c r="K684" i="2"/>
  <c r="H682" i="2"/>
  <c r="I683" i="2"/>
  <c r="L683" i="2" l="1"/>
  <c r="M683" i="2" s="1"/>
  <c r="U683" i="2" s="1"/>
  <c r="O680" i="2"/>
  <c r="P681" i="2"/>
  <c r="Q681" i="2" s="1"/>
  <c r="R681" i="2" s="1"/>
  <c r="J683" i="2"/>
  <c r="K683" i="2"/>
  <c r="H681" i="2"/>
  <c r="I682" i="2"/>
  <c r="L682" i="2" l="1"/>
  <c r="M682" i="2" s="1"/>
  <c r="U682" i="2" s="1"/>
  <c r="P680" i="2"/>
  <c r="Q680" i="2" s="1"/>
  <c r="R680" i="2" s="1"/>
  <c r="O679" i="2"/>
  <c r="J682" i="2"/>
  <c r="K682" i="2"/>
  <c r="H680" i="2"/>
  <c r="I681" i="2"/>
  <c r="L681" i="2" l="1"/>
  <c r="M681" i="2" s="1"/>
  <c r="U681" i="2" s="1"/>
  <c r="P679" i="2"/>
  <c r="Q679" i="2" s="1"/>
  <c r="R679" i="2" s="1"/>
  <c r="O678" i="2"/>
  <c r="J681" i="2"/>
  <c r="K681" i="2"/>
  <c r="H679" i="2"/>
  <c r="I680" i="2"/>
  <c r="L680" i="2" l="1"/>
  <c r="M680" i="2" s="1"/>
  <c r="U680" i="2" s="1"/>
  <c r="O677" i="2"/>
  <c r="P678" i="2"/>
  <c r="Q678" i="2" s="1"/>
  <c r="R678" i="2" s="1"/>
  <c r="J680" i="2"/>
  <c r="K680" i="2"/>
  <c r="H678" i="2"/>
  <c r="I679" i="2"/>
  <c r="L679" i="2" l="1"/>
  <c r="M679" i="2" s="1"/>
  <c r="U679" i="2" s="1"/>
  <c r="O676" i="2"/>
  <c r="P677" i="2"/>
  <c r="Q677" i="2" s="1"/>
  <c r="R677" i="2" s="1"/>
  <c r="J679" i="2"/>
  <c r="K679" i="2"/>
  <c r="H677" i="2"/>
  <c r="I678" i="2"/>
  <c r="L678" i="2" l="1"/>
  <c r="M678" i="2" s="1"/>
  <c r="U678" i="2" s="1"/>
  <c r="P676" i="2"/>
  <c r="Q676" i="2" s="1"/>
  <c r="R676" i="2" s="1"/>
  <c r="O675" i="2"/>
  <c r="J678" i="2"/>
  <c r="K678" i="2"/>
  <c r="H676" i="2"/>
  <c r="I677" i="2"/>
  <c r="L677" i="2" l="1"/>
  <c r="M677" i="2" s="1"/>
  <c r="U677" i="2" s="1"/>
  <c r="P675" i="2"/>
  <c r="Q675" i="2" s="1"/>
  <c r="R675" i="2" s="1"/>
  <c r="O674" i="2"/>
  <c r="J677" i="2"/>
  <c r="K677" i="2"/>
  <c r="H675" i="2"/>
  <c r="I676" i="2"/>
  <c r="L676" i="2" l="1"/>
  <c r="M676" i="2" s="1"/>
  <c r="U676" i="2" s="1"/>
  <c r="P674" i="2"/>
  <c r="Q674" i="2" s="1"/>
  <c r="R674" i="2" s="1"/>
  <c r="O673" i="2"/>
  <c r="J676" i="2"/>
  <c r="K676" i="2"/>
  <c r="H674" i="2"/>
  <c r="I675" i="2"/>
  <c r="L675" i="2" l="1"/>
  <c r="M675" i="2" s="1"/>
  <c r="U675" i="2" s="1"/>
  <c r="O672" i="2"/>
  <c r="P673" i="2"/>
  <c r="Q673" i="2" s="1"/>
  <c r="R673" i="2" s="1"/>
  <c r="J675" i="2"/>
  <c r="K675" i="2"/>
  <c r="H673" i="2"/>
  <c r="I674" i="2"/>
  <c r="L674" i="2" l="1"/>
  <c r="M674" i="2" s="1"/>
  <c r="U674" i="2" s="1"/>
  <c r="P672" i="2"/>
  <c r="Q672" i="2" s="1"/>
  <c r="R672" i="2" s="1"/>
  <c r="O671" i="2"/>
  <c r="K674" i="2"/>
  <c r="J674" i="2"/>
  <c r="H672" i="2"/>
  <c r="I673" i="2"/>
  <c r="L673" i="2" l="1"/>
  <c r="M673" i="2" s="1"/>
  <c r="U673" i="2" s="1"/>
  <c r="P671" i="2"/>
  <c r="Q671" i="2" s="1"/>
  <c r="R671" i="2" s="1"/>
  <c r="O670" i="2"/>
  <c r="J673" i="2"/>
  <c r="K673" i="2"/>
  <c r="H671" i="2"/>
  <c r="I672" i="2"/>
  <c r="L672" i="2" l="1"/>
  <c r="M672" i="2" s="1"/>
  <c r="U672" i="2" s="1"/>
  <c r="P670" i="2"/>
  <c r="Q670" i="2" s="1"/>
  <c r="R670" i="2" s="1"/>
  <c r="O669" i="2"/>
  <c r="J672" i="2"/>
  <c r="K672" i="2"/>
  <c r="H670" i="2"/>
  <c r="I671" i="2"/>
  <c r="L671" i="2" l="1"/>
  <c r="M671" i="2" s="1"/>
  <c r="U671" i="2" s="1"/>
  <c r="O668" i="2"/>
  <c r="P669" i="2"/>
  <c r="Q669" i="2" s="1"/>
  <c r="R669" i="2" s="1"/>
  <c r="J671" i="2"/>
  <c r="K671" i="2"/>
  <c r="H669" i="2"/>
  <c r="I670" i="2"/>
  <c r="L670" i="2" l="1"/>
  <c r="M670" i="2" s="1"/>
  <c r="U670" i="2" s="1"/>
  <c r="P668" i="2"/>
  <c r="Q668" i="2" s="1"/>
  <c r="R668" i="2" s="1"/>
  <c r="O667" i="2"/>
  <c r="J670" i="2"/>
  <c r="K670" i="2"/>
  <c r="H668" i="2"/>
  <c r="I669" i="2"/>
  <c r="L669" i="2" l="1"/>
  <c r="M669" i="2" s="1"/>
  <c r="U669" i="2" s="1"/>
  <c r="O666" i="2"/>
  <c r="P667" i="2"/>
  <c r="Q667" i="2" s="1"/>
  <c r="R667" i="2" s="1"/>
  <c r="K669" i="2"/>
  <c r="J669" i="2"/>
  <c r="H667" i="2"/>
  <c r="I668" i="2"/>
  <c r="L668" i="2" l="1"/>
  <c r="M668" i="2" s="1"/>
  <c r="U668" i="2" s="1"/>
  <c r="P666" i="2"/>
  <c r="Q666" i="2" s="1"/>
  <c r="R666" i="2" s="1"/>
  <c r="O665" i="2"/>
  <c r="J668" i="2"/>
  <c r="K668" i="2"/>
  <c r="H666" i="2"/>
  <c r="I667" i="2"/>
  <c r="L667" i="2" l="1"/>
  <c r="M667" i="2" s="1"/>
  <c r="U667" i="2" s="1"/>
  <c r="O664" i="2"/>
  <c r="P665" i="2"/>
  <c r="Q665" i="2" s="1"/>
  <c r="R665" i="2" s="1"/>
  <c r="J667" i="2"/>
  <c r="K667" i="2"/>
  <c r="H665" i="2"/>
  <c r="I666" i="2"/>
  <c r="L666" i="2" l="1"/>
  <c r="M666" i="2" s="1"/>
  <c r="U666" i="2" s="1"/>
  <c r="P664" i="2"/>
  <c r="Q664" i="2" s="1"/>
  <c r="R664" i="2" s="1"/>
  <c r="O663" i="2"/>
  <c r="J666" i="2"/>
  <c r="K666" i="2"/>
  <c r="H664" i="2"/>
  <c r="I665" i="2"/>
  <c r="L665" i="2" l="1"/>
  <c r="M665" i="2" s="1"/>
  <c r="U665" i="2" s="1"/>
  <c r="P663" i="2"/>
  <c r="Q663" i="2" s="1"/>
  <c r="R663" i="2" s="1"/>
  <c r="O662" i="2"/>
  <c r="J665" i="2"/>
  <c r="K665" i="2"/>
  <c r="H663" i="2"/>
  <c r="I664" i="2"/>
  <c r="L664" i="2" l="1"/>
  <c r="M664" i="2" s="1"/>
  <c r="U664" i="2" s="1"/>
  <c r="P662" i="2"/>
  <c r="Q662" i="2" s="1"/>
  <c r="R662" i="2" s="1"/>
  <c r="O661" i="2"/>
  <c r="J664" i="2"/>
  <c r="K664" i="2"/>
  <c r="H662" i="2"/>
  <c r="I663" i="2"/>
  <c r="L663" i="2" l="1"/>
  <c r="M663" i="2" s="1"/>
  <c r="U663" i="2" s="1"/>
  <c r="P661" i="2"/>
  <c r="Q661" i="2" s="1"/>
  <c r="R661" i="2" s="1"/>
  <c r="O660" i="2"/>
  <c r="J663" i="2"/>
  <c r="K663" i="2"/>
  <c r="H661" i="2"/>
  <c r="I662" i="2"/>
  <c r="L662" i="2" l="1"/>
  <c r="M662" i="2" s="1"/>
  <c r="U662" i="2" s="1"/>
  <c r="P660" i="2"/>
  <c r="Q660" i="2" s="1"/>
  <c r="R660" i="2" s="1"/>
  <c r="O659" i="2"/>
  <c r="K662" i="2"/>
  <c r="J662" i="2"/>
  <c r="H660" i="2"/>
  <c r="I661" i="2"/>
  <c r="L661" i="2" l="1"/>
  <c r="M661" i="2" s="1"/>
  <c r="U661" i="2" s="1"/>
  <c r="P659" i="2"/>
  <c r="Q659" i="2" s="1"/>
  <c r="R659" i="2" s="1"/>
  <c r="O658" i="2"/>
  <c r="J661" i="2"/>
  <c r="K661" i="2"/>
  <c r="H659" i="2"/>
  <c r="I660" i="2"/>
  <c r="L660" i="2" l="1"/>
  <c r="M660" i="2" s="1"/>
  <c r="U660" i="2" s="1"/>
  <c r="P658" i="2"/>
  <c r="Q658" i="2" s="1"/>
  <c r="R658" i="2" s="1"/>
  <c r="O657" i="2"/>
  <c r="J660" i="2"/>
  <c r="K660" i="2"/>
  <c r="H658" i="2"/>
  <c r="I659" i="2"/>
  <c r="L659" i="2" l="1"/>
  <c r="M659" i="2" s="1"/>
  <c r="U659" i="2" s="1"/>
  <c r="O656" i="2"/>
  <c r="P657" i="2"/>
  <c r="Q657" i="2" s="1"/>
  <c r="R657" i="2" s="1"/>
  <c r="J659" i="2"/>
  <c r="K659" i="2"/>
  <c r="H657" i="2"/>
  <c r="I658" i="2"/>
  <c r="L658" i="2" l="1"/>
  <c r="M658" i="2" s="1"/>
  <c r="U658" i="2" s="1"/>
  <c r="P656" i="2"/>
  <c r="Q656" i="2" s="1"/>
  <c r="R656" i="2" s="1"/>
  <c r="O655" i="2"/>
  <c r="K658" i="2"/>
  <c r="J658" i="2"/>
  <c r="H656" i="2"/>
  <c r="I657" i="2"/>
  <c r="L657" i="2" l="1"/>
  <c r="M657" i="2" s="1"/>
  <c r="U657" i="2" s="1"/>
  <c r="P655" i="2"/>
  <c r="Q655" i="2" s="1"/>
  <c r="R655" i="2" s="1"/>
  <c r="O654" i="2"/>
  <c r="J657" i="2"/>
  <c r="K657" i="2"/>
  <c r="H655" i="2"/>
  <c r="I656" i="2"/>
  <c r="L656" i="2" l="1"/>
  <c r="M656" i="2" s="1"/>
  <c r="U656" i="2" s="1"/>
  <c r="P654" i="2"/>
  <c r="Q654" i="2" s="1"/>
  <c r="R654" i="2" s="1"/>
  <c r="O653" i="2"/>
  <c r="J656" i="2"/>
  <c r="K656" i="2"/>
  <c r="H654" i="2"/>
  <c r="I655" i="2"/>
  <c r="L655" i="2" l="1"/>
  <c r="M655" i="2" s="1"/>
  <c r="U655" i="2" s="1"/>
  <c r="O652" i="2"/>
  <c r="P653" i="2"/>
  <c r="Q653" i="2" s="1"/>
  <c r="R653" i="2" s="1"/>
  <c r="J655" i="2"/>
  <c r="K655" i="2"/>
  <c r="H653" i="2"/>
  <c r="I654" i="2"/>
  <c r="L654" i="2" l="1"/>
  <c r="M654" i="2" s="1"/>
  <c r="U654" i="2" s="1"/>
  <c r="P652" i="2"/>
  <c r="Q652" i="2" s="1"/>
  <c r="R652" i="2" s="1"/>
  <c r="O651" i="2"/>
  <c r="J654" i="2"/>
  <c r="K654" i="2"/>
  <c r="H652" i="2"/>
  <c r="I653" i="2"/>
  <c r="L653" i="2" l="1"/>
  <c r="M653" i="2" s="1"/>
  <c r="U653" i="2" s="1"/>
  <c r="P651" i="2"/>
  <c r="Q651" i="2" s="1"/>
  <c r="R651" i="2" s="1"/>
  <c r="O650" i="2"/>
  <c r="K653" i="2"/>
  <c r="J653" i="2"/>
  <c r="H651" i="2"/>
  <c r="I652" i="2"/>
  <c r="L652" i="2" l="1"/>
  <c r="M652" i="2" s="1"/>
  <c r="U652" i="2" s="1"/>
  <c r="P650" i="2"/>
  <c r="Q650" i="2" s="1"/>
  <c r="R650" i="2" s="1"/>
  <c r="O649" i="2"/>
  <c r="J652" i="2"/>
  <c r="K652" i="2"/>
  <c r="H650" i="2"/>
  <c r="I651" i="2"/>
  <c r="L651" i="2" l="1"/>
  <c r="M651" i="2" s="1"/>
  <c r="U651" i="2" s="1"/>
  <c r="O648" i="2"/>
  <c r="P649" i="2"/>
  <c r="Q649" i="2" s="1"/>
  <c r="R649" i="2" s="1"/>
  <c r="J651" i="2"/>
  <c r="K651" i="2"/>
  <c r="H649" i="2"/>
  <c r="I650" i="2"/>
  <c r="L650" i="2" l="1"/>
  <c r="M650" i="2" s="1"/>
  <c r="U650" i="2" s="1"/>
  <c r="P648" i="2"/>
  <c r="Q648" i="2" s="1"/>
  <c r="R648" i="2" s="1"/>
  <c r="O647" i="2"/>
  <c r="J650" i="2"/>
  <c r="K650" i="2"/>
  <c r="H648" i="2"/>
  <c r="I649" i="2"/>
  <c r="L649" i="2" l="1"/>
  <c r="M649" i="2" s="1"/>
  <c r="U649" i="2" s="1"/>
  <c r="P647" i="2"/>
  <c r="Q647" i="2" s="1"/>
  <c r="R647" i="2" s="1"/>
  <c r="O646" i="2"/>
  <c r="J649" i="2"/>
  <c r="K649" i="2"/>
  <c r="H647" i="2"/>
  <c r="I648" i="2"/>
  <c r="L648" i="2" l="1"/>
  <c r="M648" i="2" s="1"/>
  <c r="U648" i="2" s="1"/>
  <c r="P646" i="2"/>
  <c r="Q646" i="2" s="1"/>
  <c r="R646" i="2" s="1"/>
  <c r="O645" i="2"/>
  <c r="J648" i="2"/>
  <c r="K648" i="2"/>
  <c r="H646" i="2"/>
  <c r="I647" i="2"/>
  <c r="L647" i="2" l="1"/>
  <c r="M647" i="2" s="1"/>
  <c r="U647" i="2" s="1"/>
  <c r="O644" i="2"/>
  <c r="P645" i="2"/>
  <c r="Q645" i="2" s="1"/>
  <c r="R645" i="2" s="1"/>
  <c r="J647" i="2"/>
  <c r="K647" i="2"/>
  <c r="H645" i="2"/>
  <c r="I646" i="2"/>
  <c r="L646" i="2" l="1"/>
  <c r="M646" i="2" s="1"/>
  <c r="U646" i="2" s="1"/>
  <c r="O643" i="2"/>
  <c r="P644" i="2"/>
  <c r="Q644" i="2" s="1"/>
  <c r="R644" i="2" s="1"/>
  <c r="J646" i="2"/>
  <c r="K646" i="2"/>
  <c r="H644" i="2"/>
  <c r="I645" i="2"/>
  <c r="L645" i="2" l="1"/>
  <c r="M645" i="2" s="1"/>
  <c r="U645" i="2" s="1"/>
  <c r="P643" i="2"/>
  <c r="Q643" i="2" s="1"/>
  <c r="R643" i="2" s="1"/>
  <c r="O642" i="2"/>
  <c r="J645" i="2"/>
  <c r="K645" i="2"/>
  <c r="H643" i="2"/>
  <c r="I644" i="2"/>
  <c r="L644" i="2" l="1"/>
  <c r="M644" i="2" s="1"/>
  <c r="U644" i="2" s="1"/>
  <c r="P642" i="2"/>
  <c r="Q642" i="2" s="1"/>
  <c r="R642" i="2" s="1"/>
  <c r="O641" i="2"/>
  <c r="J644" i="2"/>
  <c r="K644" i="2"/>
  <c r="H642" i="2"/>
  <c r="I643" i="2"/>
  <c r="L643" i="2" l="1"/>
  <c r="M643" i="2" s="1"/>
  <c r="U643" i="2" s="1"/>
  <c r="O640" i="2"/>
  <c r="P641" i="2"/>
  <c r="Q641" i="2" s="1"/>
  <c r="R641" i="2" s="1"/>
  <c r="J643" i="2"/>
  <c r="K643" i="2"/>
  <c r="H641" i="2"/>
  <c r="I642" i="2"/>
  <c r="L642" i="2" l="1"/>
  <c r="M642" i="2" s="1"/>
  <c r="U642" i="2" s="1"/>
  <c r="O639" i="2"/>
  <c r="P640" i="2"/>
  <c r="Q640" i="2" s="1"/>
  <c r="R640" i="2" s="1"/>
  <c r="K642" i="2"/>
  <c r="J642" i="2"/>
  <c r="H640" i="2"/>
  <c r="I641" i="2"/>
  <c r="L641" i="2" l="1"/>
  <c r="M641" i="2" s="1"/>
  <c r="U641" i="2" s="1"/>
  <c r="P639" i="2"/>
  <c r="Q639" i="2" s="1"/>
  <c r="R639" i="2" s="1"/>
  <c r="O638" i="2"/>
  <c r="J641" i="2"/>
  <c r="K641" i="2"/>
  <c r="H639" i="2"/>
  <c r="I640" i="2"/>
  <c r="L640" i="2" l="1"/>
  <c r="M640" i="2" s="1"/>
  <c r="U640" i="2" s="1"/>
  <c r="O637" i="2"/>
  <c r="P638" i="2"/>
  <c r="Q638" i="2" s="1"/>
  <c r="R638" i="2" s="1"/>
  <c r="J640" i="2"/>
  <c r="K640" i="2"/>
  <c r="H638" i="2"/>
  <c r="I639" i="2"/>
  <c r="L639" i="2" l="1"/>
  <c r="M639" i="2" s="1"/>
  <c r="U639" i="2" s="1"/>
  <c r="P637" i="2"/>
  <c r="Q637" i="2" s="1"/>
  <c r="R637" i="2" s="1"/>
  <c r="O636" i="2"/>
  <c r="J639" i="2"/>
  <c r="K639" i="2"/>
  <c r="H637" i="2"/>
  <c r="I638" i="2"/>
  <c r="L638" i="2" l="1"/>
  <c r="M638" i="2" s="1"/>
  <c r="U638" i="2" s="1"/>
  <c r="P636" i="2"/>
  <c r="Q636" i="2" s="1"/>
  <c r="R636" i="2" s="1"/>
  <c r="O635" i="2"/>
  <c r="J638" i="2"/>
  <c r="K638" i="2"/>
  <c r="H636" i="2"/>
  <c r="I637" i="2"/>
  <c r="L637" i="2" l="1"/>
  <c r="M637" i="2" s="1"/>
  <c r="U637" i="2" s="1"/>
  <c r="O634" i="2"/>
  <c r="P635" i="2"/>
  <c r="Q635" i="2" s="1"/>
  <c r="R635" i="2" s="1"/>
  <c r="K637" i="2"/>
  <c r="J637" i="2"/>
  <c r="H635" i="2"/>
  <c r="I636" i="2"/>
  <c r="L636" i="2" l="1"/>
  <c r="M636" i="2" s="1"/>
  <c r="U636" i="2" s="1"/>
  <c r="P634" i="2"/>
  <c r="Q634" i="2" s="1"/>
  <c r="R634" i="2" s="1"/>
  <c r="O633" i="2"/>
  <c r="J636" i="2"/>
  <c r="K636" i="2"/>
  <c r="H634" i="2"/>
  <c r="I635" i="2"/>
  <c r="L635" i="2" l="1"/>
  <c r="M635" i="2" s="1"/>
  <c r="U635" i="2" s="1"/>
  <c r="O632" i="2"/>
  <c r="P633" i="2"/>
  <c r="Q633" i="2" s="1"/>
  <c r="R633" i="2" s="1"/>
  <c r="J635" i="2"/>
  <c r="K635" i="2"/>
  <c r="H633" i="2"/>
  <c r="I634" i="2"/>
  <c r="L634" i="2" l="1"/>
  <c r="M634" i="2" s="1"/>
  <c r="U634" i="2" s="1"/>
  <c r="P632" i="2"/>
  <c r="Q632" i="2" s="1"/>
  <c r="R632" i="2" s="1"/>
  <c r="O631" i="2"/>
  <c r="J634" i="2"/>
  <c r="K634" i="2"/>
  <c r="H632" i="2"/>
  <c r="I633" i="2"/>
  <c r="L633" i="2" l="1"/>
  <c r="M633" i="2" s="1"/>
  <c r="U633" i="2" s="1"/>
  <c r="P631" i="2"/>
  <c r="Q631" i="2" s="1"/>
  <c r="R631" i="2" s="1"/>
  <c r="O630" i="2"/>
  <c r="J633" i="2"/>
  <c r="K633" i="2"/>
  <c r="H631" i="2"/>
  <c r="I632" i="2"/>
  <c r="L632" i="2" l="1"/>
  <c r="M632" i="2" s="1"/>
  <c r="U632" i="2" s="1"/>
  <c r="O629" i="2"/>
  <c r="P630" i="2"/>
  <c r="Q630" i="2" s="1"/>
  <c r="R630" i="2" s="1"/>
  <c r="J632" i="2"/>
  <c r="K632" i="2"/>
  <c r="H630" i="2"/>
  <c r="I631" i="2"/>
  <c r="L631" i="2" l="1"/>
  <c r="M631" i="2" s="1"/>
  <c r="U631" i="2" s="1"/>
  <c r="P629" i="2"/>
  <c r="Q629" i="2" s="1"/>
  <c r="R629" i="2" s="1"/>
  <c r="O628" i="2"/>
  <c r="J631" i="2"/>
  <c r="K631" i="2"/>
  <c r="H629" i="2"/>
  <c r="I630" i="2"/>
  <c r="L630" i="2" l="1"/>
  <c r="M630" i="2" s="1"/>
  <c r="U630" i="2" s="1"/>
  <c r="P628" i="2"/>
  <c r="Q628" i="2" s="1"/>
  <c r="R628" i="2" s="1"/>
  <c r="O627" i="2"/>
  <c r="K630" i="2"/>
  <c r="J630" i="2"/>
  <c r="H628" i="2"/>
  <c r="I629" i="2"/>
  <c r="L629" i="2" l="1"/>
  <c r="M629" i="2" s="1"/>
  <c r="U629" i="2" s="1"/>
  <c r="O626" i="2"/>
  <c r="P627" i="2"/>
  <c r="Q627" i="2" s="1"/>
  <c r="R627" i="2" s="1"/>
  <c r="J629" i="2"/>
  <c r="K629" i="2"/>
  <c r="H627" i="2"/>
  <c r="I628" i="2"/>
  <c r="L628" i="2" l="1"/>
  <c r="M628" i="2" s="1"/>
  <c r="U628" i="2" s="1"/>
  <c r="P626" i="2"/>
  <c r="Q626" i="2" s="1"/>
  <c r="R626" i="2" s="1"/>
  <c r="O625" i="2"/>
  <c r="J628" i="2"/>
  <c r="K628" i="2"/>
  <c r="H626" i="2"/>
  <c r="I627" i="2"/>
  <c r="L627" i="2" l="1"/>
  <c r="M627" i="2" s="1"/>
  <c r="U627" i="2" s="1"/>
  <c r="P625" i="2"/>
  <c r="Q625" i="2" s="1"/>
  <c r="R625" i="2" s="1"/>
  <c r="O624" i="2"/>
  <c r="J627" i="2"/>
  <c r="K627" i="2"/>
  <c r="H625" i="2"/>
  <c r="I626" i="2"/>
  <c r="L626" i="2" l="1"/>
  <c r="M626" i="2" s="1"/>
  <c r="U626" i="2" s="1"/>
  <c r="P624" i="2"/>
  <c r="Q624" i="2" s="1"/>
  <c r="R624" i="2" s="1"/>
  <c r="O623" i="2"/>
  <c r="K626" i="2"/>
  <c r="J626" i="2"/>
  <c r="H624" i="2"/>
  <c r="I625" i="2"/>
  <c r="L625" i="2" l="1"/>
  <c r="M625" i="2" s="1"/>
  <c r="U625" i="2" s="1"/>
  <c r="P623" i="2"/>
  <c r="Q623" i="2" s="1"/>
  <c r="R623" i="2" s="1"/>
  <c r="O622" i="2"/>
  <c r="J625" i="2"/>
  <c r="K625" i="2"/>
  <c r="H623" i="2"/>
  <c r="I624" i="2"/>
  <c r="L624" i="2" l="1"/>
  <c r="M624" i="2" s="1"/>
  <c r="U624" i="2" s="1"/>
  <c r="O621" i="2"/>
  <c r="P622" i="2"/>
  <c r="Q622" i="2" s="1"/>
  <c r="R622" i="2" s="1"/>
  <c r="J624" i="2"/>
  <c r="K624" i="2"/>
  <c r="H622" i="2"/>
  <c r="I623" i="2"/>
  <c r="L623" i="2" l="1"/>
  <c r="M623" i="2" s="1"/>
  <c r="U623" i="2" s="1"/>
  <c r="P621" i="2"/>
  <c r="Q621" i="2" s="1"/>
  <c r="R621" i="2" s="1"/>
  <c r="O620" i="2"/>
  <c r="J623" i="2"/>
  <c r="K623" i="2"/>
  <c r="H621" i="2"/>
  <c r="I622" i="2"/>
  <c r="L622" i="2" l="1"/>
  <c r="M622" i="2" s="1"/>
  <c r="U622" i="2" s="1"/>
  <c r="P620" i="2"/>
  <c r="Q620" i="2" s="1"/>
  <c r="R620" i="2" s="1"/>
  <c r="O619" i="2"/>
  <c r="J622" i="2"/>
  <c r="K622" i="2"/>
  <c r="H620" i="2"/>
  <c r="I621" i="2"/>
  <c r="L621" i="2" l="1"/>
  <c r="M621" i="2" s="1"/>
  <c r="U621" i="2" s="1"/>
  <c r="P619" i="2"/>
  <c r="Q619" i="2" s="1"/>
  <c r="R619" i="2" s="1"/>
  <c r="O618" i="2"/>
  <c r="K621" i="2"/>
  <c r="J621" i="2"/>
  <c r="H619" i="2"/>
  <c r="I620" i="2"/>
  <c r="L620" i="2" l="1"/>
  <c r="M620" i="2" s="1"/>
  <c r="U620" i="2" s="1"/>
  <c r="P618" i="2"/>
  <c r="Q618" i="2" s="1"/>
  <c r="R618" i="2" s="1"/>
  <c r="O617" i="2"/>
  <c r="J620" i="2"/>
  <c r="K620" i="2"/>
  <c r="H618" i="2"/>
  <c r="I619" i="2"/>
  <c r="L619" i="2" l="1"/>
  <c r="M619" i="2" s="1"/>
  <c r="U619" i="2" s="1"/>
  <c r="P617" i="2"/>
  <c r="Q617" i="2" s="1"/>
  <c r="R617" i="2" s="1"/>
  <c r="O616" i="2"/>
  <c r="J619" i="2"/>
  <c r="K619" i="2"/>
  <c r="H617" i="2"/>
  <c r="I618" i="2"/>
  <c r="L618" i="2" l="1"/>
  <c r="M618" i="2" s="1"/>
  <c r="U618" i="2" s="1"/>
  <c r="P616" i="2"/>
  <c r="Q616" i="2" s="1"/>
  <c r="R616" i="2" s="1"/>
  <c r="O615" i="2"/>
  <c r="J618" i="2"/>
  <c r="K618" i="2"/>
  <c r="H616" i="2"/>
  <c r="I617" i="2"/>
  <c r="L617" i="2" l="1"/>
  <c r="M617" i="2" s="1"/>
  <c r="U617" i="2" s="1"/>
  <c r="P615" i="2"/>
  <c r="Q615" i="2" s="1"/>
  <c r="R615" i="2" s="1"/>
  <c r="O614" i="2"/>
  <c r="J617" i="2"/>
  <c r="K617" i="2"/>
  <c r="H615" i="2"/>
  <c r="I616" i="2"/>
  <c r="L616" i="2" l="1"/>
  <c r="M616" i="2" s="1"/>
  <c r="U616" i="2" s="1"/>
  <c r="P614" i="2"/>
  <c r="Q614" i="2" s="1"/>
  <c r="R614" i="2" s="1"/>
  <c r="O613" i="2"/>
  <c r="J616" i="2"/>
  <c r="K616" i="2"/>
  <c r="H614" i="2"/>
  <c r="I615" i="2"/>
  <c r="L615" i="2" l="1"/>
  <c r="M615" i="2" s="1"/>
  <c r="U615" i="2" s="1"/>
  <c r="O612" i="2"/>
  <c r="P613" i="2"/>
  <c r="Q613" i="2" s="1"/>
  <c r="R613" i="2" s="1"/>
  <c r="J615" i="2"/>
  <c r="K615" i="2"/>
  <c r="H613" i="2"/>
  <c r="I614" i="2"/>
  <c r="L614" i="2" l="1"/>
  <c r="M614" i="2" s="1"/>
  <c r="U614" i="2" s="1"/>
  <c r="P612" i="2"/>
  <c r="Q612" i="2" s="1"/>
  <c r="R612" i="2" s="1"/>
  <c r="O611" i="2"/>
  <c r="J614" i="2"/>
  <c r="K614" i="2"/>
  <c r="H612" i="2"/>
  <c r="I613" i="2"/>
  <c r="L613" i="2" l="1"/>
  <c r="M613" i="2" s="1"/>
  <c r="U613" i="2" s="1"/>
  <c r="P611" i="2"/>
  <c r="Q611" i="2" s="1"/>
  <c r="R611" i="2" s="1"/>
  <c r="O610" i="2"/>
  <c r="J613" i="2"/>
  <c r="K613" i="2"/>
  <c r="H611" i="2"/>
  <c r="I612" i="2"/>
  <c r="L612" i="2" l="1"/>
  <c r="M612" i="2" s="1"/>
  <c r="U612" i="2" s="1"/>
  <c r="P610" i="2"/>
  <c r="Q610" i="2" s="1"/>
  <c r="R610" i="2" s="1"/>
  <c r="O609" i="2"/>
  <c r="J612" i="2"/>
  <c r="K612" i="2"/>
  <c r="H610" i="2"/>
  <c r="I611" i="2"/>
  <c r="L611" i="2" l="1"/>
  <c r="M611" i="2" s="1"/>
  <c r="U611" i="2" s="1"/>
  <c r="P609" i="2"/>
  <c r="Q609" i="2" s="1"/>
  <c r="R609" i="2" s="1"/>
  <c r="O608" i="2"/>
  <c r="J611" i="2"/>
  <c r="K611" i="2"/>
  <c r="H609" i="2"/>
  <c r="I610" i="2"/>
  <c r="L610" i="2" l="1"/>
  <c r="M610" i="2" s="1"/>
  <c r="U610" i="2" s="1"/>
  <c r="P608" i="2"/>
  <c r="Q608" i="2" s="1"/>
  <c r="R608" i="2" s="1"/>
  <c r="O607" i="2"/>
  <c r="K610" i="2"/>
  <c r="J610" i="2"/>
  <c r="H608" i="2"/>
  <c r="I609" i="2"/>
  <c r="L609" i="2" l="1"/>
  <c r="M609" i="2" s="1"/>
  <c r="U609" i="2" s="1"/>
  <c r="P607" i="2"/>
  <c r="Q607" i="2" s="1"/>
  <c r="R607" i="2" s="1"/>
  <c r="O606" i="2"/>
  <c r="K609" i="2"/>
  <c r="J609" i="2"/>
  <c r="H607" i="2"/>
  <c r="I608" i="2"/>
  <c r="L608" i="2" l="1"/>
  <c r="M608" i="2" s="1"/>
  <c r="U608" i="2" s="1"/>
  <c r="O605" i="2"/>
  <c r="P606" i="2"/>
  <c r="Q606" i="2" s="1"/>
  <c r="R606" i="2" s="1"/>
  <c r="J608" i="2"/>
  <c r="K608" i="2"/>
  <c r="H606" i="2"/>
  <c r="I607" i="2"/>
  <c r="L607" i="2" l="1"/>
  <c r="M607" i="2" s="1"/>
  <c r="U607" i="2" s="1"/>
  <c r="P605" i="2"/>
  <c r="Q605" i="2" s="1"/>
  <c r="R605" i="2" s="1"/>
  <c r="O604" i="2"/>
  <c r="J607" i="2"/>
  <c r="K607" i="2"/>
  <c r="H605" i="2"/>
  <c r="I606" i="2"/>
  <c r="L606" i="2" l="1"/>
  <c r="M606" i="2" s="1"/>
  <c r="U606" i="2" s="1"/>
  <c r="P604" i="2"/>
  <c r="Q604" i="2" s="1"/>
  <c r="R604" i="2" s="1"/>
  <c r="O603" i="2"/>
  <c r="J606" i="2"/>
  <c r="K606" i="2"/>
  <c r="H604" i="2"/>
  <c r="I605" i="2"/>
  <c r="L605" i="2" l="1"/>
  <c r="M605" i="2" s="1"/>
  <c r="U605" i="2" s="1"/>
  <c r="O602" i="2"/>
  <c r="P603" i="2"/>
  <c r="Q603" i="2" s="1"/>
  <c r="R603" i="2" s="1"/>
  <c r="K605" i="2"/>
  <c r="J605" i="2"/>
  <c r="H603" i="2"/>
  <c r="I604" i="2"/>
  <c r="L604" i="2" l="1"/>
  <c r="M604" i="2" s="1"/>
  <c r="U604" i="2" s="1"/>
  <c r="P602" i="2"/>
  <c r="Q602" i="2" s="1"/>
  <c r="R602" i="2" s="1"/>
  <c r="O601" i="2"/>
  <c r="J604" i="2"/>
  <c r="K604" i="2"/>
  <c r="H602" i="2"/>
  <c r="I603" i="2"/>
  <c r="L603" i="2" l="1"/>
  <c r="M603" i="2" s="1"/>
  <c r="U603" i="2" s="1"/>
  <c r="O600" i="2"/>
  <c r="P601" i="2"/>
  <c r="Q601" i="2" s="1"/>
  <c r="R601" i="2" s="1"/>
  <c r="J603" i="2"/>
  <c r="K603" i="2"/>
  <c r="H601" i="2"/>
  <c r="I602" i="2"/>
  <c r="L602" i="2" l="1"/>
  <c r="M602" i="2" s="1"/>
  <c r="U602" i="2" s="1"/>
  <c r="P600" i="2"/>
  <c r="Q600" i="2" s="1"/>
  <c r="R600" i="2" s="1"/>
  <c r="O599" i="2"/>
  <c r="J602" i="2"/>
  <c r="K602" i="2"/>
  <c r="H600" i="2"/>
  <c r="I601" i="2"/>
  <c r="L601" i="2" l="1"/>
  <c r="M601" i="2" s="1"/>
  <c r="U601" i="2" s="1"/>
  <c r="P599" i="2"/>
  <c r="Q599" i="2" s="1"/>
  <c r="R599" i="2" s="1"/>
  <c r="O598" i="2"/>
  <c r="J601" i="2"/>
  <c r="K601" i="2"/>
  <c r="H599" i="2"/>
  <c r="I600" i="2"/>
  <c r="L600" i="2" l="1"/>
  <c r="M600" i="2" s="1"/>
  <c r="U600" i="2" s="1"/>
  <c r="P598" i="2"/>
  <c r="Q598" i="2" s="1"/>
  <c r="R598" i="2" s="1"/>
  <c r="O597" i="2"/>
  <c r="J600" i="2"/>
  <c r="K600" i="2"/>
  <c r="H598" i="2"/>
  <c r="I599" i="2"/>
  <c r="L599" i="2" l="1"/>
  <c r="M599" i="2" s="1"/>
  <c r="U599" i="2" s="1"/>
  <c r="O596" i="2"/>
  <c r="P597" i="2"/>
  <c r="Q597" i="2" s="1"/>
  <c r="R597" i="2" s="1"/>
  <c r="J599" i="2"/>
  <c r="K599" i="2"/>
  <c r="H597" i="2"/>
  <c r="I598" i="2"/>
  <c r="L598" i="2" l="1"/>
  <c r="M598" i="2" s="1"/>
  <c r="U598" i="2" s="1"/>
  <c r="P596" i="2"/>
  <c r="Q596" i="2" s="1"/>
  <c r="R596" i="2" s="1"/>
  <c r="O595" i="2"/>
  <c r="J598" i="2"/>
  <c r="K598" i="2"/>
  <c r="H596" i="2"/>
  <c r="I597" i="2"/>
  <c r="L597" i="2" l="1"/>
  <c r="M597" i="2" s="1"/>
  <c r="U597" i="2" s="1"/>
  <c r="O594" i="2"/>
  <c r="P595" i="2"/>
  <c r="Q595" i="2" s="1"/>
  <c r="R595" i="2" s="1"/>
  <c r="J597" i="2"/>
  <c r="K597" i="2"/>
  <c r="H595" i="2"/>
  <c r="I596" i="2"/>
  <c r="L596" i="2" l="1"/>
  <c r="M596" i="2" s="1"/>
  <c r="U596" i="2" s="1"/>
  <c r="P594" i="2"/>
  <c r="Q594" i="2" s="1"/>
  <c r="R594" i="2" s="1"/>
  <c r="O593" i="2"/>
  <c r="J596" i="2"/>
  <c r="K596" i="2"/>
  <c r="H594" i="2"/>
  <c r="I595" i="2"/>
  <c r="L595" i="2" l="1"/>
  <c r="M595" i="2" s="1"/>
  <c r="U595" i="2" s="1"/>
  <c r="O592" i="2"/>
  <c r="P593" i="2"/>
  <c r="Q593" i="2" s="1"/>
  <c r="R593" i="2" s="1"/>
  <c r="J595" i="2"/>
  <c r="K595" i="2"/>
  <c r="H593" i="2"/>
  <c r="I594" i="2"/>
  <c r="L594" i="2" l="1"/>
  <c r="M594" i="2" s="1"/>
  <c r="U594" i="2" s="1"/>
  <c r="P592" i="2"/>
  <c r="Q592" i="2" s="1"/>
  <c r="R592" i="2" s="1"/>
  <c r="O591" i="2"/>
  <c r="K594" i="2"/>
  <c r="J594" i="2"/>
  <c r="H592" i="2"/>
  <c r="I593" i="2"/>
  <c r="L593" i="2" l="1"/>
  <c r="M593" i="2" s="1"/>
  <c r="U593" i="2" s="1"/>
  <c r="P591" i="2"/>
  <c r="Q591" i="2" s="1"/>
  <c r="R591" i="2" s="1"/>
  <c r="O590" i="2"/>
  <c r="J593" i="2"/>
  <c r="K593" i="2"/>
  <c r="H591" i="2"/>
  <c r="I592" i="2"/>
  <c r="L592" i="2" l="1"/>
  <c r="M592" i="2" s="1"/>
  <c r="U592" i="2" s="1"/>
  <c r="P590" i="2"/>
  <c r="Q590" i="2" s="1"/>
  <c r="R590" i="2" s="1"/>
  <c r="O589" i="2"/>
  <c r="J592" i="2"/>
  <c r="K592" i="2"/>
  <c r="H590" i="2"/>
  <c r="I591" i="2"/>
  <c r="L591" i="2" l="1"/>
  <c r="M591" i="2" s="1"/>
  <c r="U591" i="2" s="1"/>
  <c r="O588" i="2"/>
  <c r="P589" i="2"/>
  <c r="Q589" i="2" s="1"/>
  <c r="R589" i="2" s="1"/>
  <c r="J591" i="2"/>
  <c r="K591" i="2"/>
  <c r="H589" i="2"/>
  <c r="I590" i="2"/>
  <c r="L590" i="2" l="1"/>
  <c r="M590" i="2" s="1"/>
  <c r="U590" i="2" s="1"/>
  <c r="P588" i="2"/>
  <c r="Q588" i="2" s="1"/>
  <c r="R588" i="2" s="1"/>
  <c r="O587" i="2"/>
  <c r="J590" i="2"/>
  <c r="K590" i="2"/>
  <c r="H588" i="2"/>
  <c r="I589" i="2"/>
  <c r="L589" i="2" l="1"/>
  <c r="M589" i="2" s="1"/>
  <c r="U589" i="2" s="1"/>
  <c r="P587" i="2"/>
  <c r="Q587" i="2" s="1"/>
  <c r="R587" i="2" s="1"/>
  <c r="O586" i="2"/>
  <c r="K589" i="2"/>
  <c r="J589" i="2"/>
  <c r="H587" i="2"/>
  <c r="I588" i="2"/>
  <c r="L588" i="2" l="1"/>
  <c r="M588" i="2" s="1"/>
  <c r="U588" i="2" s="1"/>
  <c r="P586" i="2"/>
  <c r="Q586" i="2" s="1"/>
  <c r="R586" i="2" s="1"/>
  <c r="O585" i="2"/>
  <c r="J588" i="2"/>
  <c r="K588" i="2"/>
  <c r="H586" i="2"/>
  <c r="I587" i="2"/>
  <c r="L587" i="2" l="1"/>
  <c r="M587" i="2" s="1"/>
  <c r="U587" i="2" s="1"/>
  <c r="P585" i="2"/>
  <c r="Q585" i="2" s="1"/>
  <c r="R585" i="2" s="1"/>
  <c r="O584" i="2"/>
  <c r="J587" i="2"/>
  <c r="K587" i="2"/>
  <c r="H585" i="2"/>
  <c r="I586" i="2"/>
  <c r="L586" i="2" l="1"/>
  <c r="M586" i="2" s="1"/>
  <c r="U586" i="2" s="1"/>
  <c r="P584" i="2"/>
  <c r="Q584" i="2" s="1"/>
  <c r="R584" i="2" s="1"/>
  <c r="O583" i="2"/>
  <c r="J586" i="2"/>
  <c r="K586" i="2"/>
  <c r="H584" i="2"/>
  <c r="I585" i="2"/>
  <c r="L585" i="2" l="1"/>
  <c r="M585" i="2" s="1"/>
  <c r="U585" i="2" s="1"/>
  <c r="P583" i="2"/>
  <c r="Q583" i="2" s="1"/>
  <c r="R583" i="2" s="1"/>
  <c r="O582" i="2"/>
  <c r="J585" i="2"/>
  <c r="K585" i="2"/>
  <c r="H583" i="2"/>
  <c r="I584" i="2"/>
  <c r="L584" i="2" l="1"/>
  <c r="M584" i="2" s="1"/>
  <c r="U584" i="2" s="1"/>
  <c r="P582" i="2"/>
  <c r="Q582" i="2" s="1"/>
  <c r="R582" i="2" s="1"/>
  <c r="O581" i="2"/>
  <c r="J584" i="2"/>
  <c r="K584" i="2"/>
  <c r="H582" i="2"/>
  <c r="I583" i="2"/>
  <c r="L583" i="2" l="1"/>
  <c r="M583" i="2" s="1"/>
  <c r="U583" i="2" s="1"/>
  <c r="O580" i="2"/>
  <c r="P581" i="2"/>
  <c r="Q581" i="2" s="1"/>
  <c r="R581" i="2" s="1"/>
  <c r="J583" i="2"/>
  <c r="K583" i="2"/>
  <c r="H581" i="2"/>
  <c r="I582" i="2"/>
  <c r="L582" i="2" l="1"/>
  <c r="M582" i="2" s="1"/>
  <c r="U582" i="2" s="1"/>
  <c r="O579" i="2"/>
  <c r="P580" i="2"/>
  <c r="Q580" i="2" s="1"/>
  <c r="R580" i="2" s="1"/>
  <c r="J582" i="2"/>
  <c r="K582" i="2"/>
  <c r="H580" i="2"/>
  <c r="I581" i="2"/>
  <c r="L581" i="2" l="1"/>
  <c r="M581" i="2" s="1"/>
  <c r="U581" i="2" s="1"/>
  <c r="P579" i="2"/>
  <c r="Q579" i="2" s="1"/>
  <c r="R579" i="2" s="1"/>
  <c r="O578" i="2"/>
  <c r="J581" i="2"/>
  <c r="K581" i="2"/>
  <c r="H579" i="2"/>
  <c r="I580" i="2"/>
  <c r="L580" i="2" l="1"/>
  <c r="M580" i="2" s="1"/>
  <c r="U580" i="2" s="1"/>
  <c r="P578" i="2"/>
  <c r="Q578" i="2" s="1"/>
  <c r="R578" i="2" s="1"/>
  <c r="O577" i="2"/>
  <c r="J580" i="2"/>
  <c r="K580" i="2"/>
  <c r="H578" i="2"/>
  <c r="I579" i="2"/>
  <c r="L579" i="2" l="1"/>
  <c r="M579" i="2" s="1"/>
  <c r="U579" i="2" s="1"/>
  <c r="P577" i="2"/>
  <c r="Q577" i="2" s="1"/>
  <c r="R577" i="2" s="1"/>
  <c r="O576" i="2"/>
  <c r="J579" i="2"/>
  <c r="K579" i="2"/>
  <c r="H577" i="2"/>
  <c r="I578" i="2"/>
  <c r="L578" i="2" l="1"/>
  <c r="M578" i="2" s="1"/>
  <c r="U578" i="2" s="1"/>
  <c r="P576" i="2"/>
  <c r="Q576" i="2" s="1"/>
  <c r="R576" i="2" s="1"/>
  <c r="O575" i="2"/>
  <c r="K578" i="2"/>
  <c r="J578" i="2"/>
  <c r="H576" i="2"/>
  <c r="I577" i="2"/>
  <c r="L577" i="2" l="1"/>
  <c r="M577" i="2" s="1"/>
  <c r="U577" i="2" s="1"/>
  <c r="P575" i="2"/>
  <c r="Q575" i="2" s="1"/>
  <c r="R575" i="2" s="1"/>
  <c r="O574" i="2"/>
  <c r="J577" i="2"/>
  <c r="K577" i="2"/>
  <c r="H575" i="2"/>
  <c r="I576" i="2"/>
  <c r="L576" i="2" l="1"/>
  <c r="M576" i="2" s="1"/>
  <c r="U576" i="2" s="1"/>
  <c r="O573" i="2"/>
  <c r="P574" i="2"/>
  <c r="Q574" i="2" s="1"/>
  <c r="R574" i="2" s="1"/>
  <c r="J576" i="2"/>
  <c r="K576" i="2"/>
  <c r="H574" i="2"/>
  <c r="I575" i="2"/>
  <c r="L575" i="2" l="1"/>
  <c r="M575" i="2" s="1"/>
  <c r="U575" i="2" s="1"/>
  <c r="O572" i="2"/>
  <c r="P573" i="2"/>
  <c r="Q573" i="2" s="1"/>
  <c r="R573" i="2" s="1"/>
  <c r="J575" i="2"/>
  <c r="K575" i="2"/>
  <c r="H573" i="2"/>
  <c r="I574" i="2"/>
  <c r="L574" i="2" l="1"/>
  <c r="M574" i="2" s="1"/>
  <c r="U574" i="2" s="1"/>
  <c r="P572" i="2"/>
  <c r="Q572" i="2" s="1"/>
  <c r="R572" i="2" s="1"/>
  <c r="O571" i="2"/>
  <c r="J574" i="2"/>
  <c r="K574" i="2"/>
  <c r="H572" i="2"/>
  <c r="I573" i="2"/>
  <c r="L573" i="2" l="1"/>
  <c r="M573" i="2" s="1"/>
  <c r="U573" i="2" s="1"/>
  <c r="O570" i="2"/>
  <c r="P571" i="2"/>
  <c r="Q571" i="2" s="1"/>
  <c r="R571" i="2" s="1"/>
  <c r="K573" i="2"/>
  <c r="J573" i="2"/>
  <c r="H571" i="2"/>
  <c r="I572" i="2"/>
  <c r="L572" i="2" l="1"/>
  <c r="M572" i="2" s="1"/>
  <c r="U572" i="2" s="1"/>
  <c r="P570" i="2"/>
  <c r="Q570" i="2" s="1"/>
  <c r="R570" i="2" s="1"/>
  <c r="O569" i="2"/>
  <c r="J572" i="2"/>
  <c r="K572" i="2"/>
  <c r="H570" i="2"/>
  <c r="I571" i="2"/>
  <c r="L571" i="2" l="1"/>
  <c r="M571" i="2" s="1"/>
  <c r="U571" i="2" s="1"/>
  <c r="O568" i="2"/>
  <c r="P569" i="2"/>
  <c r="Q569" i="2" s="1"/>
  <c r="R569" i="2" s="1"/>
  <c r="J571" i="2"/>
  <c r="K571" i="2"/>
  <c r="H569" i="2"/>
  <c r="I570" i="2"/>
  <c r="L570" i="2" l="1"/>
  <c r="M570" i="2" s="1"/>
  <c r="U570" i="2" s="1"/>
  <c r="P568" i="2"/>
  <c r="Q568" i="2" s="1"/>
  <c r="R568" i="2" s="1"/>
  <c r="O567" i="2"/>
  <c r="J570" i="2"/>
  <c r="K570" i="2"/>
  <c r="H568" i="2"/>
  <c r="I569" i="2"/>
  <c r="L569" i="2" l="1"/>
  <c r="M569" i="2" s="1"/>
  <c r="U569" i="2" s="1"/>
  <c r="P567" i="2"/>
  <c r="Q567" i="2" s="1"/>
  <c r="R567" i="2" s="1"/>
  <c r="O566" i="2"/>
  <c r="J569" i="2"/>
  <c r="K569" i="2"/>
  <c r="H567" i="2"/>
  <c r="I568" i="2"/>
  <c r="L568" i="2" l="1"/>
  <c r="M568" i="2" s="1"/>
  <c r="U568" i="2" s="1"/>
  <c r="P566" i="2"/>
  <c r="Q566" i="2" s="1"/>
  <c r="R566" i="2" s="1"/>
  <c r="O565" i="2"/>
  <c r="J568" i="2"/>
  <c r="K568" i="2"/>
  <c r="H566" i="2"/>
  <c r="I567" i="2"/>
  <c r="L567" i="2" l="1"/>
  <c r="M567" i="2" s="1"/>
  <c r="U567" i="2" s="1"/>
  <c r="P565" i="2"/>
  <c r="Q565" i="2" s="1"/>
  <c r="R565" i="2" s="1"/>
  <c r="O564" i="2"/>
  <c r="J567" i="2"/>
  <c r="K567" i="2"/>
  <c r="H565" i="2"/>
  <c r="I566" i="2"/>
  <c r="L566" i="2" l="1"/>
  <c r="M566" i="2" s="1"/>
  <c r="U566" i="2" s="1"/>
  <c r="P564" i="2"/>
  <c r="Q564" i="2" s="1"/>
  <c r="R564" i="2" s="1"/>
  <c r="O563" i="2"/>
  <c r="J566" i="2"/>
  <c r="K566" i="2"/>
  <c r="H564" i="2"/>
  <c r="I565" i="2"/>
  <c r="L565" i="2" l="1"/>
  <c r="M565" i="2" s="1"/>
  <c r="U565" i="2" s="1"/>
  <c r="O562" i="2"/>
  <c r="P563" i="2"/>
  <c r="Q563" i="2" s="1"/>
  <c r="R563" i="2" s="1"/>
  <c r="J565" i="2"/>
  <c r="K565" i="2"/>
  <c r="H563" i="2"/>
  <c r="I564" i="2"/>
  <c r="L564" i="2" l="1"/>
  <c r="M564" i="2" s="1"/>
  <c r="U564" i="2" s="1"/>
  <c r="P562" i="2"/>
  <c r="Q562" i="2" s="1"/>
  <c r="R562" i="2" s="1"/>
  <c r="O561" i="2"/>
  <c r="J564" i="2"/>
  <c r="K564" i="2"/>
  <c r="H562" i="2"/>
  <c r="I563" i="2"/>
  <c r="L563" i="2" l="1"/>
  <c r="M563" i="2" s="1"/>
  <c r="U563" i="2" s="1"/>
  <c r="P561" i="2"/>
  <c r="Q561" i="2" s="1"/>
  <c r="R561" i="2" s="1"/>
  <c r="O560" i="2"/>
  <c r="J563" i="2"/>
  <c r="K563" i="2"/>
  <c r="H561" i="2"/>
  <c r="I562" i="2"/>
  <c r="L562" i="2" l="1"/>
  <c r="M562" i="2" s="1"/>
  <c r="U562" i="2" s="1"/>
  <c r="P560" i="2"/>
  <c r="Q560" i="2" s="1"/>
  <c r="R560" i="2" s="1"/>
  <c r="O559" i="2"/>
  <c r="K562" i="2"/>
  <c r="J562" i="2"/>
  <c r="H560" i="2"/>
  <c r="I561" i="2"/>
  <c r="L561" i="2" l="1"/>
  <c r="M561" i="2" s="1"/>
  <c r="U561" i="2" s="1"/>
  <c r="P559" i="2"/>
  <c r="Q559" i="2" s="1"/>
  <c r="R559" i="2" s="1"/>
  <c r="O558" i="2"/>
  <c r="J561" i="2"/>
  <c r="K561" i="2"/>
  <c r="H559" i="2"/>
  <c r="I560" i="2"/>
  <c r="L560" i="2" l="1"/>
  <c r="M560" i="2" s="1"/>
  <c r="U560" i="2" s="1"/>
  <c r="O557" i="2"/>
  <c r="P558" i="2"/>
  <c r="Q558" i="2" s="1"/>
  <c r="R558" i="2" s="1"/>
  <c r="J560" i="2"/>
  <c r="K560" i="2"/>
  <c r="H558" i="2"/>
  <c r="I559" i="2"/>
  <c r="L559" i="2" l="1"/>
  <c r="M559" i="2" s="1"/>
  <c r="U559" i="2" s="1"/>
  <c r="P557" i="2"/>
  <c r="Q557" i="2" s="1"/>
  <c r="R557" i="2" s="1"/>
  <c r="O556" i="2"/>
  <c r="J559" i="2"/>
  <c r="K559" i="2"/>
  <c r="H557" i="2"/>
  <c r="I558" i="2"/>
  <c r="L558" i="2" l="1"/>
  <c r="M558" i="2" s="1"/>
  <c r="U558" i="2" s="1"/>
  <c r="P556" i="2"/>
  <c r="Q556" i="2" s="1"/>
  <c r="R556" i="2" s="1"/>
  <c r="O555" i="2"/>
  <c r="J558" i="2"/>
  <c r="K558" i="2"/>
  <c r="H556" i="2"/>
  <c r="I557" i="2"/>
  <c r="L557" i="2" l="1"/>
  <c r="M557" i="2" s="1"/>
  <c r="U557" i="2" s="1"/>
  <c r="P555" i="2"/>
  <c r="Q555" i="2" s="1"/>
  <c r="R555" i="2" s="1"/>
  <c r="O554" i="2"/>
  <c r="K557" i="2"/>
  <c r="J557" i="2"/>
  <c r="H555" i="2"/>
  <c r="I556" i="2"/>
  <c r="L556" i="2" l="1"/>
  <c r="M556" i="2" s="1"/>
  <c r="U556" i="2" s="1"/>
  <c r="P554" i="2"/>
  <c r="Q554" i="2" s="1"/>
  <c r="R554" i="2" s="1"/>
  <c r="O553" i="2"/>
  <c r="J556" i="2"/>
  <c r="K556" i="2"/>
  <c r="H554" i="2"/>
  <c r="I555" i="2"/>
  <c r="L555" i="2" l="1"/>
  <c r="M555" i="2" s="1"/>
  <c r="U555" i="2" s="1"/>
  <c r="O552" i="2"/>
  <c r="P553" i="2"/>
  <c r="Q553" i="2" s="1"/>
  <c r="R553" i="2" s="1"/>
  <c r="J555" i="2"/>
  <c r="K555" i="2"/>
  <c r="H553" i="2"/>
  <c r="I554" i="2"/>
  <c r="L554" i="2" l="1"/>
  <c r="M554" i="2" s="1"/>
  <c r="U554" i="2" s="1"/>
  <c r="P552" i="2"/>
  <c r="Q552" i="2" s="1"/>
  <c r="R552" i="2" s="1"/>
  <c r="O551" i="2"/>
  <c r="J554" i="2"/>
  <c r="K554" i="2"/>
  <c r="H552" i="2"/>
  <c r="I553" i="2"/>
  <c r="L553" i="2" l="1"/>
  <c r="M553" i="2" s="1"/>
  <c r="U553" i="2" s="1"/>
  <c r="P551" i="2"/>
  <c r="Q551" i="2" s="1"/>
  <c r="R551" i="2" s="1"/>
  <c r="O550" i="2"/>
  <c r="J553" i="2"/>
  <c r="K553" i="2"/>
  <c r="H551" i="2"/>
  <c r="I552" i="2"/>
  <c r="L552" i="2" l="1"/>
  <c r="M552" i="2" s="1"/>
  <c r="U552" i="2" s="1"/>
  <c r="P550" i="2"/>
  <c r="Q550" i="2" s="1"/>
  <c r="R550" i="2" s="1"/>
  <c r="O549" i="2"/>
  <c r="J552" i="2"/>
  <c r="K552" i="2"/>
  <c r="H550" i="2"/>
  <c r="I551" i="2"/>
  <c r="L551" i="2" l="1"/>
  <c r="M551" i="2" s="1"/>
  <c r="U551" i="2" s="1"/>
  <c r="O548" i="2"/>
  <c r="P549" i="2"/>
  <c r="Q549" i="2" s="1"/>
  <c r="R549" i="2" s="1"/>
  <c r="J551" i="2"/>
  <c r="K551" i="2"/>
  <c r="H549" i="2"/>
  <c r="I550" i="2"/>
  <c r="L550" i="2" l="1"/>
  <c r="M550" i="2" s="1"/>
  <c r="U550" i="2" s="1"/>
  <c r="O547" i="2"/>
  <c r="P548" i="2"/>
  <c r="Q548" i="2" s="1"/>
  <c r="R548" i="2" s="1"/>
  <c r="J550" i="2"/>
  <c r="K550" i="2"/>
  <c r="H548" i="2"/>
  <c r="I549" i="2"/>
  <c r="L549" i="2" l="1"/>
  <c r="M549" i="2" s="1"/>
  <c r="U549" i="2" s="1"/>
  <c r="P547" i="2"/>
  <c r="Q547" i="2" s="1"/>
  <c r="R547" i="2" s="1"/>
  <c r="O546" i="2"/>
  <c r="J549" i="2"/>
  <c r="K549" i="2"/>
  <c r="H547" i="2"/>
  <c r="I548" i="2"/>
  <c r="L548" i="2" l="1"/>
  <c r="M548" i="2" s="1"/>
  <c r="U548" i="2" s="1"/>
  <c r="P546" i="2"/>
  <c r="Q546" i="2" s="1"/>
  <c r="R546" i="2" s="1"/>
  <c r="O545" i="2"/>
  <c r="J548" i="2"/>
  <c r="K548" i="2"/>
  <c r="H546" i="2"/>
  <c r="I547" i="2"/>
  <c r="L547" i="2" l="1"/>
  <c r="M547" i="2" s="1"/>
  <c r="U547" i="2" s="1"/>
  <c r="P545" i="2"/>
  <c r="Q545" i="2" s="1"/>
  <c r="R545" i="2" s="1"/>
  <c r="O544" i="2"/>
  <c r="J547" i="2"/>
  <c r="K547" i="2"/>
  <c r="H545" i="2"/>
  <c r="I546" i="2"/>
  <c r="L546" i="2" l="1"/>
  <c r="M546" i="2" s="1"/>
  <c r="U546" i="2" s="1"/>
  <c r="P544" i="2"/>
  <c r="Q544" i="2" s="1"/>
  <c r="R544" i="2" s="1"/>
  <c r="O543" i="2"/>
  <c r="K546" i="2"/>
  <c r="J546" i="2"/>
  <c r="H544" i="2"/>
  <c r="I545" i="2"/>
  <c r="L545" i="2" l="1"/>
  <c r="M545" i="2" s="1"/>
  <c r="U545" i="2" s="1"/>
  <c r="P543" i="2"/>
  <c r="Q543" i="2" s="1"/>
  <c r="R543" i="2" s="1"/>
  <c r="O542" i="2"/>
  <c r="J545" i="2"/>
  <c r="K545" i="2"/>
  <c r="H543" i="2"/>
  <c r="I544" i="2"/>
  <c r="L544" i="2" l="1"/>
  <c r="M544" i="2" s="1"/>
  <c r="U544" i="2" s="1"/>
  <c r="O541" i="2"/>
  <c r="P542" i="2"/>
  <c r="Q542" i="2" s="1"/>
  <c r="R542" i="2" s="1"/>
  <c r="J544" i="2"/>
  <c r="K544" i="2"/>
  <c r="H542" i="2"/>
  <c r="I543" i="2"/>
  <c r="L543" i="2" l="1"/>
  <c r="M543" i="2" s="1"/>
  <c r="U543" i="2" s="1"/>
  <c r="P541" i="2"/>
  <c r="Q541" i="2" s="1"/>
  <c r="R541" i="2" s="1"/>
  <c r="O540" i="2"/>
  <c r="J543" i="2"/>
  <c r="K543" i="2"/>
  <c r="H541" i="2"/>
  <c r="I542" i="2"/>
  <c r="L542" i="2" l="1"/>
  <c r="M542" i="2" s="1"/>
  <c r="U542" i="2" s="1"/>
  <c r="P540" i="2"/>
  <c r="Q540" i="2" s="1"/>
  <c r="R540" i="2" s="1"/>
  <c r="O539" i="2"/>
  <c r="J542" i="2"/>
  <c r="K542" i="2"/>
  <c r="H540" i="2"/>
  <c r="I541" i="2"/>
  <c r="L541" i="2" l="1"/>
  <c r="M541" i="2" s="1"/>
  <c r="U541" i="2" s="1"/>
  <c r="O538" i="2"/>
  <c r="P539" i="2"/>
  <c r="Q539" i="2" s="1"/>
  <c r="R539" i="2" s="1"/>
  <c r="K541" i="2"/>
  <c r="J541" i="2"/>
  <c r="H539" i="2"/>
  <c r="I540" i="2"/>
  <c r="L540" i="2" l="1"/>
  <c r="M540" i="2" s="1"/>
  <c r="U540" i="2" s="1"/>
  <c r="P538" i="2"/>
  <c r="Q538" i="2" s="1"/>
  <c r="R538" i="2" s="1"/>
  <c r="O537" i="2"/>
  <c r="J540" i="2"/>
  <c r="K540" i="2"/>
  <c r="H538" i="2"/>
  <c r="I539" i="2"/>
  <c r="L539" i="2" l="1"/>
  <c r="M539" i="2" s="1"/>
  <c r="U539" i="2" s="1"/>
  <c r="P537" i="2"/>
  <c r="Q537" i="2" s="1"/>
  <c r="R537" i="2" s="1"/>
  <c r="O536" i="2"/>
  <c r="J539" i="2"/>
  <c r="K539" i="2"/>
  <c r="H537" i="2"/>
  <c r="I538" i="2"/>
  <c r="L538" i="2" l="1"/>
  <c r="M538" i="2" s="1"/>
  <c r="U538" i="2" s="1"/>
  <c r="P536" i="2"/>
  <c r="Q536" i="2" s="1"/>
  <c r="R536" i="2" s="1"/>
  <c r="O535" i="2"/>
  <c r="J538" i="2"/>
  <c r="K538" i="2"/>
  <c r="H536" i="2"/>
  <c r="I537" i="2"/>
  <c r="L537" i="2" l="1"/>
  <c r="M537" i="2" s="1"/>
  <c r="U537" i="2" s="1"/>
  <c r="P535" i="2"/>
  <c r="Q535" i="2" s="1"/>
  <c r="R535" i="2" s="1"/>
  <c r="O534" i="2"/>
  <c r="J537" i="2"/>
  <c r="K537" i="2"/>
  <c r="H535" i="2"/>
  <c r="I536" i="2"/>
  <c r="L536" i="2" l="1"/>
  <c r="M536" i="2" s="1"/>
  <c r="U536" i="2" s="1"/>
  <c r="O533" i="2"/>
  <c r="P534" i="2"/>
  <c r="Q534" i="2" s="1"/>
  <c r="R534" i="2" s="1"/>
  <c r="J536" i="2"/>
  <c r="K536" i="2"/>
  <c r="H534" i="2"/>
  <c r="I535" i="2"/>
  <c r="L535" i="2" l="1"/>
  <c r="M535" i="2" s="1"/>
  <c r="U535" i="2" s="1"/>
  <c r="P533" i="2"/>
  <c r="Q533" i="2" s="1"/>
  <c r="R533" i="2" s="1"/>
  <c r="O532" i="2"/>
  <c r="J535" i="2"/>
  <c r="K535" i="2"/>
  <c r="H533" i="2"/>
  <c r="I534" i="2"/>
  <c r="L534" i="2" l="1"/>
  <c r="M534" i="2" s="1"/>
  <c r="U534" i="2" s="1"/>
  <c r="O531" i="2"/>
  <c r="P532" i="2"/>
  <c r="Q532" i="2" s="1"/>
  <c r="R532" i="2" s="1"/>
  <c r="K534" i="2"/>
  <c r="J534" i="2"/>
  <c r="H532" i="2"/>
  <c r="I533" i="2"/>
  <c r="L533" i="2" l="1"/>
  <c r="M533" i="2" s="1"/>
  <c r="U533" i="2" s="1"/>
  <c r="P531" i="2"/>
  <c r="Q531" i="2" s="1"/>
  <c r="R531" i="2" s="1"/>
  <c r="O530" i="2"/>
  <c r="J533" i="2"/>
  <c r="K533" i="2"/>
  <c r="H531" i="2"/>
  <c r="I532" i="2"/>
  <c r="L532" i="2" l="1"/>
  <c r="M532" i="2" s="1"/>
  <c r="U532" i="2" s="1"/>
  <c r="P530" i="2"/>
  <c r="Q530" i="2" s="1"/>
  <c r="R530" i="2" s="1"/>
  <c r="O529" i="2"/>
  <c r="J532" i="2"/>
  <c r="K532" i="2"/>
  <c r="H530" i="2"/>
  <c r="I531" i="2"/>
  <c r="L531" i="2" l="1"/>
  <c r="M531" i="2" s="1"/>
  <c r="U531" i="2" s="1"/>
  <c r="O528" i="2"/>
  <c r="P529" i="2"/>
  <c r="Q529" i="2" s="1"/>
  <c r="R529" i="2" s="1"/>
  <c r="J531" i="2"/>
  <c r="K531" i="2"/>
  <c r="H529" i="2"/>
  <c r="I530" i="2"/>
  <c r="L530" i="2" l="1"/>
  <c r="M530" i="2" s="1"/>
  <c r="U530" i="2" s="1"/>
  <c r="P528" i="2"/>
  <c r="Q528" i="2" s="1"/>
  <c r="R528" i="2" s="1"/>
  <c r="O527" i="2"/>
  <c r="K530" i="2"/>
  <c r="J530" i="2"/>
  <c r="H528" i="2"/>
  <c r="I529" i="2"/>
  <c r="L529" i="2" l="1"/>
  <c r="M529" i="2" s="1"/>
  <c r="U529" i="2" s="1"/>
  <c r="P527" i="2"/>
  <c r="Q527" i="2" s="1"/>
  <c r="R527" i="2" s="1"/>
  <c r="O526" i="2"/>
  <c r="J529" i="2"/>
  <c r="K529" i="2"/>
  <c r="H527" i="2"/>
  <c r="I528" i="2"/>
  <c r="L528" i="2" l="1"/>
  <c r="M528" i="2" s="1"/>
  <c r="U528" i="2" s="1"/>
  <c r="P526" i="2"/>
  <c r="Q526" i="2" s="1"/>
  <c r="R526" i="2" s="1"/>
  <c r="O525" i="2"/>
  <c r="J528" i="2"/>
  <c r="K528" i="2"/>
  <c r="H526" i="2"/>
  <c r="I527" i="2"/>
  <c r="L527" i="2" l="1"/>
  <c r="M527" i="2" s="1"/>
  <c r="U527" i="2" s="1"/>
  <c r="O524" i="2"/>
  <c r="P525" i="2"/>
  <c r="Q525" i="2" s="1"/>
  <c r="R525" i="2" s="1"/>
  <c r="J527" i="2"/>
  <c r="K527" i="2"/>
  <c r="H525" i="2"/>
  <c r="I526" i="2"/>
  <c r="L526" i="2" l="1"/>
  <c r="M526" i="2" s="1"/>
  <c r="U526" i="2" s="1"/>
  <c r="O523" i="2"/>
  <c r="P524" i="2"/>
  <c r="Q524" i="2" s="1"/>
  <c r="R524" i="2" s="1"/>
  <c r="K526" i="2"/>
  <c r="J526" i="2"/>
  <c r="H524" i="2"/>
  <c r="I525" i="2"/>
  <c r="L525" i="2" l="1"/>
  <c r="M525" i="2" s="1"/>
  <c r="U525" i="2" s="1"/>
  <c r="P523" i="2"/>
  <c r="Q523" i="2" s="1"/>
  <c r="R523" i="2" s="1"/>
  <c r="O522" i="2"/>
  <c r="J525" i="2"/>
  <c r="K525" i="2"/>
  <c r="H523" i="2"/>
  <c r="I524" i="2"/>
  <c r="L524" i="2" l="1"/>
  <c r="M524" i="2" s="1"/>
  <c r="U524" i="2" s="1"/>
  <c r="P522" i="2"/>
  <c r="Q522" i="2" s="1"/>
  <c r="R522" i="2" s="1"/>
  <c r="O521" i="2"/>
  <c r="J524" i="2"/>
  <c r="K524" i="2"/>
  <c r="H522" i="2"/>
  <c r="I523" i="2"/>
  <c r="L523" i="2" l="1"/>
  <c r="M523" i="2" s="1"/>
  <c r="U523" i="2" s="1"/>
  <c r="P521" i="2"/>
  <c r="Q521" i="2" s="1"/>
  <c r="R521" i="2" s="1"/>
  <c r="O520" i="2"/>
  <c r="J523" i="2"/>
  <c r="K523" i="2"/>
  <c r="H521" i="2"/>
  <c r="I522" i="2"/>
  <c r="L522" i="2" l="1"/>
  <c r="M522" i="2" s="1"/>
  <c r="U522" i="2" s="1"/>
  <c r="O519" i="2"/>
  <c r="P520" i="2"/>
  <c r="Q520" i="2" s="1"/>
  <c r="R520" i="2" s="1"/>
  <c r="K522" i="2"/>
  <c r="J522" i="2"/>
  <c r="H520" i="2"/>
  <c r="I521" i="2"/>
  <c r="L521" i="2" l="1"/>
  <c r="M521" i="2" s="1"/>
  <c r="U521" i="2" s="1"/>
  <c r="P519" i="2"/>
  <c r="Q519" i="2" s="1"/>
  <c r="R519" i="2" s="1"/>
  <c r="O518" i="2"/>
  <c r="J521" i="2"/>
  <c r="K521" i="2"/>
  <c r="H519" i="2"/>
  <c r="I520" i="2"/>
  <c r="L520" i="2" l="1"/>
  <c r="M520" i="2" s="1"/>
  <c r="U520" i="2" s="1"/>
  <c r="O517" i="2"/>
  <c r="P518" i="2"/>
  <c r="Q518" i="2" s="1"/>
  <c r="R518" i="2" s="1"/>
  <c r="J520" i="2"/>
  <c r="K520" i="2"/>
  <c r="H518" i="2"/>
  <c r="I519" i="2"/>
  <c r="L519" i="2" l="1"/>
  <c r="M519" i="2" s="1"/>
  <c r="U519" i="2" s="1"/>
  <c r="O516" i="2"/>
  <c r="P517" i="2"/>
  <c r="Q517" i="2" s="1"/>
  <c r="R517" i="2" s="1"/>
  <c r="J519" i="2"/>
  <c r="K519" i="2"/>
  <c r="H517" i="2"/>
  <c r="I518" i="2"/>
  <c r="L518" i="2" l="1"/>
  <c r="M518" i="2" s="1"/>
  <c r="U518" i="2" s="1"/>
  <c r="P516" i="2"/>
  <c r="Q516" i="2" s="1"/>
  <c r="R516" i="2" s="1"/>
  <c r="O515" i="2"/>
  <c r="K518" i="2"/>
  <c r="J518" i="2"/>
  <c r="H516" i="2"/>
  <c r="I517" i="2"/>
  <c r="L517" i="2" l="1"/>
  <c r="M517" i="2" s="1"/>
  <c r="U517" i="2" s="1"/>
  <c r="P515" i="2"/>
  <c r="Q515" i="2" s="1"/>
  <c r="R515" i="2" s="1"/>
  <c r="O514" i="2"/>
  <c r="J517" i="2"/>
  <c r="K517" i="2"/>
  <c r="H515" i="2"/>
  <c r="I516" i="2"/>
  <c r="L516" i="2" l="1"/>
  <c r="M516" i="2" s="1"/>
  <c r="U516" i="2" s="1"/>
  <c r="P514" i="2"/>
  <c r="Q514" i="2" s="1"/>
  <c r="R514" i="2" s="1"/>
  <c r="O513" i="2"/>
  <c r="J516" i="2"/>
  <c r="K516" i="2"/>
  <c r="H514" i="2"/>
  <c r="I515" i="2"/>
  <c r="L515" i="2" l="1"/>
  <c r="M515" i="2" s="1"/>
  <c r="U515" i="2" s="1"/>
  <c r="O512" i="2"/>
  <c r="P513" i="2"/>
  <c r="Q513" i="2" s="1"/>
  <c r="R513" i="2" s="1"/>
  <c r="J515" i="2"/>
  <c r="K515" i="2"/>
  <c r="H513" i="2"/>
  <c r="I514" i="2"/>
  <c r="L514" i="2" l="1"/>
  <c r="M514" i="2" s="1"/>
  <c r="U514" i="2" s="1"/>
  <c r="P512" i="2"/>
  <c r="Q512" i="2" s="1"/>
  <c r="R512" i="2" s="1"/>
  <c r="O511" i="2"/>
  <c r="K514" i="2"/>
  <c r="J514" i="2"/>
  <c r="H512" i="2"/>
  <c r="I513" i="2"/>
  <c r="L513" i="2" l="1"/>
  <c r="M513" i="2" s="1"/>
  <c r="U513" i="2" s="1"/>
  <c r="P511" i="2"/>
  <c r="Q511" i="2" s="1"/>
  <c r="R511" i="2" s="1"/>
  <c r="O510" i="2"/>
  <c r="J513" i="2"/>
  <c r="K513" i="2"/>
  <c r="H511" i="2"/>
  <c r="I512" i="2"/>
  <c r="L512" i="2" l="1"/>
  <c r="M512" i="2" s="1"/>
  <c r="U512" i="2" s="1"/>
  <c r="P510" i="2"/>
  <c r="Q510" i="2" s="1"/>
  <c r="R510" i="2" s="1"/>
  <c r="O509" i="2"/>
  <c r="J512" i="2"/>
  <c r="K512" i="2"/>
  <c r="H510" i="2"/>
  <c r="I511" i="2"/>
  <c r="L511" i="2" l="1"/>
  <c r="M511" i="2" s="1"/>
  <c r="U511" i="2" s="1"/>
  <c r="O508" i="2"/>
  <c r="P509" i="2"/>
  <c r="Q509" i="2" s="1"/>
  <c r="R509" i="2" s="1"/>
  <c r="J511" i="2"/>
  <c r="K511" i="2"/>
  <c r="H509" i="2"/>
  <c r="I510" i="2"/>
  <c r="L510" i="2" l="1"/>
  <c r="M510" i="2" s="1"/>
  <c r="U510" i="2" s="1"/>
  <c r="P508" i="2"/>
  <c r="Q508" i="2" s="1"/>
  <c r="R508" i="2" s="1"/>
  <c r="O507" i="2"/>
  <c r="K510" i="2"/>
  <c r="J510" i="2"/>
  <c r="H508" i="2"/>
  <c r="I509" i="2"/>
  <c r="L509" i="2" l="1"/>
  <c r="M509" i="2" s="1"/>
  <c r="U509" i="2" s="1"/>
  <c r="O506" i="2"/>
  <c r="P507" i="2"/>
  <c r="Q507" i="2" s="1"/>
  <c r="R507" i="2" s="1"/>
  <c r="J509" i="2"/>
  <c r="K509" i="2"/>
  <c r="H507" i="2"/>
  <c r="I508" i="2"/>
  <c r="L508" i="2" l="1"/>
  <c r="M508" i="2" s="1"/>
  <c r="U508" i="2" s="1"/>
  <c r="P506" i="2"/>
  <c r="Q506" i="2" s="1"/>
  <c r="R506" i="2" s="1"/>
  <c r="O505" i="2"/>
  <c r="J508" i="2"/>
  <c r="K508" i="2"/>
  <c r="H506" i="2"/>
  <c r="I507" i="2"/>
  <c r="L507" i="2" l="1"/>
  <c r="M507" i="2" s="1"/>
  <c r="U507" i="2" s="1"/>
  <c r="O504" i="2"/>
  <c r="P505" i="2"/>
  <c r="Q505" i="2" s="1"/>
  <c r="R505" i="2" s="1"/>
  <c r="J507" i="2"/>
  <c r="K507" i="2"/>
  <c r="H505" i="2"/>
  <c r="I506" i="2"/>
  <c r="L506" i="2" l="1"/>
  <c r="M506" i="2" s="1"/>
  <c r="U506" i="2" s="1"/>
  <c r="P504" i="2"/>
  <c r="Q504" i="2" s="1"/>
  <c r="R504" i="2" s="1"/>
  <c r="O503" i="2"/>
  <c r="K506" i="2"/>
  <c r="J506" i="2"/>
  <c r="H504" i="2"/>
  <c r="I505" i="2"/>
  <c r="L505" i="2" l="1"/>
  <c r="M505" i="2" s="1"/>
  <c r="U505" i="2" s="1"/>
  <c r="P503" i="2"/>
  <c r="Q503" i="2" s="1"/>
  <c r="R503" i="2" s="1"/>
  <c r="O502" i="2"/>
  <c r="J505" i="2"/>
  <c r="K505" i="2"/>
  <c r="H503" i="2"/>
  <c r="I504" i="2"/>
  <c r="L504" i="2" l="1"/>
  <c r="M504" i="2" s="1"/>
  <c r="U504" i="2" s="1"/>
  <c r="O501" i="2"/>
  <c r="P502" i="2"/>
  <c r="Q502" i="2" s="1"/>
  <c r="R502" i="2" s="1"/>
  <c r="J504" i="2"/>
  <c r="K504" i="2"/>
  <c r="H502" i="2"/>
  <c r="I503" i="2"/>
  <c r="L503" i="2" l="1"/>
  <c r="M503" i="2" s="1"/>
  <c r="U503" i="2" s="1"/>
  <c r="P501" i="2"/>
  <c r="Q501" i="2" s="1"/>
  <c r="R501" i="2" s="1"/>
  <c r="O500" i="2"/>
  <c r="J503" i="2"/>
  <c r="K503" i="2"/>
  <c r="H501" i="2"/>
  <c r="I502" i="2"/>
  <c r="L502" i="2" l="1"/>
  <c r="M502" i="2" s="1"/>
  <c r="U502" i="2" s="1"/>
  <c r="P500" i="2"/>
  <c r="Q500" i="2" s="1"/>
  <c r="R500" i="2" s="1"/>
  <c r="O499" i="2"/>
  <c r="K502" i="2"/>
  <c r="J502" i="2"/>
  <c r="H500" i="2"/>
  <c r="I501" i="2"/>
  <c r="L501" i="2" l="1"/>
  <c r="M501" i="2" s="1"/>
  <c r="U501" i="2" s="1"/>
  <c r="O498" i="2"/>
  <c r="P499" i="2"/>
  <c r="Q499" i="2" s="1"/>
  <c r="R499" i="2" s="1"/>
  <c r="J501" i="2"/>
  <c r="K501" i="2"/>
  <c r="H499" i="2"/>
  <c r="I500" i="2"/>
  <c r="L500" i="2" l="1"/>
  <c r="M500" i="2" s="1"/>
  <c r="U500" i="2" s="1"/>
  <c r="P498" i="2"/>
  <c r="Q498" i="2" s="1"/>
  <c r="R498" i="2" s="1"/>
  <c r="O497" i="2"/>
  <c r="J500" i="2"/>
  <c r="K500" i="2"/>
  <c r="H498" i="2"/>
  <c r="I499" i="2"/>
  <c r="L499" i="2" l="1"/>
  <c r="M499" i="2" s="1"/>
  <c r="U499" i="2" s="1"/>
  <c r="P497" i="2"/>
  <c r="Q497" i="2" s="1"/>
  <c r="R497" i="2" s="1"/>
  <c r="O496" i="2"/>
  <c r="J499" i="2"/>
  <c r="K499" i="2"/>
  <c r="H497" i="2"/>
  <c r="I498" i="2"/>
  <c r="L498" i="2" l="1"/>
  <c r="M498" i="2" s="1"/>
  <c r="U498" i="2" s="1"/>
  <c r="P496" i="2"/>
  <c r="Q496" i="2" s="1"/>
  <c r="R496" i="2" s="1"/>
  <c r="O495" i="2"/>
  <c r="K498" i="2"/>
  <c r="J498" i="2"/>
  <c r="H496" i="2"/>
  <c r="I497" i="2"/>
  <c r="L497" i="2" l="1"/>
  <c r="M497" i="2" s="1"/>
  <c r="U497" i="2" s="1"/>
  <c r="P495" i="2"/>
  <c r="Q495" i="2" s="1"/>
  <c r="R495" i="2" s="1"/>
  <c r="O494" i="2"/>
  <c r="J497" i="2"/>
  <c r="K497" i="2"/>
  <c r="H495" i="2"/>
  <c r="I496" i="2"/>
  <c r="L496" i="2" l="1"/>
  <c r="M496" i="2" s="1"/>
  <c r="U496" i="2" s="1"/>
  <c r="O493" i="2"/>
  <c r="P494" i="2"/>
  <c r="Q494" i="2" s="1"/>
  <c r="R494" i="2" s="1"/>
  <c r="J496" i="2"/>
  <c r="K496" i="2"/>
  <c r="H494" i="2"/>
  <c r="I495" i="2"/>
  <c r="L495" i="2" l="1"/>
  <c r="M495" i="2" s="1"/>
  <c r="U495" i="2" s="1"/>
  <c r="O492" i="2"/>
  <c r="P493" i="2"/>
  <c r="Q493" i="2" s="1"/>
  <c r="R493" i="2" s="1"/>
  <c r="J495" i="2"/>
  <c r="K495" i="2"/>
  <c r="H493" i="2"/>
  <c r="I494" i="2"/>
  <c r="L494" i="2" l="1"/>
  <c r="M494" i="2" s="1"/>
  <c r="U494" i="2" s="1"/>
  <c r="P492" i="2"/>
  <c r="Q492" i="2" s="1"/>
  <c r="R492" i="2" s="1"/>
  <c r="O491" i="2"/>
  <c r="K494" i="2"/>
  <c r="J494" i="2"/>
  <c r="H492" i="2"/>
  <c r="I493" i="2"/>
  <c r="L493" i="2" l="1"/>
  <c r="M493" i="2" s="1"/>
  <c r="U493" i="2" s="1"/>
  <c r="P491" i="2"/>
  <c r="Q491" i="2" s="1"/>
  <c r="R491" i="2" s="1"/>
  <c r="O490" i="2"/>
  <c r="J493" i="2"/>
  <c r="K493" i="2"/>
  <c r="H491" i="2"/>
  <c r="I492" i="2"/>
  <c r="L492" i="2" l="1"/>
  <c r="M492" i="2" s="1"/>
  <c r="U492" i="2" s="1"/>
  <c r="P490" i="2"/>
  <c r="Q490" i="2" s="1"/>
  <c r="R490" i="2" s="1"/>
  <c r="O489" i="2"/>
  <c r="J492" i="2"/>
  <c r="K492" i="2"/>
  <c r="H490" i="2"/>
  <c r="I491" i="2"/>
  <c r="L491" i="2" l="1"/>
  <c r="M491" i="2" s="1"/>
  <c r="U491" i="2" s="1"/>
  <c r="P489" i="2"/>
  <c r="Q489" i="2" s="1"/>
  <c r="R489" i="2" s="1"/>
  <c r="O488" i="2"/>
  <c r="J491" i="2"/>
  <c r="K491" i="2"/>
  <c r="H489" i="2"/>
  <c r="I490" i="2"/>
  <c r="L490" i="2" l="1"/>
  <c r="M490" i="2" s="1"/>
  <c r="U490" i="2" s="1"/>
  <c r="P488" i="2"/>
  <c r="Q488" i="2" s="1"/>
  <c r="R488" i="2" s="1"/>
  <c r="O487" i="2"/>
  <c r="K490" i="2"/>
  <c r="J490" i="2"/>
  <c r="H488" i="2"/>
  <c r="I489" i="2"/>
  <c r="L489" i="2" l="1"/>
  <c r="M489" i="2" s="1"/>
  <c r="U489" i="2" s="1"/>
  <c r="P487" i="2"/>
  <c r="Q487" i="2" s="1"/>
  <c r="R487" i="2" s="1"/>
  <c r="O486" i="2"/>
  <c r="J489" i="2"/>
  <c r="K489" i="2"/>
  <c r="H487" i="2"/>
  <c r="I488" i="2"/>
  <c r="L488" i="2" l="1"/>
  <c r="M488" i="2" s="1"/>
  <c r="U488" i="2" s="1"/>
  <c r="O485" i="2"/>
  <c r="P486" i="2"/>
  <c r="Q486" i="2" s="1"/>
  <c r="R486" i="2" s="1"/>
  <c r="J488" i="2"/>
  <c r="K488" i="2"/>
  <c r="H486" i="2"/>
  <c r="I487" i="2"/>
  <c r="L487" i="2" l="1"/>
  <c r="M487" i="2" s="1"/>
  <c r="U487" i="2" s="1"/>
  <c r="O484" i="2"/>
  <c r="P485" i="2"/>
  <c r="Q485" i="2" s="1"/>
  <c r="R485" i="2" s="1"/>
  <c r="J487" i="2"/>
  <c r="K487" i="2"/>
  <c r="H485" i="2"/>
  <c r="I486" i="2"/>
  <c r="L486" i="2" l="1"/>
  <c r="M486" i="2" s="1"/>
  <c r="U486" i="2" s="1"/>
  <c r="P484" i="2"/>
  <c r="Q484" i="2" s="1"/>
  <c r="R484" i="2" s="1"/>
  <c r="O483" i="2"/>
  <c r="K486" i="2"/>
  <c r="J486" i="2"/>
  <c r="H484" i="2"/>
  <c r="I485" i="2"/>
  <c r="L485" i="2" l="1"/>
  <c r="M485" i="2" s="1"/>
  <c r="U485" i="2" s="1"/>
  <c r="O482" i="2"/>
  <c r="P483" i="2"/>
  <c r="Q483" i="2" s="1"/>
  <c r="R483" i="2" s="1"/>
  <c r="J485" i="2"/>
  <c r="K485" i="2"/>
  <c r="H483" i="2"/>
  <c r="I484" i="2"/>
  <c r="L484" i="2" l="1"/>
  <c r="M484" i="2" s="1"/>
  <c r="U484" i="2" s="1"/>
  <c r="P482" i="2"/>
  <c r="Q482" i="2" s="1"/>
  <c r="R482" i="2" s="1"/>
  <c r="O481" i="2"/>
  <c r="J484" i="2"/>
  <c r="K484" i="2"/>
  <c r="H482" i="2"/>
  <c r="I483" i="2"/>
  <c r="L483" i="2" l="1"/>
  <c r="M483" i="2" s="1"/>
  <c r="U483" i="2" s="1"/>
  <c r="O480" i="2"/>
  <c r="P481" i="2"/>
  <c r="Q481" i="2" s="1"/>
  <c r="R481" i="2" s="1"/>
  <c r="J483" i="2"/>
  <c r="K483" i="2"/>
  <c r="H481" i="2"/>
  <c r="I482" i="2"/>
  <c r="L482" i="2" l="1"/>
  <c r="M482" i="2" s="1"/>
  <c r="U482" i="2" s="1"/>
  <c r="P480" i="2"/>
  <c r="Q480" i="2" s="1"/>
  <c r="R480" i="2" s="1"/>
  <c r="O479" i="2"/>
  <c r="K482" i="2"/>
  <c r="J482" i="2"/>
  <c r="H480" i="2"/>
  <c r="I481" i="2"/>
  <c r="L481" i="2" l="1"/>
  <c r="M481" i="2" s="1"/>
  <c r="U481" i="2" s="1"/>
  <c r="P479" i="2"/>
  <c r="Q479" i="2" s="1"/>
  <c r="R479" i="2" s="1"/>
  <c r="O478" i="2"/>
  <c r="J481" i="2"/>
  <c r="K481" i="2"/>
  <c r="H479" i="2"/>
  <c r="I480" i="2"/>
  <c r="L480" i="2" l="1"/>
  <c r="M480" i="2" s="1"/>
  <c r="U480" i="2" s="1"/>
  <c r="P478" i="2"/>
  <c r="Q478" i="2" s="1"/>
  <c r="R478" i="2" s="1"/>
  <c r="O477" i="2"/>
  <c r="J480" i="2"/>
  <c r="K480" i="2"/>
  <c r="H478" i="2"/>
  <c r="I479" i="2"/>
  <c r="L479" i="2" l="1"/>
  <c r="M479" i="2" s="1"/>
  <c r="U479" i="2" s="1"/>
  <c r="P477" i="2"/>
  <c r="Q477" i="2" s="1"/>
  <c r="R477" i="2" s="1"/>
  <c r="O476" i="2"/>
  <c r="J479" i="2"/>
  <c r="K479" i="2"/>
  <c r="H477" i="2"/>
  <c r="I478" i="2"/>
  <c r="L478" i="2" l="1"/>
  <c r="M478" i="2" s="1"/>
  <c r="U478" i="2" s="1"/>
  <c r="P476" i="2"/>
  <c r="Q476" i="2" s="1"/>
  <c r="R476" i="2" s="1"/>
  <c r="O475" i="2"/>
  <c r="J478" i="2"/>
  <c r="K478" i="2"/>
  <c r="H476" i="2"/>
  <c r="I477" i="2"/>
  <c r="L477" i="2" l="1"/>
  <c r="M477" i="2" s="1"/>
  <c r="U477" i="2" s="1"/>
  <c r="O474" i="2"/>
  <c r="P475" i="2"/>
  <c r="Q475" i="2" s="1"/>
  <c r="R475" i="2" s="1"/>
  <c r="K477" i="2"/>
  <c r="J477" i="2"/>
  <c r="H475" i="2"/>
  <c r="I476" i="2"/>
  <c r="L476" i="2" l="1"/>
  <c r="M476" i="2" s="1"/>
  <c r="U476" i="2" s="1"/>
  <c r="P474" i="2"/>
  <c r="Q474" i="2" s="1"/>
  <c r="R474" i="2" s="1"/>
  <c r="O473" i="2"/>
  <c r="J476" i="2"/>
  <c r="K476" i="2"/>
  <c r="H474" i="2"/>
  <c r="I475" i="2"/>
  <c r="L475" i="2" l="1"/>
  <c r="M475" i="2" s="1"/>
  <c r="U475" i="2" s="1"/>
  <c r="O472" i="2"/>
  <c r="P473" i="2"/>
  <c r="Q473" i="2" s="1"/>
  <c r="R473" i="2" s="1"/>
  <c r="J475" i="2"/>
  <c r="K475" i="2"/>
  <c r="H473" i="2"/>
  <c r="I474" i="2"/>
  <c r="L474" i="2" l="1"/>
  <c r="M474" i="2" s="1"/>
  <c r="U474" i="2" s="1"/>
  <c r="P472" i="2"/>
  <c r="Q472" i="2" s="1"/>
  <c r="R472" i="2" s="1"/>
  <c r="O471" i="2"/>
  <c r="J474" i="2"/>
  <c r="K474" i="2"/>
  <c r="H472" i="2"/>
  <c r="I473" i="2"/>
  <c r="L473" i="2" l="1"/>
  <c r="M473" i="2" s="1"/>
  <c r="U473" i="2" s="1"/>
  <c r="P471" i="2"/>
  <c r="Q471" i="2" s="1"/>
  <c r="R471" i="2" s="1"/>
  <c r="O470" i="2"/>
  <c r="K473" i="2"/>
  <c r="J473" i="2"/>
  <c r="H471" i="2"/>
  <c r="I472" i="2"/>
  <c r="L472" i="2" l="1"/>
  <c r="M472" i="2" s="1"/>
  <c r="U472" i="2" s="1"/>
  <c r="P470" i="2"/>
  <c r="Q470" i="2" s="1"/>
  <c r="R470" i="2" s="1"/>
  <c r="O469" i="2"/>
  <c r="J472" i="2"/>
  <c r="K472" i="2"/>
  <c r="H470" i="2"/>
  <c r="I471" i="2"/>
  <c r="L471" i="2" l="1"/>
  <c r="M471" i="2" s="1"/>
  <c r="U471" i="2" s="1"/>
  <c r="P469" i="2"/>
  <c r="Q469" i="2" s="1"/>
  <c r="R469" i="2" s="1"/>
  <c r="O468" i="2"/>
  <c r="J471" i="2"/>
  <c r="K471" i="2"/>
  <c r="H469" i="2"/>
  <c r="I470" i="2"/>
  <c r="L470" i="2" l="1"/>
  <c r="M470" i="2" s="1"/>
  <c r="U470" i="2" s="1"/>
  <c r="O467" i="2"/>
  <c r="P468" i="2"/>
  <c r="Q468" i="2" s="1"/>
  <c r="R468" i="2" s="1"/>
  <c r="J470" i="2"/>
  <c r="K470" i="2"/>
  <c r="H468" i="2"/>
  <c r="I469" i="2"/>
  <c r="L469" i="2" l="1"/>
  <c r="M469" i="2" s="1"/>
  <c r="U469" i="2" s="1"/>
  <c r="P467" i="2"/>
  <c r="Q467" i="2" s="1"/>
  <c r="R467" i="2" s="1"/>
  <c r="O466" i="2"/>
  <c r="J469" i="2"/>
  <c r="K469" i="2"/>
  <c r="H467" i="2"/>
  <c r="I468" i="2"/>
  <c r="L468" i="2" l="1"/>
  <c r="M468" i="2" s="1"/>
  <c r="U468" i="2" s="1"/>
  <c r="P466" i="2"/>
  <c r="Q466" i="2" s="1"/>
  <c r="R466" i="2" s="1"/>
  <c r="O465" i="2"/>
  <c r="J468" i="2"/>
  <c r="K468" i="2"/>
  <c r="H466" i="2"/>
  <c r="I467" i="2"/>
  <c r="L467" i="2" l="1"/>
  <c r="M467" i="2" s="1"/>
  <c r="U467" i="2" s="1"/>
  <c r="P465" i="2"/>
  <c r="Q465" i="2" s="1"/>
  <c r="R465" i="2" s="1"/>
  <c r="O464" i="2"/>
  <c r="J467" i="2"/>
  <c r="K467" i="2"/>
  <c r="H465" i="2"/>
  <c r="I466" i="2"/>
  <c r="L466" i="2" l="1"/>
  <c r="M466" i="2" s="1"/>
  <c r="U466" i="2" s="1"/>
  <c r="P464" i="2"/>
  <c r="Q464" i="2" s="1"/>
  <c r="R464" i="2" s="1"/>
  <c r="O463" i="2"/>
  <c r="J466" i="2"/>
  <c r="K466" i="2"/>
  <c r="H464" i="2"/>
  <c r="I465" i="2"/>
  <c r="L465" i="2" l="1"/>
  <c r="M465" i="2" s="1"/>
  <c r="U465" i="2" s="1"/>
  <c r="P463" i="2"/>
  <c r="Q463" i="2" s="1"/>
  <c r="R463" i="2" s="1"/>
  <c r="O462" i="2"/>
  <c r="J465" i="2"/>
  <c r="K465" i="2"/>
  <c r="H463" i="2"/>
  <c r="I464" i="2"/>
  <c r="L464" i="2" l="1"/>
  <c r="M464" i="2" s="1"/>
  <c r="U464" i="2" s="1"/>
  <c r="P462" i="2"/>
  <c r="Q462" i="2" s="1"/>
  <c r="R462" i="2" s="1"/>
  <c r="O461" i="2"/>
  <c r="K464" i="2"/>
  <c r="J464" i="2"/>
  <c r="H462" i="2"/>
  <c r="I463" i="2"/>
  <c r="L463" i="2" l="1"/>
  <c r="M463" i="2" s="1"/>
  <c r="U463" i="2" s="1"/>
  <c r="O460" i="2"/>
  <c r="P461" i="2"/>
  <c r="Q461" i="2" s="1"/>
  <c r="R461" i="2" s="1"/>
  <c r="J463" i="2"/>
  <c r="K463" i="2"/>
  <c r="H461" i="2"/>
  <c r="I462" i="2"/>
  <c r="L462" i="2" l="1"/>
  <c r="M462" i="2" s="1"/>
  <c r="U462" i="2" s="1"/>
  <c r="O459" i="2"/>
  <c r="P460" i="2"/>
  <c r="Q460" i="2" s="1"/>
  <c r="R460" i="2" s="1"/>
  <c r="J462" i="2"/>
  <c r="K462" i="2"/>
  <c r="H460" i="2"/>
  <c r="I461" i="2"/>
  <c r="L461" i="2" l="1"/>
  <c r="M461" i="2" s="1"/>
  <c r="U461" i="2" s="1"/>
  <c r="P459" i="2"/>
  <c r="Q459" i="2" s="1"/>
  <c r="R459" i="2" s="1"/>
  <c r="O458" i="2"/>
  <c r="J461" i="2"/>
  <c r="K461" i="2"/>
  <c r="H459" i="2"/>
  <c r="I460" i="2"/>
  <c r="L460" i="2" l="1"/>
  <c r="M460" i="2" s="1"/>
  <c r="U460" i="2" s="1"/>
  <c r="P458" i="2"/>
  <c r="Q458" i="2" s="1"/>
  <c r="R458" i="2" s="1"/>
  <c r="O457" i="2"/>
  <c r="J460" i="2"/>
  <c r="K460" i="2"/>
  <c r="H458" i="2"/>
  <c r="I459" i="2"/>
  <c r="L459" i="2" l="1"/>
  <c r="M459" i="2" s="1"/>
  <c r="U459" i="2" s="1"/>
  <c r="P457" i="2"/>
  <c r="Q457" i="2" s="1"/>
  <c r="R457" i="2" s="1"/>
  <c r="O456" i="2"/>
  <c r="K459" i="2"/>
  <c r="J459" i="2"/>
  <c r="H457" i="2"/>
  <c r="I458" i="2"/>
  <c r="L458" i="2" l="1"/>
  <c r="M458" i="2" s="1"/>
  <c r="U458" i="2" s="1"/>
  <c r="P456" i="2"/>
  <c r="Q456" i="2" s="1"/>
  <c r="R456" i="2" s="1"/>
  <c r="O455" i="2"/>
  <c r="J458" i="2"/>
  <c r="K458" i="2"/>
  <c r="H456" i="2"/>
  <c r="I457" i="2"/>
  <c r="L457" i="2" l="1"/>
  <c r="M457" i="2" s="1"/>
  <c r="U457" i="2" s="1"/>
  <c r="P455" i="2"/>
  <c r="Q455" i="2" s="1"/>
  <c r="R455" i="2" s="1"/>
  <c r="O454" i="2"/>
  <c r="J457" i="2"/>
  <c r="K457" i="2"/>
  <c r="H455" i="2"/>
  <c r="I456" i="2"/>
  <c r="L456" i="2" l="1"/>
  <c r="M456" i="2" s="1"/>
  <c r="U456" i="2" s="1"/>
  <c r="O453" i="2"/>
  <c r="P454" i="2"/>
  <c r="Q454" i="2" s="1"/>
  <c r="R454" i="2" s="1"/>
  <c r="J456" i="2"/>
  <c r="K456" i="2"/>
  <c r="H454" i="2"/>
  <c r="I455" i="2"/>
  <c r="L455" i="2" l="1"/>
  <c r="M455" i="2" s="1"/>
  <c r="U455" i="2" s="1"/>
  <c r="O452" i="2"/>
  <c r="P453" i="2"/>
  <c r="Q453" i="2" s="1"/>
  <c r="R453" i="2" s="1"/>
  <c r="K455" i="2"/>
  <c r="J455" i="2"/>
  <c r="H453" i="2"/>
  <c r="I454" i="2"/>
  <c r="L454" i="2" l="1"/>
  <c r="M454" i="2" s="1"/>
  <c r="U454" i="2" s="1"/>
  <c r="P452" i="2"/>
  <c r="Q452" i="2" s="1"/>
  <c r="R452" i="2" s="1"/>
  <c r="O451" i="2"/>
  <c r="J454" i="2"/>
  <c r="K454" i="2"/>
  <c r="H452" i="2"/>
  <c r="I453" i="2"/>
  <c r="L453" i="2" l="1"/>
  <c r="M453" i="2" s="1"/>
  <c r="U453" i="2" s="1"/>
  <c r="P451" i="2"/>
  <c r="Q451" i="2" s="1"/>
  <c r="R451" i="2" s="1"/>
  <c r="O450" i="2"/>
  <c r="J453" i="2"/>
  <c r="K453" i="2"/>
  <c r="H451" i="2"/>
  <c r="I452" i="2"/>
  <c r="L452" i="2" l="1"/>
  <c r="M452" i="2" s="1"/>
  <c r="U452" i="2" s="1"/>
  <c r="P450" i="2"/>
  <c r="Q450" i="2" s="1"/>
  <c r="R450" i="2" s="1"/>
  <c r="O449" i="2"/>
  <c r="J452" i="2"/>
  <c r="K452" i="2"/>
  <c r="H450" i="2"/>
  <c r="I451" i="2"/>
  <c r="L451" i="2" l="1"/>
  <c r="M451" i="2" s="1"/>
  <c r="U451" i="2" s="1"/>
  <c r="O448" i="2"/>
  <c r="P449" i="2"/>
  <c r="Q449" i="2" s="1"/>
  <c r="R449" i="2" s="1"/>
  <c r="J451" i="2"/>
  <c r="K451" i="2"/>
  <c r="H449" i="2"/>
  <c r="I450" i="2"/>
  <c r="L450" i="2" l="1"/>
  <c r="M450" i="2" s="1"/>
  <c r="U450" i="2" s="1"/>
  <c r="P448" i="2"/>
  <c r="Q448" i="2" s="1"/>
  <c r="R448" i="2" s="1"/>
  <c r="O447" i="2"/>
  <c r="J450" i="2"/>
  <c r="K450" i="2"/>
  <c r="H448" i="2"/>
  <c r="I449" i="2"/>
  <c r="L449" i="2" l="1"/>
  <c r="M449" i="2" s="1"/>
  <c r="U449" i="2" s="1"/>
  <c r="P447" i="2"/>
  <c r="Q447" i="2" s="1"/>
  <c r="R447" i="2" s="1"/>
  <c r="O446" i="2"/>
  <c r="J449" i="2"/>
  <c r="K449" i="2"/>
  <c r="H447" i="2"/>
  <c r="I448" i="2"/>
  <c r="L448" i="2" l="1"/>
  <c r="M448" i="2" s="1"/>
  <c r="U448" i="2" s="1"/>
  <c r="P446" i="2"/>
  <c r="Q446" i="2" s="1"/>
  <c r="R446" i="2" s="1"/>
  <c r="O445" i="2"/>
  <c r="J448" i="2"/>
  <c r="K448" i="2"/>
  <c r="H446" i="2"/>
  <c r="I447" i="2"/>
  <c r="L447" i="2" l="1"/>
  <c r="M447" i="2" s="1"/>
  <c r="U447" i="2" s="1"/>
  <c r="O444" i="2"/>
  <c r="P445" i="2"/>
  <c r="Q445" i="2" s="1"/>
  <c r="R445" i="2" s="1"/>
  <c r="J447" i="2"/>
  <c r="K447" i="2"/>
  <c r="H445" i="2"/>
  <c r="I446" i="2"/>
  <c r="L446" i="2" l="1"/>
  <c r="M446" i="2" s="1"/>
  <c r="U446" i="2" s="1"/>
  <c r="P444" i="2"/>
  <c r="Q444" i="2" s="1"/>
  <c r="R444" i="2" s="1"/>
  <c r="O443" i="2"/>
  <c r="J446" i="2"/>
  <c r="K446" i="2"/>
  <c r="H444" i="2"/>
  <c r="I445" i="2"/>
  <c r="L445" i="2" l="1"/>
  <c r="M445" i="2" s="1"/>
  <c r="U445" i="2" s="1"/>
  <c r="O442" i="2"/>
  <c r="P443" i="2"/>
  <c r="Q443" i="2" s="1"/>
  <c r="R443" i="2" s="1"/>
  <c r="K445" i="2"/>
  <c r="J445" i="2"/>
  <c r="H443" i="2"/>
  <c r="I444" i="2"/>
  <c r="L444" i="2" l="1"/>
  <c r="M444" i="2" s="1"/>
  <c r="U444" i="2" s="1"/>
  <c r="P442" i="2"/>
  <c r="Q442" i="2" s="1"/>
  <c r="R442" i="2" s="1"/>
  <c r="O441" i="2"/>
  <c r="J444" i="2"/>
  <c r="K444" i="2"/>
  <c r="H442" i="2"/>
  <c r="I443" i="2"/>
  <c r="L443" i="2" l="1"/>
  <c r="M443" i="2" s="1"/>
  <c r="U443" i="2" s="1"/>
  <c r="P441" i="2"/>
  <c r="Q441" i="2" s="1"/>
  <c r="R441" i="2" s="1"/>
  <c r="O440" i="2"/>
  <c r="J443" i="2"/>
  <c r="K443" i="2"/>
  <c r="H441" i="2"/>
  <c r="I442" i="2"/>
  <c r="L442" i="2" l="1"/>
  <c r="M442" i="2" s="1"/>
  <c r="U442" i="2" s="1"/>
  <c r="O439" i="2"/>
  <c r="P440" i="2"/>
  <c r="Q440" i="2" s="1"/>
  <c r="R440" i="2" s="1"/>
  <c r="J442" i="2"/>
  <c r="K442" i="2"/>
  <c r="H440" i="2"/>
  <c r="I441" i="2"/>
  <c r="L441" i="2" l="1"/>
  <c r="M441" i="2" s="1"/>
  <c r="U441" i="2" s="1"/>
  <c r="P439" i="2"/>
  <c r="Q439" i="2" s="1"/>
  <c r="R439" i="2" s="1"/>
  <c r="O438" i="2"/>
  <c r="J441" i="2"/>
  <c r="K441" i="2"/>
  <c r="H439" i="2"/>
  <c r="I440" i="2"/>
  <c r="L440" i="2" l="1"/>
  <c r="M440" i="2" s="1"/>
  <c r="U440" i="2" s="1"/>
  <c r="O437" i="2"/>
  <c r="P438" i="2"/>
  <c r="Q438" i="2" s="1"/>
  <c r="R438" i="2" s="1"/>
  <c r="K440" i="2"/>
  <c r="J440" i="2"/>
  <c r="H438" i="2"/>
  <c r="I439" i="2"/>
  <c r="L439" i="2" l="1"/>
  <c r="M439" i="2" s="1"/>
  <c r="U439" i="2" s="1"/>
  <c r="O436" i="2"/>
  <c r="P437" i="2"/>
  <c r="Q437" i="2" s="1"/>
  <c r="R437" i="2" s="1"/>
  <c r="J439" i="2"/>
  <c r="K439" i="2"/>
  <c r="H437" i="2"/>
  <c r="I438" i="2"/>
  <c r="L438" i="2" l="1"/>
  <c r="M438" i="2" s="1"/>
  <c r="U438" i="2" s="1"/>
  <c r="P436" i="2"/>
  <c r="Q436" i="2" s="1"/>
  <c r="R436" i="2" s="1"/>
  <c r="O435" i="2"/>
  <c r="J438" i="2"/>
  <c r="K438" i="2"/>
  <c r="H436" i="2"/>
  <c r="I437" i="2"/>
  <c r="L437" i="2" l="1"/>
  <c r="M437" i="2" s="1"/>
  <c r="U437" i="2" s="1"/>
  <c r="P435" i="2"/>
  <c r="Q435" i="2" s="1"/>
  <c r="R435" i="2" s="1"/>
  <c r="O434" i="2"/>
  <c r="J437" i="2"/>
  <c r="K437" i="2"/>
  <c r="H435" i="2"/>
  <c r="I436" i="2"/>
  <c r="L436" i="2" l="1"/>
  <c r="M436" i="2" s="1"/>
  <c r="U436" i="2" s="1"/>
  <c r="P434" i="2"/>
  <c r="Q434" i="2" s="1"/>
  <c r="R434" i="2" s="1"/>
  <c r="O433" i="2"/>
  <c r="J436" i="2"/>
  <c r="K436" i="2"/>
  <c r="H434" i="2"/>
  <c r="I435" i="2"/>
  <c r="L435" i="2" l="1"/>
  <c r="M435" i="2" s="1"/>
  <c r="U435" i="2" s="1"/>
  <c r="O432" i="2"/>
  <c r="P433" i="2"/>
  <c r="Q433" i="2" s="1"/>
  <c r="R433" i="2" s="1"/>
  <c r="J435" i="2"/>
  <c r="K435" i="2"/>
  <c r="H433" i="2"/>
  <c r="I434" i="2"/>
  <c r="L434" i="2" l="1"/>
  <c r="M434" i="2" s="1"/>
  <c r="U434" i="2" s="1"/>
  <c r="P432" i="2"/>
  <c r="Q432" i="2" s="1"/>
  <c r="R432" i="2" s="1"/>
  <c r="O431" i="2"/>
  <c r="J434" i="2"/>
  <c r="K434" i="2"/>
  <c r="H432" i="2"/>
  <c r="I433" i="2"/>
  <c r="L433" i="2" l="1"/>
  <c r="M433" i="2" s="1"/>
  <c r="U433" i="2" s="1"/>
  <c r="P431" i="2"/>
  <c r="Q431" i="2" s="1"/>
  <c r="R431" i="2" s="1"/>
  <c r="O430" i="2"/>
  <c r="J433" i="2"/>
  <c r="K433" i="2"/>
  <c r="H431" i="2"/>
  <c r="I432" i="2"/>
  <c r="L432" i="2" l="1"/>
  <c r="M432" i="2" s="1"/>
  <c r="U432" i="2" s="1"/>
  <c r="P430" i="2"/>
  <c r="Q430" i="2" s="1"/>
  <c r="R430" i="2" s="1"/>
  <c r="O429" i="2"/>
  <c r="J432" i="2"/>
  <c r="K432" i="2"/>
  <c r="H430" i="2"/>
  <c r="I431" i="2"/>
  <c r="L431" i="2" l="1"/>
  <c r="M431" i="2" s="1"/>
  <c r="U431" i="2" s="1"/>
  <c r="O428" i="2"/>
  <c r="P429" i="2"/>
  <c r="Q429" i="2" s="1"/>
  <c r="R429" i="2" s="1"/>
  <c r="J431" i="2"/>
  <c r="K431" i="2"/>
  <c r="H429" i="2"/>
  <c r="I430" i="2"/>
  <c r="L430" i="2" l="1"/>
  <c r="M430" i="2" s="1"/>
  <c r="U430" i="2" s="1"/>
  <c r="O427" i="2"/>
  <c r="P428" i="2"/>
  <c r="Q428" i="2" s="1"/>
  <c r="R428" i="2" s="1"/>
  <c r="J430" i="2"/>
  <c r="K430" i="2"/>
  <c r="H428" i="2"/>
  <c r="I429" i="2"/>
  <c r="L429" i="2" l="1"/>
  <c r="M429" i="2" s="1"/>
  <c r="U429" i="2" s="1"/>
  <c r="P427" i="2"/>
  <c r="Q427" i="2" s="1"/>
  <c r="R427" i="2" s="1"/>
  <c r="O426" i="2"/>
  <c r="K429" i="2"/>
  <c r="J429" i="2"/>
  <c r="H427" i="2"/>
  <c r="I428" i="2"/>
  <c r="L428" i="2" l="1"/>
  <c r="M428" i="2" s="1"/>
  <c r="U428" i="2" s="1"/>
  <c r="P426" i="2"/>
  <c r="Q426" i="2" s="1"/>
  <c r="R426" i="2" s="1"/>
  <c r="O425" i="2"/>
  <c r="J428" i="2"/>
  <c r="K428" i="2"/>
  <c r="H426" i="2"/>
  <c r="I427" i="2"/>
  <c r="L427" i="2" l="1"/>
  <c r="M427" i="2" s="1"/>
  <c r="U427" i="2" s="1"/>
  <c r="O424" i="2"/>
  <c r="P425" i="2"/>
  <c r="Q425" i="2" s="1"/>
  <c r="R425" i="2" s="1"/>
  <c r="J427" i="2"/>
  <c r="K427" i="2"/>
  <c r="H425" i="2"/>
  <c r="I426" i="2"/>
  <c r="L426" i="2" l="1"/>
  <c r="M426" i="2" s="1"/>
  <c r="U426" i="2" s="1"/>
  <c r="P424" i="2"/>
  <c r="Q424" i="2" s="1"/>
  <c r="R424" i="2" s="1"/>
  <c r="O423" i="2"/>
  <c r="J426" i="2"/>
  <c r="K426" i="2"/>
  <c r="H424" i="2"/>
  <c r="I425" i="2"/>
  <c r="L425" i="2" l="1"/>
  <c r="M425" i="2" s="1"/>
  <c r="U425" i="2" s="1"/>
  <c r="P423" i="2"/>
  <c r="Q423" i="2" s="1"/>
  <c r="R423" i="2" s="1"/>
  <c r="O422" i="2"/>
  <c r="J425" i="2"/>
  <c r="K425" i="2"/>
  <c r="H423" i="2"/>
  <c r="I424" i="2"/>
  <c r="L424" i="2" l="1"/>
  <c r="M424" i="2" s="1"/>
  <c r="U424" i="2" s="1"/>
  <c r="P422" i="2"/>
  <c r="Q422" i="2" s="1"/>
  <c r="R422" i="2" s="1"/>
  <c r="O421" i="2"/>
  <c r="K424" i="2"/>
  <c r="J424" i="2"/>
  <c r="H422" i="2"/>
  <c r="I423" i="2"/>
  <c r="L423" i="2" l="1"/>
  <c r="M423" i="2" s="1"/>
  <c r="U423" i="2" s="1"/>
  <c r="O420" i="2"/>
  <c r="P421" i="2"/>
  <c r="Q421" i="2" s="1"/>
  <c r="R421" i="2" s="1"/>
  <c r="J423" i="2"/>
  <c r="K423" i="2"/>
  <c r="H421" i="2"/>
  <c r="I422" i="2"/>
  <c r="L422" i="2" l="1"/>
  <c r="M422" i="2" s="1"/>
  <c r="U422" i="2" s="1"/>
  <c r="P420" i="2"/>
  <c r="Q420" i="2" s="1"/>
  <c r="R420" i="2" s="1"/>
  <c r="O419" i="2"/>
  <c r="J422" i="2"/>
  <c r="K422" i="2"/>
  <c r="H420" i="2"/>
  <c r="I421" i="2"/>
  <c r="L421" i="2" l="1"/>
  <c r="M421" i="2" s="1"/>
  <c r="U421" i="2" s="1"/>
  <c r="P419" i="2"/>
  <c r="Q419" i="2" s="1"/>
  <c r="R419" i="2" s="1"/>
  <c r="O418" i="2"/>
  <c r="J421" i="2"/>
  <c r="K421" i="2"/>
  <c r="H419" i="2"/>
  <c r="I420" i="2"/>
  <c r="L420" i="2" l="1"/>
  <c r="M420" i="2" s="1"/>
  <c r="U420" i="2" s="1"/>
  <c r="P418" i="2"/>
  <c r="Q418" i="2" s="1"/>
  <c r="R418" i="2" s="1"/>
  <c r="O417" i="2"/>
  <c r="J420" i="2"/>
  <c r="K420" i="2"/>
  <c r="H418" i="2"/>
  <c r="I419" i="2"/>
  <c r="L419" i="2" l="1"/>
  <c r="M419" i="2" s="1"/>
  <c r="U419" i="2" s="1"/>
  <c r="O416" i="2"/>
  <c r="P417" i="2"/>
  <c r="Q417" i="2" s="1"/>
  <c r="R417" i="2" s="1"/>
  <c r="J419" i="2"/>
  <c r="K419" i="2"/>
  <c r="H417" i="2"/>
  <c r="I418" i="2"/>
  <c r="L418" i="2" l="1"/>
  <c r="M418" i="2" s="1"/>
  <c r="U418" i="2" s="1"/>
  <c r="O415" i="2"/>
  <c r="P416" i="2"/>
  <c r="Q416" i="2" s="1"/>
  <c r="R416" i="2" s="1"/>
  <c r="J418" i="2"/>
  <c r="K418" i="2"/>
  <c r="H416" i="2"/>
  <c r="I417" i="2"/>
  <c r="L417" i="2" l="1"/>
  <c r="M417" i="2" s="1"/>
  <c r="U417" i="2" s="1"/>
  <c r="P415" i="2"/>
  <c r="Q415" i="2" s="1"/>
  <c r="R415" i="2" s="1"/>
  <c r="O414" i="2"/>
  <c r="J417" i="2"/>
  <c r="K417" i="2"/>
  <c r="H415" i="2"/>
  <c r="I416" i="2"/>
  <c r="L416" i="2" l="1"/>
  <c r="M416" i="2" s="1"/>
  <c r="U416" i="2" s="1"/>
  <c r="O413" i="2"/>
  <c r="P414" i="2"/>
  <c r="Q414" i="2" s="1"/>
  <c r="R414" i="2" s="1"/>
  <c r="J416" i="2"/>
  <c r="K416" i="2"/>
  <c r="H414" i="2"/>
  <c r="I415" i="2"/>
  <c r="L415" i="2" l="1"/>
  <c r="M415" i="2" s="1"/>
  <c r="U415" i="2" s="1"/>
  <c r="P413" i="2"/>
  <c r="Q413" i="2" s="1"/>
  <c r="R413" i="2" s="1"/>
  <c r="O412" i="2"/>
  <c r="J415" i="2"/>
  <c r="K415" i="2"/>
  <c r="H413" i="2"/>
  <c r="I414" i="2"/>
  <c r="L414" i="2" l="1"/>
  <c r="M414" i="2" s="1"/>
  <c r="U414" i="2" s="1"/>
  <c r="P412" i="2"/>
  <c r="Q412" i="2" s="1"/>
  <c r="R412" i="2" s="1"/>
  <c r="O411" i="2"/>
  <c r="J414" i="2"/>
  <c r="K414" i="2"/>
  <c r="H412" i="2"/>
  <c r="I413" i="2"/>
  <c r="L413" i="2" l="1"/>
  <c r="M413" i="2" s="1"/>
  <c r="U413" i="2" s="1"/>
  <c r="O410" i="2"/>
  <c r="P411" i="2"/>
  <c r="Q411" i="2" s="1"/>
  <c r="R411" i="2" s="1"/>
  <c r="K413" i="2"/>
  <c r="J413" i="2"/>
  <c r="H411" i="2"/>
  <c r="I412" i="2"/>
  <c r="L412" i="2" l="1"/>
  <c r="M412" i="2" s="1"/>
  <c r="U412" i="2" s="1"/>
  <c r="P410" i="2"/>
  <c r="Q410" i="2" s="1"/>
  <c r="R410" i="2" s="1"/>
  <c r="O409" i="2"/>
  <c r="J412" i="2"/>
  <c r="K412" i="2"/>
  <c r="H410" i="2"/>
  <c r="I411" i="2"/>
  <c r="L411" i="2" l="1"/>
  <c r="M411" i="2" s="1"/>
  <c r="U411" i="2" s="1"/>
  <c r="O408" i="2"/>
  <c r="P409" i="2"/>
  <c r="Q409" i="2" s="1"/>
  <c r="R409" i="2" s="1"/>
  <c r="J411" i="2"/>
  <c r="K411" i="2"/>
  <c r="H409" i="2"/>
  <c r="I410" i="2"/>
  <c r="L410" i="2" l="1"/>
  <c r="M410" i="2" s="1"/>
  <c r="U410" i="2" s="1"/>
  <c r="P408" i="2"/>
  <c r="Q408" i="2" s="1"/>
  <c r="R408" i="2" s="1"/>
  <c r="O407" i="2"/>
  <c r="J410" i="2"/>
  <c r="K410" i="2"/>
  <c r="H408" i="2"/>
  <c r="I409" i="2"/>
  <c r="L409" i="2" l="1"/>
  <c r="M409" i="2" s="1"/>
  <c r="U409" i="2" s="1"/>
  <c r="P407" i="2"/>
  <c r="Q407" i="2" s="1"/>
  <c r="R407" i="2" s="1"/>
  <c r="O406" i="2"/>
  <c r="J409" i="2"/>
  <c r="K409" i="2"/>
  <c r="H407" i="2"/>
  <c r="I408" i="2"/>
  <c r="L408" i="2" l="1"/>
  <c r="M408" i="2" s="1"/>
  <c r="U408" i="2" s="1"/>
  <c r="O405" i="2"/>
  <c r="P406" i="2"/>
  <c r="Q406" i="2" s="1"/>
  <c r="R406" i="2" s="1"/>
  <c r="K408" i="2"/>
  <c r="J408" i="2"/>
  <c r="H406" i="2"/>
  <c r="I407" i="2"/>
  <c r="L407" i="2" l="1"/>
  <c r="M407" i="2" s="1"/>
  <c r="U407" i="2" s="1"/>
  <c r="O404" i="2"/>
  <c r="P405" i="2"/>
  <c r="Q405" i="2" s="1"/>
  <c r="R405" i="2" s="1"/>
  <c r="J407" i="2"/>
  <c r="K407" i="2"/>
  <c r="H405" i="2"/>
  <c r="I406" i="2"/>
  <c r="L406" i="2" l="1"/>
  <c r="M406" i="2" s="1"/>
  <c r="U406" i="2" s="1"/>
  <c r="P404" i="2"/>
  <c r="Q404" i="2" s="1"/>
  <c r="R404" i="2" s="1"/>
  <c r="O403" i="2"/>
  <c r="J406" i="2"/>
  <c r="K406" i="2"/>
  <c r="H404" i="2"/>
  <c r="I405" i="2"/>
  <c r="L405" i="2" l="1"/>
  <c r="M405" i="2" s="1"/>
  <c r="U405" i="2" s="1"/>
  <c r="O402" i="2"/>
  <c r="P403" i="2"/>
  <c r="Q403" i="2" s="1"/>
  <c r="R403" i="2" s="1"/>
  <c r="J405" i="2"/>
  <c r="K405" i="2"/>
  <c r="H403" i="2"/>
  <c r="I404" i="2"/>
  <c r="L404" i="2" l="1"/>
  <c r="M404" i="2" s="1"/>
  <c r="U404" i="2" s="1"/>
  <c r="P402" i="2"/>
  <c r="Q402" i="2" s="1"/>
  <c r="R402" i="2" s="1"/>
  <c r="O401" i="2"/>
  <c r="J404" i="2"/>
  <c r="K404" i="2"/>
  <c r="H402" i="2"/>
  <c r="I403" i="2"/>
  <c r="L403" i="2" l="1"/>
  <c r="M403" i="2" s="1"/>
  <c r="U403" i="2" s="1"/>
  <c r="O400" i="2"/>
  <c r="P401" i="2"/>
  <c r="Q401" i="2" s="1"/>
  <c r="R401" i="2" s="1"/>
  <c r="J403" i="2"/>
  <c r="K403" i="2"/>
  <c r="H401" i="2"/>
  <c r="I402" i="2"/>
  <c r="L402" i="2" l="1"/>
  <c r="M402" i="2" s="1"/>
  <c r="U402" i="2" s="1"/>
  <c r="P400" i="2"/>
  <c r="Q400" i="2" s="1"/>
  <c r="R400" i="2" s="1"/>
  <c r="O399" i="2"/>
  <c r="J402" i="2"/>
  <c r="K402" i="2"/>
  <c r="H400" i="2"/>
  <c r="I401" i="2"/>
  <c r="L401" i="2" l="1"/>
  <c r="M401" i="2" s="1"/>
  <c r="U401" i="2" s="1"/>
  <c r="P399" i="2"/>
  <c r="Q399" i="2" s="1"/>
  <c r="R399" i="2" s="1"/>
  <c r="O398" i="2"/>
  <c r="J401" i="2"/>
  <c r="K401" i="2"/>
  <c r="H399" i="2"/>
  <c r="I400" i="2"/>
  <c r="L400" i="2" l="1"/>
  <c r="M400" i="2" s="1"/>
  <c r="U400" i="2" s="1"/>
  <c r="P398" i="2"/>
  <c r="Q398" i="2" s="1"/>
  <c r="R398" i="2" s="1"/>
  <c r="O397" i="2"/>
  <c r="J400" i="2"/>
  <c r="K400" i="2"/>
  <c r="H398" i="2"/>
  <c r="I399" i="2"/>
  <c r="L399" i="2" l="1"/>
  <c r="M399" i="2" s="1"/>
  <c r="U399" i="2" s="1"/>
  <c r="O396" i="2"/>
  <c r="P397" i="2"/>
  <c r="Q397" i="2" s="1"/>
  <c r="R397" i="2" s="1"/>
  <c r="J399" i="2"/>
  <c r="K399" i="2"/>
  <c r="H397" i="2"/>
  <c r="I398" i="2"/>
  <c r="L398" i="2" l="1"/>
  <c r="M398" i="2" s="1"/>
  <c r="U398" i="2" s="1"/>
  <c r="P396" i="2"/>
  <c r="Q396" i="2" s="1"/>
  <c r="R396" i="2" s="1"/>
  <c r="O395" i="2"/>
  <c r="J398" i="2"/>
  <c r="K398" i="2"/>
  <c r="H396" i="2"/>
  <c r="I397" i="2"/>
  <c r="L397" i="2" l="1"/>
  <c r="M397" i="2" s="1"/>
  <c r="U397" i="2" s="1"/>
  <c r="P395" i="2"/>
  <c r="Q395" i="2" s="1"/>
  <c r="R395" i="2" s="1"/>
  <c r="O394" i="2"/>
  <c r="K397" i="2"/>
  <c r="J397" i="2"/>
  <c r="H395" i="2"/>
  <c r="I396" i="2"/>
  <c r="L396" i="2" l="1"/>
  <c r="M396" i="2" s="1"/>
  <c r="U396" i="2" s="1"/>
  <c r="P394" i="2"/>
  <c r="Q394" i="2" s="1"/>
  <c r="R394" i="2" s="1"/>
  <c r="O393" i="2"/>
  <c r="J396" i="2"/>
  <c r="K396" i="2"/>
  <c r="H394" i="2"/>
  <c r="I395" i="2"/>
  <c r="L395" i="2" l="1"/>
  <c r="M395" i="2" s="1"/>
  <c r="U395" i="2" s="1"/>
  <c r="O392" i="2"/>
  <c r="P393" i="2"/>
  <c r="Q393" i="2" s="1"/>
  <c r="R393" i="2" s="1"/>
  <c r="J395" i="2"/>
  <c r="K395" i="2"/>
  <c r="H393" i="2"/>
  <c r="I394" i="2"/>
  <c r="L394" i="2" l="1"/>
  <c r="M394" i="2" s="1"/>
  <c r="U394" i="2" s="1"/>
  <c r="P392" i="2"/>
  <c r="Q392" i="2" s="1"/>
  <c r="R392" i="2" s="1"/>
  <c r="O391" i="2"/>
  <c r="J394" i="2"/>
  <c r="K394" i="2"/>
  <c r="H392" i="2"/>
  <c r="I393" i="2"/>
  <c r="L393" i="2" l="1"/>
  <c r="M393" i="2" s="1"/>
  <c r="U393" i="2" s="1"/>
  <c r="P391" i="2"/>
  <c r="Q391" i="2" s="1"/>
  <c r="R391" i="2" s="1"/>
  <c r="O390" i="2"/>
  <c r="J393" i="2"/>
  <c r="K393" i="2"/>
  <c r="H391" i="2"/>
  <c r="I392" i="2"/>
  <c r="L392" i="2" l="1"/>
  <c r="M392" i="2" s="1"/>
  <c r="U392" i="2" s="1"/>
  <c r="P390" i="2"/>
  <c r="Q390" i="2" s="1"/>
  <c r="R390" i="2" s="1"/>
  <c r="O389" i="2"/>
  <c r="K392" i="2"/>
  <c r="J392" i="2"/>
  <c r="H390" i="2"/>
  <c r="I391" i="2"/>
  <c r="L391" i="2" l="1"/>
  <c r="M391" i="2" s="1"/>
  <c r="U391" i="2" s="1"/>
  <c r="O388" i="2"/>
  <c r="P389" i="2"/>
  <c r="Q389" i="2" s="1"/>
  <c r="R389" i="2" s="1"/>
  <c r="J391" i="2"/>
  <c r="K391" i="2"/>
  <c r="H389" i="2"/>
  <c r="I390" i="2"/>
  <c r="L390" i="2" l="1"/>
  <c r="M390" i="2" s="1"/>
  <c r="U390" i="2" s="1"/>
  <c r="P388" i="2"/>
  <c r="Q388" i="2" s="1"/>
  <c r="R388" i="2" s="1"/>
  <c r="O387" i="2"/>
  <c r="J390" i="2"/>
  <c r="K390" i="2"/>
  <c r="H388" i="2"/>
  <c r="I389" i="2"/>
  <c r="L389" i="2" l="1"/>
  <c r="M389" i="2" s="1"/>
  <c r="U389" i="2" s="1"/>
  <c r="P387" i="2"/>
  <c r="Q387" i="2" s="1"/>
  <c r="R387" i="2" s="1"/>
  <c r="O386" i="2"/>
  <c r="J389" i="2"/>
  <c r="K389" i="2"/>
  <c r="H387" i="2"/>
  <c r="I388" i="2"/>
  <c r="L388" i="2" l="1"/>
  <c r="M388" i="2" s="1"/>
  <c r="U388" i="2" s="1"/>
  <c r="P386" i="2"/>
  <c r="Q386" i="2" s="1"/>
  <c r="R386" i="2" s="1"/>
  <c r="O385" i="2"/>
  <c r="J388" i="2"/>
  <c r="K388" i="2"/>
  <c r="H386" i="2"/>
  <c r="I387" i="2"/>
  <c r="L387" i="2" l="1"/>
  <c r="M387" i="2" s="1"/>
  <c r="U387" i="2" s="1"/>
  <c r="P385" i="2"/>
  <c r="Q385" i="2" s="1"/>
  <c r="R385" i="2" s="1"/>
  <c r="O384" i="2"/>
  <c r="J387" i="2"/>
  <c r="K387" i="2"/>
  <c r="H385" i="2"/>
  <c r="I386" i="2"/>
  <c r="L386" i="2" l="1"/>
  <c r="M386" i="2" s="1"/>
  <c r="U386" i="2" s="1"/>
  <c r="P384" i="2"/>
  <c r="Q384" i="2" s="1"/>
  <c r="R384" i="2" s="1"/>
  <c r="O383" i="2"/>
  <c r="J386" i="2"/>
  <c r="K386" i="2"/>
  <c r="H384" i="2"/>
  <c r="I385" i="2"/>
  <c r="L385" i="2" l="1"/>
  <c r="M385" i="2" s="1"/>
  <c r="U385" i="2" s="1"/>
  <c r="P383" i="2"/>
  <c r="Q383" i="2" s="1"/>
  <c r="R383" i="2" s="1"/>
  <c r="O382" i="2"/>
  <c r="J385" i="2"/>
  <c r="K385" i="2"/>
  <c r="H383" i="2"/>
  <c r="I384" i="2"/>
  <c r="L384" i="2" l="1"/>
  <c r="M384" i="2" s="1"/>
  <c r="U384" i="2" s="1"/>
  <c r="P382" i="2"/>
  <c r="Q382" i="2" s="1"/>
  <c r="R382" i="2" s="1"/>
  <c r="O381" i="2"/>
  <c r="J384" i="2"/>
  <c r="K384" i="2"/>
  <c r="H382" i="2"/>
  <c r="I383" i="2"/>
  <c r="L383" i="2" l="1"/>
  <c r="M383" i="2" s="1"/>
  <c r="U383" i="2" s="1"/>
  <c r="O380" i="2"/>
  <c r="P381" i="2"/>
  <c r="Q381" i="2" s="1"/>
  <c r="R381" i="2" s="1"/>
  <c r="J383" i="2"/>
  <c r="K383" i="2"/>
  <c r="H381" i="2"/>
  <c r="I382" i="2"/>
  <c r="L382" i="2" l="1"/>
  <c r="M382" i="2" s="1"/>
  <c r="U382" i="2" s="1"/>
  <c r="P380" i="2"/>
  <c r="Q380" i="2" s="1"/>
  <c r="R380" i="2" s="1"/>
  <c r="O379" i="2"/>
  <c r="J382" i="2"/>
  <c r="K382" i="2"/>
  <c r="H380" i="2"/>
  <c r="I381" i="2"/>
  <c r="L381" i="2" l="1"/>
  <c r="M381" i="2" s="1"/>
  <c r="U381" i="2" s="1"/>
  <c r="O378" i="2"/>
  <c r="P379" i="2"/>
  <c r="Q379" i="2" s="1"/>
  <c r="R379" i="2" s="1"/>
  <c r="K381" i="2"/>
  <c r="J381" i="2"/>
  <c r="H379" i="2"/>
  <c r="I380" i="2"/>
  <c r="L380" i="2" l="1"/>
  <c r="M380" i="2" s="1"/>
  <c r="U380" i="2" s="1"/>
  <c r="P378" i="2"/>
  <c r="Q378" i="2" s="1"/>
  <c r="R378" i="2" s="1"/>
  <c r="O377" i="2"/>
  <c r="J380" i="2"/>
  <c r="K380" i="2"/>
  <c r="H378" i="2"/>
  <c r="I379" i="2"/>
  <c r="L379" i="2" l="1"/>
  <c r="M379" i="2" s="1"/>
  <c r="U379" i="2" s="1"/>
  <c r="O376" i="2"/>
  <c r="P377" i="2"/>
  <c r="Q377" i="2" s="1"/>
  <c r="R377" i="2" s="1"/>
  <c r="J379" i="2"/>
  <c r="K379" i="2"/>
  <c r="H377" i="2"/>
  <c r="I378" i="2"/>
  <c r="L378" i="2" l="1"/>
  <c r="M378" i="2" s="1"/>
  <c r="U378" i="2" s="1"/>
  <c r="P376" i="2"/>
  <c r="Q376" i="2" s="1"/>
  <c r="R376" i="2" s="1"/>
  <c r="O375" i="2"/>
  <c r="J378" i="2"/>
  <c r="K378" i="2"/>
  <c r="H376" i="2"/>
  <c r="I377" i="2"/>
  <c r="L377" i="2" l="1"/>
  <c r="M377" i="2" s="1"/>
  <c r="U377" i="2" s="1"/>
  <c r="P375" i="2"/>
  <c r="Q375" i="2" s="1"/>
  <c r="R375" i="2" s="1"/>
  <c r="O374" i="2"/>
  <c r="J377" i="2"/>
  <c r="K377" i="2"/>
  <c r="H375" i="2"/>
  <c r="I376" i="2"/>
  <c r="L376" i="2" l="1"/>
  <c r="M376" i="2" s="1"/>
  <c r="U376" i="2" s="1"/>
  <c r="P374" i="2"/>
  <c r="Q374" i="2" s="1"/>
  <c r="R374" i="2" s="1"/>
  <c r="O373" i="2"/>
  <c r="K376" i="2"/>
  <c r="J376" i="2"/>
  <c r="H374" i="2"/>
  <c r="I375" i="2"/>
  <c r="L375" i="2" l="1"/>
  <c r="M375" i="2" s="1"/>
  <c r="U375" i="2" s="1"/>
  <c r="P373" i="2"/>
  <c r="Q373" i="2" s="1"/>
  <c r="R373" i="2" s="1"/>
  <c r="O372" i="2"/>
  <c r="J375" i="2"/>
  <c r="K375" i="2"/>
  <c r="H373" i="2"/>
  <c r="I374" i="2"/>
  <c r="L374" i="2" l="1"/>
  <c r="M374" i="2" s="1"/>
  <c r="U374" i="2" s="1"/>
  <c r="P372" i="2"/>
  <c r="Q372" i="2" s="1"/>
  <c r="R372" i="2" s="1"/>
  <c r="O371" i="2"/>
  <c r="J374" i="2"/>
  <c r="K374" i="2"/>
  <c r="H372" i="2"/>
  <c r="I373" i="2"/>
  <c r="L373" i="2" l="1"/>
  <c r="M373" i="2" s="1"/>
  <c r="U373" i="2" s="1"/>
  <c r="O370" i="2"/>
  <c r="P371" i="2"/>
  <c r="Q371" i="2" s="1"/>
  <c r="R371" i="2" s="1"/>
  <c r="J373" i="2"/>
  <c r="K373" i="2"/>
  <c r="H371" i="2"/>
  <c r="I372" i="2"/>
  <c r="L372" i="2" l="1"/>
  <c r="M372" i="2" s="1"/>
  <c r="U372" i="2" s="1"/>
  <c r="P370" i="2"/>
  <c r="Q370" i="2" s="1"/>
  <c r="R370" i="2" s="1"/>
  <c r="O369" i="2"/>
  <c r="J372" i="2"/>
  <c r="K372" i="2"/>
  <c r="H370" i="2"/>
  <c r="I371" i="2"/>
  <c r="L371" i="2" l="1"/>
  <c r="M371" i="2" s="1"/>
  <c r="U371" i="2" s="1"/>
  <c r="P369" i="2"/>
  <c r="Q369" i="2" s="1"/>
  <c r="R369" i="2" s="1"/>
  <c r="O368" i="2"/>
  <c r="J371" i="2"/>
  <c r="K371" i="2"/>
  <c r="H369" i="2"/>
  <c r="I370" i="2"/>
  <c r="L370" i="2" l="1"/>
  <c r="M370" i="2" s="1"/>
  <c r="U370" i="2" s="1"/>
  <c r="O367" i="2"/>
  <c r="P368" i="2"/>
  <c r="Q368" i="2" s="1"/>
  <c r="R368" i="2" s="1"/>
  <c r="K370" i="2"/>
  <c r="J370" i="2"/>
  <c r="H368" i="2"/>
  <c r="I369" i="2"/>
  <c r="L369" i="2" l="1"/>
  <c r="M369" i="2" s="1"/>
  <c r="U369" i="2" s="1"/>
  <c r="P367" i="2"/>
  <c r="Q367" i="2" s="1"/>
  <c r="R367" i="2" s="1"/>
  <c r="O366" i="2"/>
  <c r="K369" i="2"/>
  <c r="J369" i="2"/>
  <c r="H367" i="2"/>
  <c r="I368" i="2"/>
  <c r="L368" i="2" l="1"/>
  <c r="M368" i="2" s="1"/>
  <c r="U368" i="2" s="1"/>
  <c r="O365" i="2"/>
  <c r="P366" i="2"/>
  <c r="Q366" i="2" s="1"/>
  <c r="R366" i="2" s="1"/>
  <c r="J368" i="2"/>
  <c r="K368" i="2"/>
  <c r="H366" i="2"/>
  <c r="I367" i="2"/>
  <c r="L367" i="2" l="1"/>
  <c r="M367" i="2" s="1"/>
  <c r="U367" i="2" s="1"/>
  <c r="P365" i="2"/>
  <c r="Q365" i="2" s="1"/>
  <c r="R365" i="2" s="1"/>
  <c r="O364" i="2"/>
  <c r="J367" i="2"/>
  <c r="K367" i="2"/>
  <c r="H365" i="2"/>
  <c r="I366" i="2"/>
  <c r="L366" i="2" l="1"/>
  <c r="M366" i="2" s="1"/>
  <c r="U366" i="2" s="1"/>
  <c r="O363" i="2"/>
  <c r="P364" i="2"/>
  <c r="Q364" i="2" s="1"/>
  <c r="R364" i="2" s="1"/>
  <c r="K366" i="2"/>
  <c r="J366" i="2"/>
  <c r="H364" i="2"/>
  <c r="I365" i="2"/>
  <c r="L365" i="2" l="1"/>
  <c r="M365" i="2" s="1"/>
  <c r="U365" i="2" s="1"/>
  <c r="P363" i="2"/>
  <c r="Q363" i="2" s="1"/>
  <c r="R363" i="2" s="1"/>
  <c r="O362" i="2"/>
  <c r="J365" i="2"/>
  <c r="K365" i="2"/>
  <c r="H363" i="2"/>
  <c r="I364" i="2"/>
  <c r="L364" i="2" l="1"/>
  <c r="M364" i="2" s="1"/>
  <c r="U364" i="2" s="1"/>
  <c r="P362" i="2"/>
  <c r="Q362" i="2" s="1"/>
  <c r="R362" i="2" s="1"/>
  <c r="O361" i="2"/>
  <c r="K364" i="2"/>
  <c r="J364" i="2"/>
  <c r="H362" i="2"/>
  <c r="I363" i="2"/>
  <c r="L363" i="2" l="1"/>
  <c r="M363" i="2" s="1"/>
  <c r="U363" i="2" s="1"/>
  <c r="O360" i="2"/>
  <c r="P361" i="2"/>
  <c r="Q361" i="2" s="1"/>
  <c r="R361" i="2" s="1"/>
  <c r="J363" i="2"/>
  <c r="K363" i="2"/>
  <c r="H361" i="2"/>
  <c r="I362" i="2"/>
  <c r="L362" i="2" l="1"/>
  <c r="M362" i="2" s="1"/>
  <c r="U362" i="2" s="1"/>
  <c r="P360" i="2"/>
  <c r="Q360" i="2" s="1"/>
  <c r="R360" i="2" s="1"/>
  <c r="O359" i="2"/>
  <c r="K362" i="2"/>
  <c r="J362" i="2"/>
  <c r="H360" i="2"/>
  <c r="I361" i="2"/>
  <c r="L361" i="2" l="1"/>
  <c r="M361" i="2" s="1"/>
  <c r="U361" i="2" s="1"/>
  <c r="P359" i="2"/>
  <c r="Q359" i="2" s="1"/>
  <c r="R359" i="2" s="1"/>
  <c r="O358" i="2"/>
  <c r="K361" i="2"/>
  <c r="J361" i="2"/>
  <c r="H359" i="2"/>
  <c r="I360" i="2"/>
  <c r="L360" i="2" l="1"/>
  <c r="M360" i="2" s="1"/>
  <c r="U360" i="2" s="1"/>
  <c r="P358" i="2"/>
  <c r="Q358" i="2" s="1"/>
  <c r="R358" i="2" s="1"/>
  <c r="O357" i="2"/>
  <c r="K360" i="2"/>
  <c r="J360" i="2"/>
  <c r="H358" i="2"/>
  <c r="I359" i="2"/>
  <c r="L359" i="2" l="1"/>
  <c r="M359" i="2" s="1"/>
  <c r="U359" i="2" s="1"/>
  <c r="O356" i="2"/>
  <c r="P357" i="2"/>
  <c r="Q357" i="2" s="1"/>
  <c r="R357" i="2" s="1"/>
  <c r="J359" i="2"/>
  <c r="K359" i="2"/>
  <c r="H357" i="2"/>
  <c r="I358" i="2"/>
  <c r="L358" i="2" l="1"/>
  <c r="M358" i="2" s="1"/>
  <c r="U358" i="2" s="1"/>
  <c r="P356" i="2"/>
  <c r="Q356" i="2" s="1"/>
  <c r="R356" i="2" s="1"/>
  <c r="O355" i="2"/>
  <c r="K358" i="2"/>
  <c r="J358" i="2"/>
  <c r="H356" i="2"/>
  <c r="I357" i="2"/>
  <c r="L357" i="2" l="1"/>
  <c r="M357" i="2" s="1"/>
  <c r="U357" i="2" s="1"/>
  <c r="O354" i="2"/>
  <c r="P355" i="2"/>
  <c r="Q355" i="2" s="1"/>
  <c r="R355" i="2" s="1"/>
  <c r="J357" i="2"/>
  <c r="K357" i="2"/>
  <c r="H355" i="2"/>
  <c r="I356" i="2"/>
  <c r="L356" i="2" l="1"/>
  <c r="M356" i="2" s="1"/>
  <c r="U356" i="2" s="1"/>
  <c r="P354" i="2"/>
  <c r="Q354" i="2" s="1"/>
  <c r="R354" i="2" s="1"/>
  <c r="O353" i="2"/>
  <c r="J356" i="2"/>
  <c r="K356" i="2"/>
  <c r="H354" i="2"/>
  <c r="I355" i="2"/>
  <c r="L355" i="2" l="1"/>
  <c r="M355" i="2" s="1"/>
  <c r="U355" i="2" s="1"/>
  <c r="O352" i="2"/>
  <c r="P353" i="2"/>
  <c r="Q353" i="2" s="1"/>
  <c r="R353" i="2" s="1"/>
  <c r="J355" i="2"/>
  <c r="K355" i="2"/>
  <c r="H353" i="2"/>
  <c r="I354" i="2"/>
  <c r="L354" i="2" l="1"/>
  <c r="M354" i="2" s="1"/>
  <c r="U354" i="2" s="1"/>
  <c r="P352" i="2"/>
  <c r="Q352" i="2" s="1"/>
  <c r="R352" i="2" s="1"/>
  <c r="O351" i="2"/>
  <c r="K354" i="2"/>
  <c r="J354" i="2"/>
  <c r="H352" i="2"/>
  <c r="I353" i="2"/>
  <c r="L353" i="2" l="1"/>
  <c r="M353" i="2" s="1"/>
  <c r="U353" i="2" s="1"/>
  <c r="P351" i="2"/>
  <c r="Q351" i="2" s="1"/>
  <c r="R351" i="2" s="1"/>
  <c r="O350" i="2"/>
  <c r="J353" i="2"/>
  <c r="K353" i="2"/>
  <c r="H351" i="2"/>
  <c r="I352" i="2"/>
  <c r="L352" i="2" l="1"/>
  <c r="M352" i="2" s="1"/>
  <c r="U352" i="2" s="1"/>
  <c r="O349" i="2"/>
  <c r="P350" i="2"/>
  <c r="Q350" i="2" s="1"/>
  <c r="R350" i="2" s="1"/>
  <c r="K352" i="2"/>
  <c r="J352" i="2"/>
  <c r="H350" i="2"/>
  <c r="I351" i="2"/>
  <c r="L351" i="2" l="1"/>
  <c r="M351" i="2" s="1"/>
  <c r="U351" i="2" s="1"/>
  <c r="O348" i="2"/>
  <c r="P349" i="2"/>
  <c r="Q349" i="2" s="1"/>
  <c r="R349" i="2" s="1"/>
  <c r="K351" i="2"/>
  <c r="J351" i="2"/>
  <c r="H349" i="2"/>
  <c r="I350" i="2"/>
  <c r="L350" i="2" l="1"/>
  <c r="M350" i="2" s="1"/>
  <c r="U350" i="2" s="1"/>
  <c r="P348" i="2"/>
  <c r="Q348" i="2" s="1"/>
  <c r="R348" i="2" s="1"/>
  <c r="O347" i="2"/>
  <c r="K350" i="2"/>
  <c r="J350" i="2"/>
  <c r="H348" i="2"/>
  <c r="I349" i="2"/>
  <c r="L349" i="2" l="1"/>
  <c r="M349" i="2" s="1"/>
  <c r="U349" i="2" s="1"/>
  <c r="O346" i="2"/>
  <c r="P347" i="2"/>
  <c r="Q347" i="2" s="1"/>
  <c r="R347" i="2" s="1"/>
  <c r="J349" i="2"/>
  <c r="K349" i="2"/>
  <c r="H347" i="2"/>
  <c r="I348" i="2"/>
  <c r="L348" i="2" l="1"/>
  <c r="M348" i="2" s="1"/>
  <c r="U348" i="2" s="1"/>
  <c r="P346" i="2"/>
  <c r="Q346" i="2" s="1"/>
  <c r="R346" i="2" s="1"/>
  <c r="O345" i="2"/>
  <c r="J348" i="2"/>
  <c r="K348" i="2"/>
  <c r="H346" i="2"/>
  <c r="I347" i="2"/>
  <c r="L347" i="2" l="1"/>
  <c r="M347" i="2" s="1"/>
  <c r="U347" i="2" s="1"/>
  <c r="P345" i="2"/>
  <c r="Q345" i="2" s="1"/>
  <c r="R345" i="2" s="1"/>
  <c r="O344" i="2"/>
  <c r="J347" i="2"/>
  <c r="K347" i="2"/>
  <c r="H345" i="2"/>
  <c r="I346" i="2"/>
  <c r="L346" i="2" l="1"/>
  <c r="M346" i="2" s="1"/>
  <c r="U346" i="2" s="1"/>
  <c r="P344" i="2"/>
  <c r="Q344" i="2" s="1"/>
  <c r="R344" i="2" s="1"/>
  <c r="O343" i="2"/>
  <c r="K346" i="2"/>
  <c r="J346" i="2"/>
  <c r="H344" i="2"/>
  <c r="I345" i="2"/>
  <c r="L345" i="2" l="1"/>
  <c r="M345" i="2" s="1"/>
  <c r="U345" i="2" s="1"/>
  <c r="P343" i="2"/>
  <c r="Q343" i="2" s="1"/>
  <c r="R343" i="2" s="1"/>
  <c r="O342" i="2"/>
  <c r="J345" i="2"/>
  <c r="K345" i="2"/>
  <c r="H343" i="2"/>
  <c r="I344" i="2"/>
  <c r="L344" i="2" l="1"/>
  <c r="M344" i="2" s="1"/>
  <c r="U344" i="2" s="1"/>
  <c r="O341" i="2"/>
  <c r="P342" i="2"/>
  <c r="Q342" i="2" s="1"/>
  <c r="R342" i="2" s="1"/>
  <c r="J344" i="2"/>
  <c r="K344" i="2"/>
  <c r="H342" i="2"/>
  <c r="I343" i="2"/>
  <c r="L343" i="2" l="1"/>
  <c r="M343" i="2" s="1"/>
  <c r="U343" i="2" s="1"/>
  <c r="O340" i="2"/>
  <c r="P341" i="2"/>
  <c r="Q341" i="2" s="1"/>
  <c r="R341" i="2" s="1"/>
  <c r="K343" i="2"/>
  <c r="J343" i="2"/>
  <c r="H341" i="2"/>
  <c r="I342" i="2"/>
  <c r="L342" i="2" l="1"/>
  <c r="M342" i="2" s="1"/>
  <c r="U342" i="2" s="1"/>
  <c r="O339" i="2"/>
  <c r="P340" i="2"/>
  <c r="Q340" i="2" s="1"/>
  <c r="R340" i="2" s="1"/>
  <c r="K342" i="2"/>
  <c r="J342" i="2"/>
  <c r="H340" i="2"/>
  <c r="I341" i="2"/>
  <c r="L341" i="2" l="1"/>
  <c r="M341" i="2" s="1"/>
  <c r="U341" i="2" s="1"/>
  <c r="O338" i="2"/>
  <c r="P339" i="2"/>
  <c r="Q339" i="2" s="1"/>
  <c r="R339" i="2" s="1"/>
  <c r="J341" i="2"/>
  <c r="K341" i="2"/>
  <c r="H339" i="2"/>
  <c r="I340" i="2"/>
  <c r="L340" i="2" l="1"/>
  <c r="M340" i="2" s="1"/>
  <c r="U340" i="2" s="1"/>
  <c r="P338" i="2"/>
  <c r="Q338" i="2" s="1"/>
  <c r="R338" i="2" s="1"/>
  <c r="O337" i="2"/>
  <c r="K340" i="2"/>
  <c r="J340" i="2"/>
  <c r="H338" i="2"/>
  <c r="I339" i="2"/>
  <c r="L339" i="2" l="1"/>
  <c r="M339" i="2" s="1"/>
  <c r="U339" i="2" s="1"/>
  <c r="O336" i="2"/>
  <c r="P337" i="2"/>
  <c r="Q337" i="2" s="1"/>
  <c r="R337" i="2" s="1"/>
  <c r="J339" i="2"/>
  <c r="K339" i="2"/>
  <c r="H337" i="2"/>
  <c r="I338" i="2"/>
  <c r="L338" i="2" l="1"/>
  <c r="M338" i="2" s="1"/>
  <c r="U338" i="2" s="1"/>
  <c r="P336" i="2"/>
  <c r="Q336" i="2" s="1"/>
  <c r="R336" i="2" s="1"/>
  <c r="O335" i="2"/>
  <c r="K338" i="2"/>
  <c r="J338" i="2"/>
  <c r="H336" i="2"/>
  <c r="I337" i="2"/>
  <c r="L337" i="2" l="1"/>
  <c r="M337" i="2" s="1"/>
  <c r="U337" i="2" s="1"/>
  <c r="P335" i="2"/>
  <c r="Q335" i="2" s="1"/>
  <c r="R335" i="2" s="1"/>
  <c r="O334" i="2"/>
  <c r="K337" i="2"/>
  <c r="J337" i="2"/>
  <c r="H335" i="2"/>
  <c r="I336" i="2"/>
  <c r="L336" i="2" l="1"/>
  <c r="M336" i="2" s="1"/>
  <c r="U336" i="2" s="1"/>
  <c r="O333" i="2"/>
  <c r="P334" i="2"/>
  <c r="Q334" i="2" s="1"/>
  <c r="R334" i="2" s="1"/>
  <c r="J336" i="2"/>
  <c r="K336" i="2"/>
  <c r="H334" i="2"/>
  <c r="I335" i="2"/>
  <c r="L335" i="2" l="1"/>
  <c r="M335" i="2" s="1"/>
  <c r="U335" i="2" s="1"/>
  <c r="O332" i="2"/>
  <c r="P333" i="2"/>
  <c r="Q333" i="2" s="1"/>
  <c r="R333" i="2" s="1"/>
  <c r="J335" i="2"/>
  <c r="K335" i="2"/>
  <c r="H333" i="2"/>
  <c r="I334" i="2"/>
  <c r="L334" i="2" l="1"/>
  <c r="M334" i="2" s="1"/>
  <c r="U334" i="2" s="1"/>
  <c r="P332" i="2"/>
  <c r="Q332" i="2" s="1"/>
  <c r="R332" i="2" s="1"/>
  <c r="O331" i="2"/>
  <c r="K334" i="2"/>
  <c r="J334" i="2"/>
  <c r="H332" i="2"/>
  <c r="I333" i="2"/>
  <c r="L333" i="2" l="1"/>
  <c r="M333" i="2" s="1"/>
  <c r="U333" i="2" s="1"/>
  <c r="P331" i="2"/>
  <c r="Q331" i="2" s="1"/>
  <c r="R331" i="2" s="1"/>
  <c r="O330" i="2"/>
  <c r="J333" i="2"/>
  <c r="K333" i="2"/>
  <c r="H331" i="2"/>
  <c r="I332" i="2"/>
  <c r="L332" i="2" l="1"/>
  <c r="M332" i="2" s="1"/>
  <c r="U332" i="2" s="1"/>
  <c r="P330" i="2"/>
  <c r="Q330" i="2" s="1"/>
  <c r="R330" i="2" s="1"/>
  <c r="O329" i="2"/>
  <c r="J332" i="2"/>
  <c r="K332" i="2"/>
  <c r="H330" i="2"/>
  <c r="I331" i="2"/>
  <c r="L331" i="2" l="1"/>
  <c r="M331" i="2" s="1"/>
  <c r="U331" i="2" s="1"/>
  <c r="P329" i="2"/>
  <c r="Q329" i="2" s="1"/>
  <c r="R329" i="2" s="1"/>
  <c r="O328" i="2"/>
  <c r="J331" i="2"/>
  <c r="K331" i="2"/>
  <c r="H329" i="2"/>
  <c r="I330" i="2"/>
  <c r="L330" i="2" l="1"/>
  <c r="M330" i="2" s="1"/>
  <c r="U330" i="2" s="1"/>
  <c r="P328" i="2"/>
  <c r="Q328" i="2" s="1"/>
  <c r="R328" i="2" s="1"/>
  <c r="O327" i="2"/>
  <c r="K330" i="2"/>
  <c r="J330" i="2"/>
  <c r="H328" i="2"/>
  <c r="I329" i="2"/>
  <c r="L329" i="2" l="1"/>
  <c r="M329" i="2" s="1"/>
  <c r="U329" i="2" s="1"/>
  <c r="P327" i="2"/>
  <c r="Q327" i="2" s="1"/>
  <c r="R327" i="2" s="1"/>
  <c r="O326" i="2"/>
  <c r="K329" i="2"/>
  <c r="J329" i="2"/>
  <c r="H327" i="2"/>
  <c r="I328" i="2"/>
  <c r="L328" i="2" l="1"/>
  <c r="M328" i="2" s="1"/>
  <c r="U328" i="2" s="1"/>
  <c r="P326" i="2"/>
  <c r="Q326" i="2" s="1"/>
  <c r="R326" i="2" s="1"/>
  <c r="O325" i="2"/>
  <c r="K328" i="2"/>
  <c r="J328" i="2"/>
  <c r="H326" i="2"/>
  <c r="I327" i="2"/>
  <c r="L327" i="2" l="1"/>
  <c r="M327" i="2" s="1"/>
  <c r="U327" i="2" s="1"/>
  <c r="O324" i="2"/>
  <c r="P325" i="2"/>
  <c r="Q325" i="2" s="1"/>
  <c r="R325" i="2" s="1"/>
  <c r="K327" i="2"/>
  <c r="J327" i="2"/>
  <c r="H325" i="2"/>
  <c r="I326" i="2"/>
  <c r="L326" i="2" l="1"/>
  <c r="M326" i="2" s="1"/>
  <c r="U326" i="2" s="1"/>
  <c r="P324" i="2"/>
  <c r="Q324" i="2" s="1"/>
  <c r="R324" i="2" s="1"/>
  <c r="O323" i="2"/>
  <c r="K326" i="2"/>
  <c r="J326" i="2"/>
  <c r="H324" i="2"/>
  <c r="I325" i="2"/>
  <c r="L325" i="2" l="1"/>
  <c r="M325" i="2" s="1"/>
  <c r="U325" i="2" s="1"/>
  <c r="P323" i="2"/>
  <c r="Q323" i="2" s="1"/>
  <c r="R323" i="2" s="1"/>
  <c r="O322" i="2"/>
  <c r="J325" i="2"/>
  <c r="K325" i="2"/>
  <c r="H323" i="2"/>
  <c r="I324" i="2"/>
  <c r="L324" i="2" l="1"/>
  <c r="M324" i="2" s="1"/>
  <c r="U324" i="2" s="1"/>
  <c r="P322" i="2"/>
  <c r="Q322" i="2" s="1"/>
  <c r="R322" i="2" s="1"/>
  <c r="O321" i="2"/>
  <c r="J324" i="2"/>
  <c r="K324" i="2"/>
  <c r="H322" i="2"/>
  <c r="I323" i="2"/>
  <c r="L323" i="2" l="1"/>
  <c r="M323" i="2" s="1"/>
  <c r="U323" i="2" s="1"/>
  <c r="O320" i="2"/>
  <c r="P321" i="2"/>
  <c r="Q321" i="2" s="1"/>
  <c r="R321" i="2" s="1"/>
  <c r="J323" i="2"/>
  <c r="K323" i="2"/>
  <c r="H321" i="2"/>
  <c r="I322" i="2"/>
  <c r="L322" i="2" l="1"/>
  <c r="M322" i="2" s="1"/>
  <c r="U322" i="2" s="1"/>
  <c r="P320" i="2"/>
  <c r="Q320" i="2" s="1"/>
  <c r="R320" i="2" s="1"/>
  <c r="O319" i="2"/>
  <c r="K322" i="2"/>
  <c r="J322" i="2"/>
  <c r="H320" i="2"/>
  <c r="I321" i="2"/>
  <c r="L321" i="2" l="1"/>
  <c r="M321" i="2" s="1"/>
  <c r="U321" i="2" s="1"/>
  <c r="P319" i="2"/>
  <c r="Q319" i="2" s="1"/>
  <c r="R319" i="2" s="1"/>
  <c r="O318" i="2"/>
  <c r="J321" i="2"/>
  <c r="K321" i="2"/>
  <c r="H319" i="2"/>
  <c r="I320" i="2"/>
  <c r="L320" i="2" l="1"/>
  <c r="M320" i="2" s="1"/>
  <c r="U320" i="2" s="1"/>
  <c r="P318" i="2"/>
  <c r="Q318" i="2" s="1"/>
  <c r="R318" i="2" s="1"/>
  <c r="O317" i="2"/>
  <c r="K320" i="2"/>
  <c r="J320" i="2"/>
  <c r="H318" i="2"/>
  <c r="I319" i="2"/>
  <c r="L319" i="2" l="1"/>
  <c r="M319" i="2" s="1"/>
  <c r="U319" i="2" s="1"/>
  <c r="O316" i="2"/>
  <c r="P317" i="2"/>
  <c r="Q317" i="2" s="1"/>
  <c r="R317" i="2" s="1"/>
  <c r="K319" i="2"/>
  <c r="J319" i="2"/>
  <c r="H317" i="2"/>
  <c r="I318" i="2"/>
  <c r="L318" i="2" l="1"/>
  <c r="M318" i="2" s="1"/>
  <c r="U318" i="2" s="1"/>
  <c r="P316" i="2"/>
  <c r="Q316" i="2" s="1"/>
  <c r="R316" i="2" s="1"/>
  <c r="O315" i="2"/>
  <c r="K318" i="2"/>
  <c r="J318" i="2"/>
  <c r="H316" i="2"/>
  <c r="I317" i="2"/>
  <c r="L317" i="2" l="1"/>
  <c r="M317" i="2" s="1"/>
  <c r="U317" i="2" s="1"/>
  <c r="O314" i="2"/>
  <c r="P315" i="2"/>
  <c r="Q315" i="2" s="1"/>
  <c r="R315" i="2" s="1"/>
  <c r="J317" i="2"/>
  <c r="K317" i="2"/>
  <c r="H315" i="2"/>
  <c r="I316" i="2"/>
  <c r="L316" i="2" l="1"/>
  <c r="M316" i="2" s="1"/>
  <c r="U316" i="2" s="1"/>
  <c r="P314" i="2"/>
  <c r="Q314" i="2" s="1"/>
  <c r="R314" i="2" s="1"/>
  <c r="O313" i="2"/>
  <c r="J316" i="2"/>
  <c r="K316" i="2"/>
  <c r="H314" i="2"/>
  <c r="I315" i="2"/>
  <c r="L315" i="2" l="1"/>
  <c r="M315" i="2" s="1"/>
  <c r="U315" i="2" s="1"/>
  <c r="O312" i="2"/>
  <c r="P313" i="2"/>
  <c r="Q313" i="2" s="1"/>
  <c r="R313" i="2" s="1"/>
  <c r="J315" i="2"/>
  <c r="K315" i="2"/>
  <c r="H313" i="2"/>
  <c r="I314" i="2"/>
  <c r="L314" i="2" l="1"/>
  <c r="M314" i="2" s="1"/>
  <c r="U314" i="2" s="1"/>
  <c r="P312" i="2"/>
  <c r="Q312" i="2" s="1"/>
  <c r="R312" i="2" s="1"/>
  <c r="O311" i="2"/>
  <c r="K314" i="2"/>
  <c r="J314" i="2"/>
  <c r="H312" i="2"/>
  <c r="I313" i="2"/>
  <c r="L313" i="2" l="1"/>
  <c r="M313" i="2" s="1"/>
  <c r="U313" i="2" s="1"/>
  <c r="P311" i="2"/>
  <c r="Q311" i="2" s="1"/>
  <c r="R311" i="2" s="1"/>
  <c r="O310" i="2"/>
  <c r="J313" i="2"/>
  <c r="K313" i="2"/>
  <c r="H311" i="2"/>
  <c r="I312" i="2"/>
  <c r="L312" i="2" l="1"/>
  <c r="M312" i="2" s="1"/>
  <c r="U312" i="2" s="1"/>
  <c r="O309" i="2"/>
  <c r="P310" i="2"/>
  <c r="Q310" i="2" s="1"/>
  <c r="R310" i="2" s="1"/>
  <c r="J312" i="2"/>
  <c r="K312" i="2"/>
  <c r="H310" i="2"/>
  <c r="I311" i="2"/>
  <c r="L311" i="2" l="1"/>
  <c r="M311" i="2" s="1"/>
  <c r="U311" i="2" s="1"/>
  <c r="O308" i="2"/>
  <c r="P309" i="2"/>
  <c r="Q309" i="2" s="1"/>
  <c r="R309" i="2" s="1"/>
  <c r="K311" i="2"/>
  <c r="J311" i="2"/>
  <c r="H309" i="2"/>
  <c r="I310" i="2"/>
  <c r="L310" i="2" l="1"/>
  <c r="M310" i="2" s="1"/>
  <c r="U310" i="2" s="1"/>
  <c r="P308" i="2"/>
  <c r="Q308" i="2" s="1"/>
  <c r="R308" i="2" s="1"/>
  <c r="O307" i="2"/>
  <c r="K310" i="2"/>
  <c r="J310" i="2"/>
  <c r="H308" i="2"/>
  <c r="I309" i="2"/>
  <c r="L309" i="2" l="1"/>
  <c r="M309" i="2" s="1"/>
  <c r="U309" i="2" s="1"/>
  <c r="O306" i="2"/>
  <c r="P307" i="2"/>
  <c r="Q307" i="2" s="1"/>
  <c r="R307" i="2" s="1"/>
  <c r="K309" i="2"/>
  <c r="J309" i="2"/>
  <c r="H307" i="2"/>
  <c r="I308" i="2"/>
  <c r="L308" i="2" l="1"/>
  <c r="M308" i="2" s="1"/>
  <c r="U308" i="2" s="1"/>
  <c r="P306" i="2"/>
  <c r="Q306" i="2" s="1"/>
  <c r="R306" i="2" s="1"/>
  <c r="O305" i="2"/>
  <c r="J308" i="2"/>
  <c r="K308" i="2"/>
  <c r="H306" i="2"/>
  <c r="I307" i="2"/>
  <c r="L307" i="2" l="1"/>
  <c r="M307" i="2" s="1"/>
  <c r="U307" i="2" s="1"/>
  <c r="P305" i="2"/>
  <c r="Q305" i="2" s="1"/>
  <c r="R305" i="2" s="1"/>
  <c r="O304" i="2"/>
  <c r="J307" i="2"/>
  <c r="K307" i="2"/>
  <c r="H305" i="2"/>
  <c r="I306" i="2"/>
  <c r="L306" i="2" l="1"/>
  <c r="M306" i="2" s="1"/>
  <c r="U306" i="2" s="1"/>
  <c r="P304" i="2"/>
  <c r="Q304" i="2" s="1"/>
  <c r="R304" i="2" s="1"/>
  <c r="O303" i="2"/>
  <c r="K306" i="2"/>
  <c r="J306" i="2"/>
  <c r="H304" i="2"/>
  <c r="I305" i="2"/>
  <c r="L305" i="2" l="1"/>
  <c r="M305" i="2" s="1"/>
  <c r="U305" i="2" s="1"/>
  <c r="P303" i="2"/>
  <c r="Q303" i="2" s="1"/>
  <c r="R303" i="2" s="1"/>
  <c r="O302" i="2"/>
  <c r="K305" i="2"/>
  <c r="J305" i="2"/>
  <c r="H303" i="2"/>
  <c r="I304" i="2"/>
  <c r="L304" i="2" l="1"/>
  <c r="M304" i="2" s="1"/>
  <c r="U304" i="2" s="1"/>
  <c r="O301" i="2"/>
  <c r="P302" i="2"/>
  <c r="Q302" i="2" s="1"/>
  <c r="R302" i="2" s="1"/>
  <c r="J304" i="2"/>
  <c r="K304" i="2"/>
  <c r="H302" i="2"/>
  <c r="I303" i="2"/>
  <c r="L303" i="2" l="1"/>
  <c r="M303" i="2" s="1"/>
  <c r="U303" i="2" s="1"/>
  <c r="P301" i="2"/>
  <c r="Q301" i="2" s="1"/>
  <c r="R301" i="2" s="1"/>
  <c r="O300" i="2"/>
  <c r="K303" i="2"/>
  <c r="J303" i="2"/>
  <c r="H301" i="2"/>
  <c r="I302" i="2"/>
  <c r="L302" i="2" l="1"/>
  <c r="M302" i="2" s="1"/>
  <c r="U302" i="2" s="1"/>
  <c r="P300" i="2"/>
  <c r="Q300" i="2" s="1"/>
  <c r="R300" i="2" s="1"/>
  <c r="O299" i="2"/>
  <c r="K302" i="2"/>
  <c r="J302" i="2"/>
  <c r="H300" i="2"/>
  <c r="I301" i="2"/>
  <c r="L301" i="2" l="1"/>
  <c r="M301" i="2" s="1"/>
  <c r="U301" i="2" s="1"/>
  <c r="O298" i="2"/>
  <c r="P299" i="2"/>
  <c r="Q299" i="2" s="1"/>
  <c r="R299" i="2" s="1"/>
  <c r="J301" i="2"/>
  <c r="K301" i="2"/>
  <c r="H299" i="2"/>
  <c r="I300" i="2"/>
  <c r="L300" i="2" l="1"/>
  <c r="M300" i="2" s="1"/>
  <c r="U300" i="2" s="1"/>
  <c r="P298" i="2"/>
  <c r="Q298" i="2" s="1"/>
  <c r="R298" i="2" s="1"/>
  <c r="O297" i="2"/>
  <c r="J300" i="2"/>
  <c r="K300" i="2"/>
  <c r="H298" i="2"/>
  <c r="I299" i="2"/>
  <c r="L299" i="2" l="1"/>
  <c r="M299" i="2" s="1"/>
  <c r="U299" i="2" s="1"/>
  <c r="O296" i="2"/>
  <c r="P297" i="2"/>
  <c r="Q297" i="2" s="1"/>
  <c r="R297" i="2" s="1"/>
  <c r="J299" i="2"/>
  <c r="K299" i="2"/>
  <c r="H297" i="2"/>
  <c r="I298" i="2"/>
  <c r="L298" i="2" l="1"/>
  <c r="M298" i="2" s="1"/>
  <c r="U298" i="2" s="1"/>
  <c r="O295" i="2"/>
  <c r="P296" i="2"/>
  <c r="Q296" i="2" s="1"/>
  <c r="R296" i="2" s="1"/>
  <c r="K298" i="2"/>
  <c r="J298" i="2"/>
  <c r="H296" i="2"/>
  <c r="I297" i="2"/>
  <c r="L297" i="2" l="1"/>
  <c r="M297" i="2" s="1"/>
  <c r="U297" i="2" s="1"/>
  <c r="P295" i="2"/>
  <c r="Q295" i="2" s="1"/>
  <c r="R295" i="2" s="1"/>
  <c r="O294" i="2"/>
  <c r="K297" i="2"/>
  <c r="J297" i="2"/>
  <c r="H295" i="2"/>
  <c r="I296" i="2"/>
  <c r="L296" i="2" l="1"/>
  <c r="M296" i="2" s="1"/>
  <c r="U296" i="2" s="1"/>
  <c r="O293" i="2"/>
  <c r="P294" i="2"/>
  <c r="Q294" i="2" s="1"/>
  <c r="R294" i="2" s="1"/>
  <c r="K296" i="2"/>
  <c r="J296" i="2"/>
  <c r="H294" i="2"/>
  <c r="I295" i="2"/>
  <c r="L295" i="2" l="1"/>
  <c r="M295" i="2" s="1"/>
  <c r="U295" i="2" s="1"/>
  <c r="P293" i="2"/>
  <c r="Q293" i="2" s="1"/>
  <c r="R293" i="2" s="1"/>
  <c r="O292" i="2"/>
  <c r="J295" i="2"/>
  <c r="K295" i="2"/>
  <c r="H293" i="2"/>
  <c r="I294" i="2"/>
  <c r="L294" i="2" l="1"/>
  <c r="M294" i="2" s="1"/>
  <c r="U294" i="2" s="1"/>
  <c r="P292" i="2"/>
  <c r="Q292" i="2" s="1"/>
  <c r="R292" i="2" s="1"/>
  <c r="O291" i="2"/>
  <c r="K294" i="2"/>
  <c r="J294" i="2"/>
  <c r="H292" i="2"/>
  <c r="I293" i="2"/>
  <c r="L293" i="2" l="1"/>
  <c r="M293" i="2" s="1"/>
  <c r="U293" i="2" s="1"/>
  <c r="P291" i="2"/>
  <c r="Q291" i="2" s="1"/>
  <c r="R291" i="2" s="1"/>
  <c r="O290" i="2"/>
  <c r="J293" i="2"/>
  <c r="K293" i="2"/>
  <c r="H291" i="2"/>
  <c r="I292" i="2"/>
  <c r="L292" i="2" l="1"/>
  <c r="M292" i="2" s="1"/>
  <c r="U292" i="2" s="1"/>
  <c r="P290" i="2"/>
  <c r="Q290" i="2" s="1"/>
  <c r="R290" i="2" s="1"/>
  <c r="O289" i="2"/>
  <c r="J292" i="2"/>
  <c r="K292" i="2"/>
  <c r="H290" i="2"/>
  <c r="I291" i="2"/>
  <c r="L291" i="2" l="1"/>
  <c r="M291" i="2" s="1"/>
  <c r="U291" i="2" s="1"/>
  <c r="O288" i="2"/>
  <c r="P289" i="2"/>
  <c r="Q289" i="2" s="1"/>
  <c r="R289" i="2" s="1"/>
  <c r="K291" i="2"/>
  <c r="J291" i="2"/>
  <c r="H289" i="2"/>
  <c r="I290" i="2"/>
  <c r="L290" i="2" l="1"/>
  <c r="M290" i="2" s="1"/>
  <c r="U290" i="2" s="1"/>
  <c r="P288" i="2"/>
  <c r="Q288" i="2" s="1"/>
  <c r="R288" i="2" s="1"/>
  <c r="O287" i="2"/>
  <c r="K290" i="2"/>
  <c r="J290" i="2"/>
  <c r="H288" i="2"/>
  <c r="I289" i="2"/>
  <c r="L289" i="2" l="1"/>
  <c r="M289" i="2" s="1"/>
  <c r="U289" i="2" s="1"/>
  <c r="P287" i="2"/>
  <c r="Q287" i="2" s="1"/>
  <c r="R287" i="2" s="1"/>
  <c r="O286" i="2"/>
  <c r="J289" i="2"/>
  <c r="K289" i="2"/>
  <c r="H287" i="2"/>
  <c r="I288" i="2"/>
  <c r="L288" i="2" l="1"/>
  <c r="M288" i="2" s="1"/>
  <c r="U288" i="2" s="1"/>
  <c r="O285" i="2"/>
  <c r="P286" i="2"/>
  <c r="Q286" i="2" s="1"/>
  <c r="R286" i="2" s="1"/>
  <c r="K288" i="2"/>
  <c r="J288" i="2"/>
  <c r="H286" i="2"/>
  <c r="I287" i="2"/>
  <c r="L287" i="2" l="1"/>
  <c r="M287" i="2" s="1"/>
  <c r="U287" i="2" s="1"/>
  <c r="O284" i="2"/>
  <c r="P285" i="2"/>
  <c r="Q285" i="2" s="1"/>
  <c r="R285" i="2" s="1"/>
  <c r="K287" i="2"/>
  <c r="J287" i="2"/>
  <c r="H285" i="2"/>
  <c r="I286" i="2"/>
  <c r="L286" i="2" l="1"/>
  <c r="M286" i="2" s="1"/>
  <c r="U286" i="2" s="1"/>
  <c r="O283" i="2"/>
  <c r="P284" i="2"/>
  <c r="Q284" i="2" s="1"/>
  <c r="R284" i="2" s="1"/>
  <c r="K286" i="2"/>
  <c r="J286" i="2"/>
  <c r="H284" i="2"/>
  <c r="I285" i="2"/>
  <c r="L285" i="2" l="1"/>
  <c r="M285" i="2" s="1"/>
  <c r="U285" i="2" s="1"/>
  <c r="P283" i="2"/>
  <c r="Q283" i="2" s="1"/>
  <c r="R283" i="2" s="1"/>
  <c r="O282" i="2"/>
  <c r="K285" i="2"/>
  <c r="J285" i="2"/>
  <c r="H283" i="2"/>
  <c r="I284" i="2"/>
  <c r="L284" i="2" l="1"/>
  <c r="M284" i="2" s="1"/>
  <c r="U284" i="2" s="1"/>
  <c r="P282" i="2"/>
  <c r="Q282" i="2" s="1"/>
  <c r="R282" i="2" s="1"/>
  <c r="O281" i="2"/>
  <c r="J284" i="2"/>
  <c r="K284" i="2"/>
  <c r="H282" i="2"/>
  <c r="I283" i="2"/>
  <c r="L283" i="2" l="1"/>
  <c r="M283" i="2" s="1"/>
  <c r="U283" i="2" s="1"/>
  <c r="P281" i="2"/>
  <c r="Q281" i="2" s="1"/>
  <c r="R281" i="2" s="1"/>
  <c r="O280" i="2"/>
  <c r="J283" i="2"/>
  <c r="K283" i="2"/>
  <c r="H281" i="2"/>
  <c r="I282" i="2"/>
  <c r="L282" i="2" l="1"/>
  <c r="M282" i="2" s="1"/>
  <c r="U282" i="2" s="1"/>
  <c r="O279" i="2"/>
  <c r="P280" i="2"/>
  <c r="Q280" i="2" s="1"/>
  <c r="R280" i="2" s="1"/>
  <c r="K282" i="2"/>
  <c r="J282" i="2"/>
  <c r="H280" i="2"/>
  <c r="I281" i="2"/>
  <c r="L281" i="2" l="1"/>
  <c r="M281" i="2" s="1"/>
  <c r="U281" i="2" s="1"/>
  <c r="P279" i="2"/>
  <c r="Q279" i="2" s="1"/>
  <c r="R279" i="2" s="1"/>
  <c r="O278" i="2"/>
  <c r="J281" i="2"/>
  <c r="K281" i="2"/>
  <c r="H279" i="2"/>
  <c r="I280" i="2"/>
  <c r="L280" i="2" l="1"/>
  <c r="M280" i="2" s="1"/>
  <c r="U280" i="2" s="1"/>
  <c r="O277" i="2"/>
  <c r="P278" i="2"/>
  <c r="Q278" i="2" s="1"/>
  <c r="R278" i="2" s="1"/>
  <c r="J280" i="2"/>
  <c r="K280" i="2"/>
  <c r="H278" i="2"/>
  <c r="I279" i="2"/>
  <c r="L279" i="2" l="1"/>
  <c r="M279" i="2" s="1"/>
  <c r="U279" i="2" s="1"/>
  <c r="P277" i="2"/>
  <c r="Q277" i="2" s="1"/>
  <c r="R277" i="2" s="1"/>
  <c r="O276" i="2"/>
  <c r="K279" i="2"/>
  <c r="J279" i="2"/>
  <c r="H277" i="2"/>
  <c r="I278" i="2"/>
  <c r="L278" i="2" l="1"/>
  <c r="M278" i="2" s="1"/>
  <c r="U278" i="2" s="1"/>
  <c r="P276" i="2"/>
  <c r="Q276" i="2" s="1"/>
  <c r="R276" i="2" s="1"/>
  <c r="O275" i="2"/>
  <c r="K278" i="2"/>
  <c r="J278" i="2"/>
  <c r="H276" i="2"/>
  <c r="I277" i="2"/>
  <c r="L277" i="2" l="1"/>
  <c r="M277" i="2" s="1"/>
  <c r="U277" i="2" s="1"/>
  <c r="P275" i="2"/>
  <c r="Q275" i="2" s="1"/>
  <c r="R275" i="2" s="1"/>
  <c r="O274" i="2"/>
  <c r="J277" i="2"/>
  <c r="K277" i="2"/>
  <c r="H275" i="2"/>
  <c r="I276" i="2"/>
  <c r="L276" i="2" l="1"/>
  <c r="M276" i="2" s="1"/>
  <c r="U276" i="2" s="1"/>
  <c r="P274" i="2"/>
  <c r="Q274" i="2" s="1"/>
  <c r="R274" i="2" s="1"/>
  <c r="O273" i="2"/>
  <c r="J276" i="2"/>
  <c r="K276" i="2"/>
  <c r="H274" i="2"/>
  <c r="I275" i="2"/>
  <c r="L275" i="2" l="1"/>
  <c r="M275" i="2" s="1"/>
  <c r="U275" i="2" s="1"/>
  <c r="O272" i="2"/>
  <c r="P273" i="2"/>
  <c r="Q273" i="2" s="1"/>
  <c r="R273" i="2" s="1"/>
  <c r="J275" i="2"/>
  <c r="K275" i="2"/>
  <c r="H273" i="2"/>
  <c r="I274" i="2"/>
  <c r="L274" i="2" l="1"/>
  <c r="M274" i="2" s="1"/>
  <c r="U274" i="2" s="1"/>
  <c r="P272" i="2"/>
  <c r="Q272" i="2" s="1"/>
  <c r="R272" i="2" s="1"/>
  <c r="O271" i="2"/>
  <c r="K274" i="2"/>
  <c r="J274" i="2"/>
  <c r="H272" i="2"/>
  <c r="I273" i="2"/>
  <c r="L273" i="2" l="1"/>
  <c r="M273" i="2" s="1"/>
  <c r="U273" i="2" s="1"/>
  <c r="P271" i="2"/>
  <c r="Q271" i="2" s="1"/>
  <c r="R271" i="2" s="1"/>
  <c r="O270" i="2"/>
  <c r="K273" i="2"/>
  <c r="J273" i="2"/>
  <c r="H271" i="2"/>
  <c r="I272" i="2"/>
  <c r="L272" i="2" l="1"/>
  <c r="M272" i="2" s="1"/>
  <c r="U272" i="2" s="1"/>
  <c r="P270" i="2"/>
  <c r="Q270" i="2" s="1"/>
  <c r="R270" i="2" s="1"/>
  <c r="O269" i="2"/>
  <c r="J272" i="2"/>
  <c r="K272" i="2"/>
  <c r="H270" i="2"/>
  <c r="I271" i="2"/>
  <c r="L271" i="2" l="1"/>
  <c r="M271" i="2" s="1"/>
  <c r="U271" i="2" s="1"/>
  <c r="P269" i="2"/>
  <c r="Q269" i="2" s="1"/>
  <c r="R269" i="2" s="1"/>
  <c r="O268" i="2"/>
  <c r="J271" i="2"/>
  <c r="K271" i="2"/>
  <c r="H269" i="2"/>
  <c r="I270" i="2"/>
  <c r="L270" i="2" l="1"/>
  <c r="M270" i="2" s="1"/>
  <c r="U270" i="2" s="1"/>
  <c r="P268" i="2"/>
  <c r="Q268" i="2" s="1"/>
  <c r="R268" i="2" s="1"/>
  <c r="O267" i="2"/>
  <c r="K270" i="2"/>
  <c r="J270" i="2"/>
  <c r="H268" i="2"/>
  <c r="I269" i="2"/>
  <c r="L269" i="2" l="1"/>
  <c r="M269" i="2" s="1"/>
  <c r="U269" i="2" s="1"/>
  <c r="O266" i="2"/>
  <c r="P267" i="2"/>
  <c r="Q267" i="2" s="1"/>
  <c r="R267" i="2" s="1"/>
  <c r="J269" i="2"/>
  <c r="K269" i="2"/>
  <c r="H267" i="2"/>
  <c r="I268" i="2"/>
  <c r="L268" i="2" l="1"/>
  <c r="M268" i="2" s="1"/>
  <c r="U268" i="2" s="1"/>
  <c r="P266" i="2"/>
  <c r="Q266" i="2" s="1"/>
  <c r="R266" i="2" s="1"/>
  <c r="O265" i="2"/>
  <c r="J268" i="2"/>
  <c r="K268" i="2"/>
  <c r="H266" i="2"/>
  <c r="I267" i="2"/>
  <c r="L267" i="2" l="1"/>
  <c r="M267" i="2" s="1"/>
  <c r="U267" i="2" s="1"/>
  <c r="P265" i="2"/>
  <c r="Q265" i="2" s="1"/>
  <c r="R265" i="2" s="1"/>
  <c r="O264" i="2"/>
  <c r="K267" i="2"/>
  <c r="J267" i="2"/>
  <c r="H265" i="2"/>
  <c r="I266" i="2"/>
  <c r="L266" i="2" l="1"/>
  <c r="M266" i="2" s="1"/>
  <c r="U266" i="2" s="1"/>
  <c r="P264" i="2"/>
  <c r="Q264" i="2" s="1"/>
  <c r="R264" i="2" s="1"/>
  <c r="O263" i="2"/>
  <c r="K266" i="2"/>
  <c r="J266" i="2"/>
  <c r="H264" i="2"/>
  <c r="I265" i="2"/>
  <c r="L265" i="2" l="1"/>
  <c r="M265" i="2" s="1"/>
  <c r="U265" i="2" s="1"/>
  <c r="P263" i="2"/>
  <c r="Q263" i="2" s="1"/>
  <c r="R263" i="2" s="1"/>
  <c r="O262" i="2"/>
  <c r="K265" i="2"/>
  <c r="J265" i="2"/>
  <c r="H263" i="2"/>
  <c r="I264" i="2"/>
  <c r="L264" i="2" l="1"/>
  <c r="M264" i="2" s="1"/>
  <c r="U264" i="2" s="1"/>
  <c r="P262" i="2"/>
  <c r="Q262" i="2" s="1"/>
  <c r="R262" i="2" s="1"/>
  <c r="O261" i="2"/>
  <c r="K264" i="2"/>
  <c r="J264" i="2"/>
  <c r="H262" i="2"/>
  <c r="I263" i="2"/>
  <c r="L263" i="2" l="1"/>
  <c r="M263" i="2" s="1"/>
  <c r="U263" i="2" s="1"/>
  <c r="O260" i="2"/>
  <c r="P261" i="2"/>
  <c r="Q261" i="2" s="1"/>
  <c r="R261" i="2" s="1"/>
  <c r="J263" i="2"/>
  <c r="K263" i="2"/>
  <c r="H261" i="2"/>
  <c r="I262" i="2"/>
  <c r="L262" i="2" l="1"/>
  <c r="M262" i="2" s="1"/>
  <c r="U262" i="2" s="1"/>
  <c r="P260" i="2"/>
  <c r="Q260" i="2" s="1"/>
  <c r="R260" i="2" s="1"/>
  <c r="O259" i="2"/>
  <c r="K262" i="2"/>
  <c r="J262" i="2"/>
  <c r="H260" i="2"/>
  <c r="I261" i="2"/>
  <c r="L261" i="2" l="1"/>
  <c r="M261" i="2" s="1"/>
  <c r="U261" i="2" s="1"/>
  <c r="P259" i="2"/>
  <c r="Q259" i="2" s="1"/>
  <c r="R259" i="2" s="1"/>
  <c r="O258" i="2"/>
  <c r="J261" i="2"/>
  <c r="K261" i="2"/>
  <c r="H259" i="2"/>
  <c r="I260" i="2"/>
  <c r="L260" i="2" l="1"/>
  <c r="M260" i="2" s="1"/>
  <c r="U260" i="2" s="1"/>
  <c r="P258" i="2"/>
  <c r="Q258" i="2" s="1"/>
  <c r="R258" i="2" s="1"/>
  <c r="O257" i="2"/>
  <c r="J260" i="2"/>
  <c r="K260" i="2"/>
  <c r="H258" i="2"/>
  <c r="I259" i="2"/>
  <c r="L259" i="2" l="1"/>
  <c r="M259" i="2" s="1"/>
  <c r="U259" i="2" s="1"/>
  <c r="P257" i="2"/>
  <c r="Q257" i="2" s="1"/>
  <c r="R257" i="2" s="1"/>
  <c r="O256" i="2"/>
  <c r="J259" i="2"/>
  <c r="K259" i="2"/>
  <c r="H257" i="2"/>
  <c r="I258" i="2"/>
  <c r="L258" i="2" l="1"/>
  <c r="M258" i="2" s="1"/>
  <c r="U258" i="2" s="1"/>
  <c r="P256" i="2"/>
  <c r="Q256" i="2" s="1"/>
  <c r="R256" i="2" s="1"/>
  <c r="O255" i="2"/>
  <c r="K258" i="2"/>
  <c r="J258" i="2"/>
  <c r="H256" i="2"/>
  <c r="I257" i="2"/>
  <c r="L257" i="2" l="1"/>
  <c r="M257" i="2" s="1"/>
  <c r="U257" i="2" s="1"/>
  <c r="P255" i="2"/>
  <c r="Q255" i="2" s="1"/>
  <c r="R255" i="2" s="1"/>
  <c r="O254" i="2"/>
  <c r="J257" i="2"/>
  <c r="K257" i="2"/>
  <c r="H255" i="2"/>
  <c r="I256" i="2"/>
  <c r="L256" i="2" l="1"/>
  <c r="M256" i="2" s="1"/>
  <c r="U256" i="2" s="1"/>
  <c r="P254" i="2"/>
  <c r="Q254" i="2" s="1"/>
  <c r="R254" i="2" s="1"/>
  <c r="O253" i="2"/>
  <c r="K256" i="2"/>
  <c r="J256" i="2"/>
  <c r="H254" i="2"/>
  <c r="I255" i="2"/>
  <c r="L255" i="2" l="1"/>
  <c r="M255" i="2" s="1"/>
  <c r="U255" i="2" s="1"/>
  <c r="O252" i="2"/>
  <c r="P253" i="2"/>
  <c r="Q253" i="2" s="1"/>
  <c r="R253" i="2" s="1"/>
  <c r="K255" i="2"/>
  <c r="J255" i="2"/>
  <c r="H253" i="2"/>
  <c r="I254" i="2"/>
  <c r="L254" i="2" l="1"/>
  <c r="M254" i="2" s="1"/>
  <c r="U254" i="2" s="1"/>
  <c r="O251" i="2"/>
  <c r="P252" i="2"/>
  <c r="Q252" i="2" s="1"/>
  <c r="R252" i="2" s="1"/>
  <c r="K254" i="2"/>
  <c r="J254" i="2"/>
  <c r="H252" i="2"/>
  <c r="I253" i="2"/>
  <c r="L253" i="2" l="1"/>
  <c r="M253" i="2" s="1"/>
  <c r="U253" i="2" s="1"/>
  <c r="O250" i="2"/>
  <c r="P251" i="2"/>
  <c r="Q251" i="2" s="1"/>
  <c r="R251" i="2" s="1"/>
  <c r="J253" i="2"/>
  <c r="K253" i="2"/>
  <c r="H251" i="2"/>
  <c r="I252" i="2"/>
  <c r="L252" i="2" l="1"/>
  <c r="M252" i="2" s="1"/>
  <c r="U252" i="2" s="1"/>
  <c r="P250" i="2"/>
  <c r="Q250" i="2" s="1"/>
  <c r="R250" i="2" s="1"/>
  <c r="O249" i="2"/>
  <c r="J252" i="2"/>
  <c r="K252" i="2"/>
  <c r="H250" i="2"/>
  <c r="I251" i="2"/>
  <c r="L251" i="2" l="1"/>
  <c r="M251" i="2" s="1"/>
  <c r="U251" i="2" s="1"/>
  <c r="P249" i="2"/>
  <c r="Q249" i="2" s="1"/>
  <c r="R249" i="2" s="1"/>
  <c r="O248" i="2"/>
  <c r="J251" i="2"/>
  <c r="K251" i="2"/>
  <c r="H249" i="2"/>
  <c r="I250" i="2"/>
  <c r="L250" i="2" l="1"/>
  <c r="M250" i="2" s="1"/>
  <c r="U250" i="2" s="1"/>
  <c r="P248" i="2"/>
  <c r="Q248" i="2" s="1"/>
  <c r="R248" i="2" s="1"/>
  <c r="O247" i="2"/>
  <c r="K250" i="2"/>
  <c r="J250" i="2"/>
  <c r="H248" i="2"/>
  <c r="I249" i="2"/>
  <c r="L249" i="2" l="1"/>
  <c r="M249" i="2" s="1"/>
  <c r="U249" i="2" s="1"/>
  <c r="P247" i="2"/>
  <c r="Q247" i="2" s="1"/>
  <c r="R247" i="2" s="1"/>
  <c r="O246" i="2"/>
  <c r="J249" i="2"/>
  <c r="K249" i="2"/>
  <c r="H247" i="2"/>
  <c r="I248" i="2"/>
  <c r="L248" i="2" l="1"/>
  <c r="M248" i="2" s="1"/>
  <c r="U248" i="2" s="1"/>
  <c r="P246" i="2"/>
  <c r="Q246" i="2" s="1"/>
  <c r="R246" i="2" s="1"/>
  <c r="O245" i="2"/>
  <c r="J248" i="2"/>
  <c r="K248" i="2"/>
  <c r="H246" i="2"/>
  <c r="I247" i="2"/>
  <c r="L247" i="2" l="1"/>
  <c r="M247" i="2" s="1"/>
  <c r="U247" i="2" s="1"/>
  <c r="O244" i="2"/>
  <c r="P245" i="2"/>
  <c r="Q245" i="2" s="1"/>
  <c r="R245" i="2" s="1"/>
  <c r="K247" i="2"/>
  <c r="J247" i="2"/>
  <c r="H245" i="2"/>
  <c r="I246" i="2"/>
  <c r="L246" i="2" l="1"/>
  <c r="M246" i="2" s="1"/>
  <c r="U246" i="2" s="1"/>
  <c r="O243" i="2"/>
  <c r="P244" i="2"/>
  <c r="Q244" i="2" s="1"/>
  <c r="R244" i="2" s="1"/>
  <c r="K246" i="2"/>
  <c r="J246" i="2"/>
  <c r="H244" i="2"/>
  <c r="I245" i="2"/>
  <c r="L245" i="2" l="1"/>
  <c r="M245" i="2" s="1"/>
  <c r="U245" i="2" s="1"/>
  <c r="P243" i="2"/>
  <c r="Q243" i="2" s="1"/>
  <c r="R243" i="2" s="1"/>
  <c r="O242" i="2"/>
  <c r="J245" i="2"/>
  <c r="K245" i="2"/>
  <c r="H243" i="2"/>
  <c r="I244" i="2"/>
  <c r="L244" i="2" l="1"/>
  <c r="M244" i="2" s="1"/>
  <c r="U244" i="2" s="1"/>
  <c r="P242" i="2"/>
  <c r="Q242" i="2" s="1"/>
  <c r="R242" i="2" s="1"/>
  <c r="O241" i="2"/>
  <c r="J244" i="2"/>
  <c r="K244" i="2"/>
  <c r="H242" i="2"/>
  <c r="I243" i="2"/>
  <c r="L243" i="2" l="1"/>
  <c r="M243" i="2" s="1"/>
  <c r="U243" i="2" s="1"/>
  <c r="O240" i="2"/>
  <c r="P241" i="2"/>
  <c r="Q241" i="2" s="1"/>
  <c r="R241" i="2" s="1"/>
  <c r="J243" i="2"/>
  <c r="K243" i="2"/>
  <c r="H241" i="2"/>
  <c r="I242" i="2"/>
  <c r="L242" i="2" l="1"/>
  <c r="M242" i="2" s="1"/>
  <c r="U242" i="2" s="1"/>
  <c r="P240" i="2"/>
  <c r="Q240" i="2" s="1"/>
  <c r="R240" i="2" s="1"/>
  <c r="O239" i="2"/>
  <c r="K242" i="2"/>
  <c r="J242" i="2"/>
  <c r="H240" i="2"/>
  <c r="I241" i="2"/>
  <c r="L241" i="2" l="1"/>
  <c r="M241" i="2" s="1"/>
  <c r="U241" i="2" s="1"/>
  <c r="P239" i="2"/>
  <c r="Q239" i="2" s="1"/>
  <c r="R239" i="2" s="1"/>
  <c r="O238" i="2"/>
  <c r="K241" i="2"/>
  <c r="J241" i="2"/>
  <c r="H239" i="2"/>
  <c r="I240" i="2"/>
  <c r="L240" i="2" l="1"/>
  <c r="M240" i="2" s="1"/>
  <c r="U240" i="2" s="1"/>
  <c r="O237" i="2"/>
  <c r="P238" i="2"/>
  <c r="Q238" i="2" s="1"/>
  <c r="R238" i="2" s="1"/>
  <c r="J240" i="2"/>
  <c r="K240" i="2"/>
  <c r="H238" i="2"/>
  <c r="I239" i="2"/>
  <c r="L239" i="2" l="1"/>
  <c r="M239" i="2" s="1"/>
  <c r="U239" i="2" s="1"/>
  <c r="P237" i="2"/>
  <c r="Q237" i="2" s="1"/>
  <c r="R237" i="2" s="1"/>
  <c r="O236" i="2"/>
  <c r="K239" i="2"/>
  <c r="J239" i="2"/>
  <c r="H237" i="2"/>
  <c r="I238" i="2"/>
  <c r="L238" i="2" l="1"/>
  <c r="M238" i="2" s="1"/>
  <c r="U238" i="2" s="1"/>
  <c r="P236" i="2"/>
  <c r="Q236" i="2" s="1"/>
  <c r="R236" i="2" s="1"/>
  <c r="O235" i="2"/>
  <c r="K238" i="2"/>
  <c r="J238" i="2"/>
  <c r="H236" i="2"/>
  <c r="I237" i="2"/>
  <c r="L237" i="2" l="1"/>
  <c r="M237" i="2" s="1"/>
  <c r="U237" i="2" s="1"/>
  <c r="O234" i="2"/>
  <c r="P235" i="2"/>
  <c r="Q235" i="2" s="1"/>
  <c r="R235" i="2" s="1"/>
  <c r="K237" i="2"/>
  <c r="J237" i="2"/>
  <c r="H235" i="2"/>
  <c r="I236" i="2"/>
  <c r="L236" i="2" l="1"/>
  <c r="M236" i="2" s="1"/>
  <c r="U236" i="2" s="1"/>
  <c r="P234" i="2"/>
  <c r="Q234" i="2" s="1"/>
  <c r="R234" i="2" s="1"/>
  <c r="O233" i="2"/>
  <c r="K236" i="2"/>
  <c r="J236" i="2"/>
  <c r="H234" i="2"/>
  <c r="I235" i="2"/>
  <c r="L235" i="2" l="1"/>
  <c r="M235" i="2" s="1"/>
  <c r="U235" i="2" s="1"/>
  <c r="P233" i="2"/>
  <c r="Q233" i="2" s="1"/>
  <c r="R233" i="2" s="1"/>
  <c r="O232" i="2"/>
  <c r="K235" i="2"/>
  <c r="J235" i="2"/>
  <c r="H233" i="2"/>
  <c r="I234" i="2"/>
  <c r="L234" i="2" l="1"/>
  <c r="M234" i="2" s="1"/>
  <c r="U234" i="2" s="1"/>
  <c r="P232" i="2"/>
  <c r="Q232" i="2" s="1"/>
  <c r="R232" i="2" s="1"/>
  <c r="O231" i="2"/>
  <c r="K234" i="2"/>
  <c r="J234" i="2"/>
  <c r="H232" i="2"/>
  <c r="I233" i="2"/>
  <c r="L233" i="2" l="1"/>
  <c r="M233" i="2" s="1"/>
  <c r="U233" i="2" s="1"/>
  <c r="P231" i="2"/>
  <c r="Q231" i="2" s="1"/>
  <c r="R231" i="2" s="1"/>
  <c r="O230" i="2"/>
  <c r="J233" i="2"/>
  <c r="K233" i="2"/>
  <c r="H231" i="2"/>
  <c r="I232" i="2"/>
  <c r="L232" i="2" l="1"/>
  <c r="M232" i="2" s="1"/>
  <c r="U232" i="2" s="1"/>
  <c r="P230" i="2"/>
  <c r="Q230" i="2" s="1"/>
  <c r="R230" i="2" s="1"/>
  <c r="O229" i="2"/>
  <c r="K232" i="2"/>
  <c r="J232" i="2"/>
  <c r="H230" i="2"/>
  <c r="I231" i="2"/>
  <c r="L231" i="2" l="1"/>
  <c r="M231" i="2" s="1"/>
  <c r="U231" i="2" s="1"/>
  <c r="O228" i="2"/>
  <c r="P229" i="2"/>
  <c r="Q229" i="2" s="1"/>
  <c r="R229" i="2" s="1"/>
  <c r="K231" i="2"/>
  <c r="J231" i="2"/>
  <c r="H229" i="2"/>
  <c r="I230" i="2"/>
  <c r="L230" i="2" l="1"/>
  <c r="M230" i="2" s="1"/>
  <c r="U230" i="2" s="1"/>
  <c r="P228" i="2"/>
  <c r="Q228" i="2" s="1"/>
  <c r="R228" i="2" s="1"/>
  <c r="O227" i="2"/>
  <c r="K230" i="2"/>
  <c r="J230" i="2"/>
  <c r="H228" i="2"/>
  <c r="I229" i="2"/>
  <c r="L229" i="2" l="1"/>
  <c r="M229" i="2" s="1"/>
  <c r="U229" i="2" s="1"/>
  <c r="O226" i="2"/>
  <c r="P227" i="2"/>
  <c r="Q227" i="2" s="1"/>
  <c r="R227" i="2" s="1"/>
  <c r="J229" i="2"/>
  <c r="K229" i="2"/>
  <c r="H227" i="2"/>
  <c r="I228" i="2"/>
  <c r="L228" i="2" l="1"/>
  <c r="M228" i="2" s="1"/>
  <c r="U228" i="2" s="1"/>
  <c r="P226" i="2"/>
  <c r="Q226" i="2" s="1"/>
  <c r="R226" i="2" s="1"/>
  <c r="O225" i="2"/>
  <c r="K228" i="2"/>
  <c r="J228" i="2"/>
  <c r="H226" i="2"/>
  <c r="I227" i="2"/>
  <c r="L227" i="2" l="1"/>
  <c r="M227" i="2" s="1"/>
  <c r="U227" i="2" s="1"/>
  <c r="O224" i="2"/>
  <c r="P225" i="2"/>
  <c r="Q225" i="2" s="1"/>
  <c r="R225" i="2" s="1"/>
  <c r="K227" i="2"/>
  <c r="J227" i="2"/>
  <c r="H225" i="2"/>
  <c r="I226" i="2"/>
  <c r="L226" i="2" l="1"/>
  <c r="M226" i="2" s="1"/>
  <c r="U226" i="2" s="1"/>
  <c r="O223" i="2"/>
  <c r="P224" i="2"/>
  <c r="Q224" i="2" s="1"/>
  <c r="R224" i="2" s="1"/>
  <c r="K226" i="2"/>
  <c r="J226" i="2"/>
  <c r="H224" i="2"/>
  <c r="I225" i="2"/>
  <c r="L225" i="2" l="1"/>
  <c r="M225" i="2" s="1"/>
  <c r="U225" i="2" s="1"/>
  <c r="P223" i="2"/>
  <c r="Q223" i="2" s="1"/>
  <c r="R223" i="2" s="1"/>
  <c r="O222" i="2"/>
  <c r="K225" i="2"/>
  <c r="J225" i="2"/>
  <c r="H223" i="2"/>
  <c r="I224" i="2"/>
  <c r="L224" i="2" l="1"/>
  <c r="M224" i="2" s="1"/>
  <c r="U224" i="2" s="1"/>
  <c r="P222" i="2"/>
  <c r="Q222" i="2" s="1"/>
  <c r="R222" i="2" s="1"/>
  <c r="O221" i="2"/>
  <c r="J224" i="2"/>
  <c r="K224" i="2"/>
  <c r="H222" i="2"/>
  <c r="I223" i="2"/>
  <c r="L223" i="2" l="1"/>
  <c r="M223" i="2" s="1"/>
  <c r="U223" i="2" s="1"/>
  <c r="P221" i="2"/>
  <c r="Q221" i="2" s="1"/>
  <c r="R221" i="2" s="1"/>
  <c r="O220" i="2"/>
  <c r="K223" i="2"/>
  <c r="J223" i="2"/>
  <c r="H221" i="2"/>
  <c r="I222" i="2"/>
  <c r="L222" i="2" l="1"/>
  <c r="M222" i="2" s="1"/>
  <c r="U222" i="2" s="1"/>
  <c r="P220" i="2"/>
  <c r="Q220" i="2" s="1"/>
  <c r="R220" i="2" s="1"/>
  <c r="O219" i="2"/>
  <c r="K222" i="2"/>
  <c r="J222" i="2"/>
  <c r="H220" i="2"/>
  <c r="I221" i="2"/>
  <c r="L221" i="2" l="1"/>
  <c r="M221" i="2" s="1"/>
  <c r="U221" i="2" s="1"/>
  <c r="O218" i="2"/>
  <c r="P219" i="2"/>
  <c r="Q219" i="2" s="1"/>
  <c r="R219" i="2" s="1"/>
  <c r="K221" i="2"/>
  <c r="J221" i="2"/>
  <c r="H219" i="2"/>
  <c r="I220" i="2"/>
  <c r="L220" i="2" l="1"/>
  <c r="M220" i="2" s="1"/>
  <c r="U220" i="2" s="1"/>
  <c r="P218" i="2"/>
  <c r="Q218" i="2" s="1"/>
  <c r="R218" i="2" s="1"/>
  <c r="O217" i="2"/>
  <c r="K220" i="2"/>
  <c r="J220" i="2"/>
  <c r="H218" i="2"/>
  <c r="I219" i="2"/>
  <c r="L219" i="2" l="1"/>
  <c r="M219" i="2" s="1"/>
  <c r="U219" i="2" s="1"/>
  <c r="O216" i="2"/>
  <c r="P217" i="2"/>
  <c r="Q217" i="2" s="1"/>
  <c r="R217" i="2" s="1"/>
  <c r="K219" i="2"/>
  <c r="J219" i="2"/>
  <c r="H217" i="2"/>
  <c r="I218" i="2"/>
  <c r="L218" i="2" l="1"/>
  <c r="M218" i="2" s="1"/>
  <c r="U218" i="2" s="1"/>
  <c r="P216" i="2"/>
  <c r="Q216" i="2" s="1"/>
  <c r="R216" i="2" s="1"/>
  <c r="O215" i="2"/>
  <c r="K218" i="2"/>
  <c r="J218" i="2"/>
  <c r="H216" i="2"/>
  <c r="I217" i="2"/>
  <c r="L217" i="2" l="1"/>
  <c r="M217" i="2" s="1"/>
  <c r="U217" i="2" s="1"/>
  <c r="P215" i="2"/>
  <c r="Q215" i="2" s="1"/>
  <c r="R215" i="2" s="1"/>
  <c r="O214" i="2"/>
  <c r="J217" i="2"/>
  <c r="K217" i="2"/>
  <c r="H215" i="2"/>
  <c r="I216" i="2"/>
  <c r="L216" i="2" l="1"/>
  <c r="M216" i="2" s="1"/>
  <c r="U216" i="2" s="1"/>
  <c r="P214" i="2"/>
  <c r="Q214" i="2" s="1"/>
  <c r="R214" i="2" s="1"/>
  <c r="O213" i="2"/>
  <c r="K216" i="2"/>
  <c r="J216" i="2"/>
  <c r="H214" i="2"/>
  <c r="I215" i="2"/>
  <c r="L215" i="2" l="1"/>
  <c r="M215" i="2" s="1"/>
  <c r="U215" i="2" s="1"/>
  <c r="O212" i="2"/>
  <c r="P213" i="2"/>
  <c r="Q213" i="2" s="1"/>
  <c r="R213" i="2" s="1"/>
  <c r="K215" i="2"/>
  <c r="J215" i="2"/>
  <c r="H213" i="2"/>
  <c r="I214" i="2"/>
  <c r="L214" i="2" l="1"/>
  <c r="M214" i="2" s="1"/>
  <c r="U214" i="2" s="1"/>
  <c r="P212" i="2"/>
  <c r="Q212" i="2" s="1"/>
  <c r="R212" i="2" s="1"/>
  <c r="O211" i="2"/>
  <c r="K214" i="2"/>
  <c r="J214" i="2"/>
  <c r="H212" i="2"/>
  <c r="I213" i="2"/>
  <c r="L213" i="2" l="1"/>
  <c r="M213" i="2" s="1"/>
  <c r="U213" i="2" s="1"/>
  <c r="P211" i="2"/>
  <c r="Q211" i="2" s="1"/>
  <c r="R211" i="2" s="1"/>
  <c r="O210" i="2"/>
  <c r="J213" i="2"/>
  <c r="K213" i="2"/>
  <c r="H211" i="2"/>
  <c r="I212" i="2"/>
  <c r="L212" i="2" l="1"/>
  <c r="M212" i="2" s="1"/>
  <c r="U212" i="2" s="1"/>
  <c r="P210" i="2"/>
  <c r="Q210" i="2" s="1"/>
  <c r="R210" i="2" s="1"/>
  <c r="O209" i="2"/>
  <c r="J212" i="2"/>
  <c r="K212" i="2"/>
  <c r="H210" i="2"/>
  <c r="I211" i="2"/>
  <c r="L211" i="2" l="1"/>
  <c r="M211" i="2" s="1"/>
  <c r="U211" i="2" s="1"/>
  <c r="P209" i="2"/>
  <c r="Q209" i="2" s="1"/>
  <c r="R209" i="2" s="1"/>
  <c r="O208" i="2"/>
  <c r="K211" i="2"/>
  <c r="J211" i="2"/>
  <c r="H209" i="2"/>
  <c r="I210" i="2"/>
  <c r="L210" i="2" l="1"/>
  <c r="M210" i="2" s="1"/>
  <c r="U210" i="2" s="1"/>
  <c r="P208" i="2"/>
  <c r="Q208" i="2" s="1"/>
  <c r="R208" i="2" s="1"/>
  <c r="O207" i="2"/>
  <c r="K210" i="2"/>
  <c r="J210" i="2"/>
  <c r="H208" i="2"/>
  <c r="I209" i="2"/>
  <c r="L209" i="2" l="1"/>
  <c r="M209" i="2" s="1"/>
  <c r="U209" i="2" s="1"/>
  <c r="P207" i="2"/>
  <c r="Q207" i="2" s="1"/>
  <c r="R207" i="2" s="1"/>
  <c r="O206" i="2"/>
  <c r="K209" i="2"/>
  <c r="J209" i="2"/>
  <c r="H207" i="2"/>
  <c r="I208" i="2"/>
  <c r="L208" i="2" l="1"/>
  <c r="M208" i="2" s="1"/>
  <c r="U208" i="2" s="1"/>
  <c r="P206" i="2"/>
  <c r="Q206" i="2" s="1"/>
  <c r="R206" i="2" s="1"/>
  <c r="O205" i="2"/>
  <c r="J208" i="2"/>
  <c r="K208" i="2"/>
  <c r="H206" i="2"/>
  <c r="I207" i="2"/>
  <c r="L207" i="2" l="1"/>
  <c r="M207" i="2" s="1"/>
  <c r="U207" i="2" s="1"/>
  <c r="O204" i="2"/>
  <c r="P205" i="2"/>
  <c r="Q205" i="2" s="1"/>
  <c r="R205" i="2" s="1"/>
  <c r="K207" i="2"/>
  <c r="J207" i="2"/>
  <c r="H205" i="2"/>
  <c r="I206" i="2"/>
  <c r="L206" i="2" l="1"/>
  <c r="M206" i="2" s="1"/>
  <c r="U206" i="2" s="1"/>
  <c r="P204" i="2"/>
  <c r="Q204" i="2" s="1"/>
  <c r="R204" i="2" s="1"/>
  <c r="O203" i="2"/>
  <c r="K206" i="2"/>
  <c r="J206" i="2"/>
  <c r="H204" i="2"/>
  <c r="I205" i="2"/>
  <c r="L205" i="2" l="1"/>
  <c r="M205" i="2" s="1"/>
  <c r="U205" i="2" s="1"/>
  <c r="P203" i="2"/>
  <c r="Q203" i="2" s="1"/>
  <c r="R203" i="2" s="1"/>
  <c r="O202" i="2"/>
  <c r="K205" i="2"/>
  <c r="J205" i="2"/>
  <c r="H203" i="2"/>
  <c r="I204" i="2"/>
  <c r="L204" i="2" l="1"/>
  <c r="M204" i="2" s="1"/>
  <c r="U204" i="2" s="1"/>
  <c r="P202" i="2"/>
  <c r="Q202" i="2" s="1"/>
  <c r="R202" i="2" s="1"/>
  <c r="O201" i="2"/>
  <c r="K204" i="2"/>
  <c r="J204" i="2"/>
  <c r="H202" i="2"/>
  <c r="I203" i="2"/>
  <c r="L203" i="2" l="1"/>
  <c r="M203" i="2" s="1"/>
  <c r="U203" i="2" s="1"/>
  <c r="O200" i="2"/>
  <c r="P201" i="2"/>
  <c r="Q201" i="2" s="1"/>
  <c r="R201" i="2" s="1"/>
  <c r="K203" i="2"/>
  <c r="J203" i="2"/>
  <c r="H201" i="2"/>
  <c r="I202" i="2"/>
  <c r="L202" i="2" l="1"/>
  <c r="M202" i="2" s="1"/>
  <c r="U202" i="2" s="1"/>
  <c r="O199" i="2"/>
  <c r="P200" i="2"/>
  <c r="Q200" i="2" s="1"/>
  <c r="R200" i="2" s="1"/>
  <c r="K202" i="2"/>
  <c r="J202" i="2"/>
  <c r="H200" i="2"/>
  <c r="I201" i="2"/>
  <c r="L201" i="2" l="1"/>
  <c r="M201" i="2" s="1"/>
  <c r="U201" i="2" s="1"/>
  <c r="P199" i="2"/>
  <c r="Q199" i="2" s="1"/>
  <c r="R199" i="2" s="1"/>
  <c r="O198" i="2"/>
  <c r="J201" i="2"/>
  <c r="K201" i="2"/>
  <c r="H199" i="2"/>
  <c r="I200" i="2"/>
  <c r="L200" i="2" l="1"/>
  <c r="M200" i="2" s="1"/>
  <c r="U200" i="2" s="1"/>
  <c r="P198" i="2"/>
  <c r="Q198" i="2" s="1"/>
  <c r="R198" i="2" s="1"/>
  <c r="O197" i="2"/>
  <c r="K200" i="2"/>
  <c r="J200" i="2"/>
  <c r="H198" i="2"/>
  <c r="I199" i="2"/>
  <c r="L199" i="2" l="1"/>
  <c r="M199" i="2" s="1"/>
  <c r="U199" i="2" s="1"/>
  <c r="O196" i="2"/>
  <c r="P197" i="2"/>
  <c r="Q197" i="2" s="1"/>
  <c r="R197" i="2" s="1"/>
  <c r="K199" i="2"/>
  <c r="J199" i="2"/>
  <c r="H197" i="2"/>
  <c r="I198" i="2"/>
  <c r="L198" i="2" l="1"/>
  <c r="M198" i="2" s="1"/>
  <c r="U198" i="2" s="1"/>
  <c r="P196" i="2"/>
  <c r="Q196" i="2" s="1"/>
  <c r="R196" i="2" s="1"/>
  <c r="O195" i="2"/>
  <c r="K198" i="2"/>
  <c r="J198" i="2"/>
  <c r="H196" i="2"/>
  <c r="I197" i="2"/>
  <c r="L197" i="2" l="1"/>
  <c r="M197" i="2" s="1"/>
  <c r="U197" i="2" s="1"/>
  <c r="O194" i="2"/>
  <c r="P195" i="2"/>
  <c r="Q195" i="2" s="1"/>
  <c r="R195" i="2" s="1"/>
  <c r="J197" i="2"/>
  <c r="K197" i="2"/>
  <c r="H195" i="2"/>
  <c r="I196" i="2"/>
  <c r="L196" i="2" l="1"/>
  <c r="M196" i="2" s="1"/>
  <c r="U196" i="2" s="1"/>
  <c r="P194" i="2"/>
  <c r="Q194" i="2" s="1"/>
  <c r="R194" i="2" s="1"/>
  <c r="O193" i="2"/>
  <c r="J196" i="2"/>
  <c r="K196" i="2"/>
  <c r="H194" i="2"/>
  <c r="I195" i="2"/>
  <c r="L195" i="2" l="1"/>
  <c r="M195" i="2" s="1"/>
  <c r="U195" i="2" s="1"/>
  <c r="O192" i="2"/>
  <c r="P193" i="2"/>
  <c r="Q193" i="2" s="1"/>
  <c r="R193" i="2" s="1"/>
  <c r="K195" i="2"/>
  <c r="J195" i="2"/>
  <c r="H193" i="2"/>
  <c r="I194" i="2"/>
  <c r="L194" i="2" l="1"/>
  <c r="M194" i="2" s="1"/>
  <c r="U194" i="2" s="1"/>
  <c r="P192" i="2"/>
  <c r="Q192" i="2" s="1"/>
  <c r="R192" i="2" s="1"/>
  <c r="O191" i="2"/>
  <c r="K194" i="2"/>
  <c r="J194" i="2"/>
  <c r="H192" i="2"/>
  <c r="I193" i="2"/>
  <c r="L193" i="2" l="1"/>
  <c r="M193" i="2" s="1"/>
  <c r="U193" i="2" s="1"/>
  <c r="P191" i="2"/>
  <c r="Q191" i="2" s="1"/>
  <c r="R191" i="2" s="1"/>
  <c r="O190" i="2"/>
  <c r="K193" i="2"/>
  <c r="J193" i="2"/>
  <c r="H191" i="2"/>
  <c r="I192" i="2"/>
  <c r="L192" i="2" l="1"/>
  <c r="M192" i="2" s="1"/>
  <c r="U192" i="2" s="1"/>
  <c r="P190" i="2"/>
  <c r="Q190" i="2" s="1"/>
  <c r="R190" i="2" s="1"/>
  <c r="O189" i="2"/>
  <c r="J192" i="2"/>
  <c r="K192" i="2"/>
  <c r="H190" i="2"/>
  <c r="I191" i="2"/>
  <c r="L191" i="2" l="1"/>
  <c r="M191" i="2" s="1"/>
  <c r="U191" i="2" s="1"/>
  <c r="P189" i="2"/>
  <c r="Q189" i="2" s="1"/>
  <c r="R189" i="2" s="1"/>
  <c r="O188" i="2"/>
  <c r="K191" i="2"/>
  <c r="J191" i="2"/>
  <c r="H189" i="2"/>
  <c r="I190" i="2"/>
  <c r="L190" i="2" l="1"/>
  <c r="M190" i="2" s="1"/>
  <c r="U190" i="2" s="1"/>
  <c r="P188" i="2"/>
  <c r="Q188" i="2" s="1"/>
  <c r="R188" i="2" s="1"/>
  <c r="O187" i="2"/>
  <c r="K190" i="2"/>
  <c r="J190" i="2"/>
  <c r="H188" i="2"/>
  <c r="I189" i="2"/>
  <c r="L189" i="2" l="1"/>
  <c r="M189" i="2" s="1"/>
  <c r="U189" i="2" s="1"/>
  <c r="P187" i="2"/>
  <c r="Q187" i="2" s="1"/>
  <c r="R187" i="2" s="1"/>
  <c r="O186" i="2"/>
  <c r="K189" i="2"/>
  <c r="J189" i="2"/>
  <c r="H187" i="2"/>
  <c r="I188" i="2"/>
  <c r="L188" i="2" l="1"/>
  <c r="M188" i="2" s="1"/>
  <c r="U188" i="2" s="1"/>
  <c r="P186" i="2"/>
  <c r="Q186" i="2" s="1"/>
  <c r="R186" i="2" s="1"/>
  <c r="O185" i="2"/>
  <c r="K188" i="2"/>
  <c r="J188" i="2"/>
  <c r="H186" i="2"/>
  <c r="I187" i="2"/>
  <c r="L187" i="2" l="1"/>
  <c r="M187" i="2" s="1"/>
  <c r="U187" i="2" s="1"/>
  <c r="O184" i="2"/>
  <c r="P185" i="2"/>
  <c r="Q185" i="2" s="1"/>
  <c r="R185" i="2" s="1"/>
  <c r="K187" i="2"/>
  <c r="J187" i="2"/>
  <c r="H185" i="2"/>
  <c r="I186" i="2"/>
  <c r="L186" i="2" l="1"/>
  <c r="M186" i="2" s="1"/>
  <c r="U186" i="2" s="1"/>
  <c r="P184" i="2"/>
  <c r="Q184" i="2" s="1"/>
  <c r="R184" i="2" s="1"/>
  <c r="O183" i="2"/>
  <c r="K186" i="2"/>
  <c r="J186" i="2"/>
  <c r="H184" i="2"/>
  <c r="I185" i="2"/>
  <c r="L185" i="2" l="1"/>
  <c r="M185" i="2" s="1"/>
  <c r="U185" i="2" s="1"/>
  <c r="P183" i="2"/>
  <c r="Q183" i="2" s="1"/>
  <c r="R183" i="2" s="1"/>
  <c r="O182" i="2"/>
  <c r="J185" i="2"/>
  <c r="K185" i="2"/>
  <c r="H183" i="2"/>
  <c r="I184" i="2"/>
  <c r="L184" i="2" l="1"/>
  <c r="M184" i="2" s="1"/>
  <c r="U184" i="2" s="1"/>
  <c r="P182" i="2"/>
  <c r="Q182" i="2" s="1"/>
  <c r="R182" i="2" s="1"/>
  <c r="O181" i="2"/>
  <c r="K184" i="2"/>
  <c r="J184" i="2"/>
  <c r="H182" i="2"/>
  <c r="I183" i="2"/>
  <c r="L183" i="2" l="1"/>
  <c r="M183" i="2" s="1"/>
  <c r="U183" i="2" s="1"/>
  <c r="O180" i="2"/>
  <c r="P181" i="2"/>
  <c r="Q181" i="2" s="1"/>
  <c r="R181" i="2" s="1"/>
  <c r="K183" i="2"/>
  <c r="J183" i="2"/>
  <c r="H181" i="2"/>
  <c r="I182" i="2"/>
  <c r="L182" i="2" l="1"/>
  <c r="M182" i="2" s="1"/>
  <c r="U182" i="2" s="1"/>
  <c r="P180" i="2"/>
  <c r="Q180" i="2" s="1"/>
  <c r="R180" i="2" s="1"/>
  <c r="O179" i="2"/>
  <c r="K182" i="2"/>
  <c r="J182" i="2"/>
  <c r="H180" i="2"/>
  <c r="I181" i="2"/>
  <c r="L181" i="2" l="1"/>
  <c r="M181" i="2" s="1"/>
  <c r="U181" i="2" s="1"/>
  <c r="P179" i="2"/>
  <c r="Q179" i="2" s="1"/>
  <c r="R179" i="2" s="1"/>
  <c r="O178" i="2"/>
  <c r="J181" i="2"/>
  <c r="K181" i="2"/>
  <c r="H179" i="2"/>
  <c r="I180" i="2"/>
  <c r="L180" i="2" l="1"/>
  <c r="M180" i="2" s="1"/>
  <c r="U180" i="2" s="1"/>
  <c r="P178" i="2"/>
  <c r="Q178" i="2" s="1"/>
  <c r="R178" i="2" s="1"/>
  <c r="O177" i="2"/>
  <c r="J180" i="2"/>
  <c r="K180" i="2"/>
  <c r="H178" i="2"/>
  <c r="I179" i="2"/>
  <c r="L179" i="2" l="1"/>
  <c r="M179" i="2" s="1"/>
  <c r="U179" i="2" s="1"/>
  <c r="O176" i="2"/>
  <c r="P177" i="2"/>
  <c r="Q177" i="2" s="1"/>
  <c r="R177" i="2" s="1"/>
  <c r="K179" i="2"/>
  <c r="J179" i="2"/>
  <c r="H177" i="2"/>
  <c r="I178" i="2"/>
  <c r="L178" i="2" l="1"/>
  <c r="M178" i="2" s="1"/>
  <c r="U178" i="2" s="1"/>
  <c r="P176" i="2"/>
  <c r="Q176" i="2" s="1"/>
  <c r="R176" i="2" s="1"/>
  <c r="O175" i="2"/>
  <c r="K178" i="2"/>
  <c r="J178" i="2"/>
  <c r="H176" i="2"/>
  <c r="I177" i="2"/>
  <c r="L177" i="2" l="1"/>
  <c r="M177" i="2" s="1"/>
  <c r="U177" i="2" s="1"/>
  <c r="P175" i="2"/>
  <c r="Q175" i="2" s="1"/>
  <c r="R175" i="2" s="1"/>
  <c r="O174" i="2"/>
  <c r="K177" i="2"/>
  <c r="J177" i="2"/>
  <c r="H175" i="2"/>
  <c r="I176" i="2"/>
  <c r="L176" i="2" l="1"/>
  <c r="M176" i="2" s="1"/>
  <c r="U176" i="2" s="1"/>
  <c r="O173" i="2"/>
  <c r="P174" i="2"/>
  <c r="Q174" i="2" s="1"/>
  <c r="R174" i="2" s="1"/>
  <c r="J176" i="2"/>
  <c r="K176" i="2"/>
  <c r="H174" i="2"/>
  <c r="I175" i="2"/>
  <c r="L175" i="2" l="1"/>
  <c r="M175" i="2" s="1"/>
  <c r="U175" i="2" s="1"/>
  <c r="P173" i="2"/>
  <c r="Q173" i="2" s="1"/>
  <c r="R173" i="2" s="1"/>
  <c r="O172" i="2"/>
  <c r="K175" i="2"/>
  <c r="J175" i="2"/>
  <c r="H173" i="2"/>
  <c r="I174" i="2"/>
  <c r="L174" i="2" l="1"/>
  <c r="M174" i="2" s="1"/>
  <c r="U174" i="2" s="1"/>
  <c r="P172" i="2"/>
  <c r="Q172" i="2" s="1"/>
  <c r="R172" i="2" s="1"/>
  <c r="O171" i="2"/>
  <c r="K174" i="2"/>
  <c r="J174" i="2"/>
  <c r="H172" i="2"/>
  <c r="I173" i="2"/>
  <c r="L173" i="2" l="1"/>
  <c r="M173" i="2" s="1"/>
  <c r="U173" i="2" s="1"/>
  <c r="P171" i="2"/>
  <c r="Q171" i="2" s="1"/>
  <c r="R171" i="2" s="1"/>
  <c r="O170" i="2"/>
  <c r="K173" i="2"/>
  <c r="J173" i="2"/>
  <c r="H171" i="2"/>
  <c r="I172" i="2"/>
  <c r="L172" i="2" l="1"/>
  <c r="M172" i="2" s="1"/>
  <c r="U172" i="2" s="1"/>
  <c r="P170" i="2"/>
  <c r="Q170" i="2" s="1"/>
  <c r="R170" i="2" s="1"/>
  <c r="O169" i="2"/>
  <c r="K172" i="2"/>
  <c r="J172" i="2"/>
  <c r="H170" i="2"/>
  <c r="I171" i="2"/>
  <c r="L171" i="2" l="1"/>
  <c r="M171" i="2" s="1"/>
  <c r="U171" i="2" s="1"/>
  <c r="O168" i="2"/>
  <c r="P169" i="2"/>
  <c r="Q169" i="2" s="1"/>
  <c r="R169" i="2" s="1"/>
  <c r="K171" i="2"/>
  <c r="J171" i="2"/>
  <c r="H169" i="2"/>
  <c r="I170" i="2"/>
  <c r="L170" i="2" l="1"/>
  <c r="M170" i="2" s="1"/>
  <c r="U170" i="2" s="1"/>
  <c r="P168" i="2"/>
  <c r="Q168" i="2" s="1"/>
  <c r="R168" i="2" s="1"/>
  <c r="O167" i="2"/>
  <c r="K170" i="2"/>
  <c r="J170" i="2"/>
  <c r="H168" i="2"/>
  <c r="I169" i="2"/>
  <c r="L169" i="2" l="1"/>
  <c r="M169" i="2" s="1"/>
  <c r="U169" i="2" s="1"/>
  <c r="P167" i="2"/>
  <c r="Q167" i="2" s="1"/>
  <c r="R167" i="2" s="1"/>
  <c r="O166" i="2"/>
  <c r="J169" i="2"/>
  <c r="K169" i="2"/>
  <c r="H167" i="2"/>
  <c r="I168" i="2"/>
  <c r="L168" i="2" l="1"/>
  <c r="M168" i="2" s="1"/>
  <c r="U168" i="2" s="1"/>
  <c r="P166" i="2"/>
  <c r="Q166" i="2" s="1"/>
  <c r="R166" i="2" s="1"/>
  <c r="O165" i="2"/>
  <c r="K168" i="2"/>
  <c r="J168" i="2"/>
  <c r="H166" i="2"/>
  <c r="I167" i="2"/>
  <c r="L167" i="2" l="1"/>
  <c r="M167" i="2" s="1"/>
  <c r="U167" i="2" s="1"/>
  <c r="O164" i="2"/>
  <c r="P165" i="2"/>
  <c r="Q165" i="2" s="1"/>
  <c r="R165" i="2" s="1"/>
  <c r="K167" i="2"/>
  <c r="J167" i="2"/>
  <c r="H165" i="2"/>
  <c r="I166" i="2"/>
  <c r="L166" i="2" l="1"/>
  <c r="M166" i="2" s="1"/>
  <c r="U166" i="2" s="1"/>
  <c r="P164" i="2"/>
  <c r="Q164" i="2" s="1"/>
  <c r="R164" i="2" s="1"/>
  <c r="O163" i="2"/>
  <c r="K166" i="2"/>
  <c r="J166" i="2"/>
  <c r="H164" i="2"/>
  <c r="I165" i="2"/>
  <c r="L165" i="2" l="1"/>
  <c r="M165" i="2" s="1"/>
  <c r="U165" i="2" s="1"/>
  <c r="O162" i="2"/>
  <c r="P163" i="2"/>
  <c r="Q163" i="2" s="1"/>
  <c r="R163" i="2" s="1"/>
  <c r="J165" i="2"/>
  <c r="K165" i="2"/>
  <c r="H163" i="2"/>
  <c r="I164" i="2"/>
  <c r="L164" i="2" l="1"/>
  <c r="M164" i="2" s="1"/>
  <c r="U164" i="2" s="1"/>
  <c r="P162" i="2"/>
  <c r="Q162" i="2" s="1"/>
  <c r="R162" i="2" s="1"/>
  <c r="O161" i="2"/>
  <c r="J164" i="2"/>
  <c r="K164" i="2"/>
  <c r="H162" i="2"/>
  <c r="I163" i="2"/>
  <c r="L163" i="2" l="1"/>
  <c r="M163" i="2" s="1"/>
  <c r="U163" i="2" s="1"/>
  <c r="P161" i="2"/>
  <c r="Q161" i="2" s="1"/>
  <c r="R161" i="2" s="1"/>
  <c r="O160" i="2"/>
  <c r="K163" i="2"/>
  <c r="J163" i="2"/>
  <c r="H161" i="2"/>
  <c r="I162" i="2"/>
  <c r="L162" i="2" l="1"/>
  <c r="M162" i="2" s="1"/>
  <c r="U162" i="2" s="1"/>
  <c r="P160" i="2"/>
  <c r="Q160" i="2" s="1"/>
  <c r="R160" i="2" s="1"/>
  <c r="O159" i="2"/>
  <c r="K162" i="2"/>
  <c r="J162" i="2"/>
  <c r="H160" i="2"/>
  <c r="I161" i="2"/>
  <c r="L161" i="2" l="1"/>
  <c r="M161" i="2" s="1"/>
  <c r="U161" i="2" s="1"/>
  <c r="P159" i="2"/>
  <c r="Q159" i="2" s="1"/>
  <c r="R159" i="2" s="1"/>
  <c r="O158" i="2"/>
  <c r="K161" i="2"/>
  <c r="J161" i="2"/>
  <c r="H159" i="2"/>
  <c r="I160" i="2"/>
  <c r="L160" i="2" l="1"/>
  <c r="M160" i="2" s="1"/>
  <c r="U160" i="2" s="1"/>
  <c r="P158" i="2"/>
  <c r="Q158" i="2" s="1"/>
  <c r="R158" i="2" s="1"/>
  <c r="O157" i="2"/>
  <c r="J160" i="2"/>
  <c r="K160" i="2"/>
  <c r="H158" i="2"/>
  <c r="I159" i="2"/>
  <c r="L159" i="2" l="1"/>
  <c r="M159" i="2" s="1"/>
  <c r="U159" i="2" s="1"/>
  <c r="O156" i="2"/>
  <c r="P157" i="2"/>
  <c r="Q157" i="2" s="1"/>
  <c r="R157" i="2" s="1"/>
  <c r="K159" i="2"/>
  <c r="J159" i="2"/>
  <c r="H157" i="2"/>
  <c r="I158" i="2"/>
  <c r="L158" i="2" l="1"/>
  <c r="M158" i="2" s="1"/>
  <c r="U158" i="2" s="1"/>
  <c r="P156" i="2"/>
  <c r="Q156" i="2" s="1"/>
  <c r="R156" i="2" s="1"/>
  <c r="O155" i="2"/>
  <c r="K158" i="2"/>
  <c r="J158" i="2"/>
  <c r="H156" i="2"/>
  <c r="I157" i="2"/>
  <c r="L157" i="2" l="1"/>
  <c r="M157" i="2" s="1"/>
  <c r="U157" i="2" s="1"/>
  <c r="P155" i="2"/>
  <c r="Q155" i="2" s="1"/>
  <c r="R155" i="2" s="1"/>
  <c r="O154" i="2"/>
  <c r="K157" i="2"/>
  <c r="J157" i="2"/>
  <c r="H155" i="2"/>
  <c r="I156" i="2"/>
  <c r="L156" i="2" l="1"/>
  <c r="M156" i="2" s="1"/>
  <c r="U156" i="2" s="1"/>
  <c r="P154" i="2"/>
  <c r="Q154" i="2" s="1"/>
  <c r="R154" i="2" s="1"/>
  <c r="O153" i="2"/>
  <c r="K156" i="2"/>
  <c r="J156" i="2"/>
  <c r="H154" i="2"/>
  <c r="I155" i="2"/>
  <c r="L155" i="2" l="1"/>
  <c r="M155" i="2" s="1"/>
  <c r="U155" i="2" s="1"/>
  <c r="O152" i="2"/>
  <c r="P153" i="2"/>
  <c r="Q153" i="2" s="1"/>
  <c r="R153" i="2" s="1"/>
  <c r="K155" i="2"/>
  <c r="J155" i="2"/>
  <c r="H153" i="2"/>
  <c r="I154" i="2"/>
  <c r="L154" i="2" l="1"/>
  <c r="M154" i="2" s="1"/>
  <c r="U154" i="2" s="1"/>
  <c r="P152" i="2"/>
  <c r="Q152" i="2" s="1"/>
  <c r="R152" i="2" s="1"/>
  <c r="O151" i="2"/>
  <c r="K154" i="2"/>
  <c r="J154" i="2"/>
  <c r="H152" i="2"/>
  <c r="I153" i="2"/>
  <c r="L153" i="2" l="1"/>
  <c r="M153" i="2" s="1"/>
  <c r="U153" i="2" s="1"/>
  <c r="P151" i="2"/>
  <c r="Q151" i="2" s="1"/>
  <c r="R151" i="2" s="1"/>
  <c r="O150" i="2"/>
  <c r="J153" i="2"/>
  <c r="K153" i="2"/>
  <c r="H151" i="2"/>
  <c r="I152" i="2"/>
  <c r="L152" i="2" l="1"/>
  <c r="M152" i="2" s="1"/>
  <c r="U152" i="2" s="1"/>
  <c r="O149" i="2"/>
  <c r="P150" i="2"/>
  <c r="Q150" i="2" s="1"/>
  <c r="R150" i="2" s="1"/>
  <c r="K152" i="2"/>
  <c r="J152" i="2"/>
  <c r="H150" i="2"/>
  <c r="I151" i="2"/>
  <c r="L151" i="2" l="1"/>
  <c r="M151" i="2" s="1"/>
  <c r="U151" i="2" s="1"/>
  <c r="P149" i="2"/>
  <c r="Q149" i="2" s="1"/>
  <c r="R149" i="2" s="1"/>
  <c r="O148" i="2"/>
  <c r="K151" i="2"/>
  <c r="J151" i="2"/>
  <c r="H149" i="2"/>
  <c r="I150" i="2"/>
  <c r="L150" i="2" l="1"/>
  <c r="M150" i="2" s="1"/>
  <c r="U150" i="2" s="1"/>
  <c r="P148" i="2"/>
  <c r="Q148" i="2" s="1"/>
  <c r="R148" i="2" s="1"/>
  <c r="O147" i="2"/>
  <c r="K150" i="2"/>
  <c r="J150" i="2"/>
  <c r="H148" i="2"/>
  <c r="I149" i="2"/>
  <c r="L149" i="2" l="1"/>
  <c r="M149" i="2" s="1"/>
  <c r="U149" i="2" s="1"/>
  <c r="P147" i="2"/>
  <c r="Q147" i="2" s="1"/>
  <c r="R147" i="2" s="1"/>
  <c r="O146" i="2"/>
  <c r="J149" i="2"/>
  <c r="K149" i="2"/>
  <c r="H147" i="2"/>
  <c r="I148" i="2"/>
  <c r="L148" i="2" l="1"/>
  <c r="M148" i="2" s="1"/>
  <c r="U148" i="2" s="1"/>
  <c r="P146" i="2"/>
  <c r="Q146" i="2" s="1"/>
  <c r="R146" i="2" s="1"/>
  <c r="O145" i="2"/>
  <c r="J148" i="2"/>
  <c r="K148" i="2"/>
  <c r="H146" i="2"/>
  <c r="I147" i="2"/>
  <c r="L147" i="2" l="1"/>
  <c r="M147" i="2" s="1"/>
  <c r="U147" i="2" s="1"/>
  <c r="P145" i="2"/>
  <c r="Q145" i="2" s="1"/>
  <c r="R145" i="2" s="1"/>
  <c r="O144" i="2"/>
  <c r="K147" i="2"/>
  <c r="J147" i="2"/>
  <c r="H145" i="2"/>
  <c r="I146" i="2"/>
  <c r="L146" i="2" l="1"/>
  <c r="M146" i="2" s="1"/>
  <c r="U146" i="2" s="1"/>
  <c r="P144" i="2"/>
  <c r="Q144" i="2" s="1"/>
  <c r="R144" i="2" s="1"/>
  <c r="O143" i="2"/>
  <c r="K146" i="2"/>
  <c r="J146" i="2"/>
  <c r="H144" i="2"/>
  <c r="I145" i="2"/>
  <c r="L145" i="2" l="1"/>
  <c r="M145" i="2" s="1"/>
  <c r="U145" i="2" s="1"/>
  <c r="P143" i="2"/>
  <c r="Q143" i="2" s="1"/>
  <c r="R143" i="2" s="1"/>
  <c r="O142" i="2"/>
  <c r="K145" i="2"/>
  <c r="J145" i="2"/>
  <c r="H143" i="2"/>
  <c r="I144" i="2"/>
  <c r="L144" i="2" l="1"/>
  <c r="M144" i="2" s="1"/>
  <c r="U144" i="2" s="1"/>
  <c r="O141" i="2"/>
  <c r="P142" i="2"/>
  <c r="Q142" i="2" s="1"/>
  <c r="R142" i="2" s="1"/>
  <c r="J144" i="2"/>
  <c r="K144" i="2"/>
  <c r="H142" i="2"/>
  <c r="I143" i="2"/>
  <c r="L143" i="2" l="1"/>
  <c r="M143" i="2" s="1"/>
  <c r="U143" i="2" s="1"/>
  <c r="O140" i="2"/>
  <c r="P141" i="2"/>
  <c r="Q141" i="2" s="1"/>
  <c r="R141" i="2" s="1"/>
  <c r="K143" i="2"/>
  <c r="J143" i="2"/>
  <c r="H141" i="2"/>
  <c r="I142" i="2"/>
  <c r="L142" i="2" l="1"/>
  <c r="M142" i="2" s="1"/>
  <c r="U142" i="2" s="1"/>
  <c r="P140" i="2"/>
  <c r="Q140" i="2" s="1"/>
  <c r="R140" i="2" s="1"/>
  <c r="O139" i="2"/>
  <c r="K142" i="2"/>
  <c r="J142" i="2"/>
  <c r="H140" i="2"/>
  <c r="I141" i="2"/>
  <c r="L141" i="2" l="1"/>
  <c r="M141" i="2" s="1"/>
  <c r="U141" i="2" s="1"/>
  <c r="P139" i="2"/>
  <c r="Q139" i="2" s="1"/>
  <c r="R139" i="2" s="1"/>
  <c r="O138" i="2"/>
  <c r="K141" i="2"/>
  <c r="J141" i="2"/>
  <c r="H139" i="2"/>
  <c r="I140" i="2"/>
  <c r="L140" i="2" l="1"/>
  <c r="M140" i="2" s="1"/>
  <c r="U140" i="2" s="1"/>
  <c r="P138" i="2"/>
  <c r="Q138" i="2" s="1"/>
  <c r="R138" i="2" s="1"/>
  <c r="O137" i="2"/>
  <c r="K140" i="2"/>
  <c r="J140" i="2"/>
  <c r="H138" i="2"/>
  <c r="I139" i="2"/>
  <c r="L139" i="2" l="1"/>
  <c r="M139" i="2" s="1"/>
  <c r="U139" i="2" s="1"/>
  <c r="O136" i="2"/>
  <c r="P137" i="2"/>
  <c r="Q137" i="2" s="1"/>
  <c r="R137" i="2" s="1"/>
  <c r="K139" i="2"/>
  <c r="J139" i="2"/>
  <c r="H137" i="2"/>
  <c r="I138" i="2"/>
  <c r="L138" i="2" l="1"/>
  <c r="M138" i="2" s="1"/>
  <c r="U138" i="2" s="1"/>
  <c r="P136" i="2"/>
  <c r="Q136" i="2" s="1"/>
  <c r="R136" i="2" s="1"/>
  <c r="O135" i="2"/>
  <c r="K138" i="2"/>
  <c r="J138" i="2"/>
  <c r="H136" i="2"/>
  <c r="I137" i="2"/>
  <c r="L137" i="2" l="1"/>
  <c r="M137" i="2" s="1"/>
  <c r="U137" i="2" s="1"/>
  <c r="P135" i="2"/>
  <c r="Q135" i="2" s="1"/>
  <c r="R135" i="2" s="1"/>
  <c r="O134" i="2"/>
  <c r="J137" i="2"/>
  <c r="K137" i="2"/>
  <c r="H135" i="2"/>
  <c r="I136" i="2"/>
  <c r="L136" i="2" l="1"/>
  <c r="M136" i="2" s="1"/>
  <c r="U136" i="2" s="1"/>
  <c r="O133" i="2"/>
  <c r="P134" i="2"/>
  <c r="Q134" i="2" s="1"/>
  <c r="R134" i="2" s="1"/>
  <c r="K136" i="2"/>
  <c r="J136" i="2"/>
  <c r="H134" i="2"/>
  <c r="I135" i="2"/>
  <c r="L135" i="2" l="1"/>
  <c r="M135" i="2" s="1"/>
  <c r="U135" i="2" s="1"/>
  <c r="P133" i="2"/>
  <c r="Q133" i="2" s="1"/>
  <c r="R133" i="2" s="1"/>
  <c r="O132" i="2"/>
  <c r="K135" i="2"/>
  <c r="J135" i="2"/>
  <c r="H133" i="2"/>
  <c r="I134" i="2"/>
  <c r="L134" i="2" l="1"/>
  <c r="M134" i="2" s="1"/>
  <c r="U134" i="2" s="1"/>
  <c r="P132" i="2"/>
  <c r="Q132" i="2" s="1"/>
  <c r="R132" i="2" s="1"/>
  <c r="O131" i="2"/>
  <c r="K134" i="2"/>
  <c r="J134" i="2"/>
  <c r="H132" i="2"/>
  <c r="I133" i="2"/>
  <c r="L133" i="2" l="1"/>
  <c r="M133" i="2" s="1"/>
  <c r="U133" i="2" s="1"/>
  <c r="O130" i="2"/>
  <c r="P131" i="2"/>
  <c r="Q131" i="2" s="1"/>
  <c r="R131" i="2" s="1"/>
  <c r="J133" i="2"/>
  <c r="K133" i="2"/>
  <c r="H131" i="2"/>
  <c r="I132" i="2"/>
  <c r="L132" i="2" l="1"/>
  <c r="M132" i="2" s="1"/>
  <c r="U132" i="2" s="1"/>
  <c r="P130" i="2"/>
  <c r="Q130" i="2" s="1"/>
  <c r="R130" i="2" s="1"/>
  <c r="O129" i="2"/>
  <c r="J132" i="2"/>
  <c r="K132" i="2"/>
  <c r="H130" i="2"/>
  <c r="I131" i="2"/>
  <c r="L131" i="2" l="1"/>
  <c r="M131" i="2" s="1"/>
  <c r="U131" i="2" s="1"/>
  <c r="O128" i="2"/>
  <c r="P129" i="2"/>
  <c r="Q129" i="2" s="1"/>
  <c r="R129" i="2" s="1"/>
  <c r="K131" i="2"/>
  <c r="J131" i="2"/>
  <c r="H129" i="2"/>
  <c r="I130" i="2"/>
  <c r="L130" i="2" l="1"/>
  <c r="M130" i="2" s="1"/>
  <c r="U130" i="2" s="1"/>
  <c r="P128" i="2"/>
  <c r="Q128" i="2" s="1"/>
  <c r="R128" i="2" s="1"/>
  <c r="O127" i="2"/>
  <c r="K130" i="2"/>
  <c r="J130" i="2"/>
  <c r="H128" i="2"/>
  <c r="I129" i="2"/>
  <c r="L129" i="2" l="1"/>
  <c r="M129" i="2" s="1"/>
  <c r="U129" i="2" s="1"/>
  <c r="P127" i="2"/>
  <c r="Q127" i="2" s="1"/>
  <c r="R127" i="2" s="1"/>
  <c r="O126" i="2"/>
  <c r="K129" i="2"/>
  <c r="J129" i="2"/>
  <c r="H127" i="2"/>
  <c r="I128" i="2"/>
  <c r="L128" i="2" l="1"/>
  <c r="M128" i="2" s="1"/>
  <c r="U128" i="2" s="1"/>
  <c r="P126" i="2"/>
  <c r="Q126" i="2" s="1"/>
  <c r="R126" i="2" s="1"/>
  <c r="O125" i="2"/>
  <c r="J128" i="2"/>
  <c r="K128" i="2"/>
  <c r="H126" i="2"/>
  <c r="I127" i="2"/>
  <c r="L127" i="2" l="1"/>
  <c r="M127" i="2" s="1"/>
  <c r="U127" i="2" s="1"/>
  <c r="P125" i="2"/>
  <c r="Q125" i="2" s="1"/>
  <c r="R125" i="2" s="1"/>
  <c r="O124" i="2"/>
  <c r="K127" i="2"/>
  <c r="J127" i="2"/>
  <c r="H125" i="2"/>
  <c r="I126" i="2"/>
  <c r="L126" i="2" l="1"/>
  <c r="M126" i="2" s="1"/>
  <c r="U126" i="2" s="1"/>
  <c r="P124" i="2"/>
  <c r="Q124" i="2" s="1"/>
  <c r="R124" i="2" s="1"/>
  <c r="O123" i="2"/>
  <c r="K126" i="2"/>
  <c r="J126" i="2"/>
  <c r="H124" i="2"/>
  <c r="I125" i="2"/>
  <c r="L125" i="2" l="1"/>
  <c r="M125" i="2" s="1"/>
  <c r="U125" i="2" s="1"/>
  <c r="O122" i="2"/>
  <c r="P123" i="2"/>
  <c r="Q123" i="2" s="1"/>
  <c r="R123" i="2" s="1"/>
  <c r="K125" i="2"/>
  <c r="J125" i="2"/>
  <c r="H123" i="2"/>
  <c r="I124" i="2"/>
  <c r="L124" i="2" l="1"/>
  <c r="M124" i="2" s="1"/>
  <c r="U124" i="2" s="1"/>
  <c r="P122" i="2"/>
  <c r="Q122" i="2" s="1"/>
  <c r="R122" i="2" s="1"/>
  <c r="O121" i="2"/>
  <c r="K124" i="2"/>
  <c r="J124" i="2"/>
  <c r="H122" i="2"/>
  <c r="I123" i="2"/>
  <c r="L123" i="2" l="1"/>
  <c r="M123" i="2" s="1"/>
  <c r="U123" i="2" s="1"/>
  <c r="P121" i="2"/>
  <c r="Q121" i="2" s="1"/>
  <c r="R121" i="2" s="1"/>
  <c r="O120" i="2"/>
  <c r="K123" i="2"/>
  <c r="J123" i="2"/>
  <c r="H121" i="2"/>
  <c r="I122" i="2"/>
  <c r="L122" i="2" l="1"/>
  <c r="M122" i="2" s="1"/>
  <c r="U122" i="2" s="1"/>
  <c r="P120" i="2"/>
  <c r="Q120" i="2" s="1"/>
  <c r="R120" i="2" s="1"/>
  <c r="O119" i="2"/>
  <c r="K122" i="2"/>
  <c r="J122" i="2"/>
  <c r="H120" i="2"/>
  <c r="I121" i="2"/>
  <c r="L121" i="2" l="1"/>
  <c r="M121" i="2" s="1"/>
  <c r="U121" i="2" s="1"/>
  <c r="P119" i="2"/>
  <c r="Q119" i="2" s="1"/>
  <c r="R119" i="2" s="1"/>
  <c r="O118" i="2"/>
  <c r="J121" i="2"/>
  <c r="K121" i="2"/>
  <c r="H119" i="2"/>
  <c r="I120" i="2"/>
  <c r="L120" i="2" l="1"/>
  <c r="M120" i="2" s="1"/>
  <c r="U120" i="2" s="1"/>
  <c r="O117" i="2"/>
  <c r="P118" i="2"/>
  <c r="Q118" i="2" s="1"/>
  <c r="R118" i="2" s="1"/>
  <c r="K120" i="2"/>
  <c r="J120" i="2"/>
  <c r="H118" i="2"/>
  <c r="I119" i="2"/>
  <c r="L119" i="2" l="1"/>
  <c r="M119" i="2" s="1"/>
  <c r="U119" i="2" s="1"/>
  <c r="P117" i="2"/>
  <c r="Q117" i="2" s="1"/>
  <c r="R117" i="2" s="1"/>
  <c r="O116" i="2"/>
  <c r="K119" i="2"/>
  <c r="J119" i="2"/>
  <c r="H117" i="2"/>
  <c r="I118" i="2"/>
  <c r="L118" i="2" l="1"/>
  <c r="M118" i="2" s="1"/>
  <c r="U118" i="2" s="1"/>
  <c r="O115" i="2"/>
  <c r="P116" i="2"/>
  <c r="Q116" i="2" s="1"/>
  <c r="R116" i="2" s="1"/>
  <c r="K118" i="2"/>
  <c r="J118" i="2"/>
  <c r="H116" i="2"/>
  <c r="I117" i="2"/>
  <c r="L117" i="2" l="1"/>
  <c r="M117" i="2" s="1"/>
  <c r="U117" i="2" s="1"/>
  <c r="P115" i="2"/>
  <c r="Q115" i="2" s="1"/>
  <c r="R115" i="2" s="1"/>
  <c r="O114" i="2"/>
  <c r="J117" i="2"/>
  <c r="K117" i="2"/>
  <c r="H115" i="2"/>
  <c r="I116" i="2"/>
  <c r="L116" i="2" l="1"/>
  <c r="M116" i="2" s="1"/>
  <c r="U116" i="2" s="1"/>
  <c r="P114" i="2"/>
  <c r="Q114" i="2" s="1"/>
  <c r="R114" i="2" s="1"/>
  <c r="O113" i="2"/>
  <c r="J116" i="2"/>
  <c r="K116" i="2"/>
  <c r="H114" i="2"/>
  <c r="I115" i="2"/>
  <c r="L115" i="2" l="1"/>
  <c r="M115" i="2" s="1"/>
  <c r="U115" i="2" s="1"/>
  <c r="P113" i="2"/>
  <c r="Q113" i="2" s="1"/>
  <c r="R113" i="2" s="1"/>
  <c r="O112" i="2"/>
  <c r="K115" i="2"/>
  <c r="J115" i="2"/>
  <c r="H113" i="2"/>
  <c r="I114" i="2"/>
  <c r="L114" i="2" l="1"/>
  <c r="M114" i="2" s="1"/>
  <c r="U114" i="2" s="1"/>
  <c r="P112" i="2"/>
  <c r="Q112" i="2" s="1"/>
  <c r="R112" i="2" s="1"/>
  <c r="O111" i="2"/>
  <c r="K114" i="2"/>
  <c r="J114" i="2"/>
  <c r="H112" i="2"/>
  <c r="I113" i="2"/>
  <c r="L113" i="2" l="1"/>
  <c r="M113" i="2" s="1"/>
  <c r="U113" i="2" s="1"/>
  <c r="P111" i="2"/>
  <c r="Q111" i="2" s="1"/>
  <c r="R111" i="2" s="1"/>
  <c r="O110" i="2"/>
  <c r="K113" i="2"/>
  <c r="J113" i="2"/>
  <c r="H111" i="2"/>
  <c r="I112" i="2"/>
  <c r="L112" i="2" l="1"/>
  <c r="M112" i="2" s="1"/>
  <c r="U112" i="2" s="1"/>
  <c r="P110" i="2"/>
  <c r="Q110" i="2" s="1"/>
  <c r="R110" i="2" s="1"/>
  <c r="O109" i="2"/>
  <c r="J112" i="2"/>
  <c r="K112" i="2"/>
  <c r="H110" i="2"/>
  <c r="I111" i="2"/>
  <c r="L111" i="2" l="1"/>
  <c r="M111" i="2" s="1"/>
  <c r="U111" i="2" s="1"/>
  <c r="O108" i="2"/>
  <c r="P109" i="2"/>
  <c r="Q109" i="2" s="1"/>
  <c r="R109" i="2" s="1"/>
  <c r="K111" i="2"/>
  <c r="J111" i="2"/>
  <c r="H109" i="2"/>
  <c r="I110" i="2"/>
  <c r="L110" i="2" l="1"/>
  <c r="M110" i="2" s="1"/>
  <c r="U110" i="2" s="1"/>
  <c r="P108" i="2"/>
  <c r="Q108" i="2" s="1"/>
  <c r="R108" i="2" s="1"/>
  <c r="O107" i="2"/>
  <c r="K110" i="2"/>
  <c r="J110" i="2"/>
  <c r="H108" i="2"/>
  <c r="I109" i="2"/>
  <c r="L109" i="2" l="1"/>
  <c r="M109" i="2" s="1"/>
  <c r="U109" i="2" s="1"/>
  <c r="O106" i="2"/>
  <c r="P107" i="2"/>
  <c r="Q107" i="2" s="1"/>
  <c r="R107" i="2" s="1"/>
  <c r="K109" i="2"/>
  <c r="J109" i="2"/>
  <c r="H107" i="2"/>
  <c r="I108" i="2"/>
  <c r="L108" i="2" l="1"/>
  <c r="M108" i="2" s="1"/>
  <c r="U108" i="2" s="1"/>
  <c r="P106" i="2"/>
  <c r="Q106" i="2" s="1"/>
  <c r="R106" i="2" s="1"/>
  <c r="O105" i="2"/>
  <c r="K108" i="2"/>
  <c r="J108" i="2"/>
  <c r="H106" i="2"/>
  <c r="I107" i="2"/>
  <c r="L107" i="2" l="1"/>
  <c r="M107" i="2" s="1"/>
  <c r="U107" i="2" s="1"/>
  <c r="P105" i="2"/>
  <c r="Q105" i="2" s="1"/>
  <c r="R105" i="2" s="1"/>
  <c r="O104" i="2"/>
  <c r="K107" i="2"/>
  <c r="J107" i="2"/>
  <c r="H105" i="2"/>
  <c r="I106" i="2"/>
  <c r="L106" i="2" l="1"/>
  <c r="M106" i="2" s="1"/>
  <c r="U106" i="2" s="1"/>
  <c r="O103" i="2"/>
  <c r="P104" i="2"/>
  <c r="Q104" i="2" s="1"/>
  <c r="R104" i="2" s="1"/>
  <c r="K106" i="2"/>
  <c r="J106" i="2"/>
  <c r="H104" i="2"/>
  <c r="I105" i="2"/>
  <c r="L105" i="2" l="1"/>
  <c r="M105" i="2" s="1"/>
  <c r="U105" i="2" s="1"/>
  <c r="P103" i="2"/>
  <c r="Q103" i="2" s="1"/>
  <c r="R103" i="2" s="1"/>
  <c r="O102" i="2"/>
  <c r="J105" i="2"/>
  <c r="K105" i="2"/>
  <c r="H103" i="2"/>
  <c r="I104" i="2"/>
  <c r="L104" i="2" l="1"/>
  <c r="M104" i="2" s="1"/>
  <c r="U104" i="2" s="1"/>
  <c r="O101" i="2"/>
  <c r="P102" i="2"/>
  <c r="Q102" i="2" s="1"/>
  <c r="R102" i="2" s="1"/>
  <c r="K104" i="2"/>
  <c r="J104" i="2"/>
  <c r="H102" i="2"/>
  <c r="I103" i="2"/>
  <c r="L103" i="2" l="1"/>
  <c r="M103" i="2" s="1"/>
  <c r="U103" i="2" s="1"/>
  <c r="O100" i="2"/>
  <c r="P101" i="2"/>
  <c r="Q101" i="2" s="1"/>
  <c r="R101" i="2" s="1"/>
  <c r="K103" i="2"/>
  <c r="J103" i="2"/>
  <c r="H101" i="2"/>
  <c r="I102" i="2"/>
  <c r="L102" i="2" l="1"/>
  <c r="M102" i="2" s="1"/>
  <c r="U102" i="2" s="1"/>
  <c r="P100" i="2"/>
  <c r="Q100" i="2" s="1"/>
  <c r="R100" i="2" s="1"/>
  <c r="O99" i="2"/>
  <c r="K102" i="2"/>
  <c r="J102" i="2"/>
  <c r="H100" i="2"/>
  <c r="I101" i="2"/>
  <c r="L101" i="2" l="1"/>
  <c r="M101" i="2" s="1"/>
  <c r="U101" i="2" s="1"/>
  <c r="O98" i="2"/>
  <c r="P99" i="2"/>
  <c r="Q99" i="2" s="1"/>
  <c r="R99" i="2" s="1"/>
  <c r="J101" i="2"/>
  <c r="K101" i="2"/>
  <c r="H99" i="2"/>
  <c r="I100" i="2"/>
  <c r="L100" i="2" l="1"/>
  <c r="M100" i="2" s="1"/>
  <c r="U100" i="2" s="1"/>
  <c r="P98" i="2"/>
  <c r="Q98" i="2" s="1"/>
  <c r="R98" i="2" s="1"/>
  <c r="O97" i="2"/>
  <c r="J100" i="2"/>
  <c r="K100" i="2"/>
  <c r="H98" i="2"/>
  <c r="I99" i="2"/>
  <c r="L99" i="2" l="1"/>
  <c r="M99" i="2" s="1"/>
  <c r="U99" i="2" s="1"/>
  <c r="P97" i="2"/>
  <c r="Q97" i="2" s="1"/>
  <c r="R97" i="2" s="1"/>
  <c r="O96" i="2"/>
  <c r="K99" i="2"/>
  <c r="J99" i="2"/>
  <c r="H97" i="2"/>
  <c r="I98" i="2"/>
  <c r="L98" i="2" l="1"/>
  <c r="M98" i="2" s="1"/>
  <c r="U98" i="2" s="1"/>
  <c r="P96" i="2"/>
  <c r="Q96" i="2" s="1"/>
  <c r="R96" i="2" s="1"/>
  <c r="O95" i="2"/>
  <c r="K98" i="2"/>
  <c r="J98" i="2"/>
  <c r="H96" i="2"/>
  <c r="I97" i="2"/>
  <c r="L97" i="2" l="1"/>
  <c r="M97" i="2" s="1"/>
  <c r="U97" i="2" s="1"/>
  <c r="P95" i="2"/>
  <c r="Q95" i="2" s="1"/>
  <c r="R95" i="2" s="1"/>
  <c r="O94" i="2"/>
  <c r="K97" i="2"/>
  <c r="J97" i="2"/>
  <c r="H95" i="2"/>
  <c r="I96" i="2"/>
  <c r="L96" i="2" l="1"/>
  <c r="M96" i="2" s="1"/>
  <c r="U96" i="2" s="1"/>
  <c r="P94" i="2"/>
  <c r="Q94" i="2" s="1"/>
  <c r="R94" i="2" s="1"/>
  <c r="O93" i="2"/>
  <c r="J96" i="2"/>
  <c r="K96" i="2"/>
  <c r="H94" i="2"/>
  <c r="I95" i="2"/>
  <c r="L95" i="2" l="1"/>
  <c r="M95" i="2" s="1"/>
  <c r="U95" i="2" s="1"/>
  <c r="O92" i="2"/>
  <c r="P93" i="2"/>
  <c r="Q93" i="2" s="1"/>
  <c r="R93" i="2" s="1"/>
  <c r="K95" i="2"/>
  <c r="J95" i="2"/>
  <c r="H93" i="2"/>
  <c r="I94" i="2"/>
  <c r="L94" i="2" l="1"/>
  <c r="M94" i="2" s="1"/>
  <c r="U94" i="2" s="1"/>
  <c r="P92" i="2"/>
  <c r="Q92" i="2" s="1"/>
  <c r="R92" i="2" s="1"/>
  <c r="O91" i="2"/>
  <c r="K94" i="2"/>
  <c r="J94" i="2"/>
  <c r="H92" i="2"/>
  <c r="I93" i="2"/>
  <c r="L93" i="2" l="1"/>
  <c r="M93" i="2" s="1"/>
  <c r="U93" i="2" s="1"/>
  <c r="O90" i="2"/>
  <c r="P91" i="2"/>
  <c r="Q91" i="2" s="1"/>
  <c r="R91" i="2" s="1"/>
  <c r="K93" i="2"/>
  <c r="J93" i="2"/>
  <c r="H91" i="2"/>
  <c r="I92" i="2"/>
  <c r="L92" i="2" l="1"/>
  <c r="M92" i="2" s="1"/>
  <c r="U92" i="2" s="1"/>
  <c r="P90" i="2"/>
  <c r="Q90" i="2" s="1"/>
  <c r="R90" i="2" s="1"/>
  <c r="O89" i="2"/>
  <c r="K92" i="2"/>
  <c r="J92" i="2"/>
  <c r="H90" i="2"/>
  <c r="I91" i="2"/>
  <c r="L91" i="2" l="1"/>
  <c r="M91" i="2" s="1"/>
  <c r="U91" i="2" s="1"/>
  <c r="O88" i="2"/>
  <c r="P89" i="2"/>
  <c r="Q89" i="2" s="1"/>
  <c r="R89" i="2" s="1"/>
  <c r="K91" i="2"/>
  <c r="J91" i="2"/>
  <c r="H89" i="2"/>
  <c r="I90" i="2"/>
  <c r="L90" i="2" l="1"/>
  <c r="M90" i="2" s="1"/>
  <c r="U90" i="2" s="1"/>
  <c r="P88" i="2"/>
  <c r="Q88" i="2" s="1"/>
  <c r="R88" i="2" s="1"/>
  <c r="O87" i="2"/>
  <c r="K90" i="2"/>
  <c r="J90" i="2"/>
  <c r="H88" i="2"/>
  <c r="I89" i="2"/>
  <c r="L89" i="2" l="1"/>
  <c r="M89" i="2" s="1"/>
  <c r="U89" i="2" s="1"/>
  <c r="P87" i="2"/>
  <c r="Q87" i="2" s="1"/>
  <c r="R87" i="2" s="1"/>
  <c r="O86" i="2"/>
  <c r="J89" i="2"/>
  <c r="K89" i="2"/>
  <c r="H87" i="2"/>
  <c r="I88" i="2"/>
  <c r="L88" i="2" l="1"/>
  <c r="M88" i="2" s="1"/>
  <c r="U88" i="2" s="1"/>
  <c r="O85" i="2"/>
  <c r="P86" i="2"/>
  <c r="Q86" i="2" s="1"/>
  <c r="R86" i="2" s="1"/>
  <c r="K88" i="2"/>
  <c r="J88" i="2"/>
  <c r="H86" i="2"/>
  <c r="I87" i="2"/>
  <c r="L87" i="2" l="1"/>
  <c r="M87" i="2" s="1"/>
  <c r="U87" i="2" s="1"/>
  <c r="O84" i="2"/>
  <c r="P85" i="2"/>
  <c r="Q85" i="2" s="1"/>
  <c r="R85" i="2" s="1"/>
  <c r="K87" i="2"/>
  <c r="J87" i="2"/>
  <c r="H85" i="2"/>
  <c r="I86" i="2"/>
  <c r="L86" i="2" l="1"/>
  <c r="M86" i="2" s="1"/>
  <c r="U86" i="2" s="1"/>
  <c r="P84" i="2"/>
  <c r="Q84" i="2" s="1"/>
  <c r="R84" i="2" s="1"/>
  <c r="O83" i="2"/>
  <c r="J86" i="2"/>
  <c r="K86" i="2"/>
  <c r="H84" i="2"/>
  <c r="I85" i="2"/>
  <c r="L85" i="2" l="1"/>
  <c r="M85" i="2" s="1"/>
  <c r="U85" i="2" s="1"/>
  <c r="O82" i="2"/>
  <c r="P83" i="2"/>
  <c r="Q83" i="2" s="1"/>
  <c r="R83" i="2" s="1"/>
  <c r="K85" i="2"/>
  <c r="J85" i="2"/>
  <c r="H83" i="2"/>
  <c r="I84" i="2"/>
  <c r="L84" i="2" l="1"/>
  <c r="M84" i="2" s="1"/>
  <c r="U84" i="2" s="1"/>
  <c r="P82" i="2"/>
  <c r="Q82" i="2" s="1"/>
  <c r="R82" i="2" s="1"/>
  <c r="O81" i="2"/>
  <c r="J84" i="2"/>
  <c r="K84" i="2"/>
  <c r="H82" i="2"/>
  <c r="I83" i="2"/>
  <c r="L83" i="2" l="1"/>
  <c r="M83" i="2" s="1"/>
  <c r="U83" i="2" s="1"/>
  <c r="P81" i="2"/>
  <c r="Q81" i="2" s="1"/>
  <c r="R81" i="2" s="1"/>
  <c r="O80" i="2"/>
  <c r="K83" i="2"/>
  <c r="J83" i="2"/>
  <c r="H81" i="2"/>
  <c r="I82" i="2"/>
  <c r="L82" i="2" l="1"/>
  <c r="M82" i="2" s="1"/>
  <c r="U82" i="2" s="1"/>
  <c r="P80" i="2"/>
  <c r="Q80" i="2" s="1"/>
  <c r="R80" i="2" s="1"/>
  <c r="O79" i="2"/>
  <c r="J82" i="2"/>
  <c r="K82" i="2"/>
  <c r="H80" i="2"/>
  <c r="I81" i="2"/>
  <c r="L81" i="2" l="1"/>
  <c r="M81" i="2" s="1"/>
  <c r="U81" i="2" s="1"/>
  <c r="P79" i="2"/>
  <c r="Q79" i="2" s="1"/>
  <c r="R79" i="2" s="1"/>
  <c r="O78" i="2"/>
  <c r="K81" i="2"/>
  <c r="J81" i="2"/>
  <c r="H79" i="2"/>
  <c r="I80" i="2"/>
  <c r="L80" i="2" l="1"/>
  <c r="M80" i="2" s="1"/>
  <c r="U80" i="2" s="1"/>
  <c r="P78" i="2"/>
  <c r="Q78" i="2" s="1"/>
  <c r="R78" i="2" s="1"/>
  <c r="O77" i="2"/>
  <c r="K80" i="2"/>
  <c r="J80" i="2"/>
  <c r="H78" i="2"/>
  <c r="I79" i="2"/>
  <c r="L79" i="2" l="1"/>
  <c r="M79" i="2" s="1"/>
  <c r="U79" i="2" s="1"/>
  <c r="P77" i="2"/>
  <c r="Q77" i="2" s="1"/>
  <c r="R77" i="2" s="1"/>
  <c r="O76" i="2"/>
  <c r="K79" i="2"/>
  <c r="J79" i="2"/>
  <c r="H77" i="2"/>
  <c r="I78" i="2"/>
  <c r="L78" i="2" l="1"/>
  <c r="M78" i="2" s="1"/>
  <c r="U78" i="2" s="1"/>
  <c r="P76" i="2"/>
  <c r="Q76" i="2" s="1"/>
  <c r="R76" i="2" s="1"/>
  <c r="O75" i="2"/>
  <c r="J78" i="2"/>
  <c r="K78" i="2"/>
  <c r="H76" i="2"/>
  <c r="I77" i="2"/>
  <c r="L77" i="2" l="1"/>
  <c r="M77" i="2" s="1"/>
  <c r="U77" i="2" s="1"/>
  <c r="P75" i="2"/>
  <c r="Q75" i="2" s="1"/>
  <c r="R75" i="2" s="1"/>
  <c r="O74" i="2"/>
  <c r="K77" i="2"/>
  <c r="J77" i="2"/>
  <c r="H75" i="2"/>
  <c r="I76" i="2"/>
  <c r="L76" i="2" l="1"/>
  <c r="M76" i="2" s="1"/>
  <c r="U76" i="2" s="1"/>
  <c r="P74" i="2"/>
  <c r="Q74" i="2" s="1"/>
  <c r="R74" i="2" s="1"/>
  <c r="O73" i="2"/>
  <c r="J76" i="2"/>
  <c r="K76" i="2"/>
  <c r="H74" i="2"/>
  <c r="I75" i="2"/>
  <c r="L75" i="2" l="1"/>
  <c r="M75" i="2" s="1"/>
  <c r="U75" i="2" s="1"/>
  <c r="P73" i="2"/>
  <c r="Q73" i="2" s="1"/>
  <c r="R73" i="2" s="1"/>
  <c r="O72" i="2"/>
  <c r="K75" i="2"/>
  <c r="J75" i="2"/>
  <c r="H73" i="2"/>
  <c r="I74" i="2"/>
  <c r="L74" i="2" l="1"/>
  <c r="M74" i="2" s="1"/>
  <c r="U74" i="2" s="1"/>
  <c r="P72" i="2"/>
  <c r="Q72" i="2" s="1"/>
  <c r="R72" i="2" s="1"/>
  <c r="O71" i="2"/>
  <c r="J74" i="2"/>
  <c r="K74" i="2"/>
  <c r="H72" i="2"/>
  <c r="I73" i="2"/>
  <c r="L73" i="2" l="1"/>
  <c r="M73" i="2" s="1"/>
  <c r="U73" i="2" s="1"/>
  <c r="P71" i="2"/>
  <c r="Q71" i="2" s="1"/>
  <c r="R71" i="2" s="1"/>
  <c r="O70" i="2"/>
  <c r="K73" i="2"/>
  <c r="J73" i="2"/>
  <c r="H71" i="2"/>
  <c r="I72" i="2"/>
  <c r="L72" i="2" l="1"/>
  <c r="M72" i="2" s="1"/>
  <c r="U72" i="2" s="1"/>
  <c r="P70" i="2"/>
  <c r="Q70" i="2" s="1"/>
  <c r="R70" i="2" s="1"/>
  <c r="O69" i="2"/>
  <c r="J72" i="2"/>
  <c r="K72" i="2"/>
  <c r="H70" i="2"/>
  <c r="I71" i="2"/>
  <c r="L71" i="2" l="1"/>
  <c r="M71" i="2" s="1"/>
  <c r="U71" i="2" s="1"/>
  <c r="O68" i="2"/>
  <c r="P69" i="2"/>
  <c r="Q69" i="2" s="1"/>
  <c r="R69" i="2" s="1"/>
  <c r="K71" i="2"/>
  <c r="J71" i="2"/>
  <c r="H69" i="2"/>
  <c r="I70" i="2"/>
  <c r="L70" i="2" l="1"/>
  <c r="M70" i="2" s="1"/>
  <c r="U70" i="2" s="1"/>
  <c r="P68" i="2"/>
  <c r="Q68" i="2" s="1"/>
  <c r="R68" i="2" s="1"/>
  <c r="O67" i="2"/>
  <c r="J70" i="2"/>
  <c r="K70" i="2"/>
  <c r="H68" i="2"/>
  <c r="I69" i="2"/>
  <c r="L69" i="2" l="1"/>
  <c r="M69" i="2" s="1"/>
  <c r="U69" i="2" s="1"/>
  <c r="P67" i="2"/>
  <c r="Q67" i="2" s="1"/>
  <c r="R67" i="2" s="1"/>
  <c r="O66" i="2"/>
  <c r="J69" i="2"/>
  <c r="K69" i="2"/>
  <c r="H67" i="2"/>
  <c r="I68" i="2"/>
  <c r="L68" i="2" l="1"/>
  <c r="M68" i="2" s="1"/>
  <c r="U68" i="2" s="1"/>
  <c r="P66" i="2"/>
  <c r="Q66" i="2" s="1"/>
  <c r="R66" i="2" s="1"/>
  <c r="O65" i="2"/>
  <c r="J68" i="2"/>
  <c r="K68" i="2"/>
  <c r="H66" i="2"/>
  <c r="I67" i="2"/>
  <c r="L67" i="2" l="1"/>
  <c r="M67" i="2" s="1"/>
  <c r="U67" i="2" s="1"/>
  <c r="O64" i="2"/>
  <c r="P65" i="2"/>
  <c r="Q65" i="2" s="1"/>
  <c r="R65" i="2" s="1"/>
  <c r="K67" i="2"/>
  <c r="J67" i="2"/>
  <c r="H65" i="2"/>
  <c r="I66" i="2"/>
  <c r="L66" i="2" l="1"/>
  <c r="M66" i="2" s="1"/>
  <c r="U66" i="2" s="1"/>
  <c r="P64" i="2"/>
  <c r="Q64" i="2" s="1"/>
  <c r="R64" i="2" s="1"/>
  <c r="O63" i="2"/>
  <c r="J66" i="2"/>
  <c r="K66" i="2"/>
  <c r="H64" i="2"/>
  <c r="I65" i="2"/>
  <c r="L65" i="2" l="1"/>
  <c r="M65" i="2" s="1"/>
  <c r="U65" i="2" s="1"/>
  <c r="P63" i="2"/>
  <c r="Q63" i="2" s="1"/>
  <c r="R63" i="2" s="1"/>
  <c r="O62" i="2"/>
  <c r="J65" i="2"/>
  <c r="K65" i="2"/>
  <c r="H63" i="2"/>
  <c r="I64" i="2"/>
  <c r="L64" i="2" l="1"/>
  <c r="M64" i="2" s="1"/>
  <c r="U64" i="2" s="1"/>
  <c r="O61" i="2"/>
  <c r="P62" i="2"/>
  <c r="Q62" i="2" s="1"/>
  <c r="R62" i="2" s="1"/>
  <c r="J64" i="2"/>
  <c r="K64" i="2"/>
  <c r="H62" i="2"/>
  <c r="I63" i="2"/>
  <c r="L63" i="2" l="1"/>
  <c r="M63" i="2" s="1"/>
  <c r="U63" i="2" s="1"/>
  <c r="O60" i="2"/>
  <c r="P61" i="2"/>
  <c r="Q61" i="2" s="1"/>
  <c r="R61" i="2" s="1"/>
  <c r="K63" i="2"/>
  <c r="J63" i="2"/>
  <c r="H61" i="2"/>
  <c r="I62" i="2"/>
  <c r="L62" i="2" l="1"/>
  <c r="M62" i="2" s="1"/>
  <c r="U62" i="2" s="1"/>
  <c r="P60" i="2"/>
  <c r="Q60" i="2" s="1"/>
  <c r="R60" i="2" s="1"/>
  <c r="O59" i="2"/>
  <c r="J62" i="2"/>
  <c r="K62" i="2"/>
  <c r="H60" i="2"/>
  <c r="I61" i="2"/>
  <c r="L61" i="2" l="1"/>
  <c r="M61" i="2" s="1"/>
  <c r="U61" i="2" s="1"/>
  <c r="O58" i="2"/>
  <c r="P59" i="2"/>
  <c r="Q59" i="2" s="1"/>
  <c r="R59" i="2" s="1"/>
  <c r="J61" i="2"/>
  <c r="K61" i="2"/>
  <c r="H59" i="2"/>
  <c r="I60" i="2"/>
  <c r="L60" i="2" l="1"/>
  <c r="M60" i="2" s="1"/>
  <c r="U60" i="2" s="1"/>
  <c r="P58" i="2"/>
  <c r="Q58" i="2" s="1"/>
  <c r="R58" i="2" s="1"/>
  <c r="O57" i="2"/>
  <c r="K60" i="2"/>
  <c r="J60" i="2"/>
  <c r="H58" i="2"/>
  <c r="I59" i="2"/>
  <c r="L59" i="2" l="1"/>
  <c r="M59" i="2" s="1"/>
  <c r="U59" i="2" s="1"/>
  <c r="O56" i="2"/>
  <c r="P57" i="2"/>
  <c r="Q57" i="2" s="1"/>
  <c r="R57" i="2" s="1"/>
  <c r="K59" i="2"/>
  <c r="J59" i="2"/>
  <c r="H57" i="2"/>
  <c r="I58" i="2"/>
  <c r="L58" i="2" l="1"/>
  <c r="M58" i="2" s="1"/>
  <c r="U58" i="2" s="1"/>
  <c r="P56" i="2"/>
  <c r="Q56" i="2" s="1"/>
  <c r="R56" i="2" s="1"/>
  <c r="O55" i="2"/>
  <c r="J58" i="2"/>
  <c r="K58" i="2"/>
  <c r="H56" i="2"/>
  <c r="I57" i="2"/>
  <c r="L57" i="2" l="1"/>
  <c r="M57" i="2" s="1"/>
  <c r="U57" i="2" s="1"/>
  <c r="P55" i="2"/>
  <c r="Q55" i="2" s="1"/>
  <c r="R55" i="2" s="1"/>
  <c r="O54" i="2"/>
  <c r="J57" i="2"/>
  <c r="K57" i="2"/>
  <c r="H55" i="2"/>
  <c r="I56" i="2"/>
  <c r="L56" i="2" l="1"/>
  <c r="M56" i="2" s="1"/>
  <c r="U56" i="2" s="1"/>
  <c r="O53" i="2"/>
  <c r="P54" i="2"/>
  <c r="Q54" i="2" s="1"/>
  <c r="R54" i="2" s="1"/>
  <c r="K56" i="2"/>
  <c r="J56" i="2"/>
  <c r="H54" i="2"/>
  <c r="I55" i="2"/>
  <c r="L55" i="2" l="1"/>
  <c r="M55" i="2" s="1"/>
  <c r="U55" i="2" s="1"/>
  <c r="O52" i="2"/>
  <c r="P53" i="2"/>
  <c r="Q53" i="2" s="1"/>
  <c r="R53" i="2" s="1"/>
  <c r="K55" i="2"/>
  <c r="J55" i="2"/>
  <c r="H53" i="2"/>
  <c r="I54" i="2"/>
  <c r="L54" i="2" l="1"/>
  <c r="M54" i="2" s="1"/>
  <c r="U54" i="2" s="1"/>
  <c r="P52" i="2"/>
  <c r="Q52" i="2" s="1"/>
  <c r="R52" i="2" s="1"/>
  <c r="O51" i="2"/>
  <c r="J54" i="2"/>
  <c r="K54" i="2"/>
  <c r="H52" i="2"/>
  <c r="I53" i="2"/>
  <c r="L53" i="2" l="1"/>
  <c r="M53" i="2" s="1"/>
  <c r="U53" i="2" s="1"/>
  <c r="P51" i="2"/>
  <c r="Q51" i="2" s="1"/>
  <c r="R51" i="2" s="1"/>
  <c r="O50" i="2"/>
  <c r="J53" i="2"/>
  <c r="K53" i="2"/>
  <c r="H51" i="2"/>
  <c r="I52" i="2"/>
  <c r="L52" i="2" l="1"/>
  <c r="M52" i="2" s="1"/>
  <c r="U52" i="2" s="1"/>
  <c r="P50" i="2"/>
  <c r="Q50" i="2" s="1"/>
  <c r="R50" i="2" s="1"/>
  <c r="O49" i="2"/>
  <c r="K52" i="2"/>
  <c r="J52" i="2"/>
  <c r="H50" i="2"/>
  <c r="I51" i="2"/>
  <c r="L51" i="2" l="1"/>
  <c r="M51" i="2" s="1"/>
  <c r="U51" i="2" s="1"/>
  <c r="O48" i="2"/>
  <c r="P49" i="2"/>
  <c r="Q49" i="2" s="1"/>
  <c r="R49" i="2" s="1"/>
  <c r="K51" i="2"/>
  <c r="J51" i="2"/>
  <c r="H49" i="2"/>
  <c r="I50" i="2"/>
  <c r="L50" i="2" l="1"/>
  <c r="M50" i="2" s="1"/>
  <c r="U50" i="2" s="1"/>
  <c r="P48" i="2"/>
  <c r="Q48" i="2" s="1"/>
  <c r="R48" i="2" s="1"/>
  <c r="O47" i="2"/>
  <c r="J50" i="2"/>
  <c r="K50" i="2"/>
  <c r="H48" i="2"/>
  <c r="I49" i="2"/>
  <c r="L49" i="2" l="1"/>
  <c r="M49" i="2" s="1"/>
  <c r="U49" i="2" s="1"/>
  <c r="P47" i="2"/>
  <c r="Q47" i="2" s="1"/>
  <c r="R47" i="2" s="1"/>
  <c r="O46" i="2"/>
  <c r="K49" i="2"/>
  <c r="J49" i="2"/>
  <c r="H47" i="2"/>
  <c r="I48" i="2"/>
  <c r="L48" i="2" l="1"/>
  <c r="M48" i="2" s="1"/>
  <c r="U48" i="2" s="1"/>
  <c r="O45" i="2"/>
  <c r="P46" i="2"/>
  <c r="Q46" i="2" s="1"/>
  <c r="R46" i="2" s="1"/>
  <c r="K48" i="2"/>
  <c r="J48" i="2"/>
  <c r="H46" i="2"/>
  <c r="I47" i="2"/>
  <c r="L47" i="2" l="1"/>
  <c r="M47" i="2" s="1"/>
  <c r="U47" i="2" s="1"/>
  <c r="O44" i="2"/>
  <c r="P45" i="2"/>
  <c r="Q45" i="2" s="1"/>
  <c r="R45" i="2" s="1"/>
  <c r="K47" i="2"/>
  <c r="J47" i="2"/>
  <c r="H45" i="2"/>
  <c r="I46" i="2"/>
  <c r="L46" i="2" l="1"/>
  <c r="M46" i="2" s="1"/>
  <c r="U46" i="2" s="1"/>
  <c r="P44" i="2"/>
  <c r="Q44" i="2" s="1"/>
  <c r="R44" i="2" s="1"/>
  <c r="O43" i="2"/>
  <c r="J46" i="2"/>
  <c r="K46" i="2"/>
  <c r="H44" i="2"/>
  <c r="I45" i="2"/>
  <c r="L45" i="2" l="1"/>
  <c r="M45" i="2" s="1"/>
  <c r="U45" i="2" s="1"/>
  <c r="P43" i="2"/>
  <c r="Q43" i="2" s="1"/>
  <c r="R43" i="2" s="1"/>
  <c r="O42" i="2"/>
  <c r="J45" i="2"/>
  <c r="K45" i="2"/>
  <c r="H43" i="2"/>
  <c r="I44" i="2"/>
  <c r="L44" i="2" l="1"/>
  <c r="M44" i="2" s="1"/>
  <c r="U44" i="2" s="1"/>
  <c r="P42" i="2"/>
  <c r="Q42" i="2" s="1"/>
  <c r="R42" i="2" s="1"/>
  <c r="O41" i="2"/>
  <c r="J44" i="2"/>
  <c r="K44" i="2"/>
  <c r="H42" i="2"/>
  <c r="I43" i="2"/>
  <c r="L43" i="2" l="1"/>
  <c r="M43" i="2" s="1"/>
  <c r="U43" i="2" s="1"/>
  <c r="O40" i="2"/>
  <c r="P41" i="2"/>
  <c r="Q41" i="2" s="1"/>
  <c r="R41" i="2" s="1"/>
  <c r="K43" i="2"/>
  <c r="J43" i="2"/>
  <c r="H41" i="2"/>
  <c r="I42" i="2"/>
  <c r="L42" i="2" l="1"/>
  <c r="M42" i="2" s="1"/>
  <c r="U42" i="2" s="1"/>
  <c r="O39" i="2"/>
  <c r="P40" i="2"/>
  <c r="Q40" i="2" s="1"/>
  <c r="R40" i="2" s="1"/>
  <c r="J42" i="2"/>
  <c r="K42" i="2"/>
  <c r="H40" i="2"/>
  <c r="I41" i="2"/>
  <c r="L41" i="2" l="1"/>
  <c r="M41" i="2" s="1"/>
  <c r="U41" i="2" s="1"/>
  <c r="P39" i="2"/>
  <c r="Q39" i="2" s="1"/>
  <c r="R39" i="2" s="1"/>
  <c r="O38" i="2"/>
  <c r="K41" i="2"/>
  <c r="J41" i="2"/>
  <c r="H39" i="2"/>
  <c r="I40" i="2"/>
  <c r="L40" i="2" l="1"/>
  <c r="M40" i="2" s="1"/>
  <c r="U40" i="2" s="1"/>
  <c r="P38" i="2"/>
  <c r="Q38" i="2" s="1"/>
  <c r="R38" i="2" s="1"/>
  <c r="O37" i="2"/>
  <c r="J40" i="2"/>
  <c r="K40" i="2"/>
  <c r="H38" i="2"/>
  <c r="I39" i="2"/>
  <c r="L39" i="2" l="1"/>
  <c r="M39" i="2" s="1"/>
  <c r="U39" i="2" s="1"/>
  <c r="O36" i="2"/>
  <c r="P37" i="2"/>
  <c r="Q37" i="2" s="1"/>
  <c r="R37" i="2" s="1"/>
  <c r="K39" i="2"/>
  <c r="J39" i="2"/>
  <c r="H37" i="2"/>
  <c r="I38" i="2"/>
  <c r="L38" i="2" l="1"/>
  <c r="M38" i="2" s="1"/>
  <c r="U38" i="2" s="1"/>
  <c r="P36" i="2"/>
  <c r="Q36" i="2" s="1"/>
  <c r="R36" i="2" s="1"/>
  <c r="O35" i="2"/>
  <c r="J38" i="2"/>
  <c r="K38" i="2"/>
  <c r="H36" i="2"/>
  <c r="I37" i="2"/>
  <c r="L37" i="2" l="1"/>
  <c r="M37" i="2" s="1"/>
  <c r="U37" i="2" s="1"/>
  <c r="P35" i="2"/>
  <c r="Q35" i="2" s="1"/>
  <c r="R35" i="2" s="1"/>
  <c r="O34" i="2"/>
  <c r="P34" i="2" s="1"/>
  <c r="J37" i="2"/>
  <c r="K37" i="2"/>
  <c r="H35" i="2"/>
  <c r="I36" i="2"/>
  <c r="O33" i="2" l="1"/>
  <c r="P33" i="2" s="1"/>
  <c r="Q34" i="2"/>
  <c r="R34" i="2" s="1"/>
  <c r="L36" i="2"/>
  <c r="M36" i="2" s="1"/>
  <c r="U36" i="2" s="1"/>
  <c r="J36" i="2"/>
  <c r="K36" i="2"/>
  <c r="H34" i="2"/>
  <c r="H33" i="2" s="1"/>
  <c r="I33" i="2" s="1"/>
  <c r="I35" i="2"/>
  <c r="L35" i="2" l="1"/>
  <c r="M35" i="2" s="1"/>
  <c r="U35" i="2" s="1"/>
  <c r="K35" i="2"/>
  <c r="J35" i="2"/>
  <c r="I34" i="2"/>
  <c r="L34" i="2" l="1"/>
  <c r="M34" i="2" s="1"/>
  <c r="U34" i="2" s="1"/>
  <c r="Q33" i="2"/>
  <c r="R33" i="2" s="1"/>
  <c r="J34" i="2"/>
  <c r="K34" i="2"/>
  <c r="J33" i="2"/>
  <c r="K33" i="2"/>
  <c r="L33" i="2" l="1"/>
  <c r="M33" i="2" s="1"/>
  <c r="U33" i="2" s="1"/>
  <c r="X31" i="2" l="1"/>
  <c r="X67" i="2" s="1"/>
  <c r="Y31" i="2"/>
  <c r="Y67" i="2" s="1"/>
  <c r="Y58" i="2" l="1"/>
  <c r="Y59" i="2"/>
  <c r="X58" i="2"/>
  <c r="X59" i="2"/>
  <c r="Y42" i="2"/>
  <c r="Y54" i="2"/>
  <c r="X42" i="2"/>
  <c r="X54" i="2"/>
  <c r="Y35" i="2"/>
  <c r="Y39" i="2"/>
  <c r="X35" i="2"/>
  <c r="X39" i="2"/>
  <c r="Y196" i="2"/>
  <c r="Y36" i="2"/>
  <c r="X196" i="2"/>
  <c r="X36" i="2"/>
  <c r="Y272" i="2"/>
  <c r="Y243" i="2"/>
  <c r="X272" i="2"/>
  <c r="X243" i="2"/>
  <c r="Y269" i="2"/>
  <c r="Y273" i="2"/>
  <c r="X269" i="2"/>
  <c r="X273" i="2"/>
  <c r="Y195" i="2"/>
  <c r="Y213" i="2"/>
  <c r="X195" i="2"/>
  <c r="X213" i="2"/>
  <c r="Y51" i="2"/>
  <c r="Y84" i="2"/>
  <c r="X51" i="2"/>
  <c r="X84" i="2"/>
  <c r="Y33" i="2"/>
  <c r="Y34" i="2"/>
  <c r="X33" i="2"/>
  <c r="X34" i="2"/>
  <c r="Y64" i="2"/>
  <c r="Y55" i="2"/>
  <c r="X64" i="2"/>
  <c r="X55" i="2"/>
  <c r="Y63" i="2"/>
  <c r="Y62" i="2"/>
  <c r="X63" i="2"/>
  <c r="X62" i="2"/>
  <c r="Y66" i="2"/>
  <c r="Y65" i="2"/>
  <c r="X66" i="2"/>
  <c r="X65" i="2"/>
  <c r="Y69" i="2"/>
  <c r="Y68" i="2"/>
  <c r="X69" i="2"/>
  <c r="X68" i="2"/>
  <c r="Y76" i="2"/>
  <c r="Y70" i="2"/>
  <c r="X76" i="2"/>
  <c r="X70" i="2"/>
  <c r="Y80" i="2"/>
  <c r="Y78" i="2"/>
  <c r="X80" i="2"/>
  <c r="X78" i="2"/>
  <c r="Y89" i="2"/>
  <c r="Y83" i="2"/>
  <c r="X89" i="2"/>
  <c r="X83" i="2"/>
  <c r="Y94" i="2"/>
  <c r="Y93" i="2"/>
  <c r="X94" i="2"/>
  <c r="X93" i="2"/>
  <c r="Y106" i="2"/>
  <c r="Y99" i="2"/>
  <c r="X106" i="2"/>
  <c r="X99" i="2"/>
  <c r="Y118" i="2"/>
  <c r="Y110" i="2"/>
  <c r="X118" i="2"/>
  <c r="X110" i="2"/>
  <c r="Y126" i="2"/>
  <c r="Y121" i="2"/>
  <c r="X126" i="2"/>
  <c r="X121" i="2"/>
  <c r="Y139" i="2"/>
  <c r="Y134" i="2"/>
  <c r="X139" i="2"/>
  <c r="X134" i="2"/>
  <c r="Y199" i="2"/>
  <c r="Y148" i="2"/>
  <c r="X199" i="2"/>
  <c r="X148" i="2"/>
  <c r="Y211" i="2"/>
  <c r="Y210" i="2"/>
  <c r="X211" i="2"/>
  <c r="X210" i="2"/>
  <c r="Y232" i="2"/>
  <c r="Y220" i="2"/>
  <c r="X232" i="2"/>
  <c r="X220" i="2"/>
  <c r="Y230" i="2"/>
  <c r="Y231" i="2"/>
  <c r="X230" i="2"/>
  <c r="X231" i="2"/>
  <c r="Y228" i="2"/>
  <c r="Y229" i="2"/>
  <c r="X228" i="2"/>
  <c r="X229" i="2"/>
</calcChain>
</file>

<file path=xl/comments1.xml><?xml version="1.0" encoding="utf-8"?>
<comments xmlns="http://schemas.openxmlformats.org/spreadsheetml/2006/main">
  <authors>
    <author>Ronald McAlister</author>
  </authors>
  <commentList>
    <comment ref="B5" authorId="0">
      <text>
        <r>
          <rPr>
            <sz val="9"/>
            <color indexed="81"/>
            <rFont val="Tahoma"/>
            <family val="2"/>
          </rPr>
          <t>Not a problem if this value is older than what is available from the web site. Web site will default to the earliest bar they currently have on file for the requested symbol.</t>
        </r>
      </text>
    </comment>
    <comment ref="B6" authorId="0">
      <text>
        <r>
          <rPr>
            <sz val="9"/>
            <color indexed="81"/>
            <rFont val="Tahoma"/>
            <family val="2"/>
          </rPr>
          <t>You can specify any end date you wish. I default to most current available by using builtin function: =Today()</t>
        </r>
      </text>
    </comment>
    <comment ref="Y12" authorId="0">
      <text>
        <r>
          <rPr>
            <b/>
            <sz val="9"/>
            <color indexed="81"/>
            <rFont val="Tahoma"/>
            <family val="2"/>
          </rPr>
          <t>Ronald McAlister:</t>
        </r>
        <r>
          <rPr>
            <sz val="9"/>
            <color indexed="81"/>
            <rFont val="Tahoma"/>
            <family val="2"/>
          </rPr>
          <t xml:space="preserve">
If div date is of the form: "2/29/leapyear" then formula will self adjust look-for date to 2/28/leapyear-1. Using "legitimate" last day of month is a quick and dirty way to make sure we do not accidentally keep a "trailing 13" div in the calc.</t>
        </r>
      </text>
    </comment>
    <comment ref="AB12" authorId="0">
      <text>
        <r>
          <rPr>
            <b/>
            <sz val="9"/>
            <color indexed="81"/>
            <rFont val="Tahoma"/>
            <family val="2"/>
          </rPr>
          <t>Ronald McAlister:</t>
        </r>
        <r>
          <rPr>
            <sz val="9"/>
            <color indexed="81"/>
            <rFont val="Tahoma"/>
            <family val="2"/>
          </rPr>
          <t xml:space="preserve">
If same month, we will back off 1 row in the dividend summary.
This whole calculation helps to deal with the case of a non quarterly dividend cycle. For example, Ford had some years where it only paid2 or 3 dividends and at least one year where it paid 5.</t>
        </r>
      </text>
    </comment>
  </commentList>
</comments>
</file>

<file path=xl/comments2.xml><?xml version="1.0" encoding="utf-8"?>
<comments xmlns="http://schemas.openxmlformats.org/spreadsheetml/2006/main">
  <authors>
    <author>Ronald McAlister</author>
    <author>Ronald McAllister</author>
    <author>Ron McAllister</author>
  </authors>
  <commentList>
    <comment ref="C7" authorId="0">
      <text>
        <r>
          <rPr>
            <sz val="9"/>
            <color indexed="81"/>
            <rFont val="Tahoma"/>
            <family val="2"/>
          </rPr>
          <t>True==&gt; Prices will source from Adjusted Values columns of InputPriceData tab. Otherwise source from Raw Data Values columns.</t>
        </r>
      </text>
    </comment>
    <comment ref="A11" authorId="1">
      <text>
        <r>
          <rPr>
            <sz val="8"/>
            <color indexed="81"/>
            <rFont val="Tahoma"/>
            <family val="2"/>
          </rPr>
          <t xml:space="preserve">Negative numbers will cause errors.
</t>
        </r>
      </text>
    </comment>
    <comment ref="F11" authorId="1">
      <text>
        <r>
          <rPr>
            <sz val="8"/>
            <color indexed="81"/>
            <rFont val="Tahoma"/>
            <family val="2"/>
          </rPr>
          <t xml:space="preserve">Formula used to set a minimum white space above highest high. Or R5
</t>
        </r>
      </text>
    </comment>
    <comment ref="A12" authorId="2">
      <text>
        <r>
          <rPr>
            <sz val="9"/>
            <color indexed="81"/>
            <rFont val="Tahoma"/>
            <family val="2"/>
          </rPr>
          <t>20 is a hard minimum value. The VBA code in the chart reset logic will enforce this minimum.</t>
        </r>
      </text>
    </comment>
    <comment ref="F12" authorId="1">
      <text>
        <r>
          <rPr>
            <sz val="8"/>
            <color indexed="81"/>
            <rFont val="Tahoma"/>
            <family val="2"/>
          </rPr>
          <t>Formula used to set a minimum white space below lowest Low. Or S5</t>
        </r>
      </text>
    </comment>
    <comment ref="F13" authorId="0">
      <text>
        <r>
          <rPr>
            <sz val="9"/>
            <color indexed="81"/>
            <rFont val="Tahoma"/>
            <family val="2"/>
          </rPr>
          <t>used to specify the % of the min/max spread used to provide some vertical white space above and below the price plot</t>
        </r>
      </text>
    </comment>
    <comment ref="B24" authorId="1">
      <text>
        <r>
          <rPr>
            <sz val="8"/>
            <color indexed="81"/>
            <rFont val="Tahoma"/>
            <family val="2"/>
          </rPr>
          <t>Enter your date as mm/dd/yy. The cell formatting adds the day name to the display.</t>
        </r>
      </text>
    </comment>
    <comment ref="C24" authorId="1">
      <text>
        <r>
          <rPr>
            <sz val="8"/>
            <color indexed="81"/>
            <rFont val="Tahoma"/>
            <family val="2"/>
          </rPr>
          <t>Resolve any "To Date" problems before attempting to correct a #NA problem in this cell.</t>
        </r>
      </text>
    </comment>
    <comment ref="C25" authorId="1">
      <text>
        <r>
          <rPr>
            <sz val="8"/>
            <color indexed="81"/>
            <rFont val="Tahoma"/>
            <family val="2"/>
          </rPr>
          <t xml:space="preserve">#NA here indicates that no </t>
        </r>
        <r>
          <rPr>
            <b/>
            <sz val="8"/>
            <color indexed="81"/>
            <rFont val="Tahoma"/>
            <family val="2"/>
          </rPr>
          <t>Matching Date</t>
        </r>
        <r>
          <rPr>
            <sz val="8"/>
            <color indexed="81"/>
            <rFont val="Tahoma"/>
            <family val="2"/>
          </rPr>
          <t xml:space="preserve"> is available on the InputPriceData tab. Most likely cause, Weekend date or holiday date.</t>
        </r>
      </text>
    </comment>
  </commentList>
</comments>
</file>

<file path=xl/comments3.xml><?xml version="1.0" encoding="utf-8"?>
<comments xmlns="http://schemas.openxmlformats.org/spreadsheetml/2006/main">
  <authors>
    <author>Ronald McAlister</author>
  </authors>
  <commentList>
    <comment ref="D9" authorId="0">
      <text>
        <r>
          <rPr>
            <sz val="9"/>
            <color indexed="81"/>
            <rFont val="Tahoma"/>
            <family val="2"/>
          </rPr>
          <t>Dates and times are eastern time zone</t>
        </r>
      </text>
    </comment>
  </commentList>
</comments>
</file>

<file path=xl/connections.xml><?xml version="1.0" encoding="utf-8"?>
<connections xmlns="http://schemas.openxmlformats.org/spreadsheetml/2006/main">
  <connection id="1" name="Connection" type="4" refreshedVersion="0" background="1">
    <webPr url="http://download.finance.yahoo.com/d/quotes.csv?" htmlTables="1" htmlFormat="all"/>
  </connection>
  <connection id="2" name="Connection1" type="4" refreshedVersion="0" background="1">
    <webPr url="http://download.finance.yahoo.com/d/quotes.csv?" htmlTables="1" htmlFormat="all"/>
  </connection>
  <connection id="3" name="Connection10" type="4" refreshedVersion="0" background="1">
    <webPr url="http://download.finance.yahoo.com/d/quotes.csv?" htmlTables="1" htmlFormat="all"/>
  </connection>
  <connection id="4" name="Connection11" type="4" refreshedVersion="0" background="1">
    <webPr url="http://download.finance.yahoo.com/d/quotes.csv?" htmlTables="1" htmlFormat="all"/>
  </connection>
  <connection id="5" name="Connection12" type="4" refreshedVersion="0" background="1">
    <webPr url="http://download.finance.yahoo.com/d/quotes.csv?" htmlTables="1" htmlFormat="all"/>
  </connection>
  <connection id="6" name="Connection13" type="4" refreshedVersion="0" background="1">
    <webPr url="http://download.finance.yahoo.com/d/quotes.csv?" htmlTables="1" htmlFormat="all"/>
  </connection>
  <connection id="7" name="Connection14" type="4" refreshedVersion="0" background="1">
    <webPr url="http://download.finance.yahoo.com/d/quotes.csv?" htmlTables="1" htmlFormat="all"/>
  </connection>
  <connection id="8" name="Connection15" type="4" refreshedVersion="0" background="1">
    <webPr url="http://download.finance.yahoo.com/d/quotes.csv?" htmlTables="1" htmlFormat="all"/>
  </connection>
  <connection id="9" name="Connection16" type="4" refreshedVersion="0" background="1">
    <webPr url="http://download.finance.yahoo.com/d/quotes.csv?" htmlTables="1" htmlFormat="all"/>
  </connection>
  <connection id="10" name="Connection17" type="4" refreshedVersion="0" background="1">
    <webPr url="http://download.finance.yahoo.com/d/quotes.csv?" htmlTables="1" htmlFormat="all"/>
  </connection>
  <connection id="11" name="Connection18" type="4" refreshedVersion="0" background="1">
    <webPr url="http://download.finance.yahoo.com/d/quotes.csv?" htmlTables="1" htmlFormat="all"/>
  </connection>
  <connection id="12" name="Connection19" type="4" refreshedVersion="0" background="1">
    <webPr url="http://download.finance.yahoo.com/d/quotes.csv?" htmlTables="1" htmlFormat="all"/>
  </connection>
  <connection id="13" name="Connection2" type="4" refreshedVersion="4" background="1" saveData="1">
    <webPr xl2000="1" url="http://download.finance.yahoo.com/d/quotes.csv?s=SPY&amp;f=snxd1ohgl1vt1c1" htmlTables="1" htmlFormat="all"/>
  </connection>
  <connection id="14" name="Connection20" type="4" refreshedVersion="4" background="1" saveData="1">
    <webPr xl2000="1" url="http://ichart.finance.yahoo.com/x?s=SPY&amp;a=0&amp;b=7&amp;c=1977&amp;d=6&amp;e=9&amp;f=2015&amp;g=d&amp;y=0&amp;z=30000" htmlTables="1" htmlFormat="all"/>
  </connection>
  <connection id="15" name="Connection21" type="4" refreshedVersion="0" background="1">
    <webPr url="http://ichart.finance.yahoo.com/table.csv?s=F" htmlTables="1" htmlFormat="all"/>
  </connection>
  <connection id="16" name="Connection3" type="4" refreshedVersion="0" background="1">
    <webPr url="http://ichart.finance.yahoo.com/table.csv?s=F" htmlTables="1" htmlFormat="all"/>
  </connection>
  <connection id="17" name="Connection4" type="4" refreshedVersion="0" background="1">
    <webPr url="http://download.finance.yahoo.com/d/quotes.csv?" htmlTables="1" htmlFormat="all"/>
  </connection>
  <connection id="18" name="Connection5" type="4" refreshedVersion="0" background="1">
    <webPr url="http://download.finance.yahoo.com/d/quotes.csv?" htmlTables="1" htmlFormat="all"/>
  </connection>
  <connection id="19" name="Connection6" type="4" refreshedVersion="0" background="1">
    <webPr url="http://download.finance.yahoo.com/d/quotes.csv?" htmlTables="1" htmlFormat="all"/>
  </connection>
  <connection id="20" name="Connection7" type="4" refreshedVersion="0" background="1">
    <webPr url="http://download.finance.yahoo.com/d/quotes.csv?" htmlTables="1" htmlFormat="all"/>
  </connection>
  <connection id="21" name="Connection8" type="4" refreshedVersion="0" background="1">
    <webPr url="http://download.finance.yahoo.com/d/quotes.csv?" htmlTables="1" htmlFormat="all"/>
  </connection>
  <connection id="22" name="Connection9" type="4" refreshedVersion="0" background="1">
    <webPr url="http://download.finance.yahoo.com/d/quotes.csv?" htmlTables="1" htmlFormat="all"/>
  </connection>
</connections>
</file>

<file path=xl/sharedStrings.xml><?xml version="1.0" encoding="utf-8"?>
<sst xmlns="http://schemas.openxmlformats.org/spreadsheetml/2006/main" count="281" uniqueCount="245">
  <si>
    <t>RelRow</t>
  </si>
  <si>
    <t>Date</t>
  </si>
  <si>
    <t>Volume</t>
  </si>
  <si>
    <t>Open</t>
  </si>
  <si>
    <t>High</t>
  </si>
  <si>
    <t>Low</t>
  </si>
  <si>
    <t>Close</t>
  </si>
  <si>
    <t>This Workbook demonstrates an EXCEL version of the ideas presented</t>
  </si>
  <si>
    <t>"Technical Analysis of Stocks and Commodities" magazine.</t>
  </si>
  <si>
    <t>Development Notes:</t>
  </si>
  <si>
    <t xml:space="preserve"> Available Input Data Rows</t>
  </si>
  <si>
    <r>
      <t xml:space="preserve">In General, Items in </t>
    </r>
    <r>
      <rPr>
        <b/>
        <sz val="10"/>
        <color indexed="12"/>
        <rFont val="Arial"/>
        <family val="2"/>
      </rPr>
      <t>Bolded BLUE</t>
    </r>
    <r>
      <rPr>
        <sz val="10"/>
        <rFont val="Arial"/>
        <family val="2"/>
      </rPr>
      <t xml:space="preserve"> are items you may freely change to play what-if games. </t>
    </r>
  </si>
  <si>
    <t>Calculation and Chart Worksheet Usage Comments:</t>
  </si>
  <si>
    <t>Data Control</t>
  </si>
  <si>
    <t>Y-axis Range</t>
  </si>
  <si>
    <t xml:space="preserve"> Logically Available for Calc / Plot</t>
  </si>
  <si>
    <t>Be sure to have a backup copy of the spreadsheet before you alter anything else.</t>
  </si>
  <si>
    <t>Price Chart Windowing Controls</t>
  </si>
  <si>
    <t>Input Data Offset (Pan)</t>
  </si>
  <si>
    <t>Data Points to Plot (Zoom)</t>
  </si>
  <si>
    <t>Input Data</t>
  </si>
  <si>
    <t>Max High+</t>
  </si>
  <si>
    <t>Min Low-</t>
  </si>
  <si>
    <t>Rel Row</t>
  </si>
  <si>
    <t xml:space="preserve">First: </t>
  </si>
  <si>
    <t>User Charting Controls</t>
  </si>
  <si>
    <t xml:space="preserve">Latest: </t>
  </si>
  <si>
    <t xml:space="preserve">Earliest: </t>
  </si>
  <si>
    <r>
      <rPr>
        <b/>
        <sz val="11"/>
        <rFont val="Arial"/>
        <family val="2"/>
      </rPr>
      <t>Help!</t>
    </r>
    <r>
      <rPr>
        <sz val="11"/>
        <rFont val="Arial"/>
        <family val="2"/>
      </rPr>
      <t xml:space="preserve"> I would like to plot data</t>
    </r>
  </si>
  <si>
    <t>From</t>
  </si>
  <si>
    <t>To</t>
  </si>
  <si>
    <t>Adjusted</t>
  </si>
  <si>
    <t>Factor</t>
  </si>
  <si>
    <t>Adjusted Values</t>
  </si>
  <si>
    <t>Raw Data Values</t>
  </si>
  <si>
    <t>White space %:</t>
  </si>
  <si>
    <t>Allowance:</t>
  </si>
  <si>
    <t>CalculationsAndCharts construction Notes:</t>
  </si>
  <si>
    <t xml:space="preserve">The data in this workbook is sorted date descending (most recent date at the top). All formulas and </t>
  </si>
  <si>
    <t>VBA routines are built accordingly.</t>
  </si>
  <si>
    <t>Available Data</t>
  </si>
  <si>
    <t xml:space="preserve">Bar Count: </t>
  </si>
  <si>
    <t xml:space="preserve">From: </t>
  </si>
  <si>
    <t xml:space="preserve">To: </t>
  </si>
  <si>
    <t>Notes:</t>
  </si>
  <si>
    <t>Request Online Yahoo History for:</t>
  </si>
  <si>
    <t>Symbol</t>
  </si>
  <si>
    <t>Data Type</t>
  </si>
  <si>
    <t>Daily</t>
  </si>
  <si>
    <t>Valid</t>
  </si>
  <si>
    <t>Data</t>
  </si>
  <si>
    <t>Types</t>
  </si>
  <si>
    <t>Weekly</t>
  </si>
  <si>
    <t>Monthly</t>
  </si>
  <si>
    <t>d</t>
  </si>
  <si>
    <t>w</t>
  </si>
  <si>
    <t>m</t>
  </si>
  <si>
    <t>http://www.gummy-stuff.org/Yahoo-data.htm</t>
  </si>
  <si>
    <t xml:space="preserve">Online Yahoo Finance Query Interfaces used in the VBA code to obtain this data: </t>
  </si>
  <si>
    <t>of the capabilities of this interface.</t>
  </si>
  <si>
    <t>A.) Price History Only: "http://ichart.finance.yahoo.com/table.csv"</t>
  </si>
  <si>
    <t>B.) Price History w/ imbedded divs n splits: "http://ichart.finance.yahoo.com/x"</t>
  </si>
  <si>
    <t>specific fields you can include in a request to this interface see:</t>
  </si>
  <si>
    <t xml:space="preserve">This web site includes a downloadable working EXCEL/VBA example </t>
  </si>
  <si>
    <t>Use Close Adjusted:</t>
  </si>
  <si>
    <t xml:space="preserve">For some how-to doc regarding this particular interface, including a list of the </t>
  </si>
  <si>
    <t>C.) Fundamentals (in this case name and exchange):</t>
  </si>
  <si>
    <t xml:space="preserve"> "http://download.finance.yahoo.com/d/quotes.csv?"</t>
  </si>
  <si>
    <t>Last Trade:</t>
  </si>
  <si>
    <t>JNJ</t>
  </si>
  <si>
    <t>MCD</t>
  </si>
  <si>
    <t>F</t>
  </si>
  <si>
    <t>AAL</t>
  </si>
  <si>
    <t>Price Adjust</t>
  </si>
  <si>
    <t>SONC</t>
  </si>
  <si>
    <t>Last</t>
  </si>
  <si>
    <t>Trade</t>
  </si>
  <si>
    <t>New</t>
  </si>
  <si>
    <t>Old</t>
  </si>
  <si>
    <t>Vol Adjust</t>
  </si>
  <si>
    <t>$ / Share</t>
  </si>
  <si>
    <t>Split History</t>
  </si>
  <si>
    <t>Dividend History</t>
  </si>
  <si>
    <t>Running</t>
  </si>
  <si>
    <t xml:space="preserve">Vol Adjust </t>
  </si>
  <si>
    <t>Shares</t>
  </si>
  <si>
    <t>Effective</t>
  </si>
  <si>
    <t>Description</t>
  </si>
  <si>
    <t>HTLD</t>
  </si>
  <si>
    <t>A</t>
  </si>
  <si>
    <t>Time</t>
  </si>
  <si>
    <t>Follow</t>
  </si>
  <si>
    <t>Thereafter you may doubleclick the cell containing a symbol of interest to initiate data retrieval and charting for that symbol.</t>
  </si>
  <si>
    <t>To ease following a stock, enter a Yahoo Finance acceptable symbol in column "A" anywhere below cell "A9".</t>
  </si>
  <si>
    <t>Last Trade as of most recent check</t>
  </si>
  <si>
    <t>Stocks and Indexes I wish to follow</t>
  </si>
  <si>
    <t>SPY</t>
  </si>
  <si>
    <t>^GSPC</t>
  </si>
  <si>
    <t>SPDR S&amp;P 500 (SPY) -PCX (Daily)</t>
  </si>
  <si>
    <t>S&amp;P 500 (^GSPC) -SNP (Daily)</t>
  </si>
  <si>
    <t>Johnson &amp; Johnson (JNJ) -NYSE (Daily)</t>
  </si>
  <si>
    <t>American Airlines (AAL) -NasdaqNM (Daily)</t>
  </si>
  <si>
    <t>Sonic Corp. (SONC) -NasdaqNM (Daily)</t>
  </si>
  <si>
    <t>Heartland Express (HTLD) -NasdaqNM (Daily)</t>
  </si>
  <si>
    <t>Agilent Technolog (A) -NYSE (Daily)</t>
  </si>
  <si>
    <t>ADM</t>
  </si>
  <si>
    <t>Archer-Daniels-Mi (ADM) -NYSE (Daily)</t>
  </si>
  <si>
    <t>INTC</t>
  </si>
  <si>
    <t>MSFT</t>
  </si>
  <si>
    <t>Microsoft Corpora (MSFT) -NasdaqNM (Daily)</t>
  </si>
  <si>
    <t>CLDX</t>
  </si>
  <si>
    <t>Celldex Therapeut (CLDX) -NasdaqNM (Daily)</t>
  </si>
  <si>
    <t>JCP</t>
  </si>
  <si>
    <t>J.C. Penney Compa (JCP) -NYSE (Daily)</t>
  </si>
  <si>
    <t>NPSP</t>
  </si>
  <si>
    <t>NPS Pharmaceutica (NPSP) -NasdaqNM (Daily)</t>
  </si>
  <si>
    <t>LCI</t>
  </si>
  <si>
    <t>Lannett Co Inc Co (LCI) -NYSE (Daily)</t>
  </si>
  <si>
    <t>INO</t>
  </si>
  <si>
    <t>Inovio Pharmaceut (INO) -AMEX (Daily)</t>
  </si>
  <si>
    <t>PBYI</t>
  </si>
  <si>
    <t>Puma Biotechnolog (PBYI) -NYSE (Daily)</t>
  </si>
  <si>
    <t>ACAD</t>
  </si>
  <si>
    <t>ACADIA Pharmaceut (ACAD) -NasdaqNM (Daily)</t>
  </si>
  <si>
    <t>NVS</t>
  </si>
  <si>
    <t>Novartis AG Commo (NVS) -NYSE (Daily)</t>
  </si>
  <si>
    <t>ICPT</t>
  </si>
  <si>
    <t>Intercept Pharmac (ICPT) -NasdaqNM (Daily)</t>
  </si>
  <si>
    <t>row offset to year ago div Date</t>
  </si>
  <si>
    <t>Same month flag</t>
  </si>
  <si>
    <t>Trailing 12 Div return</t>
  </si>
  <si>
    <t>Trailing 12 Month Dividend Returns</t>
  </si>
  <si>
    <t>Year ago Div Date we found</t>
  </si>
  <si>
    <t>Raw Close price on Dividend date</t>
  </si>
  <si>
    <t>Trailing 12 Div Total</t>
  </si>
  <si>
    <t xml:space="preserve">Cursor =&gt; </t>
  </si>
  <si>
    <t>^VIX</t>
  </si>
  <si>
    <t>MDT</t>
  </si>
  <si>
    <t>CASY</t>
  </si>
  <si>
    <t>DIS</t>
  </si>
  <si>
    <t>Walt Disney Compa (DIS) -NYSE (Daily)</t>
  </si>
  <si>
    <t>PRU</t>
  </si>
  <si>
    <t>Prudential Financ (PRU) -NYSE (Daily)</t>
  </si>
  <si>
    <t>TOL</t>
  </si>
  <si>
    <t>Toll Brothers Inc (TOL) -NYSE (Daily)</t>
  </si>
  <si>
    <t>LO</t>
  </si>
  <si>
    <t>Lorillard, Inc Co (LO) -NYSE (Daily)</t>
  </si>
  <si>
    <t>HSY</t>
  </si>
  <si>
    <t>The Hershey Compa (HSY) -NYSE (Daily)</t>
  </si>
  <si>
    <t>EMC</t>
  </si>
  <si>
    <t>EMC Corporation C (EMC) -NYSE (Daily)</t>
  </si>
  <si>
    <t>UNP</t>
  </si>
  <si>
    <t>Union Pacific Cor (UNP) -NYSE (Daily)</t>
  </si>
  <si>
    <t>MGM</t>
  </si>
  <si>
    <t>MGM Resorts Inter (MGM) -NYSE (Daily)</t>
  </si>
  <si>
    <t>IBM</t>
  </si>
  <si>
    <t>International Bus (IBM) -NYSE (Daily)</t>
  </si>
  <si>
    <t>PSEC</t>
  </si>
  <si>
    <t>Trailing 12 Div return (Cur Close)</t>
  </si>
  <si>
    <t>CSCO</t>
  </si>
  <si>
    <t>Cisco Systems, In (CSCO) -NasdaqNM (Daily)</t>
  </si>
  <si>
    <t>WMT</t>
  </si>
  <si>
    <t>Ford Motor Compan (F) -NYSE (Daily)</t>
  </si>
  <si>
    <t>Intel Corporation (INTC) -NasdaqNM (Daily)</t>
  </si>
  <si>
    <t>McDonald's Corpor (MCD) -NYSE (Daily)</t>
  </si>
  <si>
    <t>Wal-Mart Stores,  (WMT) -NYSE (Daily)</t>
  </si>
  <si>
    <t>CVS</t>
  </si>
  <si>
    <t>Div Year and Month</t>
  </si>
  <si>
    <t>Looking for year ago Div Year and Month</t>
  </si>
  <si>
    <t>RPM</t>
  </si>
  <si>
    <t>RPM International (RPM) -NYSE (Daily)</t>
  </si>
  <si>
    <t>RSP</t>
  </si>
  <si>
    <t>Guggenheim S&amp;P 50 (RSP) -PCX (Daily)</t>
  </si>
  <si>
    <t>SWKS</t>
  </si>
  <si>
    <t>Skyworks Solution (SWKS) -NasdaqNM (Daily)</t>
  </si>
  <si>
    <t>Reynolds American (RAI) -NYSE (Daily)</t>
  </si>
  <si>
    <t>RAI</t>
  </si>
  <si>
    <t>CVS Health Corpor (CVS) -NYSE (Daily)</t>
  </si>
  <si>
    <t>LHO</t>
  </si>
  <si>
    <t>LaSalle Hotel Pro (LHO) -NYSE (Daily)</t>
  </si>
  <si>
    <t>VZ</t>
  </si>
  <si>
    <t>Verizon Communica (VZ) -NYSE (Daily)</t>
  </si>
  <si>
    <t>Owns Rust-Oleum</t>
  </si>
  <si>
    <t>Change</t>
  </si>
  <si>
    <t>KO</t>
  </si>
  <si>
    <t>Coca-Cola Company (KO) -NYSE (Daily)</t>
  </si>
  <si>
    <t>MO</t>
  </si>
  <si>
    <t>Altria Group, Inc (MO) -NYSE (Daily)</t>
  </si>
  <si>
    <t>LINE</t>
  </si>
  <si>
    <t>Linn Energy, LLC (LINE) -NasdaqNM (Daily)</t>
  </si>
  <si>
    <t>GSK</t>
  </si>
  <si>
    <t>GlaxoSmithKline P (GSK) -NYSE (Daily)</t>
  </si>
  <si>
    <t>$ Change:</t>
  </si>
  <si>
    <t>WBA</t>
  </si>
  <si>
    <t xml:space="preserve"> (WBA) -NasdaqNM (Daily)</t>
  </si>
  <si>
    <t>Medtronic plc. Or (MDT) -NYSE (Daily)</t>
  </si>
  <si>
    <t>AMC</t>
  </si>
  <si>
    <t>AMC Entertainment (AMC) -NYSE (Daily)</t>
  </si>
  <si>
    <t>Price Chart Cursor</t>
  </si>
  <si>
    <t>Volume Chart Cursor</t>
  </si>
  <si>
    <t>Volume Cursor Calculations</t>
  </si>
  <si>
    <t>Price Source Column Index</t>
  </si>
  <si>
    <t>Caseys General Stores, Inc. (CASY) -NMS (Daily)</t>
  </si>
  <si>
    <t>Prospect Capital Corporation (PSEC) -NMS (Daily)</t>
  </si>
  <si>
    <t>Boston Scientific Corporation C (BSX) -NYQ (Daily)</t>
  </si>
  <si>
    <t>New Features for this TradersTips Template</t>
  </si>
  <si>
    <t xml:space="preserve">Changing either of cells A11 (pan) or A12 (zoom) will automatically initiate the same chart sizing macros that the manual </t>
  </si>
  <si>
    <t>This workbook contains and uses VBA macros and VBA Class structures.</t>
  </si>
  <si>
    <t>Improved automation: changes to any of the following will automaticly initiate calculations appropriate to reflect a change.</t>
  </si>
  <si>
    <t>BSX</t>
  </si>
  <si>
    <t>Decyclers.xlsm</t>
  </si>
  <si>
    <t>Coded beginning 2015-July-07 by Ronald McAllister (rpmac_xltt@sprynet.com)</t>
  </si>
  <si>
    <r>
      <t>by John F. Ehlers in an article titled "</t>
    </r>
    <r>
      <rPr>
        <b/>
        <u/>
        <sz val="10"/>
        <rFont val="Arial"/>
        <family val="2"/>
      </rPr>
      <t>Decyclers</t>
    </r>
    <r>
      <rPr>
        <sz val="10"/>
        <rFont val="Arial"/>
        <family val="2"/>
      </rPr>
      <t>"</t>
    </r>
  </si>
  <si>
    <t>which appears in the September 2015 issue of</t>
  </si>
  <si>
    <t>VOLATILITY S&amp;P 500 (^VIX) -WCB (Daily)</t>
  </si>
  <si>
    <t>Decycler Controls</t>
  </si>
  <si>
    <t>Alpha1</t>
  </si>
  <si>
    <t>Alpha2</t>
  </si>
  <si>
    <t>Hysteresis Band Spread</t>
  </si>
  <si>
    <t>(1-Alpha1/2)^2</t>
  </si>
  <si>
    <t>1-Alpha1</t>
  </si>
  <si>
    <t>(1-Alpha1)^2</t>
  </si>
  <si>
    <t>(1-Alpha2/2)^2</t>
  </si>
  <si>
    <t>1-Alpha2</t>
  </si>
  <si>
    <t>(1-Alpha2)^2</t>
  </si>
  <si>
    <t>Hyster+</t>
  </si>
  <si>
    <t>Hyster-</t>
  </si>
  <si>
    <t>HPPeriod 1</t>
  </si>
  <si>
    <t>HPPeriod 2</t>
  </si>
  <si>
    <t>Oscillator Scale Factor 1</t>
  </si>
  <si>
    <t>Oscillator Scale Factor 2</t>
  </si>
  <si>
    <t>Half HP Period</t>
  </si>
  <si>
    <t>HP 1</t>
  </si>
  <si>
    <t>HP 2</t>
  </si>
  <si>
    <t>Decycler Oscillator Cursor</t>
  </si>
  <si>
    <t>DnCurs</t>
  </si>
  <si>
    <t>UpCurs</t>
  </si>
  <si>
    <t>"Set Chart" button uses.</t>
  </si>
  <si>
    <t>9:52am</t>
  </si>
  <si>
    <t>@ Cursor =&gt;</t>
  </si>
  <si>
    <t>Playing with the oscillator controls can shift the cross over points by one or two bars. Adjust to taste.</t>
  </si>
  <si>
    <t>Oscillator Delta</t>
  </si>
  <si>
    <t>Decyclers</t>
  </si>
  <si>
    <t xml:space="preserve">One may approximate Figures 1 and 2 from the article by retrieveing data for symbol SPY and </t>
  </si>
  <si>
    <t>setting the charts to plot the data from 12/19/2013 thru 12/03/2014.</t>
  </si>
</sst>
</file>

<file path=xl/styles.xml><?xml version="1.0" encoding="utf-8"?>
<styleSheet xmlns="http://schemas.openxmlformats.org/spreadsheetml/2006/main" xmlns:mc="http://schemas.openxmlformats.org/markup-compatibility/2006" xmlns:x14ac="http://schemas.microsoft.com/office/spreadsheetml/2009/9/ac" mc:Ignorable="x14ac">
  <numFmts count="32">
    <numFmt numFmtId="44" formatCode="_(&quot;$&quot;* #,##0.00_);_(&quot;$&quot;* \(#,##0.00\);_(&quot;$&quot;* &quot;-&quot;??_);_(@_)"/>
    <numFmt numFmtId="43" formatCode="_(* #,##0.00_);_(* \(#,##0.00\);_(* &quot;-&quot;??_);_(@_)"/>
    <numFmt numFmtId="164" formatCode="0.000"/>
    <numFmt numFmtId="165" formatCode="0.0000"/>
    <numFmt numFmtId="166" formatCode="#,##0;[Red]\-#,##0;&quot;- -&quot;"/>
    <numFmt numFmtId="167" formatCode="ddd\ mm/dd/yy;@"/>
    <numFmt numFmtId="168" formatCode="0;0;&quot;- -&quot;\ "/>
    <numFmt numFmtId="169" formatCode="0.000000;0.000000;&quot;- -&quot;"/>
    <numFmt numFmtId="170" formatCode="General;General;&quot;- -&quot;"/>
    <numFmt numFmtId="171" formatCode="0.00;0.00;&quot;- -&quot;"/>
    <numFmt numFmtId="172" formatCode="mm/dd/yy;0;&quot;- -&quot;"/>
    <numFmt numFmtId="173" formatCode="ddd\ mm/dd/yyyy"/>
    <numFmt numFmtId="174" formatCode="mm/dd/yyyy;@"/>
    <numFmt numFmtId="175" formatCode="ddd\ mm/dd/yyyy;@"/>
    <numFmt numFmtId="176" formatCode="#,##0.0000"/>
    <numFmt numFmtId="177" formatCode="&quot;EMA(&quot;#&quot;)&quot;"/>
    <numFmt numFmtId="178" formatCode="&quot;SMA(&quot;#&quot;)&quot;"/>
    <numFmt numFmtId="179" formatCode="0.0%"/>
    <numFmt numFmtId="180" formatCode="#,##0.000"/>
    <numFmt numFmtId="181" formatCode="mm/dd/yyyy"/>
    <numFmt numFmtId="182" formatCode="dddmm/dd/yyyy;@"/>
    <numFmt numFmtId="183" formatCode="#\ ???/???"/>
    <numFmt numFmtId="184" formatCode="#,##0.000000"/>
    <numFmt numFmtId="185" formatCode="&quot;$&quot;#,##0.00"/>
    <numFmt numFmtId="186" formatCode="&quot;Date&quot;"/>
    <numFmt numFmtId="187" formatCode="&quot;Factor&quot;"/>
    <numFmt numFmtId="188" formatCode="#,##0.000;[Red]\-#,##0.000"/>
    <numFmt numFmtId="189" formatCode="0.000%"/>
    <numFmt numFmtId="190" formatCode="[Color10]#,##0.000;[Red]\-#,##0.000"/>
    <numFmt numFmtId="191" formatCode="0.00%;\-0.00%"/>
    <numFmt numFmtId="192" formatCode="0.000000"/>
    <numFmt numFmtId="193" formatCode="0.0"/>
  </numFmts>
  <fonts count="47" x14ac:knownFonts="1">
    <font>
      <sz val="10"/>
      <name val="Arial"/>
    </font>
    <font>
      <sz val="11"/>
      <color theme="1"/>
      <name val="Calibri"/>
      <family val="2"/>
      <scheme val="minor"/>
    </font>
    <font>
      <sz val="10"/>
      <name val="Arial"/>
      <family val="2"/>
    </font>
    <font>
      <b/>
      <sz val="10"/>
      <name val="Arial"/>
      <family val="2"/>
    </font>
    <font>
      <sz val="8"/>
      <name val="Arial"/>
      <family val="2"/>
    </font>
    <font>
      <sz val="10"/>
      <name val="Arial"/>
      <family val="2"/>
    </font>
    <font>
      <sz val="10"/>
      <color indexed="8"/>
      <name val="Calibri"/>
      <family val="2"/>
    </font>
    <font>
      <sz val="10"/>
      <color indexed="9"/>
      <name val="Calibri"/>
      <family val="2"/>
    </font>
    <font>
      <sz val="10"/>
      <color indexed="20"/>
      <name val="Calibri"/>
      <family val="2"/>
    </font>
    <font>
      <b/>
      <sz val="10"/>
      <color indexed="52"/>
      <name val="Calibri"/>
      <family val="2"/>
    </font>
    <font>
      <b/>
      <sz val="10"/>
      <color indexed="9"/>
      <name val="Calibri"/>
      <family val="2"/>
    </font>
    <font>
      <i/>
      <sz val="10"/>
      <color indexed="23"/>
      <name val="Calibri"/>
      <family val="2"/>
    </font>
    <font>
      <sz val="10"/>
      <color indexed="17"/>
      <name val="Calibri"/>
      <family val="2"/>
    </font>
    <font>
      <b/>
      <sz val="15"/>
      <color indexed="56"/>
      <name val="Calibri"/>
      <family val="2"/>
    </font>
    <font>
      <b/>
      <sz val="13"/>
      <color indexed="56"/>
      <name val="Calibri"/>
      <family val="2"/>
    </font>
    <font>
      <b/>
      <sz val="11"/>
      <color indexed="56"/>
      <name val="Calibri"/>
      <family val="2"/>
    </font>
    <font>
      <sz val="10"/>
      <color indexed="62"/>
      <name val="Calibri"/>
      <family val="2"/>
    </font>
    <font>
      <sz val="10"/>
      <color indexed="52"/>
      <name val="Calibri"/>
      <family val="2"/>
    </font>
    <font>
      <sz val="10"/>
      <color indexed="60"/>
      <name val="Calibri"/>
      <family val="2"/>
    </font>
    <font>
      <b/>
      <sz val="10"/>
      <color indexed="63"/>
      <name val="Calibri"/>
      <family val="2"/>
    </font>
    <font>
      <b/>
      <sz val="18"/>
      <color indexed="56"/>
      <name val="Cambria"/>
      <family val="2"/>
    </font>
    <font>
      <b/>
      <sz val="10"/>
      <color indexed="8"/>
      <name val="Calibri"/>
      <family val="2"/>
    </font>
    <font>
      <sz val="10"/>
      <color indexed="10"/>
      <name val="Calibri"/>
      <family val="2"/>
    </font>
    <font>
      <b/>
      <u/>
      <sz val="10"/>
      <name val="Arial"/>
      <family val="2"/>
    </font>
    <font>
      <b/>
      <sz val="10"/>
      <color indexed="12"/>
      <name val="Arial"/>
      <family val="2"/>
    </font>
    <font>
      <b/>
      <sz val="11"/>
      <color indexed="12"/>
      <name val="Arial"/>
      <family val="2"/>
    </font>
    <font>
      <b/>
      <sz val="11"/>
      <name val="Arial"/>
      <family val="2"/>
    </font>
    <font>
      <b/>
      <sz val="10"/>
      <color indexed="17"/>
      <name val="Arial"/>
      <family val="2"/>
    </font>
    <font>
      <sz val="8"/>
      <color indexed="81"/>
      <name val="Tahoma"/>
      <family val="2"/>
    </font>
    <font>
      <b/>
      <sz val="8"/>
      <color indexed="81"/>
      <name val="Tahoma"/>
      <family val="2"/>
    </font>
    <font>
      <b/>
      <sz val="11"/>
      <color indexed="12"/>
      <name val="Arial"/>
      <family val="2"/>
    </font>
    <font>
      <b/>
      <sz val="10"/>
      <color indexed="17"/>
      <name val="Arial"/>
      <family val="2"/>
    </font>
    <font>
      <sz val="11"/>
      <name val="Arial"/>
      <family val="2"/>
    </font>
    <font>
      <b/>
      <sz val="10"/>
      <color rgb="FF0000CC"/>
      <name val="Arial"/>
      <family val="2"/>
    </font>
    <font>
      <b/>
      <sz val="10"/>
      <color rgb="FF008000"/>
      <name val="Arial"/>
      <family val="2"/>
    </font>
    <font>
      <b/>
      <sz val="15.2"/>
      <color rgb="FF0000CC"/>
      <name val="Arial"/>
      <family val="2"/>
    </font>
    <font>
      <sz val="9"/>
      <color indexed="81"/>
      <name val="Tahoma"/>
      <family val="2"/>
    </font>
    <font>
      <b/>
      <sz val="10"/>
      <color rgb="FF0000FF"/>
      <name val="Arial"/>
      <family val="2"/>
    </font>
    <font>
      <b/>
      <sz val="11"/>
      <color rgb="FF0000FF"/>
      <name val="Arial"/>
      <family val="2"/>
    </font>
    <font>
      <b/>
      <u/>
      <sz val="12"/>
      <name val="Arial"/>
      <family val="2"/>
    </font>
    <font>
      <sz val="10"/>
      <name val="Arial"/>
      <family val="2"/>
    </font>
    <font>
      <sz val="10"/>
      <color rgb="FFFF0000"/>
      <name val="Arial"/>
      <family val="2"/>
    </font>
    <font>
      <sz val="10"/>
      <name val="Arial"/>
      <family val="2"/>
    </font>
    <font>
      <b/>
      <sz val="9"/>
      <color indexed="81"/>
      <name val="Tahoma"/>
      <family val="2"/>
    </font>
    <font>
      <b/>
      <sz val="10"/>
      <color rgb="FFFF0000"/>
      <name val="Arial"/>
      <family val="2"/>
    </font>
    <font>
      <sz val="10"/>
      <color rgb="FF008000"/>
      <name val="Arial"/>
      <family val="2"/>
    </font>
    <font>
      <b/>
      <sz val="10"/>
      <color theme="4"/>
      <name val="Arial"/>
      <family val="2"/>
    </font>
  </fonts>
  <fills count="37">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theme="6" tint="0.79998168889431442"/>
        <bgColor indexed="64"/>
      </patternFill>
    </fill>
    <fill>
      <patternFill patternType="solid">
        <fgColor theme="4" tint="0.79998168889431442"/>
        <bgColor indexed="64"/>
      </patternFill>
    </fill>
    <fill>
      <patternFill patternType="solid">
        <fgColor theme="9" tint="0.59999389629810485"/>
        <bgColor indexed="64"/>
      </patternFill>
    </fill>
    <fill>
      <patternFill patternType="solid">
        <fgColor rgb="FFFFFF00"/>
        <bgColor indexed="64"/>
      </patternFill>
    </fill>
    <fill>
      <patternFill patternType="solid">
        <fgColor theme="9" tint="0.79998168889431442"/>
        <bgColor indexed="64"/>
      </patternFill>
    </fill>
    <fill>
      <patternFill patternType="solid">
        <fgColor rgb="FF92D050"/>
        <bgColor indexed="64"/>
      </patternFill>
    </fill>
    <fill>
      <patternFill patternType="solid">
        <fgColor theme="5" tint="0.79998168889431442"/>
        <bgColor indexed="64"/>
      </patternFill>
    </fill>
    <fill>
      <patternFill patternType="solid">
        <fgColor rgb="FFFFFF99"/>
        <bgColor indexed="64"/>
      </patternFill>
    </fill>
    <fill>
      <patternFill patternType="solid">
        <fgColor rgb="FFCCECFF"/>
        <bgColor indexed="64"/>
      </patternFill>
    </fill>
    <fill>
      <patternFill patternType="solid">
        <fgColor rgb="FFFFE7FF"/>
        <bgColor indexed="64"/>
      </patternFill>
    </fill>
    <fill>
      <patternFill patternType="solid">
        <fgColor theme="6" tint="0.59999389629810485"/>
        <bgColor indexed="64"/>
      </patternFill>
    </fill>
    <fill>
      <patternFill patternType="solid">
        <fgColor rgb="FFC0C0C0"/>
        <bgColor indexed="64"/>
      </patternFill>
    </fill>
    <fill>
      <patternFill patternType="solid">
        <fgColor theme="8" tint="0.79998168889431442"/>
        <bgColor indexed="64"/>
      </patternFill>
    </fill>
  </fills>
  <borders count="57">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right/>
      <top style="thin">
        <color indexed="64"/>
      </top>
      <bottom/>
      <diagonal/>
    </border>
    <border>
      <left/>
      <right/>
      <top/>
      <bottom style="thin">
        <color indexed="64"/>
      </bottom>
      <diagonal/>
    </border>
    <border>
      <left/>
      <right/>
      <top style="medium">
        <color indexed="64"/>
      </top>
      <bottom/>
      <diagonal/>
    </border>
    <border>
      <left style="medium">
        <color indexed="64"/>
      </left>
      <right/>
      <top/>
      <bottom/>
      <diagonal/>
    </border>
    <border>
      <left/>
      <right style="medium">
        <color indexed="64"/>
      </right>
      <top/>
      <bottom/>
      <diagonal/>
    </border>
    <border>
      <left/>
      <right style="medium">
        <color indexed="64"/>
      </right>
      <top/>
      <bottom style="thin">
        <color indexed="64"/>
      </bottom>
      <diagonal/>
    </border>
    <border>
      <left/>
      <right style="medium">
        <color indexed="64"/>
      </right>
      <top style="thin">
        <color indexed="64"/>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style="thin">
        <color indexed="64"/>
      </top>
      <bottom/>
      <diagonal/>
    </border>
    <border>
      <left style="medium">
        <color indexed="64"/>
      </left>
      <right/>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style="thin">
        <color indexed="64"/>
      </top>
      <bottom/>
      <diagonal/>
    </border>
    <border>
      <left style="thin">
        <color indexed="64"/>
      </left>
      <right/>
      <top/>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bottom/>
      <diagonal/>
    </border>
    <border>
      <left style="thin">
        <color indexed="64"/>
      </left>
      <right/>
      <top style="thin">
        <color indexed="64"/>
      </top>
      <bottom style="thin">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style="thin">
        <color indexed="64"/>
      </right>
      <top style="thin">
        <color indexed="64"/>
      </top>
      <bottom/>
      <diagonal/>
    </border>
    <border>
      <left style="medium">
        <color indexed="64"/>
      </left>
      <right style="thin">
        <color indexed="64"/>
      </right>
      <top/>
      <bottom style="medium">
        <color indexed="64"/>
      </bottom>
      <diagonal/>
    </border>
    <border>
      <left/>
      <right style="thin">
        <color indexed="64"/>
      </right>
      <top style="medium">
        <color indexed="64"/>
      </top>
      <bottom style="thin">
        <color indexed="64"/>
      </bottom>
      <diagonal/>
    </border>
    <border>
      <left style="medium">
        <color indexed="64"/>
      </left>
      <right style="thin">
        <color indexed="64"/>
      </right>
      <top style="medium">
        <color indexed="64"/>
      </top>
      <bottom/>
      <diagonal/>
    </border>
    <border>
      <left style="medium">
        <color indexed="64"/>
      </left>
      <right style="thin">
        <color indexed="64"/>
      </right>
      <top/>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s>
  <cellStyleXfs count="48">
    <xf numFmtId="0" fontId="0" fillId="0" borderId="0"/>
    <xf numFmtId="0" fontId="6" fillId="2" borderId="0" applyNumberFormat="0" applyBorder="0" applyAlignment="0" applyProtection="0"/>
    <xf numFmtId="0" fontId="6" fillId="3" borderId="0" applyNumberFormat="0" applyBorder="0" applyAlignment="0" applyProtection="0"/>
    <xf numFmtId="0" fontId="6" fillId="4" borderId="0" applyNumberFormat="0" applyBorder="0" applyAlignment="0" applyProtection="0"/>
    <xf numFmtId="0" fontId="6" fillId="5" borderId="0" applyNumberFormat="0" applyBorder="0" applyAlignment="0" applyProtection="0"/>
    <xf numFmtId="0" fontId="6" fillId="6" borderId="0" applyNumberFormat="0" applyBorder="0" applyAlignment="0" applyProtection="0"/>
    <xf numFmtId="0" fontId="6" fillId="7" borderId="0" applyNumberFormat="0" applyBorder="0" applyAlignment="0" applyProtection="0"/>
    <xf numFmtId="0" fontId="6" fillId="8" borderId="0" applyNumberFormat="0" applyBorder="0" applyAlignment="0" applyProtection="0"/>
    <xf numFmtId="0" fontId="6" fillId="9" borderId="0" applyNumberFormat="0" applyBorder="0" applyAlignment="0" applyProtection="0"/>
    <xf numFmtId="0" fontId="6" fillId="10" borderId="0" applyNumberFormat="0" applyBorder="0" applyAlignment="0" applyProtection="0"/>
    <xf numFmtId="0" fontId="6" fillId="5" borderId="0" applyNumberFormat="0" applyBorder="0" applyAlignment="0" applyProtection="0"/>
    <xf numFmtId="0" fontId="6" fillId="8" borderId="0" applyNumberFormat="0" applyBorder="0" applyAlignment="0" applyProtection="0"/>
    <xf numFmtId="0" fontId="6" fillId="11" borderId="0" applyNumberFormat="0" applyBorder="0" applyAlignment="0" applyProtection="0"/>
    <xf numFmtId="0" fontId="7" fillId="12" borderId="0" applyNumberFormat="0" applyBorder="0" applyAlignment="0" applyProtection="0"/>
    <xf numFmtId="0" fontId="7" fillId="9" borderId="0" applyNumberFormat="0" applyBorder="0" applyAlignment="0" applyProtection="0"/>
    <xf numFmtId="0" fontId="7" fillId="10" borderId="0" applyNumberFormat="0" applyBorder="0" applyAlignment="0" applyProtection="0"/>
    <xf numFmtId="0" fontId="7" fillId="13" borderId="0" applyNumberFormat="0" applyBorder="0" applyAlignment="0" applyProtection="0"/>
    <xf numFmtId="0" fontId="7" fillId="14" borderId="0" applyNumberFormat="0" applyBorder="0" applyAlignment="0" applyProtection="0"/>
    <xf numFmtId="0" fontId="7" fillId="15" borderId="0" applyNumberFormat="0" applyBorder="0" applyAlignment="0" applyProtection="0"/>
    <xf numFmtId="0" fontId="7" fillId="16"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13" borderId="0" applyNumberFormat="0" applyBorder="0" applyAlignment="0" applyProtection="0"/>
    <xf numFmtId="0" fontId="7" fillId="14" borderId="0" applyNumberFormat="0" applyBorder="0" applyAlignment="0" applyProtection="0"/>
    <xf numFmtId="0" fontId="7" fillId="19" borderId="0" applyNumberFormat="0" applyBorder="0" applyAlignment="0" applyProtection="0"/>
    <xf numFmtId="0" fontId="8" fillId="3" borderId="0" applyNumberFormat="0" applyBorder="0" applyAlignment="0" applyProtection="0"/>
    <xf numFmtId="0" fontId="9" fillId="20" borderId="1" applyNumberFormat="0" applyAlignment="0" applyProtection="0"/>
    <xf numFmtId="0" fontId="10" fillId="21" borderId="2" applyNumberFormat="0" applyAlignment="0" applyProtection="0"/>
    <xf numFmtId="43" fontId="2" fillId="0" borderId="0" applyFont="0" applyFill="0" applyBorder="0" applyAlignment="0" applyProtection="0"/>
    <xf numFmtId="0" fontId="11" fillId="0" borderId="0" applyNumberFormat="0" applyFill="0" applyBorder="0" applyAlignment="0" applyProtection="0"/>
    <xf numFmtId="0" fontId="12" fillId="4" borderId="0" applyNumberFormat="0" applyBorder="0" applyAlignment="0" applyProtection="0"/>
    <xf numFmtId="0" fontId="13" fillId="0" borderId="3" applyNumberFormat="0" applyFill="0" applyAlignment="0" applyProtection="0"/>
    <xf numFmtId="0" fontId="14" fillId="0" borderId="4" applyNumberFormat="0" applyFill="0" applyAlignment="0" applyProtection="0"/>
    <xf numFmtId="0" fontId="15" fillId="0" borderId="5" applyNumberFormat="0" applyFill="0" applyAlignment="0" applyProtection="0"/>
    <xf numFmtId="0" fontId="15" fillId="0" borderId="0" applyNumberFormat="0" applyFill="0" applyBorder="0" applyAlignment="0" applyProtection="0"/>
    <xf numFmtId="0" fontId="16" fillId="7" borderId="1" applyNumberFormat="0" applyAlignment="0" applyProtection="0"/>
    <xf numFmtId="0" fontId="17" fillId="0" borderId="6" applyNumberFormat="0" applyFill="0" applyAlignment="0" applyProtection="0"/>
    <xf numFmtId="0" fontId="18" fillId="22" borderId="0" applyNumberFormat="0" applyBorder="0" applyAlignment="0" applyProtection="0"/>
    <xf numFmtId="0" fontId="5" fillId="0" borderId="0"/>
    <xf numFmtId="0" fontId="5" fillId="23" borderId="7" applyNumberFormat="0" applyFont="0" applyAlignment="0" applyProtection="0"/>
    <xf numFmtId="0" fontId="19" fillId="20" borderId="8" applyNumberFormat="0" applyAlignment="0" applyProtection="0"/>
    <xf numFmtId="0" fontId="20" fillId="0" borderId="0" applyNumberFormat="0" applyFill="0" applyBorder="0" applyAlignment="0" applyProtection="0"/>
    <xf numFmtId="0" fontId="21" fillId="0" borderId="9" applyNumberFormat="0" applyFill="0" applyAlignment="0" applyProtection="0"/>
    <xf numFmtId="0" fontId="22" fillId="0" borderId="0" applyNumberFormat="0" applyFill="0" applyBorder="0" applyAlignment="0" applyProtection="0"/>
    <xf numFmtId="9" fontId="40" fillId="0" borderId="0" applyFont="0" applyFill="0" applyBorder="0" applyAlignment="0" applyProtection="0"/>
    <xf numFmtId="0" fontId="2" fillId="0" borderId="0"/>
    <xf numFmtId="44" fontId="42" fillId="0" borderId="0" applyFont="0" applyFill="0" applyBorder="0" applyAlignment="0" applyProtection="0"/>
    <xf numFmtId="0" fontId="1" fillId="0" borderId="0"/>
  </cellStyleXfs>
  <cellXfs count="356">
    <xf numFmtId="0" fontId="0" fillId="0" borderId="0" xfId="0"/>
    <xf numFmtId="0" fontId="3" fillId="0" borderId="0" xfId="0" applyFont="1" applyAlignment="1">
      <alignment horizontal="center"/>
    </xf>
    <xf numFmtId="0" fontId="3" fillId="0" borderId="0" xfId="0" applyFont="1"/>
    <xf numFmtId="3" fontId="0" fillId="0" borderId="0" xfId="28" applyNumberFormat="1" applyFont="1"/>
    <xf numFmtId="4" fontId="0" fillId="0" borderId="0" xfId="28" applyNumberFormat="1" applyFont="1"/>
    <xf numFmtId="0" fontId="0" fillId="0" borderId="0" xfId="0" applyBorder="1"/>
    <xf numFmtId="167" fontId="0" fillId="0" borderId="0" xfId="0" applyNumberFormat="1"/>
    <xf numFmtId="0" fontId="23" fillId="0" borderId="0" xfId="38" applyFont="1"/>
    <xf numFmtId="0" fontId="5" fillId="0" borderId="0" xfId="38"/>
    <xf numFmtId="0" fontId="5" fillId="0" borderId="0" xfId="38" applyFont="1" applyAlignment="1">
      <alignment horizontal="left" indent="1"/>
    </xf>
    <xf numFmtId="0" fontId="5" fillId="0" borderId="0" xfId="38" applyAlignment="1">
      <alignment horizontal="left" indent="1"/>
    </xf>
    <xf numFmtId="0" fontId="3" fillId="0" borderId="0" xfId="38" applyFont="1"/>
    <xf numFmtId="0" fontId="5" fillId="0" borderId="0" xfId="38" applyFont="1"/>
    <xf numFmtId="0" fontId="5" fillId="0" borderId="0" xfId="38" applyFont="1" applyAlignment="1">
      <alignment horizontal="left" indent="2"/>
    </xf>
    <xf numFmtId="0" fontId="5" fillId="0" borderId="0" xfId="38" applyFont="1" applyAlignment="1">
      <alignment horizontal="left"/>
    </xf>
    <xf numFmtId="0" fontId="3" fillId="0" borderId="0" xfId="0" applyFont="1" applyBorder="1"/>
    <xf numFmtId="0" fontId="5" fillId="0" borderId="0" xfId="0" applyFont="1" applyBorder="1" applyAlignment="1">
      <alignment horizontal="center"/>
    </xf>
    <xf numFmtId="0" fontId="5" fillId="0" borderId="0" xfId="0" applyFont="1" applyBorder="1"/>
    <xf numFmtId="164" fontId="3" fillId="0" borderId="0" xfId="0" applyNumberFormat="1" applyFont="1" applyBorder="1" applyAlignment="1">
      <alignment horizontal="center"/>
    </xf>
    <xf numFmtId="166" fontId="5" fillId="0" borderId="0" xfId="0" applyNumberFormat="1" applyFont="1" applyBorder="1" applyAlignment="1">
      <alignment horizontal="center"/>
    </xf>
    <xf numFmtId="172" fontId="5" fillId="0" borderId="0" xfId="0" applyNumberFormat="1" applyFont="1" applyBorder="1" applyAlignment="1">
      <alignment horizontal="center"/>
    </xf>
    <xf numFmtId="171" fontId="5" fillId="0" borderId="0" xfId="0" applyNumberFormat="1" applyFont="1" applyBorder="1" applyAlignment="1">
      <alignment horizontal="center"/>
    </xf>
    <xf numFmtId="168" fontId="5" fillId="0" borderId="0" xfId="0" applyNumberFormat="1" applyFont="1" applyBorder="1" applyAlignment="1">
      <alignment horizontal="center"/>
    </xf>
    <xf numFmtId="169" fontId="5" fillId="0" borderId="0" xfId="0" applyNumberFormat="1" applyFont="1" applyBorder="1"/>
    <xf numFmtId="0" fontId="26" fillId="0" borderId="0" xfId="0" applyFont="1"/>
    <xf numFmtId="0" fontId="5" fillId="0" borderId="10" xfId="0" applyFont="1" applyBorder="1"/>
    <xf numFmtId="0" fontId="5" fillId="0" borderId="11" xfId="0" applyFont="1" applyBorder="1"/>
    <xf numFmtId="0" fontId="0" fillId="0" borderId="12" xfId="0" applyBorder="1"/>
    <xf numFmtId="0" fontId="0" fillId="0" borderId="13" xfId="0" applyBorder="1"/>
    <xf numFmtId="0" fontId="5" fillId="0" borderId="14" xfId="0" applyFont="1" applyBorder="1" applyAlignment="1">
      <alignment horizontal="right"/>
    </xf>
    <xf numFmtId="0" fontId="26" fillId="0" borderId="17" xfId="0" applyFont="1" applyBorder="1"/>
    <xf numFmtId="0" fontId="5" fillId="0" borderId="12" xfId="0" applyFont="1" applyBorder="1"/>
    <xf numFmtId="0" fontId="5" fillId="0" borderId="18" xfId="0" applyFont="1" applyBorder="1" applyAlignment="1">
      <alignment horizontal="right"/>
    </xf>
    <xf numFmtId="0" fontId="3" fillId="0" borderId="19" xfId="0" applyFont="1" applyBorder="1"/>
    <xf numFmtId="0" fontId="5" fillId="0" borderId="16" xfId="0" applyFont="1" applyBorder="1" applyAlignment="1">
      <alignment horizontal="right"/>
    </xf>
    <xf numFmtId="0" fontId="5" fillId="0" borderId="13" xfId="0" applyFont="1" applyBorder="1"/>
    <xf numFmtId="0" fontId="3" fillId="0" borderId="20" xfId="0" applyFont="1" applyBorder="1" applyAlignment="1">
      <alignment horizontal="center"/>
    </xf>
    <xf numFmtId="0" fontId="0" fillId="0" borderId="0" xfId="0" applyFill="1"/>
    <xf numFmtId="0" fontId="26" fillId="0" borderId="0" xfId="0" applyFont="1" applyBorder="1"/>
    <xf numFmtId="0" fontId="2" fillId="0" borderId="0" xfId="38" applyFont="1" applyAlignment="1">
      <alignment horizontal="left" indent="1"/>
    </xf>
    <xf numFmtId="0" fontId="2" fillId="0" borderId="0" xfId="38" applyFont="1"/>
    <xf numFmtId="0" fontId="3" fillId="24" borderId="13" xfId="0" applyFont="1" applyFill="1" applyBorder="1" applyAlignment="1">
      <alignment horizontal="center"/>
    </xf>
    <xf numFmtId="0" fontId="5" fillId="24" borderId="0" xfId="0" applyFont="1" applyFill="1" applyBorder="1"/>
    <xf numFmtId="0" fontId="2" fillId="24" borderId="0" xfId="0" applyFont="1" applyFill="1" applyBorder="1" applyAlignment="1">
      <alignment horizontal="right"/>
    </xf>
    <xf numFmtId="0" fontId="0" fillId="0" borderId="23" xfId="0" applyBorder="1"/>
    <xf numFmtId="0" fontId="2" fillId="0" borderId="0" xfId="0" applyFont="1" applyBorder="1"/>
    <xf numFmtId="0" fontId="2" fillId="0" borderId="0" xfId="0" applyFont="1"/>
    <xf numFmtId="173" fontId="0" fillId="0" borderId="0" xfId="0" applyNumberFormat="1"/>
    <xf numFmtId="4" fontId="0" fillId="0" borderId="0" xfId="0" applyNumberFormat="1"/>
    <xf numFmtId="3" fontId="0" fillId="0" borderId="0" xfId="0" applyNumberFormat="1"/>
    <xf numFmtId="0" fontId="35" fillId="0" borderId="0" xfId="0" applyFont="1" applyAlignment="1">
      <alignment horizontal="left" vertical="center"/>
    </xf>
    <xf numFmtId="0" fontId="3" fillId="0" borderId="0" xfId="0" applyFont="1" applyAlignment="1">
      <alignment horizontal="left"/>
    </xf>
    <xf numFmtId="176" fontId="0" fillId="0" borderId="0" xfId="0" applyNumberFormat="1"/>
    <xf numFmtId="0" fontId="3" fillId="24" borderId="26" xfId="0" applyFont="1" applyFill="1" applyBorder="1" applyAlignment="1">
      <alignment horizontal="center"/>
    </xf>
    <xf numFmtId="0" fontId="3" fillId="24" borderId="27" xfId="0" applyFont="1" applyFill="1" applyBorder="1" applyAlignment="1">
      <alignment horizontal="center"/>
    </xf>
    <xf numFmtId="0" fontId="2" fillId="0" borderId="0" xfId="38" applyFont="1" applyAlignment="1">
      <alignment horizontal="left"/>
    </xf>
    <xf numFmtId="0" fontId="0" fillId="29" borderId="0" xfId="0" applyFill="1"/>
    <xf numFmtId="0" fontId="33" fillId="29" borderId="0" xfId="0" applyFont="1" applyFill="1" applyAlignment="1">
      <alignment horizontal="center"/>
    </xf>
    <xf numFmtId="0" fontId="2" fillId="29" borderId="0" xfId="0" applyFont="1" applyFill="1" applyAlignment="1">
      <alignment horizontal="center" wrapText="1"/>
    </xf>
    <xf numFmtId="169" fontId="5" fillId="29" borderId="0" xfId="0" applyNumberFormat="1" applyFont="1" applyFill="1" applyBorder="1"/>
    <xf numFmtId="49" fontId="37" fillId="29" borderId="0" xfId="0" applyNumberFormat="1" applyFont="1" applyFill="1" applyBorder="1" applyAlignment="1">
      <alignment vertical="top"/>
    </xf>
    <xf numFmtId="175" fontId="2" fillId="0" borderId="0" xfId="0" applyNumberFormat="1" applyFont="1" applyBorder="1" applyAlignment="1">
      <alignment horizontal="center"/>
    </xf>
    <xf numFmtId="0" fontId="39" fillId="0" borderId="0" xfId="0" applyFont="1" applyAlignment="1">
      <alignment horizontal="left"/>
    </xf>
    <xf numFmtId="174" fontId="31" fillId="24" borderId="14" xfId="0" applyNumberFormat="1" applyFont="1" applyFill="1" applyBorder="1" applyAlignment="1">
      <alignment horizontal="center"/>
    </xf>
    <xf numFmtId="4" fontId="2" fillId="0" borderId="0" xfId="28" applyNumberFormat="1" applyFont="1" applyFill="1" applyAlignment="1"/>
    <xf numFmtId="0" fontId="2" fillId="0" borderId="0" xfId="0" applyFont="1" applyBorder="1" applyAlignment="1">
      <alignment horizontal="center"/>
    </xf>
    <xf numFmtId="4" fontId="2" fillId="0" borderId="0" xfId="28" applyNumberFormat="1" applyFont="1" applyFill="1" applyBorder="1"/>
    <xf numFmtId="0" fontId="37" fillId="29" borderId="0" xfId="0" applyFont="1" applyFill="1" applyBorder="1" applyAlignment="1">
      <alignment horizontal="center" vertical="top"/>
    </xf>
    <xf numFmtId="175" fontId="2" fillId="0" borderId="0" xfId="0" applyNumberFormat="1" applyFont="1" applyFill="1" applyBorder="1" applyAlignment="1">
      <alignment horizontal="center"/>
    </xf>
    <xf numFmtId="0" fontId="0" fillId="29" borderId="0" xfId="0" applyFill="1" applyAlignment="1">
      <alignment horizontal="right"/>
    </xf>
    <xf numFmtId="0" fontId="2" fillId="29" borderId="0" xfId="0" quotePrefix="1" applyFont="1" applyFill="1" applyAlignment="1">
      <alignment horizontal="right"/>
    </xf>
    <xf numFmtId="0" fontId="2" fillId="0" borderId="0" xfId="0" applyFont="1" applyAlignment="1">
      <alignment horizontal="left" indent="3"/>
    </xf>
    <xf numFmtId="0" fontId="0" fillId="0" borderId="14" xfId="0" applyBorder="1"/>
    <xf numFmtId="0" fontId="3" fillId="0" borderId="17" xfId="0" applyFont="1" applyBorder="1"/>
    <xf numFmtId="0" fontId="3" fillId="29" borderId="0" xfId="0" applyFont="1" applyFill="1" applyBorder="1" applyAlignment="1">
      <alignment horizontal="left"/>
    </xf>
    <xf numFmtId="0" fontId="2" fillId="0" borderId="0" xfId="0" applyFont="1" applyFill="1"/>
    <xf numFmtId="0" fontId="0" fillId="31" borderId="0" xfId="0" applyFill="1"/>
    <xf numFmtId="0" fontId="2" fillId="31" borderId="0" xfId="0" applyFont="1" applyFill="1" applyBorder="1" applyAlignment="1">
      <alignment horizontal="center"/>
    </xf>
    <xf numFmtId="0" fontId="2" fillId="31" borderId="0" xfId="0" applyFont="1" applyFill="1" applyBorder="1"/>
    <xf numFmtId="0" fontId="2" fillId="0" borderId="0" xfId="0" applyFont="1" applyFill="1" applyBorder="1"/>
    <xf numFmtId="0" fontId="2" fillId="0" borderId="0" xfId="0" applyFont="1" applyAlignment="1">
      <alignment horizontal="right"/>
    </xf>
    <xf numFmtId="4" fontId="3" fillId="0" borderId="0" xfId="0" applyNumberFormat="1" applyFont="1"/>
    <xf numFmtId="4" fontId="2" fillId="0" borderId="0" xfId="0" applyNumberFormat="1" applyFont="1"/>
    <xf numFmtId="4" fontId="37" fillId="0" borderId="0" xfId="0" applyNumberFormat="1" applyFont="1" applyAlignment="1">
      <alignment horizontal="center"/>
    </xf>
    <xf numFmtId="0" fontId="0" fillId="0" borderId="0" xfId="0" applyAlignment="1">
      <alignment horizontal="center"/>
    </xf>
    <xf numFmtId="0" fontId="34" fillId="27" borderId="0" xfId="0" applyFont="1" applyFill="1" applyAlignment="1">
      <alignment horizontal="center"/>
    </xf>
    <xf numFmtId="4" fontId="37" fillId="27" borderId="0" xfId="0" applyNumberFormat="1" applyFont="1" applyFill="1" applyAlignment="1">
      <alignment horizontal="center"/>
    </xf>
    <xf numFmtId="4" fontId="34" fillId="27" borderId="28" xfId="0" applyNumberFormat="1" applyFont="1" applyFill="1" applyBorder="1" applyAlignment="1">
      <alignment horizontal="center"/>
    </xf>
    <xf numFmtId="4" fontId="34" fillId="27" borderId="29" xfId="0" applyNumberFormat="1" applyFont="1" applyFill="1" applyBorder="1" applyAlignment="1">
      <alignment horizontal="center"/>
    </xf>
    <xf numFmtId="4" fontId="0" fillId="27" borderId="29" xfId="0" applyNumberFormat="1" applyFill="1" applyBorder="1" applyAlignment="1">
      <alignment horizontal="center"/>
    </xf>
    <xf numFmtId="4" fontId="0" fillId="27" borderId="35" xfId="0" applyNumberFormat="1" applyFill="1" applyBorder="1" applyAlignment="1">
      <alignment horizontal="center"/>
    </xf>
    <xf numFmtId="4" fontId="0" fillId="0" borderId="14" xfId="0" applyNumberFormat="1" applyBorder="1" applyAlignment="1">
      <alignment horizontal="center"/>
    </xf>
    <xf numFmtId="4" fontId="0" fillId="0" borderId="23" xfId="0" applyNumberFormat="1" applyBorder="1" applyAlignment="1">
      <alignment horizontal="center"/>
    </xf>
    <xf numFmtId="181" fontId="0" fillId="0" borderId="0" xfId="0" applyNumberFormat="1"/>
    <xf numFmtId="4" fontId="2" fillId="0" borderId="0" xfId="0" applyNumberFormat="1" applyFont="1" applyAlignment="1">
      <alignment horizontal="left" indent="1"/>
    </xf>
    <xf numFmtId="4" fontId="2" fillId="0" borderId="0" xfId="0" applyNumberFormat="1" applyFont="1" applyAlignment="1">
      <alignment horizontal="left" indent="3"/>
    </xf>
    <xf numFmtId="0" fontId="3" fillId="0" borderId="0" xfId="38" applyFont="1" applyAlignment="1">
      <alignment horizontal="left"/>
    </xf>
    <xf numFmtId="0" fontId="2" fillId="0" borderId="0" xfId="38" applyFont="1" applyAlignment="1">
      <alignment horizontal="right"/>
    </xf>
    <xf numFmtId="4" fontId="0" fillId="0" borderId="0" xfId="0" applyNumberFormat="1" applyAlignment="1">
      <alignment horizontal="left" indent="5"/>
    </xf>
    <xf numFmtId="0" fontId="0" fillId="27" borderId="0" xfId="0" applyFill="1"/>
    <xf numFmtId="0" fontId="2" fillId="0" borderId="0" xfId="0" applyFont="1" applyBorder="1" applyAlignment="1">
      <alignment horizontal="right"/>
    </xf>
    <xf numFmtId="0" fontId="37" fillId="0" borderId="0" xfId="0" applyFont="1" applyBorder="1"/>
    <xf numFmtId="0" fontId="2" fillId="0" borderId="0" xfId="0" applyFont="1" applyAlignment="1">
      <alignment horizontal="left" indent="4"/>
    </xf>
    <xf numFmtId="2" fontId="0" fillId="0" borderId="0" xfId="0" applyNumberFormat="1"/>
    <xf numFmtId="0" fontId="0" fillId="0" borderId="18" xfId="0" applyBorder="1"/>
    <xf numFmtId="1" fontId="0" fillId="0" borderId="0" xfId="0" applyNumberFormat="1" applyFill="1"/>
    <xf numFmtId="2" fontId="0" fillId="0" borderId="0" xfId="0" applyNumberFormat="1" applyFill="1"/>
    <xf numFmtId="0" fontId="2" fillId="31" borderId="0" xfId="0" applyFont="1" applyFill="1"/>
    <xf numFmtId="0" fontId="0" fillId="31" borderId="0" xfId="0" applyFill="1" applyAlignment="1">
      <alignment horizontal="right"/>
    </xf>
    <xf numFmtId="0" fontId="2" fillId="31" borderId="0" xfId="0" applyFont="1" applyFill="1" applyBorder="1" applyAlignment="1">
      <alignment horizontal="left"/>
    </xf>
    <xf numFmtId="0" fontId="2" fillId="31" borderId="0" xfId="0" applyFont="1" applyFill="1" applyBorder="1" applyAlignment="1">
      <alignment horizontal="right"/>
    </xf>
    <xf numFmtId="0" fontId="5" fillId="32" borderId="10" xfId="0" applyFont="1" applyFill="1" applyBorder="1"/>
    <xf numFmtId="0" fontId="3" fillId="32" borderId="16" xfId="0" applyFont="1" applyFill="1" applyBorder="1" applyAlignment="1">
      <alignment horizontal="right"/>
    </xf>
    <xf numFmtId="0" fontId="3" fillId="32" borderId="0" xfId="0" applyFont="1" applyFill="1" applyBorder="1" applyAlignment="1">
      <alignment horizontal="right"/>
    </xf>
    <xf numFmtId="2" fontId="27" fillId="32" borderId="14" xfId="0" applyNumberFormat="1" applyFont="1" applyFill="1" applyBorder="1" applyAlignment="1">
      <alignment horizontal="center"/>
    </xf>
    <xf numFmtId="0" fontId="2" fillId="32" borderId="10" xfId="0" applyFont="1" applyFill="1" applyBorder="1" applyAlignment="1">
      <alignment horizontal="right"/>
    </xf>
    <xf numFmtId="9" fontId="37" fillId="32" borderId="16" xfId="0" applyNumberFormat="1" applyFont="1" applyFill="1" applyBorder="1" applyAlignment="1">
      <alignment horizontal="center"/>
    </xf>
    <xf numFmtId="0" fontId="0" fillId="32" borderId="24" xfId="0" applyFill="1" applyBorder="1"/>
    <xf numFmtId="0" fontId="3" fillId="31" borderId="19" xfId="0" applyFont="1" applyFill="1" applyBorder="1" applyAlignment="1">
      <alignment horizontal="left"/>
    </xf>
    <xf numFmtId="0" fontId="3" fillId="31" borderId="10" xfId="0" applyFont="1" applyFill="1" applyBorder="1"/>
    <xf numFmtId="0" fontId="5" fillId="31" borderId="10" xfId="0" applyFont="1" applyFill="1" applyBorder="1"/>
    <xf numFmtId="0" fontId="0" fillId="31" borderId="10" xfId="0" applyFill="1" applyBorder="1"/>
    <xf numFmtId="0" fontId="38" fillId="31" borderId="13" xfId="0" applyFont="1" applyFill="1" applyBorder="1" applyAlignment="1" applyProtection="1">
      <alignment horizontal="center"/>
      <protection locked="0"/>
    </xf>
    <xf numFmtId="0" fontId="5" fillId="31" borderId="0" xfId="0" applyFont="1" applyFill="1" applyBorder="1"/>
    <xf numFmtId="0" fontId="0" fillId="31" borderId="0" xfId="0" applyFill="1" applyBorder="1"/>
    <xf numFmtId="0" fontId="25" fillId="31" borderId="13" xfId="0" applyFont="1" applyFill="1" applyBorder="1" applyAlignment="1" applyProtection="1">
      <alignment horizontal="center"/>
      <protection locked="0"/>
    </xf>
    <xf numFmtId="0" fontId="3" fillId="31" borderId="13" xfId="0" applyFont="1" applyFill="1" applyBorder="1" applyAlignment="1">
      <alignment horizontal="left"/>
    </xf>
    <xf numFmtId="175" fontId="31" fillId="31" borderId="0" xfId="0" applyNumberFormat="1" applyFont="1" applyFill="1" applyBorder="1" applyAlignment="1">
      <alignment horizontal="center"/>
    </xf>
    <xf numFmtId="173" fontId="33" fillId="33" borderId="10" xfId="0" applyNumberFormat="1" applyFont="1" applyFill="1" applyBorder="1" applyAlignment="1">
      <alignment horizontal="center"/>
    </xf>
    <xf numFmtId="0" fontId="0" fillId="33" borderId="0" xfId="0" applyFill="1" applyBorder="1"/>
    <xf numFmtId="1" fontId="34" fillId="33" borderId="31" xfId="0" applyNumberFormat="1" applyFont="1" applyFill="1" applyBorder="1" applyAlignment="1">
      <alignment horizontal="center"/>
    </xf>
    <xf numFmtId="0" fontId="0" fillId="0" borderId="0" xfId="0" applyFill="1" applyAlignment="1">
      <alignment horizontal="center"/>
    </xf>
    <xf numFmtId="0" fontId="41" fillId="0" borderId="0" xfId="0" applyFont="1" applyFill="1" applyAlignment="1">
      <alignment horizontal="center"/>
    </xf>
    <xf numFmtId="182" fontId="37" fillId="0" borderId="0" xfId="0" applyNumberFormat="1" applyFont="1"/>
    <xf numFmtId="0" fontId="0" fillId="0" borderId="0" xfId="0" applyFill="1" applyBorder="1"/>
    <xf numFmtId="183" fontId="0" fillId="0" borderId="0" xfId="0" applyNumberFormat="1" applyFill="1"/>
    <xf numFmtId="0" fontId="2" fillId="0" borderId="0" xfId="0" applyFont="1" applyAlignment="1">
      <alignment horizontal="left"/>
    </xf>
    <xf numFmtId="0" fontId="2" fillId="29" borderId="0" xfId="0" applyFont="1" applyFill="1" applyAlignment="1">
      <alignment horizontal="right"/>
    </xf>
    <xf numFmtId="4" fontId="0" fillId="0" borderId="0" xfId="0" applyNumberFormat="1" applyFill="1" applyBorder="1" applyAlignment="1">
      <alignment horizontal="center"/>
    </xf>
    <xf numFmtId="4" fontId="0" fillId="27" borderId="28" xfId="0" applyNumberFormat="1" applyFill="1" applyBorder="1" applyAlignment="1">
      <alignment horizontal="center"/>
    </xf>
    <xf numFmtId="4" fontId="0" fillId="0" borderId="18" xfId="0" applyNumberFormat="1" applyBorder="1" applyAlignment="1">
      <alignment horizontal="center"/>
    </xf>
    <xf numFmtId="4" fontId="0" fillId="28" borderId="44" xfId="0" applyNumberFormat="1" applyFill="1" applyBorder="1" applyAlignment="1">
      <alignment horizontal="center"/>
    </xf>
    <xf numFmtId="14" fontId="0" fillId="0" borderId="0" xfId="0" applyNumberFormat="1"/>
    <xf numFmtId="0" fontId="3" fillId="24" borderId="12" xfId="0" applyFont="1" applyFill="1" applyBorder="1" applyAlignment="1">
      <alignment horizontal="center"/>
    </xf>
    <xf numFmtId="0" fontId="3" fillId="24" borderId="22" xfId="0" applyFont="1" applyFill="1" applyBorder="1" applyAlignment="1">
      <alignment horizontal="center"/>
    </xf>
    <xf numFmtId="0" fontId="3" fillId="27" borderId="28" xfId="0" applyFont="1" applyFill="1" applyBorder="1" applyAlignment="1">
      <alignment horizontal="center"/>
    </xf>
    <xf numFmtId="0" fontId="3" fillId="27" borderId="35" xfId="0" applyFont="1" applyFill="1" applyBorder="1" applyAlignment="1">
      <alignment horizontal="center"/>
    </xf>
    <xf numFmtId="0" fontId="3" fillId="28" borderId="26" xfId="0" applyFont="1" applyFill="1" applyBorder="1" applyAlignment="1">
      <alignment horizontal="center"/>
    </xf>
    <xf numFmtId="0" fontId="3" fillId="28" borderId="27" xfId="0" applyFont="1" applyFill="1" applyBorder="1" applyAlignment="1">
      <alignment horizontal="center"/>
    </xf>
    <xf numFmtId="0" fontId="3" fillId="28" borderId="45" xfId="0" applyFont="1" applyFill="1" applyBorder="1" applyAlignment="1">
      <alignment horizontal="center"/>
    </xf>
    <xf numFmtId="0" fontId="3" fillId="31" borderId="21" xfId="0" applyFont="1" applyFill="1" applyBorder="1" applyAlignment="1">
      <alignment horizontal="center"/>
    </xf>
    <xf numFmtId="0" fontId="3" fillId="31" borderId="17" xfId="0" applyFont="1" applyFill="1" applyBorder="1" applyAlignment="1">
      <alignment horizontal="center"/>
    </xf>
    <xf numFmtId="0" fontId="3" fillId="34" borderId="17" xfId="0" applyFont="1" applyFill="1" applyBorder="1"/>
    <xf numFmtId="0" fontId="0" fillId="34" borderId="12" xfId="0" applyFill="1" applyBorder="1"/>
    <xf numFmtId="0" fontId="3" fillId="25" borderId="17" xfId="0" applyFont="1" applyFill="1" applyBorder="1"/>
    <xf numFmtId="0" fontId="3" fillId="25" borderId="18" xfId="0" applyFont="1" applyFill="1" applyBorder="1"/>
    <xf numFmtId="0" fontId="3" fillId="25" borderId="26" xfId="0" applyFont="1" applyFill="1" applyBorder="1" applyAlignment="1">
      <alignment horizontal="center"/>
    </xf>
    <xf numFmtId="0" fontId="3" fillId="34" borderId="47" xfId="0" applyFont="1" applyFill="1" applyBorder="1" applyAlignment="1">
      <alignment horizontal="center"/>
    </xf>
    <xf numFmtId="0" fontId="3" fillId="34" borderId="48" xfId="0" applyFont="1" applyFill="1" applyBorder="1" applyAlignment="1">
      <alignment horizontal="center"/>
    </xf>
    <xf numFmtId="0" fontId="3" fillId="25" borderId="45" xfId="0" applyFont="1" applyFill="1" applyBorder="1" applyAlignment="1">
      <alignment horizontal="center"/>
    </xf>
    <xf numFmtId="184" fontId="0" fillId="0" borderId="0" xfId="0" applyNumberFormat="1"/>
    <xf numFmtId="0" fontId="0" fillId="25" borderId="13" xfId="0" applyFill="1" applyBorder="1"/>
    <xf numFmtId="0" fontId="0" fillId="25" borderId="14" xfId="0" applyFill="1" applyBorder="1"/>
    <xf numFmtId="0" fontId="2" fillId="0" borderId="0" xfId="0" applyFont="1" applyAlignment="1">
      <alignment horizontal="center"/>
    </xf>
    <xf numFmtId="0" fontId="3" fillId="34" borderId="28" xfId="0" applyFont="1" applyFill="1" applyBorder="1"/>
    <xf numFmtId="0" fontId="3" fillId="34" borderId="35" xfId="0" applyFont="1" applyFill="1" applyBorder="1" applyAlignment="1">
      <alignment horizontal="center"/>
    </xf>
    <xf numFmtId="0" fontId="2" fillId="0" borderId="0" xfId="0" applyFont="1" applyAlignment="1">
      <alignment horizontal="left" vertical="center"/>
    </xf>
    <xf numFmtId="0" fontId="3" fillId="0" borderId="27" xfId="0" applyFont="1" applyBorder="1" applyAlignment="1">
      <alignment horizontal="center"/>
    </xf>
    <xf numFmtId="0" fontId="3" fillId="0" borderId="27" xfId="0" applyFont="1" applyBorder="1"/>
    <xf numFmtId="0" fontId="3" fillId="0" borderId="45" xfId="0" applyFont="1" applyBorder="1"/>
    <xf numFmtId="0" fontId="3" fillId="0" borderId="51" xfId="0" applyFont="1" applyBorder="1" applyAlignment="1">
      <alignment horizontal="center"/>
    </xf>
    <xf numFmtId="0" fontId="3" fillId="0" borderId="52" xfId="0" applyFont="1" applyBorder="1" applyAlignment="1">
      <alignment horizontal="center"/>
    </xf>
    <xf numFmtId="0" fontId="3" fillId="0" borderId="49" xfId="0" applyFont="1" applyBorder="1" applyAlignment="1">
      <alignment horizontal="center"/>
    </xf>
    <xf numFmtId="0" fontId="3" fillId="0" borderId="14" xfId="0" applyFont="1" applyBorder="1" applyAlignment="1">
      <alignment horizontal="center"/>
    </xf>
    <xf numFmtId="18" fontId="0" fillId="0" borderId="0" xfId="0" applyNumberFormat="1" applyAlignment="1">
      <alignment horizontal="center"/>
    </xf>
    <xf numFmtId="0" fontId="3" fillId="0" borderId="0" xfId="0" applyFont="1" applyFill="1"/>
    <xf numFmtId="185" fontId="0" fillId="29" borderId="0" xfId="46" applyNumberFormat="1" applyFont="1" applyFill="1" applyAlignment="1">
      <alignment horizontal="right"/>
    </xf>
    <xf numFmtId="0" fontId="3" fillId="34" borderId="18" xfId="0" applyFont="1" applyFill="1" applyBorder="1" applyAlignment="1">
      <alignment horizontal="center"/>
    </xf>
    <xf numFmtId="0" fontId="3" fillId="34" borderId="14" xfId="0" applyFont="1" applyFill="1" applyBorder="1" applyAlignment="1">
      <alignment horizontal="center"/>
    </xf>
    <xf numFmtId="0" fontId="0" fillId="34" borderId="18" xfId="0" applyFill="1" applyBorder="1"/>
    <xf numFmtId="186" fontId="3" fillId="34" borderId="26" xfId="0" applyNumberFormat="1" applyFont="1" applyFill="1" applyBorder="1" applyAlignment="1">
      <alignment horizontal="center"/>
    </xf>
    <xf numFmtId="14" fontId="3" fillId="34" borderId="45" xfId="0" applyNumberFormat="1" applyFont="1" applyFill="1" applyBorder="1" applyAlignment="1">
      <alignment horizontal="center"/>
    </xf>
    <xf numFmtId="187" fontId="3" fillId="34" borderId="23" xfId="0" applyNumberFormat="1" applyFont="1" applyFill="1" applyBorder="1" applyAlignment="1">
      <alignment horizontal="center"/>
    </xf>
    <xf numFmtId="0" fontId="2" fillId="0" borderId="0" xfId="0" applyFont="1" applyAlignment="1">
      <alignment horizontal="center"/>
    </xf>
    <xf numFmtId="10" fontId="0" fillId="0" borderId="0" xfId="44" applyNumberFormat="1" applyFont="1"/>
    <xf numFmtId="180" fontId="0" fillId="0" borderId="0" xfId="0" applyNumberFormat="1"/>
    <xf numFmtId="0" fontId="2" fillId="0" borderId="0" xfId="0" applyFont="1" applyAlignment="1">
      <alignment horizontal="center"/>
    </xf>
    <xf numFmtId="0" fontId="2" fillId="0" borderId="0" xfId="0" applyFont="1" applyAlignment="1">
      <alignment horizontal="center"/>
    </xf>
    <xf numFmtId="0" fontId="2" fillId="0" borderId="0" xfId="0" applyFont="1" applyAlignment="1">
      <alignment horizontal="center"/>
    </xf>
    <xf numFmtId="0" fontId="2" fillId="0" borderId="0" xfId="0" applyFont="1" applyAlignment="1">
      <alignment horizontal="center"/>
    </xf>
    <xf numFmtId="0" fontId="2" fillId="0" borderId="0" xfId="0" applyFont="1" applyAlignment="1">
      <alignment horizontal="center"/>
    </xf>
    <xf numFmtId="0" fontId="2" fillId="0" borderId="0" xfId="0" applyFont="1" applyAlignment="1">
      <alignment horizontal="center"/>
    </xf>
    <xf numFmtId="0" fontId="2" fillId="0" borderId="0" xfId="0" applyFont="1" applyAlignment="1">
      <alignment horizontal="center"/>
    </xf>
    <xf numFmtId="0" fontId="2" fillId="0" borderId="0" xfId="0" applyFont="1" applyAlignment="1">
      <alignment horizontal="center"/>
    </xf>
    <xf numFmtId="0" fontId="2" fillId="0" borderId="0" xfId="0" applyFont="1" applyAlignment="1">
      <alignment horizontal="center"/>
    </xf>
    <xf numFmtId="0" fontId="2" fillId="0" borderId="0" xfId="0" applyFont="1" applyAlignment="1">
      <alignment horizontal="center"/>
    </xf>
    <xf numFmtId="0" fontId="2" fillId="0" borderId="0" xfId="0" applyFont="1" applyAlignment="1">
      <alignment horizontal="center"/>
    </xf>
    <xf numFmtId="0" fontId="2" fillId="0" borderId="0" xfId="0" applyFont="1" applyAlignment="1">
      <alignment horizontal="center"/>
    </xf>
    <xf numFmtId="0" fontId="0" fillId="0" borderId="0" xfId="0" applyNumberFormat="1"/>
    <xf numFmtId="0" fontId="0" fillId="0" borderId="0" xfId="44" applyNumberFormat="1" applyFont="1"/>
    <xf numFmtId="0" fontId="2" fillId="0" borderId="0" xfId="0" applyFont="1" applyAlignment="1">
      <alignment horizontal="center"/>
    </xf>
    <xf numFmtId="0" fontId="2" fillId="0" borderId="0" xfId="0" applyFont="1" applyAlignment="1">
      <alignment horizontal="center"/>
    </xf>
    <xf numFmtId="0" fontId="2" fillId="0" borderId="0" xfId="0" applyFont="1" applyAlignment="1">
      <alignment horizontal="center"/>
    </xf>
    <xf numFmtId="0" fontId="2" fillId="0" borderId="0" xfId="0" applyFont="1" applyAlignment="1">
      <alignment horizontal="center"/>
    </xf>
    <xf numFmtId="0" fontId="2" fillId="0" borderId="0" xfId="0" applyFont="1" applyAlignment="1">
      <alignment horizontal="center"/>
    </xf>
    <xf numFmtId="0" fontId="3" fillId="0" borderId="46" xfId="0" applyFont="1" applyBorder="1"/>
    <xf numFmtId="0" fontId="3" fillId="0" borderId="26" xfId="0" applyFont="1" applyBorder="1" applyAlignment="1">
      <alignment horizontal="center"/>
    </xf>
    <xf numFmtId="188" fontId="0" fillId="0" borderId="0" xfId="0" applyNumberFormat="1"/>
    <xf numFmtId="189" fontId="0" fillId="0" borderId="0" xfId="44" applyNumberFormat="1" applyFont="1"/>
    <xf numFmtId="0" fontId="2" fillId="0" borderId="0" xfId="0" applyFont="1" applyAlignment="1">
      <alignment horizontal="center"/>
    </xf>
    <xf numFmtId="0" fontId="2" fillId="0" borderId="0" xfId="0" applyFont="1" applyAlignment="1">
      <alignment horizontal="center"/>
    </xf>
    <xf numFmtId="0" fontId="2" fillId="0" borderId="0" xfId="0" applyFont="1" applyAlignment="1">
      <alignment horizontal="center"/>
    </xf>
    <xf numFmtId="0" fontId="2" fillId="0" borderId="11" xfId="0" applyFont="1" applyBorder="1" applyAlignment="1">
      <alignment horizontal="right"/>
    </xf>
    <xf numFmtId="190" fontId="3" fillId="0" borderId="15" xfId="0" applyNumberFormat="1" applyFont="1" applyBorder="1"/>
    <xf numFmtId="0" fontId="2" fillId="0" borderId="0" xfId="0" applyFont="1" applyAlignment="1">
      <alignment horizontal="center"/>
    </xf>
    <xf numFmtId="0" fontId="2" fillId="0" borderId="0" xfId="0" applyFont="1" applyFill="1" applyBorder="1" applyAlignment="1">
      <alignment horizontal="center"/>
    </xf>
    <xf numFmtId="4" fontId="2" fillId="0" borderId="0" xfId="28" applyNumberFormat="1" applyFont="1" applyFill="1" applyBorder="1" applyAlignment="1"/>
    <xf numFmtId="4" fontId="0" fillId="0" borderId="0" xfId="28" applyNumberFormat="1" applyFont="1" applyFill="1" applyBorder="1"/>
    <xf numFmtId="0" fontId="2" fillId="33" borderId="24" xfId="0" applyFont="1" applyFill="1" applyBorder="1" applyAlignment="1">
      <alignment horizontal="center"/>
    </xf>
    <xf numFmtId="0" fontId="2" fillId="33" borderId="33" xfId="0" applyFont="1" applyFill="1" applyBorder="1" applyAlignment="1">
      <alignment horizontal="right"/>
    </xf>
    <xf numFmtId="0" fontId="2" fillId="33" borderId="39" xfId="0" applyFont="1" applyFill="1" applyBorder="1" applyAlignment="1">
      <alignment horizontal="center"/>
    </xf>
    <xf numFmtId="173" fontId="33" fillId="33" borderId="11" xfId="0" applyNumberFormat="1" applyFont="1" applyFill="1" applyBorder="1" applyAlignment="1">
      <alignment horizontal="center"/>
    </xf>
    <xf numFmtId="1" fontId="34" fillId="33" borderId="32" xfId="0" applyNumberFormat="1" applyFont="1" applyFill="1" applyBorder="1" applyAlignment="1">
      <alignment horizontal="center"/>
    </xf>
    <xf numFmtId="0" fontId="0" fillId="33" borderId="11" xfId="0" applyFill="1" applyBorder="1"/>
    <xf numFmtId="0" fontId="0" fillId="33" borderId="43" xfId="0" applyFill="1" applyBorder="1"/>
    <xf numFmtId="4" fontId="30" fillId="31" borderId="13" xfId="0" applyNumberFormat="1" applyFont="1" applyFill="1" applyBorder="1" applyAlignment="1" applyProtection="1">
      <alignment horizontal="center"/>
      <protection locked="0"/>
    </xf>
    <xf numFmtId="0" fontId="5" fillId="31" borderId="0" xfId="0" applyFont="1" applyFill="1" applyBorder="1" applyAlignment="1">
      <alignment horizontal="right"/>
    </xf>
    <xf numFmtId="173" fontId="31" fillId="31" borderId="0" xfId="0" applyNumberFormat="1" applyFont="1" applyFill="1" applyBorder="1" applyAlignment="1">
      <alignment horizontal="center"/>
    </xf>
    <xf numFmtId="0" fontId="5" fillId="32" borderId="25" xfId="0" applyFont="1" applyFill="1" applyBorder="1"/>
    <xf numFmtId="0" fontId="2" fillId="32" borderId="0" xfId="0" applyFont="1" applyFill="1" applyBorder="1" applyAlignment="1">
      <alignment horizontal="right"/>
    </xf>
    <xf numFmtId="4" fontId="5" fillId="32" borderId="14" xfId="0" applyNumberFormat="1" applyFont="1" applyFill="1" applyBorder="1" applyAlignment="1">
      <alignment horizontal="center"/>
    </xf>
    <xf numFmtId="185" fontId="0" fillId="29" borderId="0" xfId="46" applyNumberFormat="1" applyFont="1" applyFill="1" applyBorder="1" applyAlignment="1">
      <alignment horizontal="right"/>
    </xf>
    <xf numFmtId="0" fontId="0" fillId="29" borderId="0" xfId="0" applyFill="1" applyAlignment="1">
      <alignment horizontal="center"/>
    </xf>
    <xf numFmtId="0" fontId="2" fillId="29" borderId="10" xfId="0" applyFont="1" applyFill="1" applyBorder="1" applyAlignment="1">
      <alignment horizontal="center"/>
    </xf>
    <xf numFmtId="0" fontId="2" fillId="29" borderId="0" xfId="0" applyFont="1" applyFill="1" applyBorder="1" applyAlignment="1">
      <alignment horizontal="center"/>
    </xf>
    <xf numFmtId="174" fontId="3" fillId="29" borderId="0" xfId="0" applyNumberFormat="1" applyFont="1" applyFill="1" applyBorder="1" applyAlignment="1">
      <alignment horizontal="center" vertical="top"/>
    </xf>
    <xf numFmtId="0" fontId="0" fillId="29" borderId="0" xfId="0" applyFill="1" applyBorder="1"/>
    <xf numFmtId="0" fontId="5" fillId="29" borderId="0" xfId="0" applyFont="1" applyFill="1" applyBorder="1" applyAlignment="1">
      <alignment horizontal="center"/>
    </xf>
    <xf numFmtId="170" fontId="5" fillId="29" borderId="0" xfId="0" applyNumberFormat="1" applyFont="1" applyFill="1" applyBorder="1"/>
    <xf numFmtId="174" fontId="2" fillId="29" borderId="0" xfId="0" applyNumberFormat="1" applyFont="1" applyFill="1" applyBorder="1" applyAlignment="1">
      <alignment horizontal="center" vertical="top"/>
    </xf>
    <xf numFmtId="2" fontId="0" fillId="0" borderId="41" xfId="0" applyNumberFormat="1" applyFill="1" applyBorder="1"/>
    <xf numFmtId="3" fontId="0" fillId="0" borderId="14" xfId="28" applyNumberFormat="1" applyFont="1" applyBorder="1"/>
    <xf numFmtId="164" fontId="0" fillId="0" borderId="14" xfId="0" applyNumberFormat="1" applyBorder="1"/>
    <xf numFmtId="189" fontId="0" fillId="0" borderId="14" xfId="0" applyNumberFormat="1" applyBorder="1"/>
    <xf numFmtId="3" fontId="2" fillId="0" borderId="14" xfId="28" applyNumberFormat="1" applyFont="1" applyBorder="1"/>
    <xf numFmtId="0" fontId="0" fillId="0" borderId="21" xfId="0" applyBorder="1"/>
    <xf numFmtId="3" fontId="2" fillId="0" borderId="0" xfId="28" applyNumberFormat="1" applyFont="1" applyFill="1" applyBorder="1" applyAlignment="1"/>
    <xf numFmtId="0" fontId="0" fillId="26" borderId="0" xfId="0" applyFill="1" applyAlignment="1">
      <alignment horizontal="center"/>
    </xf>
    <xf numFmtId="0" fontId="3" fillId="26" borderId="0" xfId="0" applyFont="1" applyFill="1" applyAlignment="1">
      <alignment horizontal="center"/>
    </xf>
    <xf numFmtId="2" fontId="0" fillId="0" borderId="0" xfId="0" applyNumberFormat="1" applyFill="1" applyBorder="1"/>
    <xf numFmtId="0" fontId="2" fillId="31" borderId="0" xfId="0" applyFont="1" applyFill="1" applyBorder="1" applyAlignment="1">
      <alignment horizontal="center"/>
    </xf>
    <xf numFmtId="191" fontId="45" fillId="0" borderId="0" xfId="44" applyNumberFormat="1" applyFont="1" applyFill="1"/>
    <xf numFmtId="0" fontId="3" fillId="31" borderId="0" xfId="0" applyFont="1" applyFill="1" applyBorder="1"/>
    <xf numFmtId="178" fontId="3" fillId="0" borderId="0" xfId="0" applyNumberFormat="1" applyFont="1" applyFill="1" applyBorder="1" applyAlignment="1">
      <alignment horizontal="center"/>
    </xf>
    <xf numFmtId="0" fontId="0" fillId="31" borderId="0" xfId="0" applyFill="1" applyBorder="1" applyAlignment="1">
      <alignment horizontal="center"/>
    </xf>
    <xf numFmtId="0" fontId="44" fillId="31" borderId="0" xfId="0" applyFont="1" applyFill="1" applyBorder="1" applyAlignment="1">
      <alignment horizontal="right"/>
    </xf>
    <xf numFmtId="1" fontId="0" fillId="0" borderId="0" xfId="0" applyNumberFormat="1" applyFill="1" applyBorder="1"/>
    <xf numFmtId="0" fontId="0" fillId="0" borderId="0" xfId="0" applyFill="1" applyBorder="1" applyAlignment="1">
      <alignment horizontal="center"/>
    </xf>
    <xf numFmtId="1" fontId="0" fillId="0" borderId="0" xfId="0" applyNumberFormat="1" applyFill="1" applyBorder="1" applyAlignment="1">
      <alignment horizontal="center"/>
    </xf>
    <xf numFmtId="1" fontId="0" fillId="0" borderId="54" xfId="0" applyNumberFormat="1" applyBorder="1"/>
    <xf numFmtId="0" fontId="0" fillId="0" borderId="53" xfId="0" applyBorder="1"/>
    <xf numFmtId="1" fontId="0" fillId="0" borderId="26" xfId="0" applyNumberFormat="1" applyBorder="1"/>
    <xf numFmtId="3" fontId="0" fillId="0" borderId="45" xfId="28" applyNumberFormat="1" applyFont="1" applyBorder="1"/>
    <xf numFmtId="0" fontId="3" fillId="27" borderId="17" xfId="0" applyFont="1" applyFill="1" applyBorder="1"/>
    <xf numFmtId="0" fontId="0" fillId="27" borderId="12" xfId="0" applyFill="1" applyBorder="1"/>
    <xf numFmtId="179" fontId="2" fillId="27" borderId="12" xfId="44" applyNumberFormat="1" applyFont="1" applyFill="1" applyBorder="1" applyAlignment="1">
      <alignment horizontal="right"/>
    </xf>
    <xf numFmtId="179" fontId="37" fillId="27" borderId="18" xfId="0" applyNumberFormat="1" applyFont="1" applyFill="1" applyBorder="1" applyAlignment="1">
      <alignment horizontal="center"/>
    </xf>
    <xf numFmtId="0" fontId="2" fillId="27" borderId="12" xfId="0" applyFont="1" applyFill="1" applyBorder="1"/>
    <xf numFmtId="0" fontId="0" fillId="27" borderId="0" xfId="0" applyFill="1" applyBorder="1"/>
    <xf numFmtId="0" fontId="37" fillId="27" borderId="0" xfId="0" applyFont="1" applyFill="1" applyBorder="1" applyAlignment="1">
      <alignment horizontal="center"/>
    </xf>
    <xf numFmtId="0" fontId="2" fillId="27" borderId="0" xfId="0" applyFont="1" applyFill="1" applyBorder="1" applyAlignment="1">
      <alignment horizontal="right"/>
    </xf>
    <xf numFmtId="0" fontId="25" fillId="27" borderId="13" xfId="0" applyFont="1" applyFill="1" applyBorder="1" applyAlignment="1" applyProtection="1">
      <alignment horizontal="center"/>
      <protection locked="0"/>
    </xf>
    <xf numFmtId="193" fontId="37" fillId="27" borderId="14" xfId="0" applyNumberFormat="1" applyFont="1" applyFill="1" applyBorder="1" applyAlignment="1">
      <alignment horizontal="center"/>
    </xf>
    <xf numFmtId="0" fontId="2" fillId="27" borderId="0" xfId="0" applyFont="1" applyFill="1" applyBorder="1" applyAlignment="1">
      <alignment horizontal="center"/>
    </xf>
    <xf numFmtId="0" fontId="3" fillId="36" borderId="0" xfId="0" applyFont="1" applyFill="1" applyBorder="1" applyAlignment="1"/>
    <xf numFmtId="0" fontId="0" fillId="36" borderId="0" xfId="0" applyFill="1"/>
    <xf numFmtId="177" fontId="3" fillId="36" borderId="0" xfId="0" applyNumberFormat="1" applyFont="1" applyFill="1" applyBorder="1" applyAlignment="1">
      <alignment horizontal="center"/>
    </xf>
    <xf numFmtId="178" fontId="3" fillId="36" borderId="0" xfId="0" applyNumberFormat="1" applyFont="1" applyFill="1" applyBorder="1" applyAlignment="1">
      <alignment horizontal="center"/>
    </xf>
    <xf numFmtId="0" fontId="2" fillId="34" borderId="0" xfId="0" applyFont="1" applyFill="1" applyBorder="1" applyAlignment="1">
      <alignment horizontal="center"/>
    </xf>
    <xf numFmtId="178" fontId="3" fillId="34" borderId="0" xfId="0" applyNumberFormat="1" applyFont="1" applyFill="1" applyBorder="1" applyAlignment="1">
      <alignment horizontal="center"/>
    </xf>
    <xf numFmtId="0" fontId="0" fillId="34" borderId="0" xfId="0" applyFill="1"/>
    <xf numFmtId="179" fontId="2" fillId="34" borderId="0" xfId="44" applyNumberFormat="1" applyFont="1" applyFill="1" applyBorder="1" applyAlignment="1">
      <alignment horizontal="right"/>
    </xf>
    <xf numFmtId="0" fontId="2" fillId="34" borderId="0" xfId="0" applyFont="1" applyFill="1" applyAlignment="1">
      <alignment horizontal="right"/>
    </xf>
    <xf numFmtId="192" fontId="0" fillId="34" borderId="0" xfId="0" applyNumberFormat="1" applyFill="1"/>
    <xf numFmtId="0" fontId="0" fillId="34" borderId="0" xfId="0" applyFill="1" applyAlignment="1">
      <alignment horizontal="right"/>
    </xf>
    <xf numFmtId="165" fontId="2" fillId="34" borderId="0" xfId="0" applyNumberFormat="1" applyFont="1" applyFill="1" applyBorder="1" applyAlignment="1">
      <alignment horizontal="right" wrapText="1"/>
    </xf>
    <xf numFmtId="0" fontId="3" fillId="34" borderId="0" xfId="0" applyFont="1" applyFill="1" applyBorder="1" applyAlignment="1">
      <alignment horizontal="left"/>
    </xf>
    <xf numFmtId="0" fontId="37" fillId="34" borderId="0" xfId="0" applyFont="1" applyFill="1" applyBorder="1" applyAlignment="1">
      <alignment horizontal="center"/>
    </xf>
    <xf numFmtId="0" fontId="0" fillId="34" borderId="0" xfId="0" applyFill="1" applyAlignment="1">
      <alignment horizontal="center"/>
    </xf>
    <xf numFmtId="0" fontId="3" fillId="34" borderId="0" xfId="0" applyFont="1" applyFill="1"/>
    <xf numFmtId="165" fontId="2" fillId="36" borderId="0" xfId="0" applyNumberFormat="1" applyFont="1" applyFill="1" applyBorder="1" applyAlignment="1">
      <alignment horizontal="right" wrapText="1"/>
    </xf>
    <xf numFmtId="0" fontId="3" fillId="36" borderId="0" xfId="0" applyFont="1" applyFill="1" applyBorder="1" applyAlignment="1">
      <alignment horizontal="left"/>
    </xf>
    <xf numFmtId="193" fontId="2" fillId="27" borderId="0" xfId="0" applyNumberFormat="1" applyFont="1" applyFill="1" applyBorder="1" applyAlignment="1">
      <alignment horizontal="center"/>
    </xf>
    <xf numFmtId="0" fontId="32" fillId="33" borderId="25" xfId="0" applyFont="1" applyFill="1" applyBorder="1" applyAlignment="1" applyProtection="1">
      <alignment horizontal="left"/>
      <protection locked="0"/>
    </xf>
    <xf numFmtId="0" fontId="2" fillId="33" borderId="0" xfId="0" applyFont="1" applyFill="1" applyBorder="1"/>
    <xf numFmtId="0" fontId="2" fillId="33" borderId="33" xfId="0" applyFont="1" applyFill="1" applyBorder="1"/>
    <xf numFmtId="0" fontId="0" fillId="36" borderId="12" xfId="0" applyFill="1" applyBorder="1"/>
    <xf numFmtId="179" fontId="2" fillId="36" borderId="12" xfId="44" applyNumberFormat="1" applyFont="1" applyFill="1" applyBorder="1" applyAlignment="1">
      <alignment horizontal="right"/>
    </xf>
    <xf numFmtId="0" fontId="0" fillId="36" borderId="18" xfId="0" applyFill="1" applyBorder="1"/>
    <xf numFmtId="0" fontId="0" fillId="36" borderId="13" xfId="0" applyFill="1" applyBorder="1"/>
    <xf numFmtId="0" fontId="2" fillId="36" borderId="0" xfId="0" applyFont="1" applyFill="1" applyBorder="1" applyAlignment="1">
      <alignment horizontal="right"/>
    </xf>
    <xf numFmtId="192" fontId="0" fillId="36" borderId="0" xfId="0" applyNumberFormat="1" applyFill="1" applyBorder="1"/>
    <xf numFmtId="0" fontId="0" fillId="36" borderId="0" xfId="0" applyFill="1" applyBorder="1" applyAlignment="1">
      <alignment horizontal="right"/>
    </xf>
    <xf numFmtId="192" fontId="0" fillId="36" borderId="14" xfId="0" applyNumberFormat="1" applyFill="1" applyBorder="1"/>
    <xf numFmtId="0" fontId="37" fillId="36" borderId="21" xfId="0" applyFont="1" applyFill="1" applyBorder="1" applyAlignment="1">
      <alignment horizontal="center"/>
    </xf>
    <xf numFmtId="0" fontId="2" fillId="36" borderId="22" xfId="0" applyFont="1" applyFill="1" applyBorder="1" applyAlignment="1">
      <alignment horizontal="right"/>
    </xf>
    <xf numFmtId="192" fontId="0" fillId="36" borderId="22" xfId="0" applyNumberFormat="1" applyFill="1" applyBorder="1"/>
    <xf numFmtId="0" fontId="0" fillId="36" borderId="22" xfId="0" applyFill="1" applyBorder="1" applyAlignment="1">
      <alignment horizontal="center"/>
    </xf>
    <xf numFmtId="192" fontId="0" fillId="36" borderId="23" xfId="0" applyNumberFormat="1" applyFill="1" applyBorder="1"/>
    <xf numFmtId="180" fontId="2" fillId="0" borderId="0" xfId="28" applyNumberFormat="1" applyFont="1" applyFill="1" applyBorder="1" applyAlignment="1"/>
    <xf numFmtId="0" fontId="2" fillId="0" borderId="42" xfId="0" applyNumberFormat="1" applyFont="1" applyFill="1" applyBorder="1" applyAlignment="1">
      <alignment horizontal="center"/>
    </xf>
    <xf numFmtId="0" fontId="2" fillId="0" borderId="0" xfId="0" applyNumberFormat="1" applyFont="1" applyFill="1" applyBorder="1" applyAlignment="1">
      <alignment horizontal="center"/>
    </xf>
    <xf numFmtId="0" fontId="3" fillId="36" borderId="17" xfId="0" applyFont="1" applyFill="1" applyBorder="1"/>
    <xf numFmtId="4" fontId="0" fillId="0" borderId="0" xfId="0" applyNumberFormat="1" applyFill="1"/>
    <xf numFmtId="0" fontId="3" fillId="30" borderId="10" xfId="0" applyFont="1" applyFill="1" applyBorder="1" applyAlignment="1">
      <alignment horizontal="center" wrapText="1"/>
    </xf>
    <xf numFmtId="0" fontId="3" fillId="30" borderId="0" xfId="0" applyFont="1" applyFill="1" applyBorder="1" applyAlignment="1">
      <alignment horizontal="center" wrapText="1"/>
    </xf>
    <xf numFmtId="0" fontId="3" fillId="30" borderId="11" xfId="0" applyFont="1" applyFill="1" applyBorder="1" applyAlignment="1">
      <alignment horizontal="center" wrapText="1"/>
    </xf>
    <xf numFmtId="0" fontId="3" fillId="24" borderId="36" xfId="0" applyFont="1" applyFill="1" applyBorder="1" applyAlignment="1">
      <alignment horizontal="center"/>
    </xf>
    <xf numFmtId="0" fontId="3" fillId="24" borderId="37" xfId="0" applyFont="1" applyFill="1" applyBorder="1" applyAlignment="1">
      <alignment horizontal="center"/>
    </xf>
    <xf numFmtId="0" fontId="3" fillId="24" borderId="50" xfId="0" applyFont="1" applyFill="1" applyBorder="1" applyAlignment="1">
      <alignment horizontal="center"/>
    </xf>
    <xf numFmtId="0" fontId="3" fillId="28" borderId="36" xfId="0" applyFont="1" applyFill="1" applyBorder="1" applyAlignment="1">
      <alignment horizontal="center"/>
    </xf>
    <xf numFmtId="0" fontId="3" fillId="28" borderId="37" xfId="0" applyFont="1" applyFill="1" applyBorder="1" applyAlignment="1">
      <alignment horizontal="center"/>
    </xf>
    <xf numFmtId="0" fontId="3" fillId="28" borderId="38" xfId="0" applyFont="1" applyFill="1" applyBorder="1" applyAlignment="1">
      <alignment horizontal="center"/>
    </xf>
    <xf numFmtId="0" fontId="3" fillId="34" borderId="42" xfId="0" applyFont="1" applyFill="1" applyBorder="1" applyAlignment="1">
      <alignment horizontal="center"/>
    </xf>
    <xf numFmtId="0" fontId="3" fillId="34" borderId="53" xfId="0" applyFont="1" applyFill="1" applyBorder="1" applyAlignment="1">
      <alignment horizontal="center"/>
    </xf>
    <xf numFmtId="0" fontId="3" fillId="30" borderId="41" xfId="0" applyFont="1" applyFill="1" applyBorder="1" applyAlignment="1">
      <alignment horizontal="center" wrapText="1"/>
    </xf>
    <xf numFmtId="0" fontId="3" fillId="30" borderId="30" xfId="0" applyFont="1" applyFill="1" applyBorder="1" applyAlignment="1">
      <alignment horizontal="center" wrapText="1"/>
    </xf>
    <xf numFmtId="0" fontId="3" fillId="30" borderId="31" xfId="0" applyFont="1" applyFill="1" applyBorder="1" applyAlignment="1">
      <alignment horizontal="center" wrapText="1"/>
    </xf>
    <xf numFmtId="0" fontId="3" fillId="30" borderId="32" xfId="0" applyFont="1" applyFill="1" applyBorder="1" applyAlignment="1">
      <alignment horizontal="center" wrapText="1"/>
    </xf>
    <xf numFmtId="0" fontId="3" fillId="30" borderId="34" xfId="0" applyFont="1" applyFill="1" applyBorder="1" applyAlignment="1">
      <alignment horizontal="center"/>
    </xf>
    <xf numFmtId="0" fontId="3" fillId="30" borderId="40" xfId="0" applyFont="1" applyFill="1" applyBorder="1" applyAlignment="1">
      <alignment horizontal="center"/>
    </xf>
    <xf numFmtId="0" fontId="3" fillId="30" borderId="42" xfId="0" applyFont="1" applyFill="1" applyBorder="1" applyAlignment="1">
      <alignment horizontal="center"/>
    </xf>
    <xf numFmtId="181" fontId="2" fillId="31" borderId="0" xfId="0" applyNumberFormat="1" applyFont="1" applyFill="1" applyBorder="1" applyAlignment="1">
      <alignment horizontal="left"/>
    </xf>
    <xf numFmtId="0" fontId="2" fillId="0" borderId="17" xfId="0" applyFont="1" applyBorder="1" applyAlignment="1">
      <alignment horizontal="center" wrapText="1"/>
    </xf>
    <xf numFmtId="0" fontId="2" fillId="0" borderId="18" xfId="0" applyFont="1" applyBorder="1" applyAlignment="1">
      <alignment horizontal="center" wrapText="1"/>
    </xf>
    <xf numFmtId="0" fontId="2" fillId="0" borderId="13" xfId="0" applyFont="1" applyBorder="1" applyAlignment="1">
      <alignment horizontal="center" wrapText="1"/>
    </xf>
    <xf numFmtId="0" fontId="2" fillId="0" borderId="14" xfId="0" applyFont="1" applyBorder="1" applyAlignment="1">
      <alignment horizontal="center" wrapText="1"/>
    </xf>
    <xf numFmtId="0" fontId="2" fillId="0" borderId="55" xfId="0" applyFont="1" applyFill="1" applyBorder="1" applyAlignment="1">
      <alignment horizontal="center"/>
    </xf>
    <xf numFmtId="0" fontId="2" fillId="0" borderId="56" xfId="0" applyFont="1" applyFill="1" applyBorder="1" applyAlignment="1">
      <alignment horizontal="center"/>
    </xf>
    <xf numFmtId="0" fontId="2" fillId="31" borderId="0" xfId="0" applyFont="1" applyFill="1" applyBorder="1" applyAlignment="1">
      <alignment horizontal="center"/>
    </xf>
    <xf numFmtId="0" fontId="3" fillId="0" borderId="0" xfId="0" applyFont="1" applyAlignment="1">
      <alignment horizontal="center" wrapText="1"/>
    </xf>
    <xf numFmtId="0" fontId="2" fillId="33" borderId="0" xfId="0" applyFont="1" applyFill="1" applyBorder="1" applyAlignment="1">
      <alignment horizontal="center"/>
    </xf>
    <xf numFmtId="0" fontId="2" fillId="33" borderId="33" xfId="0" applyFont="1" applyFill="1" applyBorder="1" applyAlignment="1">
      <alignment horizontal="center"/>
    </xf>
    <xf numFmtId="0" fontId="37" fillId="35" borderId="0" xfId="0" applyFont="1" applyFill="1" applyBorder="1" applyAlignment="1">
      <alignment horizontal="center" vertical="top"/>
    </xf>
    <xf numFmtId="0" fontId="2" fillId="0" borderId="42" xfId="0" applyFont="1" applyFill="1" applyBorder="1" applyAlignment="1">
      <alignment horizontal="center"/>
    </xf>
    <xf numFmtId="0" fontId="0" fillId="0" borderId="41" xfId="0" applyFill="1" applyBorder="1" applyAlignment="1">
      <alignment horizontal="center"/>
    </xf>
    <xf numFmtId="0" fontId="3" fillId="26" borderId="0" xfId="0" applyFont="1" applyFill="1" applyAlignment="1">
      <alignment horizontal="center"/>
    </xf>
    <xf numFmtId="0" fontId="2" fillId="36" borderId="0" xfId="0" applyFont="1" applyFill="1" applyBorder="1" applyAlignment="1">
      <alignment horizontal="center"/>
    </xf>
    <xf numFmtId="177" fontId="3" fillId="36" borderId="0" xfId="0" applyNumberFormat="1" applyFont="1" applyFill="1" applyBorder="1" applyAlignment="1">
      <alignment horizontal="center" wrapText="1"/>
    </xf>
    <xf numFmtId="0" fontId="3" fillId="36" borderId="0" xfId="0" applyFont="1" applyFill="1" applyBorder="1" applyAlignment="1">
      <alignment horizontal="center" wrapText="1"/>
    </xf>
    <xf numFmtId="0" fontId="3" fillId="34" borderId="0" xfId="0" applyFont="1" applyFill="1" applyBorder="1" applyAlignment="1">
      <alignment horizontal="center" wrapText="1"/>
    </xf>
    <xf numFmtId="177" fontId="3" fillId="34" borderId="0" xfId="0" applyNumberFormat="1" applyFont="1" applyFill="1" applyBorder="1" applyAlignment="1">
      <alignment horizontal="center" wrapText="1"/>
    </xf>
    <xf numFmtId="0" fontId="2" fillId="0" borderId="41" xfId="0" applyFont="1" applyFill="1" applyBorder="1" applyAlignment="1">
      <alignment horizontal="center" wrapText="1"/>
    </xf>
    <xf numFmtId="0" fontId="2" fillId="0" borderId="0" xfId="0" applyFont="1" applyFill="1" applyAlignment="1">
      <alignment horizontal="center" wrapText="1"/>
    </xf>
    <xf numFmtId="179" fontId="46" fillId="27" borderId="0" xfId="44" applyNumberFormat="1" applyFont="1" applyFill="1" applyBorder="1" applyAlignment="1">
      <alignment horizontal="left"/>
    </xf>
    <xf numFmtId="0" fontId="44" fillId="27" borderId="0" xfId="0" applyFont="1" applyFill="1" applyBorder="1"/>
  </cellXfs>
  <cellStyles count="48">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builtinId="27" customBuiltin="1"/>
    <cellStyle name="Calculation" xfId="26" builtinId="22" customBuiltin="1"/>
    <cellStyle name="Check Cell" xfId="27" builtinId="23" customBuiltin="1"/>
    <cellStyle name="Comma" xfId="28" builtinId="3"/>
    <cellStyle name="Currency" xfId="46" builtinId="4"/>
    <cellStyle name="Explanatory Text" xfId="29" builtinId="53" customBuiltin="1"/>
    <cellStyle name="Good" xfId="30" builtinId="26" customBuiltin="1"/>
    <cellStyle name="Heading 1" xfId="31" builtinId="16" customBuiltin="1"/>
    <cellStyle name="Heading 2" xfId="32" builtinId="17" customBuiltin="1"/>
    <cellStyle name="Heading 3" xfId="33" builtinId="18" customBuiltin="1"/>
    <cellStyle name="Heading 4" xfId="34" builtinId="19" customBuiltin="1"/>
    <cellStyle name="Input" xfId="35" builtinId="20" customBuiltin="1"/>
    <cellStyle name="Linked Cell" xfId="36" builtinId="24" customBuiltin="1"/>
    <cellStyle name="Neutral" xfId="37" builtinId="28" customBuiltin="1"/>
    <cellStyle name="Normal" xfId="0" builtinId="0"/>
    <cellStyle name="Normal 2" xfId="38"/>
    <cellStyle name="Normal 3" xfId="45"/>
    <cellStyle name="Normal 4" xfId="47"/>
    <cellStyle name="Note" xfId="39" builtinId="10" customBuiltin="1"/>
    <cellStyle name="Output" xfId="40" builtinId="21" customBuiltin="1"/>
    <cellStyle name="Percent" xfId="44" builtinId="5"/>
    <cellStyle name="Title" xfId="41" builtinId="15" customBuiltin="1"/>
    <cellStyle name="Total" xfId="42" builtinId="25" customBuiltin="1"/>
    <cellStyle name="Warning Text" xfId="43" builtinId="11" customBuiltin="1"/>
  </cellStyles>
  <dxfs count="6">
    <dxf>
      <font>
        <b/>
        <i val="0"/>
        <color rgb="FFFF0000"/>
      </font>
      <fill>
        <patternFill>
          <bgColor rgb="FFFFFF99"/>
        </patternFill>
      </fill>
    </dxf>
    <dxf>
      <font>
        <b/>
        <i val="0"/>
        <color rgb="FFFF0000"/>
      </font>
      <fill>
        <patternFill>
          <bgColor rgb="FFFFFF99"/>
        </patternFill>
      </fill>
    </dxf>
    <dxf>
      <font>
        <b/>
        <i/>
        <color rgb="FFFF0000"/>
      </font>
      <fill>
        <patternFill>
          <bgColor rgb="FF99FF66"/>
        </patternFill>
      </fill>
    </dxf>
    <dxf>
      <font>
        <b/>
        <i val="0"/>
        <condense val="0"/>
        <extend val="0"/>
        <color indexed="10"/>
      </font>
    </dxf>
    <dxf>
      <font>
        <b/>
        <i val="0"/>
        <color rgb="FF00CC00"/>
      </font>
    </dxf>
    <dxf>
      <font>
        <b val="0"/>
        <i val="0"/>
        <color rgb="FFFF0000"/>
      </font>
    </dxf>
  </dxfs>
  <tableStyles count="0" defaultTableStyle="TableStyleMedium9" defaultPivotStyle="PivotStyleLight16"/>
  <colors>
    <mruColors>
      <color rgb="FF0000FF"/>
      <color rgb="FFFFFF99"/>
      <color rgb="FFDFFFCD"/>
      <color rgb="FFD0FFB9"/>
      <color rgb="FF99FF66"/>
      <color rgb="FFD7FBAB"/>
      <color rgb="FF006699"/>
      <color rgb="FFFFFF3F"/>
      <color rgb="FFCC00FF"/>
      <color rgb="FF74FF2F"/>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onnections" Target="connection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CalculationsAndCharts!$A$2</c:f>
          <c:strCache>
            <c:ptCount val="1"/>
            <c:pt idx="0">
              <c:v>SPDR S&amp;P 500 (SPY) -PCX (Daily)</c:v>
            </c:pt>
          </c:strCache>
        </c:strRef>
      </c:tx>
      <c:layout>
        <c:manualLayout>
          <c:xMode val="edge"/>
          <c:yMode val="edge"/>
          <c:x val="8.2741558491916528E-2"/>
          <c:y val="2.5234927395081905E-2"/>
        </c:manualLayout>
      </c:layout>
      <c:overlay val="0"/>
      <c:txPr>
        <a:bodyPr/>
        <a:lstStyle/>
        <a:p>
          <a:pPr>
            <a:defRPr sz="1200" baseline="0"/>
          </a:pPr>
          <a:endParaRPr lang="en-US"/>
        </a:p>
      </c:txPr>
    </c:title>
    <c:autoTitleDeleted val="0"/>
    <c:plotArea>
      <c:layout>
        <c:manualLayout>
          <c:xMode val="edge"/>
          <c:yMode val="edge"/>
          <c:x val="7.613696015270819E-3"/>
          <c:y val="8.4592213135520219E-2"/>
          <c:w val="0.94266654736339783"/>
          <c:h val="0.72491842235936721"/>
        </c:manualLayout>
      </c:layout>
      <c:lineChart>
        <c:grouping val="standard"/>
        <c:varyColors val="0"/>
        <c:ser>
          <c:idx val="1"/>
          <c:order val="0"/>
          <c:tx>
            <c:strRef>
              <c:f>CalculationsAndCharts!$D$32</c:f>
              <c:strCache>
                <c:ptCount val="1"/>
                <c:pt idx="0">
                  <c:v>Open</c:v>
                </c:pt>
              </c:strCache>
            </c:strRef>
          </c:tx>
          <c:spPr>
            <a:ln w="28575">
              <a:noFill/>
            </a:ln>
          </c:spPr>
          <c:marker>
            <c:symbol val="none"/>
          </c:marker>
          <c:cat>
            <c:numRef>
              <c:f>CalculationsAndCharts!$B$33:$B$273</c:f>
              <c:numCache>
                <c:formatCode>ddd\ mm/dd/yyyy;@</c:formatCode>
                <c:ptCount val="241"/>
                <c:pt idx="0">
                  <c:v>41976</c:v>
                </c:pt>
                <c:pt idx="1">
                  <c:v>41975</c:v>
                </c:pt>
                <c:pt idx="2">
                  <c:v>41974</c:v>
                </c:pt>
                <c:pt idx="3">
                  <c:v>41971</c:v>
                </c:pt>
                <c:pt idx="4">
                  <c:v>41969</c:v>
                </c:pt>
                <c:pt idx="5">
                  <c:v>41968</c:v>
                </c:pt>
                <c:pt idx="6">
                  <c:v>41967</c:v>
                </c:pt>
                <c:pt idx="7">
                  <c:v>41964</c:v>
                </c:pt>
                <c:pt idx="8">
                  <c:v>41963</c:v>
                </c:pt>
                <c:pt idx="9">
                  <c:v>41962</c:v>
                </c:pt>
                <c:pt idx="10">
                  <c:v>41961</c:v>
                </c:pt>
                <c:pt idx="11">
                  <c:v>41960</c:v>
                </c:pt>
                <c:pt idx="12">
                  <c:v>41957</c:v>
                </c:pt>
                <c:pt idx="13">
                  <c:v>41956</c:v>
                </c:pt>
                <c:pt idx="14">
                  <c:v>41955</c:v>
                </c:pt>
                <c:pt idx="15">
                  <c:v>41954</c:v>
                </c:pt>
                <c:pt idx="16">
                  <c:v>41953</c:v>
                </c:pt>
                <c:pt idx="17">
                  <c:v>41950</c:v>
                </c:pt>
                <c:pt idx="18">
                  <c:v>41949</c:v>
                </c:pt>
                <c:pt idx="19">
                  <c:v>41948</c:v>
                </c:pt>
                <c:pt idx="20">
                  <c:v>41947</c:v>
                </c:pt>
                <c:pt idx="21">
                  <c:v>41946</c:v>
                </c:pt>
                <c:pt idx="22">
                  <c:v>41943</c:v>
                </c:pt>
                <c:pt idx="23">
                  <c:v>41942</c:v>
                </c:pt>
                <c:pt idx="24">
                  <c:v>41941</c:v>
                </c:pt>
                <c:pt idx="25">
                  <c:v>41940</c:v>
                </c:pt>
                <c:pt idx="26">
                  <c:v>41939</c:v>
                </c:pt>
                <c:pt idx="27">
                  <c:v>41936</c:v>
                </c:pt>
                <c:pt idx="28">
                  <c:v>41935</c:v>
                </c:pt>
                <c:pt idx="29">
                  <c:v>41934</c:v>
                </c:pt>
                <c:pt idx="30">
                  <c:v>41933</c:v>
                </c:pt>
                <c:pt idx="31">
                  <c:v>41932</c:v>
                </c:pt>
                <c:pt idx="32">
                  <c:v>41929</c:v>
                </c:pt>
                <c:pt idx="33">
                  <c:v>41928</c:v>
                </c:pt>
                <c:pt idx="34">
                  <c:v>41927</c:v>
                </c:pt>
                <c:pt idx="35">
                  <c:v>41926</c:v>
                </c:pt>
                <c:pt idx="36">
                  <c:v>41925</c:v>
                </c:pt>
                <c:pt idx="37">
                  <c:v>41922</c:v>
                </c:pt>
                <c:pt idx="38">
                  <c:v>41921</c:v>
                </c:pt>
                <c:pt idx="39">
                  <c:v>41920</c:v>
                </c:pt>
                <c:pt idx="40">
                  <c:v>41919</c:v>
                </c:pt>
                <c:pt idx="41">
                  <c:v>41918</c:v>
                </c:pt>
                <c:pt idx="42">
                  <c:v>41915</c:v>
                </c:pt>
                <c:pt idx="43">
                  <c:v>41914</c:v>
                </c:pt>
                <c:pt idx="44">
                  <c:v>41913</c:v>
                </c:pt>
                <c:pt idx="45">
                  <c:v>41912</c:v>
                </c:pt>
                <c:pt idx="46">
                  <c:v>41911</c:v>
                </c:pt>
                <c:pt idx="47">
                  <c:v>41908</c:v>
                </c:pt>
                <c:pt idx="48">
                  <c:v>41907</c:v>
                </c:pt>
                <c:pt idx="49">
                  <c:v>41906</c:v>
                </c:pt>
                <c:pt idx="50">
                  <c:v>41905</c:v>
                </c:pt>
                <c:pt idx="51">
                  <c:v>41904</c:v>
                </c:pt>
                <c:pt idx="52">
                  <c:v>41901</c:v>
                </c:pt>
                <c:pt idx="53">
                  <c:v>41900</c:v>
                </c:pt>
                <c:pt idx="54">
                  <c:v>41899</c:v>
                </c:pt>
                <c:pt idx="55">
                  <c:v>41898</c:v>
                </c:pt>
                <c:pt idx="56">
                  <c:v>41897</c:v>
                </c:pt>
                <c:pt idx="57">
                  <c:v>41894</c:v>
                </c:pt>
                <c:pt idx="58">
                  <c:v>41893</c:v>
                </c:pt>
                <c:pt idx="59">
                  <c:v>41892</c:v>
                </c:pt>
                <c:pt idx="60">
                  <c:v>41891</c:v>
                </c:pt>
                <c:pt idx="61">
                  <c:v>41890</c:v>
                </c:pt>
                <c:pt idx="62">
                  <c:v>41887</c:v>
                </c:pt>
                <c:pt idx="63">
                  <c:v>41886</c:v>
                </c:pt>
                <c:pt idx="64">
                  <c:v>41885</c:v>
                </c:pt>
                <c:pt idx="65">
                  <c:v>41884</c:v>
                </c:pt>
                <c:pt idx="66">
                  <c:v>41880</c:v>
                </c:pt>
                <c:pt idx="67">
                  <c:v>41879</c:v>
                </c:pt>
                <c:pt idx="68">
                  <c:v>41878</c:v>
                </c:pt>
                <c:pt idx="69">
                  <c:v>41877</c:v>
                </c:pt>
                <c:pt idx="70">
                  <c:v>41876</c:v>
                </c:pt>
                <c:pt idx="71">
                  <c:v>41873</c:v>
                </c:pt>
                <c:pt idx="72">
                  <c:v>41872</c:v>
                </c:pt>
                <c:pt idx="73">
                  <c:v>41871</c:v>
                </c:pt>
                <c:pt idx="74">
                  <c:v>41870</c:v>
                </c:pt>
                <c:pt idx="75">
                  <c:v>41869</c:v>
                </c:pt>
                <c:pt idx="76">
                  <c:v>41866</c:v>
                </c:pt>
                <c:pt idx="77">
                  <c:v>41865</c:v>
                </c:pt>
                <c:pt idx="78">
                  <c:v>41864</c:v>
                </c:pt>
                <c:pt idx="79">
                  <c:v>41863</c:v>
                </c:pt>
                <c:pt idx="80">
                  <c:v>41862</c:v>
                </c:pt>
                <c:pt idx="81">
                  <c:v>41859</c:v>
                </c:pt>
                <c:pt idx="82">
                  <c:v>41858</c:v>
                </c:pt>
                <c:pt idx="83">
                  <c:v>41857</c:v>
                </c:pt>
                <c:pt idx="84">
                  <c:v>41856</c:v>
                </c:pt>
                <c:pt idx="85">
                  <c:v>41855</c:v>
                </c:pt>
                <c:pt idx="86">
                  <c:v>41852</c:v>
                </c:pt>
                <c:pt idx="87">
                  <c:v>41851</c:v>
                </c:pt>
                <c:pt idx="88">
                  <c:v>41850</c:v>
                </c:pt>
                <c:pt idx="89">
                  <c:v>41849</c:v>
                </c:pt>
                <c:pt idx="90">
                  <c:v>41848</c:v>
                </c:pt>
                <c:pt idx="91">
                  <c:v>41845</c:v>
                </c:pt>
                <c:pt idx="92">
                  <c:v>41844</c:v>
                </c:pt>
                <c:pt idx="93">
                  <c:v>41843</c:v>
                </c:pt>
                <c:pt idx="94">
                  <c:v>41842</c:v>
                </c:pt>
                <c:pt idx="95">
                  <c:v>41841</c:v>
                </c:pt>
                <c:pt idx="96">
                  <c:v>41838</c:v>
                </c:pt>
                <c:pt idx="97">
                  <c:v>41837</c:v>
                </c:pt>
                <c:pt idx="98">
                  <c:v>41836</c:v>
                </c:pt>
                <c:pt idx="99">
                  <c:v>41835</c:v>
                </c:pt>
                <c:pt idx="100">
                  <c:v>41834</c:v>
                </c:pt>
                <c:pt idx="101">
                  <c:v>41831</c:v>
                </c:pt>
                <c:pt idx="102">
                  <c:v>41830</c:v>
                </c:pt>
                <c:pt idx="103">
                  <c:v>41829</c:v>
                </c:pt>
                <c:pt idx="104">
                  <c:v>41828</c:v>
                </c:pt>
                <c:pt idx="105">
                  <c:v>41827</c:v>
                </c:pt>
                <c:pt idx="106">
                  <c:v>41823</c:v>
                </c:pt>
                <c:pt idx="107">
                  <c:v>41822</c:v>
                </c:pt>
                <c:pt idx="108">
                  <c:v>41821</c:v>
                </c:pt>
                <c:pt idx="109">
                  <c:v>41820</c:v>
                </c:pt>
                <c:pt idx="110">
                  <c:v>41817</c:v>
                </c:pt>
                <c:pt idx="111">
                  <c:v>41816</c:v>
                </c:pt>
                <c:pt idx="112">
                  <c:v>41815</c:v>
                </c:pt>
                <c:pt idx="113">
                  <c:v>41814</c:v>
                </c:pt>
                <c:pt idx="114">
                  <c:v>41813</c:v>
                </c:pt>
                <c:pt idx="115">
                  <c:v>41810</c:v>
                </c:pt>
                <c:pt idx="116">
                  <c:v>41809</c:v>
                </c:pt>
                <c:pt idx="117">
                  <c:v>41808</c:v>
                </c:pt>
                <c:pt idx="118">
                  <c:v>41807</c:v>
                </c:pt>
                <c:pt idx="119">
                  <c:v>41806</c:v>
                </c:pt>
                <c:pt idx="120">
                  <c:v>41803</c:v>
                </c:pt>
                <c:pt idx="121">
                  <c:v>41802</c:v>
                </c:pt>
                <c:pt idx="122">
                  <c:v>41801</c:v>
                </c:pt>
                <c:pt idx="123">
                  <c:v>41800</c:v>
                </c:pt>
                <c:pt idx="124">
                  <c:v>41799</c:v>
                </c:pt>
                <c:pt idx="125">
                  <c:v>41796</c:v>
                </c:pt>
                <c:pt idx="126">
                  <c:v>41795</c:v>
                </c:pt>
                <c:pt idx="127">
                  <c:v>41794</c:v>
                </c:pt>
                <c:pt idx="128">
                  <c:v>41793</c:v>
                </c:pt>
                <c:pt idx="129">
                  <c:v>41792</c:v>
                </c:pt>
                <c:pt idx="130">
                  <c:v>41789</c:v>
                </c:pt>
                <c:pt idx="131">
                  <c:v>41788</c:v>
                </c:pt>
                <c:pt idx="132">
                  <c:v>41787</c:v>
                </c:pt>
                <c:pt idx="133">
                  <c:v>41786</c:v>
                </c:pt>
                <c:pt idx="134">
                  <c:v>41782</c:v>
                </c:pt>
                <c:pt idx="135">
                  <c:v>41781</c:v>
                </c:pt>
                <c:pt idx="136">
                  <c:v>41780</c:v>
                </c:pt>
                <c:pt idx="137">
                  <c:v>41779</c:v>
                </c:pt>
                <c:pt idx="138">
                  <c:v>41778</c:v>
                </c:pt>
                <c:pt idx="139">
                  <c:v>41775</c:v>
                </c:pt>
                <c:pt idx="140">
                  <c:v>41774</c:v>
                </c:pt>
                <c:pt idx="141">
                  <c:v>41773</c:v>
                </c:pt>
                <c:pt idx="142">
                  <c:v>41772</c:v>
                </c:pt>
                <c:pt idx="143">
                  <c:v>41771</c:v>
                </c:pt>
                <c:pt idx="144">
                  <c:v>41768</c:v>
                </c:pt>
                <c:pt idx="145">
                  <c:v>41767</c:v>
                </c:pt>
                <c:pt idx="146">
                  <c:v>41766</c:v>
                </c:pt>
                <c:pt idx="147">
                  <c:v>41765</c:v>
                </c:pt>
                <c:pt idx="148">
                  <c:v>41764</c:v>
                </c:pt>
                <c:pt idx="149">
                  <c:v>41761</c:v>
                </c:pt>
                <c:pt idx="150">
                  <c:v>41760</c:v>
                </c:pt>
                <c:pt idx="151">
                  <c:v>41759</c:v>
                </c:pt>
                <c:pt idx="152">
                  <c:v>41758</c:v>
                </c:pt>
                <c:pt idx="153">
                  <c:v>41757</c:v>
                </c:pt>
                <c:pt idx="154">
                  <c:v>41754</c:v>
                </c:pt>
                <c:pt idx="155">
                  <c:v>41753</c:v>
                </c:pt>
                <c:pt idx="156">
                  <c:v>41752</c:v>
                </c:pt>
                <c:pt idx="157">
                  <c:v>41751</c:v>
                </c:pt>
                <c:pt idx="158">
                  <c:v>41750</c:v>
                </c:pt>
                <c:pt idx="159">
                  <c:v>41746</c:v>
                </c:pt>
                <c:pt idx="160">
                  <c:v>41745</c:v>
                </c:pt>
                <c:pt idx="161">
                  <c:v>41744</c:v>
                </c:pt>
                <c:pt idx="162">
                  <c:v>41743</c:v>
                </c:pt>
                <c:pt idx="163">
                  <c:v>41740</c:v>
                </c:pt>
                <c:pt idx="164">
                  <c:v>41739</c:v>
                </c:pt>
                <c:pt idx="165">
                  <c:v>41738</c:v>
                </c:pt>
                <c:pt idx="166">
                  <c:v>41737</c:v>
                </c:pt>
                <c:pt idx="167">
                  <c:v>41736</c:v>
                </c:pt>
                <c:pt idx="168">
                  <c:v>41733</c:v>
                </c:pt>
                <c:pt idx="169">
                  <c:v>41732</c:v>
                </c:pt>
                <c:pt idx="170">
                  <c:v>41731</c:v>
                </c:pt>
                <c:pt idx="171">
                  <c:v>41730</c:v>
                </c:pt>
                <c:pt idx="172">
                  <c:v>41729</c:v>
                </c:pt>
                <c:pt idx="173">
                  <c:v>41726</c:v>
                </c:pt>
                <c:pt idx="174">
                  <c:v>41725</c:v>
                </c:pt>
                <c:pt idx="175">
                  <c:v>41724</c:v>
                </c:pt>
                <c:pt idx="176">
                  <c:v>41723</c:v>
                </c:pt>
                <c:pt idx="177">
                  <c:v>41722</c:v>
                </c:pt>
                <c:pt idx="178">
                  <c:v>41719</c:v>
                </c:pt>
                <c:pt idx="179">
                  <c:v>41718</c:v>
                </c:pt>
                <c:pt idx="180">
                  <c:v>41717</c:v>
                </c:pt>
                <c:pt idx="181">
                  <c:v>41716</c:v>
                </c:pt>
                <c:pt idx="182">
                  <c:v>41715</c:v>
                </c:pt>
                <c:pt idx="183">
                  <c:v>41712</c:v>
                </c:pt>
                <c:pt idx="184">
                  <c:v>41711</c:v>
                </c:pt>
                <c:pt idx="185">
                  <c:v>41710</c:v>
                </c:pt>
                <c:pt idx="186">
                  <c:v>41709</c:v>
                </c:pt>
                <c:pt idx="187">
                  <c:v>41708</c:v>
                </c:pt>
                <c:pt idx="188">
                  <c:v>41705</c:v>
                </c:pt>
                <c:pt idx="189">
                  <c:v>41704</c:v>
                </c:pt>
                <c:pt idx="190">
                  <c:v>41703</c:v>
                </c:pt>
                <c:pt idx="191">
                  <c:v>41702</c:v>
                </c:pt>
                <c:pt idx="192">
                  <c:v>41701</c:v>
                </c:pt>
                <c:pt idx="193">
                  <c:v>41698</c:v>
                </c:pt>
                <c:pt idx="194">
                  <c:v>41697</c:v>
                </c:pt>
                <c:pt idx="195">
                  <c:v>41696</c:v>
                </c:pt>
                <c:pt idx="196">
                  <c:v>41695</c:v>
                </c:pt>
                <c:pt idx="197">
                  <c:v>41694</c:v>
                </c:pt>
                <c:pt idx="198">
                  <c:v>41691</c:v>
                </c:pt>
                <c:pt idx="199">
                  <c:v>41690</c:v>
                </c:pt>
                <c:pt idx="200">
                  <c:v>41689</c:v>
                </c:pt>
                <c:pt idx="201">
                  <c:v>41688</c:v>
                </c:pt>
                <c:pt idx="202">
                  <c:v>41684</c:v>
                </c:pt>
                <c:pt idx="203">
                  <c:v>41683</c:v>
                </c:pt>
                <c:pt idx="204">
                  <c:v>41682</c:v>
                </c:pt>
                <c:pt idx="205">
                  <c:v>41681</c:v>
                </c:pt>
                <c:pt idx="206">
                  <c:v>41680</c:v>
                </c:pt>
                <c:pt idx="207">
                  <c:v>41677</c:v>
                </c:pt>
                <c:pt idx="208">
                  <c:v>41676</c:v>
                </c:pt>
                <c:pt idx="209">
                  <c:v>41675</c:v>
                </c:pt>
                <c:pt idx="210">
                  <c:v>41674</c:v>
                </c:pt>
                <c:pt idx="211">
                  <c:v>41673</c:v>
                </c:pt>
                <c:pt idx="212">
                  <c:v>41670</c:v>
                </c:pt>
                <c:pt idx="213">
                  <c:v>41669</c:v>
                </c:pt>
                <c:pt idx="214">
                  <c:v>41668</c:v>
                </c:pt>
                <c:pt idx="215">
                  <c:v>41667</c:v>
                </c:pt>
                <c:pt idx="216">
                  <c:v>41666</c:v>
                </c:pt>
                <c:pt idx="217">
                  <c:v>41663</c:v>
                </c:pt>
                <c:pt idx="218">
                  <c:v>41662</c:v>
                </c:pt>
                <c:pt idx="219">
                  <c:v>41661</c:v>
                </c:pt>
                <c:pt idx="220">
                  <c:v>41660</c:v>
                </c:pt>
                <c:pt idx="221">
                  <c:v>41656</c:v>
                </c:pt>
                <c:pt idx="222">
                  <c:v>41655</c:v>
                </c:pt>
                <c:pt idx="223">
                  <c:v>41654</c:v>
                </c:pt>
                <c:pt idx="224">
                  <c:v>41653</c:v>
                </c:pt>
                <c:pt idx="225">
                  <c:v>41652</c:v>
                </c:pt>
                <c:pt idx="226">
                  <c:v>41649</c:v>
                </c:pt>
                <c:pt idx="227">
                  <c:v>41648</c:v>
                </c:pt>
                <c:pt idx="228">
                  <c:v>41647</c:v>
                </c:pt>
                <c:pt idx="229">
                  <c:v>41646</c:v>
                </c:pt>
                <c:pt idx="230">
                  <c:v>41645</c:v>
                </c:pt>
                <c:pt idx="231">
                  <c:v>41642</c:v>
                </c:pt>
                <c:pt idx="232">
                  <c:v>41641</c:v>
                </c:pt>
                <c:pt idx="233">
                  <c:v>41639</c:v>
                </c:pt>
                <c:pt idx="234">
                  <c:v>41638</c:v>
                </c:pt>
                <c:pt idx="235">
                  <c:v>41635</c:v>
                </c:pt>
                <c:pt idx="236">
                  <c:v>41634</c:v>
                </c:pt>
                <c:pt idx="237">
                  <c:v>41632</c:v>
                </c:pt>
                <c:pt idx="238">
                  <c:v>41631</c:v>
                </c:pt>
                <c:pt idx="239">
                  <c:v>41628</c:v>
                </c:pt>
                <c:pt idx="240">
                  <c:v>41627</c:v>
                </c:pt>
              </c:numCache>
            </c:numRef>
          </c:cat>
          <c:val>
            <c:numRef>
              <c:f>CalculationsAndCharts!$D$33:$D$273</c:f>
              <c:numCache>
                <c:formatCode>#,##0.00</c:formatCode>
                <c:ptCount val="241"/>
                <c:pt idx="0">
                  <c:v>207.300003</c:v>
                </c:pt>
                <c:pt idx="1">
                  <c:v>205.80999800000001</c:v>
                </c:pt>
                <c:pt idx="2">
                  <c:v>206.39999399999999</c:v>
                </c:pt>
                <c:pt idx="3">
                  <c:v>207.490005</c:v>
                </c:pt>
                <c:pt idx="4">
                  <c:v>207.28999300000001</c:v>
                </c:pt>
                <c:pt idx="5">
                  <c:v>207.53999300000001</c:v>
                </c:pt>
                <c:pt idx="6">
                  <c:v>207.16999799999999</c:v>
                </c:pt>
                <c:pt idx="7">
                  <c:v>207.63999899999999</c:v>
                </c:pt>
                <c:pt idx="8">
                  <c:v>204.259995</c:v>
                </c:pt>
                <c:pt idx="9">
                  <c:v>205.30999800000001</c:v>
                </c:pt>
                <c:pt idx="10">
                  <c:v>204.44000199999999</c:v>
                </c:pt>
                <c:pt idx="11">
                  <c:v>203.85000600000001</c:v>
                </c:pt>
                <c:pt idx="12">
                  <c:v>204.10000600000001</c:v>
                </c:pt>
                <c:pt idx="13">
                  <c:v>204.16000399999999</c:v>
                </c:pt>
                <c:pt idx="14">
                  <c:v>203.35000600000001</c:v>
                </c:pt>
                <c:pt idx="15">
                  <c:v>204.05999800000001</c:v>
                </c:pt>
                <c:pt idx="16">
                  <c:v>203.38000500000001</c:v>
                </c:pt>
                <c:pt idx="17">
                  <c:v>203.16999799999999</c:v>
                </c:pt>
                <c:pt idx="18">
                  <c:v>202.38999899999999</c:v>
                </c:pt>
                <c:pt idx="19">
                  <c:v>202.53999300000001</c:v>
                </c:pt>
                <c:pt idx="20">
                  <c:v>201.229996</c:v>
                </c:pt>
                <c:pt idx="21">
                  <c:v>201.91999799999999</c:v>
                </c:pt>
                <c:pt idx="22">
                  <c:v>201.779999</c:v>
                </c:pt>
                <c:pt idx="23">
                  <c:v>197.58000200000001</c:v>
                </c:pt>
                <c:pt idx="24">
                  <c:v>198.550003</c:v>
                </c:pt>
                <c:pt idx="25">
                  <c:v>196.820007</c:v>
                </c:pt>
                <c:pt idx="26">
                  <c:v>195.729996</c:v>
                </c:pt>
                <c:pt idx="27">
                  <c:v>195.25</c:v>
                </c:pt>
                <c:pt idx="28">
                  <c:v>194.61999499999999</c:v>
                </c:pt>
                <c:pt idx="29">
                  <c:v>194.41000399999999</c:v>
                </c:pt>
                <c:pt idx="30">
                  <c:v>191.679993</c:v>
                </c:pt>
                <c:pt idx="31">
                  <c:v>188.13000500000001</c:v>
                </c:pt>
                <c:pt idx="32">
                  <c:v>188.41999799999999</c:v>
                </c:pt>
                <c:pt idx="33">
                  <c:v>183.05999800000001</c:v>
                </c:pt>
                <c:pt idx="34">
                  <c:v>185.16000399999999</c:v>
                </c:pt>
                <c:pt idx="35">
                  <c:v>188.41999799999999</c:v>
                </c:pt>
                <c:pt idx="36">
                  <c:v>190.46000699999999</c:v>
                </c:pt>
                <c:pt idx="37">
                  <c:v>192.69000199999999</c:v>
                </c:pt>
                <c:pt idx="38">
                  <c:v>196.33000200000001</c:v>
                </c:pt>
                <c:pt idx="39">
                  <c:v>193.36999499999999</c:v>
                </c:pt>
                <c:pt idx="40">
                  <c:v>195.279999</c:v>
                </c:pt>
                <c:pt idx="41">
                  <c:v>197.33999600000001</c:v>
                </c:pt>
                <c:pt idx="42">
                  <c:v>195.679993</c:v>
                </c:pt>
                <c:pt idx="43">
                  <c:v>194.179993</c:v>
                </c:pt>
                <c:pt idx="44">
                  <c:v>196.699997</c:v>
                </c:pt>
                <c:pt idx="45">
                  <c:v>197.69000199999999</c:v>
                </c:pt>
                <c:pt idx="46">
                  <c:v>196.199997</c:v>
                </c:pt>
                <c:pt idx="47">
                  <c:v>196.699997</c:v>
                </c:pt>
                <c:pt idx="48">
                  <c:v>199.03999300000001</c:v>
                </c:pt>
                <c:pt idx="49">
                  <c:v>198.03999300000001</c:v>
                </c:pt>
                <c:pt idx="50">
                  <c:v>198.429993</c:v>
                </c:pt>
                <c:pt idx="51">
                  <c:v>200.35000600000001</c:v>
                </c:pt>
                <c:pt idx="52">
                  <c:v>201.520004</c:v>
                </c:pt>
                <c:pt idx="53">
                  <c:v>201.36000100000001</c:v>
                </c:pt>
                <c:pt idx="54">
                  <c:v>200.770004</c:v>
                </c:pt>
                <c:pt idx="55">
                  <c:v>198.61000100000001</c:v>
                </c:pt>
                <c:pt idx="56">
                  <c:v>199.16000399999999</c:v>
                </c:pt>
                <c:pt idx="57">
                  <c:v>200.10000600000001</c:v>
                </c:pt>
                <c:pt idx="58">
                  <c:v>199.270004</c:v>
                </c:pt>
                <c:pt idx="59">
                  <c:v>199.429993</c:v>
                </c:pt>
                <c:pt idx="60">
                  <c:v>200.41000399999999</c:v>
                </c:pt>
                <c:pt idx="61">
                  <c:v>200.91999799999999</c:v>
                </c:pt>
                <c:pt idx="62">
                  <c:v>200.16999799999999</c:v>
                </c:pt>
                <c:pt idx="63">
                  <c:v>200.83999600000001</c:v>
                </c:pt>
                <c:pt idx="64">
                  <c:v>201.38000500000001</c:v>
                </c:pt>
                <c:pt idx="65">
                  <c:v>200.970001</c:v>
                </c:pt>
                <c:pt idx="66">
                  <c:v>200.449997</c:v>
                </c:pt>
                <c:pt idx="67">
                  <c:v>199.58999600000001</c:v>
                </c:pt>
                <c:pt idx="68">
                  <c:v>200.429993</c:v>
                </c:pt>
                <c:pt idx="69">
                  <c:v>200.33000200000001</c:v>
                </c:pt>
                <c:pt idx="70">
                  <c:v>200.13999899999999</c:v>
                </c:pt>
                <c:pt idx="71">
                  <c:v>199.33999600000001</c:v>
                </c:pt>
                <c:pt idx="72">
                  <c:v>199.08999600000001</c:v>
                </c:pt>
                <c:pt idx="73">
                  <c:v>198.11999499999999</c:v>
                </c:pt>
                <c:pt idx="74">
                  <c:v>197.83999600000001</c:v>
                </c:pt>
                <c:pt idx="75">
                  <c:v>196.800003</c:v>
                </c:pt>
                <c:pt idx="76">
                  <c:v>196.470001</c:v>
                </c:pt>
                <c:pt idx="77">
                  <c:v>195.16000399999999</c:v>
                </c:pt>
                <c:pt idx="78">
                  <c:v>194.28999300000001</c:v>
                </c:pt>
                <c:pt idx="79">
                  <c:v>193.61000100000001</c:v>
                </c:pt>
                <c:pt idx="80">
                  <c:v>193.970001</c:v>
                </c:pt>
                <c:pt idx="81">
                  <c:v>191.46000699999999</c:v>
                </c:pt>
                <c:pt idx="82">
                  <c:v>192.94000199999999</c:v>
                </c:pt>
                <c:pt idx="83">
                  <c:v>191.11000100000001</c:v>
                </c:pt>
                <c:pt idx="84">
                  <c:v>193.10000600000001</c:v>
                </c:pt>
                <c:pt idx="85">
                  <c:v>192.86999499999999</c:v>
                </c:pt>
                <c:pt idx="86">
                  <c:v>192.55999800000001</c:v>
                </c:pt>
                <c:pt idx="87">
                  <c:v>195.61000100000001</c:v>
                </c:pt>
                <c:pt idx="88">
                  <c:v>197.64999399999999</c:v>
                </c:pt>
                <c:pt idx="89">
                  <c:v>198.16999799999999</c:v>
                </c:pt>
                <c:pt idx="90">
                  <c:v>197.759995</c:v>
                </c:pt>
                <c:pt idx="91">
                  <c:v>198.08999600000001</c:v>
                </c:pt>
                <c:pt idx="92">
                  <c:v>198.83000200000001</c:v>
                </c:pt>
                <c:pt idx="93">
                  <c:v>198.5</c:v>
                </c:pt>
                <c:pt idx="94">
                  <c:v>198.009995</c:v>
                </c:pt>
                <c:pt idx="95">
                  <c:v>197.08999600000001</c:v>
                </c:pt>
                <c:pt idx="96">
                  <c:v>196.35000600000001</c:v>
                </c:pt>
                <c:pt idx="97">
                  <c:v>197.35000600000001</c:v>
                </c:pt>
                <c:pt idx="98">
                  <c:v>198.11000100000001</c:v>
                </c:pt>
                <c:pt idx="99">
                  <c:v>197.720001</c:v>
                </c:pt>
                <c:pt idx="100">
                  <c:v>197.61000100000001</c:v>
                </c:pt>
                <c:pt idx="101">
                  <c:v>196.220001</c:v>
                </c:pt>
                <c:pt idx="102">
                  <c:v>195.220001</c:v>
                </c:pt>
                <c:pt idx="103">
                  <c:v>196.729996</c:v>
                </c:pt>
                <c:pt idx="104">
                  <c:v>197.14999399999999</c:v>
                </c:pt>
                <c:pt idx="105">
                  <c:v>197.820007</c:v>
                </c:pt>
                <c:pt idx="106">
                  <c:v>197.78999300000001</c:v>
                </c:pt>
                <c:pt idx="107">
                  <c:v>197.050003</c:v>
                </c:pt>
                <c:pt idx="108">
                  <c:v>196.199997</c:v>
                </c:pt>
                <c:pt idx="109">
                  <c:v>195.699997</c:v>
                </c:pt>
                <c:pt idx="110">
                  <c:v>194.979996</c:v>
                </c:pt>
                <c:pt idx="111">
                  <c:v>195.61000100000001</c:v>
                </c:pt>
                <c:pt idx="112">
                  <c:v>194.28999300000001</c:v>
                </c:pt>
                <c:pt idx="113">
                  <c:v>195.529999</c:v>
                </c:pt>
                <c:pt idx="114">
                  <c:v>195.990005</c:v>
                </c:pt>
                <c:pt idx="115">
                  <c:v>196.029999</c:v>
                </c:pt>
                <c:pt idx="116">
                  <c:v>196.429993</c:v>
                </c:pt>
                <c:pt idx="117">
                  <c:v>194.83000200000001</c:v>
                </c:pt>
                <c:pt idx="118">
                  <c:v>194.020004</c:v>
                </c:pt>
                <c:pt idx="119">
                  <c:v>193.88999899999999</c:v>
                </c:pt>
                <c:pt idx="120">
                  <c:v>193.91999799999999</c:v>
                </c:pt>
                <c:pt idx="121">
                  <c:v>194.69000199999999</c:v>
                </c:pt>
                <c:pt idx="122">
                  <c:v>194.89999399999999</c:v>
                </c:pt>
                <c:pt idx="123">
                  <c:v>195.33999600000001</c:v>
                </c:pt>
                <c:pt idx="124">
                  <c:v>195.35000600000001</c:v>
                </c:pt>
                <c:pt idx="125">
                  <c:v>194.86999499999999</c:v>
                </c:pt>
                <c:pt idx="126">
                  <c:v>193.41000399999999</c:v>
                </c:pt>
                <c:pt idx="127">
                  <c:v>192.470001</c:v>
                </c:pt>
                <c:pt idx="128">
                  <c:v>192.429993</c:v>
                </c:pt>
                <c:pt idx="129">
                  <c:v>192.949997</c:v>
                </c:pt>
                <c:pt idx="130">
                  <c:v>192.19000199999999</c:v>
                </c:pt>
                <c:pt idx="131">
                  <c:v>191.820007</c:v>
                </c:pt>
                <c:pt idx="132">
                  <c:v>191.520004</c:v>
                </c:pt>
                <c:pt idx="133">
                  <c:v>191.05999800000001</c:v>
                </c:pt>
                <c:pt idx="134">
                  <c:v>189.759995</c:v>
                </c:pt>
                <c:pt idx="135">
                  <c:v>189.179993</c:v>
                </c:pt>
                <c:pt idx="136">
                  <c:v>188.08999600000001</c:v>
                </c:pt>
                <c:pt idx="137">
                  <c:v>188.64999399999999</c:v>
                </c:pt>
                <c:pt idx="138">
                  <c:v>187.69000199999999</c:v>
                </c:pt>
                <c:pt idx="139">
                  <c:v>187.509995</c:v>
                </c:pt>
                <c:pt idx="140">
                  <c:v>188.679993</c:v>
                </c:pt>
                <c:pt idx="141">
                  <c:v>189.78999300000001</c:v>
                </c:pt>
                <c:pt idx="142">
                  <c:v>190.03999300000001</c:v>
                </c:pt>
                <c:pt idx="143">
                  <c:v>188.800003</c:v>
                </c:pt>
                <c:pt idx="144">
                  <c:v>187.71000699999999</c:v>
                </c:pt>
                <c:pt idx="145">
                  <c:v>187.71000699999999</c:v>
                </c:pt>
                <c:pt idx="146">
                  <c:v>187.41000399999999</c:v>
                </c:pt>
                <c:pt idx="147">
                  <c:v>188</c:v>
                </c:pt>
                <c:pt idx="148">
                  <c:v>187.13999899999999</c:v>
                </c:pt>
                <c:pt idx="149">
                  <c:v>188.30999800000001</c:v>
                </c:pt>
                <c:pt idx="150">
                  <c:v>188.220001</c:v>
                </c:pt>
                <c:pt idx="151">
                  <c:v>187.44000199999999</c:v>
                </c:pt>
                <c:pt idx="152">
                  <c:v>187.479996</c:v>
                </c:pt>
                <c:pt idx="153">
                  <c:v>187.050003</c:v>
                </c:pt>
                <c:pt idx="154">
                  <c:v>187.220001</c:v>
                </c:pt>
                <c:pt idx="155">
                  <c:v>188.36999499999999</c:v>
                </c:pt>
                <c:pt idx="156">
                  <c:v>187.820007</c:v>
                </c:pt>
                <c:pt idx="157">
                  <c:v>187.229996</c:v>
                </c:pt>
                <c:pt idx="158">
                  <c:v>186.44000199999999</c:v>
                </c:pt>
                <c:pt idx="159">
                  <c:v>185.88000500000001</c:v>
                </c:pt>
                <c:pt idx="160">
                  <c:v>185.470001</c:v>
                </c:pt>
                <c:pt idx="161">
                  <c:v>183.320007</c:v>
                </c:pt>
                <c:pt idx="162">
                  <c:v>182.929993</c:v>
                </c:pt>
                <c:pt idx="163">
                  <c:v>182.13999899999999</c:v>
                </c:pt>
                <c:pt idx="164">
                  <c:v>187.08000200000001</c:v>
                </c:pt>
                <c:pt idx="165">
                  <c:v>185.60000600000001</c:v>
                </c:pt>
                <c:pt idx="166">
                  <c:v>184.259995</c:v>
                </c:pt>
                <c:pt idx="167">
                  <c:v>185.949997</c:v>
                </c:pt>
                <c:pt idx="168">
                  <c:v>189.66000399999999</c:v>
                </c:pt>
                <c:pt idx="169">
                  <c:v>189.16999799999999</c:v>
                </c:pt>
                <c:pt idx="170">
                  <c:v>188.490005</c:v>
                </c:pt>
                <c:pt idx="171">
                  <c:v>187.61999499999999</c:v>
                </c:pt>
                <c:pt idx="172">
                  <c:v>186.66999799999999</c:v>
                </c:pt>
                <c:pt idx="173">
                  <c:v>185.11000100000001</c:v>
                </c:pt>
                <c:pt idx="174">
                  <c:v>184.75</c:v>
                </c:pt>
                <c:pt idx="175">
                  <c:v>187.03999300000001</c:v>
                </c:pt>
                <c:pt idx="176">
                  <c:v>186.36999499999999</c:v>
                </c:pt>
                <c:pt idx="177">
                  <c:v>186.83999600000001</c:v>
                </c:pt>
                <c:pt idx="178">
                  <c:v>187.71000699999999</c:v>
                </c:pt>
                <c:pt idx="179">
                  <c:v>186.25</c:v>
                </c:pt>
                <c:pt idx="180">
                  <c:v>187.679993</c:v>
                </c:pt>
                <c:pt idx="181">
                  <c:v>186.71000699999999</c:v>
                </c:pt>
                <c:pt idx="182">
                  <c:v>185.58999600000001</c:v>
                </c:pt>
                <c:pt idx="183">
                  <c:v>184.85000600000001</c:v>
                </c:pt>
                <c:pt idx="184">
                  <c:v>187.83999600000001</c:v>
                </c:pt>
                <c:pt idx="185">
                  <c:v>186.320007</c:v>
                </c:pt>
                <c:pt idx="186">
                  <c:v>188.44000199999999</c:v>
                </c:pt>
                <c:pt idx="187">
                  <c:v>187.970001</c:v>
                </c:pt>
                <c:pt idx="188">
                  <c:v>188.96000699999999</c:v>
                </c:pt>
                <c:pt idx="189">
                  <c:v>188.21000699999999</c:v>
                </c:pt>
                <c:pt idx="190">
                  <c:v>187.740005</c:v>
                </c:pt>
                <c:pt idx="191">
                  <c:v>186.78999300000001</c:v>
                </c:pt>
                <c:pt idx="192">
                  <c:v>184.64999399999999</c:v>
                </c:pt>
                <c:pt idx="193">
                  <c:v>185.78999300000001</c:v>
                </c:pt>
                <c:pt idx="194">
                  <c:v>184.58000200000001</c:v>
                </c:pt>
                <c:pt idx="195">
                  <c:v>185.11000100000001</c:v>
                </c:pt>
                <c:pt idx="196">
                  <c:v>185.05999800000001</c:v>
                </c:pt>
                <c:pt idx="197">
                  <c:v>184.279999</c:v>
                </c:pt>
                <c:pt idx="198">
                  <c:v>184.449997</c:v>
                </c:pt>
                <c:pt idx="199">
                  <c:v>183.270004</c:v>
                </c:pt>
                <c:pt idx="200">
                  <c:v>183.759995</c:v>
                </c:pt>
                <c:pt idx="201">
                  <c:v>184.179993</c:v>
                </c:pt>
                <c:pt idx="202">
                  <c:v>182.83999600000001</c:v>
                </c:pt>
                <c:pt idx="203">
                  <c:v>180.83999600000001</c:v>
                </c:pt>
                <c:pt idx="204">
                  <c:v>182.25</c:v>
                </c:pt>
                <c:pt idx="205">
                  <c:v>180.16000399999999</c:v>
                </c:pt>
                <c:pt idx="206">
                  <c:v>179.699997</c:v>
                </c:pt>
                <c:pt idx="207">
                  <c:v>178.30999800000001</c:v>
                </c:pt>
                <c:pt idx="208">
                  <c:v>175.58000200000001</c:v>
                </c:pt>
                <c:pt idx="209">
                  <c:v>174.779999</c:v>
                </c:pt>
                <c:pt idx="210">
                  <c:v>174.949997</c:v>
                </c:pt>
                <c:pt idx="211">
                  <c:v>177.970001</c:v>
                </c:pt>
                <c:pt idx="212">
                  <c:v>177.009995</c:v>
                </c:pt>
                <c:pt idx="213">
                  <c:v>178.83000200000001</c:v>
                </c:pt>
                <c:pt idx="214">
                  <c:v>177.58000200000001</c:v>
                </c:pt>
                <c:pt idx="215">
                  <c:v>178.13999899999999</c:v>
                </c:pt>
                <c:pt idx="216">
                  <c:v>179.05999800000001</c:v>
                </c:pt>
                <c:pt idx="217">
                  <c:v>181.60000600000001</c:v>
                </c:pt>
                <c:pt idx="218">
                  <c:v>183.36999499999999</c:v>
                </c:pt>
                <c:pt idx="219">
                  <c:v>184.490005</c:v>
                </c:pt>
                <c:pt idx="220">
                  <c:v>184.699997</c:v>
                </c:pt>
                <c:pt idx="221">
                  <c:v>184.10000600000001</c:v>
                </c:pt>
                <c:pt idx="222">
                  <c:v>184.279999</c:v>
                </c:pt>
                <c:pt idx="223">
                  <c:v>184.10000600000001</c:v>
                </c:pt>
                <c:pt idx="224">
                  <c:v>182.28999300000001</c:v>
                </c:pt>
                <c:pt idx="225">
                  <c:v>183.66999799999999</c:v>
                </c:pt>
                <c:pt idx="226">
                  <c:v>183.949997</c:v>
                </c:pt>
                <c:pt idx="227">
                  <c:v>184.11000100000001</c:v>
                </c:pt>
                <c:pt idx="228">
                  <c:v>183.449997</c:v>
                </c:pt>
                <c:pt idx="229">
                  <c:v>183.08999600000001</c:v>
                </c:pt>
                <c:pt idx="230">
                  <c:v>183.490005</c:v>
                </c:pt>
                <c:pt idx="231">
                  <c:v>183.229996</c:v>
                </c:pt>
                <c:pt idx="232">
                  <c:v>183.979996</c:v>
                </c:pt>
                <c:pt idx="233">
                  <c:v>184.070007</c:v>
                </c:pt>
                <c:pt idx="234">
                  <c:v>183.86999499999999</c:v>
                </c:pt>
                <c:pt idx="235">
                  <c:v>184.10000600000001</c:v>
                </c:pt>
                <c:pt idx="236">
                  <c:v>183.33999600000001</c:v>
                </c:pt>
                <c:pt idx="237">
                  <c:v>182.53999300000001</c:v>
                </c:pt>
                <c:pt idx="238">
                  <c:v>182.449997</c:v>
                </c:pt>
                <c:pt idx="239">
                  <c:v>180.69000199999999</c:v>
                </c:pt>
                <c:pt idx="240">
                  <c:v>181.179993</c:v>
                </c:pt>
              </c:numCache>
            </c:numRef>
          </c:val>
          <c:smooth val="0"/>
        </c:ser>
        <c:ser>
          <c:idx val="2"/>
          <c:order val="1"/>
          <c:tx>
            <c:strRef>
              <c:f>CalculationsAndCharts!$E$32</c:f>
              <c:strCache>
                <c:ptCount val="1"/>
                <c:pt idx="0">
                  <c:v>High</c:v>
                </c:pt>
              </c:strCache>
            </c:strRef>
          </c:tx>
          <c:spPr>
            <a:ln w="28575">
              <a:noFill/>
            </a:ln>
          </c:spPr>
          <c:marker>
            <c:symbol val="none"/>
          </c:marker>
          <c:cat>
            <c:numRef>
              <c:f>CalculationsAndCharts!$B$33:$B$273</c:f>
              <c:numCache>
                <c:formatCode>ddd\ mm/dd/yyyy;@</c:formatCode>
                <c:ptCount val="241"/>
                <c:pt idx="0">
                  <c:v>41976</c:v>
                </c:pt>
                <c:pt idx="1">
                  <c:v>41975</c:v>
                </c:pt>
                <c:pt idx="2">
                  <c:v>41974</c:v>
                </c:pt>
                <c:pt idx="3">
                  <c:v>41971</c:v>
                </c:pt>
                <c:pt idx="4">
                  <c:v>41969</c:v>
                </c:pt>
                <c:pt idx="5">
                  <c:v>41968</c:v>
                </c:pt>
                <c:pt idx="6">
                  <c:v>41967</c:v>
                </c:pt>
                <c:pt idx="7">
                  <c:v>41964</c:v>
                </c:pt>
                <c:pt idx="8">
                  <c:v>41963</c:v>
                </c:pt>
                <c:pt idx="9">
                  <c:v>41962</c:v>
                </c:pt>
                <c:pt idx="10">
                  <c:v>41961</c:v>
                </c:pt>
                <c:pt idx="11">
                  <c:v>41960</c:v>
                </c:pt>
                <c:pt idx="12">
                  <c:v>41957</c:v>
                </c:pt>
                <c:pt idx="13">
                  <c:v>41956</c:v>
                </c:pt>
                <c:pt idx="14">
                  <c:v>41955</c:v>
                </c:pt>
                <c:pt idx="15">
                  <c:v>41954</c:v>
                </c:pt>
                <c:pt idx="16">
                  <c:v>41953</c:v>
                </c:pt>
                <c:pt idx="17">
                  <c:v>41950</c:v>
                </c:pt>
                <c:pt idx="18">
                  <c:v>41949</c:v>
                </c:pt>
                <c:pt idx="19">
                  <c:v>41948</c:v>
                </c:pt>
                <c:pt idx="20">
                  <c:v>41947</c:v>
                </c:pt>
                <c:pt idx="21">
                  <c:v>41946</c:v>
                </c:pt>
                <c:pt idx="22">
                  <c:v>41943</c:v>
                </c:pt>
                <c:pt idx="23">
                  <c:v>41942</c:v>
                </c:pt>
                <c:pt idx="24">
                  <c:v>41941</c:v>
                </c:pt>
                <c:pt idx="25">
                  <c:v>41940</c:v>
                </c:pt>
                <c:pt idx="26">
                  <c:v>41939</c:v>
                </c:pt>
                <c:pt idx="27">
                  <c:v>41936</c:v>
                </c:pt>
                <c:pt idx="28">
                  <c:v>41935</c:v>
                </c:pt>
                <c:pt idx="29">
                  <c:v>41934</c:v>
                </c:pt>
                <c:pt idx="30">
                  <c:v>41933</c:v>
                </c:pt>
                <c:pt idx="31">
                  <c:v>41932</c:v>
                </c:pt>
                <c:pt idx="32">
                  <c:v>41929</c:v>
                </c:pt>
                <c:pt idx="33">
                  <c:v>41928</c:v>
                </c:pt>
                <c:pt idx="34">
                  <c:v>41927</c:v>
                </c:pt>
                <c:pt idx="35">
                  <c:v>41926</c:v>
                </c:pt>
                <c:pt idx="36">
                  <c:v>41925</c:v>
                </c:pt>
                <c:pt idx="37">
                  <c:v>41922</c:v>
                </c:pt>
                <c:pt idx="38">
                  <c:v>41921</c:v>
                </c:pt>
                <c:pt idx="39">
                  <c:v>41920</c:v>
                </c:pt>
                <c:pt idx="40">
                  <c:v>41919</c:v>
                </c:pt>
                <c:pt idx="41">
                  <c:v>41918</c:v>
                </c:pt>
                <c:pt idx="42">
                  <c:v>41915</c:v>
                </c:pt>
                <c:pt idx="43">
                  <c:v>41914</c:v>
                </c:pt>
                <c:pt idx="44">
                  <c:v>41913</c:v>
                </c:pt>
                <c:pt idx="45">
                  <c:v>41912</c:v>
                </c:pt>
                <c:pt idx="46">
                  <c:v>41911</c:v>
                </c:pt>
                <c:pt idx="47">
                  <c:v>41908</c:v>
                </c:pt>
                <c:pt idx="48">
                  <c:v>41907</c:v>
                </c:pt>
                <c:pt idx="49">
                  <c:v>41906</c:v>
                </c:pt>
                <c:pt idx="50">
                  <c:v>41905</c:v>
                </c:pt>
                <c:pt idx="51">
                  <c:v>41904</c:v>
                </c:pt>
                <c:pt idx="52">
                  <c:v>41901</c:v>
                </c:pt>
                <c:pt idx="53">
                  <c:v>41900</c:v>
                </c:pt>
                <c:pt idx="54">
                  <c:v>41899</c:v>
                </c:pt>
                <c:pt idx="55">
                  <c:v>41898</c:v>
                </c:pt>
                <c:pt idx="56">
                  <c:v>41897</c:v>
                </c:pt>
                <c:pt idx="57">
                  <c:v>41894</c:v>
                </c:pt>
                <c:pt idx="58">
                  <c:v>41893</c:v>
                </c:pt>
                <c:pt idx="59">
                  <c:v>41892</c:v>
                </c:pt>
                <c:pt idx="60">
                  <c:v>41891</c:v>
                </c:pt>
                <c:pt idx="61">
                  <c:v>41890</c:v>
                </c:pt>
                <c:pt idx="62">
                  <c:v>41887</c:v>
                </c:pt>
                <c:pt idx="63">
                  <c:v>41886</c:v>
                </c:pt>
                <c:pt idx="64">
                  <c:v>41885</c:v>
                </c:pt>
                <c:pt idx="65">
                  <c:v>41884</c:v>
                </c:pt>
                <c:pt idx="66">
                  <c:v>41880</c:v>
                </c:pt>
                <c:pt idx="67">
                  <c:v>41879</c:v>
                </c:pt>
                <c:pt idx="68">
                  <c:v>41878</c:v>
                </c:pt>
                <c:pt idx="69">
                  <c:v>41877</c:v>
                </c:pt>
                <c:pt idx="70">
                  <c:v>41876</c:v>
                </c:pt>
                <c:pt idx="71">
                  <c:v>41873</c:v>
                </c:pt>
                <c:pt idx="72">
                  <c:v>41872</c:v>
                </c:pt>
                <c:pt idx="73">
                  <c:v>41871</c:v>
                </c:pt>
                <c:pt idx="74">
                  <c:v>41870</c:v>
                </c:pt>
                <c:pt idx="75">
                  <c:v>41869</c:v>
                </c:pt>
                <c:pt idx="76">
                  <c:v>41866</c:v>
                </c:pt>
                <c:pt idx="77">
                  <c:v>41865</c:v>
                </c:pt>
                <c:pt idx="78">
                  <c:v>41864</c:v>
                </c:pt>
                <c:pt idx="79">
                  <c:v>41863</c:v>
                </c:pt>
                <c:pt idx="80">
                  <c:v>41862</c:v>
                </c:pt>
                <c:pt idx="81">
                  <c:v>41859</c:v>
                </c:pt>
                <c:pt idx="82">
                  <c:v>41858</c:v>
                </c:pt>
                <c:pt idx="83">
                  <c:v>41857</c:v>
                </c:pt>
                <c:pt idx="84">
                  <c:v>41856</c:v>
                </c:pt>
                <c:pt idx="85">
                  <c:v>41855</c:v>
                </c:pt>
                <c:pt idx="86">
                  <c:v>41852</c:v>
                </c:pt>
                <c:pt idx="87">
                  <c:v>41851</c:v>
                </c:pt>
                <c:pt idx="88">
                  <c:v>41850</c:v>
                </c:pt>
                <c:pt idx="89">
                  <c:v>41849</c:v>
                </c:pt>
                <c:pt idx="90">
                  <c:v>41848</c:v>
                </c:pt>
                <c:pt idx="91">
                  <c:v>41845</c:v>
                </c:pt>
                <c:pt idx="92">
                  <c:v>41844</c:v>
                </c:pt>
                <c:pt idx="93">
                  <c:v>41843</c:v>
                </c:pt>
                <c:pt idx="94">
                  <c:v>41842</c:v>
                </c:pt>
                <c:pt idx="95">
                  <c:v>41841</c:v>
                </c:pt>
                <c:pt idx="96">
                  <c:v>41838</c:v>
                </c:pt>
                <c:pt idx="97">
                  <c:v>41837</c:v>
                </c:pt>
                <c:pt idx="98">
                  <c:v>41836</c:v>
                </c:pt>
                <c:pt idx="99">
                  <c:v>41835</c:v>
                </c:pt>
                <c:pt idx="100">
                  <c:v>41834</c:v>
                </c:pt>
                <c:pt idx="101">
                  <c:v>41831</c:v>
                </c:pt>
                <c:pt idx="102">
                  <c:v>41830</c:v>
                </c:pt>
                <c:pt idx="103">
                  <c:v>41829</c:v>
                </c:pt>
                <c:pt idx="104">
                  <c:v>41828</c:v>
                </c:pt>
                <c:pt idx="105">
                  <c:v>41827</c:v>
                </c:pt>
                <c:pt idx="106">
                  <c:v>41823</c:v>
                </c:pt>
                <c:pt idx="107">
                  <c:v>41822</c:v>
                </c:pt>
                <c:pt idx="108">
                  <c:v>41821</c:v>
                </c:pt>
                <c:pt idx="109">
                  <c:v>41820</c:v>
                </c:pt>
                <c:pt idx="110">
                  <c:v>41817</c:v>
                </c:pt>
                <c:pt idx="111">
                  <c:v>41816</c:v>
                </c:pt>
                <c:pt idx="112">
                  <c:v>41815</c:v>
                </c:pt>
                <c:pt idx="113">
                  <c:v>41814</c:v>
                </c:pt>
                <c:pt idx="114">
                  <c:v>41813</c:v>
                </c:pt>
                <c:pt idx="115">
                  <c:v>41810</c:v>
                </c:pt>
                <c:pt idx="116">
                  <c:v>41809</c:v>
                </c:pt>
                <c:pt idx="117">
                  <c:v>41808</c:v>
                </c:pt>
                <c:pt idx="118">
                  <c:v>41807</c:v>
                </c:pt>
                <c:pt idx="119">
                  <c:v>41806</c:v>
                </c:pt>
                <c:pt idx="120">
                  <c:v>41803</c:v>
                </c:pt>
                <c:pt idx="121">
                  <c:v>41802</c:v>
                </c:pt>
                <c:pt idx="122">
                  <c:v>41801</c:v>
                </c:pt>
                <c:pt idx="123">
                  <c:v>41800</c:v>
                </c:pt>
                <c:pt idx="124">
                  <c:v>41799</c:v>
                </c:pt>
                <c:pt idx="125">
                  <c:v>41796</c:v>
                </c:pt>
                <c:pt idx="126">
                  <c:v>41795</c:v>
                </c:pt>
                <c:pt idx="127">
                  <c:v>41794</c:v>
                </c:pt>
                <c:pt idx="128">
                  <c:v>41793</c:v>
                </c:pt>
                <c:pt idx="129">
                  <c:v>41792</c:v>
                </c:pt>
                <c:pt idx="130">
                  <c:v>41789</c:v>
                </c:pt>
                <c:pt idx="131">
                  <c:v>41788</c:v>
                </c:pt>
                <c:pt idx="132">
                  <c:v>41787</c:v>
                </c:pt>
                <c:pt idx="133">
                  <c:v>41786</c:v>
                </c:pt>
                <c:pt idx="134">
                  <c:v>41782</c:v>
                </c:pt>
                <c:pt idx="135">
                  <c:v>41781</c:v>
                </c:pt>
                <c:pt idx="136">
                  <c:v>41780</c:v>
                </c:pt>
                <c:pt idx="137">
                  <c:v>41779</c:v>
                </c:pt>
                <c:pt idx="138">
                  <c:v>41778</c:v>
                </c:pt>
                <c:pt idx="139">
                  <c:v>41775</c:v>
                </c:pt>
                <c:pt idx="140">
                  <c:v>41774</c:v>
                </c:pt>
                <c:pt idx="141">
                  <c:v>41773</c:v>
                </c:pt>
                <c:pt idx="142">
                  <c:v>41772</c:v>
                </c:pt>
                <c:pt idx="143">
                  <c:v>41771</c:v>
                </c:pt>
                <c:pt idx="144">
                  <c:v>41768</c:v>
                </c:pt>
                <c:pt idx="145">
                  <c:v>41767</c:v>
                </c:pt>
                <c:pt idx="146">
                  <c:v>41766</c:v>
                </c:pt>
                <c:pt idx="147">
                  <c:v>41765</c:v>
                </c:pt>
                <c:pt idx="148">
                  <c:v>41764</c:v>
                </c:pt>
                <c:pt idx="149">
                  <c:v>41761</c:v>
                </c:pt>
                <c:pt idx="150">
                  <c:v>41760</c:v>
                </c:pt>
                <c:pt idx="151">
                  <c:v>41759</c:v>
                </c:pt>
                <c:pt idx="152">
                  <c:v>41758</c:v>
                </c:pt>
                <c:pt idx="153">
                  <c:v>41757</c:v>
                </c:pt>
                <c:pt idx="154">
                  <c:v>41754</c:v>
                </c:pt>
                <c:pt idx="155">
                  <c:v>41753</c:v>
                </c:pt>
                <c:pt idx="156">
                  <c:v>41752</c:v>
                </c:pt>
                <c:pt idx="157">
                  <c:v>41751</c:v>
                </c:pt>
                <c:pt idx="158">
                  <c:v>41750</c:v>
                </c:pt>
                <c:pt idx="159">
                  <c:v>41746</c:v>
                </c:pt>
                <c:pt idx="160">
                  <c:v>41745</c:v>
                </c:pt>
                <c:pt idx="161">
                  <c:v>41744</c:v>
                </c:pt>
                <c:pt idx="162">
                  <c:v>41743</c:v>
                </c:pt>
                <c:pt idx="163">
                  <c:v>41740</c:v>
                </c:pt>
                <c:pt idx="164">
                  <c:v>41739</c:v>
                </c:pt>
                <c:pt idx="165">
                  <c:v>41738</c:v>
                </c:pt>
                <c:pt idx="166">
                  <c:v>41737</c:v>
                </c:pt>
                <c:pt idx="167">
                  <c:v>41736</c:v>
                </c:pt>
                <c:pt idx="168">
                  <c:v>41733</c:v>
                </c:pt>
                <c:pt idx="169">
                  <c:v>41732</c:v>
                </c:pt>
                <c:pt idx="170">
                  <c:v>41731</c:v>
                </c:pt>
                <c:pt idx="171">
                  <c:v>41730</c:v>
                </c:pt>
                <c:pt idx="172">
                  <c:v>41729</c:v>
                </c:pt>
                <c:pt idx="173">
                  <c:v>41726</c:v>
                </c:pt>
                <c:pt idx="174">
                  <c:v>41725</c:v>
                </c:pt>
                <c:pt idx="175">
                  <c:v>41724</c:v>
                </c:pt>
                <c:pt idx="176">
                  <c:v>41723</c:v>
                </c:pt>
                <c:pt idx="177">
                  <c:v>41722</c:v>
                </c:pt>
                <c:pt idx="178">
                  <c:v>41719</c:v>
                </c:pt>
                <c:pt idx="179">
                  <c:v>41718</c:v>
                </c:pt>
                <c:pt idx="180">
                  <c:v>41717</c:v>
                </c:pt>
                <c:pt idx="181">
                  <c:v>41716</c:v>
                </c:pt>
                <c:pt idx="182">
                  <c:v>41715</c:v>
                </c:pt>
                <c:pt idx="183">
                  <c:v>41712</c:v>
                </c:pt>
                <c:pt idx="184">
                  <c:v>41711</c:v>
                </c:pt>
                <c:pt idx="185">
                  <c:v>41710</c:v>
                </c:pt>
                <c:pt idx="186">
                  <c:v>41709</c:v>
                </c:pt>
                <c:pt idx="187">
                  <c:v>41708</c:v>
                </c:pt>
                <c:pt idx="188">
                  <c:v>41705</c:v>
                </c:pt>
                <c:pt idx="189">
                  <c:v>41704</c:v>
                </c:pt>
                <c:pt idx="190">
                  <c:v>41703</c:v>
                </c:pt>
                <c:pt idx="191">
                  <c:v>41702</c:v>
                </c:pt>
                <c:pt idx="192">
                  <c:v>41701</c:v>
                </c:pt>
                <c:pt idx="193">
                  <c:v>41698</c:v>
                </c:pt>
                <c:pt idx="194">
                  <c:v>41697</c:v>
                </c:pt>
                <c:pt idx="195">
                  <c:v>41696</c:v>
                </c:pt>
                <c:pt idx="196">
                  <c:v>41695</c:v>
                </c:pt>
                <c:pt idx="197">
                  <c:v>41694</c:v>
                </c:pt>
                <c:pt idx="198">
                  <c:v>41691</c:v>
                </c:pt>
                <c:pt idx="199">
                  <c:v>41690</c:v>
                </c:pt>
                <c:pt idx="200">
                  <c:v>41689</c:v>
                </c:pt>
                <c:pt idx="201">
                  <c:v>41688</c:v>
                </c:pt>
                <c:pt idx="202">
                  <c:v>41684</c:v>
                </c:pt>
                <c:pt idx="203">
                  <c:v>41683</c:v>
                </c:pt>
                <c:pt idx="204">
                  <c:v>41682</c:v>
                </c:pt>
                <c:pt idx="205">
                  <c:v>41681</c:v>
                </c:pt>
                <c:pt idx="206">
                  <c:v>41680</c:v>
                </c:pt>
                <c:pt idx="207">
                  <c:v>41677</c:v>
                </c:pt>
                <c:pt idx="208">
                  <c:v>41676</c:v>
                </c:pt>
                <c:pt idx="209">
                  <c:v>41675</c:v>
                </c:pt>
                <c:pt idx="210">
                  <c:v>41674</c:v>
                </c:pt>
                <c:pt idx="211">
                  <c:v>41673</c:v>
                </c:pt>
                <c:pt idx="212">
                  <c:v>41670</c:v>
                </c:pt>
                <c:pt idx="213">
                  <c:v>41669</c:v>
                </c:pt>
                <c:pt idx="214">
                  <c:v>41668</c:v>
                </c:pt>
                <c:pt idx="215">
                  <c:v>41667</c:v>
                </c:pt>
                <c:pt idx="216">
                  <c:v>41666</c:v>
                </c:pt>
                <c:pt idx="217">
                  <c:v>41663</c:v>
                </c:pt>
                <c:pt idx="218">
                  <c:v>41662</c:v>
                </c:pt>
                <c:pt idx="219">
                  <c:v>41661</c:v>
                </c:pt>
                <c:pt idx="220">
                  <c:v>41660</c:v>
                </c:pt>
                <c:pt idx="221">
                  <c:v>41656</c:v>
                </c:pt>
                <c:pt idx="222">
                  <c:v>41655</c:v>
                </c:pt>
                <c:pt idx="223">
                  <c:v>41654</c:v>
                </c:pt>
                <c:pt idx="224">
                  <c:v>41653</c:v>
                </c:pt>
                <c:pt idx="225">
                  <c:v>41652</c:v>
                </c:pt>
                <c:pt idx="226">
                  <c:v>41649</c:v>
                </c:pt>
                <c:pt idx="227">
                  <c:v>41648</c:v>
                </c:pt>
                <c:pt idx="228">
                  <c:v>41647</c:v>
                </c:pt>
                <c:pt idx="229">
                  <c:v>41646</c:v>
                </c:pt>
                <c:pt idx="230">
                  <c:v>41645</c:v>
                </c:pt>
                <c:pt idx="231">
                  <c:v>41642</c:v>
                </c:pt>
                <c:pt idx="232">
                  <c:v>41641</c:v>
                </c:pt>
                <c:pt idx="233">
                  <c:v>41639</c:v>
                </c:pt>
                <c:pt idx="234">
                  <c:v>41638</c:v>
                </c:pt>
                <c:pt idx="235">
                  <c:v>41635</c:v>
                </c:pt>
                <c:pt idx="236">
                  <c:v>41634</c:v>
                </c:pt>
                <c:pt idx="237">
                  <c:v>41632</c:v>
                </c:pt>
                <c:pt idx="238">
                  <c:v>41631</c:v>
                </c:pt>
                <c:pt idx="239">
                  <c:v>41628</c:v>
                </c:pt>
                <c:pt idx="240">
                  <c:v>41627</c:v>
                </c:pt>
              </c:numCache>
            </c:numRef>
          </c:cat>
          <c:val>
            <c:numRef>
              <c:f>CalculationsAndCharts!$E$33:$E$273</c:f>
              <c:numCache>
                <c:formatCode>#,##0.00</c:formatCode>
                <c:ptCount val="241"/>
                <c:pt idx="0">
                  <c:v>208.14999399999999</c:v>
                </c:pt>
                <c:pt idx="1">
                  <c:v>207.33999600000001</c:v>
                </c:pt>
                <c:pt idx="2">
                  <c:v>206.53999300000001</c:v>
                </c:pt>
                <c:pt idx="3">
                  <c:v>207.86999499999999</c:v>
                </c:pt>
                <c:pt idx="4">
                  <c:v>207.759995</c:v>
                </c:pt>
                <c:pt idx="5">
                  <c:v>207.78999300000001</c:v>
                </c:pt>
                <c:pt idx="6">
                  <c:v>207.38999899999999</c:v>
                </c:pt>
                <c:pt idx="7">
                  <c:v>207.83999600000001</c:v>
                </c:pt>
                <c:pt idx="8">
                  <c:v>205.71000699999999</c:v>
                </c:pt>
                <c:pt idx="9">
                  <c:v>205.550003</c:v>
                </c:pt>
                <c:pt idx="10">
                  <c:v>205.91999799999999</c:v>
                </c:pt>
                <c:pt idx="11">
                  <c:v>204.58000200000001</c:v>
                </c:pt>
                <c:pt idx="12">
                  <c:v>204.490005</c:v>
                </c:pt>
                <c:pt idx="13">
                  <c:v>204.83000200000001</c:v>
                </c:pt>
                <c:pt idx="14">
                  <c:v>204.240005</c:v>
                </c:pt>
                <c:pt idx="15">
                  <c:v>204.30999800000001</c:v>
                </c:pt>
                <c:pt idx="16">
                  <c:v>204.03999300000001</c:v>
                </c:pt>
                <c:pt idx="17">
                  <c:v>203.60000600000001</c:v>
                </c:pt>
                <c:pt idx="18">
                  <c:v>203.259995</c:v>
                </c:pt>
                <c:pt idx="19">
                  <c:v>202.58999600000001</c:v>
                </c:pt>
                <c:pt idx="20">
                  <c:v>201.60000600000001</c:v>
                </c:pt>
                <c:pt idx="21">
                  <c:v>202.449997</c:v>
                </c:pt>
                <c:pt idx="22">
                  <c:v>201.820007</c:v>
                </c:pt>
                <c:pt idx="23">
                  <c:v>199.949997</c:v>
                </c:pt>
                <c:pt idx="24">
                  <c:v>199.11999499999999</c:v>
                </c:pt>
                <c:pt idx="25">
                  <c:v>198.41999799999999</c:v>
                </c:pt>
                <c:pt idx="26">
                  <c:v>196.449997</c:v>
                </c:pt>
                <c:pt idx="27">
                  <c:v>196.490005</c:v>
                </c:pt>
                <c:pt idx="28">
                  <c:v>196.199997</c:v>
                </c:pt>
                <c:pt idx="29">
                  <c:v>194.91000399999999</c:v>
                </c:pt>
                <c:pt idx="30">
                  <c:v>194.199997</c:v>
                </c:pt>
                <c:pt idx="31">
                  <c:v>190.449997</c:v>
                </c:pt>
                <c:pt idx="32">
                  <c:v>189.75</c:v>
                </c:pt>
                <c:pt idx="33">
                  <c:v>187.58000200000001</c:v>
                </c:pt>
                <c:pt idx="34">
                  <c:v>187.69000199999999</c:v>
                </c:pt>
                <c:pt idx="35">
                  <c:v>189.820007</c:v>
                </c:pt>
                <c:pt idx="36">
                  <c:v>191.14999399999999</c:v>
                </c:pt>
                <c:pt idx="37">
                  <c:v>193.64999399999999</c:v>
                </c:pt>
                <c:pt idx="38">
                  <c:v>196.60000600000001</c:v>
                </c:pt>
                <c:pt idx="39">
                  <c:v>196.91999799999999</c:v>
                </c:pt>
                <c:pt idx="40">
                  <c:v>195.720001</c:v>
                </c:pt>
                <c:pt idx="41">
                  <c:v>197.60000600000001</c:v>
                </c:pt>
                <c:pt idx="42">
                  <c:v>196.94000199999999</c:v>
                </c:pt>
                <c:pt idx="43">
                  <c:v>195.05999800000001</c:v>
                </c:pt>
                <c:pt idx="44">
                  <c:v>196.770004</c:v>
                </c:pt>
                <c:pt idx="45">
                  <c:v>198.300003</c:v>
                </c:pt>
                <c:pt idx="46">
                  <c:v>197.88999899999999</c:v>
                </c:pt>
                <c:pt idx="47">
                  <c:v>198.38999899999999</c:v>
                </c:pt>
                <c:pt idx="48">
                  <c:v>199.050003</c:v>
                </c:pt>
                <c:pt idx="49">
                  <c:v>199.69000199999999</c:v>
                </c:pt>
                <c:pt idx="50">
                  <c:v>199.259995</c:v>
                </c:pt>
                <c:pt idx="51">
                  <c:v>200.38000500000001</c:v>
                </c:pt>
                <c:pt idx="52">
                  <c:v>201.89999399999999</c:v>
                </c:pt>
                <c:pt idx="53">
                  <c:v>201.85000600000001</c:v>
                </c:pt>
                <c:pt idx="54">
                  <c:v>201.679993</c:v>
                </c:pt>
                <c:pt idx="55">
                  <c:v>200.83999600000001</c:v>
                </c:pt>
                <c:pt idx="56">
                  <c:v>199.320007</c:v>
                </c:pt>
                <c:pt idx="57">
                  <c:v>200.11999499999999</c:v>
                </c:pt>
                <c:pt idx="58">
                  <c:v>200.33000200000001</c:v>
                </c:pt>
                <c:pt idx="59">
                  <c:v>200.199997</c:v>
                </c:pt>
                <c:pt idx="60">
                  <c:v>200.550003</c:v>
                </c:pt>
                <c:pt idx="61">
                  <c:v>201.21000699999999</c:v>
                </c:pt>
                <c:pt idx="62">
                  <c:v>201.19000199999999</c:v>
                </c:pt>
                <c:pt idx="63">
                  <c:v>201.58000200000001</c:v>
                </c:pt>
                <c:pt idx="64">
                  <c:v>201.41000399999999</c:v>
                </c:pt>
                <c:pt idx="65">
                  <c:v>201</c:v>
                </c:pt>
                <c:pt idx="66">
                  <c:v>200.729996</c:v>
                </c:pt>
                <c:pt idx="67">
                  <c:v>200.270004</c:v>
                </c:pt>
                <c:pt idx="68">
                  <c:v>200.570007</c:v>
                </c:pt>
                <c:pt idx="69">
                  <c:v>200.820007</c:v>
                </c:pt>
                <c:pt idx="70">
                  <c:v>200.58999600000001</c:v>
                </c:pt>
                <c:pt idx="71">
                  <c:v>199.69000199999999</c:v>
                </c:pt>
                <c:pt idx="72">
                  <c:v>199.759995</c:v>
                </c:pt>
                <c:pt idx="73">
                  <c:v>199.16000399999999</c:v>
                </c:pt>
                <c:pt idx="74">
                  <c:v>198.53999300000001</c:v>
                </c:pt>
                <c:pt idx="75">
                  <c:v>197.449997</c:v>
                </c:pt>
                <c:pt idx="76">
                  <c:v>196.64999399999999</c:v>
                </c:pt>
                <c:pt idx="77">
                  <c:v>195.759995</c:v>
                </c:pt>
                <c:pt idx="78">
                  <c:v>195.05999800000001</c:v>
                </c:pt>
                <c:pt idx="79">
                  <c:v>194.14999399999999</c:v>
                </c:pt>
                <c:pt idx="80">
                  <c:v>194.66000399999999</c:v>
                </c:pt>
                <c:pt idx="81">
                  <c:v>193.36999499999999</c:v>
                </c:pt>
                <c:pt idx="82">
                  <c:v>193.13000500000001</c:v>
                </c:pt>
                <c:pt idx="83">
                  <c:v>192.88999899999999</c:v>
                </c:pt>
                <c:pt idx="84">
                  <c:v>193.60000600000001</c:v>
                </c:pt>
                <c:pt idx="85">
                  <c:v>194.300003</c:v>
                </c:pt>
                <c:pt idx="86">
                  <c:v>193.759995</c:v>
                </c:pt>
                <c:pt idx="87">
                  <c:v>195.779999</c:v>
                </c:pt>
                <c:pt idx="88">
                  <c:v>197.91000399999999</c:v>
                </c:pt>
                <c:pt idx="89">
                  <c:v>198.449997</c:v>
                </c:pt>
                <c:pt idx="90">
                  <c:v>198.08999600000001</c:v>
                </c:pt>
                <c:pt idx="91">
                  <c:v>198.259995</c:v>
                </c:pt>
                <c:pt idx="92">
                  <c:v>199.05999800000001</c:v>
                </c:pt>
                <c:pt idx="93">
                  <c:v>198.85000600000001</c:v>
                </c:pt>
                <c:pt idx="94">
                  <c:v>198.55999800000001</c:v>
                </c:pt>
                <c:pt idx="95">
                  <c:v>197.5</c:v>
                </c:pt>
                <c:pt idx="96">
                  <c:v>197.91000399999999</c:v>
                </c:pt>
                <c:pt idx="97">
                  <c:v>198.10000600000001</c:v>
                </c:pt>
                <c:pt idx="98">
                  <c:v>198.259995</c:v>
                </c:pt>
                <c:pt idx="99">
                  <c:v>198.10000600000001</c:v>
                </c:pt>
                <c:pt idx="100">
                  <c:v>197.86000100000001</c:v>
                </c:pt>
                <c:pt idx="101">
                  <c:v>196.75</c:v>
                </c:pt>
                <c:pt idx="102">
                  <c:v>196.86000100000001</c:v>
                </c:pt>
                <c:pt idx="103">
                  <c:v>197.300003</c:v>
                </c:pt>
                <c:pt idx="104">
                  <c:v>197.220001</c:v>
                </c:pt>
                <c:pt idx="105">
                  <c:v>197.979996</c:v>
                </c:pt>
                <c:pt idx="106">
                  <c:v>198.28999300000001</c:v>
                </c:pt>
                <c:pt idx="107">
                  <c:v>197.479996</c:v>
                </c:pt>
                <c:pt idx="108">
                  <c:v>197.63000500000001</c:v>
                </c:pt>
                <c:pt idx="109">
                  <c:v>196.16999799999999</c:v>
                </c:pt>
                <c:pt idx="110">
                  <c:v>195.88000500000001</c:v>
                </c:pt>
                <c:pt idx="111">
                  <c:v>195.63000500000001</c:v>
                </c:pt>
                <c:pt idx="112">
                  <c:v>195.779999</c:v>
                </c:pt>
                <c:pt idx="113">
                  <c:v>196.5</c:v>
                </c:pt>
                <c:pt idx="114">
                  <c:v>196.050003</c:v>
                </c:pt>
                <c:pt idx="115">
                  <c:v>196.10000600000001</c:v>
                </c:pt>
                <c:pt idx="116">
                  <c:v>196.60000600000001</c:v>
                </c:pt>
                <c:pt idx="117">
                  <c:v>196.36999499999999</c:v>
                </c:pt>
                <c:pt idx="118">
                  <c:v>194.970001</c:v>
                </c:pt>
                <c:pt idx="119">
                  <c:v>194.699997</c:v>
                </c:pt>
                <c:pt idx="120">
                  <c:v>194.320007</c:v>
                </c:pt>
                <c:pt idx="121">
                  <c:v>194.800003</c:v>
                </c:pt>
                <c:pt idx="122">
                  <c:v>195.11999499999999</c:v>
                </c:pt>
                <c:pt idx="123">
                  <c:v>195.63999899999999</c:v>
                </c:pt>
                <c:pt idx="124">
                  <c:v>196.050003</c:v>
                </c:pt>
                <c:pt idx="125">
                  <c:v>195.429993</c:v>
                </c:pt>
                <c:pt idx="126">
                  <c:v>194.64999399999999</c:v>
                </c:pt>
                <c:pt idx="127">
                  <c:v>193.300003</c:v>
                </c:pt>
                <c:pt idx="128">
                  <c:v>192.89999399999999</c:v>
                </c:pt>
                <c:pt idx="129">
                  <c:v>192.990005</c:v>
                </c:pt>
                <c:pt idx="130">
                  <c:v>192.800003</c:v>
                </c:pt>
                <c:pt idx="131">
                  <c:v>192.39999399999999</c:v>
                </c:pt>
                <c:pt idx="132">
                  <c:v>191.820007</c:v>
                </c:pt>
                <c:pt idx="133">
                  <c:v>191.58000200000001</c:v>
                </c:pt>
                <c:pt idx="134">
                  <c:v>190.479996</c:v>
                </c:pt>
                <c:pt idx="135">
                  <c:v>189.979996</c:v>
                </c:pt>
                <c:pt idx="136">
                  <c:v>189.220001</c:v>
                </c:pt>
                <c:pt idx="137">
                  <c:v>188.66999799999999</c:v>
                </c:pt>
                <c:pt idx="138">
                  <c:v>188.88999899999999</c:v>
                </c:pt>
                <c:pt idx="139">
                  <c:v>188.13000500000001</c:v>
                </c:pt>
                <c:pt idx="140">
                  <c:v>188.720001</c:v>
                </c:pt>
                <c:pt idx="141">
                  <c:v>189.88000500000001</c:v>
                </c:pt>
                <c:pt idx="142">
                  <c:v>190.41999799999999</c:v>
                </c:pt>
                <c:pt idx="143">
                  <c:v>189.88000500000001</c:v>
                </c:pt>
                <c:pt idx="144">
                  <c:v>188.03999300000001</c:v>
                </c:pt>
                <c:pt idx="145">
                  <c:v>189.050003</c:v>
                </c:pt>
                <c:pt idx="146">
                  <c:v>187.970001</c:v>
                </c:pt>
                <c:pt idx="147">
                  <c:v>188.13000500000001</c:v>
                </c:pt>
                <c:pt idx="148">
                  <c:v>188.550003</c:v>
                </c:pt>
                <c:pt idx="149">
                  <c:v>189.13999899999999</c:v>
                </c:pt>
                <c:pt idx="150">
                  <c:v>188.83999600000001</c:v>
                </c:pt>
                <c:pt idx="151">
                  <c:v>188.5</c:v>
                </c:pt>
                <c:pt idx="152">
                  <c:v>188.03999300000001</c:v>
                </c:pt>
                <c:pt idx="153">
                  <c:v>187.69000199999999</c:v>
                </c:pt>
                <c:pt idx="154">
                  <c:v>187.33000200000001</c:v>
                </c:pt>
                <c:pt idx="155">
                  <c:v>188.38999899999999</c:v>
                </c:pt>
                <c:pt idx="156">
                  <c:v>187.91999799999999</c:v>
                </c:pt>
                <c:pt idx="157">
                  <c:v>188.39999399999999</c:v>
                </c:pt>
                <c:pt idx="158">
                  <c:v>187.10000600000001</c:v>
                </c:pt>
                <c:pt idx="159">
                  <c:v>186.91000399999999</c:v>
                </c:pt>
                <c:pt idx="160">
                  <c:v>186.13999899999999</c:v>
                </c:pt>
                <c:pt idx="161">
                  <c:v>184.33000200000001</c:v>
                </c:pt>
                <c:pt idx="162">
                  <c:v>183.36999499999999</c:v>
                </c:pt>
                <c:pt idx="163">
                  <c:v>183.41999799999999</c:v>
                </c:pt>
                <c:pt idx="164">
                  <c:v>187.16999799999999</c:v>
                </c:pt>
                <c:pt idx="165">
                  <c:v>187.14999399999999</c:v>
                </c:pt>
                <c:pt idx="166">
                  <c:v>185.39999399999999</c:v>
                </c:pt>
                <c:pt idx="167">
                  <c:v>186.259995</c:v>
                </c:pt>
                <c:pt idx="168">
                  <c:v>189.699997</c:v>
                </c:pt>
                <c:pt idx="169">
                  <c:v>189.220001</c:v>
                </c:pt>
                <c:pt idx="170">
                  <c:v>189.13000500000001</c:v>
                </c:pt>
                <c:pt idx="171">
                  <c:v>188.36000100000001</c:v>
                </c:pt>
                <c:pt idx="172">
                  <c:v>187.300003</c:v>
                </c:pt>
                <c:pt idx="173">
                  <c:v>186.41999799999999</c:v>
                </c:pt>
                <c:pt idx="174">
                  <c:v>185.33999600000001</c:v>
                </c:pt>
                <c:pt idx="175">
                  <c:v>187.33999600000001</c:v>
                </c:pt>
                <c:pt idx="176">
                  <c:v>186.94000199999999</c:v>
                </c:pt>
                <c:pt idx="177">
                  <c:v>187.070007</c:v>
                </c:pt>
                <c:pt idx="178">
                  <c:v>189.020004</c:v>
                </c:pt>
                <c:pt idx="179">
                  <c:v>187.88999899999999</c:v>
                </c:pt>
                <c:pt idx="180">
                  <c:v>187.94000199999999</c:v>
                </c:pt>
                <c:pt idx="181">
                  <c:v>187.91000399999999</c:v>
                </c:pt>
                <c:pt idx="182">
                  <c:v>186.770004</c:v>
                </c:pt>
                <c:pt idx="183">
                  <c:v>185.800003</c:v>
                </c:pt>
                <c:pt idx="184">
                  <c:v>187.990005</c:v>
                </c:pt>
                <c:pt idx="185">
                  <c:v>187.35000600000001</c:v>
                </c:pt>
                <c:pt idx="186">
                  <c:v>188.71000699999999</c:v>
                </c:pt>
                <c:pt idx="187">
                  <c:v>188.229996</c:v>
                </c:pt>
                <c:pt idx="188">
                  <c:v>188.96000699999999</c:v>
                </c:pt>
                <c:pt idx="189">
                  <c:v>188.61000100000001</c:v>
                </c:pt>
                <c:pt idx="190">
                  <c:v>188.070007</c:v>
                </c:pt>
                <c:pt idx="191">
                  <c:v>187.979996</c:v>
                </c:pt>
                <c:pt idx="192">
                  <c:v>185.449997</c:v>
                </c:pt>
                <c:pt idx="193">
                  <c:v>187.14999399999999</c:v>
                </c:pt>
                <c:pt idx="194">
                  <c:v>185.86999499999999</c:v>
                </c:pt>
                <c:pt idx="195">
                  <c:v>185.60000600000001</c:v>
                </c:pt>
                <c:pt idx="196">
                  <c:v>185.58999600000001</c:v>
                </c:pt>
                <c:pt idx="197">
                  <c:v>186.14999399999999</c:v>
                </c:pt>
                <c:pt idx="198">
                  <c:v>184.88999899999999</c:v>
                </c:pt>
                <c:pt idx="199">
                  <c:v>184.520004</c:v>
                </c:pt>
                <c:pt idx="200">
                  <c:v>184.949997</c:v>
                </c:pt>
                <c:pt idx="201">
                  <c:v>184.490005</c:v>
                </c:pt>
                <c:pt idx="202">
                  <c:v>184.36000100000001</c:v>
                </c:pt>
                <c:pt idx="203">
                  <c:v>183.199997</c:v>
                </c:pt>
                <c:pt idx="204">
                  <c:v>182.83000200000001</c:v>
                </c:pt>
                <c:pt idx="205">
                  <c:v>182.44000199999999</c:v>
                </c:pt>
                <c:pt idx="206">
                  <c:v>180.070007</c:v>
                </c:pt>
                <c:pt idx="207">
                  <c:v>179.86999499999999</c:v>
                </c:pt>
                <c:pt idx="208">
                  <c:v>177.479996</c:v>
                </c:pt>
                <c:pt idx="209">
                  <c:v>175.55999800000001</c:v>
                </c:pt>
                <c:pt idx="210">
                  <c:v>175.83999600000001</c:v>
                </c:pt>
                <c:pt idx="211">
                  <c:v>178.36999499999999</c:v>
                </c:pt>
                <c:pt idx="212">
                  <c:v>179.28999300000001</c:v>
                </c:pt>
                <c:pt idx="213">
                  <c:v>179.80999800000001</c:v>
                </c:pt>
                <c:pt idx="214">
                  <c:v>178.550003</c:v>
                </c:pt>
                <c:pt idx="215">
                  <c:v>179.300003</c:v>
                </c:pt>
                <c:pt idx="216">
                  <c:v>179.520004</c:v>
                </c:pt>
                <c:pt idx="217">
                  <c:v>181.66000399999999</c:v>
                </c:pt>
                <c:pt idx="218">
                  <c:v>183.39999399999999</c:v>
                </c:pt>
                <c:pt idx="219">
                  <c:v>184.570007</c:v>
                </c:pt>
                <c:pt idx="220">
                  <c:v>184.770004</c:v>
                </c:pt>
                <c:pt idx="221">
                  <c:v>184.449997</c:v>
                </c:pt>
                <c:pt idx="222">
                  <c:v>184.66000399999999</c:v>
                </c:pt>
                <c:pt idx="223">
                  <c:v>184.94000199999999</c:v>
                </c:pt>
                <c:pt idx="224">
                  <c:v>183.770004</c:v>
                </c:pt>
                <c:pt idx="225">
                  <c:v>184.179993</c:v>
                </c:pt>
                <c:pt idx="226">
                  <c:v>184.220001</c:v>
                </c:pt>
                <c:pt idx="227">
                  <c:v>184.13000500000001</c:v>
                </c:pt>
                <c:pt idx="228">
                  <c:v>183.83000200000001</c:v>
                </c:pt>
                <c:pt idx="229">
                  <c:v>183.78999300000001</c:v>
                </c:pt>
                <c:pt idx="230">
                  <c:v>183.55999800000001</c:v>
                </c:pt>
                <c:pt idx="231">
                  <c:v>183.60000600000001</c:v>
                </c:pt>
                <c:pt idx="232">
                  <c:v>184.070007</c:v>
                </c:pt>
                <c:pt idx="233">
                  <c:v>184.69000199999999</c:v>
                </c:pt>
                <c:pt idx="234">
                  <c:v>184.020004</c:v>
                </c:pt>
                <c:pt idx="235">
                  <c:v>184.179993</c:v>
                </c:pt>
                <c:pt idx="236">
                  <c:v>183.96000699999999</c:v>
                </c:pt>
                <c:pt idx="237">
                  <c:v>183.009995</c:v>
                </c:pt>
                <c:pt idx="238">
                  <c:v>182.63999899999999</c:v>
                </c:pt>
                <c:pt idx="239">
                  <c:v>181.990005</c:v>
                </c:pt>
                <c:pt idx="240">
                  <c:v>181.699997</c:v>
                </c:pt>
              </c:numCache>
            </c:numRef>
          </c:val>
          <c:smooth val="0"/>
        </c:ser>
        <c:ser>
          <c:idx val="3"/>
          <c:order val="2"/>
          <c:tx>
            <c:strRef>
              <c:f>CalculationsAndCharts!$F$32</c:f>
              <c:strCache>
                <c:ptCount val="1"/>
                <c:pt idx="0">
                  <c:v>Low</c:v>
                </c:pt>
              </c:strCache>
            </c:strRef>
          </c:tx>
          <c:spPr>
            <a:ln w="28575">
              <a:noFill/>
            </a:ln>
          </c:spPr>
          <c:marker>
            <c:symbol val="none"/>
          </c:marker>
          <c:cat>
            <c:numRef>
              <c:f>CalculationsAndCharts!$B$33:$B$273</c:f>
              <c:numCache>
                <c:formatCode>ddd\ mm/dd/yyyy;@</c:formatCode>
                <c:ptCount val="241"/>
                <c:pt idx="0">
                  <c:v>41976</c:v>
                </c:pt>
                <c:pt idx="1">
                  <c:v>41975</c:v>
                </c:pt>
                <c:pt idx="2">
                  <c:v>41974</c:v>
                </c:pt>
                <c:pt idx="3">
                  <c:v>41971</c:v>
                </c:pt>
                <c:pt idx="4">
                  <c:v>41969</c:v>
                </c:pt>
                <c:pt idx="5">
                  <c:v>41968</c:v>
                </c:pt>
                <c:pt idx="6">
                  <c:v>41967</c:v>
                </c:pt>
                <c:pt idx="7">
                  <c:v>41964</c:v>
                </c:pt>
                <c:pt idx="8">
                  <c:v>41963</c:v>
                </c:pt>
                <c:pt idx="9">
                  <c:v>41962</c:v>
                </c:pt>
                <c:pt idx="10">
                  <c:v>41961</c:v>
                </c:pt>
                <c:pt idx="11">
                  <c:v>41960</c:v>
                </c:pt>
                <c:pt idx="12">
                  <c:v>41957</c:v>
                </c:pt>
                <c:pt idx="13">
                  <c:v>41956</c:v>
                </c:pt>
                <c:pt idx="14">
                  <c:v>41955</c:v>
                </c:pt>
                <c:pt idx="15">
                  <c:v>41954</c:v>
                </c:pt>
                <c:pt idx="16">
                  <c:v>41953</c:v>
                </c:pt>
                <c:pt idx="17">
                  <c:v>41950</c:v>
                </c:pt>
                <c:pt idx="18">
                  <c:v>41949</c:v>
                </c:pt>
                <c:pt idx="19">
                  <c:v>41948</c:v>
                </c:pt>
                <c:pt idx="20">
                  <c:v>41947</c:v>
                </c:pt>
                <c:pt idx="21">
                  <c:v>41946</c:v>
                </c:pt>
                <c:pt idx="22">
                  <c:v>41943</c:v>
                </c:pt>
                <c:pt idx="23">
                  <c:v>41942</c:v>
                </c:pt>
                <c:pt idx="24">
                  <c:v>41941</c:v>
                </c:pt>
                <c:pt idx="25">
                  <c:v>41940</c:v>
                </c:pt>
                <c:pt idx="26">
                  <c:v>41939</c:v>
                </c:pt>
                <c:pt idx="27">
                  <c:v>41936</c:v>
                </c:pt>
                <c:pt idx="28">
                  <c:v>41935</c:v>
                </c:pt>
                <c:pt idx="29">
                  <c:v>41934</c:v>
                </c:pt>
                <c:pt idx="30">
                  <c:v>41933</c:v>
                </c:pt>
                <c:pt idx="31">
                  <c:v>41932</c:v>
                </c:pt>
                <c:pt idx="32">
                  <c:v>41929</c:v>
                </c:pt>
                <c:pt idx="33">
                  <c:v>41928</c:v>
                </c:pt>
                <c:pt idx="34">
                  <c:v>41927</c:v>
                </c:pt>
                <c:pt idx="35">
                  <c:v>41926</c:v>
                </c:pt>
                <c:pt idx="36">
                  <c:v>41925</c:v>
                </c:pt>
                <c:pt idx="37">
                  <c:v>41922</c:v>
                </c:pt>
                <c:pt idx="38">
                  <c:v>41921</c:v>
                </c:pt>
                <c:pt idx="39">
                  <c:v>41920</c:v>
                </c:pt>
                <c:pt idx="40">
                  <c:v>41919</c:v>
                </c:pt>
                <c:pt idx="41">
                  <c:v>41918</c:v>
                </c:pt>
                <c:pt idx="42">
                  <c:v>41915</c:v>
                </c:pt>
                <c:pt idx="43">
                  <c:v>41914</c:v>
                </c:pt>
                <c:pt idx="44">
                  <c:v>41913</c:v>
                </c:pt>
                <c:pt idx="45">
                  <c:v>41912</c:v>
                </c:pt>
                <c:pt idx="46">
                  <c:v>41911</c:v>
                </c:pt>
                <c:pt idx="47">
                  <c:v>41908</c:v>
                </c:pt>
                <c:pt idx="48">
                  <c:v>41907</c:v>
                </c:pt>
                <c:pt idx="49">
                  <c:v>41906</c:v>
                </c:pt>
                <c:pt idx="50">
                  <c:v>41905</c:v>
                </c:pt>
                <c:pt idx="51">
                  <c:v>41904</c:v>
                </c:pt>
                <c:pt idx="52">
                  <c:v>41901</c:v>
                </c:pt>
                <c:pt idx="53">
                  <c:v>41900</c:v>
                </c:pt>
                <c:pt idx="54">
                  <c:v>41899</c:v>
                </c:pt>
                <c:pt idx="55">
                  <c:v>41898</c:v>
                </c:pt>
                <c:pt idx="56">
                  <c:v>41897</c:v>
                </c:pt>
                <c:pt idx="57">
                  <c:v>41894</c:v>
                </c:pt>
                <c:pt idx="58">
                  <c:v>41893</c:v>
                </c:pt>
                <c:pt idx="59">
                  <c:v>41892</c:v>
                </c:pt>
                <c:pt idx="60">
                  <c:v>41891</c:v>
                </c:pt>
                <c:pt idx="61">
                  <c:v>41890</c:v>
                </c:pt>
                <c:pt idx="62">
                  <c:v>41887</c:v>
                </c:pt>
                <c:pt idx="63">
                  <c:v>41886</c:v>
                </c:pt>
                <c:pt idx="64">
                  <c:v>41885</c:v>
                </c:pt>
                <c:pt idx="65">
                  <c:v>41884</c:v>
                </c:pt>
                <c:pt idx="66">
                  <c:v>41880</c:v>
                </c:pt>
                <c:pt idx="67">
                  <c:v>41879</c:v>
                </c:pt>
                <c:pt idx="68">
                  <c:v>41878</c:v>
                </c:pt>
                <c:pt idx="69">
                  <c:v>41877</c:v>
                </c:pt>
                <c:pt idx="70">
                  <c:v>41876</c:v>
                </c:pt>
                <c:pt idx="71">
                  <c:v>41873</c:v>
                </c:pt>
                <c:pt idx="72">
                  <c:v>41872</c:v>
                </c:pt>
                <c:pt idx="73">
                  <c:v>41871</c:v>
                </c:pt>
                <c:pt idx="74">
                  <c:v>41870</c:v>
                </c:pt>
                <c:pt idx="75">
                  <c:v>41869</c:v>
                </c:pt>
                <c:pt idx="76">
                  <c:v>41866</c:v>
                </c:pt>
                <c:pt idx="77">
                  <c:v>41865</c:v>
                </c:pt>
                <c:pt idx="78">
                  <c:v>41864</c:v>
                </c:pt>
                <c:pt idx="79">
                  <c:v>41863</c:v>
                </c:pt>
                <c:pt idx="80">
                  <c:v>41862</c:v>
                </c:pt>
                <c:pt idx="81">
                  <c:v>41859</c:v>
                </c:pt>
                <c:pt idx="82">
                  <c:v>41858</c:v>
                </c:pt>
                <c:pt idx="83">
                  <c:v>41857</c:v>
                </c:pt>
                <c:pt idx="84">
                  <c:v>41856</c:v>
                </c:pt>
                <c:pt idx="85">
                  <c:v>41855</c:v>
                </c:pt>
                <c:pt idx="86">
                  <c:v>41852</c:v>
                </c:pt>
                <c:pt idx="87">
                  <c:v>41851</c:v>
                </c:pt>
                <c:pt idx="88">
                  <c:v>41850</c:v>
                </c:pt>
                <c:pt idx="89">
                  <c:v>41849</c:v>
                </c:pt>
                <c:pt idx="90">
                  <c:v>41848</c:v>
                </c:pt>
                <c:pt idx="91">
                  <c:v>41845</c:v>
                </c:pt>
                <c:pt idx="92">
                  <c:v>41844</c:v>
                </c:pt>
                <c:pt idx="93">
                  <c:v>41843</c:v>
                </c:pt>
                <c:pt idx="94">
                  <c:v>41842</c:v>
                </c:pt>
                <c:pt idx="95">
                  <c:v>41841</c:v>
                </c:pt>
                <c:pt idx="96">
                  <c:v>41838</c:v>
                </c:pt>
                <c:pt idx="97">
                  <c:v>41837</c:v>
                </c:pt>
                <c:pt idx="98">
                  <c:v>41836</c:v>
                </c:pt>
                <c:pt idx="99">
                  <c:v>41835</c:v>
                </c:pt>
                <c:pt idx="100">
                  <c:v>41834</c:v>
                </c:pt>
                <c:pt idx="101">
                  <c:v>41831</c:v>
                </c:pt>
                <c:pt idx="102">
                  <c:v>41830</c:v>
                </c:pt>
                <c:pt idx="103">
                  <c:v>41829</c:v>
                </c:pt>
                <c:pt idx="104">
                  <c:v>41828</c:v>
                </c:pt>
                <c:pt idx="105">
                  <c:v>41827</c:v>
                </c:pt>
                <c:pt idx="106">
                  <c:v>41823</c:v>
                </c:pt>
                <c:pt idx="107">
                  <c:v>41822</c:v>
                </c:pt>
                <c:pt idx="108">
                  <c:v>41821</c:v>
                </c:pt>
                <c:pt idx="109">
                  <c:v>41820</c:v>
                </c:pt>
                <c:pt idx="110">
                  <c:v>41817</c:v>
                </c:pt>
                <c:pt idx="111">
                  <c:v>41816</c:v>
                </c:pt>
                <c:pt idx="112">
                  <c:v>41815</c:v>
                </c:pt>
                <c:pt idx="113">
                  <c:v>41814</c:v>
                </c:pt>
                <c:pt idx="114">
                  <c:v>41813</c:v>
                </c:pt>
                <c:pt idx="115">
                  <c:v>41810</c:v>
                </c:pt>
                <c:pt idx="116">
                  <c:v>41809</c:v>
                </c:pt>
                <c:pt idx="117">
                  <c:v>41808</c:v>
                </c:pt>
                <c:pt idx="118">
                  <c:v>41807</c:v>
                </c:pt>
                <c:pt idx="119">
                  <c:v>41806</c:v>
                </c:pt>
                <c:pt idx="120">
                  <c:v>41803</c:v>
                </c:pt>
                <c:pt idx="121">
                  <c:v>41802</c:v>
                </c:pt>
                <c:pt idx="122">
                  <c:v>41801</c:v>
                </c:pt>
                <c:pt idx="123">
                  <c:v>41800</c:v>
                </c:pt>
                <c:pt idx="124">
                  <c:v>41799</c:v>
                </c:pt>
                <c:pt idx="125">
                  <c:v>41796</c:v>
                </c:pt>
                <c:pt idx="126">
                  <c:v>41795</c:v>
                </c:pt>
                <c:pt idx="127">
                  <c:v>41794</c:v>
                </c:pt>
                <c:pt idx="128">
                  <c:v>41793</c:v>
                </c:pt>
                <c:pt idx="129">
                  <c:v>41792</c:v>
                </c:pt>
                <c:pt idx="130">
                  <c:v>41789</c:v>
                </c:pt>
                <c:pt idx="131">
                  <c:v>41788</c:v>
                </c:pt>
                <c:pt idx="132">
                  <c:v>41787</c:v>
                </c:pt>
                <c:pt idx="133">
                  <c:v>41786</c:v>
                </c:pt>
                <c:pt idx="134">
                  <c:v>41782</c:v>
                </c:pt>
                <c:pt idx="135">
                  <c:v>41781</c:v>
                </c:pt>
                <c:pt idx="136">
                  <c:v>41780</c:v>
                </c:pt>
                <c:pt idx="137">
                  <c:v>41779</c:v>
                </c:pt>
                <c:pt idx="138">
                  <c:v>41778</c:v>
                </c:pt>
                <c:pt idx="139">
                  <c:v>41775</c:v>
                </c:pt>
                <c:pt idx="140">
                  <c:v>41774</c:v>
                </c:pt>
                <c:pt idx="141">
                  <c:v>41773</c:v>
                </c:pt>
                <c:pt idx="142">
                  <c:v>41772</c:v>
                </c:pt>
                <c:pt idx="143">
                  <c:v>41771</c:v>
                </c:pt>
                <c:pt idx="144">
                  <c:v>41768</c:v>
                </c:pt>
                <c:pt idx="145">
                  <c:v>41767</c:v>
                </c:pt>
                <c:pt idx="146">
                  <c:v>41766</c:v>
                </c:pt>
                <c:pt idx="147">
                  <c:v>41765</c:v>
                </c:pt>
                <c:pt idx="148">
                  <c:v>41764</c:v>
                </c:pt>
                <c:pt idx="149">
                  <c:v>41761</c:v>
                </c:pt>
                <c:pt idx="150">
                  <c:v>41760</c:v>
                </c:pt>
                <c:pt idx="151">
                  <c:v>41759</c:v>
                </c:pt>
                <c:pt idx="152">
                  <c:v>41758</c:v>
                </c:pt>
                <c:pt idx="153">
                  <c:v>41757</c:v>
                </c:pt>
                <c:pt idx="154">
                  <c:v>41754</c:v>
                </c:pt>
                <c:pt idx="155">
                  <c:v>41753</c:v>
                </c:pt>
                <c:pt idx="156">
                  <c:v>41752</c:v>
                </c:pt>
                <c:pt idx="157">
                  <c:v>41751</c:v>
                </c:pt>
                <c:pt idx="158">
                  <c:v>41750</c:v>
                </c:pt>
                <c:pt idx="159">
                  <c:v>41746</c:v>
                </c:pt>
                <c:pt idx="160">
                  <c:v>41745</c:v>
                </c:pt>
                <c:pt idx="161">
                  <c:v>41744</c:v>
                </c:pt>
                <c:pt idx="162">
                  <c:v>41743</c:v>
                </c:pt>
                <c:pt idx="163">
                  <c:v>41740</c:v>
                </c:pt>
                <c:pt idx="164">
                  <c:v>41739</c:v>
                </c:pt>
                <c:pt idx="165">
                  <c:v>41738</c:v>
                </c:pt>
                <c:pt idx="166">
                  <c:v>41737</c:v>
                </c:pt>
                <c:pt idx="167">
                  <c:v>41736</c:v>
                </c:pt>
                <c:pt idx="168">
                  <c:v>41733</c:v>
                </c:pt>
                <c:pt idx="169">
                  <c:v>41732</c:v>
                </c:pt>
                <c:pt idx="170">
                  <c:v>41731</c:v>
                </c:pt>
                <c:pt idx="171">
                  <c:v>41730</c:v>
                </c:pt>
                <c:pt idx="172">
                  <c:v>41729</c:v>
                </c:pt>
                <c:pt idx="173">
                  <c:v>41726</c:v>
                </c:pt>
                <c:pt idx="174">
                  <c:v>41725</c:v>
                </c:pt>
                <c:pt idx="175">
                  <c:v>41724</c:v>
                </c:pt>
                <c:pt idx="176">
                  <c:v>41723</c:v>
                </c:pt>
                <c:pt idx="177">
                  <c:v>41722</c:v>
                </c:pt>
                <c:pt idx="178">
                  <c:v>41719</c:v>
                </c:pt>
                <c:pt idx="179">
                  <c:v>41718</c:v>
                </c:pt>
                <c:pt idx="180">
                  <c:v>41717</c:v>
                </c:pt>
                <c:pt idx="181">
                  <c:v>41716</c:v>
                </c:pt>
                <c:pt idx="182">
                  <c:v>41715</c:v>
                </c:pt>
                <c:pt idx="183">
                  <c:v>41712</c:v>
                </c:pt>
                <c:pt idx="184">
                  <c:v>41711</c:v>
                </c:pt>
                <c:pt idx="185">
                  <c:v>41710</c:v>
                </c:pt>
                <c:pt idx="186">
                  <c:v>41709</c:v>
                </c:pt>
                <c:pt idx="187">
                  <c:v>41708</c:v>
                </c:pt>
                <c:pt idx="188">
                  <c:v>41705</c:v>
                </c:pt>
                <c:pt idx="189">
                  <c:v>41704</c:v>
                </c:pt>
                <c:pt idx="190">
                  <c:v>41703</c:v>
                </c:pt>
                <c:pt idx="191">
                  <c:v>41702</c:v>
                </c:pt>
                <c:pt idx="192">
                  <c:v>41701</c:v>
                </c:pt>
                <c:pt idx="193">
                  <c:v>41698</c:v>
                </c:pt>
                <c:pt idx="194">
                  <c:v>41697</c:v>
                </c:pt>
                <c:pt idx="195">
                  <c:v>41696</c:v>
                </c:pt>
                <c:pt idx="196">
                  <c:v>41695</c:v>
                </c:pt>
                <c:pt idx="197">
                  <c:v>41694</c:v>
                </c:pt>
                <c:pt idx="198">
                  <c:v>41691</c:v>
                </c:pt>
                <c:pt idx="199">
                  <c:v>41690</c:v>
                </c:pt>
                <c:pt idx="200">
                  <c:v>41689</c:v>
                </c:pt>
                <c:pt idx="201">
                  <c:v>41688</c:v>
                </c:pt>
                <c:pt idx="202">
                  <c:v>41684</c:v>
                </c:pt>
                <c:pt idx="203">
                  <c:v>41683</c:v>
                </c:pt>
                <c:pt idx="204">
                  <c:v>41682</c:v>
                </c:pt>
                <c:pt idx="205">
                  <c:v>41681</c:v>
                </c:pt>
                <c:pt idx="206">
                  <c:v>41680</c:v>
                </c:pt>
                <c:pt idx="207">
                  <c:v>41677</c:v>
                </c:pt>
                <c:pt idx="208">
                  <c:v>41676</c:v>
                </c:pt>
                <c:pt idx="209">
                  <c:v>41675</c:v>
                </c:pt>
                <c:pt idx="210">
                  <c:v>41674</c:v>
                </c:pt>
                <c:pt idx="211">
                  <c:v>41673</c:v>
                </c:pt>
                <c:pt idx="212">
                  <c:v>41670</c:v>
                </c:pt>
                <c:pt idx="213">
                  <c:v>41669</c:v>
                </c:pt>
                <c:pt idx="214">
                  <c:v>41668</c:v>
                </c:pt>
                <c:pt idx="215">
                  <c:v>41667</c:v>
                </c:pt>
                <c:pt idx="216">
                  <c:v>41666</c:v>
                </c:pt>
                <c:pt idx="217">
                  <c:v>41663</c:v>
                </c:pt>
                <c:pt idx="218">
                  <c:v>41662</c:v>
                </c:pt>
                <c:pt idx="219">
                  <c:v>41661</c:v>
                </c:pt>
                <c:pt idx="220">
                  <c:v>41660</c:v>
                </c:pt>
                <c:pt idx="221">
                  <c:v>41656</c:v>
                </c:pt>
                <c:pt idx="222">
                  <c:v>41655</c:v>
                </c:pt>
                <c:pt idx="223">
                  <c:v>41654</c:v>
                </c:pt>
                <c:pt idx="224">
                  <c:v>41653</c:v>
                </c:pt>
                <c:pt idx="225">
                  <c:v>41652</c:v>
                </c:pt>
                <c:pt idx="226">
                  <c:v>41649</c:v>
                </c:pt>
                <c:pt idx="227">
                  <c:v>41648</c:v>
                </c:pt>
                <c:pt idx="228">
                  <c:v>41647</c:v>
                </c:pt>
                <c:pt idx="229">
                  <c:v>41646</c:v>
                </c:pt>
                <c:pt idx="230">
                  <c:v>41645</c:v>
                </c:pt>
                <c:pt idx="231">
                  <c:v>41642</c:v>
                </c:pt>
                <c:pt idx="232">
                  <c:v>41641</c:v>
                </c:pt>
                <c:pt idx="233">
                  <c:v>41639</c:v>
                </c:pt>
                <c:pt idx="234">
                  <c:v>41638</c:v>
                </c:pt>
                <c:pt idx="235">
                  <c:v>41635</c:v>
                </c:pt>
                <c:pt idx="236">
                  <c:v>41634</c:v>
                </c:pt>
                <c:pt idx="237">
                  <c:v>41632</c:v>
                </c:pt>
                <c:pt idx="238">
                  <c:v>41631</c:v>
                </c:pt>
                <c:pt idx="239">
                  <c:v>41628</c:v>
                </c:pt>
                <c:pt idx="240">
                  <c:v>41627</c:v>
                </c:pt>
              </c:numCache>
            </c:numRef>
          </c:cat>
          <c:val>
            <c:numRef>
              <c:f>CalculationsAndCharts!$F$33:$F$273</c:f>
              <c:numCache>
                <c:formatCode>#,##0.00</c:formatCode>
                <c:ptCount val="241"/>
                <c:pt idx="0">
                  <c:v>207.10000600000001</c:v>
                </c:pt>
                <c:pt idx="1">
                  <c:v>205.779999</c:v>
                </c:pt>
                <c:pt idx="2">
                  <c:v>205.38000500000001</c:v>
                </c:pt>
                <c:pt idx="3">
                  <c:v>206.91000399999999</c:v>
                </c:pt>
                <c:pt idx="4">
                  <c:v>207.029999</c:v>
                </c:pt>
                <c:pt idx="5">
                  <c:v>206.800003</c:v>
                </c:pt>
                <c:pt idx="6">
                  <c:v>206.91000399999999</c:v>
                </c:pt>
                <c:pt idx="7">
                  <c:v>205.979996</c:v>
                </c:pt>
                <c:pt idx="8">
                  <c:v>204.179993</c:v>
                </c:pt>
                <c:pt idx="9">
                  <c:v>204.300003</c:v>
                </c:pt>
                <c:pt idx="10">
                  <c:v>204.44000199999999</c:v>
                </c:pt>
                <c:pt idx="11">
                  <c:v>203.64999399999999</c:v>
                </c:pt>
                <c:pt idx="12">
                  <c:v>203.720001</c:v>
                </c:pt>
                <c:pt idx="13">
                  <c:v>203.21000699999999</c:v>
                </c:pt>
                <c:pt idx="14">
                  <c:v>203.30999800000001</c:v>
                </c:pt>
                <c:pt idx="15">
                  <c:v>203.64999399999999</c:v>
                </c:pt>
                <c:pt idx="16">
                  <c:v>203.13000500000001</c:v>
                </c:pt>
                <c:pt idx="17">
                  <c:v>202.61000100000001</c:v>
                </c:pt>
                <c:pt idx="18">
                  <c:v>201.63999899999999</c:v>
                </c:pt>
                <c:pt idx="19">
                  <c:v>201.449997</c:v>
                </c:pt>
                <c:pt idx="20">
                  <c:v>200.05999800000001</c:v>
                </c:pt>
                <c:pt idx="21">
                  <c:v>201.30999800000001</c:v>
                </c:pt>
                <c:pt idx="22">
                  <c:v>200.770004</c:v>
                </c:pt>
                <c:pt idx="23">
                  <c:v>197.39999399999999</c:v>
                </c:pt>
                <c:pt idx="24">
                  <c:v>196.800003</c:v>
                </c:pt>
                <c:pt idx="25">
                  <c:v>196.729996</c:v>
                </c:pt>
                <c:pt idx="26">
                  <c:v>195.029999</c:v>
                </c:pt>
                <c:pt idx="27">
                  <c:v>194.490005</c:v>
                </c:pt>
                <c:pt idx="28">
                  <c:v>194.259995</c:v>
                </c:pt>
                <c:pt idx="29">
                  <c:v>192.61000100000001</c:v>
                </c:pt>
                <c:pt idx="30">
                  <c:v>191.479996</c:v>
                </c:pt>
                <c:pt idx="31">
                  <c:v>188.070007</c:v>
                </c:pt>
                <c:pt idx="32">
                  <c:v>187.61999499999999</c:v>
                </c:pt>
                <c:pt idx="33">
                  <c:v>182.88999899999999</c:v>
                </c:pt>
                <c:pt idx="34">
                  <c:v>181.91999799999999</c:v>
                </c:pt>
                <c:pt idx="35">
                  <c:v>187.03999300000001</c:v>
                </c:pt>
                <c:pt idx="36">
                  <c:v>187.300003</c:v>
                </c:pt>
                <c:pt idx="37">
                  <c:v>190.490005</c:v>
                </c:pt>
                <c:pt idx="38">
                  <c:v>192.58000200000001</c:v>
                </c:pt>
                <c:pt idx="39">
                  <c:v>192.36000100000001</c:v>
                </c:pt>
                <c:pt idx="40">
                  <c:v>193.220001</c:v>
                </c:pt>
                <c:pt idx="41">
                  <c:v>195.58000200000001</c:v>
                </c:pt>
                <c:pt idx="42">
                  <c:v>195.08000200000001</c:v>
                </c:pt>
                <c:pt idx="43">
                  <c:v>192.35000600000001</c:v>
                </c:pt>
                <c:pt idx="44">
                  <c:v>193.91000399999999</c:v>
                </c:pt>
                <c:pt idx="45">
                  <c:v>196.61000100000001</c:v>
                </c:pt>
                <c:pt idx="46">
                  <c:v>196.050003</c:v>
                </c:pt>
                <c:pt idx="47">
                  <c:v>196.41999799999999</c:v>
                </c:pt>
                <c:pt idx="48">
                  <c:v>196.270004</c:v>
                </c:pt>
                <c:pt idx="49">
                  <c:v>197.520004</c:v>
                </c:pt>
                <c:pt idx="50">
                  <c:v>197.949997</c:v>
                </c:pt>
                <c:pt idx="51">
                  <c:v>198.729996</c:v>
                </c:pt>
                <c:pt idx="52">
                  <c:v>200.28999300000001</c:v>
                </c:pt>
                <c:pt idx="53">
                  <c:v>201.10000600000001</c:v>
                </c:pt>
                <c:pt idx="54">
                  <c:v>199.75</c:v>
                </c:pt>
                <c:pt idx="55">
                  <c:v>198.5</c:v>
                </c:pt>
                <c:pt idx="56">
                  <c:v>198.38000500000001</c:v>
                </c:pt>
                <c:pt idx="57">
                  <c:v>198.55999800000001</c:v>
                </c:pt>
                <c:pt idx="58">
                  <c:v>199.11999499999999</c:v>
                </c:pt>
                <c:pt idx="59">
                  <c:v>198.770004</c:v>
                </c:pt>
                <c:pt idx="60">
                  <c:v>198.91000399999999</c:v>
                </c:pt>
                <c:pt idx="61">
                  <c:v>200</c:v>
                </c:pt>
                <c:pt idx="62">
                  <c:v>199.41000399999999</c:v>
                </c:pt>
                <c:pt idx="63">
                  <c:v>199.66000399999999</c:v>
                </c:pt>
                <c:pt idx="64">
                  <c:v>200.220001</c:v>
                </c:pt>
                <c:pt idx="65">
                  <c:v>199.86000100000001</c:v>
                </c:pt>
                <c:pt idx="66">
                  <c:v>199.820007</c:v>
                </c:pt>
                <c:pt idx="67">
                  <c:v>199.38999899999999</c:v>
                </c:pt>
                <c:pt idx="68">
                  <c:v>199.94000199999999</c:v>
                </c:pt>
                <c:pt idx="69">
                  <c:v>200.279999</c:v>
                </c:pt>
                <c:pt idx="70">
                  <c:v>199.14999399999999</c:v>
                </c:pt>
                <c:pt idx="71">
                  <c:v>198.740005</c:v>
                </c:pt>
                <c:pt idx="72">
                  <c:v>198.929993</c:v>
                </c:pt>
                <c:pt idx="73">
                  <c:v>198.08000200000001</c:v>
                </c:pt>
                <c:pt idx="74">
                  <c:v>197.44000199999999</c:v>
                </c:pt>
                <c:pt idx="75">
                  <c:v>196.69000199999999</c:v>
                </c:pt>
                <c:pt idx="76">
                  <c:v>194.30999800000001</c:v>
                </c:pt>
                <c:pt idx="77">
                  <c:v>194.979996</c:v>
                </c:pt>
                <c:pt idx="78">
                  <c:v>193.96000699999999</c:v>
                </c:pt>
                <c:pt idx="79">
                  <c:v>192.94000199999999</c:v>
                </c:pt>
                <c:pt idx="80">
                  <c:v>193.71000699999999</c:v>
                </c:pt>
                <c:pt idx="81">
                  <c:v>190.949997</c:v>
                </c:pt>
                <c:pt idx="82">
                  <c:v>190.550003</c:v>
                </c:pt>
                <c:pt idx="83">
                  <c:v>191.08000200000001</c:v>
                </c:pt>
                <c:pt idx="84">
                  <c:v>191.30999800000001</c:v>
                </c:pt>
                <c:pt idx="85">
                  <c:v>192.050003</c:v>
                </c:pt>
                <c:pt idx="86">
                  <c:v>191.570007</c:v>
                </c:pt>
                <c:pt idx="87">
                  <c:v>192.970001</c:v>
                </c:pt>
                <c:pt idx="88">
                  <c:v>196.16000399999999</c:v>
                </c:pt>
                <c:pt idx="89">
                  <c:v>196.91999799999999</c:v>
                </c:pt>
                <c:pt idx="90">
                  <c:v>196.61999499999999</c:v>
                </c:pt>
                <c:pt idx="91">
                  <c:v>197.33000200000001</c:v>
                </c:pt>
                <c:pt idx="92">
                  <c:v>198.449997</c:v>
                </c:pt>
                <c:pt idx="93">
                  <c:v>198.10000600000001</c:v>
                </c:pt>
                <c:pt idx="94">
                  <c:v>197.86999499999999</c:v>
                </c:pt>
                <c:pt idx="95">
                  <c:v>196.429993</c:v>
                </c:pt>
                <c:pt idx="96">
                  <c:v>196.240005</c:v>
                </c:pt>
                <c:pt idx="97">
                  <c:v>195.429993</c:v>
                </c:pt>
                <c:pt idx="98">
                  <c:v>197.41999799999999</c:v>
                </c:pt>
                <c:pt idx="99">
                  <c:v>196.36000100000001</c:v>
                </c:pt>
                <c:pt idx="100">
                  <c:v>197.44000199999999</c:v>
                </c:pt>
                <c:pt idx="101">
                  <c:v>195.779999</c:v>
                </c:pt>
                <c:pt idx="102">
                  <c:v>195.05999800000001</c:v>
                </c:pt>
                <c:pt idx="103">
                  <c:v>196.30999800000001</c:v>
                </c:pt>
                <c:pt idx="104">
                  <c:v>195.759995</c:v>
                </c:pt>
                <c:pt idx="105">
                  <c:v>197.220001</c:v>
                </c:pt>
                <c:pt idx="106">
                  <c:v>197.63999899999999</c:v>
                </c:pt>
                <c:pt idx="107">
                  <c:v>196.96000699999999</c:v>
                </c:pt>
                <c:pt idx="108">
                  <c:v>196.13000500000001</c:v>
                </c:pt>
                <c:pt idx="109">
                  <c:v>195.529999</c:v>
                </c:pt>
                <c:pt idx="110">
                  <c:v>194.88999899999999</c:v>
                </c:pt>
                <c:pt idx="111">
                  <c:v>194.13000500000001</c:v>
                </c:pt>
                <c:pt idx="112">
                  <c:v>194.25</c:v>
                </c:pt>
                <c:pt idx="113">
                  <c:v>194.479996</c:v>
                </c:pt>
                <c:pt idx="114">
                  <c:v>195.520004</c:v>
                </c:pt>
                <c:pt idx="115">
                  <c:v>195.699997</c:v>
                </c:pt>
                <c:pt idx="116">
                  <c:v>195.800003</c:v>
                </c:pt>
                <c:pt idx="117">
                  <c:v>194.39999399999999</c:v>
                </c:pt>
                <c:pt idx="118">
                  <c:v>193.80999800000001</c:v>
                </c:pt>
                <c:pt idx="119">
                  <c:v>193.66000399999999</c:v>
                </c:pt>
                <c:pt idx="120">
                  <c:v>193.300003</c:v>
                </c:pt>
                <c:pt idx="121">
                  <c:v>193.11000100000001</c:v>
                </c:pt>
                <c:pt idx="122">
                  <c:v>194.479996</c:v>
                </c:pt>
                <c:pt idx="123">
                  <c:v>194.91999799999999</c:v>
                </c:pt>
                <c:pt idx="124">
                  <c:v>195.16999799999999</c:v>
                </c:pt>
                <c:pt idx="125">
                  <c:v>194.779999</c:v>
                </c:pt>
                <c:pt idx="126">
                  <c:v>192.699997</c:v>
                </c:pt>
                <c:pt idx="127">
                  <c:v>192.270004</c:v>
                </c:pt>
                <c:pt idx="128">
                  <c:v>192.25</c:v>
                </c:pt>
                <c:pt idx="129">
                  <c:v>191.970001</c:v>
                </c:pt>
                <c:pt idx="130">
                  <c:v>192.029999</c:v>
                </c:pt>
                <c:pt idx="131">
                  <c:v>191.33000200000001</c:v>
                </c:pt>
                <c:pt idx="132">
                  <c:v>191.05999800000001</c:v>
                </c:pt>
                <c:pt idx="133">
                  <c:v>190.949997</c:v>
                </c:pt>
                <c:pt idx="134">
                  <c:v>189.58999600000001</c:v>
                </c:pt>
                <c:pt idx="135">
                  <c:v>188.86000100000001</c:v>
                </c:pt>
                <c:pt idx="136">
                  <c:v>188.05999800000001</c:v>
                </c:pt>
                <c:pt idx="137">
                  <c:v>187.070007</c:v>
                </c:pt>
                <c:pt idx="138">
                  <c:v>187.520004</c:v>
                </c:pt>
                <c:pt idx="139">
                  <c:v>186.720001</c:v>
                </c:pt>
                <c:pt idx="140">
                  <c:v>186.479996</c:v>
                </c:pt>
                <c:pt idx="141">
                  <c:v>188.78999300000001</c:v>
                </c:pt>
                <c:pt idx="142">
                  <c:v>189.770004</c:v>
                </c:pt>
                <c:pt idx="143">
                  <c:v>188</c:v>
                </c:pt>
                <c:pt idx="144">
                  <c:v>186.83000200000001</c:v>
                </c:pt>
                <c:pt idx="145">
                  <c:v>187.08000200000001</c:v>
                </c:pt>
                <c:pt idx="146">
                  <c:v>186.009995</c:v>
                </c:pt>
                <c:pt idx="147">
                  <c:v>186.740005</c:v>
                </c:pt>
                <c:pt idx="148">
                  <c:v>186.61999499999999</c:v>
                </c:pt>
                <c:pt idx="149">
                  <c:v>187.779999</c:v>
                </c:pt>
                <c:pt idx="150">
                  <c:v>187.729996</c:v>
                </c:pt>
                <c:pt idx="151">
                  <c:v>187.179993</c:v>
                </c:pt>
                <c:pt idx="152">
                  <c:v>187.08000200000001</c:v>
                </c:pt>
                <c:pt idx="153">
                  <c:v>184.96000699999999</c:v>
                </c:pt>
                <c:pt idx="154">
                  <c:v>185.86999499999999</c:v>
                </c:pt>
                <c:pt idx="155">
                  <c:v>186.929993</c:v>
                </c:pt>
                <c:pt idx="156">
                  <c:v>187.300003</c:v>
                </c:pt>
                <c:pt idx="157">
                  <c:v>187.13000500000001</c:v>
                </c:pt>
                <c:pt idx="158">
                  <c:v>186.21000699999999</c:v>
                </c:pt>
                <c:pt idx="159">
                  <c:v>185.55999800000001</c:v>
                </c:pt>
                <c:pt idx="160">
                  <c:v>184.64999399999999</c:v>
                </c:pt>
                <c:pt idx="161">
                  <c:v>181.509995</c:v>
                </c:pt>
                <c:pt idx="162">
                  <c:v>181.44000199999999</c:v>
                </c:pt>
                <c:pt idx="163">
                  <c:v>181.30999800000001</c:v>
                </c:pt>
                <c:pt idx="164">
                  <c:v>182.929993</c:v>
                </c:pt>
                <c:pt idx="165">
                  <c:v>185.05999800000001</c:v>
                </c:pt>
                <c:pt idx="166">
                  <c:v>183.58999600000001</c:v>
                </c:pt>
                <c:pt idx="167">
                  <c:v>183.96000699999999</c:v>
                </c:pt>
                <c:pt idx="168">
                  <c:v>186.10000600000001</c:v>
                </c:pt>
                <c:pt idx="169">
                  <c:v>188.050003</c:v>
                </c:pt>
                <c:pt idx="170">
                  <c:v>188.13999899999999</c:v>
                </c:pt>
                <c:pt idx="171">
                  <c:v>187</c:v>
                </c:pt>
                <c:pt idx="172">
                  <c:v>185.520004</c:v>
                </c:pt>
                <c:pt idx="173">
                  <c:v>185</c:v>
                </c:pt>
                <c:pt idx="174">
                  <c:v>183.89999399999999</c:v>
                </c:pt>
                <c:pt idx="175">
                  <c:v>184.91999799999999</c:v>
                </c:pt>
                <c:pt idx="176">
                  <c:v>185.270004</c:v>
                </c:pt>
                <c:pt idx="177">
                  <c:v>184.61999499999999</c:v>
                </c:pt>
                <c:pt idx="178">
                  <c:v>186.029999</c:v>
                </c:pt>
                <c:pt idx="179">
                  <c:v>185.91999799999999</c:v>
                </c:pt>
                <c:pt idx="180">
                  <c:v>185.470001</c:v>
                </c:pt>
                <c:pt idx="181">
                  <c:v>186.509995</c:v>
                </c:pt>
                <c:pt idx="182">
                  <c:v>185.509995</c:v>
                </c:pt>
                <c:pt idx="183">
                  <c:v>184.44000199999999</c:v>
                </c:pt>
                <c:pt idx="184">
                  <c:v>184.66000399999999</c:v>
                </c:pt>
                <c:pt idx="185">
                  <c:v>185.89999399999999</c:v>
                </c:pt>
                <c:pt idx="186">
                  <c:v>186.800003</c:v>
                </c:pt>
                <c:pt idx="187">
                  <c:v>187.08000200000001</c:v>
                </c:pt>
                <c:pt idx="188">
                  <c:v>187.429993</c:v>
                </c:pt>
                <c:pt idx="189">
                  <c:v>187.779999</c:v>
                </c:pt>
                <c:pt idx="190">
                  <c:v>187.449997</c:v>
                </c:pt>
                <c:pt idx="191">
                  <c:v>186.75</c:v>
                </c:pt>
                <c:pt idx="192">
                  <c:v>183.75</c:v>
                </c:pt>
                <c:pt idx="193">
                  <c:v>185.050003</c:v>
                </c:pt>
                <c:pt idx="194">
                  <c:v>184.36999499999999</c:v>
                </c:pt>
                <c:pt idx="195">
                  <c:v>184.33000200000001</c:v>
                </c:pt>
                <c:pt idx="196">
                  <c:v>184.229996</c:v>
                </c:pt>
                <c:pt idx="197">
                  <c:v>184.199997</c:v>
                </c:pt>
                <c:pt idx="198">
                  <c:v>183.800003</c:v>
                </c:pt>
                <c:pt idx="199">
                  <c:v>182.60000600000001</c:v>
                </c:pt>
                <c:pt idx="200">
                  <c:v>182.86999499999999</c:v>
                </c:pt>
                <c:pt idx="201">
                  <c:v>183.64999399999999</c:v>
                </c:pt>
                <c:pt idx="202">
                  <c:v>182.66999799999999</c:v>
                </c:pt>
                <c:pt idx="203">
                  <c:v>180.83000200000001</c:v>
                </c:pt>
                <c:pt idx="204">
                  <c:v>181.71000699999999</c:v>
                </c:pt>
                <c:pt idx="205">
                  <c:v>180.03999300000001</c:v>
                </c:pt>
                <c:pt idx="206">
                  <c:v>179.21000699999999</c:v>
                </c:pt>
                <c:pt idx="207">
                  <c:v>177.729996</c:v>
                </c:pt>
                <c:pt idx="208">
                  <c:v>175.220001</c:v>
                </c:pt>
                <c:pt idx="209">
                  <c:v>173.71000699999999</c:v>
                </c:pt>
                <c:pt idx="210">
                  <c:v>174.11000100000001</c:v>
                </c:pt>
                <c:pt idx="211">
                  <c:v>173.83000200000001</c:v>
                </c:pt>
                <c:pt idx="212">
                  <c:v>176.91999799999999</c:v>
                </c:pt>
                <c:pt idx="213">
                  <c:v>178.259995</c:v>
                </c:pt>
                <c:pt idx="214">
                  <c:v>176.88000500000001</c:v>
                </c:pt>
                <c:pt idx="215">
                  <c:v>178.11999499999999</c:v>
                </c:pt>
                <c:pt idx="216">
                  <c:v>177.11999499999999</c:v>
                </c:pt>
                <c:pt idx="217">
                  <c:v>178.83000200000001</c:v>
                </c:pt>
                <c:pt idx="218">
                  <c:v>181.820007</c:v>
                </c:pt>
                <c:pt idx="219">
                  <c:v>183.91000399999999</c:v>
                </c:pt>
                <c:pt idx="220">
                  <c:v>183.050003</c:v>
                </c:pt>
                <c:pt idx="221">
                  <c:v>183.320007</c:v>
                </c:pt>
                <c:pt idx="222">
                  <c:v>183.83000200000001</c:v>
                </c:pt>
                <c:pt idx="223">
                  <c:v>183.71000699999999</c:v>
                </c:pt>
                <c:pt idx="224">
                  <c:v>181.949997</c:v>
                </c:pt>
                <c:pt idx="225">
                  <c:v>181.33999600000001</c:v>
                </c:pt>
                <c:pt idx="226">
                  <c:v>183.009995</c:v>
                </c:pt>
                <c:pt idx="227">
                  <c:v>182.800003</c:v>
                </c:pt>
                <c:pt idx="228">
                  <c:v>182.88999899999999</c:v>
                </c:pt>
                <c:pt idx="229">
                  <c:v>182.949997</c:v>
                </c:pt>
                <c:pt idx="230">
                  <c:v>182.08000200000001</c:v>
                </c:pt>
                <c:pt idx="231">
                  <c:v>182.63000500000001</c:v>
                </c:pt>
                <c:pt idx="232">
                  <c:v>182.479996</c:v>
                </c:pt>
                <c:pt idx="233">
                  <c:v>183.929993</c:v>
                </c:pt>
                <c:pt idx="234">
                  <c:v>183.58000200000001</c:v>
                </c:pt>
                <c:pt idx="235">
                  <c:v>183.66000399999999</c:v>
                </c:pt>
                <c:pt idx="236">
                  <c:v>183.320007</c:v>
                </c:pt>
                <c:pt idx="237">
                  <c:v>182.529999</c:v>
                </c:pt>
                <c:pt idx="238">
                  <c:v>182.070007</c:v>
                </c:pt>
                <c:pt idx="239">
                  <c:v>180.570007</c:v>
                </c:pt>
                <c:pt idx="240">
                  <c:v>180.71000699999999</c:v>
                </c:pt>
              </c:numCache>
            </c:numRef>
          </c:val>
          <c:smooth val="0"/>
        </c:ser>
        <c:ser>
          <c:idx val="0"/>
          <c:order val="3"/>
          <c:tx>
            <c:strRef>
              <c:f>CalculationsAndCharts!$G$32</c:f>
              <c:strCache>
                <c:ptCount val="1"/>
                <c:pt idx="0">
                  <c:v>Close</c:v>
                </c:pt>
              </c:strCache>
            </c:strRef>
          </c:tx>
          <c:spPr>
            <a:ln w="28575">
              <a:noFill/>
            </a:ln>
          </c:spPr>
          <c:marker>
            <c:symbol val="none"/>
          </c:marker>
          <c:cat>
            <c:numRef>
              <c:f>CalculationsAndCharts!$B$33:$B$273</c:f>
              <c:numCache>
                <c:formatCode>ddd\ mm/dd/yyyy;@</c:formatCode>
                <c:ptCount val="241"/>
                <c:pt idx="0">
                  <c:v>41976</c:v>
                </c:pt>
                <c:pt idx="1">
                  <c:v>41975</c:v>
                </c:pt>
                <c:pt idx="2">
                  <c:v>41974</c:v>
                </c:pt>
                <c:pt idx="3">
                  <c:v>41971</c:v>
                </c:pt>
                <c:pt idx="4">
                  <c:v>41969</c:v>
                </c:pt>
                <c:pt idx="5">
                  <c:v>41968</c:v>
                </c:pt>
                <c:pt idx="6">
                  <c:v>41967</c:v>
                </c:pt>
                <c:pt idx="7">
                  <c:v>41964</c:v>
                </c:pt>
                <c:pt idx="8">
                  <c:v>41963</c:v>
                </c:pt>
                <c:pt idx="9">
                  <c:v>41962</c:v>
                </c:pt>
                <c:pt idx="10">
                  <c:v>41961</c:v>
                </c:pt>
                <c:pt idx="11">
                  <c:v>41960</c:v>
                </c:pt>
                <c:pt idx="12">
                  <c:v>41957</c:v>
                </c:pt>
                <c:pt idx="13">
                  <c:v>41956</c:v>
                </c:pt>
                <c:pt idx="14">
                  <c:v>41955</c:v>
                </c:pt>
                <c:pt idx="15">
                  <c:v>41954</c:v>
                </c:pt>
                <c:pt idx="16">
                  <c:v>41953</c:v>
                </c:pt>
                <c:pt idx="17">
                  <c:v>41950</c:v>
                </c:pt>
                <c:pt idx="18">
                  <c:v>41949</c:v>
                </c:pt>
                <c:pt idx="19">
                  <c:v>41948</c:v>
                </c:pt>
                <c:pt idx="20">
                  <c:v>41947</c:v>
                </c:pt>
                <c:pt idx="21">
                  <c:v>41946</c:v>
                </c:pt>
                <c:pt idx="22">
                  <c:v>41943</c:v>
                </c:pt>
                <c:pt idx="23">
                  <c:v>41942</c:v>
                </c:pt>
                <c:pt idx="24">
                  <c:v>41941</c:v>
                </c:pt>
                <c:pt idx="25">
                  <c:v>41940</c:v>
                </c:pt>
                <c:pt idx="26">
                  <c:v>41939</c:v>
                </c:pt>
                <c:pt idx="27">
                  <c:v>41936</c:v>
                </c:pt>
                <c:pt idx="28">
                  <c:v>41935</c:v>
                </c:pt>
                <c:pt idx="29">
                  <c:v>41934</c:v>
                </c:pt>
                <c:pt idx="30">
                  <c:v>41933</c:v>
                </c:pt>
                <c:pt idx="31">
                  <c:v>41932</c:v>
                </c:pt>
                <c:pt idx="32">
                  <c:v>41929</c:v>
                </c:pt>
                <c:pt idx="33">
                  <c:v>41928</c:v>
                </c:pt>
                <c:pt idx="34">
                  <c:v>41927</c:v>
                </c:pt>
                <c:pt idx="35">
                  <c:v>41926</c:v>
                </c:pt>
                <c:pt idx="36">
                  <c:v>41925</c:v>
                </c:pt>
                <c:pt idx="37">
                  <c:v>41922</c:v>
                </c:pt>
                <c:pt idx="38">
                  <c:v>41921</c:v>
                </c:pt>
                <c:pt idx="39">
                  <c:v>41920</c:v>
                </c:pt>
                <c:pt idx="40">
                  <c:v>41919</c:v>
                </c:pt>
                <c:pt idx="41">
                  <c:v>41918</c:v>
                </c:pt>
                <c:pt idx="42">
                  <c:v>41915</c:v>
                </c:pt>
                <c:pt idx="43">
                  <c:v>41914</c:v>
                </c:pt>
                <c:pt idx="44">
                  <c:v>41913</c:v>
                </c:pt>
                <c:pt idx="45">
                  <c:v>41912</c:v>
                </c:pt>
                <c:pt idx="46">
                  <c:v>41911</c:v>
                </c:pt>
                <c:pt idx="47">
                  <c:v>41908</c:v>
                </c:pt>
                <c:pt idx="48">
                  <c:v>41907</c:v>
                </c:pt>
                <c:pt idx="49">
                  <c:v>41906</c:v>
                </c:pt>
                <c:pt idx="50">
                  <c:v>41905</c:v>
                </c:pt>
                <c:pt idx="51">
                  <c:v>41904</c:v>
                </c:pt>
                <c:pt idx="52">
                  <c:v>41901</c:v>
                </c:pt>
                <c:pt idx="53">
                  <c:v>41900</c:v>
                </c:pt>
                <c:pt idx="54">
                  <c:v>41899</c:v>
                </c:pt>
                <c:pt idx="55">
                  <c:v>41898</c:v>
                </c:pt>
                <c:pt idx="56">
                  <c:v>41897</c:v>
                </c:pt>
                <c:pt idx="57">
                  <c:v>41894</c:v>
                </c:pt>
                <c:pt idx="58">
                  <c:v>41893</c:v>
                </c:pt>
                <c:pt idx="59">
                  <c:v>41892</c:v>
                </c:pt>
                <c:pt idx="60">
                  <c:v>41891</c:v>
                </c:pt>
                <c:pt idx="61">
                  <c:v>41890</c:v>
                </c:pt>
                <c:pt idx="62">
                  <c:v>41887</c:v>
                </c:pt>
                <c:pt idx="63">
                  <c:v>41886</c:v>
                </c:pt>
                <c:pt idx="64">
                  <c:v>41885</c:v>
                </c:pt>
                <c:pt idx="65">
                  <c:v>41884</c:v>
                </c:pt>
                <c:pt idx="66">
                  <c:v>41880</c:v>
                </c:pt>
                <c:pt idx="67">
                  <c:v>41879</c:v>
                </c:pt>
                <c:pt idx="68">
                  <c:v>41878</c:v>
                </c:pt>
                <c:pt idx="69">
                  <c:v>41877</c:v>
                </c:pt>
                <c:pt idx="70">
                  <c:v>41876</c:v>
                </c:pt>
                <c:pt idx="71">
                  <c:v>41873</c:v>
                </c:pt>
                <c:pt idx="72">
                  <c:v>41872</c:v>
                </c:pt>
                <c:pt idx="73">
                  <c:v>41871</c:v>
                </c:pt>
                <c:pt idx="74">
                  <c:v>41870</c:v>
                </c:pt>
                <c:pt idx="75">
                  <c:v>41869</c:v>
                </c:pt>
                <c:pt idx="76">
                  <c:v>41866</c:v>
                </c:pt>
                <c:pt idx="77">
                  <c:v>41865</c:v>
                </c:pt>
                <c:pt idx="78">
                  <c:v>41864</c:v>
                </c:pt>
                <c:pt idx="79">
                  <c:v>41863</c:v>
                </c:pt>
                <c:pt idx="80">
                  <c:v>41862</c:v>
                </c:pt>
                <c:pt idx="81">
                  <c:v>41859</c:v>
                </c:pt>
                <c:pt idx="82">
                  <c:v>41858</c:v>
                </c:pt>
                <c:pt idx="83">
                  <c:v>41857</c:v>
                </c:pt>
                <c:pt idx="84">
                  <c:v>41856</c:v>
                </c:pt>
                <c:pt idx="85">
                  <c:v>41855</c:v>
                </c:pt>
                <c:pt idx="86">
                  <c:v>41852</c:v>
                </c:pt>
                <c:pt idx="87">
                  <c:v>41851</c:v>
                </c:pt>
                <c:pt idx="88">
                  <c:v>41850</c:v>
                </c:pt>
                <c:pt idx="89">
                  <c:v>41849</c:v>
                </c:pt>
                <c:pt idx="90">
                  <c:v>41848</c:v>
                </c:pt>
                <c:pt idx="91">
                  <c:v>41845</c:v>
                </c:pt>
                <c:pt idx="92">
                  <c:v>41844</c:v>
                </c:pt>
                <c:pt idx="93">
                  <c:v>41843</c:v>
                </c:pt>
                <c:pt idx="94">
                  <c:v>41842</c:v>
                </c:pt>
                <c:pt idx="95">
                  <c:v>41841</c:v>
                </c:pt>
                <c:pt idx="96">
                  <c:v>41838</c:v>
                </c:pt>
                <c:pt idx="97">
                  <c:v>41837</c:v>
                </c:pt>
                <c:pt idx="98">
                  <c:v>41836</c:v>
                </c:pt>
                <c:pt idx="99">
                  <c:v>41835</c:v>
                </c:pt>
                <c:pt idx="100">
                  <c:v>41834</c:v>
                </c:pt>
                <c:pt idx="101">
                  <c:v>41831</c:v>
                </c:pt>
                <c:pt idx="102">
                  <c:v>41830</c:v>
                </c:pt>
                <c:pt idx="103">
                  <c:v>41829</c:v>
                </c:pt>
                <c:pt idx="104">
                  <c:v>41828</c:v>
                </c:pt>
                <c:pt idx="105">
                  <c:v>41827</c:v>
                </c:pt>
                <c:pt idx="106">
                  <c:v>41823</c:v>
                </c:pt>
                <c:pt idx="107">
                  <c:v>41822</c:v>
                </c:pt>
                <c:pt idx="108">
                  <c:v>41821</c:v>
                </c:pt>
                <c:pt idx="109">
                  <c:v>41820</c:v>
                </c:pt>
                <c:pt idx="110">
                  <c:v>41817</c:v>
                </c:pt>
                <c:pt idx="111">
                  <c:v>41816</c:v>
                </c:pt>
                <c:pt idx="112">
                  <c:v>41815</c:v>
                </c:pt>
                <c:pt idx="113">
                  <c:v>41814</c:v>
                </c:pt>
                <c:pt idx="114">
                  <c:v>41813</c:v>
                </c:pt>
                <c:pt idx="115">
                  <c:v>41810</c:v>
                </c:pt>
                <c:pt idx="116">
                  <c:v>41809</c:v>
                </c:pt>
                <c:pt idx="117">
                  <c:v>41808</c:v>
                </c:pt>
                <c:pt idx="118">
                  <c:v>41807</c:v>
                </c:pt>
                <c:pt idx="119">
                  <c:v>41806</c:v>
                </c:pt>
                <c:pt idx="120">
                  <c:v>41803</c:v>
                </c:pt>
                <c:pt idx="121">
                  <c:v>41802</c:v>
                </c:pt>
                <c:pt idx="122">
                  <c:v>41801</c:v>
                </c:pt>
                <c:pt idx="123">
                  <c:v>41800</c:v>
                </c:pt>
                <c:pt idx="124">
                  <c:v>41799</c:v>
                </c:pt>
                <c:pt idx="125">
                  <c:v>41796</c:v>
                </c:pt>
                <c:pt idx="126">
                  <c:v>41795</c:v>
                </c:pt>
                <c:pt idx="127">
                  <c:v>41794</c:v>
                </c:pt>
                <c:pt idx="128">
                  <c:v>41793</c:v>
                </c:pt>
                <c:pt idx="129">
                  <c:v>41792</c:v>
                </c:pt>
                <c:pt idx="130">
                  <c:v>41789</c:v>
                </c:pt>
                <c:pt idx="131">
                  <c:v>41788</c:v>
                </c:pt>
                <c:pt idx="132">
                  <c:v>41787</c:v>
                </c:pt>
                <c:pt idx="133">
                  <c:v>41786</c:v>
                </c:pt>
                <c:pt idx="134">
                  <c:v>41782</c:v>
                </c:pt>
                <c:pt idx="135">
                  <c:v>41781</c:v>
                </c:pt>
                <c:pt idx="136">
                  <c:v>41780</c:v>
                </c:pt>
                <c:pt idx="137">
                  <c:v>41779</c:v>
                </c:pt>
                <c:pt idx="138">
                  <c:v>41778</c:v>
                </c:pt>
                <c:pt idx="139">
                  <c:v>41775</c:v>
                </c:pt>
                <c:pt idx="140">
                  <c:v>41774</c:v>
                </c:pt>
                <c:pt idx="141">
                  <c:v>41773</c:v>
                </c:pt>
                <c:pt idx="142">
                  <c:v>41772</c:v>
                </c:pt>
                <c:pt idx="143">
                  <c:v>41771</c:v>
                </c:pt>
                <c:pt idx="144">
                  <c:v>41768</c:v>
                </c:pt>
                <c:pt idx="145">
                  <c:v>41767</c:v>
                </c:pt>
                <c:pt idx="146">
                  <c:v>41766</c:v>
                </c:pt>
                <c:pt idx="147">
                  <c:v>41765</c:v>
                </c:pt>
                <c:pt idx="148">
                  <c:v>41764</c:v>
                </c:pt>
                <c:pt idx="149">
                  <c:v>41761</c:v>
                </c:pt>
                <c:pt idx="150">
                  <c:v>41760</c:v>
                </c:pt>
                <c:pt idx="151">
                  <c:v>41759</c:v>
                </c:pt>
                <c:pt idx="152">
                  <c:v>41758</c:v>
                </c:pt>
                <c:pt idx="153">
                  <c:v>41757</c:v>
                </c:pt>
                <c:pt idx="154">
                  <c:v>41754</c:v>
                </c:pt>
                <c:pt idx="155">
                  <c:v>41753</c:v>
                </c:pt>
                <c:pt idx="156">
                  <c:v>41752</c:v>
                </c:pt>
                <c:pt idx="157">
                  <c:v>41751</c:v>
                </c:pt>
                <c:pt idx="158">
                  <c:v>41750</c:v>
                </c:pt>
                <c:pt idx="159">
                  <c:v>41746</c:v>
                </c:pt>
                <c:pt idx="160">
                  <c:v>41745</c:v>
                </c:pt>
                <c:pt idx="161">
                  <c:v>41744</c:v>
                </c:pt>
                <c:pt idx="162">
                  <c:v>41743</c:v>
                </c:pt>
                <c:pt idx="163">
                  <c:v>41740</c:v>
                </c:pt>
                <c:pt idx="164">
                  <c:v>41739</c:v>
                </c:pt>
                <c:pt idx="165">
                  <c:v>41738</c:v>
                </c:pt>
                <c:pt idx="166">
                  <c:v>41737</c:v>
                </c:pt>
                <c:pt idx="167">
                  <c:v>41736</c:v>
                </c:pt>
                <c:pt idx="168">
                  <c:v>41733</c:v>
                </c:pt>
                <c:pt idx="169">
                  <c:v>41732</c:v>
                </c:pt>
                <c:pt idx="170">
                  <c:v>41731</c:v>
                </c:pt>
                <c:pt idx="171">
                  <c:v>41730</c:v>
                </c:pt>
                <c:pt idx="172">
                  <c:v>41729</c:v>
                </c:pt>
                <c:pt idx="173">
                  <c:v>41726</c:v>
                </c:pt>
                <c:pt idx="174">
                  <c:v>41725</c:v>
                </c:pt>
                <c:pt idx="175">
                  <c:v>41724</c:v>
                </c:pt>
                <c:pt idx="176">
                  <c:v>41723</c:v>
                </c:pt>
                <c:pt idx="177">
                  <c:v>41722</c:v>
                </c:pt>
                <c:pt idx="178">
                  <c:v>41719</c:v>
                </c:pt>
                <c:pt idx="179">
                  <c:v>41718</c:v>
                </c:pt>
                <c:pt idx="180">
                  <c:v>41717</c:v>
                </c:pt>
                <c:pt idx="181">
                  <c:v>41716</c:v>
                </c:pt>
                <c:pt idx="182">
                  <c:v>41715</c:v>
                </c:pt>
                <c:pt idx="183">
                  <c:v>41712</c:v>
                </c:pt>
                <c:pt idx="184">
                  <c:v>41711</c:v>
                </c:pt>
                <c:pt idx="185">
                  <c:v>41710</c:v>
                </c:pt>
                <c:pt idx="186">
                  <c:v>41709</c:v>
                </c:pt>
                <c:pt idx="187">
                  <c:v>41708</c:v>
                </c:pt>
                <c:pt idx="188">
                  <c:v>41705</c:v>
                </c:pt>
                <c:pt idx="189">
                  <c:v>41704</c:v>
                </c:pt>
                <c:pt idx="190">
                  <c:v>41703</c:v>
                </c:pt>
                <c:pt idx="191">
                  <c:v>41702</c:v>
                </c:pt>
                <c:pt idx="192">
                  <c:v>41701</c:v>
                </c:pt>
                <c:pt idx="193">
                  <c:v>41698</c:v>
                </c:pt>
                <c:pt idx="194">
                  <c:v>41697</c:v>
                </c:pt>
                <c:pt idx="195">
                  <c:v>41696</c:v>
                </c:pt>
                <c:pt idx="196">
                  <c:v>41695</c:v>
                </c:pt>
                <c:pt idx="197">
                  <c:v>41694</c:v>
                </c:pt>
                <c:pt idx="198">
                  <c:v>41691</c:v>
                </c:pt>
                <c:pt idx="199">
                  <c:v>41690</c:v>
                </c:pt>
                <c:pt idx="200">
                  <c:v>41689</c:v>
                </c:pt>
                <c:pt idx="201">
                  <c:v>41688</c:v>
                </c:pt>
                <c:pt idx="202">
                  <c:v>41684</c:v>
                </c:pt>
                <c:pt idx="203">
                  <c:v>41683</c:v>
                </c:pt>
                <c:pt idx="204">
                  <c:v>41682</c:v>
                </c:pt>
                <c:pt idx="205">
                  <c:v>41681</c:v>
                </c:pt>
                <c:pt idx="206">
                  <c:v>41680</c:v>
                </c:pt>
                <c:pt idx="207">
                  <c:v>41677</c:v>
                </c:pt>
                <c:pt idx="208">
                  <c:v>41676</c:v>
                </c:pt>
                <c:pt idx="209">
                  <c:v>41675</c:v>
                </c:pt>
                <c:pt idx="210">
                  <c:v>41674</c:v>
                </c:pt>
                <c:pt idx="211">
                  <c:v>41673</c:v>
                </c:pt>
                <c:pt idx="212">
                  <c:v>41670</c:v>
                </c:pt>
                <c:pt idx="213">
                  <c:v>41669</c:v>
                </c:pt>
                <c:pt idx="214">
                  <c:v>41668</c:v>
                </c:pt>
                <c:pt idx="215">
                  <c:v>41667</c:v>
                </c:pt>
                <c:pt idx="216">
                  <c:v>41666</c:v>
                </c:pt>
                <c:pt idx="217">
                  <c:v>41663</c:v>
                </c:pt>
                <c:pt idx="218">
                  <c:v>41662</c:v>
                </c:pt>
                <c:pt idx="219">
                  <c:v>41661</c:v>
                </c:pt>
                <c:pt idx="220">
                  <c:v>41660</c:v>
                </c:pt>
                <c:pt idx="221">
                  <c:v>41656</c:v>
                </c:pt>
                <c:pt idx="222">
                  <c:v>41655</c:v>
                </c:pt>
                <c:pt idx="223">
                  <c:v>41654</c:v>
                </c:pt>
                <c:pt idx="224">
                  <c:v>41653</c:v>
                </c:pt>
                <c:pt idx="225">
                  <c:v>41652</c:v>
                </c:pt>
                <c:pt idx="226">
                  <c:v>41649</c:v>
                </c:pt>
                <c:pt idx="227">
                  <c:v>41648</c:v>
                </c:pt>
                <c:pt idx="228">
                  <c:v>41647</c:v>
                </c:pt>
                <c:pt idx="229">
                  <c:v>41646</c:v>
                </c:pt>
                <c:pt idx="230">
                  <c:v>41645</c:v>
                </c:pt>
                <c:pt idx="231">
                  <c:v>41642</c:v>
                </c:pt>
                <c:pt idx="232">
                  <c:v>41641</c:v>
                </c:pt>
                <c:pt idx="233">
                  <c:v>41639</c:v>
                </c:pt>
                <c:pt idx="234">
                  <c:v>41638</c:v>
                </c:pt>
                <c:pt idx="235">
                  <c:v>41635</c:v>
                </c:pt>
                <c:pt idx="236">
                  <c:v>41634</c:v>
                </c:pt>
                <c:pt idx="237">
                  <c:v>41632</c:v>
                </c:pt>
                <c:pt idx="238">
                  <c:v>41631</c:v>
                </c:pt>
                <c:pt idx="239">
                  <c:v>41628</c:v>
                </c:pt>
                <c:pt idx="240">
                  <c:v>41627</c:v>
                </c:pt>
              </c:numCache>
            </c:numRef>
          </c:cat>
          <c:val>
            <c:numRef>
              <c:f>CalculationsAndCharts!$G$33:$G$273</c:f>
              <c:numCache>
                <c:formatCode>#,##0.00</c:formatCode>
                <c:ptCount val="241"/>
                <c:pt idx="0">
                  <c:v>207.88999899999999</c:v>
                </c:pt>
                <c:pt idx="1">
                  <c:v>207.08999600000001</c:v>
                </c:pt>
                <c:pt idx="2">
                  <c:v>205.759995</c:v>
                </c:pt>
                <c:pt idx="3">
                  <c:v>207.199997</c:v>
                </c:pt>
                <c:pt idx="4">
                  <c:v>207.63999899999999</c:v>
                </c:pt>
                <c:pt idx="5">
                  <c:v>207.11000100000001</c:v>
                </c:pt>
                <c:pt idx="6">
                  <c:v>207.259995</c:v>
                </c:pt>
                <c:pt idx="7">
                  <c:v>206.679993</c:v>
                </c:pt>
                <c:pt idx="8">
                  <c:v>205.58000200000001</c:v>
                </c:pt>
                <c:pt idx="9">
                  <c:v>205.220001</c:v>
                </c:pt>
                <c:pt idx="10">
                  <c:v>205.550003</c:v>
                </c:pt>
                <c:pt idx="11">
                  <c:v>204.36999499999999</c:v>
                </c:pt>
                <c:pt idx="12">
                  <c:v>204.240005</c:v>
                </c:pt>
                <c:pt idx="13">
                  <c:v>204.19000199999999</c:v>
                </c:pt>
                <c:pt idx="14">
                  <c:v>203.96000699999999</c:v>
                </c:pt>
                <c:pt idx="15">
                  <c:v>204.179993</c:v>
                </c:pt>
                <c:pt idx="16">
                  <c:v>203.979996</c:v>
                </c:pt>
                <c:pt idx="17">
                  <c:v>203.33999600000001</c:v>
                </c:pt>
                <c:pt idx="18">
                  <c:v>203.14999399999999</c:v>
                </c:pt>
                <c:pt idx="19">
                  <c:v>202.33999600000001</c:v>
                </c:pt>
                <c:pt idx="20">
                  <c:v>201.070007</c:v>
                </c:pt>
                <c:pt idx="21">
                  <c:v>201.770004</c:v>
                </c:pt>
                <c:pt idx="22">
                  <c:v>201.66000399999999</c:v>
                </c:pt>
                <c:pt idx="23">
                  <c:v>199.38000500000001</c:v>
                </c:pt>
                <c:pt idx="24">
                  <c:v>198.11000100000001</c:v>
                </c:pt>
                <c:pt idx="25">
                  <c:v>198.41000399999999</c:v>
                </c:pt>
                <c:pt idx="26">
                  <c:v>196.16000399999999</c:v>
                </c:pt>
                <c:pt idx="27">
                  <c:v>196.429993</c:v>
                </c:pt>
                <c:pt idx="28">
                  <c:v>194.929993</c:v>
                </c:pt>
                <c:pt idx="29">
                  <c:v>192.69000199999999</c:v>
                </c:pt>
                <c:pt idx="30">
                  <c:v>194.070007</c:v>
                </c:pt>
                <c:pt idx="31">
                  <c:v>190.300003</c:v>
                </c:pt>
                <c:pt idx="32">
                  <c:v>188.470001</c:v>
                </c:pt>
                <c:pt idx="33">
                  <c:v>186.270004</c:v>
                </c:pt>
                <c:pt idx="34">
                  <c:v>186.429993</c:v>
                </c:pt>
                <c:pt idx="35">
                  <c:v>187.699997</c:v>
                </c:pt>
                <c:pt idx="36">
                  <c:v>187.41000399999999</c:v>
                </c:pt>
                <c:pt idx="37">
                  <c:v>190.53999300000001</c:v>
                </c:pt>
                <c:pt idx="38">
                  <c:v>192.740005</c:v>
                </c:pt>
                <c:pt idx="39">
                  <c:v>196.63999899999999</c:v>
                </c:pt>
                <c:pt idx="40">
                  <c:v>193.259995</c:v>
                </c:pt>
                <c:pt idx="41">
                  <c:v>196.28999300000001</c:v>
                </c:pt>
                <c:pt idx="42">
                  <c:v>196.520004</c:v>
                </c:pt>
                <c:pt idx="43">
                  <c:v>194.38000500000001</c:v>
                </c:pt>
                <c:pt idx="44">
                  <c:v>194.35000600000001</c:v>
                </c:pt>
                <c:pt idx="45">
                  <c:v>197.020004</c:v>
                </c:pt>
                <c:pt idx="46">
                  <c:v>197.53999300000001</c:v>
                </c:pt>
                <c:pt idx="47">
                  <c:v>197.89999399999999</c:v>
                </c:pt>
                <c:pt idx="48">
                  <c:v>196.33999600000001</c:v>
                </c:pt>
                <c:pt idx="49">
                  <c:v>199.55999800000001</c:v>
                </c:pt>
                <c:pt idx="50">
                  <c:v>198.009995</c:v>
                </c:pt>
                <c:pt idx="51">
                  <c:v>199.14999399999999</c:v>
                </c:pt>
                <c:pt idx="52">
                  <c:v>200.699997</c:v>
                </c:pt>
                <c:pt idx="53">
                  <c:v>201.820007</c:v>
                </c:pt>
                <c:pt idx="54">
                  <c:v>200.75</c:v>
                </c:pt>
                <c:pt idx="55">
                  <c:v>200.479996</c:v>
                </c:pt>
                <c:pt idx="56">
                  <c:v>198.979996</c:v>
                </c:pt>
                <c:pt idx="57">
                  <c:v>199.13000500000001</c:v>
                </c:pt>
                <c:pt idx="58">
                  <c:v>200.300003</c:v>
                </c:pt>
                <c:pt idx="59">
                  <c:v>200.070007</c:v>
                </c:pt>
                <c:pt idx="60">
                  <c:v>199.320007</c:v>
                </c:pt>
                <c:pt idx="61">
                  <c:v>200.58999600000001</c:v>
                </c:pt>
                <c:pt idx="62">
                  <c:v>201.11000100000001</c:v>
                </c:pt>
                <c:pt idx="63">
                  <c:v>200.21000699999999</c:v>
                </c:pt>
                <c:pt idx="64">
                  <c:v>200.5</c:v>
                </c:pt>
                <c:pt idx="65">
                  <c:v>200.61000100000001</c:v>
                </c:pt>
                <c:pt idx="66">
                  <c:v>200.71000699999999</c:v>
                </c:pt>
                <c:pt idx="67">
                  <c:v>200.13999899999999</c:v>
                </c:pt>
                <c:pt idx="68">
                  <c:v>200.25</c:v>
                </c:pt>
                <c:pt idx="69">
                  <c:v>200.33000200000001</c:v>
                </c:pt>
                <c:pt idx="70">
                  <c:v>200.199997</c:v>
                </c:pt>
                <c:pt idx="71">
                  <c:v>199.19000199999999</c:v>
                </c:pt>
                <c:pt idx="72">
                  <c:v>199.5</c:v>
                </c:pt>
                <c:pt idx="73">
                  <c:v>198.91999799999999</c:v>
                </c:pt>
                <c:pt idx="74">
                  <c:v>198.38999899999999</c:v>
                </c:pt>
                <c:pt idx="75">
                  <c:v>197.36000100000001</c:v>
                </c:pt>
                <c:pt idx="76">
                  <c:v>195.720001</c:v>
                </c:pt>
                <c:pt idx="77">
                  <c:v>195.759995</c:v>
                </c:pt>
                <c:pt idx="78">
                  <c:v>194.83999600000001</c:v>
                </c:pt>
                <c:pt idx="79">
                  <c:v>193.529999</c:v>
                </c:pt>
                <c:pt idx="80">
                  <c:v>193.800003</c:v>
                </c:pt>
                <c:pt idx="81">
                  <c:v>193.240005</c:v>
                </c:pt>
                <c:pt idx="82">
                  <c:v>191.029999</c:v>
                </c:pt>
                <c:pt idx="83">
                  <c:v>192.070007</c:v>
                </c:pt>
                <c:pt idx="84">
                  <c:v>192.009995</c:v>
                </c:pt>
                <c:pt idx="85">
                  <c:v>193.88999899999999</c:v>
                </c:pt>
                <c:pt idx="86">
                  <c:v>192.5</c:v>
                </c:pt>
                <c:pt idx="87">
                  <c:v>193.08999600000001</c:v>
                </c:pt>
                <c:pt idx="88">
                  <c:v>196.979996</c:v>
                </c:pt>
                <c:pt idx="89">
                  <c:v>196.949997</c:v>
                </c:pt>
                <c:pt idx="90">
                  <c:v>197.800003</c:v>
                </c:pt>
                <c:pt idx="91">
                  <c:v>197.720001</c:v>
                </c:pt>
                <c:pt idx="92">
                  <c:v>198.64999399999999</c:v>
                </c:pt>
                <c:pt idx="93">
                  <c:v>198.63999899999999</c:v>
                </c:pt>
                <c:pt idx="94">
                  <c:v>198.199997</c:v>
                </c:pt>
                <c:pt idx="95">
                  <c:v>197.33999600000001</c:v>
                </c:pt>
                <c:pt idx="96">
                  <c:v>197.71000699999999</c:v>
                </c:pt>
                <c:pt idx="97">
                  <c:v>195.71000699999999</c:v>
                </c:pt>
                <c:pt idx="98">
                  <c:v>197.96000699999999</c:v>
                </c:pt>
                <c:pt idx="99">
                  <c:v>197.229996</c:v>
                </c:pt>
                <c:pt idx="100">
                  <c:v>197.60000600000001</c:v>
                </c:pt>
                <c:pt idx="101">
                  <c:v>196.61000100000001</c:v>
                </c:pt>
                <c:pt idx="102">
                  <c:v>196.33999600000001</c:v>
                </c:pt>
                <c:pt idx="103">
                  <c:v>197.11999499999999</c:v>
                </c:pt>
                <c:pt idx="104">
                  <c:v>196.240005</c:v>
                </c:pt>
                <c:pt idx="105">
                  <c:v>197.509995</c:v>
                </c:pt>
                <c:pt idx="106">
                  <c:v>198.199997</c:v>
                </c:pt>
                <c:pt idx="107">
                  <c:v>197.229996</c:v>
                </c:pt>
                <c:pt idx="108">
                  <c:v>197.029999</c:v>
                </c:pt>
                <c:pt idx="109">
                  <c:v>195.720001</c:v>
                </c:pt>
                <c:pt idx="110">
                  <c:v>195.820007</c:v>
                </c:pt>
                <c:pt idx="111">
                  <c:v>195.44000199999999</c:v>
                </c:pt>
                <c:pt idx="112">
                  <c:v>195.58000200000001</c:v>
                </c:pt>
                <c:pt idx="113">
                  <c:v>194.699997</c:v>
                </c:pt>
                <c:pt idx="114">
                  <c:v>195.88000500000001</c:v>
                </c:pt>
                <c:pt idx="115">
                  <c:v>195.94000199999999</c:v>
                </c:pt>
                <c:pt idx="116">
                  <c:v>196.479996</c:v>
                </c:pt>
                <c:pt idx="117">
                  <c:v>196.259995</c:v>
                </c:pt>
                <c:pt idx="118">
                  <c:v>194.83000200000001</c:v>
                </c:pt>
                <c:pt idx="119">
                  <c:v>194.28999300000001</c:v>
                </c:pt>
                <c:pt idx="120">
                  <c:v>194.13000500000001</c:v>
                </c:pt>
                <c:pt idx="121">
                  <c:v>193.53999300000001</c:v>
                </c:pt>
                <c:pt idx="122">
                  <c:v>194.91999799999999</c:v>
                </c:pt>
                <c:pt idx="123">
                  <c:v>195.60000600000001</c:v>
                </c:pt>
                <c:pt idx="124">
                  <c:v>195.58000200000001</c:v>
                </c:pt>
                <c:pt idx="125">
                  <c:v>195.38000500000001</c:v>
                </c:pt>
                <c:pt idx="126">
                  <c:v>194.449997</c:v>
                </c:pt>
                <c:pt idx="127">
                  <c:v>193.19000199999999</c:v>
                </c:pt>
                <c:pt idx="128">
                  <c:v>192.800003</c:v>
                </c:pt>
                <c:pt idx="129">
                  <c:v>192.89999399999999</c:v>
                </c:pt>
                <c:pt idx="130">
                  <c:v>192.679993</c:v>
                </c:pt>
                <c:pt idx="131">
                  <c:v>192.36999499999999</c:v>
                </c:pt>
                <c:pt idx="132">
                  <c:v>191.38000500000001</c:v>
                </c:pt>
                <c:pt idx="133">
                  <c:v>191.520004</c:v>
                </c:pt>
                <c:pt idx="134">
                  <c:v>190.35000600000001</c:v>
                </c:pt>
                <c:pt idx="135">
                  <c:v>189.58999600000001</c:v>
                </c:pt>
                <c:pt idx="136">
                  <c:v>189.13000500000001</c:v>
                </c:pt>
                <c:pt idx="137">
                  <c:v>187.550003</c:v>
                </c:pt>
                <c:pt idx="138">
                  <c:v>188.740005</c:v>
                </c:pt>
                <c:pt idx="139">
                  <c:v>188.050003</c:v>
                </c:pt>
                <c:pt idx="140">
                  <c:v>187.39999399999999</c:v>
                </c:pt>
                <c:pt idx="141">
                  <c:v>189.05999800000001</c:v>
                </c:pt>
                <c:pt idx="142">
                  <c:v>189.96000699999999</c:v>
                </c:pt>
                <c:pt idx="143">
                  <c:v>189.78999300000001</c:v>
                </c:pt>
                <c:pt idx="144">
                  <c:v>187.96000699999999</c:v>
                </c:pt>
                <c:pt idx="145">
                  <c:v>187.679993</c:v>
                </c:pt>
                <c:pt idx="146">
                  <c:v>187.88000500000001</c:v>
                </c:pt>
                <c:pt idx="147">
                  <c:v>186.779999</c:v>
                </c:pt>
                <c:pt idx="148">
                  <c:v>188.41999799999999</c:v>
                </c:pt>
                <c:pt idx="149">
                  <c:v>188.05999800000001</c:v>
                </c:pt>
                <c:pt idx="150">
                  <c:v>188.33000200000001</c:v>
                </c:pt>
                <c:pt idx="151">
                  <c:v>188.30999800000001</c:v>
                </c:pt>
                <c:pt idx="152">
                  <c:v>187.75</c:v>
                </c:pt>
                <c:pt idx="153">
                  <c:v>186.88000500000001</c:v>
                </c:pt>
                <c:pt idx="154">
                  <c:v>186.28999300000001</c:v>
                </c:pt>
                <c:pt idx="155">
                  <c:v>187.83000200000001</c:v>
                </c:pt>
                <c:pt idx="156">
                  <c:v>187.449997</c:v>
                </c:pt>
                <c:pt idx="157">
                  <c:v>187.88999899999999</c:v>
                </c:pt>
                <c:pt idx="158">
                  <c:v>187.03999300000001</c:v>
                </c:pt>
                <c:pt idx="159">
                  <c:v>186.38999899999999</c:v>
                </c:pt>
                <c:pt idx="160">
                  <c:v>186.13000500000001</c:v>
                </c:pt>
                <c:pt idx="161">
                  <c:v>184.199997</c:v>
                </c:pt>
                <c:pt idx="162">
                  <c:v>182.94000199999999</c:v>
                </c:pt>
                <c:pt idx="163">
                  <c:v>181.509995</c:v>
                </c:pt>
                <c:pt idx="164">
                  <c:v>183.16000399999999</c:v>
                </c:pt>
                <c:pt idx="165">
                  <c:v>187.08999600000001</c:v>
                </c:pt>
                <c:pt idx="166">
                  <c:v>185.10000600000001</c:v>
                </c:pt>
                <c:pt idx="167">
                  <c:v>184.33999600000001</c:v>
                </c:pt>
                <c:pt idx="168">
                  <c:v>186.39999399999999</c:v>
                </c:pt>
                <c:pt idx="169">
                  <c:v>188.63000500000001</c:v>
                </c:pt>
                <c:pt idx="170">
                  <c:v>188.88000500000001</c:v>
                </c:pt>
                <c:pt idx="171">
                  <c:v>188.25</c:v>
                </c:pt>
                <c:pt idx="172">
                  <c:v>187.009995</c:v>
                </c:pt>
                <c:pt idx="173">
                  <c:v>185.490005</c:v>
                </c:pt>
                <c:pt idx="174">
                  <c:v>184.58000200000001</c:v>
                </c:pt>
                <c:pt idx="175">
                  <c:v>184.970001</c:v>
                </c:pt>
                <c:pt idx="176">
                  <c:v>186.30999800000001</c:v>
                </c:pt>
                <c:pt idx="177">
                  <c:v>185.429993</c:v>
                </c:pt>
                <c:pt idx="178">
                  <c:v>186.199997</c:v>
                </c:pt>
                <c:pt idx="179">
                  <c:v>187.75</c:v>
                </c:pt>
                <c:pt idx="180">
                  <c:v>186.66000399999999</c:v>
                </c:pt>
                <c:pt idx="181">
                  <c:v>187.66000399999999</c:v>
                </c:pt>
                <c:pt idx="182">
                  <c:v>186.33000200000001</c:v>
                </c:pt>
                <c:pt idx="183">
                  <c:v>184.66000399999999</c:v>
                </c:pt>
                <c:pt idx="184">
                  <c:v>185.179993</c:v>
                </c:pt>
                <c:pt idx="185">
                  <c:v>187.279999</c:v>
                </c:pt>
                <c:pt idx="186">
                  <c:v>187.229996</c:v>
                </c:pt>
                <c:pt idx="187">
                  <c:v>188.16000399999999</c:v>
                </c:pt>
                <c:pt idx="188">
                  <c:v>188.259995</c:v>
                </c:pt>
                <c:pt idx="189">
                  <c:v>188.179993</c:v>
                </c:pt>
                <c:pt idx="190">
                  <c:v>187.75</c:v>
                </c:pt>
                <c:pt idx="191">
                  <c:v>187.58000200000001</c:v>
                </c:pt>
                <c:pt idx="192">
                  <c:v>184.979996</c:v>
                </c:pt>
                <c:pt idx="193">
                  <c:v>186.28999300000001</c:v>
                </c:pt>
                <c:pt idx="194">
                  <c:v>185.820007</c:v>
                </c:pt>
                <c:pt idx="195">
                  <c:v>184.85000600000001</c:v>
                </c:pt>
                <c:pt idx="196">
                  <c:v>184.83999600000001</c:v>
                </c:pt>
                <c:pt idx="197">
                  <c:v>184.91000399999999</c:v>
                </c:pt>
                <c:pt idx="198">
                  <c:v>183.88999899999999</c:v>
                </c:pt>
                <c:pt idx="199">
                  <c:v>184.10000600000001</c:v>
                </c:pt>
                <c:pt idx="200">
                  <c:v>183.020004</c:v>
                </c:pt>
                <c:pt idx="201">
                  <c:v>184.240005</c:v>
                </c:pt>
                <c:pt idx="202">
                  <c:v>184.020004</c:v>
                </c:pt>
                <c:pt idx="203">
                  <c:v>183.009995</c:v>
                </c:pt>
                <c:pt idx="204">
                  <c:v>182.070007</c:v>
                </c:pt>
                <c:pt idx="205">
                  <c:v>181.979996</c:v>
                </c:pt>
                <c:pt idx="206">
                  <c:v>180.009995</c:v>
                </c:pt>
                <c:pt idx="207">
                  <c:v>179.679993</c:v>
                </c:pt>
                <c:pt idx="208">
                  <c:v>177.479996</c:v>
                </c:pt>
                <c:pt idx="209">
                  <c:v>175.16999799999999</c:v>
                </c:pt>
                <c:pt idx="210">
                  <c:v>175.38999899999999</c:v>
                </c:pt>
                <c:pt idx="211">
                  <c:v>174.16999799999999</c:v>
                </c:pt>
                <c:pt idx="212">
                  <c:v>178.179993</c:v>
                </c:pt>
                <c:pt idx="213">
                  <c:v>179.229996</c:v>
                </c:pt>
                <c:pt idx="214">
                  <c:v>177.35000600000001</c:v>
                </c:pt>
                <c:pt idx="215">
                  <c:v>179.070007</c:v>
                </c:pt>
                <c:pt idx="216">
                  <c:v>178.009995</c:v>
                </c:pt>
                <c:pt idx="217">
                  <c:v>178.88999899999999</c:v>
                </c:pt>
                <c:pt idx="218">
                  <c:v>182.78999300000001</c:v>
                </c:pt>
                <c:pt idx="219">
                  <c:v>184.300003</c:v>
                </c:pt>
                <c:pt idx="220">
                  <c:v>184.179993</c:v>
                </c:pt>
                <c:pt idx="221">
                  <c:v>183.63999899999999</c:v>
                </c:pt>
                <c:pt idx="222">
                  <c:v>184.41999799999999</c:v>
                </c:pt>
                <c:pt idx="223">
                  <c:v>184.66000399999999</c:v>
                </c:pt>
                <c:pt idx="224">
                  <c:v>183.66999799999999</c:v>
                </c:pt>
                <c:pt idx="225">
                  <c:v>181.69000199999999</c:v>
                </c:pt>
                <c:pt idx="226">
                  <c:v>184.13999899999999</c:v>
                </c:pt>
                <c:pt idx="227">
                  <c:v>183.63999899999999</c:v>
                </c:pt>
                <c:pt idx="228">
                  <c:v>183.520004</c:v>
                </c:pt>
                <c:pt idx="229">
                  <c:v>183.479996</c:v>
                </c:pt>
                <c:pt idx="230">
                  <c:v>182.36000100000001</c:v>
                </c:pt>
                <c:pt idx="231">
                  <c:v>182.88999899999999</c:v>
                </c:pt>
                <c:pt idx="232">
                  <c:v>182.91999799999999</c:v>
                </c:pt>
                <c:pt idx="233">
                  <c:v>184.69000199999999</c:v>
                </c:pt>
                <c:pt idx="234">
                  <c:v>183.820007</c:v>
                </c:pt>
                <c:pt idx="235">
                  <c:v>183.85000600000001</c:v>
                </c:pt>
                <c:pt idx="236">
                  <c:v>183.86000100000001</c:v>
                </c:pt>
                <c:pt idx="237">
                  <c:v>182.929993</c:v>
                </c:pt>
                <c:pt idx="238">
                  <c:v>182.529999</c:v>
                </c:pt>
                <c:pt idx="239">
                  <c:v>181.55999800000001</c:v>
                </c:pt>
                <c:pt idx="240">
                  <c:v>181.490005</c:v>
                </c:pt>
              </c:numCache>
            </c:numRef>
          </c:val>
          <c:smooth val="0"/>
        </c:ser>
        <c:dLbls>
          <c:showLegendKey val="0"/>
          <c:showVal val="0"/>
          <c:showCatName val="0"/>
          <c:showSerName val="0"/>
          <c:showPercent val="0"/>
          <c:showBubbleSize val="0"/>
        </c:dLbls>
        <c:hiLowLines/>
        <c:upDownBars>
          <c:gapWidth val="150"/>
          <c:upBars>
            <c:spPr>
              <a:solidFill>
                <a:srgbClr val="00B050"/>
              </a:solidFill>
              <a:ln>
                <a:solidFill>
                  <a:srgbClr val="00B050"/>
                </a:solidFill>
              </a:ln>
            </c:spPr>
          </c:upBars>
          <c:downBars>
            <c:spPr>
              <a:solidFill>
                <a:srgbClr val="FF0000"/>
              </a:solidFill>
              <a:ln>
                <a:solidFill>
                  <a:srgbClr val="FF0000"/>
                </a:solidFill>
              </a:ln>
            </c:spPr>
          </c:downBars>
        </c:upDownBars>
        <c:marker val="1"/>
        <c:smooth val="0"/>
        <c:axId val="139747712"/>
        <c:axId val="139749248"/>
      </c:lineChart>
      <c:scatterChart>
        <c:scatterStyle val="lineMarker"/>
        <c:varyColors val="0"/>
        <c:ser>
          <c:idx val="4"/>
          <c:order val="4"/>
          <c:tx>
            <c:strRef>
              <c:f>CalculationsAndCharts!$Z$32</c:f>
              <c:strCache>
                <c:ptCount val="1"/>
                <c:pt idx="0">
                  <c:v>Price Chart Cursor</c:v>
                </c:pt>
              </c:strCache>
            </c:strRef>
          </c:tx>
          <c:spPr>
            <a:ln w="12700">
              <a:solidFill>
                <a:srgbClr val="C00000"/>
              </a:solidFill>
            </a:ln>
          </c:spPr>
          <c:marker>
            <c:symbol val="none"/>
          </c:marker>
          <c:xVal>
            <c:numRef>
              <c:f>CalculationsAndCharts!$Z$33:$Z$273</c:f>
              <c:numCache>
                <c:formatCode>General</c:formatCode>
                <c:ptCount val="241"/>
                <c:pt idx="0">
                  <c:v>33</c:v>
                </c:pt>
                <c:pt idx="1">
                  <c:v>33</c:v>
                </c:pt>
              </c:numCache>
            </c:numRef>
          </c:xVal>
          <c:yVal>
            <c:numRef>
              <c:f>CalculationsAndCharts!$AA$33:$AA$273</c:f>
              <c:numCache>
                <c:formatCode>0.00</c:formatCode>
                <c:ptCount val="241"/>
                <c:pt idx="0">
                  <c:v>211.8</c:v>
                </c:pt>
                <c:pt idx="1">
                  <c:v>170.10000000000002</c:v>
                </c:pt>
              </c:numCache>
            </c:numRef>
          </c:yVal>
          <c:smooth val="0"/>
        </c:ser>
        <c:ser>
          <c:idx val="5"/>
          <c:order val="5"/>
          <c:tx>
            <c:strRef>
              <c:f>CalculationsAndCharts!$J$32</c:f>
              <c:strCache>
                <c:ptCount val="1"/>
                <c:pt idx="0">
                  <c:v>Hyster+</c:v>
                </c:pt>
              </c:strCache>
            </c:strRef>
          </c:tx>
          <c:spPr>
            <a:ln w="12700">
              <a:solidFill>
                <a:schemeClr val="accent2">
                  <a:lumMod val="75000"/>
                </a:schemeClr>
              </a:solidFill>
            </a:ln>
          </c:spPr>
          <c:marker>
            <c:symbol val="none"/>
          </c:marker>
          <c:xVal>
            <c:numRef>
              <c:f>CalculationsAndCharts!$A$33:$A$273</c:f>
              <c:numCache>
                <c:formatCode>General</c:formatCode>
                <c:ptCount val="24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numCache>
            </c:numRef>
          </c:xVal>
          <c:yVal>
            <c:numRef>
              <c:f>CalculationsAndCharts!$J$33:$J$273</c:f>
              <c:numCache>
                <c:formatCode>#,##0.00</c:formatCode>
                <c:ptCount val="241"/>
                <c:pt idx="0">
                  <c:v>205.50388832559906</c:v>
                </c:pt>
                <c:pt idx="1">
                  <c:v>205.14682264322397</c:v>
                </c:pt>
                <c:pt idx="2">
                  <c:v>204.84603440322931</c:v>
                </c:pt>
                <c:pt idx="3">
                  <c:v>204.52246693585383</c:v>
                </c:pt>
                <c:pt idx="4">
                  <c:v>204.10998882608115</c:v>
                </c:pt>
                <c:pt idx="5">
                  <c:v>203.67611413728099</c:v>
                </c:pt>
                <c:pt idx="6">
                  <c:v>203.23041692938043</c:v>
                </c:pt>
                <c:pt idx="7">
                  <c:v>202.77419454597202</c:v>
                </c:pt>
                <c:pt idx="8">
                  <c:v>202.35285331899865</c:v>
                </c:pt>
                <c:pt idx="9">
                  <c:v>201.96033678641888</c:v>
                </c:pt>
                <c:pt idx="10">
                  <c:v>201.54584939370454</c:v>
                </c:pt>
                <c:pt idx="11">
                  <c:v>201.13838494646564</c:v>
                </c:pt>
                <c:pt idx="12">
                  <c:v>200.75531424379329</c:v>
                </c:pt>
                <c:pt idx="13">
                  <c:v>200.35660944886445</c:v>
                </c:pt>
                <c:pt idx="14">
                  <c:v>199.94519189492678</c:v>
                </c:pt>
                <c:pt idx="15">
                  <c:v>199.51057231383544</c:v>
                </c:pt>
                <c:pt idx="16">
                  <c:v>199.0505029328782</c:v>
                </c:pt>
                <c:pt idx="17">
                  <c:v>198.59528080871056</c:v>
                </c:pt>
                <c:pt idx="18">
                  <c:v>198.14493968792627</c:v>
                </c:pt>
                <c:pt idx="19">
                  <c:v>197.70612071458936</c:v>
                </c:pt>
                <c:pt idx="20">
                  <c:v>197.31921886080326</c:v>
                </c:pt>
                <c:pt idx="21">
                  <c:v>196.93178909470396</c:v>
                </c:pt>
                <c:pt idx="22">
                  <c:v>196.50135973259174</c:v>
                </c:pt>
                <c:pt idx="23">
                  <c:v>196.13506339617064</c:v>
                </c:pt>
                <c:pt idx="24">
                  <c:v>195.87909802767467</c:v>
                </c:pt>
                <c:pt idx="25">
                  <c:v>195.64492060897274</c:v>
                </c:pt>
                <c:pt idx="26">
                  <c:v>195.46976517077198</c:v>
                </c:pt>
                <c:pt idx="27">
                  <c:v>195.3580280630996</c:v>
                </c:pt>
                <c:pt idx="28">
                  <c:v>195.28570466418421</c:v>
                </c:pt>
                <c:pt idx="29">
                  <c:v>195.34708641882034</c:v>
                </c:pt>
                <c:pt idx="30">
                  <c:v>195.44380355669628</c:v>
                </c:pt>
                <c:pt idx="31">
                  <c:v>195.63390991188825</c:v>
                </c:pt>
                <c:pt idx="32">
                  <c:v>196.04025398883249</c:v>
                </c:pt>
                <c:pt idx="33">
                  <c:v>196.61694096844801</c:v>
                </c:pt>
                <c:pt idx="34">
                  <c:v>197.30009346669195</c:v>
                </c:pt>
                <c:pt idx="35">
                  <c:v>197.96798960371109</c:v>
                </c:pt>
                <c:pt idx="36">
                  <c:v>198.63608346395367</c:v>
                </c:pt>
                <c:pt idx="37">
                  <c:v>199.23590871196092</c:v>
                </c:pt>
                <c:pt idx="38">
                  <c:v>199.67214948681649</c:v>
                </c:pt>
                <c:pt idx="39">
                  <c:v>199.90743393697252</c:v>
                </c:pt>
                <c:pt idx="40">
                  <c:v>200.13541632628733</c:v>
                </c:pt>
                <c:pt idx="41">
                  <c:v>200.38752620471388</c:v>
                </c:pt>
                <c:pt idx="42">
                  <c:v>200.53251372427343</c:v>
                </c:pt>
                <c:pt idx="43">
                  <c:v>200.75415099535118</c:v>
                </c:pt>
                <c:pt idx="44">
                  <c:v>201.0660795008209</c:v>
                </c:pt>
                <c:pt idx="45">
                  <c:v>201.29661591292597</c:v>
                </c:pt>
                <c:pt idx="46">
                  <c:v>201.4210170465887</c:v>
                </c:pt>
                <c:pt idx="47">
                  <c:v>201.51816278683543</c:v>
                </c:pt>
                <c:pt idx="48">
                  <c:v>201.662820549988</c:v>
                </c:pt>
                <c:pt idx="49">
                  <c:v>201.75256614757828</c:v>
                </c:pt>
                <c:pt idx="50">
                  <c:v>201.78396165070527</c:v>
                </c:pt>
                <c:pt idx="51">
                  <c:v>201.83008991917006</c:v>
                </c:pt>
                <c:pt idx="52">
                  <c:v>201.77795358651039</c:v>
                </c:pt>
                <c:pt idx="53">
                  <c:v>201.62288427183037</c:v>
                </c:pt>
                <c:pt idx="54">
                  <c:v>201.45539733265826</c:v>
                </c:pt>
                <c:pt idx="55">
                  <c:v>201.32583570988965</c:v>
                </c:pt>
                <c:pt idx="56">
                  <c:v>201.25205998923892</c:v>
                </c:pt>
                <c:pt idx="57">
                  <c:v>201.22170032965283</c:v>
                </c:pt>
                <c:pt idx="58">
                  <c:v>201.13913326296367</c:v>
                </c:pt>
                <c:pt idx="59">
                  <c:v>201.01543285500219</c:v>
                </c:pt>
                <c:pt idx="60">
                  <c:v>200.91880196824226</c:v>
                </c:pt>
                <c:pt idx="61">
                  <c:v>200.79567581588614</c:v>
                </c:pt>
                <c:pt idx="62">
                  <c:v>200.59800359544482</c:v>
                </c:pt>
                <c:pt idx="63">
                  <c:v>200.40135550367287</c:v>
                </c:pt>
                <c:pt idx="64">
                  <c:v>200.2142546048407</c:v>
                </c:pt>
                <c:pt idx="65">
                  <c:v>200.00018684652829</c:v>
                </c:pt>
                <c:pt idx="66">
                  <c:v>199.76468025781247</c:v>
                </c:pt>
                <c:pt idx="67">
                  <c:v>199.53155427301667</c:v>
                </c:pt>
                <c:pt idx="68">
                  <c:v>199.30061353739001</c:v>
                </c:pt>
                <c:pt idx="69">
                  <c:v>199.04816708430081</c:v>
                </c:pt>
                <c:pt idx="70">
                  <c:v>198.78189281498973</c:v>
                </c:pt>
                <c:pt idx="71">
                  <c:v>198.54108438833507</c:v>
                </c:pt>
                <c:pt idx="72">
                  <c:v>198.31103771230076</c:v>
                </c:pt>
                <c:pt idx="73">
                  <c:v>198.07660803474735</c:v>
                </c:pt>
                <c:pt idx="74">
                  <c:v>197.86842486470863</c:v>
                </c:pt>
                <c:pt idx="75">
                  <c:v>197.70447658197472</c:v>
                </c:pt>
                <c:pt idx="76">
                  <c:v>197.62794138810722</c:v>
                </c:pt>
                <c:pt idx="77">
                  <c:v>197.6043406007536</c:v>
                </c:pt>
                <c:pt idx="78">
                  <c:v>197.61013257366801</c:v>
                </c:pt>
                <c:pt idx="79">
                  <c:v>197.69643338755859</c:v>
                </c:pt>
                <c:pt idx="80">
                  <c:v>197.82392822907721</c:v>
                </c:pt>
                <c:pt idx="81">
                  <c:v>197.96728030255304</c:v>
                </c:pt>
                <c:pt idx="82">
                  <c:v>198.21828180253959</c:v>
                </c:pt>
                <c:pt idx="83">
                  <c:v>198.52400186022894</c:v>
                </c:pt>
                <c:pt idx="84">
                  <c:v>198.80840935203989</c:v>
                </c:pt>
                <c:pt idx="85">
                  <c:v>199.03938329049723</c:v>
                </c:pt>
                <c:pt idx="86">
                  <c:v>199.26268480309648</c:v>
                </c:pt>
                <c:pt idx="87">
                  <c:v>199.52511461925255</c:v>
                </c:pt>
                <c:pt idx="88">
                  <c:v>199.63493957101457</c:v>
                </c:pt>
                <c:pt idx="89">
                  <c:v>199.60647004583447</c:v>
                </c:pt>
                <c:pt idx="90">
                  <c:v>199.54364423866392</c:v>
                </c:pt>
                <c:pt idx="91">
                  <c:v>199.44638743344925</c:v>
                </c:pt>
                <c:pt idx="92">
                  <c:v>199.30986169336518</c:v>
                </c:pt>
                <c:pt idx="93">
                  <c:v>199.12934288186</c:v>
                </c:pt>
                <c:pt idx="94">
                  <c:v>198.95270239183557</c:v>
                </c:pt>
                <c:pt idx="95">
                  <c:v>198.81135159855216</c:v>
                </c:pt>
                <c:pt idx="96">
                  <c:v>198.67749744609762</c:v>
                </c:pt>
                <c:pt idx="97">
                  <c:v>198.5933766718351</c:v>
                </c:pt>
                <c:pt idx="98">
                  <c:v>198.49270629269932</c:v>
                </c:pt>
                <c:pt idx="99">
                  <c:v>198.32796183626618</c:v>
                </c:pt>
                <c:pt idx="100">
                  <c:v>198.16462319550695</c:v>
                </c:pt>
                <c:pt idx="101">
                  <c:v>198.01231126482037</c:v>
                </c:pt>
                <c:pt idx="102">
                  <c:v>197.89511491655068</c:v>
                </c:pt>
                <c:pt idx="103">
                  <c:v>197.74999670907968</c:v>
                </c:pt>
                <c:pt idx="104">
                  <c:v>197.5978079573888</c:v>
                </c:pt>
                <c:pt idx="105">
                  <c:v>197.42018129170992</c:v>
                </c:pt>
                <c:pt idx="106">
                  <c:v>197.15812182046494</c:v>
                </c:pt>
                <c:pt idx="107">
                  <c:v>196.88923635110294</c:v>
                </c:pt>
                <c:pt idx="108">
                  <c:v>196.64584772525299</c:v>
                </c:pt>
                <c:pt idx="109">
                  <c:v>196.44185936832403</c:v>
                </c:pt>
                <c:pt idx="110">
                  <c:v>196.26843942078003</c:v>
                </c:pt>
                <c:pt idx="111">
                  <c:v>196.09314559232183</c:v>
                </c:pt>
                <c:pt idx="112">
                  <c:v>195.91441755982555</c:v>
                </c:pt>
                <c:pt idx="113">
                  <c:v>195.75042557597013</c:v>
                </c:pt>
                <c:pt idx="114">
                  <c:v>195.56382079609699</c:v>
                </c:pt>
                <c:pt idx="115">
                  <c:v>195.31888609419815</c:v>
                </c:pt>
                <c:pt idx="116">
                  <c:v>195.03594525543414</c:v>
                </c:pt>
                <c:pt idx="117">
                  <c:v>194.72323761015127</c:v>
                </c:pt>
                <c:pt idx="118">
                  <c:v>194.45147734781256</c:v>
                </c:pt>
                <c:pt idx="119">
                  <c:v>194.23469412221732</c:v>
                </c:pt>
                <c:pt idx="120">
                  <c:v>194.02932425107642</c:v>
                </c:pt>
                <c:pt idx="121">
                  <c:v>193.83785182196246</c:v>
                </c:pt>
                <c:pt idx="122">
                  <c:v>193.60454898397154</c:v>
                </c:pt>
                <c:pt idx="123">
                  <c:v>193.28055641786625</c:v>
                </c:pt>
                <c:pt idx="124">
                  <c:v>192.91234423685103</c:v>
                </c:pt>
                <c:pt idx="125">
                  <c:v>192.52986197047767</c:v>
                </c:pt>
                <c:pt idx="126">
                  <c:v>192.16580627214259</c:v>
                </c:pt>
                <c:pt idx="127">
                  <c:v>191.86016391315735</c:v>
                </c:pt>
                <c:pt idx="128">
                  <c:v>191.59638271859012</c:v>
                </c:pt>
                <c:pt idx="129">
                  <c:v>191.32690293595684</c:v>
                </c:pt>
                <c:pt idx="130">
                  <c:v>191.04522876627001</c:v>
                </c:pt>
                <c:pt idx="131">
                  <c:v>190.76579586974634</c:v>
                </c:pt>
                <c:pt idx="132">
                  <c:v>190.51704078701783</c:v>
                </c:pt>
                <c:pt idx="133">
                  <c:v>190.28418185520439</c:v>
                </c:pt>
                <c:pt idx="134">
                  <c:v>190.07474120132611</c:v>
                </c:pt>
                <c:pt idx="135">
                  <c:v>189.92306604219593</c:v>
                </c:pt>
                <c:pt idx="136">
                  <c:v>189.80628797215877</c:v>
                </c:pt>
                <c:pt idx="137">
                  <c:v>189.75641744220914</c:v>
                </c:pt>
                <c:pt idx="138">
                  <c:v>189.71656178591371</c:v>
                </c:pt>
                <c:pt idx="139">
                  <c:v>189.65459650208638</c:v>
                </c:pt>
                <c:pt idx="140">
                  <c:v>189.63682069440094</c:v>
                </c:pt>
                <c:pt idx="141">
                  <c:v>189.57939986637109</c:v>
                </c:pt>
                <c:pt idx="142">
                  <c:v>189.42327583132024</c:v>
                </c:pt>
                <c:pt idx="143">
                  <c:v>189.23021635610161</c:v>
                </c:pt>
                <c:pt idx="144">
                  <c:v>189.09840855196728</c:v>
                </c:pt>
                <c:pt idx="145">
                  <c:v>189.03525842852378</c:v>
                </c:pt>
                <c:pt idx="146">
                  <c:v>188.97002955819147</c:v>
                </c:pt>
                <c:pt idx="147">
                  <c:v>188.93269062398045</c:v>
                </c:pt>
                <c:pt idx="148">
                  <c:v>188.87191387725898</c:v>
                </c:pt>
                <c:pt idx="149">
                  <c:v>188.75925327741882</c:v>
                </c:pt>
                <c:pt idx="150">
                  <c:v>188.64214684647141</c:v>
                </c:pt>
                <c:pt idx="151">
                  <c:v>188.50788520985856</c:v>
                </c:pt>
                <c:pt idx="152">
                  <c:v>188.38600105828021</c:v>
                </c:pt>
                <c:pt idx="153">
                  <c:v>188.30837419235235</c:v>
                </c:pt>
                <c:pt idx="154">
                  <c:v>188.27852755647518</c:v>
                </c:pt>
                <c:pt idx="155">
                  <c:v>188.21062648251285</c:v>
                </c:pt>
                <c:pt idx="156">
                  <c:v>188.09487505285091</c:v>
                </c:pt>
                <c:pt idx="157">
                  <c:v>187.96902653522275</c:v>
                </c:pt>
                <c:pt idx="158">
                  <c:v>187.84978762364435</c:v>
                </c:pt>
                <c:pt idx="159">
                  <c:v>187.77752836212545</c:v>
                </c:pt>
                <c:pt idx="160">
                  <c:v>187.73316773642284</c:v>
                </c:pt>
                <c:pt idx="161">
                  <c:v>187.76518992119671</c:v>
                </c:pt>
                <c:pt idx="162">
                  <c:v>187.91443425512202</c:v>
                </c:pt>
                <c:pt idx="163">
                  <c:v>188.16889603920302</c:v>
                </c:pt>
                <c:pt idx="164">
                  <c:v>188.42744380320411</c:v>
                </c:pt>
                <c:pt idx="165">
                  <c:v>188.493503150327</c:v>
                </c:pt>
                <c:pt idx="166">
                  <c:v>188.49004402708903</c:v>
                </c:pt>
                <c:pt idx="167">
                  <c:v>188.58532191842215</c:v>
                </c:pt>
                <c:pt idx="168">
                  <c:v>188.63606586442626</c:v>
                </c:pt>
                <c:pt idx="169">
                  <c:v>188.53006667298959</c:v>
                </c:pt>
                <c:pt idx="170">
                  <c:v>188.32515379897748</c:v>
                </c:pt>
                <c:pt idx="171">
                  <c:v>188.12088585131613</c:v>
                </c:pt>
                <c:pt idx="172">
                  <c:v>187.97200254358029</c:v>
                </c:pt>
                <c:pt idx="173">
                  <c:v>187.91420653577782</c:v>
                </c:pt>
                <c:pt idx="174">
                  <c:v>187.94035955843879</c:v>
                </c:pt>
                <c:pt idx="175">
                  <c:v>187.98492801646876</c:v>
                </c:pt>
                <c:pt idx="176">
                  <c:v>187.96630596214496</c:v>
                </c:pt>
                <c:pt idx="177">
                  <c:v>187.92760219901425</c:v>
                </c:pt>
                <c:pt idx="178">
                  <c:v>187.88860598222635</c:v>
                </c:pt>
                <c:pt idx="179">
                  <c:v>187.76010688967426</c:v>
                </c:pt>
                <c:pt idx="180">
                  <c:v>187.60545664522655</c:v>
                </c:pt>
                <c:pt idx="181">
                  <c:v>187.44341561850615</c:v>
                </c:pt>
                <c:pt idx="182">
                  <c:v>187.28239908509761</c:v>
                </c:pt>
                <c:pt idx="183">
                  <c:v>187.22045006731662</c:v>
                </c:pt>
                <c:pt idx="184">
                  <c:v>187.19509078903229</c:v>
                </c:pt>
                <c:pt idx="185">
                  <c:v>187.06995585470656</c:v>
                </c:pt>
                <c:pt idx="186">
                  <c:v>186.8604970716404</c:v>
                </c:pt>
                <c:pt idx="187">
                  <c:v>186.6050569293468</c:v>
                </c:pt>
                <c:pt idx="188">
                  <c:v>186.29565710441878</c:v>
                </c:pt>
                <c:pt idx="189">
                  <c:v>185.9664663713726</c:v>
                </c:pt>
                <c:pt idx="190">
                  <c:v>185.63591815429854</c:v>
                </c:pt>
                <c:pt idx="191">
                  <c:v>185.30731203107771</c:v>
                </c:pt>
                <c:pt idx="192">
                  <c:v>185.06045380097547</c:v>
                </c:pt>
                <c:pt idx="193">
                  <c:v>184.84555979662483</c:v>
                </c:pt>
                <c:pt idx="194">
                  <c:v>184.58625801726552</c:v>
                </c:pt>
                <c:pt idx="195">
                  <c:v>184.36383179402458</c:v>
                </c:pt>
                <c:pt idx="196">
                  <c:v>184.1634633474026</c:v>
                </c:pt>
                <c:pt idx="197">
                  <c:v>183.94823296894688</c:v>
                </c:pt>
                <c:pt idx="198">
                  <c:v>183.75442804498212</c:v>
                </c:pt>
                <c:pt idx="199">
                  <c:v>183.57811871250658</c:v>
                </c:pt>
                <c:pt idx="200">
                  <c:v>183.42249348844783</c:v>
                </c:pt>
                <c:pt idx="201">
                  <c:v>183.25164663571005</c:v>
                </c:pt>
                <c:pt idx="202">
                  <c:v>183.03321527735119</c:v>
                </c:pt>
                <c:pt idx="203">
                  <c:v>182.84646616094756</c:v>
                </c:pt>
                <c:pt idx="204">
                  <c:v>182.71958828384845</c:v>
                </c:pt>
                <c:pt idx="205">
                  <c:v>182.62211728621185</c:v>
                </c:pt>
                <c:pt idx="206">
                  <c:v>182.593465422934</c:v>
                </c:pt>
                <c:pt idx="207">
                  <c:v>182.64619164861065</c:v>
                </c:pt>
                <c:pt idx="208">
                  <c:v>182.79314903239302</c:v>
                </c:pt>
                <c:pt idx="209">
                  <c:v>183.11207804466432</c:v>
                </c:pt>
                <c:pt idx="210">
                  <c:v>183.52346415862817</c:v>
                </c:pt>
                <c:pt idx="211">
                  <c:v>183.99220901325432</c:v>
                </c:pt>
                <c:pt idx="212">
                  <c:v>184.38219567386659</c:v>
                </c:pt>
                <c:pt idx="213">
                  <c:v>184.60565006597295</c:v>
                </c:pt>
                <c:pt idx="214">
                  <c:v>184.86946810352137</c:v>
                </c:pt>
                <c:pt idx="215">
                  <c:v>185.15114707370606</c:v>
                </c:pt>
                <c:pt idx="216">
                  <c:v>185.42144031195599</c:v>
                </c:pt>
                <c:pt idx="217">
                  <c:v>185.71041240821395</c:v>
                </c:pt>
                <c:pt idx="218">
                  <c:v>185.83693861168908</c:v>
                </c:pt>
                <c:pt idx="219">
                  <c:v>185.76891178152783</c:v>
                </c:pt>
                <c:pt idx="220">
                  <c:v>185.64315749754365</c:v>
                </c:pt>
                <c:pt idx="221">
                  <c:v>185.53172523946125</c:v>
                </c:pt>
                <c:pt idx="222">
                  <c:v>185.40235664810575</c:v>
                </c:pt>
                <c:pt idx="223">
                  <c:v>185.22543590536495</c:v>
                </c:pt>
                <c:pt idx="224">
                  <c:v>185.06331137035681</c:v>
                </c:pt>
                <c:pt idx="225">
                  <c:v>184.99825355213849</c:v>
                </c:pt>
                <c:pt idx="226">
                  <c:v>184.9093166121321</c:v>
                </c:pt>
                <c:pt idx="227">
                  <c:v>184.74085936471292</c:v>
                </c:pt>
                <c:pt idx="228">
                  <c:v>184.58283060233049</c:v>
                </c:pt>
                <c:pt idx="229">
                  <c:v>184.41891856630883</c:v>
                </c:pt>
                <c:pt idx="230">
                  <c:v>184.28549347732465</c:v>
                </c:pt>
                <c:pt idx="231">
                  <c:v>184.16329705486885</c:v>
                </c:pt>
                <c:pt idx="232">
                  <c:v>184.01073014329515</c:v>
                </c:pt>
                <c:pt idx="233">
                  <c:v>183.78062208396665</c:v>
                </c:pt>
                <c:pt idx="234">
                  <c:v>183.50177003671502</c:v>
                </c:pt>
                <c:pt idx="235">
                  <c:v>183.23538822892613</c:v>
                </c:pt>
                <c:pt idx="236">
                  <c:v>182.94990090472808</c:v>
                </c:pt>
                <c:pt idx="237">
                  <c:v>182.67952734077235</c:v>
                </c:pt>
                <c:pt idx="238">
                  <c:v>182.44017407067184</c:v>
                </c:pt>
                <c:pt idx="239">
                  <c:v>182.23503247152269</c:v>
                </c:pt>
                <c:pt idx="240">
                  <c:v>182.05388126026227</c:v>
                </c:pt>
              </c:numCache>
            </c:numRef>
          </c:yVal>
          <c:smooth val="0"/>
        </c:ser>
        <c:ser>
          <c:idx val="6"/>
          <c:order val="6"/>
          <c:tx>
            <c:strRef>
              <c:f>CalculationsAndCharts!$I$32</c:f>
              <c:strCache>
                <c:ptCount val="1"/>
                <c:pt idx="0">
                  <c:v>Decycle(125)</c:v>
                </c:pt>
              </c:strCache>
            </c:strRef>
          </c:tx>
          <c:spPr>
            <a:ln w="12700">
              <a:solidFill>
                <a:srgbClr val="0000FF"/>
              </a:solidFill>
            </a:ln>
          </c:spPr>
          <c:marker>
            <c:symbol val="none"/>
          </c:marker>
          <c:xVal>
            <c:numRef>
              <c:f>CalculationsAndCharts!$A$33:$A$273</c:f>
              <c:numCache>
                <c:formatCode>General</c:formatCode>
                <c:ptCount val="24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numCache>
            </c:numRef>
          </c:xVal>
          <c:yVal>
            <c:numRef>
              <c:f>CalculationsAndCharts!$I$33:$I$273</c:f>
              <c:numCache>
                <c:formatCode>#,##0.00</c:formatCode>
                <c:ptCount val="241"/>
                <c:pt idx="0">
                  <c:v>204.4814809209941</c:v>
                </c:pt>
                <c:pt idx="1">
                  <c:v>204.12619168480001</c:v>
                </c:pt>
                <c:pt idx="2">
                  <c:v>203.82689990371077</c:v>
                </c:pt>
                <c:pt idx="3">
                  <c:v>203.5049422247302</c:v>
                </c:pt>
                <c:pt idx="4">
                  <c:v>203.09451624485689</c:v>
                </c:pt>
                <c:pt idx="5">
                  <c:v>202.66280013659801</c:v>
                </c:pt>
                <c:pt idx="6">
                  <c:v>202.21932032774174</c:v>
                </c:pt>
                <c:pt idx="7">
                  <c:v>201.76536770743488</c:v>
                </c:pt>
                <c:pt idx="8">
                  <c:v>201.34612270547132</c:v>
                </c:pt>
                <c:pt idx="9">
                  <c:v>200.9555589914616</c:v>
                </c:pt>
                <c:pt idx="10">
                  <c:v>200.54313372507917</c:v>
                </c:pt>
                <c:pt idx="11">
                  <c:v>200.13769646414494</c:v>
                </c:pt>
                <c:pt idx="12">
                  <c:v>199.756531585864</c:v>
                </c:pt>
                <c:pt idx="13">
                  <c:v>199.35981039688008</c:v>
                </c:pt>
                <c:pt idx="14">
                  <c:v>198.95043969644459</c:v>
                </c:pt>
                <c:pt idx="15">
                  <c:v>198.51798240182632</c:v>
                </c:pt>
                <c:pt idx="16">
                  <c:v>198.06020192326193</c:v>
                </c:pt>
                <c:pt idx="17">
                  <c:v>197.60724458578167</c:v>
                </c:pt>
                <c:pt idx="18">
                  <c:v>197.15914396808586</c:v>
                </c:pt>
                <c:pt idx="19">
                  <c:v>196.72250817372077</c:v>
                </c:pt>
                <c:pt idx="20">
                  <c:v>196.3375312047794</c:v>
                </c:pt>
                <c:pt idx="21">
                  <c:v>195.95202894995421</c:v>
                </c:pt>
                <c:pt idx="22">
                  <c:v>195.52374102745449</c:v>
                </c:pt>
                <c:pt idx="23">
                  <c:v>195.15926706086631</c:v>
                </c:pt>
                <c:pt idx="24">
                  <c:v>194.90457515191511</c:v>
                </c:pt>
                <c:pt idx="25">
                  <c:v>194.67156279499778</c:v>
                </c:pt>
                <c:pt idx="26">
                  <c:v>194.49727877688755</c:v>
                </c:pt>
                <c:pt idx="27">
                  <c:v>194.38609757522349</c:v>
                </c:pt>
                <c:pt idx="28">
                  <c:v>194.31413399421317</c:v>
                </c:pt>
                <c:pt idx="29">
                  <c:v>194.37521036698544</c:v>
                </c:pt>
                <c:pt idx="30">
                  <c:v>194.47144632507096</c:v>
                </c:pt>
                <c:pt idx="31">
                  <c:v>194.66060687750078</c:v>
                </c:pt>
                <c:pt idx="32">
                  <c:v>195.0649293421219</c:v>
                </c:pt>
                <c:pt idx="33">
                  <c:v>195.63874723228659</c:v>
                </c:pt>
                <c:pt idx="34">
                  <c:v>196.31850096188256</c:v>
                </c:pt>
                <c:pt idx="35">
                  <c:v>196.98307423254838</c:v>
                </c:pt>
                <c:pt idx="36">
                  <c:v>197.64784424273998</c:v>
                </c:pt>
                <c:pt idx="37">
                  <c:v>198.24468528553328</c:v>
                </c:pt>
                <c:pt idx="38">
                  <c:v>198.67875570827513</c:v>
                </c:pt>
                <c:pt idx="39">
                  <c:v>198.91286958902739</c:v>
                </c:pt>
                <c:pt idx="40">
                  <c:v>199.13971773759934</c:v>
                </c:pt>
                <c:pt idx="41">
                  <c:v>199.39057333802378</c:v>
                </c:pt>
                <c:pt idx="42">
                  <c:v>199.53483952664024</c:v>
                </c:pt>
                <c:pt idx="43">
                  <c:v>199.75537412472755</c:v>
                </c:pt>
                <c:pt idx="44">
                  <c:v>200.0657507470855</c:v>
                </c:pt>
                <c:pt idx="45">
                  <c:v>200.29514021186665</c:v>
                </c:pt>
                <c:pt idx="46">
                  <c:v>200.41892243441663</c:v>
                </c:pt>
                <c:pt idx="47">
                  <c:v>200.51558486252284</c:v>
                </c:pt>
                <c:pt idx="48">
                  <c:v>200.65952293531146</c:v>
                </c:pt>
                <c:pt idx="49">
                  <c:v>200.74882203739134</c:v>
                </c:pt>
                <c:pt idx="50">
                  <c:v>200.78006134398535</c:v>
                </c:pt>
                <c:pt idx="51">
                  <c:v>200.8259601185772</c:v>
                </c:pt>
                <c:pt idx="52">
                  <c:v>200.77408317065712</c:v>
                </c:pt>
                <c:pt idx="53">
                  <c:v>200.61978534510487</c:v>
                </c:pt>
                <c:pt idx="54">
                  <c:v>200.45313167428685</c:v>
                </c:pt>
                <c:pt idx="55">
                  <c:v>200.32421463670613</c:v>
                </c:pt>
                <c:pt idx="56">
                  <c:v>200.25080595944172</c:v>
                </c:pt>
                <c:pt idx="57">
                  <c:v>200.22059734293816</c:v>
                </c:pt>
                <c:pt idx="58">
                  <c:v>200.13844105767532</c:v>
                </c:pt>
                <c:pt idx="59">
                  <c:v>200.01535607462907</c:v>
                </c:pt>
                <c:pt idx="60">
                  <c:v>199.91920593854954</c:v>
                </c:pt>
                <c:pt idx="61">
                  <c:v>199.79669235411558</c:v>
                </c:pt>
                <c:pt idx="62">
                  <c:v>199.60000357755706</c:v>
                </c:pt>
                <c:pt idx="63">
                  <c:v>199.40433383450039</c:v>
                </c:pt>
                <c:pt idx="64">
                  <c:v>199.21816378591117</c:v>
                </c:pt>
                <c:pt idx="65">
                  <c:v>199.00516104132171</c:v>
                </c:pt>
                <c:pt idx="66">
                  <c:v>198.7708261271766</c:v>
                </c:pt>
                <c:pt idx="67">
                  <c:v>198.53885997315092</c:v>
                </c:pt>
                <c:pt idx="68">
                  <c:v>198.30906819640799</c:v>
                </c:pt>
                <c:pt idx="69">
                  <c:v>198.05787769582173</c:v>
                </c:pt>
                <c:pt idx="70">
                  <c:v>197.79292817411917</c:v>
                </c:pt>
                <c:pt idx="71">
                  <c:v>197.5533177993384</c:v>
                </c:pt>
                <c:pt idx="72">
                  <c:v>197.32441563413013</c:v>
                </c:pt>
                <c:pt idx="73">
                  <c:v>197.09115227338046</c:v>
                </c:pt>
                <c:pt idx="74">
                  <c:v>196.88400484050612</c:v>
                </c:pt>
                <c:pt idx="75">
                  <c:v>196.72087222087038</c:v>
                </c:pt>
                <c:pt idx="76">
                  <c:v>196.64471779911167</c:v>
                </c:pt>
                <c:pt idx="77">
                  <c:v>196.62123442861056</c:v>
                </c:pt>
                <c:pt idx="78">
                  <c:v>196.62699758573933</c:v>
                </c:pt>
                <c:pt idx="79">
                  <c:v>196.71286904234688</c:v>
                </c:pt>
                <c:pt idx="80">
                  <c:v>196.83972958117138</c:v>
                </c:pt>
                <c:pt idx="81">
                  <c:v>196.98236846025179</c:v>
                </c:pt>
                <c:pt idx="82">
                  <c:v>197.23212119655682</c:v>
                </c:pt>
                <c:pt idx="83">
                  <c:v>197.5363202589343</c:v>
                </c:pt>
                <c:pt idx="84">
                  <c:v>197.81931278809941</c:v>
                </c:pt>
                <c:pt idx="85">
                  <c:v>198.04913760248482</c:v>
                </c:pt>
                <c:pt idx="86">
                  <c:v>198.27132816228507</c:v>
                </c:pt>
                <c:pt idx="87">
                  <c:v>198.53245235746525</c:v>
                </c:pt>
                <c:pt idx="88">
                  <c:v>198.64173091643244</c:v>
                </c:pt>
                <c:pt idx="89">
                  <c:v>198.6134030306811</c:v>
                </c:pt>
                <c:pt idx="90">
                  <c:v>198.55088978971537</c:v>
                </c:pt>
                <c:pt idx="91">
                  <c:v>198.45411684920325</c:v>
                </c:pt>
                <c:pt idx="92">
                  <c:v>198.31827034165693</c:v>
                </c:pt>
                <c:pt idx="93">
                  <c:v>198.13864963369156</c:v>
                </c:pt>
                <c:pt idx="94">
                  <c:v>197.96288795207522</c:v>
                </c:pt>
                <c:pt idx="95">
                  <c:v>197.82224039656933</c:v>
                </c:pt>
                <c:pt idx="96">
                  <c:v>197.68905218517179</c:v>
                </c:pt>
                <c:pt idx="97">
                  <c:v>197.60534992222401</c:v>
                </c:pt>
                <c:pt idx="98">
                  <c:v>197.50518039074561</c:v>
                </c:pt>
                <c:pt idx="99">
                  <c:v>197.34125555847385</c:v>
                </c:pt>
                <c:pt idx="100">
                  <c:v>197.17872954776814</c:v>
                </c:pt>
                <c:pt idx="101">
                  <c:v>197.02717538788099</c:v>
                </c:pt>
                <c:pt idx="102">
                  <c:v>196.91056210602059</c:v>
                </c:pt>
                <c:pt idx="103">
                  <c:v>196.7661658796813</c:v>
                </c:pt>
                <c:pt idx="104">
                  <c:v>196.61473428595903</c:v>
                </c:pt>
                <c:pt idx="105">
                  <c:v>196.43799133503478</c:v>
                </c:pt>
                <c:pt idx="106">
                  <c:v>196.17723564225369</c:v>
                </c:pt>
                <c:pt idx="107">
                  <c:v>195.90968791154523</c:v>
                </c:pt>
                <c:pt idx="108">
                  <c:v>195.66751017438111</c:v>
                </c:pt>
                <c:pt idx="109">
                  <c:v>195.46453668489954</c:v>
                </c:pt>
                <c:pt idx="110">
                  <c:v>195.29197952316423</c:v>
                </c:pt>
                <c:pt idx="111">
                  <c:v>195.11755780330532</c:v>
                </c:pt>
                <c:pt idx="112">
                  <c:v>194.93971896500057</c:v>
                </c:pt>
                <c:pt idx="113">
                  <c:v>194.77654286166185</c:v>
                </c:pt>
                <c:pt idx="114">
                  <c:v>194.59086646377813</c:v>
                </c:pt>
                <c:pt idx="115">
                  <c:v>194.34715034248575</c:v>
                </c:pt>
                <c:pt idx="116">
                  <c:v>194.06561716958623</c:v>
                </c:pt>
                <c:pt idx="117">
                  <c:v>193.75446528373263</c:v>
                </c:pt>
                <c:pt idx="118">
                  <c:v>193.48405706250009</c:v>
                </c:pt>
                <c:pt idx="119">
                  <c:v>193.26835236041526</c:v>
                </c:pt>
                <c:pt idx="120">
                  <c:v>193.06400422992681</c:v>
                </c:pt>
                <c:pt idx="121">
                  <c:v>192.87348439996268</c:v>
                </c:pt>
                <c:pt idx="122">
                  <c:v>192.64134227260851</c:v>
                </c:pt>
                <c:pt idx="123">
                  <c:v>192.31896160981719</c:v>
                </c:pt>
                <c:pt idx="124">
                  <c:v>191.95258133020005</c:v>
                </c:pt>
                <c:pt idx="125">
                  <c:v>191.57200196067433</c:v>
                </c:pt>
                <c:pt idx="126">
                  <c:v>191.20975748471901</c:v>
                </c:pt>
                <c:pt idx="127">
                  <c:v>190.90563573448495</c:v>
                </c:pt>
                <c:pt idx="128">
                  <c:v>190.64316688416929</c:v>
                </c:pt>
                <c:pt idx="129">
                  <c:v>190.37502779697201</c:v>
                </c:pt>
                <c:pt idx="130">
                  <c:v>190.09475499131347</c:v>
                </c:pt>
                <c:pt idx="131">
                  <c:v>189.81671230820533</c:v>
                </c:pt>
                <c:pt idx="132">
                  <c:v>189.5691948129531</c:v>
                </c:pt>
                <c:pt idx="133">
                  <c:v>189.33749438328798</c:v>
                </c:pt>
                <c:pt idx="134">
                  <c:v>189.12909572271255</c:v>
                </c:pt>
                <c:pt idx="135">
                  <c:v>188.97817516636414</c:v>
                </c:pt>
                <c:pt idx="136">
                  <c:v>188.86197808175004</c:v>
                </c:pt>
                <c:pt idx="137">
                  <c:v>188.81235566388972</c:v>
                </c:pt>
                <c:pt idx="138">
                  <c:v>188.77269829444151</c:v>
                </c:pt>
                <c:pt idx="139">
                  <c:v>188.71104129560837</c:v>
                </c:pt>
                <c:pt idx="140">
                  <c:v>188.69335392477709</c:v>
                </c:pt>
                <c:pt idx="141">
                  <c:v>188.63621877250856</c:v>
                </c:pt>
                <c:pt idx="142">
                  <c:v>188.48087147395051</c:v>
                </c:pt>
                <c:pt idx="143">
                  <c:v>188.28877249363347</c:v>
                </c:pt>
                <c:pt idx="144">
                  <c:v>188.15762044971871</c:v>
                </c:pt>
                <c:pt idx="145">
                  <c:v>188.09478450599383</c:v>
                </c:pt>
                <c:pt idx="146">
                  <c:v>188.02988015740448</c:v>
                </c:pt>
                <c:pt idx="147">
                  <c:v>187.9927269890353</c:v>
                </c:pt>
                <c:pt idx="148">
                  <c:v>187.93225261418806</c:v>
                </c:pt>
                <c:pt idx="149">
                  <c:v>187.82015251484461</c:v>
                </c:pt>
                <c:pt idx="150">
                  <c:v>187.70362870295665</c:v>
                </c:pt>
                <c:pt idx="151">
                  <c:v>187.57003503468516</c:v>
                </c:pt>
                <c:pt idx="152">
                  <c:v>187.44875727192064</c:v>
                </c:pt>
                <c:pt idx="153">
                  <c:v>187.37151660930584</c:v>
                </c:pt>
                <c:pt idx="154">
                  <c:v>187.34181846415444</c:v>
                </c:pt>
                <c:pt idx="155">
                  <c:v>187.27425520648046</c:v>
                </c:pt>
                <c:pt idx="156">
                  <c:v>187.15907965457805</c:v>
                </c:pt>
                <c:pt idx="157">
                  <c:v>187.03385724897788</c:v>
                </c:pt>
                <c:pt idx="158">
                  <c:v>186.9152115658153</c:v>
                </c:pt>
                <c:pt idx="159">
                  <c:v>186.84331180310991</c:v>
                </c:pt>
                <c:pt idx="160">
                  <c:v>186.79917187703768</c:v>
                </c:pt>
                <c:pt idx="161">
                  <c:v>186.83103474745943</c:v>
                </c:pt>
                <c:pt idx="162">
                  <c:v>186.97953657226074</c:v>
                </c:pt>
                <c:pt idx="163">
                  <c:v>187.23273237731647</c:v>
                </c:pt>
                <c:pt idx="164">
                  <c:v>187.48999383403395</c:v>
                </c:pt>
                <c:pt idx="165">
                  <c:v>187.55572452768857</c:v>
                </c:pt>
                <c:pt idx="166">
                  <c:v>187.55228261401896</c:v>
                </c:pt>
                <c:pt idx="167">
                  <c:v>187.64708648599222</c:v>
                </c:pt>
                <c:pt idx="168">
                  <c:v>187.6975779745535</c:v>
                </c:pt>
                <c:pt idx="169">
                  <c:v>187.59210614227823</c:v>
                </c:pt>
                <c:pt idx="170">
                  <c:v>187.38821273530101</c:v>
                </c:pt>
                <c:pt idx="171">
                  <c:v>187.18496104608573</c:v>
                </c:pt>
                <c:pt idx="172">
                  <c:v>187.03681845132368</c:v>
                </c:pt>
                <c:pt idx="173">
                  <c:v>186.9793099858486</c:v>
                </c:pt>
                <c:pt idx="174">
                  <c:v>187.00533289396895</c:v>
                </c:pt>
                <c:pt idx="175">
                  <c:v>187.0496796183769</c:v>
                </c:pt>
                <c:pt idx="176">
                  <c:v>187.03115021108954</c:v>
                </c:pt>
                <c:pt idx="177">
                  <c:v>186.9926390039943</c:v>
                </c:pt>
                <c:pt idx="178">
                  <c:v>186.95383679823519</c:v>
                </c:pt>
                <c:pt idx="179">
                  <c:v>186.82597700465104</c:v>
                </c:pt>
                <c:pt idx="180">
                  <c:v>186.67209616440456</c:v>
                </c:pt>
                <c:pt idx="181">
                  <c:v>186.51086131194643</c:v>
                </c:pt>
                <c:pt idx="182">
                  <c:v>186.35064585581853</c:v>
                </c:pt>
                <c:pt idx="183">
                  <c:v>186.28900504210611</c:v>
                </c:pt>
                <c:pt idx="184">
                  <c:v>186.2637719293854</c:v>
                </c:pt>
                <c:pt idx="185">
                  <c:v>186.13925955692198</c:v>
                </c:pt>
                <c:pt idx="186">
                  <c:v>185.93084285735364</c:v>
                </c:pt>
                <c:pt idx="187">
                  <c:v>185.67667356153913</c:v>
                </c:pt>
                <c:pt idx="188">
                  <c:v>185.36881303922269</c:v>
                </c:pt>
                <c:pt idx="189">
                  <c:v>185.04126007101755</c:v>
                </c:pt>
                <c:pt idx="190">
                  <c:v>184.71235637243637</c:v>
                </c:pt>
                <c:pt idx="191">
                  <c:v>184.38538510554997</c:v>
                </c:pt>
                <c:pt idx="192">
                  <c:v>184.13975502584626</c:v>
                </c:pt>
                <c:pt idx="193">
                  <c:v>183.92593014589536</c:v>
                </c:pt>
                <c:pt idx="194">
                  <c:v>183.66791842513985</c:v>
                </c:pt>
                <c:pt idx="195">
                  <c:v>183.44659880002447</c:v>
                </c:pt>
                <c:pt idx="196">
                  <c:v>183.24722721134589</c:v>
                </c:pt>
                <c:pt idx="197">
                  <c:v>183.03306763079294</c:v>
                </c:pt>
                <c:pt idx="198">
                  <c:v>182.84022691042998</c:v>
                </c:pt>
                <c:pt idx="199">
                  <c:v>182.66479473881253</c:v>
                </c:pt>
                <c:pt idx="200">
                  <c:v>182.50994376959986</c:v>
                </c:pt>
                <c:pt idx="201">
                  <c:v>182.33994690120406</c:v>
                </c:pt>
                <c:pt idx="202">
                  <c:v>182.12260226602109</c:v>
                </c:pt>
                <c:pt idx="203">
                  <c:v>181.93678224969909</c:v>
                </c:pt>
                <c:pt idx="204">
                  <c:v>181.81053560581938</c:v>
                </c:pt>
                <c:pt idx="205">
                  <c:v>181.71354953851926</c:v>
                </c:pt>
                <c:pt idx="206">
                  <c:v>181.68504022182489</c:v>
                </c:pt>
                <c:pt idx="207">
                  <c:v>181.73750412797082</c:v>
                </c:pt>
                <c:pt idx="208">
                  <c:v>181.88373038049059</c:v>
                </c:pt>
                <c:pt idx="209">
                  <c:v>182.20107268125804</c:v>
                </c:pt>
                <c:pt idx="210">
                  <c:v>182.61041209813752</c:v>
                </c:pt>
                <c:pt idx="211">
                  <c:v>183.07682488881028</c:v>
                </c:pt>
                <c:pt idx="212">
                  <c:v>183.4648713172802</c:v>
                </c:pt>
                <c:pt idx="213">
                  <c:v>183.68721399599301</c:v>
                </c:pt>
                <c:pt idx="214">
                  <c:v>183.94971950599142</c:v>
                </c:pt>
                <c:pt idx="215">
                  <c:v>184.22999708826475</c:v>
                </c:pt>
                <c:pt idx="216">
                  <c:v>184.49894558403582</c:v>
                </c:pt>
                <c:pt idx="217">
                  <c:v>184.7864800081731</c:v>
                </c:pt>
                <c:pt idx="218">
                  <c:v>184.91237672804886</c:v>
                </c:pt>
                <c:pt idx="219">
                  <c:v>184.84468833982871</c:v>
                </c:pt>
                <c:pt idx="220">
                  <c:v>184.71955969904843</c:v>
                </c:pt>
                <c:pt idx="221">
                  <c:v>184.60868183030973</c:v>
                </c:pt>
                <c:pt idx="222">
                  <c:v>184.47995686378684</c:v>
                </c:pt>
                <c:pt idx="223">
                  <c:v>184.30391632374622</c:v>
                </c:pt>
                <c:pt idx="224">
                  <c:v>184.1425983784645</c:v>
                </c:pt>
                <c:pt idx="225">
                  <c:v>184.07786423098361</c:v>
                </c:pt>
                <c:pt idx="226">
                  <c:v>183.98936976331555</c:v>
                </c:pt>
                <c:pt idx="227">
                  <c:v>183.82175061165466</c:v>
                </c:pt>
                <c:pt idx="228">
                  <c:v>183.66450806202042</c:v>
                </c:pt>
                <c:pt idx="229">
                  <c:v>183.50141150876502</c:v>
                </c:pt>
                <c:pt idx="230">
                  <c:v>183.36865022619369</c:v>
                </c:pt>
                <c:pt idx="231">
                  <c:v>183.24706174613817</c:v>
                </c:pt>
                <c:pt idx="232">
                  <c:v>183.09525387392554</c:v>
                </c:pt>
                <c:pt idx="233">
                  <c:v>182.86629063081261</c:v>
                </c:pt>
                <c:pt idx="234">
                  <c:v>182.58882590717914</c:v>
                </c:pt>
                <c:pt idx="235">
                  <c:v>182.32376938201605</c:v>
                </c:pt>
                <c:pt idx="236">
                  <c:v>182.03970239276427</c:v>
                </c:pt>
                <c:pt idx="237">
                  <c:v>181.77067397091778</c:v>
                </c:pt>
                <c:pt idx="238">
                  <c:v>181.53251151310633</c:v>
                </c:pt>
                <c:pt idx="239">
                  <c:v>181.32839051892807</c:v>
                </c:pt>
                <c:pt idx="240">
                  <c:v>181.1481405574749</c:v>
                </c:pt>
              </c:numCache>
            </c:numRef>
          </c:yVal>
          <c:smooth val="0"/>
        </c:ser>
        <c:ser>
          <c:idx val="7"/>
          <c:order val="7"/>
          <c:tx>
            <c:strRef>
              <c:f>CalculationsAndCharts!$K$32</c:f>
              <c:strCache>
                <c:ptCount val="1"/>
                <c:pt idx="0">
                  <c:v>Hyster-</c:v>
                </c:pt>
              </c:strCache>
            </c:strRef>
          </c:tx>
          <c:spPr>
            <a:ln w="12700">
              <a:solidFill>
                <a:schemeClr val="accent2">
                  <a:lumMod val="75000"/>
                </a:schemeClr>
              </a:solidFill>
            </a:ln>
          </c:spPr>
          <c:marker>
            <c:symbol val="none"/>
          </c:marker>
          <c:xVal>
            <c:numRef>
              <c:f>CalculationsAndCharts!$A$33:$A$273</c:f>
              <c:numCache>
                <c:formatCode>General</c:formatCode>
                <c:ptCount val="24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numCache>
            </c:numRef>
          </c:xVal>
          <c:yVal>
            <c:numRef>
              <c:f>CalculationsAndCharts!$K$33:$K$273</c:f>
              <c:numCache>
                <c:formatCode>#,##0.00</c:formatCode>
                <c:ptCount val="241"/>
                <c:pt idx="0">
                  <c:v>203.45907351638914</c:v>
                </c:pt>
                <c:pt idx="1">
                  <c:v>203.10556072637601</c:v>
                </c:pt>
                <c:pt idx="2">
                  <c:v>202.80776540419222</c:v>
                </c:pt>
                <c:pt idx="3">
                  <c:v>202.48741751360654</c:v>
                </c:pt>
                <c:pt idx="4">
                  <c:v>202.0790436636326</c:v>
                </c:pt>
                <c:pt idx="5">
                  <c:v>201.64948613591503</c:v>
                </c:pt>
                <c:pt idx="6">
                  <c:v>201.20822372610303</c:v>
                </c:pt>
                <c:pt idx="7">
                  <c:v>200.7565408688977</c:v>
                </c:pt>
                <c:pt idx="8">
                  <c:v>200.33939209194395</c:v>
                </c:pt>
                <c:pt idx="9">
                  <c:v>199.95078119650429</c:v>
                </c:pt>
                <c:pt idx="10">
                  <c:v>199.54041805645377</c:v>
                </c:pt>
                <c:pt idx="11">
                  <c:v>199.13700798182421</c:v>
                </c:pt>
                <c:pt idx="12">
                  <c:v>198.75774892793467</c:v>
                </c:pt>
                <c:pt idx="13">
                  <c:v>198.36301134489568</c:v>
                </c:pt>
                <c:pt idx="14">
                  <c:v>197.95568749796237</c:v>
                </c:pt>
                <c:pt idx="15">
                  <c:v>197.52539248981719</c:v>
                </c:pt>
                <c:pt idx="16">
                  <c:v>197.06990091364563</c:v>
                </c:pt>
                <c:pt idx="17">
                  <c:v>196.61920836285276</c:v>
                </c:pt>
                <c:pt idx="18">
                  <c:v>196.17334824824542</c:v>
                </c:pt>
                <c:pt idx="19">
                  <c:v>195.73889563285218</c:v>
                </c:pt>
                <c:pt idx="20">
                  <c:v>195.3558435487555</c:v>
                </c:pt>
                <c:pt idx="21">
                  <c:v>194.97226880520444</c:v>
                </c:pt>
                <c:pt idx="22">
                  <c:v>194.54612232231722</c:v>
                </c:pt>
                <c:pt idx="23">
                  <c:v>194.18347072556199</c:v>
                </c:pt>
                <c:pt idx="24">
                  <c:v>193.93005227615552</c:v>
                </c:pt>
                <c:pt idx="25">
                  <c:v>193.6982049810228</c:v>
                </c:pt>
                <c:pt idx="26">
                  <c:v>193.5247923830031</c:v>
                </c:pt>
                <c:pt idx="27">
                  <c:v>193.41416708734738</c:v>
                </c:pt>
                <c:pt idx="28">
                  <c:v>193.34256332424209</c:v>
                </c:pt>
                <c:pt idx="29">
                  <c:v>193.40333431515052</c:v>
                </c:pt>
                <c:pt idx="30">
                  <c:v>193.4990890934456</c:v>
                </c:pt>
                <c:pt idx="31">
                  <c:v>193.68730384311328</c:v>
                </c:pt>
                <c:pt idx="32">
                  <c:v>194.08960469541128</c:v>
                </c:pt>
                <c:pt idx="33">
                  <c:v>194.66055349612515</c:v>
                </c:pt>
                <c:pt idx="34">
                  <c:v>195.33690845707315</c:v>
                </c:pt>
                <c:pt idx="35">
                  <c:v>195.99815886138563</c:v>
                </c:pt>
                <c:pt idx="36">
                  <c:v>196.65960502152629</c:v>
                </c:pt>
                <c:pt idx="37">
                  <c:v>197.25346185910561</c:v>
                </c:pt>
                <c:pt idx="38">
                  <c:v>197.68536192973374</c:v>
                </c:pt>
                <c:pt idx="39">
                  <c:v>197.91830524108227</c:v>
                </c:pt>
                <c:pt idx="40">
                  <c:v>198.14401914891135</c:v>
                </c:pt>
                <c:pt idx="41">
                  <c:v>198.39362047133366</c:v>
                </c:pt>
                <c:pt idx="42">
                  <c:v>198.53716532900705</c:v>
                </c:pt>
                <c:pt idx="43">
                  <c:v>198.75659725410392</c:v>
                </c:pt>
                <c:pt idx="44">
                  <c:v>199.06542199335007</c:v>
                </c:pt>
                <c:pt idx="45">
                  <c:v>199.29366451080733</c:v>
                </c:pt>
                <c:pt idx="46">
                  <c:v>199.41682782224456</c:v>
                </c:pt>
                <c:pt idx="47">
                  <c:v>199.51300693821022</c:v>
                </c:pt>
                <c:pt idx="48">
                  <c:v>199.65622532063489</c:v>
                </c:pt>
                <c:pt idx="49">
                  <c:v>199.74507792720436</c:v>
                </c:pt>
                <c:pt idx="50">
                  <c:v>199.77616103726541</c:v>
                </c:pt>
                <c:pt idx="51">
                  <c:v>199.82183031798431</c:v>
                </c:pt>
                <c:pt idx="52">
                  <c:v>199.77021275480382</c:v>
                </c:pt>
                <c:pt idx="53">
                  <c:v>199.61668641837935</c:v>
                </c:pt>
                <c:pt idx="54">
                  <c:v>199.45086601591541</c:v>
                </c:pt>
                <c:pt idx="55">
                  <c:v>199.32259356352259</c:v>
                </c:pt>
                <c:pt idx="56">
                  <c:v>199.2495519296445</c:v>
                </c:pt>
                <c:pt idx="57">
                  <c:v>199.21949435622346</c:v>
                </c:pt>
                <c:pt idx="58">
                  <c:v>199.13774885238695</c:v>
                </c:pt>
                <c:pt idx="59">
                  <c:v>199.01527929425592</c:v>
                </c:pt>
                <c:pt idx="60">
                  <c:v>198.91960990885678</c:v>
                </c:pt>
                <c:pt idx="61">
                  <c:v>198.79770889234499</c:v>
                </c:pt>
                <c:pt idx="62">
                  <c:v>198.60200355966927</c:v>
                </c:pt>
                <c:pt idx="63">
                  <c:v>198.40731216532788</c:v>
                </c:pt>
                <c:pt idx="64">
                  <c:v>198.22207296698161</c:v>
                </c:pt>
                <c:pt idx="65">
                  <c:v>198.0101352361151</c:v>
                </c:pt>
                <c:pt idx="66">
                  <c:v>197.77697199654071</c:v>
                </c:pt>
                <c:pt idx="67">
                  <c:v>197.54616567328517</c:v>
                </c:pt>
                <c:pt idx="68">
                  <c:v>197.31752285542595</c:v>
                </c:pt>
                <c:pt idx="69">
                  <c:v>197.06758830734262</c:v>
                </c:pt>
                <c:pt idx="70">
                  <c:v>196.80396353324858</c:v>
                </c:pt>
                <c:pt idx="71">
                  <c:v>196.56555121034171</c:v>
                </c:pt>
                <c:pt idx="72">
                  <c:v>196.33779355595948</c:v>
                </c:pt>
                <c:pt idx="73">
                  <c:v>196.10569651201357</c:v>
                </c:pt>
                <c:pt idx="74">
                  <c:v>195.89958481630359</c:v>
                </c:pt>
                <c:pt idx="75">
                  <c:v>195.73726785976604</c:v>
                </c:pt>
                <c:pt idx="76">
                  <c:v>195.6614942101161</c:v>
                </c:pt>
                <c:pt idx="77">
                  <c:v>195.6381282564675</c:v>
                </c:pt>
                <c:pt idx="78">
                  <c:v>195.64386259781062</c:v>
                </c:pt>
                <c:pt idx="79">
                  <c:v>195.72930469713515</c:v>
                </c:pt>
                <c:pt idx="80">
                  <c:v>195.85553093326553</c:v>
                </c:pt>
                <c:pt idx="81">
                  <c:v>195.99745661795052</c:v>
                </c:pt>
                <c:pt idx="82">
                  <c:v>196.24596059057404</c:v>
                </c:pt>
                <c:pt idx="83">
                  <c:v>196.54863865763963</c:v>
                </c:pt>
                <c:pt idx="84">
                  <c:v>196.8302162241589</c:v>
                </c:pt>
                <c:pt idx="85">
                  <c:v>197.05889191447238</c:v>
                </c:pt>
                <c:pt idx="86">
                  <c:v>197.27997152147364</c:v>
                </c:pt>
                <c:pt idx="87">
                  <c:v>197.53979009567792</c:v>
                </c:pt>
                <c:pt idx="88">
                  <c:v>197.64852226185027</c:v>
                </c:pt>
                <c:pt idx="89">
                  <c:v>197.6203360155277</c:v>
                </c:pt>
                <c:pt idx="90">
                  <c:v>197.5581353407668</c:v>
                </c:pt>
                <c:pt idx="91">
                  <c:v>197.46184626495722</c:v>
                </c:pt>
                <c:pt idx="92">
                  <c:v>197.32667898994865</c:v>
                </c:pt>
                <c:pt idx="93">
                  <c:v>197.14795638552309</c:v>
                </c:pt>
                <c:pt idx="94">
                  <c:v>196.97307351231484</c:v>
                </c:pt>
                <c:pt idx="95">
                  <c:v>196.83312919458649</c:v>
                </c:pt>
                <c:pt idx="96">
                  <c:v>196.70060692424593</c:v>
                </c:pt>
                <c:pt idx="97">
                  <c:v>196.61732317261288</c:v>
                </c:pt>
                <c:pt idx="98">
                  <c:v>196.51765448879189</c:v>
                </c:pt>
                <c:pt idx="99">
                  <c:v>196.35454928068148</c:v>
                </c:pt>
                <c:pt idx="100">
                  <c:v>196.19283590002931</c:v>
                </c:pt>
                <c:pt idx="101">
                  <c:v>196.04203951094158</c:v>
                </c:pt>
                <c:pt idx="102">
                  <c:v>195.9260092954905</c:v>
                </c:pt>
                <c:pt idx="103">
                  <c:v>195.78233505028288</c:v>
                </c:pt>
                <c:pt idx="104">
                  <c:v>195.63166061452924</c:v>
                </c:pt>
                <c:pt idx="105">
                  <c:v>195.45580137835961</c:v>
                </c:pt>
                <c:pt idx="106">
                  <c:v>195.19634946404241</c:v>
                </c:pt>
                <c:pt idx="107">
                  <c:v>194.9301394719875</c:v>
                </c:pt>
                <c:pt idx="108">
                  <c:v>194.68917262350919</c:v>
                </c:pt>
                <c:pt idx="109">
                  <c:v>194.48721400147505</c:v>
                </c:pt>
                <c:pt idx="110">
                  <c:v>194.3155196255484</c:v>
                </c:pt>
                <c:pt idx="111">
                  <c:v>194.1419700142888</c:v>
                </c:pt>
                <c:pt idx="112">
                  <c:v>193.96502037017555</c:v>
                </c:pt>
                <c:pt idx="113">
                  <c:v>193.80266014735355</c:v>
                </c:pt>
                <c:pt idx="114">
                  <c:v>193.61791213145924</c:v>
                </c:pt>
                <c:pt idx="115">
                  <c:v>193.37541459077332</c:v>
                </c:pt>
                <c:pt idx="116">
                  <c:v>193.09528908373829</c:v>
                </c:pt>
                <c:pt idx="117">
                  <c:v>192.78569295731396</c:v>
                </c:pt>
                <c:pt idx="118">
                  <c:v>192.51663677718759</c:v>
                </c:pt>
                <c:pt idx="119">
                  <c:v>192.30201059861318</c:v>
                </c:pt>
                <c:pt idx="120">
                  <c:v>192.09868420877717</c:v>
                </c:pt>
                <c:pt idx="121">
                  <c:v>191.90911697796287</c:v>
                </c:pt>
                <c:pt idx="122">
                  <c:v>191.67813556124545</c:v>
                </c:pt>
                <c:pt idx="123">
                  <c:v>191.35736680176811</c:v>
                </c:pt>
                <c:pt idx="124">
                  <c:v>190.99281842354904</c:v>
                </c:pt>
                <c:pt idx="125">
                  <c:v>190.61414195087096</c:v>
                </c:pt>
                <c:pt idx="126">
                  <c:v>190.25370869729542</c:v>
                </c:pt>
                <c:pt idx="127">
                  <c:v>189.95110755581251</c:v>
                </c:pt>
                <c:pt idx="128">
                  <c:v>189.68995104974843</c:v>
                </c:pt>
                <c:pt idx="129">
                  <c:v>189.42315265798715</c:v>
                </c:pt>
                <c:pt idx="130">
                  <c:v>189.14428121635689</c:v>
                </c:pt>
                <c:pt idx="131">
                  <c:v>188.86762874666431</c:v>
                </c:pt>
                <c:pt idx="132">
                  <c:v>188.62134883888834</c:v>
                </c:pt>
                <c:pt idx="133">
                  <c:v>188.39080691137153</c:v>
                </c:pt>
                <c:pt idx="134">
                  <c:v>188.18345024409899</c:v>
                </c:pt>
                <c:pt idx="135">
                  <c:v>188.03328429053232</c:v>
                </c:pt>
                <c:pt idx="136">
                  <c:v>187.91766819134128</c:v>
                </c:pt>
                <c:pt idx="137">
                  <c:v>187.86829388557027</c:v>
                </c:pt>
                <c:pt idx="138">
                  <c:v>187.82883480296931</c:v>
                </c:pt>
                <c:pt idx="139">
                  <c:v>187.76748608913033</c:v>
                </c:pt>
                <c:pt idx="140">
                  <c:v>187.7498871551532</c:v>
                </c:pt>
                <c:pt idx="141">
                  <c:v>187.69303767864602</c:v>
                </c:pt>
                <c:pt idx="142">
                  <c:v>187.53846711658076</c:v>
                </c:pt>
                <c:pt idx="143">
                  <c:v>187.34732863116531</c:v>
                </c:pt>
                <c:pt idx="144">
                  <c:v>187.2168323474701</c:v>
                </c:pt>
                <c:pt idx="145">
                  <c:v>187.15431058346385</c:v>
                </c:pt>
                <c:pt idx="146">
                  <c:v>187.08973075661746</c:v>
                </c:pt>
                <c:pt idx="147">
                  <c:v>187.05276335409013</c:v>
                </c:pt>
                <c:pt idx="148">
                  <c:v>186.99259135111711</c:v>
                </c:pt>
                <c:pt idx="149">
                  <c:v>186.88105175227039</c:v>
                </c:pt>
                <c:pt idx="150">
                  <c:v>186.76511055944187</c:v>
                </c:pt>
                <c:pt idx="151">
                  <c:v>186.63218485951174</c:v>
                </c:pt>
                <c:pt idx="152">
                  <c:v>186.51151348556104</c:v>
                </c:pt>
                <c:pt idx="153">
                  <c:v>186.43465902625931</c:v>
                </c:pt>
                <c:pt idx="154">
                  <c:v>186.40510937183367</c:v>
                </c:pt>
                <c:pt idx="155">
                  <c:v>186.33788393044807</c:v>
                </c:pt>
                <c:pt idx="156">
                  <c:v>186.22328425630516</c:v>
                </c:pt>
                <c:pt idx="157">
                  <c:v>186.09868796273298</c:v>
                </c:pt>
                <c:pt idx="158">
                  <c:v>185.98063550798622</c:v>
                </c:pt>
                <c:pt idx="159">
                  <c:v>185.90909524409437</c:v>
                </c:pt>
                <c:pt idx="160">
                  <c:v>185.86517601765249</c:v>
                </c:pt>
                <c:pt idx="161">
                  <c:v>185.89687957372212</c:v>
                </c:pt>
                <c:pt idx="162">
                  <c:v>186.04463888939944</c:v>
                </c:pt>
                <c:pt idx="163">
                  <c:v>186.29656871542988</c:v>
                </c:pt>
                <c:pt idx="164">
                  <c:v>186.55254386486379</c:v>
                </c:pt>
                <c:pt idx="165">
                  <c:v>186.61794590505014</c:v>
                </c:pt>
                <c:pt idx="166">
                  <c:v>186.61452120094887</c:v>
                </c:pt>
                <c:pt idx="167">
                  <c:v>186.70885105356226</c:v>
                </c:pt>
                <c:pt idx="168">
                  <c:v>186.75909008468074</c:v>
                </c:pt>
                <c:pt idx="169">
                  <c:v>186.65414561156683</c:v>
                </c:pt>
                <c:pt idx="170">
                  <c:v>186.45127167162451</c:v>
                </c:pt>
                <c:pt idx="171">
                  <c:v>186.2490362408553</c:v>
                </c:pt>
                <c:pt idx="172">
                  <c:v>186.10163435906708</c:v>
                </c:pt>
                <c:pt idx="173">
                  <c:v>186.04441343591935</c:v>
                </c:pt>
                <c:pt idx="174">
                  <c:v>186.0703062294991</c:v>
                </c:pt>
                <c:pt idx="175">
                  <c:v>186.11443122028501</c:v>
                </c:pt>
                <c:pt idx="176">
                  <c:v>186.09599446003409</c:v>
                </c:pt>
                <c:pt idx="177">
                  <c:v>186.05767580897432</c:v>
                </c:pt>
                <c:pt idx="178">
                  <c:v>186.01906761424402</c:v>
                </c:pt>
                <c:pt idx="179">
                  <c:v>185.89184711962778</c:v>
                </c:pt>
                <c:pt idx="180">
                  <c:v>185.73873568358255</c:v>
                </c:pt>
                <c:pt idx="181">
                  <c:v>185.5783070053867</c:v>
                </c:pt>
                <c:pt idx="182">
                  <c:v>185.41889262653945</c:v>
                </c:pt>
                <c:pt idx="183">
                  <c:v>185.35756001689558</c:v>
                </c:pt>
                <c:pt idx="184">
                  <c:v>185.33245306973848</c:v>
                </c:pt>
                <c:pt idx="185">
                  <c:v>185.20856325913738</c:v>
                </c:pt>
                <c:pt idx="186">
                  <c:v>185.00118864306688</c:v>
                </c:pt>
                <c:pt idx="187">
                  <c:v>184.74829019373144</c:v>
                </c:pt>
                <c:pt idx="188">
                  <c:v>184.44196897402657</c:v>
                </c:pt>
                <c:pt idx="189">
                  <c:v>184.11605377066246</c:v>
                </c:pt>
                <c:pt idx="190">
                  <c:v>183.78879459057418</c:v>
                </c:pt>
                <c:pt idx="191">
                  <c:v>183.46345818002223</c:v>
                </c:pt>
                <c:pt idx="192">
                  <c:v>183.21905625071702</c:v>
                </c:pt>
                <c:pt idx="193">
                  <c:v>183.00630049516587</c:v>
                </c:pt>
                <c:pt idx="194">
                  <c:v>182.74957883301414</c:v>
                </c:pt>
                <c:pt idx="195">
                  <c:v>182.52936580602434</c:v>
                </c:pt>
                <c:pt idx="196">
                  <c:v>182.33099107528915</c:v>
                </c:pt>
                <c:pt idx="197">
                  <c:v>182.11790229263897</c:v>
                </c:pt>
                <c:pt idx="198">
                  <c:v>181.92602577587783</c:v>
                </c:pt>
                <c:pt idx="199">
                  <c:v>181.75147076511846</c:v>
                </c:pt>
                <c:pt idx="200">
                  <c:v>181.59739405075186</c:v>
                </c:pt>
                <c:pt idx="201">
                  <c:v>181.42824716669804</c:v>
                </c:pt>
                <c:pt idx="202">
                  <c:v>181.21198925469099</c:v>
                </c:pt>
                <c:pt idx="203">
                  <c:v>181.0270983384506</c:v>
                </c:pt>
                <c:pt idx="204">
                  <c:v>180.90148292779028</c:v>
                </c:pt>
                <c:pt idx="205">
                  <c:v>180.80498179082667</c:v>
                </c:pt>
                <c:pt idx="206">
                  <c:v>180.77661502071575</c:v>
                </c:pt>
                <c:pt idx="207">
                  <c:v>180.82881660733096</c:v>
                </c:pt>
                <c:pt idx="208">
                  <c:v>180.97431172858813</c:v>
                </c:pt>
                <c:pt idx="209">
                  <c:v>181.29006731785174</c:v>
                </c:pt>
                <c:pt idx="210">
                  <c:v>181.69736003764683</c:v>
                </c:pt>
                <c:pt idx="211">
                  <c:v>182.16144076436623</c:v>
                </c:pt>
                <c:pt idx="212">
                  <c:v>182.54754696069381</c:v>
                </c:pt>
                <c:pt idx="213">
                  <c:v>182.76877792601303</c:v>
                </c:pt>
                <c:pt idx="214">
                  <c:v>183.02997090846148</c:v>
                </c:pt>
                <c:pt idx="215">
                  <c:v>183.30884710282342</c:v>
                </c:pt>
                <c:pt idx="216">
                  <c:v>183.57645085611566</c:v>
                </c:pt>
                <c:pt idx="217">
                  <c:v>183.86254760813225</c:v>
                </c:pt>
                <c:pt idx="218">
                  <c:v>183.9878148444086</c:v>
                </c:pt>
                <c:pt idx="219">
                  <c:v>183.92046489812955</c:v>
                </c:pt>
                <c:pt idx="220">
                  <c:v>183.79596190055318</c:v>
                </c:pt>
                <c:pt idx="221">
                  <c:v>183.68563842115819</c:v>
                </c:pt>
                <c:pt idx="222">
                  <c:v>183.5575570794679</c:v>
                </c:pt>
                <c:pt idx="223">
                  <c:v>183.3823967421275</c:v>
                </c:pt>
                <c:pt idx="224">
                  <c:v>183.22188538657218</c:v>
                </c:pt>
                <c:pt idx="225">
                  <c:v>183.15747490982869</c:v>
                </c:pt>
                <c:pt idx="226">
                  <c:v>183.06942291449897</c:v>
                </c:pt>
                <c:pt idx="227">
                  <c:v>182.90264185859638</c:v>
                </c:pt>
                <c:pt idx="228">
                  <c:v>182.74618552171032</c:v>
                </c:pt>
                <c:pt idx="229">
                  <c:v>182.5839044512212</c:v>
                </c:pt>
                <c:pt idx="230">
                  <c:v>182.45180697506274</c:v>
                </c:pt>
                <c:pt idx="231">
                  <c:v>182.33082643740747</c:v>
                </c:pt>
                <c:pt idx="232">
                  <c:v>182.17977760455591</c:v>
                </c:pt>
                <c:pt idx="233">
                  <c:v>181.95195917765855</c:v>
                </c:pt>
                <c:pt idx="234">
                  <c:v>181.67588177764324</c:v>
                </c:pt>
                <c:pt idx="235">
                  <c:v>181.41215053510598</c:v>
                </c:pt>
                <c:pt idx="236">
                  <c:v>181.12950388080046</c:v>
                </c:pt>
                <c:pt idx="237">
                  <c:v>180.86182060106319</c:v>
                </c:pt>
                <c:pt idx="238">
                  <c:v>180.62484895554078</c:v>
                </c:pt>
                <c:pt idx="239">
                  <c:v>180.42174856633343</c:v>
                </c:pt>
                <c:pt idx="240">
                  <c:v>180.24239985468753</c:v>
                </c:pt>
              </c:numCache>
            </c:numRef>
          </c:yVal>
          <c:smooth val="0"/>
        </c:ser>
        <c:dLbls>
          <c:showLegendKey val="0"/>
          <c:showVal val="0"/>
          <c:showCatName val="0"/>
          <c:showSerName val="0"/>
          <c:showPercent val="0"/>
          <c:showBubbleSize val="0"/>
        </c:dLbls>
        <c:axId val="139747712"/>
        <c:axId val="139749248"/>
      </c:scatterChart>
      <c:catAx>
        <c:axId val="139747712"/>
        <c:scaling>
          <c:orientation val="maxMin"/>
        </c:scaling>
        <c:delete val="0"/>
        <c:axPos val="b"/>
        <c:numFmt formatCode="mm/dd/yy;@" sourceLinked="0"/>
        <c:majorTickMark val="out"/>
        <c:minorTickMark val="none"/>
        <c:tickLblPos val="nextTo"/>
        <c:txPr>
          <a:bodyPr rot="-5400000" vert="horz"/>
          <a:lstStyle/>
          <a:p>
            <a:pPr>
              <a:defRPr/>
            </a:pPr>
            <a:endParaRPr lang="en-US"/>
          </a:p>
        </c:txPr>
        <c:crossAx val="139749248"/>
        <c:crosses val="autoZero"/>
        <c:auto val="0"/>
        <c:lblAlgn val="ctr"/>
        <c:lblOffset val="100"/>
        <c:tickLblSkip val="10"/>
        <c:tickMarkSkip val="10"/>
        <c:noMultiLvlLbl val="0"/>
      </c:catAx>
      <c:valAx>
        <c:axId val="139749248"/>
        <c:scaling>
          <c:orientation val="minMax"/>
          <c:max val="211.8"/>
          <c:min val="170.10000000000002"/>
        </c:scaling>
        <c:delete val="0"/>
        <c:axPos val="r"/>
        <c:numFmt formatCode="#,##0.0" sourceLinked="0"/>
        <c:majorTickMark val="out"/>
        <c:minorTickMark val="none"/>
        <c:tickLblPos val="nextTo"/>
        <c:txPr>
          <a:bodyPr rot="0" vert="horz"/>
          <a:lstStyle/>
          <a:p>
            <a:pPr>
              <a:defRPr/>
            </a:pPr>
            <a:endParaRPr lang="en-US"/>
          </a:p>
        </c:txPr>
        <c:crossAx val="139747712"/>
        <c:crossesAt val="1"/>
        <c:crossBetween val="between"/>
      </c:valAx>
      <c:spPr>
        <a:ln>
          <a:noFill/>
        </a:ln>
      </c:spPr>
    </c:plotArea>
    <c:legend>
      <c:legendPos val="t"/>
      <c:legendEntry>
        <c:idx val="0"/>
        <c:delete val="1"/>
      </c:legendEntry>
      <c:legendEntry>
        <c:idx val="1"/>
        <c:delete val="1"/>
      </c:legendEntry>
      <c:legendEntry>
        <c:idx val="2"/>
        <c:delete val="1"/>
      </c:legendEntry>
      <c:legendEntry>
        <c:idx val="3"/>
        <c:delete val="1"/>
      </c:legendEntry>
      <c:legendEntry>
        <c:idx val="4"/>
        <c:delete val="1"/>
      </c:legendEntry>
      <c:legendEntry>
        <c:idx val="5"/>
        <c:delete val="1"/>
      </c:legendEntry>
      <c:legendEntry>
        <c:idx val="6"/>
        <c:txPr>
          <a:bodyPr/>
          <a:lstStyle/>
          <a:p>
            <a:pPr>
              <a:defRPr b="1">
                <a:solidFill>
                  <a:schemeClr val="accent1"/>
                </a:solidFill>
              </a:defRPr>
            </a:pPr>
            <a:endParaRPr lang="en-US"/>
          </a:p>
        </c:txPr>
      </c:legendEntry>
      <c:legendEntry>
        <c:idx val="7"/>
        <c:delete val="1"/>
      </c:legendEntry>
      <c:layout>
        <c:manualLayout>
          <c:xMode val="edge"/>
          <c:yMode val="edge"/>
          <c:x val="5.7791553261552581E-2"/>
          <c:y val="7.8982745898739534E-2"/>
          <c:w val="0.17861797126105505"/>
          <c:h val="5.4011091355516044E-2"/>
        </c:manualLayout>
      </c:layout>
      <c:overlay val="0"/>
    </c:legend>
    <c:plotVisOnly val="1"/>
    <c:dispBlanksAs val="gap"/>
    <c:showDLblsOverMax val="0"/>
  </c:chart>
  <c:spPr>
    <a:solidFill>
      <a:schemeClr val="bg1"/>
    </a:solidFill>
    <a:ln w="19050">
      <a:solidFill>
        <a:schemeClr val="tx1"/>
      </a:solidFill>
    </a:ln>
  </c:spPr>
  <c:printSettings>
    <c:headerFooter alignWithMargins="0"/>
    <c:pageMargins b="1" l="0.75" r="0.75" t="1" header="0.5" footer="0.5"/>
    <c:pageSetup orientation="landscape" horizontalDpi="-3"/>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xMode val="edge"/>
          <c:yMode val="edge"/>
          <c:x val="7.607372942018611E-3"/>
          <c:y val="3.1682479619376203E-2"/>
          <c:w val="0.93962741589119536"/>
          <c:h val="0.8727924468805357"/>
        </c:manualLayout>
      </c:layout>
      <c:areaChart>
        <c:grouping val="standard"/>
        <c:varyColors val="0"/>
        <c:ser>
          <c:idx val="4"/>
          <c:order val="4"/>
          <c:tx>
            <c:strRef>
              <c:f>CalculationsAndCharts!$U$31</c:f>
              <c:strCache>
                <c:ptCount val="1"/>
                <c:pt idx="0">
                  <c:v>Oscillator Delta</c:v>
                </c:pt>
              </c:strCache>
            </c:strRef>
          </c:tx>
          <c:spPr>
            <a:solidFill>
              <a:srgbClr val="92D050"/>
            </a:solidFill>
            <a:ln>
              <a:solidFill>
                <a:srgbClr val="92D050"/>
              </a:solidFill>
            </a:ln>
          </c:spPr>
          <c:cat>
            <c:numRef>
              <c:f>CalculationsAndCharts!$B$33:$B$273</c:f>
              <c:numCache>
                <c:formatCode>ddd\ mm/dd/yyyy;@</c:formatCode>
                <c:ptCount val="241"/>
                <c:pt idx="0">
                  <c:v>41976</c:v>
                </c:pt>
                <c:pt idx="1">
                  <c:v>41975</c:v>
                </c:pt>
                <c:pt idx="2">
                  <c:v>41974</c:v>
                </c:pt>
                <c:pt idx="3">
                  <c:v>41971</c:v>
                </c:pt>
                <c:pt idx="4">
                  <c:v>41969</c:v>
                </c:pt>
                <c:pt idx="5">
                  <c:v>41968</c:v>
                </c:pt>
                <c:pt idx="6">
                  <c:v>41967</c:v>
                </c:pt>
                <c:pt idx="7">
                  <c:v>41964</c:v>
                </c:pt>
                <c:pt idx="8">
                  <c:v>41963</c:v>
                </c:pt>
                <c:pt idx="9">
                  <c:v>41962</c:v>
                </c:pt>
                <c:pt idx="10">
                  <c:v>41961</c:v>
                </c:pt>
                <c:pt idx="11">
                  <c:v>41960</c:v>
                </c:pt>
                <c:pt idx="12">
                  <c:v>41957</c:v>
                </c:pt>
                <c:pt idx="13">
                  <c:v>41956</c:v>
                </c:pt>
                <c:pt idx="14">
                  <c:v>41955</c:v>
                </c:pt>
                <c:pt idx="15">
                  <c:v>41954</c:v>
                </c:pt>
                <c:pt idx="16">
                  <c:v>41953</c:v>
                </c:pt>
                <c:pt idx="17">
                  <c:v>41950</c:v>
                </c:pt>
                <c:pt idx="18">
                  <c:v>41949</c:v>
                </c:pt>
                <c:pt idx="19">
                  <c:v>41948</c:v>
                </c:pt>
                <c:pt idx="20">
                  <c:v>41947</c:v>
                </c:pt>
                <c:pt idx="21">
                  <c:v>41946</c:v>
                </c:pt>
                <c:pt idx="22">
                  <c:v>41943</c:v>
                </c:pt>
                <c:pt idx="23">
                  <c:v>41942</c:v>
                </c:pt>
                <c:pt idx="24">
                  <c:v>41941</c:v>
                </c:pt>
                <c:pt idx="25">
                  <c:v>41940</c:v>
                </c:pt>
                <c:pt idx="26">
                  <c:v>41939</c:v>
                </c:pt>
                <c:pt idx="27">
                  <c:v>41936</c:v>
                </c:pt>
                <c:pt idx="28">
                  <c:v>41935</c:v>
                </c:pt>
                <c:pt idx="29">
                  <c:v>41934</c:v>
                </c:pt>
                <c:pt idx="30">
                  <c:v>41933</c:v>
                </c:pt>
                <c:pt idx="31">
                  <c:v>41932</c:v>
                </c:pt>
                <c:pt idx="32">
                  <c:v>41929</c:v>
                </c:pt>
                <c:pt idx="33">
                  <c:v>41928</c:v>
                </c:pt>
                <c:pt idx="34">
                  <c:v>41927</c:v>
                </c:pt>
                <c:pt idx="35">
                  <c:v>41926</c:v>
                </c:pt>
                <c:pt idx="36">
                  <c:v>41925</c:v>
                </c:pt>
                <c:pt idx="37">
                  <c:v>41922</c:v>
                </c:pt>
                <c:pt idx="38">
                  <c:v>41921</c:v>
                </c:pt>
                <c:pt idx="39">
                  <c:v>41920</c:v>
                </c:pt>
                <c:pt idx="40">
                  <c:v>41919</c:v>
                </c:pt>
                <c:pt idx="41">
                  <c:v>41918</c:v>
                </c:pt>
                <c:pt idx="42">
                  <c:v>41915</c:v>
                </c:pt>
                <c:pt idx="43">
                  <c:v>41914</c:v>
                </c:pt>
                <c:pt idx="44">
                  <c:v>41913</c:v>
                </c:pt>
                <c:pt idx="45">
                  <c:v>41912</c:v>
                </c:pt>
                <c:pt idx="46">
                  <c:v>41911</c:v>
                </c:pt>
                <c:pt idx="47">
                  <c:v>41908</c:v>
                </c:pt>
                <c:pt idx="48">
                  <c:v>41907</c:v>
                </c:pt>
                <c:pt idx="49">
                  <c:v>41906</c:v>
                </c:pt>
                <c:pt idx="50">
                  <c:v>41905</c:v>
                </c:pt>
                <c:pt idx="51">
                  <c:v>41904</c:v>
                </c:pt>
                <c:pt idx="52">
                  <c:v>41901</c:v>
                </c:pt>
                <c:pt idx="53">
                  <c:v>41900</c:v>
                </c:pt>
                <c:pt idx="54">
                  <c:v>41899</c:v>
                </c:pt>
                <c:pt idx="55">
                  <c:v>41898</c:v>
                </c:pt>
                <c:pt idx="56">
                  <c:v>41897</c:v>
                </c:pt>
                <c:pt idx="57">
                  <c:v>41894</c:v>
                </c:pt>
                <c:pt idx="58">
                  <c:v>41893</c:v>
                </c:pt>
                <c:pt idx="59">
                  <c:v>41892</c:v>
                </c:pt>
                <c:pt idx="60">
                  <c:v>41891</c:v>
                </c:pt>
                <c:pt idx="61">
                  <c:v>41890</c:v>
                </c:pt>
                <c:pt idx="62">
                  <c:v>41887</c:v>
                </c:pt>
                <c:pt idx="63">
                  <c:v>41886</c:v>
                </c:pt>
                <c:pt idx="64">
                  <c:v>41885</c:v>
                </c:pt>
                <c:pt idx="65">
                  <c:v>41884</c:v>
                </c:pt>
                <c:pt idx="66">
                  <c:v>41880</c:v>
                </c:pt>
                <c:pt idx="67">
                  <c:v>41879</c:v>
                </c:pt>
                <c:pt idx="68">
                  <c:v>41878</c:v>
                </c:pt>
                <c:pt idx="69">
                  <c:v>41877</c:v>
                </c:pt>
                <c:pt idx="70">
                  <c:v>41876</c:v>
                </c:pt>
                <c:pt idx="71">
                  <c:v>41873</c:v>
                </c:pt>
                <c:pt idx="72">
                  <c:v>41872</c:v>
                </c:pt>
                <c:pt idx="73">
                  <c:v>41871</c:v>
                </c:pt>
                <c:pt idx="74">
                  <c:v>41870</c:v>
                </c:pt>
                <c:pt idx="75">
                  <c:v>41869</c:v>
                </c:pt>
                <c:pt idx="76">
                  <c:v>41866</c:v>
                </c:pt>
                <c:pt idx="77">
                  <c:v>41865</c:v>
                </c:pt>
                <c:pt idx="78">
                  <c:v>41864</c:v>
                </c:pt>
                <c:pt idx="79">
                  <c:v>41863</c:v>
                </c:pt>
                <c:pt idx="80">
                  <c:v>41862</c:v>
                </c:pt>
                <c:pt idx="81">
                  <c:v>41859</c:v>
                </c:pt>
                <c:pt idx="82">
                  <c:v>41858</c:v>
                </c:pt>
                <c:pt idx="83">
                  <c:v>41857</c:v>
                </c:pt>
                <c:pt idx="84">
                  <c:v>41856</c:v>
                </c:pt>
                <c:pt idx="85">
                  <c:v>41855</c:v>
                </c:pt>
                <c:pt idx="86">
                  <c:v>41852</c:v>
                </c:pt>
                <c:pt idx="87">
                  <c:v>41851</c:v>
                </c:pt>
                <c:pt idx="88">
                  <c:v>41850</c:v>
                </c:pt>
                <c:pt idx="89">
                  <c:v>41849</c:v>
                </c:pt>
                <c:pt idx="90">
                  <c:v>41848</c:v>
                </c:pt>
                <c:pt idx="91">
                  <c:v>41845</c:v>
                </c:pt>
                <c:pt idx="92">
                  <c:v>41844</c:v>
                </c:pt>
                <c:pt idx="93">
                  <c:v>41843</c:v>
                </c:pt>
                <c:pt idx="94">
                  <c:v>41842</c:v>
                </c:pt>
                <c:pt idx="95">
                  <c:v>41841</c:v>
                </c:pt>
                <c:pt idx="96">
                  <c:v>41838</c:v>
                </c:pt>
                <c:pt idx="97">
                  <c:v>41837</c:v>
                </c:pt>
                <c:pt idx="98">
                  <c:v>41836</c:v>
                </c:pt>
                <c:pt idx="99">
                  <c:v>41835</c:v>
                </c:pt>
                <c:pt idx="100">
                  <c:v>41834</c:v>
                </c:pt>
                <c:pt idx="101">
                  <c:v>41831</c:v>
                </c:pt>
                <c:pt idx="102">
                  <c:v>41830</c:v>
                </c:pt>
                <c:pt idx="103">
                  <c:v>41829</c:v>
                </c:pt>
                <c:pt idx="104">
                  <c:v>41828</c:v>
                </c:pt>
                <c:pt idx="105">
                  <c:v>41827</c:v>
                </c:pt>
                <c:pt idx="106">
                  <c:v>41823</c:v>
                </c:pt>
                <c:pt idx="107">
                  <c:v>41822</c:v>
                </c:pt>
                <c:pt idx="108">
                  <c:v>41821</c:v>
                </c:pt>
                <c:pt idx="109">
                  <c:v>41820</c:v>
                </c:pt>
                <c:pt idx="110">
                  <c:v>41817</c:v>
                </c:pt>
                <c:pt idx="111">
                  <c:v>41816</c:v>
                </c:pt>
                <c:pt idx="112">
                  <c:v>41815</c:v>
                </c:pt>
                <c:pt idx="113">
                  <c:v>41814</c:v>
                </c:pt>
                <c:pt idx="114">
                  <c:v>41813</c:v>
                </c:pt>
                <c:pt idx="115">
                  <c:v>41810</c:v>
                </c:pt>
                <c:pt idx="116">
                  <c:v>41809</c:v>
                </c:pt>
                <c:pt idx="117">
                  <c:v>41808</c:v>
                </c:pt>
                <c:pt idx="118">
                  <c:v>41807</c:v>
                </c:pt>
                <c:pt idx="119">
                  <c:v>41806</c:v>
                </c:pt>
                <c:pt idx="120">
                  <c:v>41803</c:v>
                </c:pt>
                <c:pt idx="121">
                  <c:v>41802</c:v>
                </c:pt>
                <c:pt idx="122">
                  <c:v>41801</c:v>
                </c:pt>
                <c:pt idx="123">
                  <c:v>41800</c:v>
                </c:pt>
                <c:pt idx="124">
                  <c:v>41799</c:v>
                </c:pt>
                <c:pt idx="125">
                  <c:v>41796</c:v>
                </c:pt>
                <c:pt idx="126">
                  <c:v>41795</c:v>
                </c:pt>
                <c:pt idx="127">
                  <c:v>41794</c:v>
                </c:pt>
                <c:pt idx="128">
                  <c:v>41793</c:v>
                </c:pt>
                <c:pt idx="129">
                  <c:v>41792</c:v>
                </c:pt>
                <c:pt idx="130">
                  <c:v>41789</c:v>
                </c:pt>
                <c:pt idx="131">
                  <c:v>41788</c:v>
                </c:pt>
                <c:pt idx="132">
                  <c:v>41787</c:v>
                </c:pt>
                <c:pt idx="133">
                  <c:v>41786</c:v>
                </c:pt>
                <c:pt idx="134">
                  <c:v>41782</c:v>
                </c:pt>
                <c:pt idx="135">
                  <c:v>41781</c:v>
                </c:pt>
                <c:pt idx="136">
                  <c:v>41780</c:v>
                </c:pt>
                <c:pt idx="137">
                  <c:v>41779</c:v>
                </c:pt>
                <c:pt idx="138">
                  <c:v>41778</c:v>
                </c:pt>
                <c:pt idx="139">
                  <c:v>41775</c:v>
                </c:pt>
                <c:pt idx="140">
                  <c:v>41774</c:v>
                </c:pt>
                <c:pt idx="141">
                  <c:v>41773</c:v>
                </c:pt>
                <c:pt idx="142">
                  <c:v>41772</c:v>
                </c:pt>
                <c:pt idx="143">
                  <c:v>41771</c:v>
                </c:pt>
                <c:pt idx="144">
                  <c:v>41768</c:v>
                </c:pt>
                <c:pt idx="145">
                  <c:v>41767</c:v>
                </c:pt>
                <c:pt idx="146">
                  <c:v>41766</c:v>
                </c:pt>
                <c:pt idx="147">
                  <c:v>41765</c:v>
                </c:pt>
                <c:pt idx="148">
                  <c:v>41764</c:v>
                </c:pt>
                <c:pt idx="149">
                  <c:v>41761</c:v>
                </c:pt>
                <c:pt idx="150">
                  <c:v>41760</c:v>
                </c:pt>
                <c:pt idx="151">
                  <c:v>41759</c:v>
                </c:pt>
                <c:pt idx="152">
                  <c:v>41758</c:v>
                </c:pt>
                <c:pt idx="153">
                  <c:v>41757</c:v>
                </c:pt>
                <c:pt idx="154">
                  <c:v>41754</c:v>
                </c:pt>
                <c:pt idx="155">
                  <c:v>41753</c:v>
                </c:pt>
                <c:pt idx="156">
                  <c:v>41752</c:v>
                </c:pt>
                <c:pt idx="157">
                  <c:v>41751</c:v>
                </c:pt>
                <c:pt idx="158">
                  <c:v>41750</c:v>
                </c:pt>
                <c:pt idx="159">
                  <c:v>41746</c:v>
                </c:pt>
                <c:pt idx="160">
                  <c:v>41745</c:v>
                </c:pt>
                <c:pt idx="161">
                  <c:v>41744</c:v>
                </c:pt>
                <c:pt idx="162">
                  <c:v>41743</c:v>
                </c:pt>
                <c:pt idx="163">
                  <c:v>41740</c:v>
                </c:pt>
                <c:pt idx="164">
                  <c:v>41739</c:v>
                </c:pt>
                <c:pt idx="165">
                  <c:v>41738</c:v>
                </c:pt>
                <c:pt idx="166">
                  <c:v>41737</c:v>
                </c:pt>
                <c:pt idx="167">
                  <c:v>41736</c:v>
                </c:pt>
                <c:pt idx="168">
                  <c:v>41733</c:v>
                </c:pt>
                <c:pt idx="169">
                  <c:v>41732</c:v>
                </c:pt>
                <c:pt idx="170">
                  <c:v>41731</c:v>
                </c:pt>
                <c:pt idx="171">
                  <c:v>41730</c:v>
                </c:pt>
                <c:pt idx="172">
                  <c:v>41729</c:v>
                </c:pt>
                <c:pt idx="173">
                  <c:v>41726</c:v>
                </c:pt>
                <c:pt idx="174">
                  <c:v>41725</c:v>
                </c:pt>
                <c:pt idx="175">
                  <c:v>41724</c:v>
                </c:pt>
                <c:pt idx="176">
                  <c:v>41723</c:v>
                </c:pt>
                <c:pt idx="177">
                  <c:v>41722</c:v>
                </c:pt>
                <c:pt idx="178">
                  <c:v>41719</c:v>
                </c:pt>
                <c:pt idx="179">
                  <c:v>41718</c:v>
                </c:pt>
                <c:pt idx="180">
                  <c:v>41717</c:v>
                </c:pt>
                <c:pt idx="181">
                  <c:v>41716</c:v>
                </c:pt>
                <c:pt idx="182">
                  <c:v>41715</c:v>
                </c:pt>
                <c:pt idx="183">
                  <c:v>41712</c:v>
                </c:pt>
                <c:pt idx="184">
                  <c:v>41711</c:v>
                </c:pt>
                <c:pt idx="185">
                  <c:v>41710</c:v>
                </c:pt>
                <c:pt idx="186">
                  <c:v>41709</c:v>
                </c:pt>
                <c:pt idx="187">
                  <c:v>41708</c:v>
                </c:pt>
                <c:pt idx="188">
                  <c:v>41705</c:v>
                </c:pt>
                <c:pt idx="189">
                  <c:v>41704</c:v>
                </c:pt>
                <c:pt idx="190">
                  <c:v>41703</c:v>
                </c:pt>
                <c:pt idx="191">
                  <c:v>41702</c:v>
                </c:pt>
                <c:pt idx="192">
                  <c:v>41701</c:v>
                </c:pt>
                <c:pt idx="193">
                  <c:v>41698</c:v>
                </c:pt>
                <c:pt idx="194">
                  <c:v>41697</c:v>
                </c:pt>
                <c:pt idx="195">
                  <c:v>41696</c:v>
                </c:pt>
                <c:pt idx="196">
                  <c:v>41695</c:v>
                </c:pt>
                <c:pt idx="197">
                  <c:v>41694</c:v>
                </c:pt>
                <c:pt idx="198">
                  <c:v>41691</c:v>
                </c:pt>
                <c:pt idx="199">
                  <c:v>41690</c:v>
                </c:pt>
                <c:pt idx="200">
                  <c:v>41689</c:v>
                </c:pt>
                <c:pt idx="201">
                  <c:v>41688</c:v>
                </c:pt>
                <c:pt idx="202">
                  <c:v>41684</c:v>
                </c:pt>
                <c:pt idx="203">
                  <c:v>41683</c:v>
                </c:pt>
                <c:pt idx="204">
                  <c:v>41682</c:v>
                </c:pt>
                <c:pt idx="205">
                  <c:v>41681</c:v>
                </c:pt>
                <c:pt idx="206">
                  <c:v>41680</c:v>
                </c:pt>
                <c:pt idx="207">
                  <c:v>41677</c:v>
                </c:pt>
                <c:pt idx="208">
                  <c:v>41676</c:v>
                </c:pt>
                <c:pt idx="209">
                  <c:v>41675</c:v>
                </c:pt>
                <c:pt idx="210">
                  <c:v>41674</c:v>
                </c:pt>
                <c:pt idx="211">
                  <c:v>41673</c:v>
                </c:pt>
                <c:pt idx="212">
                  <c:v>41670</c:v>
                </c:pt>
                <c:pt idx="213">
                  <c:v>41669</c:v>
                </c:pt>
                <c:pt idx="214">
                  <c:v>41668</c:v>
                </c:pt>
                <c:pt idx="215">
                  <c:v>41667</c:v>
                </c:pt>
                <c:pt idx="216">
                  <c:v>41666</c:v>
                </c:pt>
                <c:pt idx="217">
                  <c:v>41663</c:v>
                </c:pt>
                <c:pt idx="218">
                  <c:v>41662</c:v>
                </c:pt>
                <c:pt idx="219">
                  <c:v>41661</c:v>
                </c:pt>
                <c:pt idx="220">
                  <c:v>41660</c:v>
                </c:pt>
                <c:pt idx="221">
                  <c:v>41656</c:v>
                </c:pt>
                <c:pt idx="222">
                  <c:v>41655</c:v>
                </c:pt>
                <c:pt idx="223">
                  <c:v>41654</c:v>
                </c:pt>
                <c:pt idx="224">
                  <c:v>41653</c:v>
                </c:pt>
                <c:pt idx="225">
                  <c:v>41652</c:v>
                </c:pt>
                <c:pt idx="226">
                  <c:v>41649</c:v>
                </c:pt>
                <c:pt idx="227">
                  <c:v>41648</c:v>
                </c:pt>
                <c:pt idx="228">
                  <c:v>41647</c:v>
                </c:pt>
                <c:pt idx="229">
                  <c:v>41646</c:v>
                </c:pt>
                <c:pt idx="230">
                  <c:v>41645</c:v>
                </c:pt>
                <c:pt idx="231">
                  <c:v>41642</c:v>
                </c:pt>
                <c:pt idx="232">
                  <c:v>41641</c:v>
                </c:pt>
                <c:pt idx="233">
                  <c:v>41639</c:v>
                </c:pt>
                <c:pt idx="234">
                  <c:v>41638</c:v>
                </c:pt>
                <c:pt idx="235">
                  <c:v>41635</c:v>
                </c:pt>
                <c:pt idx="236">
                  <c:v>41634</c:v>
                </c:pt>
                <c:pt idx="237">
                  <c:v>41632</c:v>
                </c:pt>
                <c:pt idx="238">
                  <c:v>41631</c:v>
                </c:pt>
                <c:pt idx="239">
                  <c:v>41628</c:v>
                </c:pt>
                <c:pt idx="240">
                  <c:v>41627</c:v>
                </c:pt>
              </c:numCache>
            </c:numRef>
          </c:cat>
          <c:val>
            <c:numRef>
              <c:f>CalculationsAndCharts!$U$33:$U$273</c:f>
              <c:numCache>
                <c:formatCode>#,##0.00</c:formatCode>
                <c:ptCount val="241"/>
                <c:pt idx="0">
                  <c:v>-0.21080075833818279</c:v>
                </c:pt>
                <c:pt idx="1">
                  <c:v>-0.17869685217452302</c:v>
                </c:pt>
                <c:pt idx="2">
                  <c:v>-0.12564270077061712</c:v>
                </c:pt>
                <c:pt idx="3">
                  <c:v>-6.6803570283002767E-2</c:v>
                </c:pt>
                <c:pt idx="4">
                  <c:v>-2.3523615362030403E-2</c:v>
                </c:pt>
                <c:pt idx="5">
                  <c:v>1.7575721943426936E-2</c:v>
                </c:pt>
                <c:pt idx="6">
                  <c:v>5.7542057672609781E-2</c:v>
                </c:pt>
                <c:pt idx="7">
                  <c:v>9.5705752565195423E-2</c:v>
                </c:pt>
                <c:pt idx="8">
                  <c:v>0.14357742363142778</c:v>
                </c:pt>
                <c:pt idx="9">
                  <c:v>0.20076208564244458</c:v>
                </c:pt>
                <c:pt idx="10">
                  <c:v>0.25436482569947816</c:v>
                </c:pt>
                <c:pt idx="11">
                  <c:v>0.31319957876297044</c:v>
                </c:pt>
                <c:pt idx="12">
                  <c:v>0.37872358152223984</c:v>
                </c:pt>
                <c:pt idx="13">
                  <c:v>0.44207435200657352</c:v>
                </c:pt>
                <c:pt idx="14">
                  <c:v>0.50275672892069867</c:v>
                </c:pt>
                <c:pt idx="15">
                  <c:v>0.55420516875307668</c:v>
                </c:pt>
                <c:pt idx="16">
                  <c:v>0.59470293609171243</c:v>
                </c:pt>
                <c:pt idx="17">
                  <c:v>0.62897485609709236</c:v>
                </c:pt>
                <c:pt idx="18">
                  <c:v>0.65197779276683221</c:v>
                </c:pt>
                <c:pt idx="19">
                  <c:v>0.66617964919949879</c:v>
                </c:pt>
                <c:pt idx="20">
                  <c:v>0.67998583900061338</c:v>
                </c:pt>
                <c:pt idx="21">
                  <c:v>0.67051571994844239</c:v>
                </c:pt>
                <c:pt idx="22">
                  <c:v>0.63098221877487415</c:v>
                </c:pt>
                <c:pt idx="23">
                  <c:v>0.58733360785579902</c:v>
                </c:pt>
                <c:pt idx="24">
                  <c:v>0.54228171157024918</c:v>
                </c:pt>
                <c:pt idx="25">
                  <c:v>0.47295368450080699</c:v>
                </c:pt>
                <c:pt idx="26">
                  <c:v>0.39672662610303516</c:v>
                </c:pt>
                <c:pt idx="27">
                  <c:v>0.30310246770439575</c:v>
                </c:pt>
                <c:pt idx="28">
                  <c:v>0.19290338921834771</c:v>
                </c:pt>
                <c:pt idx="29">
                  <c:v>8.8586282599240507E-2</c:v>
                </c:pt>
                <c:pt idx="30">
                  <c:v>-3.358898314275538E-2</c:v>
                </c:pt>
                <c:pt idx="31">
                  <c:v>-0.15783304383761076</c:v>
                </c:pt>
                <c:pt idx="32">
                  <c:v>-0.24210266241219447</c:v>
                </c:pt>
                <c:pt idx="33">
                  <c:v>-0.28391542818164228</c:v>
                </c:pt>
                <c:pt idx="34">
                  <c:v>-0.28229422528686454</c:v>
                </c:pt>
                <c:pt idx="35">
                  <c:v>-0.26415652679490731</c:v>
                </c:pt>
                <c:pt idx="36">
                  <c:v>-0.22540706279154255</c:v>
                </c:pt>
                <c:pt idx="37">
                  <c:v>-0.17625345143291582</c:v>
                </c:pt>
                <c:pt idx="38">
                  <c:v>-0.1511786352910055</c:v>
                </c:pt>
                <c:pt idx="39">
                  <c:v>-0.1666742127554196</c:v>
                </c:pt>
                <c:pt idx="40">
                  <c:v>-0.18640235746423628</c:v>
                </c:pt>
                <c:pt idx="41">
                  <c:v>-0.18820314199539923</c:v>
                </c:pt>
                <c:pt idx="42">
                  <c:v>-0.21573964305668603</c:v>
                </c:pt>
                <c:pt idx="43">
                  <c:v>-0.22241489012219551</c:v>
                </c:pt>
                <c:pt idx="44">
                  <c:v>-0.19145198518544798</c:v>
                </c:pt>
                <c:pt idx="45">
                  <c:v>-0.16375544456574986</c:v>
                </c:pt>
                <c:pt idx="46">
                  <c:v>-0.15424219082122503</c:v>
                </c:pt>
                <c:pt idx="47">
                  <c:v>-0.14395239564076737</c:v>
                </c:pt>
                <c:pt idx="48">
                  <c:v>-0.11255347475422245</c:v>
                </c:pt>
                <c:pt idx="49">
                  <c:v>-8.032660434759914E-2</c:v>
                </c:pt>
                <c:pt idx="50">
                  <c:v>-5.4857516446994201E-2</c:v>
                </c:pt>
                <c:pt idx="51">
                  <c:v>-1.4617053564071711E-2</c:v>
                </c:pt>
                <c:pt idx="52">
                  <c:v>9.6268027299205583E-3</c:v>
                </c:pt>
                <c:pt idx="53">
                  <c:v>1.0792823968411136E-2</c:v>
                </c:pt>
                <c:pt idx="54">
                  <c:v>7.5119210953320248E-3</c:v>
                </c:pt>
                <c:pt idx="55">
                  <c:v>1.2747872308115249E-2</c:v>
                </c:pt>
                <c:pt idx="56">
                  <c:v>3.4676955216772942E-2</c:v>
                </c:pt>
                <c:pt idx="57">
                  <c:v>7.4249792066650971E-2</c:v>
                </c:pt>
                <c:pt idx="58">
                  <c:v>0.10792758077621484</c:v>
                </c:pt>
                <c:pt idx="59">
                  <c:v>0.13729643552195953</c:v>
                </c:pt>
                <c:pt idx="60">
                  <c:v>0.17949285192564191</c:v>
                </c:pt>
                <c:pt idx="61">
                  <c:v>0.2195251688603394</c:v>
                </c:pt>
                <c:pt idx="62">
                  <c:v>0.24480588135764403</c:v>
                </c:pt>
                <c:pt idx="63">
                  <c:v>0.27274295795043607</c:v>
                </c:pt>
                <c:pt idx="64">
                  <c:v>0.30229345861552254</c:v>
                </c:pt>
                <c:pt idx="65">
                  <c:v>0.32522396090919592</c:v>
                </c:pt>
                <c:pt idx="66">
                  <c:v>0.34037077965448415</c:v>
                </c:pt>
                <c:pt idx="67">
                  <c:v>0.35321016727400567</c:v>
                </c:pt>
                <c:pt idx="68">
                  <c:v>0.36038382224211729</c:v>
                </c:pt>
                <c:pt idx="69">
                  <c:v>0.35516260722517434</c:v>
                </c:pt>
                <c:pt idx="70">
                  <c:v>0.3367239291978994</c:v>
                </c:pt>
                <c:pt idx="71">
                  <c:v>0.314095376481906</c:v>
                </c:pt>
                <c:pt idx="72">
                  <c:v>0.27906390832909261</c:v>
                </c:pt>
                <c:pt idx="73">
                  <c:v>0.22886138153171512</c:v>
                </c:pt>
                <c:pt idx="74">
                  <c:v>0.16754628540279753</c:v>
                </c:pt>
                <c:pt idx="75">
                  <c:v>9.9488042082318318E-2</c:v>
                </c:pt>
                <c:pt idx="76">
                  <c:v>3.7163304450919088E-2</c:v>
                </c:pt>
                <c:pt idx="77">
                  <c:v>-2.5428750329061223E-2</c:v>
                </c:pt>
                <c:pt idx="78">
                  <c:v>-9.2565898520396095E-2</c:v>
                </c:pt>
                <c:pt idx="79">
                  <c:v>-0.1489028427262129</c:v>
                </c:pt>
                <c:pt idx="80">
                  <c:v>-0.19881833960615491</c:v>
                </c:pt>
                <c:pt idx="81">
                  <c:v>-0.24863165006606658</c:v>
                </c:pt>
                <c:pt idx="82">
                  <c:v>-0.2711425730587903</c:v>
                </c:pt>
                <c:pt idx="83">
                  <c:v>-0.26513296501787109</c:v>
                </c:pt>
                <c:pt idx="84">
                  <c:v>-0.25236927842904211</c:v>
                </c:pt>
                <c:pt idx="85">
                  <c:v>-0.23704097057207751</c:v>
                </c:pt>
                <c:pt idx="86">
                  <c:v>-0.21308637127201857</c:v>
                </c:pt>
                <c:pt idx="87">
                  <c:v>-0.15760987282696232</c:v>
                </c:pt>
                <c:pt idx="88">
                  <c:v>-0.12114368382775231</c:v>
                </c:pt>
                <c:pt idx="89">
                  <c:v>-0.11249581569423289</c:v>
                </c:pt>
                <c:pt idx="90">
                  <c:v>-0.10655527126302974</c:v>
                </c:pt>
                <c:pt idx="91">
                  <c:v>-0.10586332923780148</c:v>
                </c:pt>
                <c:pt idx="92">
                  <c:v>-0.1125784947720906</c:v>
                </c:pt>
                <c:pt idx="93">
                  <c:v>-0.13172020112781468</c:v>
                </c:pt>
                <c:pt idx="94">
                  <c:v>-0.15273927564809964</c:v>
                </c:pt>
                <c:pt idx="95">
                  <c:v>-0.16660820521846217</c:v>
                </c:pt>
                <c:pt idx="96">
                  <c:v>-0.17723264682172502</c:v>
                </c:pt>
                <c:pt idx="97">
                  <c:v>-0.17453758902903563</c:v>
                </c:pt>
                <c:pt idx="98">
                  <c:v>-0.16735283585485461</c:v>
                </c:pt>
                <c:pt idx="99">
                  <c:v>-0.17613306936933093</c:v>
                </c:pt>
                <c:pt idx="100">
                  <c:v>-0.18265588269372512</c:v>
                </c:pt>
                <c:pt idx="101">
                  <c:v>-0.18592992289915483</c:v>
                </c:pt>
                <c:pt idx="102">
                  <c:v>-0.17560797640381012</c:v>
                </c:pt>
                <c:pt idx="103">
                  <c:v>-0.16626925260570039</c:v>
                </c:pt>
                <c:pt idx="104">
                  <c:v>-0.15530903992441608</c:v>
                </c:pt>
                <c:pt idx="105">
                  <c:v>-0.14466529383154109</c:v>
                </c:pt>
                <c:pt idx="106">
                  <c:v>-0.15486558135616857</c:v>
                </c:pt>
                <c:pt idx="107">
                  <c:v>-0.17069913178682244</c:v>
                </c:pt>
                <c:pt idx="108">
                  <c:v>-0.18185989242631104</c:v>
                </c:pt>
                <c:pt idx="109">
                  <c:v>-0.18430035428377323</c:v>
                </c:pt>
                <c:pt idx="110">
                  <c:v>-0.17505132834772347</c:v>
                </c:pt>
                <c:pt idx="111">
                  <c:v>-0.162436511091302</c:v>
                </c:pt>
                <c:pt idx="112">
                  <c:v>-0.14543323791847262</c:v>
                </c:pt>
                <c:pt idx="113">
                  <c:v>-0.11922194491414739</c:v>
                </c:pt>
                <c:pt idx="114">
                  <c:v>-9.0712966087403368E-2</c:v>
                </c:pt>
                <c:pt idx="115">
                  <c:v>-7.300694767101612E-2</c:v>
                </c:pt>
                <c:pt idx="116">
                  <c:v>-6.3270120661997442E-2</c:v>
                </c:pt>
                <c:pt idx="117">
                  <c:v>-6.2450075376666192E-2</c:v>
                </c:pt>
                <c:pt idx="118">
                  <c:v>-5.2652841414964235E-2</c:v>
                </c:pt>
                <c:pt idx="119">
                  <c:v>-2.6092354574982934E-2</c:v>
                </c:pt>
                <c:pt idx="120">
                  <c:v>8.7654696673481469E-3</c:v>
                </c:pt>
                <c:pt idx="121">
                  <c:v>5.431603270113794E-2</c:v>
                </c:pt>
                <c:pt idx="122">
                  <c:v>9.5203520831986355E-2</c:v>
                </c:pt>
                <c:pt idx="123">
                  <c:v>0.11519997235758561</c:v>
                </c:pt>
                <c:pt idx="124">
                  <c:v>0.1211367165985795</c:v>
                </c:pt>
                <c:pt idx="125">
                  <c:v>0.11702155042823525</c:v>
                </c:pt>
                <c:pt idx="126">
                  <c:v>0.10999214269592217</c:v>
                </c:pt>
                <c:pt idx="127">
                  <c:v>0.11124463502096449</c:v>
                </c:pt>
                <c:pt idx="128">
                  <c:v>0.11837154026663427</c:v>
                </c:pt>
                <c:pt idx="129">
                  <c:v>0.11961672964936376</c:v>
                </c:pt>
                <c:pt idx="130">
                  <c:v>0.11197100706235569</c:v>
                </c:pt>
                <c:pt idx="131">
                  <c:v>9.7176763873488226E-2</c:v>
                </c:pt>
                <c:pt idx="132">
                  <c:v>8.2443268042362544E-2</c:v>
                </c:pt>
                <c:pt idx="133">
                  <c:v>6.3309971716709823E-2</c:v>
                </c:pt>
                <c:pt idx="134">
                  <c:v>4.2560508929341254E-2</c:v>
                </c:pt>
                <c:pt idx="135">
                  <c:v>3.0297988031249889E-2</c:v>
                </c:pt>
                <c:pt idx="136">
                  <c:v>2.3282331554970743E-2</c:v>
                </c:pt>
                <c:pt idx="137">
                  <c:v>3.3740440080396797E-2</c:v>
                </c:pt>
                <c:pt idx="138">
                  <c:v>4.9126525221288159E-2</c:v>
                </c:pt>
                <c:pt idx="139">
                  <c:v>6.1844542595433524E-2</c:v>
                </c:pt>
                <c:pt idx="140">
                  <c:v>9.048257920123387E-2</c:v>
                </c:pt>
                <c:pt idx="141">
                  <c:v>0.11235445711012002</c:v>
                </c:pt>
                <c:pt idx="142">
                  <c:v>0.10849443764177</c:v>
                </c:pt>
                <c:pt idx="143">
                  <c:v>8.9780333027486892E-2</c:v>
                </c:pt>
                <c:pt idx="144">
                  <c:v>8.1820759614036245E-2</c:v>
                </c:pt>
                <c:pt idx="145">
                  <c:v>8.9452754704965956E-2</c:v>
                </c:pt>
                <c:pt idx="146">
                  <c:v>9.6835450118918517E-2</c:v>
                </c:pt>
                <c:pt idx="147">
                  <c:v>0.11400407444104174</c:v>
                </c:pt>
                <c:pt idx="148">
                  <c:v>0.12532138888122793</c:v>
                </c:pt>
                <c:pt idx="149">
                  <c:v>0.1233599789617653</c:v>
                </c:pt>
                <c:pt idx="150">
                  <c:v>0.1164099474176489</c:v>
                </c:pt>
                <c:pt idx="151">
                  <c:v>0.10009713160789679</c:v>
                </c:pt>
                <c:pt idx="152">
                  <c:v>8.1075476183232145E-2</c:v>
                </c:pt>
                <c:pt idx="153">
                  <c:v>6.8767706481156252E-2</c:v>
                </c:pt>
                <c:pt idx="154">
                  <c:v>6.6902062860761918E-2</c:v>
                </c:pt>
                <c:pt idx="155">
                  <c:v>5.2159462630166242E-2</c:v>
                </c:pt>
                <c:pt idx="156">
                  <c:v>1.9364454746104875E-2</c:v>
                </c:pt>
                <c:pt idx="157">
                  <c:v>-2.5586289954224184E-2</c:v>
                </c:pt>
                <c:pt idx="158">
                  <c:v>-8.0267044858822578E-2</c:v>
                </c:pt>
                <c:pt idx="159">
                  <c:v>-0.13363068135703859</c:v>
                </c:pt>
                <c:pt idx="160">
                  <c:v>-0.18897073876582382</c:v>
                </c:pt>
                <c:pt idx="161">
                  <c:v>-0.2325524619103021</c:v>
                </c:pt>
                <c:pt idx="162">
                  <c:v>-0.24316424715770191</c:v>
                </c:pt>
                <c:pt idx="163">
                  <c:v>-0.21401696591036834</c:v>
                </c:pt>
                <c:pt idx="164">
                  <c:v>-0.16177331508206086</c:v>
                </c:pt>
                <c:pt idx="165">
                  <c:v>-0.146473428485074</c:v>
                </c:pt>
                <c:pt idx="166">
                  <c:v>-0.14896924009359028</c:v>
                </c:pt>
                <c:pt idx="167">
                  <c:v>-0.1155607768100895</c:v>
                </c:pt>
                <c:pt idx="168">
                  <c:v>-8.0336833062864238E-2</c:v>
                </c:pt>
                <c:pt idx="169">
                  <c:v>-8.1178944958943774E-2</c:v>
                </c:pt>
                <c:pt idx="170">
                  <c:v>-0.11238178491627199</c:v>
                </c:pt>
                <c:pt idx="171">
                  <c:v>-0.15217731626888051</c:v>
                </c:pt>
                <c:pt idx="172">
                  <c:v>-0.18544917322623533</c:v>
                </c:pt>
                <c:pt idx="173">
                  <c:v>-0.1974665748369637</c:v>
                </c:pt>
                <c:pt idx="174">
                  <c:v>-0.18159713652626658</c:v>
                </c:pt>
                <c:pt idx="175">
                  <c:v>-0.14929617068839252</c:v>
                </c:pt>
                <c:pt idx="176">
                  <c:v>-0.12321298998565307</c:v>
                </c:pt>
                <c:pt idx="177">
                  <c:v>-9.5371444214406909E-2</c:v>
                </c:pt>
                <c:pt idx="178">
                  <c:v>-5.7343569030354924E-2</c:v>
                </c:pt>
                <c:pt idx="179">
                  <c:v>-3.6024914000724328E-2</c:v>
                </c:pt>
                <c:pt idx="180">
                  <c:v>-1.8583465024500534E-2</c:v>
                </c:pt>
                <c:pt idx="181">
                  <c:v>-1.3402229608833194E-4</c:v>
                </c:pt>
                <c:pt idx="182">
                  <c:v>2.145433222744153E-2</c:v>
                </c:pt>
                <c:pt idx="183">
                  <c:v>7.7567656310719546E-2</c:v>
                </c:pt>
                <c:pt idx="184">
                  <c:v>0.15724609107153498</c:v>
                </c:pt>
                <c:pt idx="185">
                  <c:v>0.22176422934306905</c:v>
                </c:pt>
                <c:pt idx="186">
                  <c:v>0.27391361273454373</c:v>
                </c:pt>
                <c:pt idx="187">
                  <c:v>0.31595367924368745</c:v>
                </c:pt>
                <c:pt idx="188">
                  <c:v>0.34456248727033989</c:v>
                </c:pt>
                <c:pt idx="189">
                  <c:v>0.36419029455842256</c:v>
                </c:pt>
                <c:pt idx="190">
                  <c:v>0.37785587119987396</c:v>
                </c:pt>
                <c:pt idx="191">
                  <c:v>0.3834701376919078</c:v>
                </c:pt>
                <c:pt idx="192">
                  <c:v>0.4094568429557483</c:v>
                </c:pt>
                <c:pt idx="193">
                  <c:v>0.43189422428033536</c:v>
                </c:pt>
                <c:pt idx="194">
                  <c:v>0.44106635406228989</c:v>
                </c:pt>
                <c:pt idx="195">
                  <c:v>0.45415811347330715</c:v>
                </c:pt>
                <c:pt idx="196">
                  <c:v>0.46430570018789935</c:v>
                </c:pt>
                <c:pt idx="197">
                  <c:v>0.46229879534347323</c:v>
                </c:pt>
                <c:pt idx="198">
                  <c:v>0.45921229311611034</c:v>
                </c:pt>
                <c:pt idx="199">
                  <c:v>0.44769645118261625</c:v>
                </c:pt>
                <c:pt idx="200">
                  <c:v>0.4342217691477368</c:v>
                </c:pt>
                <c:pt idx="201">
                  <c:v>0.3986350810174934</c:v>
                </c:pt>
                <c:pt idx="202">
                  <c:v>0.33569769164539742</c:v>
                </c:pt>
                <c:pt idx="203">
                  <c:v>0.26042922434141769</c:v>
                </c:pt>
                <c:pt idx="204">
                  <c:v>0.17844393853326745</c:v>
                </c:pt>
                <c:pt idx="205">
                  <c:v>8.0966409290379682E-2</c:v>
                </c:pt>
                <c:pt idx="206">
                  <c:v>-1.9748360257840325E-2</c:v>
                </c:pt>
                <c:pt idx="207">
                  <c:v>-0.11805122815467262</c:v>
                </c:pt>
                <c:pt idx="208">
                  <c:v>-0.20692698595493453</c:v>
                </c:pt>
                <c:pt idx="209">
                  <c:v>-0.25381005157218972</c:v>
                </c:pt>
                <c:pt idx="210">
                  <c:v>-0.26382191300940594</c:v>
                </c:pt>
                <c:pt idx="211">
                  <c:v>-0.24294297715572166</c:v>
                </c:pt>
                <c:pt idx="212">
                  <c:v>-0.2178748653874425</c:v>
                </c:pt>
                <c:pt idx="213">
                  <c:v>-0.23042840006465948</c:v>
                </c:pt>
                <c:pt idx="214">
                  <c:v>-0.22487392513330895</c:v>
                </c:pt>
                <c:pt idx="215">
                  <c:v>-0.1940712455651149</c:v>
                </c:pt>
                <c:pt idx="216">
                  <c:v>-0.14987118960777701</c:v>
                </c:pt>
                <c:pt idx="217">
                  <c:v>-7.4666236991771773E-2</c:v>
                </c:pt>
                <c:pt idx="218">
                  <c:v>-2.2172184473998241E-2</c:v>
                </c:pt>
                <c:pt idx="219">
                  <c:v>-1.2824247049676218E-2</c:v>
                </c:pt>
                <c:pt idx="220">
                  <c:v>-1.6548551749634349E-2</c:v>
                </c:pt>
                <c:pt idx="221">
                  <c:v>-1.4951467835405907E-2</c:v>
                </c:pt>
                <c:pt idx="222">
                  <c:v>-1.6362835998614406E-2</c:v>
                </c:pt>
                <c:pt idx="223">
                  <c:v>-3.1258489097438363E-2</c:v>
                </c:pt>
                <c:pt idx="224">
                  <c:v>-4.4456033819924301E-2</c:v>
                </c:pt>
                <c:pt idx="225">
                  <c:v>-2.9008586458867502E-2</c:v>
                </c:pt>
                <c:pt idx="226">
                  <c:v>-1.3156223176611068E-2</c:v>
                </c:pt>
                <c:pt idx="227">
                  <c:v>-1.617858614277505E-2</c:v>
                </c:pt>
                <c:pt idx="228">
                  <c:v>-1.5608669856089538E-2</c:v>
                </c:pt>
                <c:pt idx="229">
                  <c:v>-1.5485039634847278E-2</c:v>
                </c:pt>
                <c:pt idx="230">
                  <c:v>-4.6461299284450627E-3</c:v>
                </c:pt>
                <c:pt idx="231">
                  <c:v>1.4113106050753787E-2</c:v>
                </c:pt>
                <c:pt idx="232">
                  <c:v>2.9480185090796088E-2</c:v>
                </c:pt>
                <c:pt idx="233">
                  <c:v>2.468096059048501E-2</c:v>
                </c:pt>
                <c:pt idx="234">
                  <c:v>3.0220052066286252E-3</c:v>
                </c:pt>
                <c:pt idx="235">
                  <c:v>-2.1728613924893156E-2</c:v>
                </c:pt>
                <c:pt idx="236">
                  <c:v>-5.9439874214157917E-2</c:v>
                </c:pt>
                <c:pt idx="237">
                  <c:v>-0.10292350261462382</c:v>
                </c:pt>
                <c:pt idx="238">
                  <c:v>-0.1470102758787275</c:v>
                </c:pt>
                <c:pt idx="239">
                  <c:v>-0.19027555843748828</c:v>
                </c:pt>
                <c:pt idx="240">
                  <c:v>-0.23269739091455799</c:v>
                </c:pt>
              </c:numCache>
            </c:numRef>
          </c:val>
        </c:ser>
        <c:dLbls>
          <c:showLegendKey val="0"/>
          <c:showVal val="0"/>
          <c:showCatName val="0"/>
          <c:showSerName val="0"/>
          <c:showPercent val="0"/>
          <c:showBubbleSize val="0"/>
        </c:dLbls>
        <c:axId val="139818112"/>
        <c:axId val="139819648"/>
      </c:areaChart>
      <c:barChart>
        <c:barDir val="col"/>
        <c:grouping val="clustered"/>
        <c:varyColors val="0"/>
        <c:ser>
          <c:idx val="2"/>
          <c:order val="2"/>
          <c:tx>
            <c:strRef>
              <c:f>CalculationsAndCharts!$Y$32</c:f>
              <c:strCache>
                <c:ptCount val="1"/>
                <c:pt idx="0">
                  <c:v>DnCurs</c:v>
                </c:pt>
              </c:strCache>
            </c:strRef>
          </c:tx>
          <c:spPr>
            <a:solidFill>
              <a:srgbClr val="C00000"/>
            </a:solidFill>
            <a:ln w="12700">
              <a:noFill/>
            </a:ln>
          </c:spPr>
          <c:invertIfNegative val="0"/>
          <c:cat>
            <c:numRef>
              <c:f>CalculationsAndCharts!$B$33:$B$273</c:f>
              <c:numCache>
                <c:formatCode>ddd\ mm/dd/yyyy;@</c:formatCode>
                <c:ptCount val="241"/>
                <c:pt idx="0">
                  <c:v>41976</c:v>
                </c:pt>
                <c:pt idx="1">
                  <c:v>41975</c:v>
                </c:pt>
                <c:pt idx="2">
                  <c:v>41974</c:v>
                </c:pt>
                <c:pt idx="3">
                  <c:v>41971</c:v>
                </c:pt>
                <c:pt idx="4">
                  <c:v>41969</c:v>
                </c:pt>
                <c:pt idx="5">
                  <c:v>41968</c:v>
                </c:pt>
                <c:pt idx="6">
                  <c:v>41967</c:v>
                </c:pt>
                <c:pt idx="7">
                  <c:v>41964</c:v>
                </c:pt>
                <c:pt idx="8">
                  <c:v>41963</c:v>
                </c:pt>
                <c:pt idx="9">
                  <c:v>41962</c:v>
                </c:pt>
                <c:pt idx="10">
                  <c:v>41961</c:v>
                </c:pt>
                <c:pt idx="11">
                  <c:v>41960</c:v>
                </c:pt>
                <c:pt idx="12">
                  <c:v>41957</c:v>
                </c:pt>
                <c:pt idx="13">
                  <c:v>41956</c:v>
                </c:pt>
                <c:pt idx="14">
                  <c:v>41955</c:v>
                </c:pt>
                <c:pt idx="15">
                  <c:v>41954</c:v>
                </c:pt>
                <c:pt idx="16">
                  <c:v>41953</c:v>
                </c:pt>
                <c:pt idx="17">
                  <c:v>41950</c:v>
                </c:pt>
                <c:pt idx="18">
                  <c:v>41949</c:v>
                </c:pt>
                <c:pt idx="19">
                  <c:v>41948</c:v>
                </c:pt>
                <c:pt idx="20">
                  <c:v>41947</c:v>
                </c:pt>
                <c:pt idx="21">
                  <c:v>41946</c:v>
                </c:pt>
                <c:pt idx="22">
                  <c:v>41943</c:v>
                </c:pt>
                <c:pt idx="23">
                  <c:v>41942</c:v>
                </c:pt>
                <c:pt idx="24">
                  <c:v>41941</c:v>
                </c:pt>
                <c:pt idx="25">
                  <c:v>41940</c:v>
                </c:pt>
                <c:pt idx="26">
                  <c:v>41939</c:v>
                </c:pt>
                <c:pt idx="27">
                  <c:v>41936</c:v>
                </c:pt>
                <c:pt idx="28">
                  <c:v>41935</c:v>
                </c:pt>
                <c:pt idx="29">
                  <c:v>41934</c:v>
                </c:pt>
                <c:pt idx="30">
                  <c:v>41933</c:v>
                </c:pt>
                <c:pt idx="31">
                  <c:v>41932</c:v>
                </c:pt>
                <c:pt idx="32">
                  <c:v>41929</c:v>
                </c:pt>
                <c:pt idx="33">
                  <c:v>41928</c:v>
                </c:pt>
                <c:pt idx="34">
                  <c:v>41927</c:v>
                </c:pt>
                <c:pt idx="35">
                  <c:v>41926</c:v>
                </c:pt>
                <c:pt idx="36">
                  <c:v>41925</c:v>
                </c:pt>
                <c:pt idx="37">
                  <c:v>41922</c:v>
                </c:pt>
                <c:pt idx="38">
                  <c:v>41921</c:v>
                </c:pt>
                <c:pt idx="39">
                  <c:v>41920</c:v>
                </c:pt>
                <c:pt idx="40">
                  <c:v>41919</c:v>
                </c:pt>
                <c:pt idx="41">
                  <c:v>41918</c:v>
                </c:pt>
                <c:pt idx="42">
                  <c:v>41915</c:v>
                </c:pt>
                <c:pt idx="43">
                  <c:v>41914</c:v>
                </c:pt>
                <c:pt idx="44">
                  <c:v>41913</c:v>
                </c:pt>
                <c:pt idx="45">
                  <c:v>41912</c:v>
                </c:pt>
                <c:pt idx="46">
                  <c:v>41911</c:v>
                </c:pt>
                <c:pt idx="47">
                  <c:v>41908</c:v>
                </c:pt>
                <c:pt idx="48">
                  <c:v>41907</c:v>
                </c:pt>
                <c:pt idx="49">
                  <c:v>41906</c:v>
                </c:pt>
                <c:pt idx="50">
                  <c:v>41905</c:v>
                </c:pt>
                <c:pt idx="51">
                  <c:v>41904</c:v>
                </c:pt>
                <c:pt idx="52">
                  <c:v>41901</c:v>
                </c:pt>
                <c:pt idx="53">
                  <c:v>41900</c:v>
                </c:pt>
                <c:pt idx="54">
                  <c:v>41899</c:v>
                </c:pt>
                <c:pt idx="55">
                  <c:v>41898</c:v>
                </c:pt>
                <c:pt idx="56">
                  <c:v>41897</c:v>
                </c:pt>
                <c:pt idx="57">
                  <c:v>41894</c:v>
                </c:pt>
                <c:pt idx="58">
                  <c:v>41893</c:v>
                </c:pt>
                <c:pt idx="59">
                  <c:v>41892</c:v>
                </c:pt>
                <c:pt idx="60">
                  <c:v>41891</c:v>
                </c:pt>
                <c:pt idx="61">
                  <c:v>41890</c:v>
                </c:pt>
                <c:pt idx="62">
                  <c:v>41887</c:v>
                </c:pt>
                <c:pt idx="63">
                  <c:v>41886</c:v>
                </c:pt>
                <c:pt idx="64">
                  <c:v>41885</c:v>
                </c:pt>
                <c:pt idx="65">
                  <c:v>41884</c:v>
                </c:pt>
                <c:pt idx="66">
                  <c:v>41880</c:v>
                </c:pt>
                <c:pt idx="67">
                  <c:v>41879</c:v>
                </c:pt>
                <c:pt idx="68">
                  <c:v>41878</c:v>
                </c:pt>
                <c:pt idx="69">
                  <c:v>41877</c:v>
                </c:pt>
                <c:pt idx="70">
                  <c:v>41876</c:v>
                </c:pt>
                <c:pt idx="71">
                  <c:v>41873</c:v>
                </c:pt>
                <c:pt idx="72">
                  <c:v>41872</c:v>
                </c:pt>
                <c:pt idx="73">
                  <c:v>41871</c:v>
                </c:pt>
                <c:pt idx="74">
                  <c:v>41870</c:v>
                </c:pt>
                <c:pt idx="75">
                  <c:v>41869</c:v>
                </c:pt>
                <c:pt idx="76">
                  <c:v>41866</c:v>
                </c:pt>
                <c:pt idx="77">
                  <c:v>41865</c:v>
                </c:pt>
                <c:pt idx="78">
                  <c:v>41864</c:v>
                </c:pt>
                <c:pt idx="79">
                  <c:v>41863</c:v>
                </c:pt>
                <c:pt idx="80">
                  <c:v>41862</c:v>
                </c:pt>
                <c:pt idx="81">
                  <c:v>41859</c:v>
                </c:pt>
                <c:pt idx="82">
                  <c:v>41858</c:v>
                </c:pt>
                <c:pt idx="83">
                  <c:v>41857</c:v>
                </c:pt>
                <c:pt idx="84">
                  <c:v>41856</c:v>
                </c:pt>
                <c:pt idx="85">
                  <c:v>41855</c:v>
                </c:pt>
                <c:pt idx="86">
                  <c:v>41852</c:v>
                </c:pt>
                <c:pt idx="87">
                  <c:v>41851</c:v>
                </c:pt>
                <c:pt idx="88">
                  <c:v>41850</c:v>
                </c:pt>
                <c:pt idx="89">
                  <c:v>41849</c:v>
                </c:pt>
                <c:pt idx="90">
                  <c:v>41848</c:v>
                </c:pt>
                <c:pt idx="91">
                  <c:v>41845</c:v>
                </c:pt>
                <c:pt idx="92">
                  <c:v>41844</c:v>
                </c:pt>
                <c:pt idx="93">
                  <c:v>41843</c:v>
                </c:pt>
                <c:pt idx="94">
                  <c:v>41842</c:v>
                </c:pt>
                <c:pt idx="95">
                  <c:v>41841</c:v>
                </c:pt>
                <c:pt idx="96">
                  <c:v>41838</c:v>
                </c:pt>
                <c:pt idx="97">
                  <c:v>41837</c:v>
                </c:pt>
                <c:pt idx="98">
                  <c:v>41836</c:v>
                </c:pt>
                <c:pt idx="99">
                  <c:v>41835</c:v>
                </c:pt>
                <c:pt idx="100">
                  <c:v>41834</c:v>
                </c:pt>
                <c:pt idx="101">
                  <c:v>41831</c:v>
                </c:pt>
                <c:pt idx="102">
                  <c:v>41830</c:v>
                </c:pt>
                <c:pt idx="103">
                  <c:v>41829</c:v>
                </c:pt>
                <c:pt idx="104">
                  <c:v>41828</c:v>
                </c:pt>
                <c:pt idx="105">
                  <c:v>41827</c:v>
                </c:pt>
                <c:pt idx="106">
                  <c:v>41823</c:v>
                </c:pt>
                <c:pt idx="107">
                  <c:v>41822</c:v>
                </c:pt>
                <c:pt idx="108">
                  <c:v>41821</c:v>
                </c:pt>
                <c:pt idx="109">
                  <c:v>41820</c:v>
                </c:pt>
                <c:pt idx="110">
                  <c:v>41817</c:v>
                </c:pt>
                <c:pt idx="111">
                  <c:v>41816</c:v>
                </c:pt>
                <c:pt idx="112">
                  <c:v>41815</c:v>
                </c:pt>
                <c:pt idx="113">
                  <c:v>41814</c:v>
                </c:pt>
                <c:pt idx="114">
                  <c:v>41813</c:v>
                </c:pt>
                <c:pt idx="115">
                  <c:v>41810</c:v>
                </c:pt>
                <c:pt idx="116">
                  <c:v>41809</c:v>
                </c:pt>
                <c:pt idx="117">
                  <c:v>41808</c:v>
                </c:pt>
                <c:pt idx="118">
                  <c:v>41807</c:v>
                </c:pt>
                <c:pt idx="119">
                  <c:v>41806</c:v>
                </c:pt>
                <c:pt idx="120">
                  <c:v>41803</c:v>
                </c:pt>
                <c:pt idx="121">
                  <c:v>41802</c:v>
                </c:pt>
                <c:pt idx="122">
                  <c:v>41801</c:v>
                </c:pt>
                <c:pt idx="123">
                  <c:v>41800</c:v>
                </c:pt>
                <c:pt idx="124">
                  <c:v>41799</c:v>
                </c:pt>
                <c:pt idx="125">
                  <c:v>41796</c:v>
                </c:pt>
                <c:pt idx="126">
                  <c:v>41795</c:v>
                </c:pt>
                <c:pt idx="127">
                  <c:v>41794</c:v>
                </c:pt>
                <c:pt idx="128">
                  <c:v>41793</c:v>
                </c:pt>
                <c:pt idx="129">
                  <c:v>41792</c:v>
                </c:pt>
                <c:pt idx="130">
                  <c:v>41789</c:v>
                </c:pt>
                <c:pt idx="131">
                  <c:v>41788</c:v>
                </c:pt>
                <c:pt idx="132">
                  <c:v>41787</c:v>
                </c:pt>
                <c:pt idx="133">
                  <c:v>41786</c:v>
                </c:pt>
                <c:pt idx="134">
                  <c:v>41782</c:v>
                </c:pt>
                <c:pt idx="135">
                  <c:v>41781</c:v>
                </c:pt>
                <c:pt idx="136">
                  <c:v>41780</c:v>
                </c:pt>
                <c:pt idx="137">
                  <c:v>41779</c:v>
                </c:pt>
                <c:pt idx="138">
                  <c:v>41778</c:v>
                </c:pt>
                <c:pt idx="139">
                  <c:v>41775</c:v>
                </c:pt>
                <c:pt idx="140">
                  <c:v>41774</c:v>
                </c:pt>
                <c:pt idx="141">
                  <c:v>41773</c:v>
                </c:pt>
                <c:pt idx="142">
                  <c:v>41772</c:v>
                </c:pt>
                <c:pt idx="143">
                  <c:v>41771</c:v>
                </c:pt>
                <c:pt idx="144">
                  <c:v>41768</c:v>
                </c:pt>
                <c:pt idx="145">
                  <c:v>41767</c:v>
                </c:pt>
                <c:pt idx="146">
                  <c:v>41766</c:v>
                </c:pt>
                <c:pt idx="147">
                  <c:v>41765</c:v>
                </c:pt>
                <c:pt idx="148">
                  <c:v>41764</c:v>
                </c:pt>
                <c:pt idx="149">
                  <c:v>41761</c:v>
                </c:pt>
                <c:pt idx="150">
                  <c:v>41760</c:v>
                </c:pt>
                <c:pt idx="151">
                  <c:v>41759</c:v>
                </c:pt>
                <c:pt idx="152">
                  <c:v>41758</c:v>
                </c:pt>
                <c:pt idx="153">
                  <c:v>41757</c:v>
                </c:pt>
                <c:pt idx="154">
                  <c:v>41754</c:v>
                </c:pt>
                <c:pt idx="155">
                  <c:v>41753</c:v>
                </c:pt>
                <c:pt idx="156">
                  <c:v>41752</c:v>
                </c:pt>
                <c:pt idx="157">
                  <c:v>41751</c:v>
                </c:pt>
                <c:pt idx="158">
                  <c:v>41750</c:v>
                </c:pt>
                <c:pt idx="159">
                  <c:v>41746</c:v>
                </c:pt>
                <c:pt idx="160">
                  <c:v>41745</c:v>
                </c:pt>
                <c:pt idx="161">
                  <c:v>41744</c:v>
                </c:pt>
                <c:pt idx="162">
                  <c:v>41743</c:v>
                </c:pt>
                <c:pt idx="163">
                  <c:v>41740</c:v>
                </c:pt>
                <c:pt idx="164">
                  <c:v>41739</c:v>
                </c:pt>
                <c:pt idx="165">
                  <c:v>41738</c:v>
                </c:pt>
                <c:pt idx="166">
                  <c:v>41737</c:v>
                </c:pt>
                <c:pt idx="167">
                  <c:v>41736</c:v>
                </c:pt>
                <c:pt idx="168">
                  <c:v>41733</c:v>
                </c:pt>
                <c:pt idx="169">
                  <c:v>41732</c:v>
                </c:pt>
                <c:pt idx="170">
                  <c:v>41731</c:v>
                </c:pt>
                <c:pt idx="171">
                  <c:v>41730</c:v>
                </c:pt>
                <c:pt idx="172">
                  <c:v>41729</c:v>
                </c:pt>
                <c:pt idx="173">
                  <c:v>41726</c:v>
                </c:pt>
                <c:pt idx="174">
                  <c:v>41725</c:v>
                </c:pt>
                <c:pt idx="175">
                  <c:v>41724</c:v>
                </c:pt>
                <c:pt idx="176">
                  <c:v>41723</c:v>
                </c:pt>
                <c:pt idx="177">
                  <c:v>41722</c:v>
                </c:pt>
                <c:pt idx="178">
                  <c:v>41719</c:v>
                </c:pt>
                <c:pt idx="179">
                  <c:v>41718</c:v>
                </c:pt>
                <c:pt idx="180">
                  <c:v>41717</c:v>
                </c:pt>
                <c:pt idx="181">
                  <c:v>41716</c:v>
                </c:pt>
                <c:pt idx="182">
                  <c:v>41715</c:v>
                </c:pt>
                <c:pt idx="183">
                  <c:v>41712</c:v>
                </c:pt>
                <c:pt idx="184">
                  <c:v>41711</c:v>
                </c:pt>
                <c:pt idx="185">
                  <c:v>41710</c:v>
                </c:pt>
                <c:pt idx="186">
                  <c:v>41709</c:v>
                </c:pt>
                <c:pt idx="187">
                  <c:v>41708</c:v>
                </c:pt>
                <c:pt idx="188">
                  <c:v>41705</c:v>
                </c:pt>
                <c:pt idx="189">
                  <c:v>41704</c:v>
                </c:pt>
                <c:pt idx="190">
                  <c:v>41703</c:v>
                </c:pt>
                <c:pt idx="191">
                  <c:v>41702</c:v>
                </c:pt>
                <c:pt idx="192">
                  <c:v>41701</c:v>
                </c:pt>
                <c:pt idx="193">
                  <c:v>41698</c:v>
                </c:pt>
                <c:pt idx="194">
                  <c:v>41697</c:v>
                </c:pt>
                <c:pt idx="195">
                  <c:v>41696</c:v>
                </c:pt>
                <c:pt idx="196">
                  <c:v>41695</c:v>
                </c:pt>
                <c:pt idx="197">
                  <c:v>41694</c:v>
                </c:pt>
                <c:pt idx="198">
                  <c:v>41691</c:v>
                </c:pt>
                <c:pt idx="199">
                  <c:v>41690</c:v>
                </c:pt>
                <c:pt idx="200">
                  <c:v>41689</c:v>
                </c:pt>
                <c:pt idx="201">
                  <c:v>41688</c:v>
                </c:pt>
                <c:pt idx="202">
                  <c:v>41684</c:v>
                </c:pt>
                <c:pt idx="203">
                  <c:v>41683</c:v>
                </c:pt>
                <c:pt idx="204">
                  <c:v>41682</c:v>
                </c:pt>
                <c:pt idx="205">
                  <c:v>41681</c:v>
                </c:pt>
                <c:pt idx="206">
                  <c:v>41680</c:v>
                </c:pt>
                <c:pt idx="207">
                  <c:v>41677</c:v>
                </c:pt>
                <c:pt idx="208">
                  <c:v>41676</c:v>
                </c:pt>
                <c:pt idx="209">
                  <c:v>41675</c:v>
                </c:pt>
                <c:pt idx="210">
                  <c:v>41674</c:v>
                </c:pt>
                <c:pt idx="211">
                  <c:v>41673</c:v>
                </c:pt>
                <c:pt idx="212">
                  <c:v>41670</c:v>
                </c:pt>
                <c:pt idx="213">
                  <c:v>41669</c:v>
                </c:pt>
                <c:pt idx="214">
                  <c:v>41668</c:v>
                </c:pt>
                <c:pt idx="215">
                  <c:v>41667</c:v>
                </c:pt>
                <c:pt idx="216">
                  <c:v>41666</c:v>
                </c:pt>
                <c:pt idx="217">
                  <c:v>41663</c:v>
                </c:pt>
                <c:pt idx="218">
                  <c:v>41662</c:v>
                </c:pt>
                <c:pt idx="219">
                  <c:v>41661</c:v>
                </c:pt>
                <c:pt idx="220">
                  <c:v>41660</c:v>
                </c:pt>
                <c:pt idx="221">
                  <c:v>41656</c:v>
                </c:pt>
                <c:pt idx="222">
                  <c:v>41655</c:v>
                </c:pt>
                <c:pt idx="223">
                  <c:v>41654</c:v>
                </c:pt>
                <c:pt idx="224">
                  <c:v>41653</c:v>
                </c:pt>
                <c:pt idx="225">
                  <c:v>41652</c:v>
                </c:pt>
                <c:pt idx="226">
                  <c:v>41649</c:v>
                </c:pt>
                <c:pt idx="227">
                  <c:v>41648</c:v>
                </c:pt>
                <c:pt idx="228">
                  <c:v>41647</c:v>
                </c:pt>
                <c:pt idx="229">
                  <c:v>41646</c:v>
                </c:pt>
                <c:pt idx="230">
                  <c:v>41645</c:v>
                </c:pt>
                <c:pt idx="231">
                  <c:v>41642</c:v>
                </c:pt>
                <c:pt idx="232">
                  <c:v>41641</c:v>
                </c:pt>
                <c:pt idx="233">
                  <c:v>41639</c:v>
                </c:pt>
                <c:pt idx="234">
                  <c:v>41638</c:v>
                </c:pt>
                <c:pt idx="235">
                  <c:v>41635</c:v>
                </c:pt>
                <c:pt idx="236">
                  <c:v>41634</c:v>
                </c:pt>
                <c:pt idx="237">
                  <c:v>41632</c:v>
                </c:pt>
                <c:pt idx="238">
                  <c:v>41631</c:v>
                </c:pt>
                <c:pt idx="239">
                  <c:v>41628</c:v>
                </c:pt>
                <c:pt idx="240">
                  <c:v>41627</c:v>
                </c:pt>
              </c:numCache>
            </c:numRef>
          </c:cat>
          <c:val>
            <c:numRef>
              <c:f>CalculationsAndCharts!$Y$33:$Y$273</c:f>
              <c:numCache>
                <c:formatCode>General</c:formatCode>
                <c:ptCount val="24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-1.9424765340767502</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numCache>
            </c:numRef>
          </c:val>
        </c:ser>
        <c:ser>
          <c:idx val="3"/>
          <c:order val="3"/>
          <c:tx>
            <c:strRef>
              <c:f>CalculationsAndCharts!$X$32</c:f>
              <c:strCache>
                <c:ptCount val="1"/>
                <c:pt idx="0">
                  <c:v>UpCurs</c:v>
                </c:pt>
              </c:strCache>
            </c:strRef>
          </c:tx>
          <c:spPr>
            <a:solidFill>
              <a:srgbClr val="C00000"/>
            </a:solidFill>
            <a:ln>
              <a:noFill/>
            </a:ln>
          </c:spPr>
          <c:invertIfNegative val="0"/>
          <c:cat>
            <c:numRef>
              <c:f>CalculationsAndCharts!$B$33:$B$273</c:f>
              <c:numCache>
                <c:formatCode>ddd\ mm/dd/yyyy;@</c:formatCode>
                <c:ptCount val="241"/>
                <c:pt idx="0">
                  <c:v>41976</c:v>
                </c:pt>
                <c:pt idx="1">
                  <c:v>41975</c:v>
                </c:pt>
                <c:pt idx="2">
                  <c:v>41974</c:v>
                </c:pt>
                <c:pt idx="3">
                  <c:v>41971</c:v>
                </c:pt>
                <c:pt idx="4">
                  <c:v>41969</c:v>
                </c:pt>
                <c:pt idx="5">
                  <c:v>41968</c:v>
                </c:pt>
                <c:pt idx="6">
                  <c:v>41967</c:v>
                </c:pt>
                <c:pt idx="7">
                  <c:v>41964</c:v>
                </c:pt>
                <c:pt idx="8">
                  <c:v>41963</c:v>
                </c:pt>
                <c:pt idx="9">
                  <c:v>41962</c:v>
                </c:pt>
                <c:pt idx="10">
                  <c:v>41961</c:v>
                </c:pt>
                <c:pt idx="11">
                  <c:v>41960</c:v>
                </c:pt>
                <c:pt idx="12">
                  <c:v>41957</c:v>
                </c:pt>
                <c:pt idx="13">
                  <c:v>41956</c:v>
                </c:pt>
                <c:pt idx="14">
                  <c:v>41955</c:v>
                </c:pt>
                <c:pt idx="15">
                  <c:v>41954</c:v>
                </c:pt>
                <c:pt idx="16">
                  <c:v>41953</c:v>
                </c:pt>
                <c:pt idx="17">
                  <c:v>41950</c:v>
                </c:pt>
                <c:pt idx="18">
                  <c:v>41949</c:v>
                </c:pt>
                <c:pt idx="19">
                  <c:v>41948</c:v>
                </c:pt>
                <c:pt idx="20">
                  <c:v>41947</c:v>
                </c:pt>
                <c:pt idx="21">
                  <c:v>41946</c:v>
                </c:pt>
                <c:pt idx="22">
                  <c:v>41943</c:v>
                </c:pt>
                <c:pt idx="23">
                  <c:v>41942</c:v>
                </c:pt>
                <c:pt idx="24">
                  <c:v>41941</c:v>
                </c:pt>
                <c:pt idx="25">
                  <c:v>41940</c:v>
                </c:pt>
                <c:pt idx="26">
                  <c:v>41939</c:v>
                </c:pt>
                <c:pt idx="27">
                  <c:v>41936</c:v>
                </c:pt>
                <c:pt idx="28">
                  <c:v>41935</c:v>
                </c:pt>
                <c:pt idx="29">
                  <c:v>41934</c:v>
                </c:pt>
                <c:pt idx="30">
                  <c:v>41933</c:v>
                </c:pt>
                <c:pt idx="31">
                  <c:v>41932</c:v>
                </c:pt>
                <c:pt idx="32">
                  <c:v>41929</c:v>
                </c:pt>
                <c:pt idx="33">
                  <c:v>41928</c:v>
                </c:pt>
                <c:pt idx="34">
                  <c:v>41927</c:v>
                </c:pt>
                <c:pt idx="35">
                  <c:v>41926</c:v>
                </c:pt>
                <c:pt idx="36">
                  <c:v>41925</c:v>
                </c:pt>
                <c:pt idx="37">
                  <c:v>41922</c:v>
                </c:pt>
                <c:pt idx="38">
                  <c:v>41921</c:v>
                </c:pt>
                <c:pt idx="39">
                  <c:v>41920</c:v>
                </c:pt>
                <c:pt idx="40">
                  <c:v>41919</c:v>
                </c:pt>
                <c:pt idx="41">
                  <c:v>41918</c:v>
                </c:pt>
                <c:pt idx="42">
                  <c:v>41915</c:v>
                </c:pt>
                <c:pt idx="43">
                  <c:v>41914</c:v>
                </c:pt>
                <c:pt idx="44">
                  <c:v>41913</c:v>
                </c:pt>
                <c:pt idx="45">
                  <c:v>41912</c:v>
                </c:pt>
                <c:pt idx="46">
                  <c:v>41911</c:v>
                </c:pt>
                <c:pt idx="47">
                  <c:v>41908</c:v>
                </c:pt>
                <c:pt idx="48">
                  <c:v>41907</c:v>
                </c:pt>
                <c:pt idx="49">
                  <c:v>41906</c:v>
                </c:pt>
                <c:pt idx="50">
                  <c:v>41905</c:v>
                </c:pt>
                <c:pt idx="51">
                  <c:v>41904</c:v>
                </c:pt>
                <c:pt idx="52">
                  <c:v>41901</c:v>
                </c:pt>
                <c:pt idx="53">
                  <c:v>41900</c:v>
                </c:pt>
                <c:pt idx="54">
                  <c:v>41899</c:v>
                </c:pt>
                <c:pt idx="55">
                  <c:v>41898</c:v>
                </c:pt>
                <c:pt idx="56">
                  <c:v>41897</c:v>
                </c:pt>
                <c:pt idx="57">
                  <c:v>41894</c:v>
                </c:pt>
                <c:pt idx="58">
                  <c:v>41893</c:v>
                </c:pt>
                <c:pt idx="59">
                  <c:v>41892</c:v>
                </c:pt>
                <c:pt idx="60">
                  <c:v>41891</c:v>
                </c:pt>
                <c:pt idx="61">
                  <c:v>41890</c:v>
                </c:pt>
                <c:pt idx="62">
                  <c:v>41887</c:v>
                </c:pt>
                <c:pt idx="63">
                  <c:v>41886</c:v>
                </c:pt>
                <c:pt idx="64">
                  <c:v>41885</c:v>
                </c:pt>
                <c:pt idx="65">
                  <c:v>41884</c:v>
                </c:pt>
                <c:pt idx="66">
                  <c:v>41880</c:v>
                </c:pt>
                <c:pt idx="67">
                  <c:v>41879</c:v>
                </c:pt>
                <c:pt idx="68">
                  <c:v>41878</c:v>
                </c:pt>
                <c:pt idx="69">
                  <c:v>41877</c:v>
                </c:pt>
                <c:pt idx="70">
                  <c:v>41876</c:v>
                </c:pt>
                <c:pt idx="71">
                  <c:v>41873</c:v>
                </c:pt>
                <c:pt idx="72">
                  <c:v>41872</c:v>
                </c:pt>
                <c:pt idx="73">
                  <c:v>41871</c:v>
                </c:pt>
                <c:pt idx="74">
                  <c:v>41870</c:v>
                </c:pt>
                <c:pt idx="75">
                  <c:v>41869</c:v>
                </c:pt>
                <c:pt idx="76">
                  <c:v>41866</c:v>
                </c:pt>
                <c:pt idx="77">
                  <c:v>41865</c:v>
                </c:pt>
                <c:pt idx="78">
                  <c:v>41864</c:v>
                </c:pt>
                <c:pt idx="79">
                  <c:v>41863</c:v>
                </c:pt>
                <c:pt idx="80">
                  <c:v>41862</c:v>
                </c:pt>
                <c:pt idx="81">
                  <c:v>41859</c:v>
                </c:pt>
                <c:pt idx="82">
                  <c:v>41858</c:v>
                </c:pt>
                <c:pt idx="83">
                  <c:v>41857</c:v>
                </c:pt>
                <c:pt idx="84">
                  <c:v>41856</c:v>
                </c:pt>
                <c:pt idx="85">
                  <c:v>41855</c:v>
                </c:pt>
                <c:pt idx="86">
                  <c:v>41852</c:v>
                </c:pt>
                <c:pt idx="87">
                  <c:v>41851</c:v>
                </c:pt>
                <c:pt idx="88">
                  <c:v>41850</c:v>
                </c:pt>
                <c:pt idx="89">
                  <c:v>41849</c:v>
                </c:pt>
                <c:pt idx="90">
                  <c:v>41848</c:v>
                </c:pt>
                <c:pt idx="91">
                  <c:v>41845</c:v>
                </c:pt>
                <c:pt idx="92">
                  <c:v>41844</c:v>
                </c:pt>
                <c:pt idx="93">
                  <c:v>41843</c:v>
                </c:pt>
                <c:pt idx="94">
                  <c:v>41842</c:v>
                </c:pt>
                <c:pt idx="95">
                  <c:v>41841</c:v>
                </c:pt>
                <c:pt idx="96">
                  <c:v>41838</c:v>
                </c:pt>
                <c:pt idx="97">
                  <c:v>41837</c:v>
                </c:pt>
                <c:pt idx="98">
                  <c:v>41836</c:v>
                </c:pt>
                <c:pt idx="99">
                  <c:v>41835</c:v>
                </c:pt>
                <c:pt idx="100">
                  <c:v>41834</c:v>
                </c:pt>
                <c:pt idx="101">
                  <c:v>41831</c:v>
                </c:pt>
                <c:pt idx="102">
                  <c:v>41830</c:v>
                </c:pt>
                <c:pt idx="103">
                  <c:v>41829</c:v>
                </c:pt>
                <c:pt idx="104">
                  <c:v>41828</c:v>
                </c:pt>
                <c:pt idx="105">
                  <c:v>41827</c:v>
                </c:pt>
                <c:pt idx="106">
                  <c:v>41823</c:v>
                </c:pt>
                <c:pt idx="107">
                  <c:v>41822</c:v>
                </c:pt>
                <c:pt idx="108">
                  <c:v>41821</c:v>
                </c:pt>
                <c:pt idx="109">
                  <c:v>41820</c:v>
                </c:pt>
                <c:pt idx="110">
                  <c:v>41817</c:v>
                </c:pt>
                <c:pt idx="111">
                  <c:v>41816</c:v>
                </c:pt>
                <c:pt idx="112">
                  <c:v>41815</c:v>
                </c:pt>
                <c:pt idx="113">
                  <c:v>41814</c:v>
                </c:pt>
                <c:pt idx="114">
                  <c:v>41813</c:v>
                </c:pt>
                <c:pt idx="115">
                  <c:v>41810</c:v>
                </c:pt>
                <c:pt idx="116">
                  <c:v>41809</c:v>
                </c:pt>
                <c:pt idx="117">
                  <c:v>41808</c:v>
                </c:pt>
                <c:pt idx="118">
                  <c:v>41807</c:v>
                </c:pt>
                <c:pt idx="119">
                  <c:v>41806</c:v>
                </c:pt>
                <c:pt idx="120">
                  <c:v>41803</c:v>
                </c:pt>
                <c:pt idx="121">
                  <c:v>41802</c:v>
                </c:pt>
                <c:pt idx="122">
                  <c:v>41801</c:v>
                </c:pt>
                <c:pt idx="123">
                  <c:v>41800</c:v>
                </c:pt>
                <c:pt idx="124">
                  <c:v>41799</c:v>
                </c:pt>
                <c:pt idx="125">
                  <c:v>41796</c:v>
                </c:pt>
                <c:pt idx="126">
                  <c:v>41795</c:v>
                </c:pt>
                <c:pt idx="127">
                  <c:v>41794</c:v>
                </c:pt>
                <c:pt idx="128">
                  <c:v>41793</c:v>
                </c:pt>
                <c:pt idx="129">
                  <c:v>41792</c:v>
                </c:pt>
                <c:pt idx="130">
                  <c:v>41789</c:v>
                </c:pt>
                <c:pt idx="131">
                  <c:v>41788</c:v>
                </c:pt>
                <c:pt idx="132">
                  <c:v>41787</c:v>
                </c:pt>
                <c:pt idx="133">
                  <c:v>41786</c:v>
                </c:pt>
                <c:pt idx="134">
                  <c:v>41782</c:v>
                </c:pt>
                <c:pt idx="135">
                  <c:v>41781</c:v>
                </c:pt>
                <c:pt idx="136">
                  <c:v>41780</c:v>
                </c:pt>
                <c:pt idx="137">
                  <c:v>41779</c:v>
                </c:pt>
                <c:pt idx="138">
                  <c:v>41778</c:v>
                </c:pt>
                <c:pt idx="139">
                  <c:v>41775</c:v>
                </c:pt>
                <c:pt idx="140">
                  <c:v>41774</c:v>
                </c:pt>
                <c:pt idx="141">
                  <c:v>41773</c:v>
                </c:pt>
                <c:pt idx="142">
                  <c:v>41772</c:v>
                </c:pt>
                <c:pt idx="143">
                  <c:v>41771</c:v>
                </c:pt>
                <c:pt idx="144">
                  <c:v>41768</c:v>
                </c:pt>
                <c:pt idx="145">
                  <c:v>41767</c:v>
                </c:pt>
                <c:pt idx="146">
                  <c:v>41766</c:v>
                </c:pt>
                <c:pt idx="147">
                  <c:v>41765</c:v>
                </c:pt>
                <c:pt idx="148">
                  <c:v>41764</c:v>
                </c:pt>
                <c:pt idx="149">
                  <c:v>41761</c:v>
                </c:pt>
                <c:pt idx="150">
                  <c:v>41760</c:v>
                </c:pt>
                <c:pt idx="151">
                  <c:v>41759</c:v>
                </c:pt>
                <c:pt idx="152">
                  <c:v>41758</c:v>
                </c:pt>
                <c:pt idx="153">
                  <c:v>41757</c:v>
                </c:pt>
                <c:pt idx="154">
                  <c:v>41754</c:v>
                </c:pt>
                <c:pt idx="155">
                  <c:v>41753</c:v>
                </c:pt>
                <c:pt idx="156">
                  <c:v>41752</c:v>
                </c:pt>
                <c:pt idx="157">
                  <c:v>41751</c:v>
                </c:pt>
                <c:pt idx="158">
                  <c:v>41750</c:v>
                </c:pt>
                <c:pt idx="159">
                  <c:v>41746</c:v>
                </c:pt>
                <c:pt idx="160">
                  <c:v>41745</c:v>
                </c:pt>
                <c:pt idx="161">
                  <c:v>41744</c:v>
                </c:pt>
                <c:pt idx="162">
                  <c:v>41743</c:v>
                </c:pt>
                <c:pt idx="163">
                  <c:v>41740</c:v>
                </c:pt>
                <c:pt idx="164">
                  <c:v>41739</c:v>
                </c:pt>
                <c:pt idx="165">
                  <c:v>41738</c:v>
                </c:pt>
                <c:pt idx="166">
                  <c:v>41737</c:v>
                </c:pt>
                <c:pt idx="167">
                  <c:v>41736</c:v>
                </c:pt>
                <c:pt idx="168">
                  <c:v>41733</c:v>
                </c:pt>
                <c:pt idx="169">
                  <c:v>41732</c:v>
                </c:pt>
                <c:pt idx="170">
                  <c:v>41731</c:v>
                </c:pt>
                <c:pt idx="171">
                  <c:v>41730</c:v>
                </c:pt>
                <c:pt idx="172">
                  <c:v>41729</c:v>
                </c:pt>
                <c:pt idx="173">
                  <c:v>41726</c:v>
                </c:pt>
                <c:pt idx="174">
                  <c:v>41725</c:v>
                </c:pt>
                <c:pt idx="175">
                  <c:v>41724</c:v>
                </c:pt>
                <c:pt idx="176">
                  <c:v>41723</c:v>
                </c:pt>
                <c:pt idx="177">
                  <c:v>41722</c:v>
                </c:pt>
                <c:pt idx="178">
                  <c:v>41719</c:v>
                </c:pt>
                <c:pt idx="179">
                  <c:v>41718</c:v>
                </c:pt>
                <c:pt idx="180">
                  <c:v>41717</c:v>
                </c:pt>
                <c:pt idx="181">
                  <c:v>41716</c:v>
                </c:pt>
                <c:pt idx="182">
                  <c:v>41715</c:v>
                </c:pt>
                <c:pt idx="183">
                  <c:v>41712</c:v>
                </c:pt>
                <c:pt idx="184">
                  <c:v>41711</c:v>
                </c:pt>
                <c:pt idx="185">
                  <c:v>41710</c:v>
                </c:pt>
                <c:pt idx="186">
                  <c:v>41709</c:v>
                </c:pt>
                <c:pt idx="187">
                  <c:v>41708</c:v>
                </c:pt>
                <c:pt idx="188">
                  <c:v>41705</c:v>
                </c:pt>
                <c:pt idx="189">
                  <c:v>41704</c:v>
                </c:pt>
                <c:pt idx="190">
                  <c:v>41703</c:v>
                </c:pt>
                <c:pt idx="191">
                  <c:v>41702</c:v>
                </c:pt>
                <c:pt idx="192">
                  <c:v>41701</c:v>
                </c:pt>
                <c:pt idx="193">
                  <c:v>41698</c:v>
                </c:pt>
                <c:pt idx="194">
                  <c:v>41697</c:v>
                </c:pt>
                <c:pt idx="195">
                  <c:v>41696</c:v>
                </c:pt>
                <c:pt idx="196">
                  <c:v>41695</c:v>
                </c:pt>
                <c:pt idx="197">
                  <c:v>41694</c:v>
                </c:pt>
                <c:pt idx="198">
                  <c:v>41691</c:v>
                </c:pt>
                <c:pt idx="199">
                  <c:v>41690</c:v>
                </c:pt>
                <c:pt idx="200">
                  <c:v>41689</c:v>
                </c:pt>
                <c:pt idx="201">
                  <c:v>41688</c:v>
                </c:pt>
                <c:pt idx="202">
                  <c:v>41684</c:v>
                </c:pt>
                <c:pt idx="203">
                  <c:v>41683</c:v>
                </c:pt>
                <c:pt idx="204">
                  <c:v>41682</c:v>
                </c:pt>
                <c:pt idx="205">
                  <c:v>41681</c:v>
                </c:pt>
                <c:pt idx="206">
                  <c:v>41680</c:v>
                </c:pt>
                <c:pt idx="207">
                  <c:v>41677</c:v>
                </c:pt>
                <c:pt idx="208">
                  <c:v>41676</c:v>
                </c:pt>
                <c:pt idx="209">
                  <c:v>41675</c:v>
                </c:pt>
                <c:pt idx="210">
                  <c:v>41674</c:v>
                </c:pt>
                <c:pt idx="211">
                  <c:v>41673</c:v>
                </c:pt>
                <c:pt idx="212">
                  <c:v>41670</c:v>
                </c:pt>
                <c:pt idx="213">
                  <c:v>41669</c:v>
                </c:pt>
                <c:pt idx="214">
                  <c:v>41668</c:v>
                </c:pt>
                <c:pt idx="215">
                  <c:v>41667</c:v>
                </c:pt>
                <c:pt idx="216">
                  <c:v>41666</c:v>
                </c:pt>
                <c:pt idx="217">
                  <c:v>41663</c:v>
                </c:pt>
                <c:pt idx="218">
                  <c:v>41662</c:v>
                </c:pt>
                <c:pt idx="219">
                  <c:v>41661</c:v>
                </c:pt>
                <c:pt idx="220">
                  <c:v>41660</c:v>
                </c:pt>
                <c:pt idx="221">
                  <c:v>41656</c:v>
                </c:pt>
                <c:pt idx="222">
                  <c:v>41655</c:v>
                </c:pt>
                <c:pt idx="223">
                  <c:v>41654</c:v>
                </c:pt>
                <c:pt idx="224">
                  <c:v>41653</c:v>
                </c:pt>
                <c:pt idx="225">
                  <c:v>41652</c:v>
                </c:pt>
                <c:pt idx="226">
                  <c:v>41649</c:v>
                </c:pt>
                <c:pt idx="227">
                  <c:v>41648</c:v>
                </c:pt>
                <c:pt idx="228">
                  <c:v>41647</c:v>
                </c:pt>
                <c:pt idx="229">
                  <c:v>41646</c:v>
                </c:pt>
                <c:pt idx="230">
                  <c:v>41645</c:v>
                </c:pt>
                <c:pt idx="231">
                  <c:v>41642</c:v>
                </c:pt>
                <c:pt idx="232">
                  <c:v>41641</c:v>
                </c:pt>
                <c:pt idx="233">
                  <c:v>41639</c:v>
                </c:pt>
                <c:pt idx="234">
                  <c:v>41638</c:v>
                </c:pt>
                <c:pt idx="235">
                  <c:v>41635</c:v>
                </c:pt>
                <c:pt idx="236">
                  <c:v>41634</c:v>
                </c:pt>
                <c:pt idx="237">
                  <c:v>41632</c:v>
                </c:pt>
                <c:pt idx="238">
                  <c:v>41631</c:v>
                </c:pt>
                <c:pt idx="239">
                  <c:v>41628</c:v>
                </c:pt>
                <c:pt idx="240">
                  <c:v>41627</c:v>
                </c:pt>
              </c:numCache>
            </c:numRef>
          </c:cat>
          <c:val>
            <c:numRef>
              <c:f>CalculationsAndCharts!$X$33:$X$273</c:f>
              <c:numCache>
                <c:formatCode>General</c:formatCode>
                <c:ptCount val="24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1.7556583773832748</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numCache>
            </c:numRef>
          </c:val>
        </c:ser>
        <c:dLbls>
          <c:showLegendKey val="0"/>
          <c:showVal val="0"/>
          <c:showCatName val="0"/>
          <c:showSerName val="0"/>
          <c:showPercent val="0"/>
          <c:showBubbleSize val="0"/>
        </c:dLbls>
        <c:gapWidth val="401"/>
        <c:overlap val="-50"/>
        <c:axId val="139818112"/>
        <c:axId val="139819648"/>
      </c:barChart>
      <c:lineChart>
        <c:grouping val="standard"/>
        <c:varyColors val="0"/>
        <c:ser>
          <c:idx val="0"/>
          <c:order val="0"/>
          <c:tx>
            <c:strRef>
              <c:f>CalculationsAndCharts!$M$31</c:f>
              <c:strCache>
                <c:ptCount val="1"/>
                <c:pt idx="0">
                  <c:v>Decycle(125)  Oscillator</c:v>
                </c:pt>
              </c:strCache>
            </c:strRef>
          </c:tx>
          <c:spPr>
            <a:ln w="12700">
              <a:solidFill>
                <a:schemeClr val="accent1"/>
              </a:solidFill>
            </a:ln>
          </c:spPr>
          <c:marker>
            <c:symbol val="none"/>
          </c:marker>
          <c:cat>
            <c:numRef>
              <c:f>CalculationsAndCharts!$B$33:$B$273</c:f>
              <c:numCache>
                <c:formatCode>ddd\ mm/dd/yyyy;@</c:formatCode>
                <c:ptCount val="241"/>
                <c:pt idx="0">
                  <c:v>41976</c:v>
                </c:pt>
                <c:pt idx="1">
                  <c:v>41975</c:v>
                </c:pt>
                <c:pt idx="2">
                  <c:v>41974</c:v>
                </c:pt>
                <c:pt idx="3">
                  <c:v>41971</c:v>
                </c:pt>
                <c:pt idx="4">
                  <c:v>41969</c:v>
                </c:pt>
                <c:pt idx="5">
                  <c:v>41968</c:v>
                </c:pt>
                <c:pt idx="6">
                  <c:v>41967</c:v>
                </c:pt>
                <c:pt idx="7">
                  <c:v>41964</c:v>
                </c:pt>
                <c:pt idx="8">
                  <c:v>41963</c:v>
                </c:pt>
                <c:pt idx="9">
                  <c:v>41962</c:v>
                </c:pt>
                <c:pt idx="10">
                  <c:v>41961</c:v>
                </c:pt>
                <c:pt idx="11">
                  <c:v>41960</c:v>
                </c:pt>
                <c:pt idx="12">
                  <c:v>41957</c:v>
                </c:pt>
                <c:pt idx="13">
                  <c:v>41956</c:v>
                </c:pt>
                <c:pt idx="14">
                  <c:v>41955</c:v>
                </c:pt>
                <c:pt idx="15">
                  <c:v>41954</c:v>
                </c:pt>
                <c:pt idx="16">
                  <c:v>41953</c:v>
                </c:pt>
                <c:pt idx="17">
                  <c:v>41950</c:v>
                </c:pt>
                <c:pt idx="18">
                  <c:v>41949</c:v>
                </c:pt>
                <c:pt idx="19">
                  <c:v>41948</c:v>
                </c:pt>
                <c:pt idx="20">
                  <c:v>41947</c:v>
                </c:pt>
                <c:pt idx="21">
                  <c:v>41946</c:v>
                </c:pt>
                <c:pt idx="22">
                  <c:v>41943</c:v>
                </c:pt>
                <c:pt idx="23">
                  <c:v>41942</c:v>
                </c:pt>
                <c:pt idx="24">
                  <c:v>41941</c:v>
                </c:pt>
                <c:pt idx="25">
                  <c:v>41940</c:v>
                </c:pt>
                <c:pt idx="26">
                  <c:v>41939</c:v>
                </c:pt>
                <c:pt idx="27">
                  <c:v>41936</c:v>
                </c:pt>
                <c:pt idx="28">
                  <c:v>41935</c:v>
                </c:pt>
                <c:pt idx="29">
                  <c:v>41934</c:v>
                </c:pt>
                <c:pt idx="30">
                  <c:v>41933</c:v>
                </c:pt>
                <c:pt idx="31">
                  <c:v>41932</c:v>
                </c:pt>
                <c:pt idx="32">
                  <c:v>41929</c:v>
                </c:pt>
                <c:pt idx="33">
                  <c:v>41928</c:v>
                </c:pt>
                <c:pt idx="34">
                  <c:v>41927</c:v>
                </c:pt>
                <c:pt idx="35">
                  <c:v>41926</c:v>
                </c:pt>
                <c:pt idx="36">
                  <c:v>41925</c:v>
                </c:pt>
                <c:pt idx="37">
                  <c:v>41922</c:v>
                </c:pt>
                <c:pt idx="38">
                  <c:v>41921</c:v>
                </c:pt>
                <c:pt idx="39">
                  <c:v>41920</c:v>
                </c:pt>
                <c:pt idx="40">
                  <c:v>41919</c:v>
                </c:pt>
                <c:pt idx="41">
                  <c:v>41918</c:v>
                </c:pt>
                <c:pt idx="42">
                  <c:v>41915</c:v>
                </c:pt>
                <c:pt idx="43">
                  <c:v>41914</c:v>
                </c:pt>
                <c:pt idx="44">
                  <c:v>41913</c:v>
                </c:pt>
                <c:pt idx="45">
                  <c:v>41912</c:v>
                </c:pt>
                <c:pt idx="46">
                  <c:v>41911</c:v>
                </c:pt>
                <c:pt idx="47">
                  <c:v>41908</c:v>
                </c:pt>
                <c:pt idx="48">
                  <c:v>41907</c:v>
                </c:pt>
                <c:pt idx="49">
                  <c:v>41906</c:v>
                </c:pt>
                <c:pt idx="50">
                  <c:v>41905</c:v>
                </c:pt>
                <c:pt idx="51">
                  <c:v>41904</c:v>
                </c:pt>
                <c:pt idx="52">
                  <c:v>41901</c:v>
                </c:pt>
                <c:pt idx="53">
                  <c:v>41900</c:v>
                </c:pt>
                <c:pt idx="54">
                  <c:v>41899</c:v>
                </c:pt>
                <c:pt idx="55">
                  <c:v>41898</c:v>
                </c:pt>
                <c:pt idx="56">
                  <c:v>41897</c:v>
                </c:pt>
                <c:pt idx="57">
                  <c:v>41894</c:v>
                </c:pt>
                <c:pt idx="58">
                  <c:v>41893</c:v>
                </c:pt>
                <c:pt idx="59">
                  <c:v>41892</c:v>
                </c:pt>
                <c:pt idx="60">
                  <c:v>41891</c:v>
                </c:pt>
                <c:pt idx="61">
                  <c:v>41890</c:v>
                </c:pt>
                <c:pt idx="62">
                  <c:v>41887</c:v>
                </c:pt>
                <c:pt idx="63">
                  <c:v>41886</c:v>
                </c:pt>
                <c:pt idx="64">
                  <c:v>41885</c:v>
                </c:pt>
                <c:pt idx="65">
                  <c:v>41884</c:v>
                </c:pt>
                <c:pt idx="66">
                  <c:v>41880</c:v>
                </c:pt>
                <c:pt idx="67">
                  <c:v>41879</c:v>
                </c:pt>
                <c:pt idx="68">
                  <c:v>41878</c:v>
                </c:pt>
                <c:pt idx="69">
                  <c:v>41877</c:v>
                </c:pt>
                <c:pt idx="70">
                  <c:v>41876</c:v>
                </c:pt>
                <c:pt idx="71">
                  <c:v>41873</c:v>
                </c:pt>
                <c:pt idx="72">
                  <c:v>41872</c:v>
                </c:pt>
                <c:pt idx="73">
                  <c:v>41871</c:v>
                </c:pt>
                <c:pt idx="74">
                  <c:v>41870</c:v>
                </c:pt>
                <c:pt idx="75">
                  <c:v>41869</c:v>
                </c:pt>
                <c:pt idx="76">
                  <c:v>41866</c:v>
                </c:pt>
                <c:pt idx="77">
                  <c:v>41865</c:v>
                </c:pt>
                <c:pt idx="78">
                  <c:v>41864</c:v>
                </c:pt>
                <c:pt idx="79">
                  <c:v>41863</c:v>
                </c:pt>
                <c:pt idx="80">
                  <c:v>41862</c:v>
                </c:pt>
                <c:pt idx="81">
                  <c:v>41859</c:v>
                </c:pt>
                <c:pt idx="82">
                  <c:v>41858</c:v>
                </c:pt>
                <c:pt idx="83">
                  <c:v>41857</c:v>
                </c:pt>
                <c:pt idx="84">
                  <c:v>41856</c:v>
                </c:pt>
                <c:pt idx="85">
                  <c:v>41855</c:v>
                </c:pt>
                <c:pt idx="86">
                  <c:v>41852</c:v>
                </c:pt>
                <c:pt idx="87">
                  <c:v>41851</c:v>
                </c:pt>
                <c:pt idx="88">
                  <c:v>41850</c:v>
                </c:pt>
                <c:pt idx="89">
                  <c:v>41849</c:v>
                </c:pt>
                <c:pt idx="90">
                  <c:v>41848</c:v>
                </c:pt>
                <c:pt idx="91">
                  <c:v>41845</c:v>
                </c:pt>
                <c:pt idx="92">
                  <c:v>41844</c:v>
                </c:pt>
                <c:pt idx="93">
                  <c:v>41843</c:v>
                </c:pt>
                <c:pt idx="94">
                  <c:v>41842</c:v>
                </c:pt>
                <c:pt idx="95">
                  <c:v>41841</c:v>
                </c:pt>
                <c:pt idx="96">
                  <c:v>41838</c:v>
                </c:pt>
                <c:pt idx="97">
                  <c:v>41837</c:v>
                </c:pt>
                <c:pt idx="98">
                  <c:v>41836</c:v>
                </c:pt>
                <c:pt idx="99">
                  <c:v>41835</c:v>
                </c:pt>
                <c:pt idx="100">
                  <c:v>41834</c:v>
                </c:pt>
                <c:pt idx="101">
                  <c:v>41831</c:v>
                </c:pt>
                <c:pt idx="102">
                  <c:v>41830</c:v>
                </c:pt>
                <c:pt idx="103">
                  <c:v>41829</c:v>
                </c:pt>
                <c:pt idx="104">
                  <c:v>41828</c:v>
                </c:pt>
                <c:pt idx="105">
                  <c:v>41827</c:v>
                </c:pt>
                <c:pt idx="106">
                  <c:v>41823</c:v>
                </c:pt>
                <c:pt idx="107">
                  <c:v>41822</c:v>
                </c:pt>
                <c:pt idx="108">
                  <c:v>41821</c:v>
                </c:pt>
                <c:pt idx="109">
                  <c:v>41820</c:v>
                </c:pt>
                <c:pt idx="110">
                  <c:v>41817</c:v>
                </c:pt>
                <c:pt idx="111">
                  <c:v>41816</c:v>
                </c:pt>
                <c:pt idx="112">
                  <c:v>41815</c:v>
                </c:pt>
                <c:pt idx="113">
                  <c:v>41814</c:v>
                </c:pt>
                <c:pt idx="114">
                  <c:v>41813</c:v>
                </c:pt>
                <c:pt idx="115">
                  <c:v>41810</c:v>
                </c:pt>
                <c:pt idx="116">
                  <c:v>41809</c:v>
                </c:pt>
                <c:pt idx="117">
                  <c:v>41808</c:v>
                </c:pt>
                <c:pt idx="118">
                  <c:v>41807</c:v>
                </c:pt>
                <c:pt idx="119">
                  <c:v>41806</c:v>
                </c:pt>
                <c:pt idx="120">
                  <c:v>41803</c:v>
                </c:pt>
                <c:pt idx="121">
                  <c:v>41802</c:v>
                </c:pt>
                <c:pt idx="122">
                  <c:v>41801</c:v>
                </c:pt>
                <c:pt idx="123">
                  <c:v>41800</c:v>
                </c:pt>
                <c:pt idx="124">
                  <c:v>41799</c:v>
                </c:pt>
                <c:pt idx="125">
                  <c:v>41796</c:v>
                </c:pt>
                <c:pt idx="126">
                  <c:v>41795</c:v>
                </c:pt>
                <c:pt idx="127">
                  <c:v>41794</c:v>
                </c:pt>
                <c:pt idx="128">
                  <c:v>41793</c:v>
                </c:pt>
                <c:pt idx="129">
                  <c:v>41792</c:v>
                </c:pt>
                <c:pt idx="130">
                  <c:v>41789</c:v>
                </c:pt>
                <c:pt idx="131">
                  <c:v>41788</c:v>
                </c:pt>
                <c:pt idx="132">
                  <c:v>41787</c:v>
                </c:pt>
                <c:pt idx="133">
                  <c:v>41786</c:v>
                </c:pt>
                <c:pt idx="134">
                  <c:v>41782</c:v>
                </c:pt>
                <c:pt idx="135">
                  <c:v>41781</c:v>
                </c:pt>
                <c:pt idx="136">
                  <c:v>41780</c:v>
                </c:pt>
                <c:pt idx="137">
                  <c:v>41779</c:v>
                </c:pt>
                <c:pt idx="138">
                  <c:v>41778</c:v>
                </c:pt>
                <c:pt idx="139">
                  <c:v>41775</c:v>
                </c:pt>
                <c:pt idx="140">
                  <c:v>41774</c:v>
                </c:pt>
                <c:pt idx="141">
                  <c:v>41773</c:v>
                </c:pt>
                <c:pt idx="142">
                  <c:v>41772</c:v>
                </c:pt>
                <c:pt idx="143">
                  <c:v>41771</c:v>
                </c:pt>
                <c:pt idx="144">
                  <c:v>41768</c:v>
                </c:pt>
                <c:pt idx="145">
                  <c:v>41767</c:v>
                </c:pt>
                <c:pt idx="146">
                  <c:v>41766</c:v>
                </c:pt>
                <c:pt idx="147">
                  <c:v>41765</c:v>
                </c:pt>
                <c:pt idx="148">
                  <c:v>41764</c:v>
                </c:pt>
                <c:pt idx="149">
                  <c:v>41761</c:v>
                </c:pt>
                <c:pt idx="150">
                  <c:v>41760</c:v>
                </c:pt>
                <c:pt idx="151">
                  <c:v>41759</c:v>
                </c:pt>
                <c:pt idx="152">
                  <c:v>41758</c:v>
                </c:pt>
                <c:pt idx="153">
                  <c:v>41757</c:v>
                </c:pt>
                <c:pt idx="154">
                  <c:v>41754</c:v>
                </c:pt>
                <c:pt idx="155">
                  <c:v>41753</c:v>
                </c:pt>
                <c:pt idx="156">
                  <c:v>41752</c:v>
                </c:pt>
                <c:pt idx="157">
                  <c:v>41751</c:v>
                </c:pt>
                <c:pt idx="158">
                  <c:v>41750</c:v>
                </c:pt>
                <c:pt idx="159">
                  <c:v>41746</c:v>
                </c:pt>
                <c:pt idx="160">
                  <c:v>41745</c:v>
                </c:pt>
                <c:pt idx="161">
                  <c:v>41744</c:v>
                </c:pt>
                <c:pt idx="162">
                  <c:v>41743</c:v>
                </c:pt>
                <c:pt idx="163">
                  <c:v>41740</c:v>
                </c:pt>
                <c:pt idx="164">
                  <c:v>41739</c:v>
                </c:pt>
                <c:pt idx="165">
                  <c:v>41738</c:v>
                </c:pt>
                <c:pt idx="166">
                  <c:v>41737</c:v>
                </c:pt>
                <c:pt idx="167">
                  <c:v>41736</c:v>
                </c:pt>
                <c:pt idx="168">
                  <c:v>41733</c:v>
                </c:pt>
                <c:pt idx="169">
                  <c:v>41732</c:v>
                </c:pt>
                <c:pt idx="170">
                  <c:v>41731</c:v>
                </c:pt>
                <c:pt idx="171">
                  <c:v>41730</c:v>
                </c:pt>
                <c:pt idx="172">
                  <c:v>41729</c:v>
                </c:pt>
                <c:pt idx="173">
                  <c:v>41726</c:v>
                </c:pt>
                <c:pt idx="174">
                  <c:v>41725</c:v>
                </c:pt>
                <c:pt idx="175">
                  <c:v>41724</c:v>
                </c:pt>
                <c:pt idx="176">
                  <c:v>41723</c:v>
                </c:pt>
                <c:pt idx="177">
                  <c:v>41722</c:v>
                </c:pt>
                <c:pt idx="178">
                  <c:v>41719</c:v>
                </c:pt>
                <c:pt idx="179">
                  <c:v>41718</c:v>
                </c:pt>
                <c:pt idx="180">
                  <c:v>41717</c:v>
                </c:pt>
                <c:pt idx="181">
                  <c:v>41716</c:v>
                </c:pt>
                <c:pt idx="182">
                  <c:v>41715</c:v>
                </c:pt>
                <c:pt idx="183">
                  <c:v>41712</c:v>
                </c:pt>
                <c:pt idx="184">
                  <c:v>41711</c:v>
                </c:pt>
                <c:pt idx="185">
                  <c:v>41710</c:v>
                </c:pt>
                <c:pt idx="186">
                  <c:v>41709</c:v>
                </c:pt>
                <c:pt idx="187">
                  <c:v>41708</c:v>
                </c:pt>
                <c:pt idx="188">
                  <c:v>41705</c:v>
                </c:pt>
                <c:pt idx="189">
                  <c:v>41704</c:v>
                </c:pt>
                <c:pt idx="190">
                  <c:v>41703</c:v>
                </c:pt>
                <c:pt idx="191">
                  <c:v>41702</c:v>
                </c:pt>
                <c:pt idx="192">
                  <c:v>41701</c:v>
                </c:pt>
                <c:pt idx="193">
                  <c:v>41698</c:v>
                </c:pt>
                <c:pt idx="194">
                  <c:v>41697</c:v>
                </c:pt>
                <c:pt idx="195">
                  <c:v>41696</c:v>
                </c:pt>
                <c:pt idx="196">
                  <c:v>41695</c:v>
                </c:pt>
                <c:pt idx="197">
                  <c:v>41694</c:v>
                </c:pt>
                <c:pt idx="198">
                  <c:v>41691</c:v>
                </c:pt>
                <c:pt idx="199">
                  <c:v>41690</c:v>
                </c:pt>
                <c:pt idx="200">
                  <c:v>41689</c:v>
                </c:pt>
                <c:pt idx="201">
                  <c:v>41688</c:v>
                </c:pt>
                <c:pt idx="202">
                  <c:v>41684</c:v>
                </c:pt>
                <c:pt idx="203">
                  <c:v>41683</c:v>
                </c:pt>
                <c:pt idx="204">
                  <c:v>41682</c:v>
                </c:pt>
                <c:pt idx="205">
                  <c:v>41681</c:v>
                </c:pt>
                <c:pt idx="206">
                  <c:v>41680</c:v>
                </c:pt>
                <c:pt idx="207">
                  <c:v>41677</c:v>
                </c:pt>
                <c:pt idx="208">
                  <c:v>41676</c:v>
                </c:pt>
                <c:pt idx="209">
                  <c:v>41675</c:v>
                </c:pt>
                <c:pt idx="210">
                  <c:v>41674</c:v>
                </c:pt>
                <c:pt idx="211">
                  <c:v>41673</c:v>
                </c:pt>
                <c:pt idx="212">
                  <c:v>41670</c:v>
                </c:pt>
                <c:pt idx="213">
                  <c:v>41669</c:v>
                </c:pt>
                <c:pt idx="214">
                  <c:v>41668</c:v>
                </c:pt>
                <c:pt idx="215">
                  <c:v>41667</c:v>
                </c:pt>
                <c:pt idx="216">
                  <c:v>41666</c:v>
                </c:pt>
                <c:pt idx="217">
                  <c:v>41663</c:v>
                </c:pt>
                <c:pt idx="218">
                  <c:v>41662</c:v>
                </c:pt>
                <c:pt idx="219">
                  <c:v>41661</c:v>
                </c:pt>
                <c:pt idx="220">
                  <c:v>41660</c:v>
                </c:pt>
                <c:pt idx="221">
                  <c:v>41656</c:v>
                </c:pt>
                <c:pt idx="222">
                  <c:v>41655</c:v>
                </c:pt>
                <c:pt idx="223">
                  <c:v>41654</c:v>
                </c:pt>
                <c:pt idx="224">
                  <c:v>41653</c:v>
                </c:pt>
                <c:pt idx="225">
                  <c:v>41652</c:v>
                </c:pt>
                <c:pt idx="226">
                  <c:v>41649</c:v>
                </c:pt>
                <c:pt idx="227">
                  <c:v>41648</c:v>
                </c:pt>
                <c:pt idx="228">
                  <c:v>41647</c:v>
                </c:pt>
                <c:pt idx="229">
                  <c:v>41646</c:v>
                </c:pt>
                <c:pt idx="230">
                  <c:v>41645</c:v>
                </c:pt>
                <c:pt idx="231">
                  <c:v>41642</c:v>
                </c:pt>
                <c:pt idx="232">
                  <c:v>41641</c:v>
                </c:pt>
                <c:pt idx="233">
                  <c:v>41639</c:v>
                </c:pt>
                <c:pt idx="234">
                  <c:v>41638</c:v>
                </c:pt>
                <c:pt idx="235">
                  <c:v>41635</c:v>
                </c:pt>
                <c:pt idx="236">
                  <c:v>41634</c:v>
                </c:pt>
                <c:pt idx="237">
                  <c:v>41632</c:v>
                </c:pt>
                <c:pt idx="238">
                  <c:v>41631</c:v>
                </c:pt>
                <c:pt idx="239">
                  <c:v>41628</c:v>
                </c:pt>
                <c:pt idx="240">
                  <c:v>41627</c:v>
                </c:pt>
              </c:numCache>
            </c:numRef>
          </c:cat>
          <c:val>
            <c:numRef>
              <c:f>CalculationsAndCharts!$M$33:$M$273</c:f>
              <c:numCache>
                <c:formatCode>#,##0.00</c:formatCode>
                <c:ptCount val="241"/>
                <c:pt idx="0">
                  <c:v>1.0402780317298408</c:v>
                </c:pt>
                <c:pt idx="1">
                  <c:v>1.0916156864412254</c:v>
                </c:pt>
                <c:pt idx="2">
                  <c:v>1.1768643164644668</c:v>
                </c:pt>
                <c:pt idx="3">
                  <c:v>1.24009315548567</c:v>
                </c:pt>
                <c:pt idx="4">
                  <c:v>1.267084068295923</c:v>
                </c:pt>
                <c:pt idx="5">
                  <c:v>1.2866046000956868</c:v>
                </c:pt>
                <c:pt idx="6">
                  <c:v>1.2913362801405546</c:v>
                </c:pt>
                <c:pt idx="7">
                  <c:v>1.2890205109282133</c:v>
                </c:pt>
                <c:pt idx="8">
                  <c:v>1.3001396184361425</c:v>
                </c:pt>
                <c:pt idx="9">
                  <c:v>1.3152421887843762</c:v>
                </c:pt>
                <c:pt idx="10">
                  <c:v>1.3093171754789941</c:v>
                </c:pt>
                <c:pt idx="11">
                  <c:v>1.3089731703181686</c:v>
                </c:pt>
                <c:pt idx="12">
                  <c:v>1.3063452206266328</c:v>
                </c:pt>
                <c:pt idx="13">
                  <c:v>1.2873808430956557</c:v>
                </c:pt>
                <c:pt idx="14">
                  <c:v>1.2529016484625761</c:v>
                </c:pt>
                <c:pt idx="15">
                  <c:v>1.1912131537202053</c:v>
                </c:pt>
                <c:pt idx="16">
                  <c:v>1.1029212164325035</c:v>
                </c:pt>
                <c:pt idx="17">
                  <c:v>0.99946684042194478</c:v>
                </c:pt>
                <c:pt idx="18">
                  <c:v>0.87414527873429027</c:v>
                </c:pt>
                <c:pt idx="19">
                  <c:v>0.7328234597027069</c:v>
                </c:pt>
                <c:pt idx="20">
                  <c:v>0.59304742133688249</c:v>
                </c:pt>
                <c:pt idx="21">
                  <c:v>0.42159278670618255</c:v>
                </c:pt>
                <c:pt idx="22">
                  <c:v>0.20131748049761683</c:v>
                </c:pt>
                <c:pt idx="23">
                  <c:v>-2.0202876753196167E-2</c:v>
                </c:pt>
                <c:pt idx="24">
                  <c:v>-0.22034296809126541</c:v>
                </c:pt>
                <c:pt idx="25">
                  <c:v>-0.43730809923442232</c:v>
                </c:pt>
                <c:pt idx="26">
                  <c:v>-0.66112710818580023</c:v>
                </c:pt>
                <c:pt idx="27">
                  <c:v>-0.87400152487714322</c:v>
                </c:pt>
                <c:pt idx="28">
                  <c:v>-1.1026750120537869</c:v>
                </c:pt>
                <c:pt idx="29">
                  <c:v>-1.2940582667381291</c:v>
                </c:pt>
                <c:pt idx="30">
                  <c:v>-1.4627966344335088</c:v>
                </c:pt>
                <c:pt idx="31">
                  <c:v>-1.6403795095126206</c:v>
                </c:pt>
                <c:pt idx="32">
                  <c:v>-1.6975568141606032</c:v>
                </c:pt>
                <c:pt idx="33">
                  <c:v>-1.658561105895108</c:v>
                </c:pt>
                <c:pt idx="34">
                  <c:v>-1.5190261201684272</c:v>
                </c:pt>
                <c:pt idx="35">
                  <c:v>-1.3510921148599482</c:v>
                </c:pt>
                <c:pt idx="36">
                  <c:v>-1.1636734092378676</c:v>
                </c:pt>
                <c:pt idx="37">
                  <c:v>-0.96176992231610481</c:v>
                </c:pt>
                <c:pt idx="38">
                  <c:v>-0.82808699851657719</c:v>
                </c:pt>
                <c:pt idx="39">
                  <c:v>-0.77791394743196263</c:v>
                </c:pt>
                <c:pt idx="40">
                  <c:v>-0.75166880519952373</c:v>
                </c:pt>
                <c:pt idx="41">
                  <c:v>-0.67766027022757924</c:v>
                </c:pt>
                <c:pt idx="42">
                  <c:v>-0.65963650665412144</c:v>
                </c:pt>
                <c:pt idx="43">
                  <c:v>-0.60100714240380859</c:v>
                </c:pt>
                <c:pt idx="44">
                  <c:v>-0.47215735672646914</c:v>
                </c:pt>
                <c:pt idx="45">
                  <c:v>-0.36077774499851956</c:v>
                </c:pt>
                <c:pt idx="46">
                  <c:v>-0.29463475507445552</c:v>
                </c:pt>
                <c:pt idx="47">
                  <c:v>-0.23220902781019201</c:v>
                </c:pt>
                <c:pt idx="48">
                  <c:v>-0.13497648348283542</c:v>
                </c:pt>
                <c:pt idx="49">
                  <c:v>-4.9129990785934968E-2</c:v>
                </c:pt>
                <c:pt idx="50">
                  <c:v>1.6446923307997029E-2</c:v>
                </c:pt>
                <c:pt idx="51">
                  <c:v>9.9788559045371414E-2</c:v>
                </c:pt>
                <c:pt idx="52">
                  <c:v>0.14155363184998926</c:v>
                </c:pt>
                <c:pt idx="53">
                  <c:v>0.13421063281398224</c:v>
                </c:pt>
                <c:pt idx="54">
                  <c:v>0.11997530456732616</c:v>
                </c:pt>
                <c:pt idx="55">
                  <c:v>0.12246067545166658</c:v>
                </c:pt>
                <c:pt idx="56">
                  <c:v>0.15540350938401737</c:v>
                </c:pt>
                <c:pt idx="57">
                  <c:v>0.21465300364083276</c:v>
                </c:pt>
                <c:pt idx="58">
                  <c:v>0.25240019080214682</c:v>
                </c:pt>
                <c:pt idx="59">
                  <c:v>0.2743391229424062</c:v>
                </c:pt>
                <c:pt idx="60">
                  <c:v>0.31345516568841097</c:v>
                </c:pt>
                <c:pt idx="61">
                  <c:v>0.3392761233214398</c:v>
                </c:pt>
                <c:pt idx="62">
                  <c:v>0.32888098912021324</c:v>
                </c:pt>
                <c:pt idx="63">
                  <c:v>0.31808851220380147</c:v>
                </c:pt>
                <c:pt idx="64">
                  <c:v>0.30686920670756218</c:v>
                </c:pt>
                <c:pt idx="65">
                  <c:v>0.27825657462296849</c:v>
                </c:pt>
                <c:pt idx="66">
                  <c:v>0.23240295980981543</c:v>
                </c:pt>
                <c:pt idx="67">
                  <c:v>0.18021605416959333</c:v>
                </c:pt>
                <c:pt idx="68">
                  <c:v>0.11941006601072987</c:v>
                </c:pt>
                <c:pt idx="69">
                  <c:v>3.7269344888970574E-2</c:v>
                </c:pt>
                <c:pt idx="70">
                  <c:v>-6.5003422180873599E-2</c:v>
                </c:pt>
                <c:pt idx="71">
                  <c:v>-0.16983664670543006</c:v>
                </c:pt>
                <c:pt idx="72">
                  <c:v>-0.28317429089715485</c:v>
                </c:pt>
                <c:pt idx="73">
                  <c:v>-0.41616511259910866</c:v>
                </c:pt>
                <c:pt idx="74">
                  <c:v>-0.55363515745820979</c:v>
                </c:pt>
                <c:pt idx="75">
                  <c:v>-0.68754946198294098</c:v>
                </c:pt>
                <c:pt idx="76">
                  <c:v>-0.79408810519433959</c:v>
                </c:pt>
                <c:pt idx="77">
                  <c:v>-0.87684567047659479</c:v>
                </c:pt>
                <c:pt idx="78">
                  <c:v>-0.95610836668975852</c:v>
                </c:pt>
                <c:pt idx="79">
                  <c:v>-1.0000407735640007</c:v>
                </c:pt>
                <c:pt idx="80">
                  <c:v>-1.0136086614687474</c:v>
                </c:pt>
                <c:pt idx="81">
                  <c:v>-1.0195407977666795</c:v>
                </c:pt>
                <c:pt idx="82">
                  <c:v>-0.96894048266552424</c:v>
                </c:pt>
                <c:pt idx="83">
                  <c:v>-0.85643480080541168</c:v>
                </c:pt>
                <c:pt idx="84">
                  <c:v>-0.74022308802220427</c:v>
                </c:pt>
                <c:pt idx="85">
                  <c:v>-0.62555604134227327</c:v>
                </c:pt>
                <c:pt idx="86">
                  <c:v>-0.50609340585863838</c:v>
                </c:pt>
                <c:pt idx="87">
                  <c:v>-0.33762908739761788</c:v>
                </c:pt>
                <c:pt idx="88">
                  <c:v>-0.22340000032635982</c:v>
                </c:pt>
                <c:pt idx="89">
                  <c:v>-0.17330903338471854</c:v>
                </c:pt>
                <c:pt idx="90">
                  <c:v>-0.1326665552846257</c:v>
                </c:pt>
                <c:pt idx="91">
                  <c:v>-0.10461100173057392</c:v>
                </c:pt>
                <c:pt idx="92">
                  <c:v>-9.2446646964233783E-2</c:v>
                </c:pt>
                <c:pt idx="93">
                  <c:v>-0.1021801717995565</c:v>
                </c:pt>
                <c:pt idx="94">
                  <c:v>-0.11099834403351738</c:v>
                </c:pt>
                <c:pt idx="95">
                  <c:v>-0.10169434615091219</c:v>
                </c:pt>
                <c:pt idx="96">
                  <c:v>-8.5633094672625421E-2</c:v>
                </c:pt>
                <c:pt idx="97">
                  <c:v>-4.0369666855068605E-2</c:v>
                </c:pt>
                <c:pt idx="98">
                  <c:v>3.9510337351220948E-3</c:v>
                </c:pt>
                <c:pt idx="99">
                  <c:v>1.9946590433266007E-2</c:v>
                </c:pt>
                <c:pt idx="100">
                  <c:v>3.8951815789133148E-2</c:v>
                </c:pt>
                <c:pt idx="101">
                  <c:v>6.6999205570478948E-2</c:v>
                </c:pt>
                <c:pt idx="102">
                  <c:v>0.1180125452601872</c:v>
                </c:pt>
                <c:pt idx="103">
                  <c:v>0.16022809798242338</c:v>
                </c:pt>
                <c:pt idx="104">
                  <c:v>0.20564634912801405</c:v>
                </c:pt>
                <c:pt idx="105">
                  <c:v>0.2406384209282843</c:v>
                </c:pt>
                <c:pt idx="106">
                  <c:v>0.23464732617033809</c:v>
                </c:pt>
                <c:pt idx="107">
                  <c:v>0.2248468835382077</c:v>
                </c:pt>
                <c:pt idx="108">
                  <c:v>0.22505262335513945</c:v>
                </c:pt>
                <c:pt idx="109">
                  <c:v>0.24683616441127956</c:v>
                </c:pt>
                <c:pt idx="110">
                  <c:v>0.28543360187042316</c:v>
                </c:pt>
                <c:pt idx="111">
                  <c:v>0.328139085588112</c:v>
                </c:pt>
                <c:pt idx="112">
                  <c:v>0.37280352810741157</c:v>
                </c:pt>
                <c:pt idx="113">
                  <c:v>0.43254724694384944</c:v>
                </c:pt>
                <c:pt idx="114">
                  <c:v>0.48178728172850233</c:v>
                </c:pt>
                <c:pt idx="115">
                  <c:v>0.50693055151582711</c:v>
                </c:pt>
                <c:pt idx="116">
                  <c:v>0.51117430126192986</c:v>
                </c:pt>
                <c:pt idx="117">
                  <c:v>0.49924701365694135</c:v>
                </c:pt>
                <c:pt idx="118">
                  <c:v>0.50814312123064065</c:v>
                </c:pt>
                <c:pt idx="119">
                  <c:v>0.5431038233794121</c:v>
                </c:pt>
                <c:pt idx="120">
                  <c:v>0.58559552445144947</c:v>
                </c:pt>
                <c:pt idx="121">
                  <c:v>0.64048932390247182</c:v>
                </c:pt>
                <c:pt idx="122">
                  <c:v>0.67033589968787044</c:v>
                </c:pt>
                <c:pt idx="123">
                  <c:v>0.65427605765712815</c:v>
                </c:pt>
                <c:pt idx="124">
                  <c:v>0.61076995330989126</c:v>
                </c:pt>
                <c:pt idx="125">
                  <c:v>0.54997249443980234</c:v>
                </c:pt>
                <c:pt idx="126">
                  <c:v>0.48858407719381314</c:v>
                </c:pt>
                <c:pt idx="127">
                  <c:v>0.44715444668907889</c:v>
                </c:pt>
                <c:pt idx="128">
                  <c:v>0.41730829321880242</c:v>
                </c:pt>
                <c:pt idx="129">
                  <c:v>0.37623093967985755</c:v>
                </c:pt>
                <c:pt idx="130">
                  <c:v>0.32068094872359776</c:v>
                </c:pt>
                <c:pt idx="131">
                  <c:v>0.25605593931578191</c:v>
                </c:pt>
                <c:pt idx="132">
                  <c:v>0.19763942777821694</c:v>
                </c:pt>
                <c:pt idx="133">
                  <c:v>0.13647581728241009</c:v>
                </c:pt>
                <c:pt idx="134">
                  <c:v>7.8948317360862802E-2</c:v>
                </c:pt>
                <c:pt idx="135">
                  <c:v>4.3867717127713451E-2</c:v>
                </c:pt>
                <c:pt idx="136">
                  <c:v>2.2565353547194068E-2</c:v>
                </c:pt>
                <c:pt idx="137">
                  <c:v>3.5903904310638682E-2</c:v>
                </c:pt>
                <c:pt idx="138">
                  <c:v>5.6222935121082132E-2</c:v>
                </c:pt>
                <c:pt idx="139">
                  <c:v>6.7318749139737635E-2</c:v>
                </c:pt>
                <c:pt idx="140">
                  <c:v>0.10500771894517169</c:v>
                </c:pt>
                <c:pt idx="141">
                  <c:v>0.12389089363135808</c:v>
                </c:pt>
                <c:pt idx="142">
                  <c:v>8.9775148172668934E-2</c:v>
                </c:pt>
                <c:pt idx="143">
                  <c:v>2.9859215563413984E-2</c:v>
                </c:pt>
                <c:pt idx="144">
                  <c:v>-4.9963404557541212E-3</c:v>
                </c:pt>
                <c:pt idx="145">
                  <c:v>-6.423338331792529E-3</c:v>
                </c:pt>
                <c:pt idx="146">
                  <c:v>-9.2000368350996058E-3</c:v>
                </c:pt>
                <c:pt idx="147">
                  <c:v>3.5413545138262737E-3</c:v>
                </c:pt>
                <c:pt idx="148">
                  <c:v>4.8083234627472726E-3</c:v>
                </c:pt>
                <c:pt idx="149">
                  <c:v>-2.3222538645549295E-2</c:v>
                </c:pt>
                <c:pt idx="150">
                  <c:v>-5.7869209044220202E-2</c:v>
                </c:pt>
                <c:pt idx="151">
                  <c:v>-0.1072925468682676</c:v>
                </c:pt>
                <c:pt idx="152">
                  <c:v>-0.15711779674413959</c:v>
                </c:pt>
                <c:pt idx="153">
                  <c:v>-0.18899723680710084</c:v>
                </c:pt>
                <c:pt idx="154">
                  <c:v>-0.197152227109234</c:v>
                </c:pt>
                <c:pt idx="155">
                  <c:v>-0.22478610847402786</c:v>
                </c:pt>
                <c:pt idx="156">
                  <c:v>-0.28511537202673332</c:v>
                </c:pt>
                <c:pt idx="157">
                  <c:v>-0.35751614710150681</c:v>
                </c:pt>
                <c:pt idx="158">
                  <c:v>-0.43803113498941365</c:v>
                </c:pt>
                <c:pt idx="159">
                  <c:v>-0.50147550937588914</c:v>
                </c:pt>
                <c:pt idx="160">
                  <c:v>-0.55489523244839001</c:v>
                </c:pt>
                <c:pt idx="161">
                  <c:v>-0.57471864233263625</c:v>
                </c:pt>
                <c:pt idx="162">
                  <c:v>-0.52324865943172005</c:v>
                </c:pt>
                <c:pt idx="163">
                  <c:v>-0.39808794207146325</c:v>
                </c:pt>
                <c:pt idx="164">
                  <c:v>-0.24226472550407349</c:v>
                </c:pt>
                <c:pt idx="165">
                  <c:v>-0.17412138293684576</c:v>
                </c:pt>
                <c:pt idx="166">
                  <c:v>-0.14173690165754274</c:v>
                </c:pt>
                <c:pt idx="167">
                  <c:v>-4.459325743048264E-2</c:v>
                </c:pt>
                <c:pt idx="168">
                  <c:v>4.2005891863102683E-2</c:v>
                </c:pt>
                <c:pt idx="169">
                  <c:v>5.0490712137844042E-2</c:v>
                </c:pt>
                <c:pt idx="170">
                  <c:v>4.4701309330788634E-3</c:v>
                </c:pt>
                <c:pt idx="171">
                  <c:v>-4.8329667305399497E-2</c:v>
                </c:pt>
                <c:pt idx="172">
                  <c:v>-7.7997770707960393E-2</c:v>
                </c:pt>
                <c:pt idx="173">
                  <c:v>-5.9790477537417806E-2</c:v>
                </c:pt>
                <c:pt idx="174">
                  <c:v>1.0729128326111073E-2</c:v>
                </c:pt>
                <c:pt idx="175">
                  <c:v>0.1027674625626154</c:v>
                </c:pt>
                <c:pt idx="176">
                  <c:v>0.17056429143195639</c:v>
                </c:pt>
                <c:pt idx="177">
                  <c:v>0.23824650063814756</c:v>
                </c:pt>
                <c:pt idx="178">
                  <c:v>0.31258160322803902</c:v>
                </c:pt>
                <c:pt idx="179">
                  <c:v>0.34343931386754462</c:v>
                </c:pt>
                <c:pt idx="180">
                  <c:v>0.36735578953992892</c:v>
                </c:pt>
                <c:pt idx="181">
                  <c:v>0.38432533045385725</c:v>
                </c:pt>
                <c:pt idx="182">
                  <c:v>0.40752941571633794</c:v>
                </c:pt>
                <c:pt idx="183">
                  <c:v>0.49017201886940404</c:v>
                </c:pt>
                <c:pt idx="184">
                  <c:v>0.59804873097668187</c:v>
                </c:pt>
                <c:pt idx="185">
                  <c:v>0.65568120172205213</c:v>
                </c:pt>
                <c:pt idx="186">
                  <c:v>0.67830793277767032</c:v>
                </c:pt>
                <c:pt idx="187">
                  <c:v>0.67090123957447967</c:v>
                </c:pt>
                <c:pt idx="188">
                  <c:v>0.63156755874108361</c:v>
                </c:pt>
                <c:pt idx="189">
                  <c:v>0.57219558386008262</c:v>
                </c:pt>
                <c:pt idx="190">
                  <c:v>0.50069895349552807</c:v>
                </c:pt>
                <c:pt idx="191">
                  <c:v>0.41552165731442564</c:v>
                </c:pt>
                <c:pt idx="192">
                  <c:v>0.36623571284050033</c:v>
                </c:pt>
                <c:pt idx="193">
                  <c:v>0.31693087479633314</c:v>
                </c:pt>
                <c:pt idx="194">
                  <c:v>0.23643042708500572</c:v>
                </c:pt>
                <c:pt idx="195">
                  <c:v>0.16349522811711925</c:v>
                </c:pt>
                <c:pt idx="196">
                  <c:v>8.9859838360004621E-2</c:v>
                </c:pt>
                <c:pt idx="197">
                  <c:v>-4.1317918129971029E-3</c:v>
                </c:pt>
                <c:pt idx="198">
                  <c:v>-0.10059187623968144</c:v>
                </c:pt>
                <c:pt idx="199">
                  <c:v>-0.20081942012909607</c:v>
                </c:pt>
                <c:pt idx="200">
                  <c:v>-0.30518288488705408</c:v>
                </c:pt>
                <c:pt idx="201">
                  <c:v>-0.42851770822632129</c:v>
                </c:pt>
                <c:pt idx="202">
                  <c:v>-0.59905350553229708</c:v>
                </c:pt>
                <c:pt idx="203">
                  <c:v>-0.77766634770813692</c:v>
                </c:pt>
                <c:pt idx="204">
                  <c:v>-0.94540812264250584</c:v>
                </c:pt>
                <c:pt idx="205">
                  <c:v>-1.11230022076685</c:v>
                </c:pt>
                <c:pt idx="206">
                  <c:v>-1.2714327301871382</c:v>
                </c:pt>
                <c:pt idx="207">
                  <c:v>-1.388134486672997</c:v>
                </c:pt>
                <c:pt idx="208">
                  <c:v>-1.4743924100533037</c:v>
                </c:pt>
                <c:pt idx="209">
                  <c:v>-1.4613529930306906</c:v>
                </c:pt>
                <c:pt idx="210">
                  <c:v>-1.3577935244209509</c:v>
                </c:pt>
                <c:pt idx="211">
                  <c:v>-1.2065423288142432</c:v>
                </c:pt>
                <c:pt idx="212">
                  <c:v>-1.0390923796392448</c:v>
                </c:pt>
                <c:pt idx="213">
                  <c:v>-0.96598648218914551</c:v>
                </c:pt>
                <c:pt idx="214">
                  <c:v>-0.86848965802094091</c:v>
                </c:pt>
                <c:pt idx="215">
                  <c:v>-0.72178700227913273</c:v>
                </c:pt>
                <c:pt idx="216">
                  <c:v>-0.56851625899569291</c:v>
                </c:pt>
                <c:pt idx="217">
                  <c:v>-0.37070918836468791</c:v>
                </c:pt>
                <c:pt idx="218">
                  <c:v>-0.23586707158133577</c:v>
                </c:pt>
                <c:pt idx="219">
                  <c:v>-0.20044758418120356</c:v>
                </c:pt>
                <c:pt idx="220">
                  <c:v>-0.19438473232573644</c:v>
                </c:pt>
                <c:pt idx="221">
                  <c:v>-0.17839240649798527</c:v>
                </c:pt>
                <c:pt idx="222">
                  <c:v>-0.16806080488149394</c:v>
                </c:pt>
                <c:pt idx="223">
                  <c:v>-0.18345007044150091</c:v>
                </c:pt>
                <c:pt idx="224">
                  <c:v>-0.19290962655741398</c:v>
                </c:pt>
                <c:pt idx="225">
                  <c:v>-0.14667412598010418</c:v>
                </c:pt>
                <c:pt idx="226">
                  <c:v>-0.10282162696396206</c:v>
                </c:pt>
                <c:pt idx="227">
                  <c:v>-0.1004245033296739</c:v>
                </c:pt>
                <c:pt idx="228">
                  <c:v>-9.0776795322466283E-2</c:v>
                </c:pt>
                <c:pt idx="229">
                  <c:v>-8.253228283954224E-2</c:v>
                </c:pt>
                <c:pt idx="230">
                  <c:v>-5.5117600320337148E-2</c:v>
                </c:pt>
                <c:pt idx="231">
                  <c:v>-1.5994245048531867E-2</c:v>
                </c:pt>
                <c:pt idx="232">
                  <c:v>1.1247655931373692E-2</c:v>
                </c:pt>
                <c:pt idx="233">
                  <c:v>-2.7301460068583153E-3</c:v>
                </c:pt>
                <c:pt idx="234">
                  <c:v>-4.7160875604188454E-2</c:v>
                </c:pt>
                <c:pt idx="235">
                  <c:v>-9.0841457721608634E-2</c:v>
                </c:pt>
                <c:pt idx="236">
                  <c:v>-0.15182374472026225</c:v>
                </c:pt>
                <c:pt idx="237">
                  <c:v>-0.21359688498233401</c:v>
                </c:pt>
                <c:pt idx="238">
                  <c:v>-0.26520340026181255</c:v>
                </c:pt>
                <c:pt idx="239">
                  <c:v>-0.30428570492655294</c:v>
                </c:pt>
                <c:pt idx="240">
                  <c:v>-0.33204884327240303</c:v>
                </c:pt>
              </c:numCache>
            </c:numRef>
          </c:val>
          <c:smooth val="1"/>
        </c:ser>
        <c:ser>
          <c:idx val="1"/>
          <c:order val="1"/>
          <c:tx>
            <c:strRef>
              <c:f>CalculationsAndCharts!$R$31</c:f>
              <c:strCache>
                <c:ptCount val="1"/>
                <c:pt idx="0">
                  <c:v>Decycle(100)  Oscillator</c:v>
                </c:pt>
              </c:strCache>
            </c:strRef>
          </c:tx>
          <c:spPr>
            <a:ln w="12700">
              <a:solidFill>
                <a:srgbClr val="C00000"/>
              </a:solidFill>
            </a:ln>
          </c:spPr>
          <c:marker>
            <c:symbol val="none"/>
          </c:marker>
          <c:cat>
            <c:numRef>
              <c:f>CalculationsAndCharts!$B$33:$B$273</c:f>
              <c:numCache>
                <c:formatCode>ddd\ mm/dd/yyyy;@</c:formatCode>
                <c:ptCount val="241"/>
                <c:pt idx="0">
                  <c:v>41976</c:v>
                </c:pt>
                <c:pt idx="1">
                  <c:v>41975</c:v>
                </c:pt>
                <c:pt idx="2">
                  <c:v>41974</c:v>
                </c:pt>
                <c:pt idx="3">
                  <c:v>41971</c:v>
                </c:pt>
                <c:pt idx="4">
                  <c:v>41969</c:v>
                </c:pt>
                <c:pt idx="5">
                  <c:v>41968</c:v>
                </c:pt>
                <c:pt idx="6">
                  <c:v>41967</c:v>
                </c:pt>
                <c:pt idx="7">
                  <c:v>41964</c:v>
                </c:pt>
                <c:pt idx="8">
                  <c:v>41963</c:v>
                </c:pt>
                <c:pt idx="9">
                  <c:v>41962</c:v>
                </c:pt>
                <c:pt idx="10">
                  <c:v>41961</c:v>
                </c:pt>
                <c:pt idx="11">
                  <c:v>41960</c:v>
                </c:pt>
                <c:pt idx="12">
                  <c:v>41957</c:v>
                </c:pt>
                <c:pt idx="13">
                  <c:v>41956</c:v>
                </c:pt>
                <c:pt idx="14">
                  <c:v>41955</c:v>
                </c:pt>
                <c:pt idx="15">
                  <c:v>41954</c:v>
                </c:pt>
                <c:pt idx="16">
                  <c:v>41953</c:v>
                </c:pt>
                <c:pt idx="17">
                  <c:v>41950</c:v>
                </c:pt>
                <c:pt idx="18">
                  <c:v>41949</c:v>
                </c:pt>
                <c:pt idx="19">
                  <c:v>41948</c:v>
                </c:pt>
                <c:pt idx="20">
                  <c:v>41947</c:v>
                </c:pt>
                <c:pt idx="21">
                  <c:v>41946</c:v>
                </c:pt>
                <c:pt idx="22">
                  <c:v>41943</c:v>
                </c:pt>
                <c:pt idx="23">
                  <c:v>41942</c:v>
                </c:pt>
                <c:pt idx="24">
                  <c:v>41941</c:v>
                </c:pt>
                <c:pt idx="25">
                  <c:v>41940</c:v>
                </c:pt>
                <c:pt idx="26">
                  <c:v>41939</c:v>
                </c:pt>
                <c:pt idx="27">
                  <c:v>41936</c:v>
                </c:pt>
                <c:pt idx="28">
                  <c:v>41935</c:v>
                </c:pt>
                <c:pt idx="29">
                  <c:v>41934</c:v>
                </c:pt>
                <c:pt idx="30">
                  <c:v>41933</c:v>
                </c:pt>
                <c:pt idx="31">
                  <c:v>41932</c:v>
                </c:pt>
                <c:pt idx="32">
                  <c:v>41929</c:v>
                </c:pt>
                <c:pt idx="33">
                  <c:v>41928</c:v>
                </c:pt>
                <c:pt idx="34">
                  <c:v>41927</c:v>
                </c:pt>
                <c:pt idx="35">
                  <c:v>41926</c:v>
                </c:pt>
                <c:pt idx="36">
                  <c:v>41925</c:v>
                </c:pt>
                <c:pt idx="37">
                  <c:v>41922</c:v>
                </c:pt>
                <c:pt idx="38">
                  <c:v>41921</c:v>
                </c:pt>
                <c:pt idx="39">
                  <c:v>41920</c:v>
                </c:pt>
                <c:pt idx="40">
                  <c:v>41919</c:v>
                </c:pt>
                <c:pt idx="41">
                  <c:v>41918</c:v>
                </c:pt>
                <c:pt idx="42">
                  <c:v>41915</c:v>
                </c:pt>
                <c:pt idx="43">
                  <c:v>41914</c:v>
                </c:pt>
                <c:pt idx="44">
                  <c:v>41913</c:v>
                </c:pt>
                <c:pt idx="45">
                  <c:v>41912</c:v>
                </c:pt>
                <c:pt idx="46">
                  <c:v>41911</c:v>
                </c:pt>
                <c:pt idx="47">
                  <c:v>41908</c:v>
                </c:pt>
                <c:pt idx="48">
                  <c:v>41907</c:v>
                </c:pt>
                <c:pt idx="49">
                  <c:v>41906</c:v>
                </c:pt>
                <c:pt idx="50">
                  <c:v>41905</c:v>
                </c:pt>
                <c:pt idx="51">
                  <c:v>41904</c:v>
                </c:pt>
                <c:pt idx="52">
                  <c:v>41901</c:v>
                </c:pt>
                <c:pt idx="53">
                  <c:v>41900</c:v>
                </c:pt>
                <c:pt idx="54">
                  <c:v>41899</c:v>
                </c:pt>
                <c:pt idx="55">
                  <c:v>41898</c:v>
                </c:pt>
                <c:pt idx="56">
                  <c:v>41897</c:v>
                </c:pt>
                <c:pt idx="57">
                  <c:v>41894</c:v>
                </c:pt>
                <c:pt idx="58">
                  <c:v>41893</c:v>
                </c:pt>
                <c:pt idx="59">
                  <c:v>41892</c:v>
                </c:pt>
                <c:pt idx="60">
                  <c:v>41891</c:v>
                </c:pt>
                <c:pt idx="61">
                  <c:v>41890</c:v>
                </c:pt>
                <c:pt idx="62">
                  <c:v>41887</c:v>
                </c:pt>
                <c:pt idx="63">
                  <c:v>41886</c:v>
                </c:pt>
                <c:pt idx="64">
                  <c:v>41885</c:v>
                </c:pt>
                <c:pt idx="65">
                  <c:v>41884</c:v>
                </c:pt>
                <c:pt idx="66">
                  <c:v>41880</c:v>
                </c:pt>
                <c:pt idx="67">
                  <c:v>41879</c:v>
                </c:pt>
                <c:pt idx="68">
                  <c:v>41878</c:v>
                </c:pt>
                <c:pt idx="69">
                  <c:v>41877</c:v>
                </c:pt>
                <c:pt idx="70">
                  <c:v>41876</c:v>
                </c:pt>
                <c:pt idx="71">
                  <c:v>41873</c:v>
                </c:pt>
                <c:pt idx="72">
                  <c:v>41872</c:v>
                </c:pt>
                <c:pt idx="73">
                  <c:v>41871</c:v>
                </c:pt>
                <c:pt idx="74">
                  <c:v>41870</c:v>
                </c:pt>
                <c:pt idx="75">
                  <c:v>41869</c:v>
                </c:pt>
                <c:pt idx="76">
                  <c:v>41866</c:v>
                </c:pt>
                <c:pt idx="77">
                  <c:v>41865</c:v>
                </c:pt>
                <c:pt idx="78">
                  <c:v>41864</c:v>
                </c:pt>
                <c:pt idx="79">
                  <c:v>41863</c:v>
                </c:pt>
                <c:pt idx="80">
                  <c:v>41862</c:v>
                </c:pt>
                <c:pt idx="81">
                  <c:v>41859</c:v>
                </c:pt>
                <c:pt idx="82">
                  <c:v>41858</c:v>
                </c:pt>
                <c:pt idx="83">
                  <c:v>41857</c:v>
                </c:pt>
                <c:pt idx="84">
                  <c:v>41856</c:v>
                </c:pt>
                <c:pt idx="85">
                  <c:v>41855</c:v>
                </c:pt>
                <c:pt idx="86">
                  <c:v>41852</c:v>
                </c:pt>
                <c:pt idx="87">
                  <c:v>41851</c:v>
                </c:pt>
                <c:pt idx="88">
                  <c:v>41850</c:v>
                </c:pt>
                <c:pt idx="89">
                  <c:v>41849</c:v>
                </c:pt>
                <c:pt idx="90">
                  <c:v>41848</c:v>
                </c:pt>
                <c:pt idx="91">
                  <c:v>41845</c:v>
                </c:pt>
                <c:pt idx="92">
                  <c:v>41844</c:v>
                </c:pt>
                <c:pt idx="93">
                  <c:v>41843</c:v>
                </c:pt>
                <c:pt idx="94">
                  <c:v>41842</c:v>
                </c:pt>
                <c:pt idx="95">
                  <c:v>41841</c:v>
                </c:pt>
                <c:pt idx="96">
                  <c:v>41838</c:v>
                </c:pt>
                <c:pt idx="97">
                  <c:v>41837</c:v>
                </c:pt>
                <c:pt idx="98">
                  <c:v>41836</c:v>
                </c:pt>
                <c:pt idx="99">
                  <c:v>41835</c:v>
                </c:pt>
                <c:pt idx="100">
                  <c:v>41834</c:v>
                </c:pt>
                <c:pt idx="101">
                  <c:v>41831</c:v>
                </c:pt>
                <c:pt idx="102">
                  <c:v>41830</c:v>
                </c:pt>
                <c:pt idx="103">
                  <c:v>41829</c:v>
                </c:pt>
                <c:pt idx="104">
                  <c:v>41828</c:v>
                </c:pt>
                <c:pt idx="105">
                  <c:v>41827</c:v>
                </c:pt>
                <c:pt idx="106">
                  <c:v>41823</c:v>
                </c:pt>
                <c:pt idx="107">
                  <c:v>41822</c:v>
                </c:pt>
                <c:pt idx="108">
                  <c:v>41821</c:v>
                </c:pt>
                <c:pt idx="109">
                  <c:v>41820</c:v>
                </c:pt>
                <c:pt idx="110">
                  <c:v>41817</c:v>
                </c:pt>
                <c:pt idx="111">
                  <c:v>41816</c:v>
                </c:pt>
                <c:pt idx="112">
                  <c:v>41815</c:v>
                </c:pt>
                <c:pt idx="113">
                  <c:v>41814</c:v>
                </c:pt>
                <c:pt idx="114">
                  <c:v>41813</c:v>
                </c:pt>
                <c:pt idx="115">
                  <c:v>41810</c:v>
                </c:pt>
                <c:pt idx="116">
                  <c:v>41809</c:v>
                </c:pt>
                <c:pt idx="117">
                  <c:v>41808</c:v>
                </c:pt>
                <c:pt idx="118">
                  <c:v>41807</c:v>
                </c:pt>
                <c:pt idx="119">
                  <c:v>41806</c:v>
                </c:pt>
                <c:pt idx="120">
                  <c:v>41803</c:v>
                </c:pt>
                <c:pt idx="121">
                  <c:v>41802</c:v>
                </c:pt>
                <c:pt idx="122">
                  <c:v>41801</c:v>
                </c:pt>
                <c:pt idx="123">
                  <c:v>41800</c:v>
                </c:pt>
                <c:pt idx="124">
                  <c:v>41799</c:v>
                </c:pt>
                <c:pt idx="125">
                  <c:v>41796</c:v>
                </c:pt>
                <c:pt idx="126">
                  <c:v>41795</c:v>
                </c:pt>
                <c:pt idx="127">
                  <c:v>41794</c:v>
                </c:pt>
                <c:pt idx="128">
                  <c:v>41793</c:v>
                </c:pt>
                <c:pt idx="129">
                  <c:v>41792</c:v>
                </c:pt>
                <c:pt idx="130">
                  <c:v>41789</c:v>
                </c:pt>
                <c:pt idx="131">
                  <c:v>41788</c:v>
                </c:pt>
                <c:pt idx="132">
                  <c:v>41787</c:v>
                </c:pt>
                <c:pt idx="133">
                  <c:v>41786</c:v>
                </c:pt>
                <c:pt idx="134">
                  <c:v>41782</c:v>
                </c:pt>
                <c:pt idx="135">
                  <c:v>41781</c:v>
                </c:pt>
                <c:pt idx="136">
                  <c:v>41780</c:v>
                </c:pt>
                <c:pt idx="137">
                  <c:v>41779</c:v>
                </c:pt>
                <c:pt idx="138">
                  <c:v>41778</c:v>
                </c:pt>
                <c:pt idx="139">
                  <c:v>41775</c:v>
                </c:pt>
                <c:pt idx="140">
                  <c:v>41774</c:v>
                </c:pt>
                <c:pt idx="141">
                  <c:v>41773</c:v>
                </c:pt>
                <c:pt idx="142">
                  <c:v>41772</c:v>
                </c:pt>
                <c:pt idx="143">
                  <c:v>41771</c:v>
                </c:pt>
                <c:pt idx="144">
                  <c:v>41768</c:v>
                </c:pt>
                <c:pt idx="145">
                  <c:v>41767</c:v>
                </c:pt>
                <c:pt idx="146">
                  <c:v>41766</c:v>
                </c:pt>
                <c:pt idx="147">
                  <c:v>41765</c:v>
                </c:pt>
                <c:pt idx="148">
                  <c:v>41764</c:v>
                </c:pt>
                <c:pt idx="149">
                  <c:v>41761</c:v>
                </c:pt>
                <c:pt idx="150">
                  <c:v>41760</c:v>
                </c:pt>
                <c:pt idx="151">
                  <c:v>41759</c:v>
                </c:pt>
                <c:pt idx="152">
                  <c:v>41758</c:v>
                </c:pt>
                <c:pt idx="153">
                  <c:v>41757</c:v>
                </c:pt>
                <c:pt idx="154">
                  <c:v>41754</c:v>
                </c:pt>
                <c:pt idx="155">
                  <c:v>41753</c:v>
                </c:pt>
                <c:pt idx="156">
                  <c:v>41752</c:v>
                </c:pt>
                <c:pt idx="157">
                  <c:v>41751</c:v>
                </c:pt>
                <c:pt idx="158">
                  <c:v>41750</c:v>
                </c:pt>
                <c:pt idx="159">
                  <c:v>41746</c:v>
                </c:pt>
                <c:pt idx="160">
                  <c:v>41745</c:v>
                </c:pt>
                <c:pt idx="161">
                  <c:v>41744</c:v>
                </c:pt>
                <c:pt idx="162">
                  <c:v>41743</c:v>
                </c:pt>
                <c:pt idx="163">
                  <c:v>41740</c:v>
                </c:pt>
                <c:pt idx="164">
                  <c:v>41739</c:v>
                </c:pt>
                <c:pt idx="165">
                  <c:v>41738</c:v>
                </c:pt>
                <c:pt idx="166">
                  <c:v>41737</c:v>
                </c:pt>
                <c:pt idx="167">
                  <c:v>41736</c:v>
                </c:pt>
                <c:pt idx="168">
                  <c:v>41733</c:v>
                </c:pt>
                <c:pt idx="169">
                  <c:v>41732</c:v>
                </c:pt>
                <c:pt idx="170">
                  <c:v>41731</c:v>
                </c:pt>
                <c:pt idx="171">
                  <c:v>41730</c:v>
                </c:pt>
                <c:pt idx="172">
                  <c:v>41729</c:v>
                </c:pt>
                <c:pt idx="173">
                  <c:v>41726</c:v>
                </c:pt>
                <c:pt idx="174">
                  <c:v>41725</c:v>
                </c:pt>
                <c:pt idx="175">
                  <c:v>41724</c:v>
                </c:pt>
                <c:pt idx="176">
                  <c:v>41723</c:v>
                </c:pt>
                <c:pt idx="177">
                  <c:v>41722</c:v>
                </c:pt>
                <c:pt idx="178">
                  <c:v>41719</c:v>
                </c:pt>
                <c:pt idx="179">
                  <c:v>41718</c:v>
                </c:pt>
                <c:pt idx="180">
                  <c:v>41717</c:v>
                </c:pt>
                <c:pt idx="181">
                  <c:v>41716</c:v>
                </c:pt>
                <c:pt idx="182">
                  <c:v>41715</c:v>
                </c:pt>
                <c:pt idx="183">
                  <c:v>41712</c:v>
                </c:pt>
                <c:pt idx="184">
                  <c:v>41711</c:v>
                </c:pt>
                <c:pt idx="185">
                  <c:v>41710</c:v>
                </c:pt>
                <c:pt idx="186">
                  <c:v>41709</c:v>
                </c:pt>
                <c:pt idx="187">
                  <c:v>41708</c:v>
                </c:pt>
                <c:pt idx="188">
                  <c:v>41705</c:v>
                </c:pt>
                <c:pt idx="189">
                  <c:v>41704</c:v>
                </c:pt>
                <c:pt idx="190">
                  <c:v>41703</c:v>
                </c:pt>
                <c:pt idx="191">
                  <c:v>41702</c:v>
                </c:pt>
                <c:pt idx="192">
                  <c:v>41701</c:v>
                </c:pt>
                <c:pt idx="193">
                  <c:v>41698</c:v>
                </c:pt>
                <c:pt idx="194">
                  <c:v>41697</c:v>
                </c:pt>
                <c:pt idx="195">
                  <c:v>41696</c:v>
                </c:pt>
                <c:pt idx="196">
                  <c:v>41695</c:v>
                </c:pt>
                <c:pt idx="197">
                  <c:v>41694</c:v>
                </c:pt>
                <c:pt idx="198">
                  <c:v>41691</c:v>
                </c:pt>
                <c:pt idx="199">
                  <c:v>41690</c:v>
                </c:pt>
                <c:pt idx="200">
                  <c:v>41689</c:v>
                </c:pt>
                <c:pt idx="201">
                  <c:v>41688</c:v>
                </c:pt>
                <c:pt idx="202">
                  <c:v>41684</c:v>
                </c:pt>
                <c:pt idx="203">
                  <c:v>41683</c:v>
                </c:pt>
                <c:pt idx="204">
                  <c:v>41682</c:v>
                </c:pt>
                <c:pt idx="205">
                  <c:v>41681</c:v>
                </c:pt>
                <c:pt idx="206">
                  <c:v>41680</c:v>
                </c:pt>
                <c:pt idx="207">
                  <c:v>41677</c:v>
                </c:pt>
                <c:pt idx="208">
                  <c:v>41676</c:v>
                </c:pt>
                <c:pt idx="209">
                  <c:v>41675</c:v>
                </c:pt>
                <c:pt idx="210">
                  <c:v>41674</c:v>
                </c:pt>
                <c:pt idx="211">
                  <c:v>41673</c:v>
                </c:pt>
                <c:pt idx="212">
                  <c:v>41670</c:v>
                </c:pt>
                <c:pt idx="213">
                  <c:v>41669</c:v>
                </c:pt>
                <c:pt idx="214">
                  <c:v>41668</c:v>
                </c:pt>
                <c:pt idx="215">
                  <c:v>41667</c:v>
                </c:pt>
                <c:pt idx="216">
                  <c:v>41666</c:v>
                </c:pt>
                <c:pt idx="217">
                  <c:v>41663</c:v>
                </c:pt>
                <c:pt idx="218">
                  <c:v>41662</c:v>
                </c:pt>
                <c:pt idx="219">
                  <c:v>41661</c:v>
                </c:pt>
                <c:pt idx="220">
                  <c:v>41660</c:v>
                </c:pt>
                <c:pt idx="221">
                  <c:v>41656</c:v>
                </c:pt>
                <c:pt idx="222">
                  <c:v>41655</c:v>
                </c:pt>
                <c:pt idx="223">
                  <c:v>41654</c:v>
                </c:pt>
                <c:pt idx="224">
                  <c:v>41653</c:v>
                </c:pt>
                <c:pt idx="225">
                  <c:v>41652</c:v>
                </c:pt>
                <c:pt idx="226">
                  <c:v>41649</c:v>
                </c:pt>
                <c:pt idx="227">
                  <c:v>41648</c:v>
                </c:pt>
                <c:pt idx="228">
                  <c:v>41647</c:v>
                </c:pt>
                <c:pt idx="229">
                  <c:v>41646</c:v>
                </c:pt>
                <c:pt idx="230">
                  <c:v>41645</c:v>
                </c:pt>
                <c:pt idx="231">
                  <c:v>41642</c:v>
                </c:pt>
                <c:pt idx="232">
                  <c:v>41641</c:v>
                </c:pt>
                <c:pt idx="233">
                  <c:v>41639</c:v>
                </c:pt>
                <c:pt idx="234">
                  <c:v>41638</c:v>
                </c:pt>
                <c:pt idx="235">
                  <c:v>41635</c:v>
                </c:pt>
                <c:pt idx="236">
                  <c:v>41634</c:v>
                </c:pt>
                <c:pt idx="237">
                  <c:v>41632</c:v>
                </c:pt>
                <c:pt idx="238">
                  <c:v>41631</c:v>
                </c:pt>
                <c:pt idx="239">
                  <c:v>41628</c:v>
                </c:pt>
                <c:pt idx="240">
                  <c:v>41627</c:v>
                </c:pt>
              </c:numCache>
            </c:numRef>
          </c:cat>
          <c:val>
            <c:numRef>
              <c:f>CalculationsAndCharts!$R$33:$R$273</c:f>
              <c:numCache>
                <c:formatCode>#,##0.00</c:formatCode>
                <c:ptCount val="241"/>
                <c:pt idx="0">
                  <c:v>0.829477273391658</c:v>
                </c:pt>
                <c:pt idx="1">
                  <c:v>0.91291883426670239</c:v>
                </c:pt>
                <c:pt idx="2">
                  <c:v>1.0512216156938496</c:v>
                </c:pt>
                <c:pt idx="3">
                  <c:v>1.1732895852026672</c:v>
                </c:pt>
                <c:pt idx="4">
                  <c:v>1.2435604529338926</c:v>
                </c:pt>
                <c:pt idx="5">
                  <c:v>1.3041803220391137</c:v>
                </c:pt>
                <c:pt idx="6">
                  <c:v>1.3488783378131644</c:v>
                </c:pt>
                <c:pt idx="7">
                  <c:v>1.3847262634934088</c:v>
                </c:pt>
                <c:pt idx="8">
                  <c:v>1.4437170420675702</c:v>
                </c:pt>
                <c:pt idx="9">
                  <c:v>1.5160042744268207</c:v>
                </c:pt>
                <c:pt idx="10">
                  <c:v>1.5636820011784722</c:v>
                </c:pt>
                <c:pt idx="11">
                  <c:v>1.6221727490811391</c:v>
                </c:pt>
                <c:pt idx="12">
                  <c:v>1.6850688021488727</c:v>
                </c:pt>
                <c:pt idx="13">
                  <c:v>1.7294551951022292</c:v>
                </c:pt>
                <c:pt idx="14">
                  <c:v>1.7556583773832748</c:v>
                </c:pt>
                <c:pt idx="15">
                  <c:v>1.745418322473282</c:v>
                </c:pt>
                <c:pt idx="16">
                  <c:v>1.6976241525242159</c:v>
                </c:pt>
                <c:pt idx="17">
                  <c:v>1.6284416965190371</c:v>
                </c:pt>
                <c:pt idx="18">
                  <c:v>1.5261230715011225</c:v>
                </c:pt>
                <c:pt idx="19">
                  <c:v>1.3990031089022057</c:v>
                </c:pt>
                <c:pt idx="20">
                  <c:v>1.2730332603374959</c:v>
                </c:pt>
                <c:pt idx="21">
                  <c:v>1.092108506654625</c:v>
                </c:pt>
                <c:pt idx="22">
                  <c:v>0.83229969927249103</c:v>
                </c:pt>
                <c:pt idx="23">
                  <c:v>0.56713073110260281</c:v>
                </c:pt>
                <c:pt idx="24">
                  <c:v>0.32193874347898382</c:v>
                </c:pt>
                <c:pt idx="25">
                  <c:v>3.5645585266384686E-2</c:v>
                </c:pt>
                <c:pt idx="26">
                  <c:v>-0.26440048208276506</c:v>
                </c:pt>
                <c:pt idx="27">
                  <c:v>-0.57089905717274747</c:v>
                </c:pt>
                <c:pt idx="28">
                  <c:v>-0.90977162283543922</c:v>
                </c:pt>
                <c:pt idx="29">
                  <c:v>-1.2054719841388886</c:v>
                </c:pt>
                <c:pt idx="30">
                  <c:v>-1.4963856175762642</c:v>
                </c:pt>
                <c:pt idx="31">
                  <c:v>-1.7982125533502313</c:v>
                </c:pt>
                <c:pt idx="32">
                  <c:v>-1.9396594765727977</c:v>
                </c:pt>
                <c:pt idx="33">
                  <c:v>-1.9424765340767502</c:v>
                </c:pt>
                <c:pt idx="34">
                  <c:v>-1.8013203454552917</c:v>
                </c:pt>
                <c:pt idx="35">
                  <c:v>-1.6152486416548555</c:v>
                </c:pt>
                <c:pt idx="36">
                  <c:v>-1.3890804720294101</c:v>
                </c:pt>
                <c:pt idx="37">
                  <c:v>-1.1380233737490206</c:v>
                </c:pt>
                <c:pt idx="38">
                  <c:v>-0.97926563380758269</c:v>
                </c:pt>
                <c:pt idx="39">
                  <c:v>-0.94458816018738223</c:v>
                </c:pt>
                <c:pt idx="40">
                  <c:v>-0.93807116266376001</c:v>
                </c:pt>
                <c:pt idx="41">
                  <c:v>-0.86586341222297847</c:v>
                </c:pt>
                <c:pt idx="42">
                  <c:v>-0.87537614971080746</c:v>
                </c:pt>
                <c:pt idx="43">
                  <c:v>-0.8234220325260041</c:v>
                </c:pt>
                <c:pt idx="44">
                  <c:v>-0.66360934191191712</c:v>
                </c:pt>
                <c:pt idx="45">
                  <c:v>-0.52453318956426942</c:v>
                </c:pt>
                <c:pt idx="46">
                  <c:v>-0.44887694589568056</c:v>
                </c:pt>
                <c:pt idx="47">
                  <c:v>-0.37616142345095938</c:v>
                </c:pt>
                <c:pt idx="48">
                  <c:v>-0.24752995823705787</c:v>
                </c:pt>
                <c:pt idx="49">
                  <c:v>-0.12945659513353411</c:v>
                </c:pt>
                <c:pt idx="50">
                  <c:v>-3.8410593138997175E-2</c:v>
                </c:pt>
                <c:pt idx="51">
                  <c:v>8.5171505481299703E-2</c:v>
                </c:pt>
                <c:pt idx="52">
                  <c:v>0.15118043457990982</c:v>
                </c:pt>
                <c:pt idx="53">
                  <c:v>0.14500345678239338</c:v>
                </c:pt>
                <c:pt idx="54">
                  <c:v>0.12748722566265819</c:v>
                </c:pt>
                <c:pt idx="55">
                  <c:v>0.13520854775978183</c:v>
                </c:pt>
                <c:pt idx="56">
                  <c:v>0.19008046460079031</c:v>
                </c:pt>
                <c:pt idx="57">
                  <c:v>0.28890279570748373</c:v>
                </c:pt>
                <c:pt idx="58">
                  <c:v>0.36032777157836166</c:v>
                </c:pt>
                <c:pt idx="59">
                  <c:v>0.41163555846436573</c:v>
                </c:pt>
                <c:pt idx="60">
                  <c:v>0.49294801761405288</c:v>
                </c:pt>
                <c:pt idx="61">
                  <c:v>0.55880129218177921</c:v>
                </c:pt>
                <c:pt idx="62">
                  <c:v>0.57368687047785727</c:v>
                </c:pt>
                <c:pt idx="63">
                  <c:v>0.59083147015423754</c:v>
                </c:pt>
                <c:pt idx="64">
                  <c:v>0.60916266532308472</c:v>
                </c:pt>
                <c:pt idx="65">
                  <c:v>0.60348053553216441</c:v>
                </c:pt>
                <c:pt idx="66">
                  <c:v>0.57277373946429955</c:v>
                </c:pt>
                <c:pt idx="67">
                  <c:v>0.53342622144359897</c:v>
                </c:pt>
                <c:pt idx="68">
                  <c:v>0.47979388825284719</c:v>
                </c:pt>
                <c:pt idx="69">
                  <c:v>0.39243195211414494</c:v>
                </c:pt>
                <c:pt idx="70">
                  <c:v>0.27172050701702583</c:v>
                </c:pt>
                <c:pt idx="71">
                  <c:v>0.14425872977647597</c:v>
                </c:pt>
                <c:pt idx="72">
                  <c:v>-4.110382568062218E-3</c:v>
                </c:pt>
                <c:pt idx="73">
                  <c:v>-0.18730373106739354</c:v>
                </c:pt>
                <c:pt idx="74">
                  <c:v>-0.38608887205541226</c:v>
                </c:pt>
                <c:pt idx="75">
                  <c:v>-0.58806141990062266</c:v>
                </c:pt>
                <c:pt idx="76">
                  <c:v>-0.7569248007434205</c:v>
                </c:pt>
                <c:pt idx="77">
                  <c:v>-0.90227442080565601</c:v>
                </c:pt>
                <c:pt idx="78">
                  <c:v>-1.0486742652101546</c:v>
                </c:pt>
                <c:pt idx="79">
                  <c:v>-1.1489436162902136</c:v>
                </c:pt>
                <c:pt idx="80">
                  <c:v>-1.2124270010749023</c:v>
                </c:pt>
                <c:pt idx="81">
                  <c:v>-1.2681724478327461</c:v>
                </c:pt>
                <c:pt idx="82">
                  <c:v>-1.2400830557243145</c:v>
                </c:pt>
                <c:pt idx="83">
                  <c:v>-1.1215677658232828</c:v>
                </c:pt>
                <c:pt idx="84">
                  <c:v>-0.99259236645124638</c:v>
                </c:pt>
                <c:pt idx="85">
                  <c:v>-0.86259701191435079</c:v>
                </c:pt>
                <c:pt idx="86">
                  <c:v>-0.71917977713065695</c:v>
                </c:pt>
                <c:pt idx="87">
                  <c:v>-0.49523896022458019</c:v>
                </c:pt>
                <c:pt idx="88">
                  <c:v>-0.34454368415411213</c:v>
                </c:pt>
                <c:pt idx="89">
                  <c:v>-0.28580484907895143</c:v>
                </c:pt>
                <c:pt idx="90">
                  <c:v>-0.23922182654765545</c:v>
                </c:pt>
                <c:pt idx="91">
                  <c:v>-0.21047433096837539</c:v>
                </c:pt>
                <c:pt idx="92">
                  <c:v>-0.20502514173632438</c:v>
                </c:pt>
                <c:pt idx="93">
                  <c:v>-0.2339003729273712</c:v>
                </c:pt>
                <c:pt idx="94">
                  <c:v>-0.26373761968161702</c:v>
                </c:pt>
                <c:pt idx="95">
                  <c:v>-0.26830255136937436</c:v>
                </c:pt>
                <c:pt idx="96">
                  <c:v>-0.26286574149435044</c:v>
                </c:pt>
                <c:pt idx="97">
                  <c:v>-0.21490725588410423</c:v>
                </c:pt>
                <c:pt idx="98">
                  <c:v>-0.16340180211973251</c:v>
                </c:pt>
                <c:pt idx="99">
                  <c:v>-0.15618647893606491</c:v>
                </c:pt>
                <c:pt idx="100">
                  <c:v>-0.14370406690459198</c:v>
                </c:pt>
                <c:pt idx="101">
                  <c:v>-0.11893071732867587</c:v>
                </c:pt>
                <c:pt idx="102">
                  <c:v>-5.7595431143622922E-2</c:v>
                </c:pt>
                <c:pt idx="103">
                  <c:v>-6.0411546232770055E-3</c:v>
                </c:pt>
                <c:pt idx="104">
                  <c:v>5.0337309203597955E-2</c:v>
                </c:pt>
                <c:pt idx="105">
                  <c:v>9.5973127096743202E-2</c:v>
                </c:pt>
                <c:pt idx="106">
                  <c:v>7.9781744814169511E-2</c:v>
                </c:pt>
                <c:pt idx="107">
                  <c:v>5.4147751751385267E-2</c:v>
                </c:pt>
                <c:pt idx="108">
                  <c:v>4.3192730928828416E-2</c:v>
                </c:pt>
                <c:pt idx="109">
                  <c:v>6.253581012750635E-2</c:v>
                </c:pt>
                <c:pt idx="110">
                  <c:v>0.11038227352269968</c:v>
                </c:pt>
                <c:pt idx="111">
                  <c:v>0.16570257449681</c:v>
                </c:pt>
                <c:pt idx="112">
                  <c:v>0.22737029018893895</c:v>
                </c:pt>
                <c:pt idx="113">
                  <c:v>0.31332530202970205</c:v>
                </c:pt>
                <c:pt idx="114">
                  <c:v>0.39107431564109896</c:v>
                </c:pt>
                <c:pt idx="115">
                  <c:v>0.43392360384481099</c:v>
                </c:pt>
                <c:pt idx="116">
                  <c:v>0.44790418059993242</c:v>
                </c:pt>
                <c:pt idx="117">
                  <c:v>0.43679693828027516</c:v>
                </c:pt>
                <c:pt idx="118">
                  <c:v>0.45549027981567641</c:v>
                </c:pt>
                <c:pt idx="119">
                  <c:v>0.51701146880442916</c:v>
                </c:pt>
                <c:pt idx="120">
                  <c:v>0.59436099411879761</c:v>
                </c:pt>
                <c:pt idx="121">
                  <c:v>0.69480535660360976</c:v>
                </c:pt>
                <c:pt idx="122">
                  <c:v>0.76553942051985679</c:v>
                </c:pt>
                <c:pt idx="123">
                  <c:v>0.76947603001471376</c:v>
                </c:pt>
                <c:pt idx="124">
                  <c:v>0.73190666990847075</c:v>
                </c:pt>
                <c:pt idx="125">
                  <c:v>0.66699404486803759</c:v>
                </c:pt>
                <c:pt idx="126">
                  <c:v>0.59857621988973531</c:v>
                </c:pt>
                <c:pt idx="127">
                  <c:v>0.55839908171004338</c:v>
                </c:pt>
                <c:pt idx="128">
                  <c:v>0.53567983348543668</c:v>
                </c:pt>
                <c:pt idx="129">
                  <c:v>0.49584766932922131</c:v>
                </c:pt>
                <c:pt idx="130">
                  <c:v>0.43265195578595345</c:v>
                </c:pt>
                <c:pt idx="131">
                  <c:v>0.35323270318927014</c:v>
                </c:pt>
                <c:pt idx="132">
                  <c:v>0.28008269582057949</c:v>
                </c:pt>
                <c:pt idx="133">
                  <c:v>0.19978578899911992</c:v>
                </c:pt>
                <c:pt idx="134">
                  <c:v>0.12150882629020406</c:v>
                </c:pt>
                <c:pt idx="135">
                  <c:v>7.4165705158963341E-2</c:v>
                </c:pt>
                <c:pt idx="136">
                  <c:v>4.584768510216481E-2</c:v>
                </c:pt>
                <c:pt idx="137">
                  <c:v>6.9644344391035479E-2</c:v>
                </c:pt>
                <c:pt idx="138">
                  <c:v>0.10534946034237029</c:v>
                </c:pt>
                <c:pt idx="139">
                  <c:v>0.12916329173517116</c:v>
                </c:pt>
                <c:pt idx="140">
                  <c:v>0.19549029814640556</c:v>
                </c:pt>
                <c:pt idx="141">
                  <c:v>0.23624535074147809</c:v>
                </c:pt>
                <c:pt idx="142">
                  <c:v>0.19826958581443893</c:v>
                </c:pt>
                <c:pt idx="143">
                  <c:v>0.11963954859090088</c:v>
                </c:pt>
                <c:pt idx="144">
                  <c:v>7.6824419158282128E-2</c:v>
                </c:pt>
                <c:pt idx="145">
                  <c:v>8.3029416373173431E-2</c:v>
                </c:pt>
                <c:pt idx="146">
                  <c:v>8.7635413283818908E-2</c:v>
                </c:pt>
                <c:pt idx="147">
                  <c:v>0.11754542895486801</c:v>
                </c:pt>
                <c:pt idx="148">
                  <c:v>0.13012971234397519</c:v>
                </c:pt>
                <c:pt idx="149">
                  <c:v>0.10013744031621601</c:v>
                </c:pt>
                <c:pt idx="150">
                  <c:v>5.8540738373428693E-2</c:v>
                </c:pt>
                <c:pt idx="151">
                  <c:v>-7.1954152603708006E-3</c:v>
                </c:pt>
                <c:pt idx="152">
                  <c:v>-7.6042320560907442E-2</c:v>
                </c:pt>
                <c:pt idx="153">
                  <c:v>-0.12022953032594459</c:v>
                </c:pt>
                <c:pt idx="154">
                  <c:v>-0.13025016424847208</c:v>
                </c:pt>
                <c:pt idx="155">
                  <c:v>-0.17262664584386161</c:v>
                </c:pt>
                <c:pt idx="156">
                  <c:v>-0.26575091728062844</c:v>
                </c:pt>
                <c:pt idx="157">
                  <c:v>-0.38310243705573099</c:v>
                </c:pt>
                <c:pt idx="158">
                  <c:v>-0.51829817984823623</c:v>
                </c:pt>
                <c:pt idx="159">
                  <c:v>-0.63510619073292773</c:v>
                </c:pt>
                <c:pt idx="160">
                  <c:v>-0.74386597121421383</c:v>
                </c:pt>
                <c:pt idx="161">
                  <c:v>-0.80727110424293835</c:v>
                </c:pt>
                <c:pt idx="162">
                  <c:v>-0.76641290658942196</c:v>
                </c:pt>
                <c:pt idx="163">
                  <c:v>-0.61210490798183159</c:v>
                </c:pt>
                <c:pt idx="164">
                  <c:v>-0.40403804058613435</c:v>
                </c:pt>
                <c:pt idx="165">
                  <c:v>-0.32059481142191976</c:v>
                </c:pt>
                <c:pt idx="166">
                  <c:v>-0.29070614175113302</c:v>
                </c:pt>
                <c:pt idx="167">
                  <c:v>-0.16015403424057215</c:v>
                </c:pt>
                <c:pt idx="168">
                  <c:v>-3.8330941199761555E-2</c:v>
                </c:pt>
                <c:pt idx="169">
                  <c:v>-3.0688232821099733E-2</c:v>
                </c:pt>
                <c:pt idx="170">
                  <c:v>-0.10791165398319312</c:v>
                </c:pt>
                <c:pt idx="171">
                  <c:v>-0.20050698357428001</c:v>
                </c:pt>
                <c:pt idx="172">
                  <c:v>-0.26344694393419571</c:v>
                </c:pt>
                <c:pt idx="173">
                  <c:v>-0.25725705237438151</c:v>
                </c:pt>
                <c:pt idx="174">
                  <c:v>-0.17086800820015549</c:v>
                </c:pt>
                <c:pt idx="175">
                  <c:v>-4.6528708125777113E-2</c:v>
                </c:pt>
                <c:pt idx="176">
                  <c:v>4.7351301446303326E-2</c:v>
                </c:pt>
                <c:pt idx="177">
                  <c:v>0.14287505642374065</c:v>
                </c:pt>
                <c:pt idx="178">
                  <c:v>0.25523803419768409</c:v>
                </c:pt>
                <c:pt idx="179">
                  <c:v>0.30741439986682029</c:v>
                </c:pt>
                <c:pt idx="180">
                  <c:v>0.34877232451542839</c:v>
                </c:pt>
                <c:pt idx="181">
                  <c:v>0.38419130815776892</c:v>
                </c:pt>
                <c:pt idx="182">
                  <c:v>0.42898374794377947</c:v>
                </c:pt>
                <c:pt idx="183">
                  <c:v>0.56773967518012358</c:v>
                </c:pt>
                <c:pt idx="184">
                  <c:v>0.75529482204821685</c:v>
                </c:pt>
                <c:pt idx="185">
                  <c:v>0.87744543106512118</c:v>
                </c:pt>
                <c:pt idx="186">
                  <c:v>0.95222154551221405</c:v>
                </c:pt>
                <c:pt idx="187">
                  <c:v>0.98685491881816712</c:v>
                </c:pt>
                <c:pt idx="188">
                  <c:v>0.9761300460114235</c:v>
                </c:pt>
                <c:pt idx="189">
                  <c:v>0.93638587841850518</c:v>
                </c:pt>
                <c:pt idx="190">
                  <c:v>0.87855482469540203</c:v>
                </c:pt>
                <c:pt idx="191">
                  <c:v>0.79899179500633344</c:v>
                </c:pt>
                <c:pt idx="192">
                  <c:v>0.77569255579624863</c:v>
                </c:pt>
                <c:pt idx="193">
                  <c:v>0.7488250990766685</c:v>
                </c:pt>
                <c:pt idx="194">
                  <c:v>0.67749678114729561</c:v>
                </c:pt>
                <c:pt idx="195">
                  <c:v>0.6176533415904264</c:v>
                </c:pt>
                <c:pt idx="196">
                  <c:v>0.55416553854790396</c:v>
                </c:pt>
                <c:pt idx="197">
                  <c:v>0.45816700353047612</c:v>
                </c:pt>
                <c:pt idx="198">
                  <c:v>0.35862041687642893</c:v>
                </c:pt>
                <c:pt idx="199">
                  <c:v>0.24687703105352021</c:v>
                </c:pt>
                <c:pt idx="200">
                  <c:v>0.12903888426068272</c:v>
                </c:pt>
                <c:pt idx="201">
                  <c:v>-2.9882627208827919E-2</c:v>
                </c:pt>
                <c:pt idx="202">
                  <c:v>-0.26335581388689966</c:v>
                </c:pt>
                <c:pt idx="203">
                  <c:v>-0.51723712336671923</c:v>
                </c:pt>
                <c:pt idx="204">
                  <c:v>-0.76696418410923839</c:v>
                </c:pt>
                <c:pt idx="205">
                  <c:v>-1.0313338114764703</c:v>
                </c:pt>
                <c:pt idx="206">
                  <c:v>-1.2911810904449785</c:v>
                </c:pt>
                <c:pt idx="207">
                  <c:v>-1.5061857148276696</c:v>
                </c:pt>
                <c:pt idx="208">
                  <c:v>-1.6813193960082382</c:v>
                </c:pt>
                <c:pt idx="209">
                  <c:v>-1.7151630446028803</c:v>
                </c:pt>
                <c:pt idx="210">
                  <c:v>-1.6216154374303569</c:v>
                </c:pt>
                <c:pt idx="211">
                  <c:v>-1.4494853059699648</c:v>
                </c:pt>
                <c:pt idx="212">
                  <c:v>-1.2569672450266873</c:v>
                </c:pt>
                <c:pt idx="213">
                  <c:v>-1.196414882253805</c:v>
                </c:pt>
                <c:pt idx="214">
                  <c:v>-1.0933635831542499</c:v>
                </c:pt>
                <c:pt idx="215">
                  <c:v>-0.91585824784424763</c:v>
                </c:pt>
                <c:pt idx="216">
                  <c:v>-0.71838744860346992</c:v>
                </c:pt>
                <c:pt idx="217">
                  <c:v>-0.44537542535645969</c:v>
                </c:pt>
                <c:pt idx="218">
                  <c:v>-0.25803925605533401</c:v>
                </c:pt>
                <c:pt idx="219">
                  <c:v>-0.21327183123087978</c:v>
                </c:pt>
                <c:pt idx="220">
                  <c:v>-0.21093328407537079</c:v>
                </c:pt>
                <c:pt idx="221">
                  <c:v>-0.19334387433339117</c:v>
                </c:pt>
                <c:pt idx="222">
                  <c:v>-0.18442364088010835</c:v>
                </c:pt>
                <c:pt idx="223">
                  <c:v>-0.21470855953893928</c:v>
                </c:pt>
                <c:pt idx="224">
                  <c:v>-0.23736566037733828</c:v>
                </c:pt>
                <c:pt idx="225">
                  <c:v>-0.17568271243897168</c:v>
                </c:pt>
                <c:pt idx="226">
                  <c:v>-0.11597785014057313</c:v>
                </c:pt>
                <c:pt idx="227">
                  <c:v>-0.11660308947244895</c:v>
                </c:pt>
                <c:pt idx="228">
                  <c:v>-0.10638546517855582</c:v>
                </c:pt>
                <c:pt idx="229">
                  <c:v>-9.8017322474389518E-2</c:v>
                </c:pt>
                <c:pt idx="230">
                  <c:v>-5.9763730248782211E-2</c:v>
                </c:pt>
                <c:pt idx="231">
                  <c:v>-1.881138997778079E-3</c:v>
                </c:pt>
                <c:pt idx="232">
                  <c:v>4.0727841022169781E-2</c:v>
                </c:pt>
                <c:pt idx="233">
                  <c:v>2.1950814583626695E-2</c:v>
                </c:pt>
                <c:pt idx="234">
                  <c:v>-4.4138870397559829E-2</c:v>
                </c:pt>
                <c:pt idx="235">
                  <c:v>-0.11257007164650179</c:v>
                </c:pt>
                <c:pt idx="236">
                  <c:v>-0.21126361893442017</c:v>
                </c:pt>
                <c:pt idx="237">
                  <c:v>-0.31652038759695783</c:v>
                </c:pt>
                <c:pt idx="238">
                  <c:v>-0.41221367614054005</c:v>
                </c:pt>
                <c:pt idx="239">
                  <c:v>-0.49456126336404121</c:v>
                </c:pt>
                <c:pt idx="240">
                  <c:v>-0.56474623418696102</c:v>
                </c:pt>
              </c:numCache>
            </c:numRef>
          </c:val>
          <c:smooth val="1"/>
        </c:ser>
        <c:dLbls>
          <c:showLegendKey val="0"/>
          <c:showVal val="0"/>
          <c:showCatName val="0"/>
          <c:showSerName val="0"/>
          <c:showPercent val="0"/>
          <c:showBubbleSize val="0"/>
        </c:dLbls>
        <c:marker val="1"/>
        <c:smooth val="0"/>
        <c:axId val="139818112"/>
        <c:axId val="139819648"/>
      </c:lineChart>
      <c:catAx>
        <c:axId val="139818112"/>
        <c:scaling>
          <c:orientation val="maxMin"/>
        </c:scaling>
        <c:delete val="0"/>
        <c:axPos val="b"/>
        <c:numFmt formatCode="mm/dd/yy;@" sourceLinked="0"/>
        <c:majorTickMark val="out"/>
        <c:minorTickMark val="none"/>
        <c:tickLblPos val="low"/>
        <c:txPr>
          <a:bodyPr rot="-5400000" vert="horz"/>
          <a:lstStyle/>
          <a:p>
            <a:pPr>
              <a:defRPr sz="800"/>
            </a:pPr>
            <a:endParaRPr lang="en-US"/>
          </a:p>
        </c:txPr>
        <c:crossAx val="139819648"/>
        <c:crosses val="autoZero"/>
        <c:auto val="0"/>
        <c:lblAlgn val="ctr"/>
        <c:lblOffset val="100"/>
        <c:tickLblSkip val="10"/>
        <c:noMultiLvlLbl val="0"/>
      </c:catAx>
      <c:valAx>
        <c:axId val="139819648"/>
        <c:scaling>
          <c:orientation val="minMax"/>
        </c:scaling>
        <c:delete val="0"/>
        <c:axPos val="r"/>
        <c:majorGridlines/>
        <c:numFmt formatCode="#,##0.00" sourceLinked="1"/>
        <c:majorTickMark val="out"/>
        <c:minorTickMark val="none"/>
        <c:tickLblPos val="nextTo"/>
        <c:crossAx val="139818112"/>
        <c:crossesAt val="1"/>
        <c:crossBetween val="between"/>
      </c:valAx>
    </c:plotArea>
    <c:legend>
      <c:legendPos val="t"/>
      <c:legendEntry>
        <c:idx val="0"/>
        <c:txPr>
          <a:bodyPr/>
          <a:lstStyle/>
          <a:p>
            <a:pPr>
              <a:defRPr b="1"/>
            </a:pPr>
            <a:endParaRPr lang="en-US"/>
          </a:p>
        </c:txPr>
      </c:legendEntry>
      <c:legendEntry>
        <c:idx val="1"/>
        <c:delete val="1"/>
      </c:legendEntry>
      <c:legendEntry>
        <c:idx val="2"/>
        <c:delete val="1"/>
      </c:legendEntry>
      <c:legendEntry>
        <c:idx val="3"/>
        <c:txPr>
          <a:bodyPr/>
          <a:lstStyle/>
          <a:p>
            <a:pPr>
              <a:defRPr b="1">
                <a:solidFill>
                  <a:schemeClr val="accent1"/>
                </a:solidFill>
              </a:defRPr>
            </a:pPr>
            <a:endParaRPr lang="en-US"/>
          </a:p>
        </c:txPr>
      </c:legendEntry>
      <c:legendEntry>
        <c:idx val="4"/>
        <c:txPr>
          <a:bodyPr/>
          <a:lstStyle/>
          <a:p>
            <a:pPr>
              <a:defRPr b="1">
                <a:solidFill>
                  <a:srgbClr val="C00000"/>
                </a:solidFill>
              </a:defRPr>
            </a:pPr>
            <a:endParaRPr lang="en-US"/>
          </a:p>
        </c:txPr>
      </c:legendEntry>
      <c:layout>
        <c:manualLayout>
          <c:xMode val="edge"/>
          <c:yMode val="edge"/>
          <c:x val="2.1076602065963127E-2"/>
          <c:y val="3.7741589119541875E-2"/>
          <c:w val="0.53424844795163962"/>
          <c:h val="0.13699176807444524"/>
        </c:manualLayout>
      </c:layout>
      <c:overlay val="0"/>
    </c:legend>
    <c:plotVisOnly val="1"/>
    <c:dispBlanksAs val="gap"/>
    <c:showDLblsOverMax val="0"/>
  </c:chart>
  <c:spPr>
    <a:ln w="19050">
      <a:solidFill>
        <a:schemeClr val="tx1"/>
      </a:solidFill>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000"/>
              <a:t>Volume</a:t>
            </a:r>
          </a:p>
        </c:rich>
      </c:tx>
      <c:layout>
        <c:manualLayout>
          <c:xMode val="edge"/>
          <c:yMode val="edge"/>
          <c:x val="1.7221213877291294E-2"/>
          <c:y val="5.1880674448767837E-2"/>
        </c:manualLayout>
      </c:layout>
      <c:overlay val="1"/>
    </c:title>
    <c:autoTitleDeleted val="0"/>
    <c:plotArea>
      <c:layout>
        <c:manualLayout>
          <c:xMode val="edge"/>
          <c:yMode val="edge"/>
          <c:x val="7.6850393700787396E-3"/>
          <c:y val="0"/>
          <c:w val="0.98473920305416363"/>
          <c:h val="0.96773900344169039"/>
        </c:manualLayout>
      </c:layout>
      <c:barChart>
        <c:barDir val="col"/>
        <c:grouping val="stacked"/>
        <c:varyColors val="0"/>
        <c:ser>
          <c:idx val="0"/>
          <c:order val="0"/>
          <c:tx>
            <c:strRef>
              <c:f>CalculationsAndCharts!$C$32</c:f>
              <c:strCache>
                <c:ptCount val="1"/>
                <c:pt idx="0">
                  <c:v>Volume</c:v>
                </c:pt>
              </c:strCache>
            </c:strRef>
          </c:tx>
          <c:invertIfNegative val="0"/>
          <c:cat>
            <c:numRef>
              <c:f>CalculationsAndCharts!$B$33:$B$273</c:f>
              <c:numCache>
                <c:formatCode>ddd\ mm/dd/yyyy;@</c:formatCode>
                <c:ptCount val="241"/>
                <c:pt idx="0">
                  <c:v>41976</c:v>
                </c:pt>
                <c:pt idx="1">
                  <c:v>41975</c:v>
                </c:pt>
                <c:pt idx="2">
                  <c:v>41974</c:v>
                </c:pt>
                <c:pt idx="3">
                  <c:v>41971</c:v>
                </c:pt>
                <c:pt idx="4">
                  <c:v>41969</c:v>
                </c:pt>
                <c:pt idx="5">
                  <c:v>41968</c:v>
                </c:pt>
                <c:pt idx="6">
                  <c:v>41967</c:v>
                </c:pt>
                <c:pt idx="7">
                  <c:v>41964</c:v>
                </c:pt>
                <c:pt idx="8">
                  <c:v>41963</c:v>
                </c:pt>
                <c:pt idx="9">
                  <c:v>41962</c:v>
                </c:pt>
                <c:pt idx="10">
                  <c:v>41961</c:v>
                </c:pt>
                <c:pt idx="11">
                  <c:v>41960</c:v>
                </c:pt>
                <c:pt idx="12">
                  <c:v>41957</c:v>
                </c:pt>
                <c:pt idx="13">
                  <c:v>41956</c:v>
                </c:pt>
                <c:pt idx="14">
                  <c:v>41955</c:v>
                </c:pt>
                <c:pt idx="15">
                  <c:v>41954</c:v>
                </c:pt>
                <c:pt idx="16">
                  <c:v>41953</c:v>
                </c:pt>
                <c:pt idx="17">
                  <c:v>41950</c:v>
                </c:pt>
                <c:pt idx="18">
                  <c:v>41949</c:v>
                </c:pt>
                <c:pt idx="19">
                  <c:v>41948</c:v>
                </c:pt>
                <c:pt idx="20">
                  <c:v>41947</c:v>
                </c:pt>
                <c:pt idx="21">
                  <c:v>41946</c:v>
                </c:pt>
                <c:pt idx="22">
                  <c:v>41943</c:v>
                </c:pt>
                <c:pt idx="23">
                  <c:v>41942</c:v>
                </c:pt>
                <c:pt idx="24">
                  <c:v>41941</c:v>
                </c:pt>
                <c:pt idx="25">
                  <c:v>41940</c:v>
                </c:pt>
                <c:pt idx="26">
                  <c:v>41939</c:v>
                </c:pt>
                <c:pt idx="27">
                  <c:v>41936</c:v>
                </c:pt>
                <c:pt idx="28">
                  <c:v>41935</c:v>
                </c:pt>
                <c:pt idx="29">
                  <c:v>41934</c:v>
                </c:pt>
                <c:pt idx="30">
                  <c:v>41933</c:v>
                </c:pt>
                <c:pt idx="31">
                  <c:v>41932</c:v>
                </c:pt>
                <c:pt idx="32">
                  <c:v>41929</c:v>
                </c:pt>
                <c:pt idx="33">
                  <c:v>41928</c:v>
                </c:pt>
                <c:pt idx="34">
                  <c:v>41927</c:v>
                </c:pt>
                <c:pt idx="35">
                  <c:v>41926</c:v>
                </c:pt>
                <c:pt idx="36">
                  <c:v>41925</c:v>
                </c:pt>
                <c:pt idx="37">
                  <c:v>41922</c:v>
                </c:pt>
                <c:pt idx="38">
                  <c:v>41921</c:v>
                </c:pt>
                <c:pt idx="39">
                  <c:v>41920</c:v>
                </c:pt>
                <c:pt idx="40">
                  <c:v>41919</c:v>
                </c:pt>
                <c:pt idx="41">
                  <c:v>41918</c:v>
                </c:pt>
                <c:pt idx="42">
                  <c:v>41915</c:v>
                </c:pt>
                <c:pt idx="43">
                  <c:v>41914</c:v>
                </c:pt>
                <c:pt idx="44">
                  <c:v>41913</c:v>
                </c:pt>
                <c:pt idx="45">
                  <c:v>41912</c:v>
                </c:pt>
                <c:pt idx="46">
                  <c:v>41911</c:v>
                </c:pt>
                <c:pt idx="47">
                  <c:v>41908</c:v>
                </c:pt>
                <c:pt idx="48">
                  <c:v>41907</c:v>
                </c:pt>
                <c:pt idx="49">
                  <c:v>41906</c:v>
                </c:pt>
                <c:pt idx="50">
                  <c:v>41905</c:v>
                </c:pt>
                <c:pt idx="51">
                  <c:v>41904</c:v>
                </c:pt>
                <c:pt idx="52">
                  <c:v>41901</c:v>
                </c:pt>
                <c:pt idx="53">
                  <c:v>41900</c:v>
                </c:pt>
                <c:pt idx="54">
                  <c:v>41899</c:v>
                </c:pt>
                <c:pt idx="55">
                  <c:v>41898</c:v>
                </c:pt>
                <c:pt idx="56">
                  <c:v>41897</c:v>
                </c:pt>
                <c:pt idx="57">
                  <c:v>41894</c:v>
                </c:pt>
                <c:pt idx="58">
                  <c:v>41893</c:v>
                </c:pt>
                <c:pt idx="59">
                  <c:v>41892</c:v>
                </c:pt>
                <c:pt idx="60">
                  <c:v>41891</c:v>
                </c:pt>
                <c:pt idx="61">
                  <c:v>41890</c:v>
                </c:pt>
                <c:pt idx="62">
                  <c:v>41887</c:v>
                </c:pt>
                <c:pt idx="63">
                  <c:v>41886</c:v>
                </c:pt>
                <c:pt idx="64">
                  <c:v>41885</c:v>
                </c:pt>
                <c:pt idx="65">
                  <c:v>41884</c:v>
                </c:pt>
                <c:pt idx="66">
                  <c:v>41880</c:v>
                </c:pt>
                <c:pt idx="67">
                  <c:v>41879</c:v>
                </c:pt>
                <c:pt idx="68">
                  <c:v>41878</c:v>
                </c:pt>
                <c:pt idx="69">
                  <c:v>41877</c:v>
                </c:pt>
                <c:pt idx="70">
                  <c:v>41876</c:v>
                </c:pt>
                <c:pt idx="71">
                  <c:v>41873</c:v>
                </c:pt>
                <c:pt idx="72">
                  <c:v>41872</c:v>
                </c:pt>
                <c:pt idx="73">
                  <c:v>41871</c:v>
                </c:pt>
                <c:pt idx="74">
                  <c:v>41870</c:v>
                </c:pt>
                <c:pt idx="75">
                  <c:v>41869</c:v>
                </c:pt>
                <c:pt idx="76">
                  <c:v>41866</c:v>
                </c:pt>
                <c:pt idx="77">
                  <c:v>41865</c:v>
                </c:pt>
                <c:pt idx="78">
                  <c:v>41864</c:v>
                </c:pt>
                <c:pt idx="79">
                  <c:v>41863</c:v>
                </c:pt>
                <c:pt idx="80">
                  <c:v>41862</c:v>
                </c:pt>
                <c:pt idx="81">
                  <c:v>41859</c:v>
                </c:pt>
                <c:pt idx="82">
                  <c:v>41858</c:v>
                </c:pt>
                <c:pt idx="83">
                  <c:v>41857</c:v>
                </c:pt>
                <c:pt idx="84">
                  <c:v>41856</c:v>
                </c:pt>
                <c:pt idx="85">
                  <c:v>41855</c:v>
                </c:pt>
                <c:pt idx="86">
                  <c:v>41852</c:v>
                </c:pt>
                <c:pt idx="87">
                  <c:v>41851</c:v>
                </c:pt>
                <c:pt idx="88">
                  <c:v>41850</c:v>
                </c:pt>
                <c:pt idx="89">
                  <c:v>41849</c:v>
                </c:pt>
                <c:pt idx="90">
                  <c:v>41848</c:v>
                </c:pt>
                <c:pt idx="91">
                  <c:v>41845</c:v>
                </c:pt>
                <c:pt idx="92">
                  <c:v>41844</c:v>
                </c:pt>
                <c:pt idx="93">
                  <c:v>41843</c:v>
                </c:pt>
                <c:pt idx="94">
                  <c:v>41842</c:v>
                </c:pt>
                <c:pt idx="95">
                  <c:v>41841</c:v>
                </c:pt>
                <c:pt idx="96">
                  <c:v>41838</c:v>
                </c:pt>
                <c:pt idx="97">
                  <c:v>41837</c:v>
                </c:pt>
                <c:pt idx="98">
                  <c:v>41836</c:v>
                </c:pt>
                <c:pt idx="99">
                  <c:v>41835</c:v>
                </c:pt>
                <c:pt idx="100">
                  <c:v>41834</c:v>
                </c:pt>
                <c:pt idx="101">
                  <c:v>41831</c:v>
                </c:pt>
                <c:pt idx="102">
                  <c:v>41830</c:v>
                </c:pt>
                <c:pt idx="103">
                  <c:v>41829</c:v>
                </c:pt>
                <c:pt idx="104">
                  <c:v>41828</c:v>
                </c:pt>
                <c:pt idx="105">
                  <c:v>41827</c:v>
                </c:pt>
                <c:pt idx="106">
                  <c:v>41823</c:v>
                </c:pt>
                <c:pt idx="107">
                  <c:v>41822</c:v>
                </c:pt>
                <c:pt idx="108">
                  <c:v>41821</c:v>
                </c:pt>
                <c:pt idx="109">
                  <c:v>41820</c:v>
                </c:pt>
                <c:pt idx="110">
                  <c:v>41817</c:v>
                </c:pt>
                <c:pt idx="111">
                  <c:v>41816</c:v>
                </c:pt>
                <c:pt idx="112">
                  <c:v>41815</c:v>
                </c:pt>
                <c:pt idx="113">
                  <c:v>41814</c:v>
                </c:pt>
                <c:pt idx="114">
                  <c:v>41813</c:v>
                </c:pt>
                <c:pt idx="115">
                  <c:v>41810</c:v>
                </c:pt>
                <c:pt idx="116">
                  <c:v>41809</c:v>
                </c:pt>
                <c:pt idx="117">
                  <c:v>41808</c:v>
                </c:pt>
                <c:pt idx="118">
                  <c:v>41807</c:v>
                </c:pt>
                <c:pt idx="119">
                  <c:v>41806</c:v>
                </c:pt>
                <c:pt idx="120">
                  <c:v>41803</c:v>
                </c:pt>
                <c:pt idx="121">
                  <c:v>41802</c:v>
                </c:pt>
                <c:pt idx="122">
                  <c:v>41801</c:v>
                </c:pt>
                <c:pt idx="123">
                  <c:v>41800</c:v>
                </c:pt>
                <c:pt idx="124">
                  <c:v>41799</c:v>
                </c:pt>
                <c:pt idx="125">
                  <c:v>41796</c:v>
                </c:pt>
                <c:pt idx="126">
                  <c:v>41795</c:v>
                </c:pt>
                <c:pt idx="127">
                  <c:v>41794</c:v>
                </c:pt>
                <c:pt idx="128">
                  <c:v>41793</c:v>
                </c:pt>
                <c:pt idx="129">
                  <c:v>41792</c:v>
                </c:pt>
                <c:pt idx="130">
                  <c:v>41789</c:v>
                </c:pt>
                <c:pt idx="131">
                  <c:v>41788</c:v>
                </c:pt>
                <c:pt idx="132">
                  <c:v>41787</c:v>
                </c:pt>
                <c:pt idx="133">
                  <c:v>41786</c:v>
                </c:pt>
                <c:pt idx="134">
                  <c:v>41782</c:v>
                </c:pt>
                <c:pt idx="135">
                  <c:v>41781</c:v>
                </c:pt>
                <c:pt idx="136">
                  <c:v>41780</c:v>
                </c:pt>
                <c:pt idx="137">
                  <c:v>41779</c:v>
                </c:pt>
                <c:pt idx="138">
                  <c:v>41778</c:v>
                </c:pt>
                <c:pt idx="139">
                  <c:v>41775</c:v>
                </c:pt>
                <c:pt idx="140">
                  <c:v>41774</c:v>
                </c:pt>
                <c:pt idx="141">
                  <c:v>41773</c:v>
                </c:pt>
                <c:pt idx="142">
                  <c:v>41772</c:v>
                </c:pt>
                <c:pt idx="143">
                  <c:v>41771</c:v>
                </c:pt>
                <c:pt idx="144">
                  <c:v>41768</c:v>
                </c:pt>
                <c:pt idx="145">
                  <c:v>41767</c:v>
                </c:pt>
                <c:pt idx="146">
                  <c:v>41766</c:v>
                </c:pt>
                <c:pt idx="147">
                  <c:v>41765</c:v>
                </c:pt>
                <c:pt idx="148">
                  <c:v>41764</c:v>
                </c:pt>
                <c:pt idx="149">
                  <c:v>41761</c:v>
                </c:pt>
                <c:pt idx="150">
                  <c:v>41760</c:v>
                </c:pt>
                <c:pt idx="151">
                  <c:v>41759</c:v>
                </c:pt>
                <c:pt idx="152">
                  <c:v>41758</c:v>
                </c:pt>
                <c:pt idx="153">
                  <c:v>41757</c:v>
                </c:pt>
                <c:pt idx="154">
                  <c:v>41754</c:v>
                </c:pt>
                <c:pt idx="155">
                  <c:v>41753</c:v>
                </c:pt>
                <c:pt idx="156">
                  <c:v>41752</c:v>
                </c:pt>
                <c:pt idx="157">
                  <c:v>41751</c:v>
                </c:pt>
                <c:pt idx="158">
                  <c:v>41750</c:v>
                </c:pt>
                <c:pt idx="159">
                  <c:v>41746</c:v>
                </c:pt>
                <c:pt idx="160">
                  <c:v>41745</c:v>
                </c:pt>
                <c:pt idx="161">
                  <c:v>41744</c:v>
                </c:pt>
                <c:pt idx="162">
                  <c:v>41743</c:v>
                </c:pt>
                <c:pt idx="163">
                  <c:v>41740</c:v>
                </c:pt>
                <c:pt idx="164">
                  <c:v>41739</c:v>
                </c:pt>
                <c:pt idx="165">
                  <c:v>41738</c:v>
                </c:pt>
                <c:pt idx="166">
                  <c:v>41737</c:v>
                </c:pt>
                <c:pt idx="167">
                  <c:v>41736</c:v>
                </c:pt>
                <c:pt idx="168">
                  <c:v>41733</c:v>
                </c:pt>
                <c:pt idx="169">
                  <c:v>41732</c:v>
                </c:pt>
                <c:pt idx="170">
                  <c:v>41731</c:v>
                </c:pt>
                <c:pt idx="171">
                  <c:v>41730</c:v>
                </c:pt>
                <c:pt idx="172">
                  <c:v>41729</c:v>
                </c:pt>
                <c:pt idx="173">
                  <c:v>41726</c:v>
                </c:pt>
                <c:pt idx="174">
                  <c:v>41725</c:v>
                </c:pt>
                <c:pt idx="175">
                  <c:v>41724</c:v>
                </c:pt>
                <c:pt idx="176">
                  <c:v>41723</c:v>
                </c:pt>
                <c:pt idx="177">
                  <c:v>41722</c:v>
                </c:pt>
                <c:pt idx="178">
                  <c:v>41719</c:v>
                </c:pt>
                <c:pt idx="179">
                  <c:v>41718</c:v>
                </c:pt>
                <c:pt idx="180">
                  <c:v>41717</c:v>
                </c:pt>
                <c:pt idx="181">
                  <c:v>41716</c:v>
                </c:pt>
                <c:pt idx="182">
                  <c:v>41715</c:v>
                </c:pt>
                <c:pt idx="183">
                  <c:v>41712</c:v>
                </c:pt>
                <c:pt idx="184">
                  <c:v>41711</c:v>
                </c:pt>
                <c:pt idx="185">
                  <c:v>41710</c:v>
                </c:pt>
                <c:pt idx="186">
                  <c:v>41709</c:v>
                </c:pt>
                <c:pt idx="187">
                  <c:v>41708</c:v>
                </c:pt>
                <c:pt idx="188">
                  <c:v>41705</c:v>
                </c:pt>
                <c:pt idx="189">
                  <c:v>41704</c:v>
                </c:pt>
                <c:pt idx="190">
                  <c:v>41703</c:v>
                </c:pt>
                <c:pt idx="191">
                  <c:v>41702</c:v>
                </c:pt>
                <c:pt idx="192">
                  <c:v>41701</c:v>
                </c:pt>
                <c:pt idx="193">
                  <c:v>41698</c:v>
                </c:pt>
                <c:pt idx="194">
                  <c:v>41697</c:v>
                </c:pt>
                <c:pt idx="195">
                  <c:v>41696</c:v>
                </c:pt>
                <c:pt idx="196">
                  <c:v>41695</c:v>
                </c:pt>
                <c:pt idx="197">
                  <c:v>41694</c:v>
                </c:pt>
                <c:pt idx="198">
                  <c:v>41691</c:v>
                </c:pt>
                <c:pt idx="199">
                  <c:v>41690</c:v>
                </c:pt>
                <c:pt idx="200">
                  <c:v>41689</c:v>
                </c:pt>
                <c:pt idx="201">
                  <c:v>41688</c:v>
                </c:pt>
                <c:pt idx="202">
                  <c:v>41684</c:v>
                </c:pt>
                <c:pt idx="203">
                  <c:v>41683</c:v>
                </c:pt>
                <c:pt idx="204">
                  <c:v>41682</c:v>
                </c:pt>
                <c:pt idx="205">
                  <c:v>41681</c:v>
                </c:pt>
                <c:pt idx="206">
                  <c:v>41680</c:v>
                </c:pt>
                <c:pt idx="207">
                  <c:v>41677</c:v>
                </c:pt>
                <c:pt idx="208">
                  <c:v>41676</c:v>
                </c:pt>
                <c:pt idx="209">
                  <c:v>41675</c:v>
                </c:pt>
                <c:pt idx="210">
                  <c:v>41674</c:v>
                </c:pt>
                <c:pt idx="211">
                  <c:v>41673</c:v>
                </c:pt>
                <c:pt idx="212">
                  <c:v>41670</c:v>
                </c:pt>
                <c:pt idx="213">
                  <c:v>41669</c:v>
                </c:pt>
                <c:pt idx="214">
                  <c:v>41668</c:v>
                </c:pt>
                <c:pt idx="215">
                  <c:v>41667</c:v>
                </c:pt>
                <c:pt idx="216">
                  <c:v>41666</c:v>
                </c:pt>
                <c:pt idx="217">
                  <c:v>41663</c:v>
                </c:pt>
                <c:pt idx="218">
                  <c:v>41662</c:v>
                </c:pt>
                <c:pt idx="219">
                  <c:v>41661</c:v>
                </c:pt>
                <c:pt idx="220">
                  <c:v>41660</c:v>
                </c:pt>
                <c:pt idx="221">
                  <c:v>41656</c:v>
                </c:pt>
                <c:pt idx="222">
                  <c:v>41655</c:v>
                </c:pt>
                <c:pt idx="223">
                  <c:v>41654</c:v>
                </c:pt>
                <c:pt idx="224">
                  <c:v>41653</c:v>
                </c:pt>
                <c:pt idx="225">
                  <c:v>41652</c:v>
                </c:pt>
                <c:pt idx="226">
                  <c:v>41649</c:v>
                </c:pt>
                <c:pt idx="227">
                  <c:v>41648</c:v>
                </c:pt>
                <c:pt idx="228">
                  <c:v>41647</c:v>
                </c:pt>
                <c:pt idx="229">
                  <c:v>41646</c:v>
                </c:pt>
                <c:pt idx="230">
                  <c:v>41645</c:v>
                </c:pt>
                <c:pt idx="231">
                  <c:v>41642</c:v>
                </c:pt>
                <c:pt idx="232">
                  <c:v>41641</c:v>
                </c:pt>
                <c:pt idx="233">
                  <c:v>41639</c:v>
                </c:pt>
                <c:pt idx="234">
                  <c:v>41638</c:v>
                </c:pt>
                <c:pt idx="235">
                  <c:v>41635</c:v>
                </c:pt>
                <c:pt idx="236">
                  <c:v>41634</c:v>
                </c:pt>
                <c:pt idx="237">
                  <c:v>41632</c:v>
                </c:pt>
                <c:pt idx="238">
                  <c:v>41631</c:v>
                </c:pt>
                <c:pt idx="239">
                  <c:v>41628</c:v>
                </c:pt>
                <c:pt idx="240">
                  <c:v>41627</c:v>
                </c:pt>
              </c:numCache>
            </c:numRef>
          </c:cat>
          <c:val>
            <c:numRef>
              <c:f>CalculationsAndCharts!$C$33:$C$273</c:f>
              <c:numCache>
                <c:formatCode>#,##0</c:formatCode>
                <c:ptCount val="241"/>
                <c:pt idx="0">
                  <c:v>69450000</c:v>
                </c:pt>
                <c:pt idx="1">
                  <c:v>72105500</c:v>
                </c:pt>
                <c:pt idx="2">
                  <c:v>103968400</c:v>
                </c:pt>
                <c:pt idx="3">
                  <c:v>57890100</c:v>
                </c:pt>
                <c:pt idx="4">
                  <c:v>61928400</c:v>
                </c:pt>
                <c:pt idx="5">
                  <c:v>79108000</c:v>
                </c:pt>
                <c:pt idx="6">
                  <c:v>65881000</c:v>
                </c:pt>
                <c:pt idx="7">
                  <c:v>142327000</c:v>
                </c:pt>
                <c:pt idx="8">
                  <c:v>72840000</c:v>
                </c:pt>
                <c:pt idx="9">
                  <c:v>82373000</c:v>
                </c:pt>
                <c:pt idx="10">
                  <c:v>76068000</c:v>
                </c:pt>
                <c:pt idx="11">
                  <c:v>80441000</c:v>
                </c:pt>
                <c:pt idx="12">
                  <c:v>80418000</c:v>
                </c:pt>
                <c:pt idx="13">
                  <c:v>85358000</c:v>
                </c:pt>
                <c:pt idx="14">
                  <c:v>90120000</c:v>
                </c:pt>
                <c:pt idx="15">
                  <c:v>54499000</c:v>
                </c:pt>
                <c:pt idx="16">
                  <c:v>66319000</c:v>
                </c:pt>
                <c:pt idx="17">
                  <c:v>89540000</c:v>
                </c:pt>
                <c:pt idx="18">
                  <c:v>107089000</c:v>
                </c:pt>
                <c:pt idx="19">
                  <c:v>91709000</c:v>
                </c:pt>
                <c:pt idx="20">
                  <c:v>93343000</c:v>
                </c:pt>
                <c:pt idx="21">
                  <c:v>93734000</c:v>
                </c:pt>
                <c:pt idx="22">
                  <c:v>146903000</c:v>
                </c:pt>
                <c:pt idx="23">
                  <c:v>113330000</c:v>
                </c:pt>
                <c:pt idx="24">
                  <c:v>142557000</c:v>
                </c:pt>
                <c:pt idx="25">
                  <c:v>106255600</c:v>
                </c:pt>
                <c:pt idx="26">
                  <c:v>82954000</c:v>
                </c:pt>
                <c:pt idx="27">
                  <c:v>117927000</c:v>
                </c:pt>
                <c:pt idx="28">
                  <c:v>154944000</c:v>
                </c:pt>
                <c:pt idx="29">
                  <c:v>151822000</c:v>
                </c:pt>
                <c:pt idx="30">
                  <c:v>154949000</c:v>
                </c:pt>
                <c:pt idx="31">
                  <c:v>130011000</c:v>
                </c:pt>
                <c:pt idx="32">
                  <c:v>214625000</c:v>
                </c:pt>
                <c:pt idx="33">
                  <c:v>270391000</c:v>
                </c:pt>
                <c:pt idx="34">
                  <c:v>380715000</c:v>
                </c:pt>
                <c:pt idx="35">
                  <c:v>215847000</c:v>
                </c:pt>
                <c:pt idx="36">
                  <c:v>230939000</c:v>
                </c:pt>
                <c:pt idx="37">
                  <c:v>221909000</c:v>
                </c:pt>
                <c:pt idx="38">
                  <c:v>210705000</c:v>
                </c:pt>
                <c:pt idx="39">
                  <c:v>186461000</c:v>
                </c:pt>
                <c:pt idx="40">
                  <c:v>147913000</c:v>
                </c:pt>
                <c:pt idx="41">
                  <c:v>104778000</c:v>
                </c:pt>
                <c:pt idx="42">
                  <c:v>121569000</c:v>
                </c:pt>
                <c:pt idx="43">
                  <c:v>157285000</c:v>
                </c:pt>
                <c:pt idx="44">
                  <c:v>177798000</c:v>
                </c:pt>
                <c:pt idx="45">
                  <c:v>131302000</c:v>
                </c:pt>
                <c:pt idx="46">
                  <c:v>95112000</c:v>
                </c:pt>
                <c:pt idx="47">
                  <c:v>103547000</c:v>
                </c:pt>
                <c:pt idx="48">
                  <c:v>150300000</c:v>
                </c:pt>
                <c:pt idx="49">
                  <c:v>107276000</c:v>
                </c:pt>
                <c:pt idx="50">
                  <c:v>111393000</c:v>
                </c:pt>
                <c:pt idx="51">
                  <c:v>125553000</c:v>
                </c:pt>
                <c:pt idx="52">
                  <c:v>121649000</c:v>
                </c:pt>
                <c:pt idx="53">
                  <c:v>94990000</c:v>
                </c:pt>
                <c:pt idx="54">
                  <c:v>151266000</c:v>
                </c:pt>
                <c:pt idx="55">
                  <c:v>116201000</c:v>
                </c:pt>
                <c:pt idx="56">
                  <c:v>76401000</c:v>
                </c:pt>
                <c:pt idx="57">
                  <c:v>117479000</c:v>
                </c:pt>
                <c:pt idx="58">
                  <c:v>66774400</c:v>
                </c:pt>
                <c:pt idx="59">
                  <c:v>67251000</c:v>
                </c:pt>
                <c:pt idx="60">
                  <c:v>88591000</c:v>
                </c:pt>
                <c:pt idx="61">
                  <c:v>64146000</c:v>
                </c:pt>
                <c:pt idx="62">
                  <c:v>102177000</c:v>
                </c:pt>
                <c:pt idx="63">
                  <c:v>85236000</c:v>
                </c:pt>
                <c:pt idx="64">
                  <c:v>57462000</c:v>
                </c:pt>
                <c:pt idx="65">
                  <c:v>72426000</c:v>
                </c:pt>
                <c:pt idx="66">
                  <c:v>65907000</c:v>
                </c:pt>
                <c:pt idx="67">
                  <c:v>58330000</c:v>
                </c:pt>
                <c:pt idx="68">
                  <c:v>47874000</c:v>
                </c:pt>
                <c:pt idx="69">
                  <c:v>47298000</c:v>
                </c:pt>
                <c:pt idx="70">
                  <c:v>63855000</c:v>
                </c:pt>
                <c:pt idx="71">
                  <c:v>76107000</c:v>
                </c:pt>
                <c:pt idx="72">
                  <c:v>67791000</c:v>
                </c:pt>
                <c:pt idx="73">
                  <c:v>72763000</c:v>
                </c:pt>
                <c:pt idx="74">
                  <c:v>59135000</c:v>
                </c:pt>
                <c:pt idx="75">
                  <c:v>75424000</c:v>
                </c:pt>
                <c:pt idx="76">
                  <c:v>139951000</c:v>
                </c:pt>
                <c:pt idx="77">
                  <c:v>57371000</c:v>
                </c:pt>
                <c:pt idx="78">
                  <c:v>69047000</c:v>
                </c:pt>
                <c:pt idx="79">
                  <c:v>73632000</c:v>
                </c:pt>
                <c:pt idx="80">
                  <c:v>74544000</c:v>
                </c:pt>
                <c:pt idx="81">
                  <c:v>117014000</c:v>
                </c:pt>
                <c:pt idx="82">
                  <c:v>135733000</c:v>
                </c:pt>
                <c:pt idx="83">
                  <c:v>94818000</c:v>
                </c:pt>
                <c:pt idx="84">
                  <c:v>152690000</c:v>
                </c:pt>
                <c:pt idx="85">
                  <c:v>91340000</c:v>
                </c:pt>
                <c:pt idx="86">
                  <c:v>189261000</c:v>
                </c:pt>
                <c:pt idx="87">
                  <c:v>183479000</c:v>
                </c:pt>
                <c:pt idx="88">
                  <c:v>104222000</c:v>
                </c:pt>
                <c:pt idx="89">
                  <c:v>80466000</c:v>
                </c:pt>
                <c:pt idx="90">
                  <c:v>69259000</c:v>
                </c:pt>
                <c:pt idx="91">
                  <c:v>76837000</c:v>
                </c:pt>
                <c:pt idx="92">
                  <c:v>56888000</c:v>
                </c:pt>
                <c:pt idx="93">
                  <c:v>65612000</c:v>
                </c:pt>
                <c:pt idx="94">
                  <c:v>67678000</c:v>
                </c:pt>
                <c:pt idx="95">
                  <c:v>67592000</c:v>
                </c:pt>
                <c:pt idx="96">
                  <c:v>124330000</c:v>
                </c:pt>
                <c:pt idx="97">
                  <c:v>145398000</c:v>
                </c:pt>
                <c:pt idx="98">
                  <c:v>80073000</c:v>
                </c:pt>
                <c:pt idx="99">
                  <c:v>111307000</c:v>
                </c:pt>
                <c:pt idx="100">
                  <c:v>58658000</c:v>
                </c:pt>
                <c:pt idx="101">
                  <c:v>64243000</c:v>
                </c:pt>
                <c:pt idx="102">
                  <c:v>99040000</c:v>
                </c:pt>
                <c:pt idx="103">
                  <c:v>72992000</c:v>
                </c:pt>
                <c:pt idx="104">
                  <c:v>108143000</c:v>
                </c:pt>
                <c:pt idx="105">
                  <c:v>61696000</c:v>
                </c:pt>
                <c:pt idx="106">
                  <c:v>52938800</c:v>
                </c:pt>
                <c:pt idx="107">
                  <c:v>52475000</c:v>
                </c:pt>
                <c:pt idx="108">
                  <c:v>90470000</c:v>
                </c:pt>
                <c:pt idx="109">
                  <c:v>70504000</c:v>
                </c:pt>
                <c:pt idx="110">
                  <c:v>71445100</c:v>
                </c:pt>
                <c:pt idx="111">
                  <c:v>84312000</c:v>
                </c:pt>
                <c:pt idx="112">
                  <c:v>82782000</c:v>
                </c:pt>
                <c:pt idx="113">
                  <c:v>96237000</c:v>
                </c:pt>
                <c:pt idx="114">
                  <c:v>70611000</c:v>
                </c:pt>
                <c:pt idx="115">
                  <c:v>100587000</c:v>
                </c:pt>
                <c:pt idx="116">
                  <c:v>85929000</c:v>
                </c:pt>
                <c:pt idx="117">
                  <c:v>105267000</c:v>
                </c:pt>
                <c:pt idx="118">
                  <c:v>84834000</c:v>
                </c:pt>
                <c:pt idx="119">
                  <c:v>87424000</c:v>
                </c:pt>
                <c:pt idx="120">
                  <c:v>82017000</c:v>
                </c:pt>
                <c:pt idx="121">
                  <c:v>106350000</c:v>
                </c:pt>
                <c:pt idx="122">
                  <c:v>68772000</c:v>
                </c:pt>
                <c:pt idx="123">
                  <c:v>57129000</c:v>
                </c:pt>
                <c:pt idx="124">
                  <c:v>65119000</c:v>
                </c:pt>
                <c:pt idx="125">
                  <c:v>78696000</c:v>
                </c:pt>
                <c:pt idx="126">
                  <c:v>92103000</c:v>
                </c:pt>
                <c:pt idx="127">
                  <c:v>55529000</c:v>
                </c:pt>
                <c:pt idx="128">
                  <c:v>65047000</c:v>
                </c:pt>
                <c:pt idx="129">
                  <c:v>64656000</c:v>
                </c:pt>
                <c:pt idx="130">
                  <c:v>76316000</c:v>
                </c:pt>
                <c:pt idx="131">
                  <c:v>64377000</c:v>
                </c:pt>
                <c:pt idx="132">
                  <c:v>66723000</c:v>
                </c:pt>
                <c:pt idx="133">
                  <c:v>72010000</c:v>
                </c:pt>
                <c:pt idx="134">
                  <c:v>61092800</c:v>
                </c:pt>
                <c:pt idx="135">
                  <c:v>61549000</c:v>
                </c:pt>
                <c:pt idx="136">
                  <c:v>89093000</c:v>
                </c:pt>
                <c:pt idx="137">
                  <c:v>111644000</c:v>
                </c:pt>
                <c:pt idx="138">
                  <c:v>63839000</c:v>
                </c:pt>
                <c:pt idx="139">
                  <c:v>97458000</c:v>
                </c:pt>
                <c:pt idx="140">
                  <c:v>154956000</c:v>
                </c:pt>
                <c:pt idx="141">
                  <c:v>72367000</c:v>
                </c:pt>
                <c:pt idx="142">
                  <c:v>66454000</c:v>
                </c:pt>
                <c:pt idx="143">
                  <c:v>86940000</c:v>
                </c:pt>
                <c:pt idx="144">
                  <c:v>83679000</c:v>
                </c:pt>
                <c:pt idx="145">
                  <c:v>93618000</c:v>
                </c:pt>
                <c:pt idx="146">
                  <c:v>106500000</c:v>
                </c:pt>
                <c:pt idx="147">
                  <c:v>85454000</c:v>
                </c:pt>
                <c:pt idx="148">
                  <c:v>75883000</c:v>
                </c:pt>
                <c:pt idx="149">
                  <c:v>98122000</c:v>
                </c:pt>
                <c:pt idx="150">
                  <c:v>93019000</c:v>
                </c:pt>
                <c:pt idx="151">
                  <c:v>101508000</c:v>
                </c:pt>
                <c:pt idx="152">
                  <c:v>84098000</c:v>
                </c:pt>
                <c:pt idx="153">
                  <c:v>135121000</c:v>
                </c:pt>
                <c:pt idx="154">
                  <c:v>100380000</c:v>
                </c:pt>
                <c:pt idx="155">
                  <c:v>88170000</c:v>
                </c:pt>
                <c:pt idx="156">
                  <c:v>73869000</c:v>
                </c:pt>
                <c:pt idx="157">
                  <c:v>85790000</c:v>
                </c:pt>
                <c:pt idx="158">
                  <c:v>68329000</c:v>
                </c:pt>
                <c:pt idx="159">
                  <c:v>105255000</c:v>
                </c:pt>
                <c:pt idx="160">
                  <c:v>105197000</c:v>
                </c:pt>
                <c:pt idx="161">
                  <c:v>157093000</c:v>
                </c:pt>
                <c:pt idx="162">
                  <c:v>132382000</c:v>
                </c:pt>
                <c:pt idx="163">
                  <c:v>167251000</c:v>
                </c:pt>
                <c:pt idx="164">
                  <c:v>172959000</c:v>
                </c:pt>
                <c:pt idx="165">
                  <c:v>100254000</c:v>
                </c:pt>
                <c:pt idx="166">
                  <c:v>112660000</c:v>
                </c:pt>
                <c:pt idx="167">
                  <c:v>140803000</c:v>
                </c:pt>
                <c:pt idx="168">
                  <c:v>169381000</c:v>
                </c:pt>
                <c:pt idx="169">
                  <c:v>77435000</c:v>
                </c:pt>
                <c:pt idx="170">
                  <c:v>78774000</c:v>
                </c:pt>
                <c:pt idx="171">
                  <c:v>89193000</c:v>
                </c:pt>
                <c:pt idx="172">
                  <c:v>99745000</c:v>
                </c:pt>
                <c:pt idx="173">
                  <c:v>101642000</c:v>
                </c:pt>
                <c:pt idx="174">
                  <c:v>142383000</c:v>
                </c:pt>
                <c:pt idx="175">
                  <c:v>119843000</c:v>
                </c:pt>
                <c:pt idx="176">
                  <c:v>103852000</c:v>
                </c:pt>
                <c:pt idx="177">
                  <c:v>121411000</c:v>
                </c:pt>
                <c:pt idx="178">
                  <c:v>163128000</c:v>
                </c:pt>
                <c:pt idx="179">
                  <c:v>117241000</c:v>
                </c:pt>
                <c:pt idx="180">
                  <c:v>176267300</c:v>
                </c:pt>
                <c:pt idx="181">
                  <c:v>101804600</c:v>
                </c:pt>
                <c:pt idx="182">
                  <c:v>98359500</c:v>
                </c:pt>
                <c:pt idx="183">
                  <c:v>153919600</c:v>
                </c:pt>
                <c:pt idx="184">
                  <c:v>155014300</c:v>
                </c:pt>
                <c:pt idx="185">
                  <c:v>104824400</c:v>
                </c:pt>
                <c:pt idx="186">
                  <c:v>99009100</c:v>
                </c:pt>
                <c:pt idx="187">
                  <c:v>74939200</c:v>
                </c:pt>
                <c:pt idx="188">
                  <c:v>114513500</c:v>
                </c:pt>
                <c:pt idx="189">
                  <c:v>82516500</c:v>
                </c:pt>
                <c:pt idx="190">
                  <c:v>88376900</c:v>
                </c:pt>
                <c:pt idx="191">
                  <c:v>167545900</c:v>
                </c:pt>
                <c:pt idx="192">
                  <c:v>167748500</c:v>
                </c:pt>
                <c:pt idx="193">
                  <c:v>150842000</c:v>
                </c:pt>
                <c:pt idx="194">
                  <c:v>93880800</c:v>
                </c:pt>
                <c:pt idx="195">
                  <c:v>98677200</c:v>
                </c:pt>
                <c:pt idx="196">
                  <c:v>117085000</c:v>
                </c:pt>
                <c:pt idx="197">
                  <c:v>114063900</c:v>
                </c:pt>
                <c:pt idx="198">
                  <c:v>118116400</c:v>
                </c:pt>
                <c:pt idx="199">
                  <c:v>104998100</c:v>
                </c:pt>
                <c:pt idx="200">
                  <c:v>126524300</c:v>
                </c:pt>
                <c:pt idx="201">
                  <c:v>80460900</c:v>
                </c:pt>
                <c:pt idx="202">
                  <c:v>96498400</c:v>
                </c:pt>
                <c:pt idx="203">
                  <c:v>100542200</c:v>
                </c:pt>
                <c:pt idx="204">
                  <c:v>94717700</c:v>
                </c:pt>
                <c:pt idx="205">
                  <c:v>117814100</c:v>
                </c:pt>
                <c:pt idx="206">
                  <c:v>92218800</c:v>
                </c:pt>
                <c:pt idx="207">
                  <c:v>170787200</c:v>
                </c:pt>
                <c:pt idx="208">
                  <c:v>132877600</c:v>
                </c:pt>
                <c:pt idx="209">
                  <c:v>164230500</c:v>
                </c:pt>
                <c:pt idx="210">
                  <c:v>165012400</c:v>
                </c:pt>
                <c:pt idx="211">
                  <c:v>254837100</c:v>
                </c:pt>
                <c:pt idx="212">
                  <c:v>194677900</c:v>
                </c:pt>
                <c:pt idx="213">
                  <c:v>118938100</c:v>
                </c:pt>
                <c:pt idx="214">
                  <c:v>216597300</c:v>
                </c:pt>
                <c:pt idx="215">
                  <c:v>110463200</c:v>
                </c:pt>
                <c:pt idx="216">
                  <c:v>180843100</c:v>
                </c:pt>
                <c:pt idx="217">
                  <c:v>208677100</c:v>
                </c:pt>
                <c:pt idx="218">
                  <c:v>132496900</c:v>
                </c:pt>
                <c:pt idx="219">
                  <c:v>61270900</c:v>
                </c:pt>
                <c:pt idx="220">
                  <c:v>88621200</c:v>
                </c:pt>
                <c:pt idx="221">
                  <c:v>107848700</c:v>
                </c:pt>
                <c:pt idx="222">
                  <c:v>72290600</c:v>
                </c:pt>
                <c:pt idx="223">
                  <c:v>98525800</c:v>
                </c:pt>
                <c:pt idx="224">
                  <c:v>105016100</c:v>
                </c:pt>
                <c:pt idx="225">
                  <c:v>149892000</c:v>
                </c:pt>
                <c:pt idx="226">
                  <c:v>102026400</c:v>
                </c:pt>
                <c:pt idx="227">
                  <c:v>90683400</c:v>
                </c:pt>
                <c:pt idx="228">
                  <c:v>96582300</c:v>
                </c:pt>
                <c:pt idx="229">
                  <c:v>86144200</c:v>
                </c:pt>
                <c:pt idx="230">
                  <c:v>108028200</c:v>
                </c:pt>
                <c:pt idx="231">
                  <c:v>81390600</c:v>
                </c:pt>
                <c:pt idx="232">
                  <c:v>119636900</c:v>
                </c:pt>
                <c:pt idx="233">
                  <c:v>86119900</c:v>
                </c:pt>
                <c:pt idx="234">
                  <c:v>56857000</c:v>
                </c:pt>
                <c:pt idx="235">
                  <c:v>61814000</c:v>
                </c:pt>
                <c:pt idx="236">
                  <c:v>63365000</c:v>
                </c:pt>
                <c:pt idx="237">
                  <c:v>45368800</c:v>
                </c:pt>
                <c:pt idx="238">
                  <c:v>85598000</c:v>
                </c:pt>
                <c:pt idx="239">
                  <c:v>197087000</c:v>
                </c:pt>
                <c:pt idx="240">
                  <c:v>136531200</c:v>
                </c:pt>
              </c:numCache>
            </c:numRef>
          </c:val>
        </c:ser>
        <c:dLbls>
          <c:showLegendKey val="0"/>
          <c:showVal val="0"/>
          <c:showCatName val="0"/>
          <c:showSerName val="0"/>
          <c:showPercent val="0"/>
          <c:showBubbleSize val="0"/>
        </c:dLbls>
        <c:gapWidth val="150"/>
        <c:overlap val="100"/>
        <c:axId val="139780480"/>
        <c:axId val="139782016"/>
      </c:barChart>
      <c:scatterChart>
        <c:scatterStyle val="lineMarker"/>
        <c:varyColors val="0"/>
        <c:ser>
          <c:idx val="1"/>
          <c:order val="1"/>
          <c:tx>
            <c:strRef>
              <c:f>CalculationsAndCharts!$AB$32</c:f>
              <c:strCache>
                <c:ptCount val="1"/>
                <c:pt idx="0">
                  <c:v>Volume Chart Cursor</c:v>
                </c:pt>
              </c:strCache>
            </c:strRef>
          </c:tx>
          <c:spPr>
            <a:ln w="12700">
              <a:solidFill>
                <a:srgbClr val="C00000"/>
              </a:solidFill>
            </a:ln>
          </c:spPr>
          <c:marker>
            <c:symbol val="none"/>
          </c:marker>
          <c:xVal>
            <c:numRef>
              <c:f>CalculationsAndCharts!$AB$33:$AB$273</c:f>
              <c:numCache>
                <c:formatCode>0</c:formatCode>
                <c:ptCount val="241"/>
                <c:pt idx="0">
                  <c:v>33</c:v>
                </c:pt>
                <c:pt idx="1">
                  <c:v>33</c:v>
                </c:pt>
              </c:numCache>
            </c:numRef>
          </c:xVal>
          <c:yVal>
            <c:numRef>
              <c:f>CalculationsAndCharts!$AC$33:$AC$273</c:f>
              <c:numCache>
                <c:formatCode>#,##0</c:formatCode>
                <c:ptCount val="241"/>
                <c:pt idx="0" formatCode="General">
                  <c:v>0</c:v>
                </c:pt>
                <c:pt idx="1">
                  <c:v>380952000</c:v>
                </c:pt>
              </c:numCache>
            </c:numRef>
          </c:yVal>
          <c:smooth val="0"/>
        </c:ser>
        <c:dLbls>
          <c:showLegendKey val="0"/>
          <c:showVal val="0"/>
          <c:showCatName val="0"/>
          <c:showSerName val="0"/>
          <c:showPercent val="0"/>
          <c:showBubbleSize val="0"/>
        </c:dLbls>
        <c:axId val="139780480"/>
        <c:axId val="139782016"/>
      </c:scatterChart>
      <c:catAx>
        <c:axId val="139780480"/>
        <c:scaling>
          <c:orientation val="maxMin"/>
        </c:scaling>
        <c:delete val="0"/>
        <c:axPos val="b"/>
        <c:numFmt formatCode="mm/dd/yy;@" sourceLinked="0"/>
        <c:majorTickMark val="out"/>
        <c:minorTickMark val="none"/>
        <c:tickLblPos val="nextTo"/>
        <c:txPr>
          <a:bodyPr rot="-5400000" vert="horz"/>
          <a:lstStyle/>
          <a:p>
            <a:pPr>
              <a:defRPr sz="800"/>
            </a:pPr>
            <a:endParaRPr lang="en-US"/>
          </a:p>
        </c:txPr>
        <c:crossAx val="139782016"/>
        <c:crosses val="autoZero"/>
        <c:auto val="0"/>
        <c:lblAlgn val="ctr"/>
        <c:lblOffset val="100"/>
        <c:tickLblSkip val="10"/>
        <c:tickMarkSkip val="10"/>
        <c:noMultiLvlLbl val="0"/>
      </c:catAx>
      <c:valAx>
        <c:axId val="139782016"/>
        <c:scaling>
          <c:orientation val="minMax"/>
        </c:scaling>
        <c:delete val="0"/>
        <c:axPos val="r"/>
        <c:majorGridlines/>
        <c:numFmt formatCode="#,##0" sourceLinked="0"/>
        <c:majorTickMark val="out"/>
        <c:minorTickMark val="none"/>
        <c:tickLblPos val="nextTo"/>
        <c:crossAx val="139780480"/>
        <c:crossesAt val="1"/>
        <c:crossBetween val="between"/>
      </c:valAx>
    </c:plotArea>
    <c:plotVisOnly val="1"/>
    <c:dispBlanksAs val="gap"/>
    <c:showDLblsOverMax val="0"/>
  </c:chart>
  <c:spPr>
    <a:ln w="19050">
      <a:solidFill>
        <a:schemeClr val="tx1"/>
      </a:solidFill>
    </a:ln>
  </c:spPr>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Scroll" dx="20" fmlaLink="$E$24" horiz="1" max="241" min="1" page="10" val="209"/>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350520</xdr:colOff>
          <xdr:row>2</xdr:row>
          <xdr:rowOff>167640</xdr:rowOff>
        </xdr:from>
        <xdr:to>
          <xdr:col>10</xdr:col>
          <xdr:colOff>480060</xdr:colOff>
          <xdr:row>8</xdr:row>
          <xdr:rowOff>167640</xdr:rowOff>
        </xdr:to>
        <xdr:sp macro="" textlink="">
          <xdr:nvSpPr>
            <xdr:cNvPr id="509954" name="Button 2" hidden="1">
              <a:extLst>
                <a:ext uri="{63B3BB69-23CF-44E3-9099-C40C66FF867C}">
                  <a14:compatExt spid="_x0000_s509954"/>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1" i="0" u="none" strike="noStrike" baseline="0">
                  <a:solidFill>
                    <a:srgbClr val="0000FF"/>
                  </a:solidFill>
                  <a:latin typeface="Arial"/>
                  <a:cs typeface="Arial"/>
                </a:rPr>
                <a:t>Import Data</a:t>
              </a:r>
            </a:p>
            <a:p>
              <a:pPr algn="ctr" rtl="0">
                <a:defRPr sz="1000"/>
              </a:pPr>
              <a:endParaRPr lang="en-US" sz="1000" b="1" i="0" u="none" strike="noStrike" baseline="0">
                <a:solidFill>
                  <a:srgbClr val="0000FF"/>
                </a:solidFill>
                <a:latin typeface="Arial"/>
                <a:cs typeface="Arial"/>
              </a:endParaRPr>
            </a:p>
            <a:p>
              <a:pPr algn="ctr" rtl="0">
                <a:defRPr sz="1000"/>
              </a:pPr>
              <a:r>
                <a:rPr lang="en-US" sz="1000" b="1" i="0" u="none" strike="noStrike" baseline="0">
                  <a:solidFill>
                    <a:srgbClr val="0000FF"/>
                  </a:solidFill>
                  <a:latin typeface="Arial"/>
                  <a:cs typeface="Arial"/>
                </a:rPr>
                <a:t>From</a:t>
              </a:r>
            </a:p>
            <a:p>
              <a:pPr algn="ctr" rtl="0">
                <a:defRPr sz="1000"/>
              </a:pPr>
              <a:r>
                <a:rPr lang="en-US" sz="1000" b="1" i="0" u="none" strike="noStrike" baseline="0">
                  <a:solidFill>
                    <a:srgbClr val="0000FF"/>
                  </a:solidFill>
                  <a:latin typeface="Arial"/>
                  <a:cs typeface="Arial"/>
                </a:rPr>
                <a:t>Previously Downloaded</a:t>
              </a:r>
            </a:p>
            <a:p>
              <a:pPr algn="ctr" rtl="0">
                <a:defRPr sz="1000"/>
              </a:pPr>
              <a:r>
                <a:rPr lang="en-US" sz="1000" b="1" i="0" u="none" strike="noStrike" baseline="0">
                  <a:solidFill>
                    <a:srgbClr val="0000FF"/>
                  </a:solidFill>
                  <a:latin typeface="Arial"/>
                  <a:cs typeface="Arial"/>
                </a:rPr>
                <a:t>History File</a:t>
              </a:r>
            </a:p>
            <a:p>
              <a:pPr algn="ctr" rtl="0">
                <a:defRPr sz="1000"/>
              </a:pPr>
              <a:r>
                <a:rPr lang="en-US" sz="1000" b="1" i="0" u="none" strike="noStrike" baseline="0">
                  <a:solidFill>
                    <a:srgbClr val="0000FF"/>
                  </a:solidFill>
                  <a:latin typeface="Arial"/>
                  <a:cs typeface="Arial"/>
                </a:rPr>
                <a:t>(Yahoo .csv format expected)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7620</xdr:colOff>
          <xdr:row>2</xdr:row>
          <xdr:rowOff>167640</xdr:rowOff>
        </xdr:from>
        <xdr:to>
          <xdr:col>6</xdr:col>
          <xdr:colOff>167640</xdr:colOff>
          <xdr:row>9</xdr:row>
          <xdr:rowOff>0</xdr:rowOff>
        </xdr:to>
        <xdr:sp macro="" textlink="">
          <xdr:nvSpPr>
            <xdr:cNvPr id="509958" name="Button 6" hidden="1">
              <a:extLst>
                <a:ext uri="{63B3BB69-23CF-44E3-9099-C40C66FF867C}">
                  <a14:compatExt spid="_x0000_s509958"/>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1" i="0" u="none" strike="noStrike" baseline="0">
                  <a:solidFill>
                    <a:srgbClr val="0000FF"/>
                  </a:solidFill>
                  <a:latin typeface="Arial"/>
                  <a:cs typeface="Arial"/>
                </a:rPr>
                <a:t>Get Historical Data</a:t>
              </a:r>
            </a:p>
            <a:p>
              <a:pPr algn="ctr" rtl="0">
                <a:defRPr sz="1000"/>
              </a:pPr>
              <a:r>
                <a:rPr lang="en-US" sz="1000" b="1" i="0" u="none" strike="noStrike" baseline="0">
                  <a:solidFill>
                    <a:srgbClr val="0000FF"/>
                  </a:solidFill>
                  <a:latin typeface="Arial"/>
                  <a:cs typeface="Arial"/>
                </a:rPr>
                <a:t>Direct From</a:t>
              </a:r>
            </a:p>
            <a:p>
              <a:pPr algn="ctr" rtl="0">
                <a:defRPr sz="1000"/>
              </a:pPr>
              <a:r>
                <a:rPr lang="en-US" sz="1000" b="1" i="0" u="none" strike="noStrike" baseline="0">
                  <a:solidFill>
                    <a:srgbClr val="0000FF"/>
                  </a:solidFill>
                  <a:latin typeface="Arial"/>
                  <a:cs typeface="Arial"/>
                </a:rPr>
                <a:t>Yahoo Finance </a:t>
              </a:r>
            </a:p>
            <a:p>
              <a:pPr algn="ctr" rtl="0">
                <a:defRPr sz="1000"/>
              </a:pPr>
              <a:r>
                <a:rPr lang="en-US" sz="1000" b="1" i="0" u="none" strike="noStrike" baseline="0">
                  <a:solidFill>
                    <a:srgbClr val="0000FF"/>
                  </a:solidFill>
                  <a:latin typeface="Arial"/>
                  <a:cs typeface="Arial"/>
                </a:rPr>
                <a:t>Via Web Query</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6</xdr:col>
      <xdr:colOff>1</xdr:colOff>
      <xdr:row>0</xdr:row>
      <xdr:rowOff>22860</xdr:rowOff>
    </xdr:from>
    <xdr:to>
      <xdr:col>17</xdr:col>
      <xdr:colOff>7621</xdr:colOff>
      <xdr:row>22</xdr:row>
      <xdr:rowOff>76200</xdr:rowOff>
    </xdr:to>
    <xdr:graphicFrame macro="">
      <xdr:nvGraphicFramePr>
        <xdr:cNvPr id="2583" name="PriceChart"/>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5</xdr:col>
          <xdr:colOff>609600</xdr:colOff>
          <xdr:row>27</xdr:row>
          <xdr:rowOff>152400</xdr:rowOff>
        </xdr:from>
        <xdr:to>
          <xdr:col>16</xdr:col>
          <xdr:colOff>266700</xdr:colOff>
          <xdr:row>28</xdr:row>
          <xdr:rowOff>152400</xdr:rowOff>
        </xdr:to>
        <xdr:sp macro="" textlink="">
          <xdr:nvSpPr>
            <xdr:cNvPr id="2570" name="Scroll Bar 522" hidden="1">
              <a:extLst>
                <a:ext uri="{63B3BB69-23CF-44E3-9099-C40C66FF867C}">
                  <a14:compatExt spid="_x0000_s257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579120</xdr:colOff>
          <xdr:row>9</xdr:row>
          <xdr:rowOff>114300</xdr:rowOff>
        </xdr:from>
        <xdr:to>
          <xdr:col>4</xdr:col>
          <xdr:colOff>38100</xdr:colOff>
          <xdr:row>11</xdr:row>
          <xdr:rowOff>152400</xdr:rowOff>
        </xdr:to>
        <xdr:sp macro="" textlink="">
          <xdr:nvSpPr>
            <xdr:cNvPr id="2593" name="Button 545" hidden="1">
              <a:extLst>
                <a:ext uri="{63B3BB69-23CF-44E3-9099-C40C66FF867C}">
                  <a14:compatExt spid="_x0000_s2593"/>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100" b="1" i="0" u="none" strike="noStrike" baseline="0">
                  <a:solidFill>
                    <a:srgbClr val="0000FF"/>
                  </a:solidFill>
                  <a:latin typeface="Arial"/>
                  <a:cs typeface="Arial"/>
                </a:rPr>
                <a:t>Manual             &lt;= Set Chart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167640</xdr:colOff>
          <xdr:row>23</xdr:row>
          <xdr:rowOff>15240</xdr:rowOff>
        </xdr:from>
        <xdr:to>
          <xdr:col>5</xdr:col>
          <xdr:colOff>495300</xdr:colOff>
          <xdr:row>24</xdr:row>
          <xdr:rowOff>152400</xdr:rowOff>
        </xdr:to>
        <xdr:sp macro="" textlink="">
          <xdr:nvSpPr>
            <xdr:cNvPr id="519973" name="Button 8997" hidden="1">
              <a:extLst>
                <a:ext uri="{63B3BB69-23CF-44E3-9099-C40C66FF867C}">
                  <a14:compatExt spid="_x0000_s519973"/>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1" i="0" u="none" strike="noStrike" baseline="0">
                  <a:solidFill>
                    <a:srgbClr val="0000FF"/>
                  </a:solidFill>
                  <a:latin typeface="Arial"/>
                  <a:cs typeface="Arial"/>
                </a:rPr>
                <a:t>&lt;== Chart These Dates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152400</xdr:colOff>
          <xdr:row>2</xdr:row>
          <xdr:rowOff>15240</xdr:rowOff>
        </xdr:from>
        <xdr:to>
          <xdr:col>2</xdr:col>
          <xdr:colOff>160020</xdr:colOff>
          <xdr:row>2</xdr:row>
          <xdr:rowOff>167640</xdr:rowOff>
        </xdr:to>
        <xdr:sp macro="" textlink="">
          <xdr:nvSpPr>
            <xdr:cNvPr id="521846" name="Button 9846" hidden="1">
              <a:extLst>
                <a:ext uri="{63B3BB69-23CF-44E3-9099-C40C66FF867C}">
                  <a14:compatExt spid="_x0000_s521846"/>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1" i="0" u="none" strike="noStrike" baseline="0">
                  <a:solidFill>
                    <a:srgbClr val="0000FF"/>
                  </a:solidFill>
                  <a:latin typeface="Arial"/>
                  <a:cs typeface="Arial"/>
                </a:rPr>
                <a:t>ClickToRefreshPrices</a:t>
              </a:r>
            </a:p>
          </xdr:txBody>
        </xdr:sp>
        <xdr:clientData fPrintsWithSheet="0"/>
      </xdr:twoCellAnchor>
    </mc:Choice>
    <mc:Fallback/>
  </mc:AlternateContent>
  <xdr:twoCellAnchor>
    <xdr:from>
      <xdr:col>6</xdr:col>
      <xdr:colOff>1</xdr:colOff>
      <xdr:row>15</xdr:row>
      <xdr:rowOff>68580</xdr:rowOff>
    </xdr:from>
    <xdr:to>
      <xdr:col>17</xdr:col>
      <xdr:colOff>7621</xdr:colOff>
      <xdr:row>24</xdr:row>
      <xdr:rowOff>137160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xdr:colOff>
      <xdr:row>21</xdr:row>
      <xdr:rowOff>80010</xdr:rowOff>
    </xdr:from>
    <xdr:to>
      <xdr:col>17</xdr:col>
      <xdr:colOff>7621</xdr:colOff>
      <xdr:row>27</xdr:row>
      <xdr:rowOff>30480</xdr:rowOff>
    </xdr:to>
    <xdr:graphicFrame macro="">
      <xdr:nvGraphicFramePr>
        <xdr:cNvPr id="2" name="VolumeCht"/>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queryTables/queryTable1.xml><?xml version="1.0" encoding="utf-8"?>
<queryTable xmlns="http://schemas.openxmlformats.org/spreadsheetml/2006/main" name="GetStockHistoryData_1" growShrinkType="overwriteClear" connectionId="14"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GetStockIdData_1" growShrinkType="overwriteClear" connectionId="13"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a:extLst>
          <a:ext uri="{53640926-AAD7-44D8-BBD7-CCE9431645EC}">
            <a14:shadowObscured xmlns:a14="http://schemas.microsoft.com/office/drawing/2010/main" val="1"/>
          </a:ext>
        </a:extLst>
      </a:spPr>
      <a:bodyPr vertOverflow="clip" wrap="square" lIns="18288" tIns="0" rIns="0" bIns="0" upright="1"/>
      <a:lstStyle/>
    </a:spDef>
    <a:lnDef>
      <a:spPr bwMode="auto">
        <a:solidFill>
          <a:srgbClr val="FFFFE1"/>
        </a:solidFill>
        <a:ln w="9525" cap="flat" cmpd="sng" algn="ctr">
          <a:solidFill>
            <a:srgbClr val="000000"/>
          </a:solidFill>
          <a:prstDash val="solid"/>
          <a:round/>
          <a:headEnd type="none" w="med" len="med"/>
          <a:tailEnd type="none" w="med" len="med"/>
        </a:ln>
        <a:effectLst>
          <a:outerShdw dist="35921" sx="1000" sy="1000" algn="ctr" rotWithShape="0">
            <a:srgbClr val="000000"/>
          </a:outerShdw>
        </a:effectLst>
        <a:extLst>
          <a:ext uri="{53640926-AAD7-44D8-BBD7-CCE9431645EC}">
            <a14:shadowObscured xmlns:a14="http://schemas.microsoft.com/office/drawing/2010/main" val="1"/>
          </a:ext>
        </a:extLst>
      </a:spPr>
      <a:bodyPr/>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queryTable" Target="../queryTables/queryTable2.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queryTable" Target="../queryTables/queryTable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ctrlProp" Target="../ctrlProps/ctrlProp6.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J42"/>
  <sheetViews>
    <sheetView tabSelected="1" workbookViewId="0"/>
  </sheetViews>
  <sheetFormatPr defaultColWidth="9.109375" defaultRowHeight="13.2" x14ac:dyDescent="0.25"/>
  <cols>
    <col min="1" max="1" width="4.109375" style="8" customWidth="1"/>
    <col min="2" max="2" width="2.44140625" style="8" customWidth="1"/>
    <col min="3" max="18" width="9.109375" style="8"/>
    <col min="19" max="19" width="11.6640625" style="8" bestFit="1" customWidth="1"/>
    <col min="20" max="16384" width="9.109375" style="8"/>
  </cols>
  <sheetData>
    <row r="1" spans="1:10" x14ac:dyDescent="0.25">
      <c r="A1" s="7" t="s">
        <v>210</v>
      </c>
    </row>
    <row r="2" spans="1:10" x14ac:dyDescent="0.25">
      <c r="A2" s="39" t="s">
        <v>211</v>
      </c>
    </row>
    <row r="3" spans="1:10" x14ac:dyDescent="0.25">
      <c r="B3" s="40"/>
    </row>
    <row r="4" spans="1:10" x14ac:dyDescent="0.25">
      <c r="A4" s="8" t="s">
        <v>7</v>
      </c>
    </row>
    <row r="5" spans="1:10" x14ac:dyDescent="0.25">
      <c r="A5" s="39" t="s">
        <v>212</v>
      </c>
    </row>
    <row r="6" spans="1:10" x14ac:dyDescent="0.25">
      <c r="A6" s="39" t="s">
        <v>213</v>
      </c>
    </row>
    <row r="7" spans="1:10" x14ac:dyDescent="0.25">
      <c r="A7" s="10" t="s">
        <v>8</v>
      </c>
    </row>
    <row r="8" spans="1:10" x14ac:dyDescent="0.25">
      <c r="A8" s="10"/>
    </row>
    <row r="9" spans="1:10" x14ac:dyDescent="0.25">
      <c r="A9" s="10"/>
    </row>
    <row r="10" spans="1:10" x14ac:dyDescent="0.25">
      <c r="A10" s="96" t="s">
        <v>205</v>
      </c>
      <c r="J10" s="10"/>
    </row>
    <row r="11" spans="1:10" x14ac:dyDescent="0.25">
      <c r="A11" s="97"/>
      <c r="B11" s="40" t="s">
        <v>208</v>
      </c>
      <c r="C11" s="40"/>
    </row>
    <row r="12" spans="1:10" x14ac:dyDescent="0.25">
      <c r="A12" s="97"/>
      <c r="C12" s="55" t="s">
        <v>206</v>
      </c>
    </row>
    <row r="13" spans="1:10" x14ac:dyDescent="0.25">
      <c r="A13" s="96"/>
      <c r="C13" s="39" t="s">
        <v>237</v>
      </c>
    </row>
    <row r="14" spans="1:10" x14ac:dyDescent="0.25">
      <c r="A14" s="96"/>
      <c r="C14" s="39"/>
    </row>
    <row r="15" spans="1:10" x14ac:dyDescent="0.25">
      <c r="A15" s="11" t="s">
        <v>37</v>
      </c>
    </row>
    <row r="16" spans="1:10" x14ac:dyDescent="0.25">
      <c r="A16" s="11"/>
      <c r="B16" s="40" t="s">
        <v>243</v>
      </c>
    </row>
    <row r="17" spans="1:3" x14ac:dyDescent="0.25">
      <c r="A17" s="11"/>
      <c r="B17" s="39" t="s">
        <v>244</v>
      </c>
    </row>
    <row r="18" spans="1:3" x14ac:dyDescent="0.25">
      <c r="B18" s="40" t="s">
        <v>240</v>
      </c>
      <c r="C18" s="40"/>
    </row>
    <row r="19" spans="1:3" x14ac:dyDescent="0.25">
      <c r="C19" s="40"/>
    </row>
    <row r="20" spans="1:3" x14ac:dyDescent="0.25">
      <c r="A20" s="11" t="s">
        <v>9</v>
      </c>
    </row>
    <row r="21" spans="1:3" x14ac:dyDescent="0.25">
      <c r="A21" s="8">
        <v>1</v>
      </c>
      <c r="C21" s="40" t="s">
        <v>207</v>
      </c>
    </row>
    <row r="22" spans="1:3" x14ac:dyDescent="0.25">
      <c r="A22" s="8">
        <v>2</v>
      </c>
      <c r="C22" s="8" t="s">
        <v>20</v>
      </c>
    </row>
    <row r="23" spans="1:3" x14ac:dyDescent="0.25">
      <c r="B23" s="12"/>
      <c r="C23" s="39" t="s">
        <v>38</v>
      </c>
    </row>
    <row r="24" spans="1:3" x14ac:dyDescent="0.25">
      <c r="C24" s="9" t="s">
        <v>39</v>
      </c>
    </row>
    <row r="25" spans="1:3" x14ac:dyDescent="0.25">
      <c r="A25" s="11" t="s">
        <v>12</v>
      </c>
      <c r="C25" s="13"/>
    </row>
    <row r="26" spans="1:3" x14ac:dyDescent="0.25">
      <c r="A26" s="12">
        <v>1</v>
      </c>
      <c r="C26" s="14" t="s">
        <v>11</v>
      </c>
    </row>
    <row r="27" spans="1:3" x14ac:dyDescent="0.25">
      <c r="A27" s="12"/>
      <c r="C27" s="9" t="s">
        <v>16</v>
      </c>
    </row>
    <row r="28" spans="1:3" x14ac:dyDescent="0.25">
      <c r="B28" s="12"/>
      <c r="C28" s="55"/>
    </row>
    <row r="29" spans="1:3" x14ac:dyDescent="0.25">
      <c r="B29" s="12"/>
      <c r="C29" s="55"/>
    </row>
    <row r="30" spans="1:3" x14ac:dyDescent="0.25">
      <c r="B30" s="12"/>
      <c r="C30" s="55"/>
    </row>
    <row r="31" spans="1:3" x14ac:dyDescent="0.25">
      <c r="B31" s="12"/>
      <c r="C31" s="39"/>
    </row>
    <row r="32" spans="1:3" x14ac:dyDescent="0.25">
      <c r="A32" s="12"/>
      <c r="C32" s="40"/>
    </row>
    <row r="33" spans="1:3" x14ac:dyDescent="0.25">
      <c r="A33" s="12"/>
      <c r="C33" s="12"/>
    </row>
    <row r="34" spans="1:3" x14ac:dyDescent="0.25">
      <c r="C34" s="39"/>
    </row>
    <row r="35" spans="1:3" x14ac:dyDescent="0.25">
      <c r="C35" s="39"/>
    </row>
    <row r="36" spans="1:3" x14ac:dyDescent="0.25">
      <c r="C36" s="9"/>
    </row>
    <row r="37" spans="1:3" x14ac:dyDescent="0.25">
      <c r="C37" s="40"/>
    </row>
    <row r="38" spans="1:3" x14ac:dyDescent="0.25">
      <c r="C38" s="39"/>
    </row>
    <row r="39" spans="1:3" x14ac:dyDescent="0.25">
      <c r="C39" s="39"/>
    </row>
    <row r="40" spans="1:3" x14ac:dyDescent="0.25">
      <c r="C40" s="9"/>
    </row>
    <row r="41" spans="1:3" x14ac:dyDescent="0.25">
      <c r="C41" s="39"/>
    </row>
    <row r="42" spans="1:3" x14ac:dyDescent="0.25">
      <c r="C42" s="10"/>
    </row>
  </sheetData>
  <phoneticPr fontId="0" type="noConversion"/>
  <pageMargins left="0.75" right="0.75" top="1" bottom="1" header="0.5" footer="0.5"/>
  <pageSetup fitToHeight="0" orientation="portrait" horizontalDpi="4294967293" r:id="rId1"/>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F12715"/>
  <sheetViews>
    <sheetView workbookViewId="0">
      <selection activeCell="B4" sqref="B4"/>
    </sheetView>
  </sheetViews>
  <sheetFormatPr defaultRowHeight="13.2" x14ac:dyDescent="0.25"/>
  <cols>
    <col min="1" max="1" width="11.88671875" customWidth="1"/>
    <col min="2" max="2" width="14.5546875" customWidth="1"/>
    <col min="3" max="6" width="8.77734375" customWidth="1"/>
    <col min="7" max="7" width="11.109375" bestFit="1" customWidth="1"/>
    <col min="8" max="8" width="8.6640625" bestFit="1" customWidth="1"/>
    <col min="9" max="9" width="11.5546875" bestFit="1" customWidth="1"/>
    <col min="10" max="13" width="8.77734375" customWidth="1"/>
    <col min="15" max="15" width="12.6640625" bestFit="1" customWidth="1"/>
    <col min="17" max="17" width="10.33203125" customWidth="1"/>
    <col min="20" max="20" width="11.109375" bestFit="1" customWidth="1"/>
    <col min="21" max="21" width="10.109375" bestFit="1" customWidth="1"/>
    <col min="22" max="24" width="10.5546875" customWidth="1"/>
    <col min="25" max="25" width="11" customWidth="1"/>
    <col min="26" max="27" width="10.109375" bestFit="1" customWidth="1"/>
    <col min="28" max="28" width="7.33203125" customWidth="1"/>
  </cols>
  <sheetData>
    <row r="1" spans="1:32" ht="19.2" x14ac:dyDescent="0.25">
      <c r="A1" s="50" t="s">
        <v>98</v>
      </c>
    </row>
    <row r="2" spans="1:32" x14ac:dyDescent="0.25">
      <c r="A2" s="2" t="s">
        <v>68</v>
      </c>
      <c r="B2" s="93">
        <v>42194</v>
      </c>
      <c r="C2" s="48">
        <v>207.04</v>
      </c>
      <c r="D2" s="48">
        <v>207.35</v>
      </c>
      <c r="E2" s="48">
        <v>206.64</v>
      </c>
      <c r="F2" s="48">
        <v>206.83</v>
      </c>
      <c r="G2" s="49">
        <v>19903371</v>
      </c>
      <c r="H2" t="s">
        <v>238</v>
      </c>
      <c r="I2" s="207">
        <v>2.2999999999999998</v>
      </c>
      <c r="J2" s="251">
        <f ca="1">IFERROR(OFFSET(J2,0,-1,1,1)/(OFFSET(J2,0,-4,1,1)-OFFSET(J2,0,-1,1,1)),"")</f>
        <v>1.1245294088886715E-2</v>
      </c>
      <c r="K2" s="37"/>
      <c r="L2" s="81" t="s">
        <v>44</v>
      </c>
      <c r="M2" s="82" t="s">
        <v>58</v>
      </c>
    </row>
    <row r="3" spans="1:32" ht="13.8" thickBot="1" x14ac:dyDescent="0.3">
      <c r="A3" s="2" t="s">
        <v>45</v>
      </c>
      <c r="B3" s="48"/>
      <c r="G3" s="49"/>
      <c r="H3" s="37"/>
      <c r="I3" s="37"/>
      <c r="J3" s="37"/>
      <c r="K3" s="37"/>
      <c r="L3" s="48"/>
      <c r="M3" s="94" t="s">
        <v>60</v>
      </c>
    </row>
    <row r="4" spans="1:32" x14ac:dyDescent="0.25">
      <c r="A4" s="163" t="s">
        <v>46</v>
      </c>
      <c r="B4" s="83" t="s">
        <v>96</v>
      </c>
      <c r="D4" s="87" t="s">
        <v>49</v>
      </c>
      <c r="H4" s="37"/>
      <c r="I4" s="37">
        <f ca="1">OFFSET(I4,-2,0,1,1)</f>
        <v>2.2999999999999998</v>
      </c>
      <c r="J4" s="37"/>
      <c r="K4" s="37"/>
      <c r="L4" s="48"/>
      <c r="M4" s="94" t="s">
        <v>61</v>
      </c>
    </row>
    <row r="5" spans="1:32" ht="13.8" thickBot="1" x14ac:dyDescent="0.3">
      <c r="A5" s="84" t="s">
        <v>29</v>
      </c>
      <c r="B5" s="133">
        <v>28132</v>
      </c>
      <c r="C5" s="6"/>
      <c r="D5" s="88" t="s">
        <v>50</v>
      </c>
      <c r="H5" s="37"/>
      <c r="I5" s="37"/>
      <c r="J5" s="37"/>
      <c r="K5" s="37"/>
      <c r="L5" s="48"/>
      <c r="M5" s="48"/>
      <c r="AF5" s="314" t="s">
        <v>158</v>
      </c>
    </row>
    <row r="6" spans="1:32" ht="13.8" thickBot="1" x14ac:dyDescent="0.3">
      <c r="A6" s="84" t="s">
        <v>30</v>
      </c>
      <c r="B6" s="133">
        <f ca="1">TODAY()</f>
        <v>42194</v>
      </c>
      <c r="D6" s="88" t="s">
        <v>51</v>
      </c>
      <c r="E6" s="141" t="str">
        <f>VLOOKUP(B7,D7:E10,2,FALSE)</f>
        <v>d</v>
      </c>
      <c r="F6" s="2"/>
      <c r="H6" s="37"/>
      <c r="I6" s="37"/>
      <c r="J6" s="37"/>
      <c r="K6" s="37"/>
      <c r="L6" s="48"/>
      <c r="M6" s="94" t="s">
        <v>66</v>
      </c>
      <c r="O6" s="48"/>
      <c r="AF6" s="315"/>
    </row>
    <row r="7" spans="1:32" x14ac:dyDescent="0.25">
      <c r="A7" s="85" t="s">
        <v>47</v>
      </c>
      <c r="B7" s="86" t="s">
        <v>48</v>
      </c>
      <c r="C7" s="99"/>
      <c r="D7" s="139" t="s">
        <v>48</v>
      </c>
      <c r="E7" s="140" t="s">
        <v>54</v>
      </c>
      <c r="F7" s="46"/>
      <c r="L7" s="48"/>
      <c r="M7" s="102" t="s">
        <v>67</v>
      </c>
      <c r="N7" s="48"/>
      <c r="AF7" s="315"/>
    </row>
    <row r="8" spans="1:32" x14ac:dyDescent="0.25">
      <c r="D8" s="89" t="s">
        <v>52</v>
      </c>
      <c r="E8" s="91" t="s">
        <v>55</v>
      </c>
      <c r="F8" s="46"/>
      <c r="M8" s="95" t="s">
        <v>65</v>
      </c>
      <c r="V8" s="142"/>
      <c r="W8" s="142"/>
      <c r="X8" s="142"/>
      <c r="Y8" s="103"/>
      <c r="AF8" s="315"/>
    </row>
    <row r="9" spans="1:32" ht="13.8" thickBot="1" x14ac:dyDescent="0.3">
      <c r="A9" s="51" t="s">
        <v>40</v>
      </c>
      <c r="D9" s="90" t="s">
        <v>53</v>
      </c>
      <c r="E9" s="92" t="s">
        <v>56</v>
      </c>
      <c r="M9" s="71" t="s">
        <v>62</v>
      </c>
      <c r="V9" s="142"/>
      <c r="W9" s="142"/>
      <c r="X9" s="142"/>
      <c r="Y9" s="103"/>
      <c r="AF9" s="316"/>
    </row>
    <row r="10" spans="1:32" x14ac:dyDescent="0.25">
      <c r="A10" s="80" t="s">
        <v>41</v>
      </c>
      <c r="B10" s="2">
        <f>COUNTA(B15:B70000)-1</f>
        <v>5652</v>
      </c>
      <c r="D10" s="138"/>
      <c r="E10" s="138"/>
      <c r="M10" s="98" t="s">
        <v>57</v>
      </c>
      <c r="AF10" s="184">
        <f ca="1">OFFSET(AC15,1,0,1,1)/OFFSET(N15,1,0,1,1)</f>
        <v>1.9508775322728811E-2</v>
      </c>
    </row>
    <row r="11" spans="1:32" x14ac:dyDescent="0.25">
      <c r="A11" s="80" t="s">
        <v>42</v>
      </c>
      <c r="B11" s="47">
        <f ca="1">IF(B10&lt;=0,"",OFFSET(B15,B10,IF(HistReqDataType="v",1,0),1,1))</f>
        <v>33998</v>
      </c>
      <c r="C11" s="48"/>
      <c r="D11" s="48"/>
      <c r="E11" s="48"/>
      <c r="F11" s="48"/>
      <c r="G11" s="49"/>
      <c r="H11" s="48"/>
      <c r="I11" s="52"/>
      <c r="J11" s="48"/>
      <c r="K11" s="48"/>
      <c r="L11" s="48"/>
      <c r="M11" s="71" t="s">
        <v>63</v>
      </c>
      <c r="W11" s="329" t="s">
        <v>131</v>
      </c>
      <c r="X11" s="330"/>
      <c r="Y11" s="330"/>
      <c r="Z11" s="330"/>
      <c r="AA11" s="330"/>
      <c r="AB11" s="330"/>
      <c r="AC11" s="330"/>
      <c r="AD11" s="331"/>
    </row>
    <row r="12" spans="1:32" ht="13.8" customHeight="1" thickBot="1" x14ac:dyDescent="0.3">
      <c r="A12" s="80" t="s">
        <v>43</v>
      </c>
      <c r="B12" s="47">
        <f ca="1">IF(B10&lt;=0,"",IF(HistReqDataType="v",OFFSET(B15,2,1,1,1),OFFSET(B15,1,0,1,1)))</f>
        <v>42194</v>
      </c>
      <c r="C12" s="48"/>
      <c r="D12" s="48"/>
      <c r="E12" s="48"/>
      <c r="F12" s="48"/>
      <c r="G12" s="49"/>
      <c r="H12" s="48"/>
      <c r="I12" s="52"/>
      <c r="J12" s="48"/>
      <c r="K12" s="48"/>
      <c r="L12" s="48"/>
      <c r="M12" s="71" t="s">
        <v>59</v>
      </c>
      <c r="W12" s="325" t="s">
        <v>133</v>
      </c>
      <c r="X12" s="326" t="s">
        <v>167</v>
      </c>
      <c r="Y12" s="325" t="s">
        <v>168</v>
      </c>
      <c r="Z12" s="325" t="s">
        <v>132</v>
      </c>
      <c r="AA12" s="325" t="s">
        <v>128</v>
      </c>
      <c r="AB12" s="325" t="s">
        <v>129</v>
      </c>
      <c r="AC12" s="325" t="s">
        <v>134</v>
      </c>
      <c r="AD12" s="325" t="s">
        <v>130</v>
      </c>
    </row>
    <row r="13" spans="1:32" ht="13.8" thickBot="1" x14ac:dyDescent="0.3">
      <c r="A13" s="136"/>
      <c r="Q13" s="152" t="s">
        <v>81</v>
      </c>
      <c r="R13" s="153"/>
      <c r="S13" s="179">
        <f>COUNT(Q16:Q20000)</f>
        <v>0</v>
      </c>
      <c r="T13" s="177" t="s">
        <v>83</v>
      </c>
      <c r="U13" s="154" t="s">
        <v>82</v>
      </c>
      <c r="V13" s="155"/>
      <c r="W13" s="325"/>
      <c r="X13" s="327"/>
      <c r="Y13" s="325"/>
      <c r="Z13" s="325"/>
      <c r="AA13" s="325"/>
      <c r="AB13" s="325"/>
      <c r="AC13" s="325"/>
      <c r="AD13" s="325"/>
    </row>
    <row r="14" spans="1:32" x14ac:dyDescent="0.25">
      <c r="B14" s="317" t="s">
        <v>34</v>
      </c>
      <c r="C14" s="318"/>
      <c r="D14" s="318"/>
      <c r="E14" s="318"/>
      <c r="F14" s="318"/>
      <c r="G14" s="319"/>
      <c r="H14" s="143" t="s">
        <v>31</v>
      </c>
      <c r="I14" s="145" t="s">
        <v>73</v>
      </c>
      <c r="J14" s="164" t="s">
        <v>79</v>
      </c>
      <c r="K14" s="320" t="s">
        <v>33</v>
      </c>
      <c r="L14" s="321"/>
      <c r="M14" s="321"/>
      <c r="N14" s="321"/>
      <c r="O14" s="322"/>
      <c r="P14" s="151" t="s">
        <v>75</v>
      </c>
      <c r="Q14" s="158" t="s">
        <v>86</v>
      </c>
      <c r="R14" s="323" t="s">
        <v>85</v>
      </c>
      <c r="S14" s="324"/>
      <c r="T14" s="178" t="s">
        <v>84</v>
      </c>
      <c r="U14" s="161"/>
      <c r="V14" s="162">
        <f>COUNT(U16:U20000)</f>
        <v>94</v>
      </c>
      <c r="W14" s="325"/>
      <c r="X14" s="327"/>
      <c r="Y14" s="325"/>
      <c r="Z14" s="325"/>
      <c r="AA14" s="325"/>
      <c r="AB14" s="325"/>
      <c r="AC14" s="325"/>
      <c r="AD14" s="325"/>
    </row>
    <row r="15" spans="1:32" ht="13.8" thickBot="1" x14ac:dyDescent="0.3">
      <c r="A15" s="1" t="s">
        <v>0</v>
      </c>
      <c r="B15" s="53" t="s">
        <v>1</v>
      </c>
      <c r="C15" s="54" t="s">
        <v>3</v>
      </c>
      <c r="D15" s="54" t="s">
        <v>4</v>
      </c>
      <c r="E15" s="54" t="s">
        <v>5</v>
      </c>
      <c r="F15" s="54" t="s">
        <v>6</v>
      </c>
      <c r="G15" s="54" t="s">
        <v>2</v>
      </c>
      <c r="H15" s="144" t="s">
        <v>6</v>
      </c>
      <c r="I15" s="146" t="s">
        <v>32</v>
      </c>
      <c r="J15" s="165" t="s">
        <v>32</v>
      </c>
      <c r="K15" s="147" t="s">
        <v>3</v>
      </c>
      <c r="L15" s="148" t="s">
        <v>4</v>
      </c>
      <c r="M15" s="148" t="s">
        <v>5</v>
      </c>
      <c r="N15" s="148" t="s">
        <v>6</v>
      </c>
      <c r="O15" s="149" t="s">
        <v>2</v>
      </c>
      <c r="P15" s="150" t="s">
        <v>76</v>
      </c>
      <c r="Q15" s="180">
        <v>42195</v>
      </c>
      <c r="R15" s="157" t="s">
        <v>77</v>
      </c>
      <c r="S15" s="181" t="s">
        <v>78</v>
      </c>
      <c r="T15" s="182">
        <v>1</v>
      </c>
      <c r="U15" s="156" t="s">
        <v>1</v>
      </c>
      <c r="V15" s="159" t="s">
        <v>80</v>
      </c>
      <c r="W15" s="325"/>
      <c r="X15" s="328"/>
      <c r="Y15" s="325"/>
      <c r="Z15" s="325"/>
      <c r="AA15" s="325"/>
      <c r="AB15" s="325"/>
      <c r="AC15" s="325"/>
      <c r="AD15" s="325"/>
      <c r="AF15" s="46"/>
    </row>
    <row r="16" spans="1:32" x14ac:dyDescent="0.25">
      <c r="A16">
        <v>1</v>
      </c>
      <c r="B16" s="93">
        <v>42194</v>
      </c>
      <c r="C16" s="48">
        <v>207.04</v>
      </c>
      <c r="D16" s="48">
        <v>207.35</v>
      </c>
      <c r="E16" s="48">
        <v>206.64</v>
      </c>
      <c r="F16" s="48">
        <v>206.83</v>
      </c>
      <c r="G16" s="49">
        <v>19903371</v>
      </c>
      <c r="H16" s="48">
        <v>206.83</v>
      </c>
      <c r="I16" s="52">
        <f>H16/F16</f>
        <v>1</v>
      </c>
      <c r="J16" s="52">
        <f ca="1">INDEX(OFFSET($T$15,0,0,$S$13+1,1),MATCH(B16,OFFSET($Q$15,0,0,$S$13+1,1),-1))</f>
        <v>1</v>
      </c>
      <c r="K16" s="48">
        <f t="shared" ref="K16:K79" si="0">ROUND($I16*C16,2)</f>
        <v>207.04</v>
      </c>
      <c r="L16" s="48">
        <f t="shared" ref="L16:L79" si="1">ROUND($I16*D16,2)</f>
        <v>207.35</v>
      </c>
      <c r="M16" s="48">
        <f t="shared" ref="M16:M79" si="2">ROUND($I16*E16,2)</f>
        <v>206.64</v>
      </c>
      <c r="N16" s="48">
        <f t="shared" ref="N16:N79" si="3">ROUND($I16*F16,2)</f>
        <v>206.83</v>
      </c>
      <c r="O16" s="49">
        <f ca="1">G16*J16</f>
        <v>19903371</v>
      </c>
      <c r="P16" t="s">
        <v>238</v>
      </c>
      <c r="Q16" s="93"/>
      <c r="T16" s="52"/>
      <c r="U16" s="93">
        <v>42174</v>
      </c>
      <c r="V16" s="160">
        <v>1.03</v>
      </c>
      <c r="W16" s="48">
        <f ca="1">(INDEX(OFFSET($F$15,1,0,$B$10,1),MATCH(U16,OFFSET($B$15,1,0,$B$10,1),-1)))</f>
        <v>210.80999800000001</v>
      </c>
      <c r="X16" s="198" t="str">
        <f>YEAR(U16)&amp;RIGHT("0"&amp;MONTH(U16),2)</f>
        <v>201506</v>
      </c>
      <c r="Y16" s="199" t="str">
        <f>YEAR(U16)-1&amp;RIGHT("0"&amp;MONTH(U16),2)</f>
        <v>201406</v>
      </c>
      <c r="Z16" s="93">
        <f ca="1">OFFSET(U15,AA16,0,1,1)</f>
        <v>41810</v>
      </c>
      <c r="AA16" s="49">
        <f ca="1">MATCH(Y16,OFFSET($X$15,A16,0,$V$14+1-A16,1),-1)</f>
        <v>5</v>
      </c>
      <c r="AB16" s="49">
        <f ca="1">IF(OR(AND(YEAR(U16)=YEAR(Z16),MONTH(U16)=MONTH(Z16)),MONTH(U16)=MONTH(Z16)),1,0)</f>
        <v>1</v>
      </c>
      <c r="AC16" s="185">
        <f ca="1">(V16+IF(AA16-AB16=0,0,IFERROR(SUM(OFFSET(V16,1,0,AA16-AB16-1,1)),0)))</f>
        <v>4.0350000000000001</v>
      </c>
      <c r="AD16" s="184">
        <f ca="1">AC16/(INDEX(OFFSET($F$15,1,0,$B$10,1),MATCH(U16,OFFSET($B$15,1,0,$B$10,1),-1)))</f>
        <v>1.9140458414121327E-2</v>
      </c>
    </row>
    <row r="17" spans="1:30" x14ac:dyDescent="0.25">
      <c r="A17">
        <v>2</v>
      </c>
      <c r="B17" s="93">
        <v>42193</v>
      </c>
      <c r="C17" s="48">
        <v>208.020004</v>
      </c>
      <c r="D17" s="48">
        <v>208.020004</v>
      </c>
      <c r="E17" s="48">
        <v>204.25</v>
      </c>
      <c r="F17" s="48">
        <v>204.529999</v>
      </c>
      <c r="G17" s="49">
        <v>159250700</v>
      </c>
      <c r="H17" s="48">
        <v>204.529999</v>
      </c>
      <c r="I17" s="52">
        <f>H17/F17</f>
        <v>1</v>
      </c>
      <c r="J17" s="52">
        <f ca="1">INDEX(OFFSET($T$15,0,0,$S$13+1,1),MATCH(B17,OFFSET($Q$15,0,0,$S$13+1,1),-1))</f>
        <v>1</v>
      </c>
      <c r="K17" s="48">
        <f t="shared" si="0"/>
        <v>208.02</v>
      </c>
      <c r="L17" s="48">
        <f t="shared" si="1"/>
        <v>208.02</v>
      </c>
      <c r="M17" s="48">
        <f t="shared" si="2"/>
        <v>204.25</v>
      </c>
      <c r="N17" s="48">
        <f t="shared" si="3"/>
        <v>204.53</v>
      </c>
      <c r="O17" s="49">
        <f ca="1">G17*J17</f>
        <v>159250700</v>
      </c>
      <c r="Q17" s="93"/>
      <c r="T17" s="52"/>
      <c r="U17" s="93">
        <v>42083</v>
      </c>
      <c r="V17" s="160">
        <v>0.93100000000000005</v>
      </c>
      <c r="W17" s="48">
        <f t="shared" ref="W17:W80" ca="1" si="4">(INDEX(OFFSET($F$15,1,0,$B$10,1),MATCH(U17,OFFSET($B$15,1,0,$B$10,1),-1)))</f>
        <v>210.41000399999999</v>
      </c>
      <c r="X17" s="198" t="str">
        <f t="shared" ref="X17:X80" si="5">YEAR(U17)&amp;RIGHT("0"&amp;MONTH(U17),2)</f>
        <v>201503</v>
      </c>
      <c r="Y17" s="199" t="str">
        <f t="shared" ref="Y17:Y80" si="6">YEAR(U17)-1&amp;RIGHT("0"&amp;MONTH(U17),2)</f>
        <v>201403</v>
      </c>
      <c r="Z17" s="93">
        <f t="shared" ref="Z17:Z80" ca="1" si="7">OFFSET(U16,AA17,0,1,1)</f>
        <v>41719</v>
      </c>
      <c r="AA17" s="49">
        <f t="shared" ref="AA17:AA80" ca="1" si="8">MATCH(Y17,OFFSET($X$15,A17,0,$V$14+1-A17,1),-1)</f>
        <v>5</v>
      </c>
      <c r="AB17" s="49">
        <f t="shared" ref="AB17:AB80" ca="1" si="9">IF(OR(AND(YEAR(U17)=YEAR(Z17),MONTH(U17)=MONTH(Z17)),MONTH(U17)=MONTH(Z17)),1,0)</f>
        <v>1</v>
      </c>
      <c r="AC17" s="185">
        <f t="shared" ref="AC17:AC80" ca="1" si="10">(V17+IF(AA17-AB17=0,0,IFERROR(SUM(OFFSET(V17,1,0,AA17-AB17-1,1)),0)))</f>
        <v>3.9420000000000002</v>
      </c>
      <c r="AD17" s="184">
        <f t="shared" ref="AD17:AD80" ca="1" si="11">AC17/(INDEX(OFFSET($F$15,1,0,$B$10,1),MATCH(U17,OFFSET($B$15,1,0,$B$10,1),-1)))</f>
        <v>1.8734850649021424E-2</v>
      </c>
    </row>
    <row r="18" spans="1:30" x14ac:dyDescent="0.25">
      <c r="A18">
        <v>3</v>
      </c>
      <c r="B18" s="93">
        <v>42192</v>
      </c>
      <c r="C18" s="48">
        <v>206.96000699999999</v>
      </c>
      <c r="D18" s="48">
        <v>208.16999799999999</v>
      </c>
      <c r="E18" s="48">
        <v>204.11000100000001</v>
      </c>
      <c r="F18" s="48">
        <v>208.009995</v>
      </c>
      <c r="G18" s="49">
        <v>170938200</v>
      </c>
      <c r="H18" s="48">
        <v>208.009995</v>
      </c>
      <c r="I18" s="52">
        <f t="shared" ref="I18:I81" si="12">H18/F18</f>
        <v>1</v>
      </c>
      <c r="J18" s="52">
        <f t="shared" ref="J18:J81" ca="1" si="13">INDEX(OFFSET($T$15,0,0,$S$13+1,1),MATCH(B18,OFFSET($Q$15,0,0,$S$13+1,1),-1))</f>
        <v>1</v>
      </c>
      <c r="K18" s="48">
        <f t="shared" si="0"/>
        <v>206.96</v>
      </c>
      <c r="L18" s="48">
        <f t="shared" si="1"/>
        <v>208.17</v>
      </c>
      <c r="M18" s="48">
        <f t="shared" si="2"/>
        <v>204.11</v>
      </c>
      <c r="N18" s="48">
        <f t="shared" si="3"/>
        <v>208.01</v>
      </c>
      <c r="O18" s="49">
        <f t="shared" ref="O18:O81" ca="1" si="14">G18*J18</f>
        <v>170938200</v>
      </c>
      <c r="Q18" s="93"/>
      <c r="T18" s="52"/>
      <c r="U18" s="93">
        <v>41992</v>
      </c>
      <c r="V18" s="160">
        <v>1.135</v>
      </c>
      <c r="W18" s="48">
        <f t="shared" ca="1" si="4"/>
        <v>206.520004</v>
      </c>
      <c r="X18" s="198" t="str">
        <f t="shared" si="5"/>
        <v>201412</v>
      </c>
      <c r="Y18" s="199" t="str">
        <f t="shared" si="6"/>
        <v>201312</v>
      </c>
      <c r="Z18" s="93">
        <f t="shared" ca="1" si="7"/>
        <v>41628</v>
      </c>
      <c r="AA18" s="49">
        <f t="shared" ca="1" si="8"/>
        <v>5</v>
      </c>
      <c r="AB18" s="49">
        <f t="shared" ca="1" si="9"/>
        <v>1</v>
      </c>
      <c r="AC18" s="185">
        <f t="shared" ca="1" si="10"/>
        <v>3.8359999999999994</v>
      </c>
      <c r="AD18" s="184">
        <f t="shared" ca="1" si="11"/>
        <v>1.8574471846320512E-2</v>
      </c>
    </row>
    <row r="19" spans="1:30" x14ac:dyDescent="0.25">
      <c r="A19">
        <v>4</v>
      </c>
      <c r="B19" s="93">
        <v>42191</v>
      </c>
      <c r="C19" s="48">
        <v>205.770004</v>
      </c>
      <c r="D19" s="48">
        <v>207.64999399999999</v>
      </c>
      <c r="E19" s="48">
        <v>205.529999</v>
      </c>
      <c r="F19" s="48">
        <v>206.66999799999999</v>
      </c>
      <c r="G19" s="49">
        <v>113786000</v>
      </c>
      <c r="H19" s="48">
        <v>206.66999799999999</v>
      </c>
      <c r="I19" s="52">
        <f t="shared" si="12"/>
        <v>1</v>
      </c>
      <c r="J19" s="52">
        <f t="shared" ca="1" si="13"/>
        <v>1</v>
      </c>
      <c r="K19" s="48">
        <f t="shared" si="0"/>
        <v>205.77</v>
      </c>
      <c r="L19" s="48">
        <f t="shared" si="1"/>
        <v>207.65</v>
      </c>
      <c r="M19" s="48">
        <f t="shared" si="2"/>
        <v>205.53</v>
      </c>
      <c r="N19" s="48">
        <f t="shared" si="3"/>
        <v>206.67</v>
      </c>
      <c r="O19" s="49">
        <f t="shared" ca="1" si="14"/>
        <v>113786000</v>
      </c>
      <c r="Q19" s="93"/>
      <c r="T19" s="52"/>
      <c r="U19" s="93">
        <v>41901</v>
      </c>
      <c r="V19" s="160">
        <v>0.93899999999999995</v>
      </c>
      <c r="W19" s="48">
        <f t="shared" ca="1" si="4"/>
        <v>200.699997</v>
      </c>
      <c r="X19" s="198" t="str">
        <f t="shared" si="5"/>
        <v>201409</v>
      </c>
      <c r="Y19" s="199" t="str">
        <f t="shared" si="6"/>
        <v>201309</v>
      </c>
      <c r="Z19" s="93">
        <f t="shared" ca="1" si="7"/>
        <v>41537</v>
      </c>
      <c r="AA19" s="49">
        <f t="shared" ca="1" si="8"/>
        <v>5</v>
      </c>
      <c r="AB19" s="49">
        <f t="shared" ca="1" si="9"/>
        <v>1</v>
      </c>
      <c r="AC19" s="185">
        <f t="shared" ca="1" si="10"/>
        <v>3.681</v>
      </c>
      <c r="AD19" s="184">
        <f t="shared" ca="1" si="11"/>
        <v>1.8340807449040472E-2</v>
      </c>
    </row>
    <row r="20" spans="1:30" x14ac:dyDescent="0.25">
      <c r="A20">
        <v>5</v>
      </c>
      <c r="B20" s="93">
        <v>42187</v>
      </c>
      <c r="C20" s="48">
        <v>208.070007</v>
      </c>
      <c r="D20" s="48">
        <v>208.270004</v>
      </c>
      <c r="E20" s="48">
        <v>206.80999800000001</v>
      </c>
      <c r="F20" s="48">
        <v>207.320007</v>
      </c>
      <c r="G20" s="49">
        <v>102616600</v>
      </c>
      <c r="H20" s="48">
        <v>207.320007</v>
      </c>
      <c r="I20" s="52">
        <f t="shared" si="12"/>
        <v>1</v>
      </c>
      <c r="J20" s="52">
        <f t="shared" ca="1" si="13"/>
        <v>1</v>
      </c>
      <c r="K20" s="48">
        <f t="shared" si="0"/>
        <v>208.07</v>
      </c>
      <c r="L20" s="48">
        <f t="shared" si="1"/>
        <v>208.27</v>
      </c>
      <c r="M20" s="48">
        <f t="shared" si="2"/>
        <v>206.81</v>
      </c>
      <c r="N20" s="48">
        <f t="shared" si="3"/>
        <v>207.32</v>
      </c>
      <c r="O20" s="49">
        <f t="shared" ca="1" si="14"/>
        <v>102616600</v>
      </c>
      <c r="Q20" s="93"/>
      <c r="T20" s="52"/>
      <c r="U20" s="93">
        <v>41810</v>
      </c>
      <c r="V20" s="160">
        <v>0.93700000000000006</v>
      </c>
      <c r="W20" s="48">
        <f t="shared" ca="1" si="4"/>
        <v>195.94000199999999</v>
      </c>
      <c r="X20" s="198" t="str">
        <f t="shared" si="5"/>
        <v>201406</v>
      </c>
      <c r="Y20" s="199" t="str">
        <f t="shared" si="6"/>
        <v>201306</v>
      </c>
      <c r="Z20" s="93">
        <f t="shared" ca="1" si="7"/>
        <v>41446</v>
      </c>
      <c r="AA20" s="49">
        <f t="shared" ca="1" si="8"/>
        <v>5</v>
      </c>
      <c r="AB20" s="49">
        <f t="shared" ca="1" si="9"/>
        <v>1</v>
      </c>
      <c r="AC20" s="185">
        <f t="shared" ca="1" si="10"/>
        <v>3.58</v>
      </c>
      <c r="AD20" s="184">
        <f t="shared" ca="1" si="11"/>
        <v>1.8270899068379105E-2</v>
      </c>
    </row>
    <row r="21" spans="1:30" x14ac:dyDescent="0.25">
      <c r="A21">
        <v>6</v>
      </c>
      <c r="B21" s="93">
        <v>42186</v>
      </c>
      <c r="C21" s="48">
        <v>207.729996</v>
      </c>
      <c r="D21" s="48">
        <v>208.029999</v>
      </c>
      <c r="E21" s="48">
        <v>206.55999800000001</v>
      </c>
      <c r="F21" s="48">
        <v>207.570007</v>
      </c>
      <c r="G21" s="49">
        <v>129406500</v>
      </c>
      <c r="H21" s="48">
        <v>207.570007</v>
      </c>
      <c r="I21" s="52">
        <f t="shared" si="12"/>
        <v>1</v>
      </c>
      <c r="J21" s="52">
        <f t="shared" ca="1" si="13"/>
        <v>1</v>
      </c>
      <c r="K21" s="48">
        <f t="shared" si="0"/>
        <v>207.73</v>
      </c>
      <c r="L21" s="48">
        <f t="shared" si="1"/>
        <v>208.03</v>
      </c>
      <c r="M21" s="48">
        <f t="shared" si="2"/>
        <v>206.56</v>
      </c>
      <c r="N21" s="48">
        <f t="shared" si="3"/>
        <v>207.57</v>
      </c>
      <c r="O21" s="49">
        <f t="shared" ca="1" si="14"/>
        <v>129406500</v>
      </c>
      <c r="Q21" s="93"/>
      <c r="T21" s="52"/>
      <c r="U21" s="93">
        <v>41719</v>
      </c>
      <c r="V21" s="160">
        <v>0.82499999999999996</v>
      </c>
      <c r="W21" s="48">
        <f t="shared" ca="1" si="4"/>
        <v>186.199997</v>
      </c>
      <c r="X21" s="198" t="str">
        <f t="shared" si="5"/>
        <v>201403</v>
      </c>
      <c r="Y21" s="199" t="str">
        <f t="shared" si="6"/>
        <v>201303</v>
      </c>
      <c r="Z21" s="93">
        <f t="shared" ca="1" si="7"/>
        <v>41348</v>
      </c>
      <c r="AA21" s="49">
        <f t="shared" ca="1" si="8"/>
        <v>5</v>
      </c>
      <c r="AB21" s="49">
        <f t="shared" ca="1" si="9"/>
        <v>1</v>
      </c>
      <c r="AC21" s="185">
        <f t="shared" ca="1" si="10"/>
        <v>3.4820000000000002</v>
      </c>
      <c r="AD21" s="184">
        <f t="shared" ca="1" si="11"/>
        <v>1.8700322535450956E-2</v>
      </c>
    </row>
    <row r="22" spans="1:30" x14ac:dyDescent="0.25">
      <c r="A22">
        <v>7</v>
      </c>
      <c r="B22" s="93">
        <v>42185</v>
      </c>
      <c r="C22" s="48">
        <v>207.259995</v>
      </c>
      <c r="D22" s="48">
        <v>207.320007</v>
      </c>
      <c r="E22" s="48">
        <v>205.279999</v>
      </c>
      <c r="F22" s="48">
        <v>205.88999899999999</v>
      </c>
      <c r="G22" s="49">
        <v>165457500</v>
      </c>
      <c r="H22" s="48">
        <v>205.88999899999999</v>
      </c>
      <c r="I22" s="52">
        <f t="shared" si="12"/>
        <v>1</v>
      </c>
      <c r="J22" s="52">
        <f t="shared" ca="1" si="13"/>
        <v>1</v>
      </c>
      <c r="K22" s="48">
        <f t="shared" si="0"/>
        <v>207.26</v>
      </c>
      <c r="L22" s="48">
        <f t="shared" si="1"/>
        <v>207.32</v>
      </c>
      <c r="M22" s="48">
        <f t="shared" si="2"/>
        <v>205.28</v>
      </c>
      <c r="N22" s="48">
        <f t="shared" si="3"/>
        <v>205.89</v>
      </c>
      <c r="O22" s="49">
        <f t="shared" ca="1" si="14"/>
        <v>165457500</v>
      </c>
      <c r="Q22" s="93"/>
      <c r="T22" s="52"/>
      <c r="U22" s="93">
        <v>41628</v>
      </c>
      <c r="V22" s="160">
        <v>0.98</v>
      </c>
      <c r="W22" s="48">
        <f t="shared" ca="1" si="4"/>
        <v>181.55999800000001</v>
      </c>
      <c r="X22" s="198" t="str">
        <f t="shared" si="5"/>
        <v>201312</v>
      </c>
      <c r="Y22" s="199" t="str">
        <f t="shared" si="6"/>
        <v>201212</v>
      </c>
      <c r="Z22" s="93">
        <f t="shared" ca="1" si="7"/>
        <v>41264</v>
      </c>
      <c r="AA22" s="49">
        <f t="shared" ca="1" si="8"/>
        <v>5</v>
      </c>
      <c r="AB22" s="49">
        <f t="shared" ca="1" si="9"/>
        <v>1</v>
      </c>
      <c r="AC22" s="185">
        <f t="shared" ca="1" si="10"/>
        <v>3.351</v>
      </c>
      <c r="AD22" s="184">
        <f t="shared" ca="1" si="11"/>
        <v>1.8456708729419572E-2</v>
      </c>
    </row>
    <row r="23" spans="1:30" x14ac:dyDescent="0.25">
      <c r="A23">
        <v>8</v>
      </c>
      <c r="B23" s="93">
        <v>42184</v>
      </c>
      <c r="C23" s="48">
        <v>208.050003</v>
      </c>
      <c r="D23" s="48">
        <v>209.83000200000001</v>
      </c>
      <c r="E23" s="48">
        <v>205.33000200000001</v>
      </c>
      <c r="F23" s="48">
        <v>205.470001</v>
      </c>
      <c r="G23" s="49">
        <v>188111300</v>
      </c>
      <c r="H23" s="48">
        <v>205.470001</v>
      </c>
      <c r="I23" s="52">
        <f t="shared" si="12"/>
        <v>1</v>
      </c>
      <c r="J23" s="52">
        <f t="shared" ca="1" si="13"/>
        <v>1</v>
      </c>
      <c r="K23" s="48">
        <f t="shared" si="0"/>
        <v>208.05</v>
      </c>
      <c r="L23" s="48">
        <f t="shared" si="1"/>
        <v>209.83</v>
      </c>
      <c r="M23" s="48">
        <f t="shared" si="2"/>
        <v>205.33</v>
      </c>
      <c r="N23" s="48">
        <f t="shared" si="3"/>
        <v>205.47</v>
      </c>
      <c r="O23" s="49">
        <f t="shared" ca="1" si="14"/>
        <v>188111300</v>
      </c>
      <c r="Q23" s="93"/>
      <c r="T23" s="52"/>
      <c r="U23" s="93">
        <v>41537</v>
      </c>
      <c r="V23" s="160">
        <v>0.83799999999999997</v>
      </c>
      <c r="W23" s="48">
        <f t="shared" ca="1" si="4"/>
        <v>170.720001</v>
      </c>
      <c r="X23" s="198" t="str">
        <f t="shared" si="5"/>
        <v>201309</v>
      </c>
      <c r="Y23" s="199" t="str">
        <f t="shared" si="6"/>
        <v>201209</v>
      </c>
      <c r="Z23" s="93">
        <f t="shared" ca="1" si="7"/>
        <v>41173</v>
      </c>
      <c r="AA23" s="49">
        <f t="shared" ca="1" si="8"/>
        <v>5</v>
      </c>
      <c r="AB23" s="49">
        <f t="shared" ca="1" si="9"/>
        <v>1</v>
      </c>
      <c r="AC23" s="185">
        <f t="shared" ca="1" si="10"/>
        <v>3.3929999999999998</v>
      </c>
      <c r="AD23" s="184">
        <f t="shared" ca="1" si="11"/>
        <v>1.9874648430912321E-2</v>
      </c>
    </row>
    <row r="24" spans="1:30" x14ac:dyDescent="0.25">
      <c r="A24">
        <v>9</v>
      </c>
      <c r="B24" s="93">
        <v>42181</v>
      </c>
      <c r="C24" s="48">
        <v>210.28999300000001</v>
      </c>
      <c r="D24" s="48">
        <v>210.58000200000001</v>
      </c>
      <c r="E24" s="48">
        <v>209.16000399999999</v>
      </c>
      <c r="F24" s="48">
        <v>209.89999399999999</v>
      </c>
      <c r="G24" s="49">
        <v>104174800</v>
      </c>
      <c r="H24" s="48">
        <v>209.89999399999999</v>
      </c>
      <c r="I24" s="52">
        <f t="shared" si="12"/>
        <v>1</v>
      </c>
      <c r="J24" s="52">
        <f t="shared" ca="1" si="13"/>
        <v>1</v>
      </c>
      <c r="K24" s="48">
        <f t="shared" si="0"/>
        <v>210.29</v>
      </c>
      <c r="L24" s="48">
        <f t="shared" si="1"/>
        <v>210.58</v>
      </c>
      <c r="M24" s="48">
        <f t="shared" si="2"/>
        <v>209.16</v>
      </c>
      <c r="N24" s="48">
        <f t="shared" si="3"/>
        <v>209.9</v>
      </c>
      <c r="O24" s="49">
        <f t="shared" ca="1" si="14"/>
        <v>104174800</v>
      </c>
      <c r="Q24" s="93"/>
      <c r="T24" s="52"/>
      <c r="U24" s="93">
        <v>41446</v>
      </c>
      <c r="V24" s="160">
        <v>0.83899999999999997</v>
      </c>
      <c r="W24" s="48">
        <f t="shared" ca="1" si="4"/>
        <v>159.070007</v>
      </c>
      <c r="X24" s="198" t="str">
        <f t="shared" si="5"/>
        <v>201306</v>
      </c>
      <c r="Y24" s="199" t="str">
        <f t="shared" si="6"/>
        <v>201206</v>
      </c>
      <c r="Z24" s="93">
        <f t="shared" ca="1" si="7"/>
        <v>41075</v>
      </c>
      <c r="AA24" s="49">
        <f t="shared" ca="1" si="8"/>
        <v>5</v>
      </c>
      <c r="AB24" s="49">
        <f t="shared" ca="1" si="9"/>
        <v>1</v>
      </c>
      <c r="AC24" s="185">
        <f t="shared" ca="1" si="10"/>
        <v>3.3340000000000001</v>
      </c>
      <c r="AD24" s="184">
        <f t="shared" ca="1" si="11"/>
        <v>2.0959325160525077E-2</v>
      </c>
    </row>
    <row r="25" spans="1:30" x14ac:dyDescent="0.25">
      <c r="A25">
        <v>10</v>
      </c>
      <c r="B25" s="93">
        <v>42180</v>
      </c>
      <c r="C25" s="48">
        <v>211.10000600000001</v>
      </c>
      <c r="D25" s="48">
        <v>211.25</v>
      </c>
      <c r="E25" s="48">
        <v>209.770004</v>
      </c>
      <c r="F25" s="48">
        <v>209.83000200000001</v>
      </c>
      <c r="G25" s="49">
        <v>97107400</v>
      </c>
      <c r="H25" s="48">
        <v>209.83000200000001</v>
      </c>
      <c r="I25" s="52">
        <f t="shared" si="12"/>
        <v>1</v>
      </c>
      <c r="J25" s="52">
        <f t="shared" ca="1" si="13"/>
        <v>1</v>
      </c>
      <c r="K25" s="48">
        <f t="shared" si="0"/>
        <v>211.1</v>
      </c>
      <c r="L25" s="48">
        <f t="shared" si="1"/>
        <v>211.25</v>
      </c>
      <c r="M25" s="48">
        <f t="shared" si="2"/>
        <v>209.77</v>
      </c>
      <c r="N25" s="48">
        <f t="shared" si="3"/>
        <v>209.83</v>
      </c>
      <c r="O25" s="49">
        <f t="shared" ca="1" si="14"/>
        <v>97107400</v>
      </c>
      <c r="Q25" s="93"/>
      <c r="T25" s="52"/>
      <c r="U25" s="93">
        <v>41348</v>
      </c>
      <c r="V25" s="160">
        <v>0.69399999999999995</v>
      </c>
      <c r="W25" s="48">
        <f t="shared" ca="1" si="4"/>
        <v>155.83000200000001</v>
      </c>
      <c r="X25" s="198" t="str">
        <f t="shared" si="5"/>
        <v>201303</v>
      </c>
      <c r="Y25" s="199" t="str">
        <f t="shared" si="6"/>
        <v>201203</v>
      </c>
      <c r="Z25" s="93">
        <f t="shared" ca="1" si="7"/>
        <v>40984</v>
      </c>
      <c r="AA25" s="49">
        <f t="shared" ca="1" si="8"/>
        <v>5</v>
      </c>
      <c r="AB25" s="49">
        <f t="shared" ca="1" si="9"/>
        <v>1</v>
      </c>
      <c r="AC25" s="185">
        <f t="shared" ca="1" si="10"/>
        <v>3.1829999999999998</v>
      </c>
      <c r="AD25" s="184">
        <f t="shared" ca="1" si="11"/>
        <v>2.0426105109079058E-2</v>
      </c>
    </row>
    <row r="26" spans="1:30" x14ac:dyDescent="0.25">
      <c r="A26">
        <v>11</v>
      </c>
      <c r="B26" s="93">
        <v>42179</v>
      </c>
      <c r="C26" s="48">
        <v>211.720001</v>
      </c>
      <c r="D26" s="48">
        <v>212.16999799999999</v>
      </c>
      <c r="E26" s="48">
        <v>210.470001</v>
      </c>
      <c r="F26" s="48">
        <v>210.509995</v>
      </c>
      <c r="G26" s="49">
        <v>92307300</v>
      </c>
      <c r="H26" s="48">
        <v>210.509995</v>
      </c>
      <c r="I26" s="52">
        <f t="shared" si="12"/>
        <v>1</v>
      </c>
      <c r="J26" s="52">
        <f t="shared" ca="1" si="13"/>
        <v>1</v>
      </c>
      <c r="K26" s="48">
        <f t="shared" si="0"/>
        <v>211.72</v>
      </c>
      <c r="L26" s="48">
        <f t="shared" si="1"/>
        <v>212.17</v>
      </c>
      <c r="M26" s="48">
        <f t="shared" si="2"/>
        <v>210.47</v>
      </c>
      <c r="N26" s="48">
        <f t="shared" si="3"/>
        <v>210.51</v>
      </c>
      <c r="O26" s="49">
        <f t="shared" ca="1" si="14"/>
        <v>92307300</v>
      </c>
      <c r="Q26" s="93"/>
      <c r="T26" s="52"/>
      <c r="U26" s="93">
        <v>41264</v>
      </c>
      <c r="V26" s="160">
        <v>1.022</v>
      </c>
      <c r="W26" s="48">
        <f t="shared" ca="1" si="4"/>
        <v>142.78999300000001</v>
      </c>
      <c r="X26" s="198" t="str">
        <f t="shared" si="5"/>
        <v>201212</v>
      </c>
      <c r="Y26" s="199" t="str">
        <f t="shared" si="6"/>
        <v>201112</v>
      </c>
      <c r="Z26" s="93">
        <f t="shared" ca="1" si="7"/>
        <v>40893</v>
      </c>
      <c r="AA26" s="49">
        <f t="shared" ca="1" si="8"/>
        <v>5</v>
      </c>
      <c r="AB26" s="49">
        <f t="shared" ca="1" si="9"/>
        <v>1</v>
      </c>
      <c r="AC26" s="185">
        <f t="shared" ca="1" si="10"/>
        <v>3.1029999999999998</v>
      </c>
      <c r="AD26" s="184">
        <f t="shared" ca="1" si="11"/>
        <v>2.1731214735755323E-2</v>
      </c>
    </row>
    <row r="27" spans="1:30" x14ac:dyDescent="0.25">
      <c r="A27">
        <v>12</v>
      </c>
      <c r="B27" s="93">
        <v>42178</v>
      </c>
      <c r="C27" s="48">
        <v>212.13999899999999</v>
      </c>
      <c r="D27" s="48">
        <v>212.44000199999999</v>
      </c>
      <c r="E27" s="48">
        <v>211.570007</v>
      </c>
      <c r="F27" s="48">
        <v>212.050003</v>
      </c>
      <c r="G27" s="49">
        <v>68476800</v>
      </c>
      <c r="H27" s="48">
        <v>212.050003</v>
      </c>
      <c r="I27" s="52">
        <f t="shared" si="12"/>
        <v>1</v>
      </c>
      <c r="J27" s="52">
        <f t="shared" ca="1" si="13"/>
        <v>1</v>
      </c>
      <c r="K27" s="48">
        <f t="shared" si="0"/>
        <v>212.14</v>
      </c>
      <c r="L27" s="48">
        <f t="shared" si="1"/>
        <v>212.44</v>
      </c>
      <c r="M27" s="48">
        <f t="shared" si="2"/>
        <v>211.57</v>
      </c>
      <c r="N27" s="48">
        <f t="shared" si="3"/>
        <v>212.05</v>
      </c>
      <c r="O27" s="49">
        <f t="shared" ca="1" si="14"/>
        <v>68476800</v>
      </c>
      <c r="Q27" s="93"/>
      <c r="T27" s="52"/>
      <c r="U27" s="93">
        <v>41173</v>
      </c>
      <c r="V27" s="160">
        <v>0.77900000000000003</v>
      </c>
      <c r="W27" s="48">
        <f t="shared" ca="1" si="4"/>
        <v>145.86999499999999</v>
      </c>
      <c r="X27" s="198" t="str">
        <f t="shared" si="5"/>
        <v>201209</v>
      </c>
      <c r="Y27" s="199" t="str">
        <f t="shared" si="6"/>
        <v>201109</v>
      </c>
      <c r="Z27" s="93">
        <f t="shared" ca="1" si="7"/>
        <v>40802</v>
      </c>
      <c r="AA27" s="49">
        <f t="shared" ca="1" si="8"/>
        <v>5</v>
      </c>
      <c r="AB27" s="49">
        <f t="shared" ca="1" si="9"/>
        <v>1</v>
      </c>
      <c r="AC27" s="185">
        <f t="shared" ca="1" si="10"/>
        <v>2.851</v>
      </c>
      <c r="AD27" s="184">
        <f t="shared" ca="1" si="11"/>
        <v>1.9544800834469078E-2</v>
      </c>
    </row>
    <row r="28" spans="1:30" x14ac:dyDescent="0.25">
      <c r="A28">
        <v>13</v>
      </c>
      <c r="B28" s="93">
        <v>42177</v>
      </c>
      <c r="C28" s="48">
        <v>211.91000399999999</v>
      </c>
      <c r="D28" s="48">
        <v>212.58999600000001</v>
      </c>
      <c r="E28" s="48">
        <v>211.63999899999999</v>
      </c>
      <c r="F28" s="48">
        <v>211.88999899999999</v>
      </c>
      <c r="G28" s="49">
        <v>70696000</v>
      </c>
      <c r="H28" s="48">
        <v>211.88999899999999</v>
      </c>
      <c r="I28" s="52">
        <f t="shared" si="12"/>
        <v>1</v>
      </c>
      <c r="J28" s="52">
        <f t="shared" ca="1" si="13"/>
        <v>1</v>
      </c>
      <c r="K28" s="48">
        <f t="shared" si="0"/>
        <v>211.91</v>
      </c>
      <c r="L28" s="48">
        <f t="shared" si="1"/>
        <v>212.59</v>
      </c>
      <c r="M28" s="48">
        <f t="shared" si="2"/>
        <v>211.64</v>
      </c>
      <c r="N28" s="48">
        <f t="shared" si="3"/>
        <v>211.89</v>
      </c>
      <c r="O28" s="49">
        <f t="shared" ca="1" si="14"/>
        <v>70696000</v>
      </c>
      <c r="Q28" s="93"/>
      <c r="T28" s="52"/>
      <c r="U28" s="93">
        <v>41075</v>
      </c>
      <c r="V28" s="160">
        <v>0.68799999999999994</v>
      </c>
      <c r="W28" s="48">
        <f t="shared" ca="1" si="4"/>
        <v>134.13999899999999</v>
      </c>
      <c r="X28" s="198" t="str">
        <f t="shared" si="5"/>
        <v>201206</v>
      </c>
      <c r="Y28" s="199" t="str">
        <f t="shared" si="6"/>
        <v>201106</v>
      </c>
      <c r="Z28" s="93">
        <f t="shared" ca="1" si="7"/>
        <v>40711</v>
      </c>
      <c r="AA28" s="49">
        <f t="shared" ca="1" si="8"/>
        <v>5</v>
      </c>
      <c r="AB28" s="49">
        <f t="shared" ca="1" si="9"/>
        <v>1</v>
      </c>
      <c r="AC28" s="185">
        <f t="shared" ca="1" si="10"/>
        <v>2.6970000000000001</v>
      </c>
      <c r="AD28" s="184">
        <f t="shared" ca="1" si="11"/>
        <v>2.0105859699611303E-2</v>
      </c>
    </row>
    <row r="29" spans="1:30" x14ac:dyDescent="0.25">
      <c r="A29">
        <v>14</v>
      </c>
      <c r="B29" s="93">
        <v>42174</v>
      </c>
      <c r="C29" s="48">
        <v>211.46000699999999</v>
      </c>
      <c r="D29" s="48">
        <v>211.550003</v>
      </c>
      <c r="E29" s="48">
        <v>210.36000100000001</v>
      </c>
      <c r="F29" s="48">
        <v>210.80999800000001</v>
      </c>
      <c r="G29" s="49">
        <v>130478700</v>
      </c>
      <c r="H29" s="48">
        <v>210.80999800000001</v>
      </c>
      <c r="I29" s="52">
        <f t="shared" si="12"/>
        <v>1</v>
      </c>
      <c r="J29" s="52">
        <f t="shared" ca="1" si="13"/>
        <v>1</v>
      </c>
      <c r="K29" s="48">
        <f t="shared" si="0"/>
        <v>211.46</v>
      </c>
      <c r="L29" s="48">
        <f t="shared" si="1"/>
        <v>211.55</v>
      </c>
      <c r="M29" s="48">
        <f t="shared" si="2"/>
        <v>210.36</v>
      </c>
      <c r="N29" s="48">
        <f t="shared" si="3"/>
        <v>210.81</v>
      </c>
      <c r="O29" s="49">
        <f t="shared" ca="1" si="14"/>
        <v>130478700</v>
      </c>
      <c r="Q29" s="93"/>
      <c r="T29" s="52"/>
      <c r="U29" s="93">
        <v>40984</v>
      </c>
      <c r="V29" s="160">
        <v>0.61399999999999999</v>
      </c>
      <c r="W29" s="48">
        <f t="shared" ca="1" si="4"/>
        <v>140.300003</v>
      </c>
      <c r="X29" s="198" t="str">
        <f t="shared" si="5"/>
        <v>201203</v>
      </c>
      <c r="Y29" s="199" t="str">
        <f t="shared" si="6"/>
        <v>201103</v>
      </c>
      <c r="Z29" s="93">
        <f t="shared" ca="1" si="7"/>
        <v>40620</v>
      </c>
      <c r="AA29" s="49">
        <f t="shared" ca="1" si="8"/>
        <v>5</v>
      </c>
      <c r="AB29" s="49">
        <f t="shared" ca="1" si="9"/>
        <v>1</v>
      </c>
      <c r="AC29" s="185">
        <f t="shared" ca="1" si="10"/>
        <v>2.637</v>
      </c>
      <c r="AD29" s="184">
        <f t="shared" ca="1" si="11"/>
        <v>1.8795437944502395E-2</v>
      </c>
    </row>
    <row r="30" spans="1:30" x14ac:dyDescent="0.25">
      <c r="A30">
        <v>15</v>
      </c>
      <c r="B30" s="93">
        <v>42173</v>
      </c>
      <c r="C30" s="48">
        <v>211.30999800000001</v>
      </c>
      <c r="D30" s="48">
        <v>213.33999600000001</v>
      </c>
      <c r="E30" s="48">
        <v>210.63000500000001</v>
      </c>
      <c r="F30" s="48">
        <v>212.71000699999999</v>
      </c>
      <c r="G30" s="49">
        <v>165867900</v>
      </c>
      <c r="H30" s="48">
        <v>211.68000499999999</v>
      </c>
      <c r="I30" s="52">
        <f t="shared" si="12"/>
        <v>0.99515771723894497</v>
      </c>
      <c r="J30" s="52">
        <f t="shared" ca="1" si="13"/>
        <v>1</v>
      </c>
      <c r="K30" s="48">
        <f t="shared" si="0"/>
        <v>210.29</v>
      </c>
      <c r="L30" s="48">
        <f t="shared" si="1"/>
        <v>212.31</v>
      </c>
      <c r="M30" s="48">
        <f t="shared" si="2"/>
        <v>209.61</v>
      </c>
      <c r="N30" s="48">
        <f t="shared" si="3"/>
        <v>211.68</v>
      </c>
      <c r="O30" s="49">
        <f t="shared" ca="1" si="14"/>
        <v>165867900</v>
      </c>
      <c r="Q30" s="93"/>
      <c r="T30" s="52"/>
      <c r="U30" s="93">
        <v>40893</v>
      </c>
      <c r="V30" s="160">
        <v>0.77</v>
      </c>
      <c r="W30" s="48">
        <f t="shared" ca="1" si="4"/>
        <v>121.589996</v>
      </c>
      <c r="X30" s="198" t="str">
        <f t="shared" si="5"/>
        <v>201112</v>
      </c>
      <c r="Y30" s="199" t="str">
        <f t="shared" si="6"/>
        <v>201012</v>
      </c>
      <c r="Z30" s="93">
        <f t="shared" ca="1" si="7"/>
        <v>40529</v>
      </c>
      <c r="AA30" s="49">
        <f t="shared" ca="1" si="8"/>
        <v>5</v>
      </c>
      <c r="AB30" s="49">
        <f t="shared" ca="1" si="9"/>
        <v>1</v>
      </c>
      <c r="AC30" s="185">
        <f t="shared" ca="1" si="10"/>
        <v>2.5760000000000001</v>
      </c>
      <c r="AD30" s="184">
        <f t="shared" ca="1" si="11"/>
        <v>2.1185953489134091E-2</v>
      </c>
    </row>
    <row r="31" spans="1:30" x14ac:dyDescent="0.25">
      <c r="A31">
        <v>16</v>
      </c>
      <c r="B31" s="93">
        <v>42172</v>
      </c>
      <c r="C31" s="48">
        <v>210.58999600000001</v>
      </c>
      <c r="D31" s="48">
        <v>211.320007</v>
      </c>
      <c r="E31" s="48">
        <v>209.36000100000001</v>
      </c>
      <c r="F31" s="48">
        <v>210.58999600000001</v>
      </c>
      <c r="G31" s="49">
        <v>126708600</v>
      </c>
      <c r="H31" s="48">
        <v>209.57025999999999</v>
      </c>
      <c r="I31" s="52">
        <f t="shared" si="12"/>
        <v>0.99515771869809033</v>
      </c>
      <c r="J31" s="52">
        <f t="shared" ca="1" si="13"/>
        <v>1</v>
      </c>
      <c r="K31" s="48">
        <f t="shared" si="0"/>
        <v>209.57</v>
      </c>
      <c r="L31" s="48">
        <f t="shared" si="1"/>
        <v>210.3</v>
      </c>
      <c r="M31" s="48">
        <f t="shared" si="2"/>
        <v>208.35</v>
      </c>
      <c r="N31" s="48">
        <f t="shared" si="3"/>
        <v>209.57</v>
      </c>
      <c r="O31" s="49">
        <f t="shared" ca="1" si="14"/>
        <v>126708600</v>
      </c>
      <c r="Q31" s="93"/>
      <c r="T31" s="52"/>
      <c r="U31" s="93">
        <v>40802</v>
      </c>
      <c r="V31" s="160">
        <v>0.625</v>
      </c>
      <c r="W31" s="48">
        <f t="shared" ca="1" si="4"/>
        <v>121.519997</v>
      </c>
      <c r="X31" s="198" t="str">
        <f t="shared" si="5"/>
        <v>201109</v>
      </c>
      <c r="Y31" s="199" t="str">
        <f t="shared" si="6"/>
        <v>201009</v>
      </c>
      <c r="Z31" s="93">
        <f t="shared" ca="1" si="7"/>
        <v>40438</v>
      </c>
      <c r="AA31" s="49">
        <f t="shared" ca="1" si="8"/>
        <v>5</v>
      </c>
      <c r="AB31" s="49">
        <f t="shared" ca="1" si="9"/>
        <v>1</v>
      </c>
      <c r="AC31" s="185">
        <f t="shared" ca="1" si="10"/>
        <v>2.4590000000000001</v>
      </c>
      <c r="AD31" s="184">
        <f t="shared" ca="1" si="11"/>
        <v>2.0235352704954395E-2</v>
      </c>
    </row>
    <row r="32" spans="1:30" x14ac:dyDescent="0.25">
      <c r="A32">
        <v>17</v>
      </c>
      <c r="B32" s="93">
        <v>42171</v>
      </c>
      <c r="C32" s="48">
        <v>208.929993</v>
      </c>
      <c r="D32" s="48">
        <v>210.35000600000001</v>
      </c>
      <c r="E32" s="48">
        <v>208.720001</v>
      </c>
      <c r="F32" s="48">
        <v>210.25</v>
      </c>
      <c r="G32" s="49">
        <v>85308200</v>
      </c>
      <c r="H32" s="48">
        <v>209.23191</v>
      </c>
      <c r="I32" s="52">
        <f t="shared" si="12"/>
        <v>0.99515771700356714</v>
      </c>
      <c r="J32" s="52">
        <f t="shared" ca="1" si="13"/>
        <v>1</v>
      </c>
      <c r="K32" s="48">
        <f t="shared" si="0"/>
        <v>207.92</v>
      </c>
      <c r="L32" s="48">
        <f t="shared" si="1"/>
        <v>209.33</v>
      </c>
      <c r="M32" s="48">
        <f t="shared" si="2"/>
        <v>207.71</v>
      </c>
      <c r="N32" s="48">
        <f t="shared" si="3"/>
        <v>209.23</v>
      </c>
      <c r="O32" s="49">
        <f t="shared" ca="1" si="14"/>
        <v>85308200</v>
      </c>
      <c r="T32" s="52"/>
      <c r="U32" s="93">
        <v>40711</v>
      </c>
      <c r="V32" s="160">
        <v>0.628</v>
      </c>
      <c r="W32" s="48">
        <f t="shared" ca="1" si="4"/>
        <v>127.050003</v>
      </c>
      <c r="X32" s="198" t="str">
        <f t="shared" si="5"/>
        <v>201106</v>
      </c>
      <c r="Y32" s="199" t="str">
        <f t="shared" si="6"/>
        <v>201006</v>
      </c>
      <c r="Z32" s="93">
        <f t="shared" ca="1" si="7"/>
        <v>40347</v>
      </c>
      <c r="AA32" s="49">
        <f t="shared" ca="1" si="8"/>
        <v>5</v>
      </c>
      <c r="AB32" s="49">
        <f t="shared" ca="1" si="9"/>
        <v>1</v>
      </c>
      <c r="AC32" s="185">
        <f t="shared" ca="1" si="10"/>
        <v>2.4359999999999999</v>
      </c>
      <c r="AD32" s="184">
        <f t="shared" ca="1" si="11"/>
        <v>1.9173553266267927E-2</v>
      </c>
    </row>
    <row r="33" spans="1:30" x14ac:dyDescent="0.25">
      <c r="A33">
        <v>18</v>
      </c>
      <c r="B33" s="93">
        <v>42170</v>
      </c>
      <c r="C33" s="48">
        <v>208.63999899999999</v>
      </c>
      <c r="D33" s="48">
        <v>209.449997</v>
      </c>
      <c r="E33" s="48">
        <v>207.78999300000001</v>
      </c>
      <c r="F33" s="48">
        <v>209.10000600000001</v>
      </c>
      <c r="G33" s="49">
        <v>124384200</v>
      </c>
      <c r="H33" s="48">
        <v>208.08748499999999</v>
      </c>
      <c r="I33" s="52">
        <f t="shared" si="12"/>
        <v>0.99515771893378124</v>
      </c>
      <c r="J33" s="52">
        <f t="shared" ca="1" si="13"/>
        <v>1</v>
      </c>
      <c r="K33" s="48">
        <f t="shared" si="0"/>
        <v>207.63</v>
      </c>
      <c r="L33" s="48">
        <f t="shared" si="1"/>
        <v>208.44</v>
      </c>
      <c r="M33" s="48">
        <f t="shared" si="2"/>
        <v>206.78</v>
      </c>
      <c r="N33" s="48">
        <f t="shared" si="3"/>
        <v>208.09</v>
      </c>
      <c r="O33" s="49">
        <f t="shared" ca="1" si="14"/>
        <v>124384200</v>
      </c>
      <c r="T33" s="52"/>
      <c r="U33" s="93">
        <v>40620</v>
      </c>
      <c r="V33" s="160">
        <v>0.55300000000000005</v>
      </c>
      <c r="W33" s="48">
        <f t="shared" ca="1" si="4"/>
        <v>127.760002</v>
      </c>
      <c r="X33" s="198" t="str">
        <f t="shared" si="5"/>
        <v>201103</v>
      </c>
      <c r="Y33" s="199" t="str">
        <f t="shared" si="6"/>
        <v>201003</v>
      </c>
      <c r="Z33" s="93">
        <f t="shared" ca="1" si="7"/>
        <v>40256</v>
      </c>
      <c r="AA33" s="49">
        <f t="shared" ca="1" si="8"/>
        <v>5</v>
      </c>
      <c r="AB33" s="49">
        <f t="shared" ca="1" si="9"/>
        <v>1</v>
      </c>
      <c r="AC33" s="185">
        <f t="shared" ca="1" si="10"/>
        <v>2.339</v>
      </c>
      <c r="AD33" s="184">
        <f t="shared" ca="1" si="11"/>
        <v>1.8307764271951091E-2</v>
      </c>
    </row>
    <row r="34" spans="1:30" x14ac:dyDescent="0.25">
      <c r="A34">
        <v>19</v>
      </c>
      <c r="B34" s="93">
        <v>42167</v>
      </c>
      <c r="C34" s="48">
        <v>210.63999899999999</v>
      </c>
      <c r="D34" s="48">
        <v>211.479996</v>
      </c>
      <c r="E34" s="48">
        <v>209.679993</v>
      </c>
      <c r="F34" s="48">
        <v>209.929993</v>
      </c>
      <c r="G34" s="49">
        <v>135382400</v>
      </c>
      <c r="H34" s="48">
        <v>208.913453</v>
      </c>
      <c r="I34" s="52">
        <f t="shared" si="12"/>
        <v>0.99515771907828343</v>
      </c>
      <c r="J34" s="52">
        <f t="shared" ca="1" si="13"/>
        <v>1</v>
      </c>
      <c r="K34" s="48">
        <f t="shared" si="0"/>
        <v>209.62</v>
      </c>
      <c r="L34" s="48">
        <f t="shared" si="1"/>
        <v>210.46</v>
      </c>
      <c r="M34" s="48">
        <f t="shared" si="2"/>
        <v>208.66</v>
      </c>
      <c r="N34" s="48">
        <f t="shared" si="3"/>
        <v>208.91</v>
      </c>
      <c r="O34" s="49">
        <f t="shared" ca="1" si="14"/>
        <v>135382400</v>
      </c>
      <c r="T34" s="52"/>
      <c r="U34" s="93">
        <v>40529</v>
      </c>
      <c r="V34" s="160">
        <v>0.65300000000000002</v>
      </c>
      <c r="W34" s="48">
        <f t="shared" ca="1" si="4"/>
        <v>124.300003</v>
      </c>
      <c r="X34" s="198" t="str">
        <f t="shared" si="5"/>
        <v>201012</v>
      </c>
      <c r="Y34" s="199" t="str">
        <f t="shared" si="6"/>
        <v>200912</v>
      </c>
      <c r="Z34" s="93">
        <f t="shared" ca="1" si="7"/>
        <v>40165</v>
      </c>
      <c r="AA34" s="49">
        <f t="shared" ca="1" si="8"/>
        <v>5</v>
      </c>
      <c r="AB34" s="49">
        <f t="shared" ca="1" si="9"/>
        <v>1</v>
      </c>
      <c r="AC34" s="185">
        <f t="shared" ca="1" si="10"/>
        <v>2.266</v>
      </c>
      <c r="AD34" s="184">
        <f t="shared" ca="1" si="11"/>
        <v>1.8230088055589184E-2</v>
      </c>
    </row>
    <row r="35" spans="1:30" x14ac:dyDescent="0.25">
      <c r="A35">
        <v>20</v>
      </c>
      <c r="B35" s="93">
        <v>42166</v>
      </c>
      <c r="C35" s="48">
        <v>211.479996</v>
      </c>
      <c r="D35" s="48">
        <v>212.08999600000001</v>
      </c>
      <c r="E35" s="48">
        <v>211.199997</v>
      </c>
      <c r="F35" s="48">
        <v>211.64999399999999</v>
      </c>
      <c r="G35" s="49">
        <v>73876400</v>
      </c>
      <c r="H35" s="48">
        <v>210.625125</v>
      </c>
      <c r="I35" s="52">
        <f t="shared" si="12"/>
        <v>0.99515771779327333</v>
      </c>
      <c r="J35" s="52">
        <f t="shared" ca="1" si="13"/>
        <v>1</v>
      </c>
      <c r="K35" s="48">
        <f t="shared" si="0"/>
        <v>210.46</v>
      </c>
      <c r="L35" s="48">
        <f t="shared" si="1"/>
        <v>211.06</v>
      </c>
      <c r="M35" s="48">
        <f t="shared" si="2"/>
        <v>210.18</v>
      </c>
      <c r="N35" s="48">
        <f t="shared" si="3"/>
        <v>210.63</v>
      </c>
      <c r="O35" s="49">
        <f t="shared" ca="1" si="14"/>
        <v>73876400</v>
      </c>
      <c r="T35" s="52"/>
      <c r="U35" s="93">
        <v>40438</v>
      </c>
      <c r="V35" s="160">
        <v>0.60199999999999998</v>
      </c>
      <c r="W35" s="48">
        <f t="shared" ca="1" si="4"/>
        <v>112.489998</v>
      </c>
      <c r="X35" s="198" t="str">
        <f t="shared" si="5"/>
        <v>201009</v>
      </c>
      <c r="Y35" s="199" t="str">
        <f t="shared" si="6"/>
        <v>200909</v>
      </c>
      <c r="Z35" s="93">
        <f t="shared" ca="1" si="7"/>
        <v>40074</v>
      </c>
      <c r="AA35" s="49">
        <f t="shared" ca="1" si="8"/>
        <v>5</v>
      </c>
      <c r="AB35" s="49">
        <f t="shared" ca="1" si="9"/>
        <v>1</v>
      </c>
      <c r="AC35" s="185">
        <f t="shared" ca="1" si="10"/>
        <v>2.2029999999999998</v>
      </c>
      <c r="AD35" s="184">
        <f t="shared" ca="1" si="11"/>
        <v>1.9583963367125316E-2</v>
      </c>
    </row>
    <row r="36" spans="1:30" x14ac:dyDescent="0.25">
      <c r="A36">
        <v>21</v>
      </c>
      <c r="B36" s="93">
        <v>42165</v>
      </c>
      <c r="C36" s="48">
        <v>209.36999499999999</v>
      </c>
      <c r="D36" s="48">
        <v>211.41000399999999</v>
      </c>
      <c r="E36" s="48">
        <v>209.300003</v>
      </c>
      <c r="F36" s="48">
        <v>210.96000699999999</v>
      </c>
      <c r="G36" s="49">
        <v>134551300</v>
      </c>
      <c r="H36" s="48">
        <v>209.938479</v>
      </c>
      <c r="I36" s="52">
        <f t="shared" si="12"/>
        <v>0.99515771726344326</v>
      </c>
      <c r="J36" s="52">
        <f t="shared" ca="1" si="13"/>
        <v>1</v>
      </c>
      <c r="K36" s="48">
        <f t="shared" si="0"/>
        <v>208.36</v>
      </c>
      <c r="L36" s="48">
        <f t="shared" si="1"/>
        <v>210.39</v>
      </c>
      <c r="M36" s="48">
        <f t="shared" si="2"/>
        <v>208.29</v>
      </c>
      <c r="N36" s="48">
        <f t="shared" si="3"/>
        <v>209.94</v>
      </c>
      <c r="O36" s="49">
        <f t="shared" ca="1" si="14"/>
        <v>134551300</v>
      </c>
      <c r="T36" s="52"/>
      <c r="U36" s="93">
        <v>40347</v>
      </c>
      <c r="V36" s="160">
        <v>0.53100000000000003</v>
      </c>
      <c r="W36" s="48">
        <f t="shared" ca="1" si="4"/>
        <v>111.730003</v>
      </c>
      <c r="X36" s="198" t="str">
        <f t="shared" si="5"/>
        <v>201006</v>
      </c>
      <c r="Y36" s="199" t="str">
        <f t="shared" si="6"/>
        <v>200906</v>
      </c>
      <c r="Z36" s="93">
        <f t="shared" ca="1" si="7"/>
        <v>39983</v>
      </c>
      <c r="AA36" s="49">
        <f t="shared" ca="1" si="8"/>
        <v>5</v>
      </c>
      <c r="AB36" s="49">
        <f t="shared" ca="1" si="9"/>
        <v>1</v>
      </c>
      <c r="AC36" s="185">
        <f t="shared" ca="1" si="10"/>
        <v>2.109</v>
      </c>
      <c r="AD36" s="184">
        <f t="shared" ca="1" si="11"/>
        <v>1.8875860944888724E-2</v>
      </c>
    </row>
    <row r="37" spans="1:30" x14ac:dyDescent="0.25">
      <c r="A37">
        <v>22</v>
      </c>
      <c r="B37" s="93">
        <v>42164</v>
      </c>
      <c r="C37" s="48">
        <v>208.449997</v>
      </c>
      <c r="D37" s="48">
        <v>209.10000600000001</v>
      </c>
      <c r="E37" s="48">
        <v>207.69000199999999</v>
      </c>
      <c r="F37" s="48">
        <v>208.449997</v>
      </c>
      <c r="G37" s="49">
        <v>105034700</v>
      </c>
      <c r="H37" s="48">
        <v>207.44062299999999</v>
      </c>
      <c r="I37" s="52">
        <f t="shared" si="12"/>
        <v>0.99515771640908202</v>
      </c>
      <c r="J37" s="52">
        <f t="shared" ca="1" si="13"/>
        <v>1</v>
      </c>
      <c r="K37" s="48">
        <f t="shared" si="0"/>
        <v>207.44</v>
      </c>
      <c r="L37" s="48">
        <f t="shared" si="1"/>
        <v>208.09</v>
      </c>
      <c r="M37" s="48">
        <f t="shared" si="2"/>
        <v>206.68</v>
      </c>
      <c r="N37" s="48">
        <f t="shared" si="3"/>
        <v>207.44</v>
      </c>
      <c r="O37" s="49">
        <f t="shared" ca="1" si="14"/>
        <v>105034700</v>
      </c>
      <c r="T37" s="52"/>
      <c r="U37" s="93">
        <v>40256</v>
      </c>
      <c r="V37" s="160">
        <v>0.48</v>
      </c>
      <c r="W37" s="48">
        <f t="shared" ca="1" si="4"/>
        <v>115.970001</v>
      </c>
      <c r="X37" s="198" t="str">
        <f t="shared" si="5"/>
        <v>201003</v>
      </c>
      <c r="Y37" s="199" t="str">
        <f t="shared" si="6"/>
        <v>200903</v>
      </c>
      <c r="Z37" s="93">
        <f t="shared" ca="1" si="7"/>
        <v>39892</v>
      </c>
      <c r="AA37" s="49">
        <f t="shared" ca="1" si="8"/>
        <v>5</v>
      </c>
      <c r="AB37" s="49">
        <f t="shared" ca="1" si="9"/>
        <v>1</v>
      </c>
      <c r="AC37" s="185">
        <f t="shared" ca="1" si="10"/>
        <v>2.0960000000000001</v>
      </c>
      <c r="AD37" s="184">
        <f t="shared" ca="1" si="11"/>
        <v>1.807363957856653E-2</v>
      </c>
    </row>
    <row r="38" spans="1:30" x14ac:dyDescent="0.25">
      <c r="A38">
        <v>23</v>
      </c>
      <c r="B38" s="93">
        <v>42163</v>
      </c>
      <c r="C38" s="48">
        <v>209.63999899999999</v>
      </c>
      <c r="D38" s="48">
        <v>209.820007</v>
      </c>
      <c r="E38" s="48">
        <v>208.38999899999999</v>
      </c>
      <c r="F38" s="48">
        <v>208.41999799999999</v>
      </c>
      <c r="G38" s="49">
        <v>89063300</v>
      </c>
      <c r="H38" s="48">
        <v>207.41077000000001</v>
      </c>
      <c r="I38" s="52">
        <f t="shared" si="12"/>
        <v>0.99515771994201829</v>
      </c>
      <c r="J38" s="52">
        <f t="shared" ca="1" si="13"/>
        <v>1</v>
      </c>
      <c r="K38" s="48">
        <f t="shared" si="0"/>
        <v>208.62</v>
      </c>
      <c r="L38" s="48">
        <f t="shared" si="1"/>
        <v>208.8</v>
      </c>
      <c r="M38" s="48">
        <f t="shared" si="2"/>
        <v>207.38</v>
      </c>
      <c r="N38" s="48">
        <f t="shared" si="3"/>
        <v>207.41</v>
      </c>
      <c r="O38" s="49">
        <f t="shared" ca="1" si="14"/>
        <v>89063300</v>
      </c>
      <c r="T38" s="52"/>
      <c r="U38" s="93">
        <v>40165</v>
      </c>
      <c r="V38" s="160">
        <v>0.59</v>
      </c>
      <c r="W38" s="48">
        <f t="shared" ca="1" si="4"/>
        <v>110.209999</v>
      </c>
      <c r="X38" s="198" t="str">
        <f t="shared" si="5"/>
        <v>200912</v>
      </c>
      <c r="Y38" s="199" t="str">
        <f t="shared" si="6"/>
        <v>200812</v>
      </c>
      <c r="Z38" s="93">
        <f t="shared" ca="1" si="7"/>
        <v>39801</v>
      </c>
      <c r="AA38" s="49">
        <f t="shared" ca="1" si="8"/>
        <v>5</v>
      </c>
      <c r="AB38" s="49">
        <f t="shared" ca="1" si="9"/>
        <v>1</v>
      </c>
      <c r="AC38" s="185">
        <f t="shared" ca="1" si="10"/>
        <v>2.177</v>
      </c>
      <c r="AD38" s="184">
        <f t="shared" ca="1" si="11"/>
        <v>1.9753198618575437E-2</v>
      </c>
    </row>
    <row r="39" spans="1:30" x14ac:dyDescent="0.25">
      <c r="A39">
        <v>24</v>
      </c>
      <c r="B39" s="93">
        <v>42160</v>
      </c>
      <c r="C39" s="48">
        <v>209.949997</v>
      </c>
      <c r="D39" s="48">
        <v>210.58000200000001</v>
      </c>
      <c r="E39" s="48">
        <v>208.979996</v>
      </c>
      <c r="F39" s="48">
        <v>209.770004</v>
      </c>
      <c r="G39" s="49">
        <v>121704700</v>
      </c>
      <c r="H39" s="48">
        <v>208.75423900000001</v>
      </c>
      <c r="I39" s="52">
        <f t="shared" si="12"/>
        <v>0.99515772045272977</v>
      </c>
      <c r="J39" s="52">
        <f t="shared" ca="1" si="13"/>
        <v>1</v>
      </c>
      <c r="K39" s="48">
        <f t="shared" si="0"/>
        <v>208.93</v>
      </c>
      <c r="L39" s="48">
        <f t="shared" si="1"/>
        <v>209.56</v>
      </c>
      <c r="M39" s="48">
        <f t="shared" si="2"/>
        <v>207.97</v>
      </c>
      <c r="N39" s="48">
        <f t="shared" si="3"/>
        <v>208.75</v>
      </c>
      <c r="O39" s="49">
        <f t="shared" ca="1" si="14"/>
        <v>121704700</v>
      </c>
      <c r="T39" s="52"/>
      <c r="U39" s="93">
        <v>40074</v>
      </c>
      <c r="V39" s="160">
        <v>0.50800000000000001</v>
      </c>
      <c r="W39" s="48">
        <f t="shared" ca="1" si="4"/>
        <v>106.720001</v>
      </c>
      <c r="X39" s="198" t="str">
        <f t="shared" si="5"/>
        <v>200909</v>
      </c>
      <c r="Y39" s="199" t="str">
        <f t="shared" si="6"/>
        <v>200809</v>
      </c>
      <c r="Z39" s="93">
        <f t="shared" ca="1" si="7"/>
        <v>39710</v>
      </c>
      <c r="AA39" s="49">
        <f t="shared" ca="1" si="8"/>
        <v>5</v>
      </c>
      <c r="AB39" s="49">
        <f t="shared" ca="1" si="9"/>
        <v>1</v>
      </c>
      <c r="AC39" s="185">
        <f t="shared" ca="1" si="10"/>
        <v>2.306</v>
      </c>
      <c r="AD39" s="184">
        <f t="shared" ca="1" si="11"/>
        <v>2.1607945824513253E-2</v>
      </c>
    </row>
    <row r="40" spans="1:30" x14ac:dyDescent="0.25">
      <c r="A40">
        <v>25</v>
      </c>
      <c r="B40" s="93">
        <v>42159</v>
      </c>
      <c r="C40" s="48">
        <v>211.070007</v>
      </c>
      <c r="D40" s="48">
        <v>211.86000100000001</v>
      </c>
      <c r="E40" s="48">
        <v>209.75</v>
      </c>
      <c r="F40" s="48">
        <v>210.13000500000001</v>
      </c>
      <c r="G40" s="49">
        <v>151882800</v>
      </c>
      <c r="H40" s="48">
        <v>209.11249599999999</v>
      </c>
      <c r="I40" s="52">
        <f t="shared" si="12"/>
        <v>0.99515771676681763</v>
      </c>
      <c r="J40" s="52">
        <f t="shared" ca="1" si="13"/>
        <v>1</v>
      </c>
      <c r="K40" s="48">
        <f t="shared" si="0"/>
        <v>210.05</v>
      </c>
      <c r="L40" s="48">
        <f t="shared" si="1"/>
        <v>210.83</v>
      </c>
      <c r="M40" s="48">
        <f t="shared" si="2"/>
        <v>208.73</v>
      </c>
      <c r="N40" s="48">
        <f t="shared" si="3"/>
        <v>209.11</v>
      </c>
      <c r="O40" s="49">
        <f t="shared" ca="1" si="14"/>
        <v>151882800</v>
      </c>
      <c r="T40" s="52"/>
      <c r="U40" s="93">
        <v>39983</v>
      </c>
      <c r="V40" s="160">
        <v>0.51800000000000002</v>
      </c>
      <c r="W40" s="48">
        <f t="shared" ca="1" si="4"/>
        <v>92.040001000000004</v>
      </c>
      <c r="X40" s="198" t="str">
        <f t="shared" si="5"/>
        <v>200906</v>
      </c>
      <c r="Y40" s="199" t="str">
        <f t="shared" si="6"/>
        <v>200806</v>
      </c>
      <c r="Z40" s="93">
        <f t="shared" ca="1" si="7"/>
        <v>39619</v>
      </c>
      <c r="AA40" s="49">
        <f t="shared" ca="1" si="8"/>
        <v>5</v>
      </c>
      <c r="AB40" s="49">
        <f t="shared" ca="1" si="9"/>
        <v>1</v>
      </c>
      <c r="AC40" s="185">
        <f t="shared" ca="1" si="10"/>
        <v>2.4889999999999999</v>
      </c>
      <c r="AD40" s="184">
        <f t="shared" ca="1" si="11"/>
        <v>2.7042589884369948E-2</v>
      </c>
    </row>
    <row r="41" spans="1:30" x14ac:dyDescent="0.25">
      <c r="A41">
        <v>26</v>
      </c>
      <c r="B41" s="93">
        <v>42158</v>
      </c>
      <c r="C41" s="48">
        <v>212</v>
      </c>
      <c r="D41" s="48">
        <v>212.66999799999999</v>
      </c>
      <c r="E41" s="48">
        <v>211.33000200000001</v>
      </c>
      <c r="F41" s="48">
        <v>211.91999799999999</v>
      </c>
      <c r="G41" s="49">
        <v>87820900</v>
      </c>
      <c r="H41" s="48">
        <v>210.893822</v>
      </c>
      <c r="I41" s="52">
        <f t="shared" si="12"/>
        <v>0.99515771984860069</v>
      </c>
      <c r="J41" s="52">
        <f t="shared" ca="1" si="13"/>
        <v>1</v>
      </c>
      <c r="K41" s="48">
        <f t="shared" si="0"/>
        <v>210.97</v>
      </c>
      <c r="L41" s="48">
        <f t="shared" si="1"/>
        <v>211.64</v>
      </c>
      <c r="M41" s="48">
        <f t="shared" si="2"/>
        <v>210.31</v>
      </c>
      <c r="N41" s="48">
        <f t="shared" si="3"/>
        <v>210.89</v>
      </c>
      <c r="O41" s="49">
        <f t="shared" ca="1" si="14"/>
        <v>87820900</v>
      </c>
      <c r="T41" s="52"/>
      <c r="U41" s="93">
        <v>39892</v>
      </c>
      <c r="V41" s="160">
        <v>0.56100000000000005</v>
      </c>
      <c r="W41" s="48">
        <f t="shared" ca="1" si="4"/>
        <v>76.709998999999996</v>
      </c>
      <c r="X41" s="198" t="str">
        <f t="shared" si="5"/>
        <v>200903</v>
      </c>
      <c r="Y41" s="199" t="str">
        <f t="shared" si="6"/>
        <v>200803</v>
      </c>
      <c r="Z41" s="93">
        <f t="shared" ca="1" si="7"/>
        <v>39527</v>
      </c>
      <c r="AA41" s="49">
        <f t="shared" ca="1" si="8"/>
        <v>5</v>
      </c>
      <c r="AB41" s="49">
        <f t="shared" ca="1" si="9"/>
        <v>1</v>
      </c>
      <c r="AC41" s="185">
        <f t="shared" ca="1" si="10"/>
        <v>2.6399999999999997</v>
      </c>
      <c r="AD41" s="184">
        <f t="shared" ca="1" si="11"/>
        <v>3.4415330914031164E-2</v>
      </c>
    </row>
    <row r="42" spans="1:30" x14ac:dyDescent="0.25">
      <c r="A42">
        <v>27</v>
      </c>
      <c r="B42" s="93">
        <v>42157</v>
      </c>
      <c r="C42" s="48">
        <v>211.020004</v>
      </c>
      <c r="D42" s="48">
        <v>212.19000199999999</v>
      </c>
      <c r="E42" s="48">
        <v>210.270004</v>
      </c>
      <c r="F42" s="48">
        <v>211.36000100000001</v>
      </c>
      <c r="G42" s="49">
        <v>91531000</v>
      </c>
      <c r="H42" s="48">
        <v>210.336536</v>
      </c>
      <c r="I42" s="52">
        <f t="shared" si="12"/>
        <v>0.99515771671481013</v>
      </c>
      <c r="J42" s="52">
        <f t="shared" ca="1" si="13"/>
        <v>1</v>
      </c>
      <c r="K42" s="48">
        <f t="shared" si="0"/>
        <v>210</v>
      </c>
      <c r="L42" s="48">
        <f t="shared" si="1"/>
        <v>211.16</v>
      </c>
      <c r="M42" s="48">
        <f t="shared" si="2"/>
        <v>209.25</v>
      </c>
      <c r="N42" s="48">
        <f t="shared" si="3"/>
        <v>210.34</v>
      </c>
      <c r="O42" s="49">
        <f t="shared" ca="1" si="14"/>
        <v>91531000</v>
      </c>
      <c r="T42" s="52"/>
      <c r="U42" s="93">
        <v>39801</v>
      </c>
      <c r="V42" s="160">
        <v>0.71899999999999997</v>
      </c>
      <c r="W42" s="48">
        <f t="shared" ca="1" si="4"/>
        <v>88.190002000000007</v>
      </c>
      <c r="X42" s="198" t="str">
        <f t="shared" si="5"/>
        <v>200812</v>
      </c>
      <c r="Y42" s="199" t="str">
        <f t="shared" si="6"/>
        <v>200712</v>
      </c>
      <c r="Z42" s="93">
        <f t="shared" ca="1" si="7"/>
        <v>39437</v>
      </c>
      <c r="AA42" s="49">
        <f t="shared" ca="1" si="8"/>
        <v>5</v>
      </c>
      <c r="AB42" s="49">
        <f t="shared" ca="1" si="9"/>
        <v>1</v>
      </c>
      <c r="AC42" s="185">
        <f t="shared" ca="1" si="10"/>
        <v>2.7209999999999996</v>
      </c>
      <c r="AD42" s="184">
        <f t="shared" ca="1" si="11"/>
        <v>3.0853837603949701E-2</v>
      </c>
    </row>
    <row r="43" spans="1:30" x14ac:dyDescent="0.25">
      <c r="A43">
        <v>28</v>
      </c>
      <c r="B43" s="93">
        <v>42156</v>
      </c>
      <c r="C43" s="48">
        <v>211.94000199999999</v>
      </c>
      <c r="D43" s="48">
        <v>212.33999600000001</v>
      </c>
      <c r="E43" s="48">
        <v>210.61999499999999</v>
      </c>
      <c r="F43" s="48">
        <v>211.570007</v>
      </c>
      <c r="G43" s="49">
        <v>93338800</v>
      </c>
      <c r="H43" s="48">
        <v>210.545526</v>
      </c>
      <c r="I43" s="52">
        <f t="shared" si="12"/>
        <v>0.99515772100910316</v>
      </c>
      <c r="J43" s="52">
        <f t="shared" ca="1" si="13"/>
        <v>1</v>
      </c>
      <c r="K43" s="48">
        <f t="shared" si="0"/>
        <v>210.91</v>
      </c>
      <c r="L43" s="48">
        <f t="shared" si="1"/>
        <v>211.31</v>
      </c>
      <c r="M43" s="48">
        <f t="shared" si="2"/>
        <v>209.6</v>
      </c>
      <c r="N43" s="48">
        <f t="shared" si="3"/>
        <v>210.55</v>
      </c>
      <c r="O43" s="49">
        <f t="shared" ca="1" si="14"/>
        <v>93338800</v>
      </c>
      <c r="T43" s="52"/>
      <c r="U43" s="93">
        <v>39710</v>
      </c>
      <c r="V43" s="160">
        <v>0.69099999999999995</v>
      </c>
      <c r="W43" s="48">
        <f t="shared" ca="1" si="4"/>
        <v>124.120003</v>
      </c>
      <c r="X43" s="198" t="str">
        <f t="shared" si="5"/>
        <v>200809</v>
      </c>
      <c r="Y43" s="199" t="str">
        <f t="shared" si="6"/>
        <v>200709</v>
      </c>
      <c r="Z43" s="93">
        <f t="shared" ca="1" si="7"/>
        <v>39346</v>
      </c>
      <c r="AA43" s="49">
        <f t="shared" ca="1" si="8"/>
        <v>5</v>
      </c>
      <c r="AB43" s="49">
        <f t="shared" ca="1" si="9"/>
        <v>1</v>
      </c>
      <c r="AC43" s="185">
        <f t="shared" ca="1" si="10"/>
        <v>2.7769999999999997</v>
      </c>
      <c r="AD43" s="184">
        <f t="shared" ca="1" si="11"/>
        <v>2.2373508966157533E-2</v>
      </c>
    </row>
    <row r="44" spans="1:30" x14ac:dyDescent="0.25">
      <c r="A44">
        <v>29</v>
      </c>
      <c r="B44" s="93">
        <v>42153</v>
      </c>
      <c r="C44" s="48">
        <v>212.38000500000001</v>
      </c>
      <c r="D44" s="48">
        <v>212.429993</v>
      </c>
      <c r="E44" s="48">
        <v>210.820007</v>
      </c>
      <c r="F44" s="48">
        <v>211.13999899999999</v>
      </c>
      <c r="G44" s="49">
        <v>124919600</v>
      </c>
      <c r="H44" s="48">
        <v>210.11760000000001</v>
      </c>
      <c r="I44" s="52">
        <f t="shared" si="12"/>
        <v>0.99515771997327718</v>
      </c>
      <c r="J44" s="52">
        <f t="shared" ca="1" si="13"/>
        <v>1</v>
      </c>
      <c r="K44" s="48">
        <f t="shared" si="0"/>
        <v>211.35</v>
      </c>
      <c r="L44" s="48">
        <f t="shared" si="1"/>
        <v>211.4</v>
      </c>
      <c r="M44" s="48">
        <f t="shared" si="2"/>
        <v>209.8</v>
      </c>
      <c r="N44" s="48">
        <f t="shared" si="3"/>
        <v>210.12</v>
      </c>
      <c r="O44" s="49">
        <f t="shared" ca="1" si="14"/>
        <v>124919600</v>
      </c>
      <c r="T44" s="52"/>
      <c r="U44" s="93">
        <v>39619</v>
      </c>
      <c r="V44" s="160">
        <v>0.66900000000000004</v>
      </c>
      <c r="W44" s="48">
        <f t="shared" ca="1" si="4"/>
        <v>131.58000200000001</v>
      </c>
      <c r="X44" s="198" t="str">
        <f t="shared" si="5"/>
        <v>200806</v>
      </c>
      <c r="Y44" s="199" t="str">
        <f t="shared" si="6"/>
        <v>200706</v>
      </c>
      <c r="Z44" s="93">
        <f t="shared" ca="1" si="7"/>
        <v>39248</v>
      </c>
      <c r="AA44" s="49">
        <f t="shared" ca="1" si="8"/>
        <v>5</v>
      </c>
      <c r="AB44" s="49">
        <f t="shared" ca="1" si="9"/>
        <v>1</v>
      </c>
      <c r="AC44" s="185">
        <f t="shared" ca="1" si="10"/>
        <v>2.8050000000000002</v>
      </c>
      <c r="AD44" s="184">
        <f t="shared" ca="1" si="11"/>
        <v>2.1317829133335929E-2</v>
      </c>
    </row>
    <row r="45" spans="1:30" x14ac:dyDescent="0.25">
      <c r="A45">
        <v>30</v>
      </c>
      <c r="B45" s="93">
        <v>42152</v>
      </c>
      <c r="C45" s="48">
        <v>212.33000200000001</v>
      </c>
      <c r="D45" s="48">
        <v>212.58999600000001</v>
      </c>
      <c r="E45" s="48">
        <v>211.63000500000001</v>
      </c>
      <c r="F45" s="48">
        <v>212.46000699999999</v>
      </c>
      <c r="G45" s="49">
        <v>74974600</v>
      </c>
      <c r="H45" s="48">
        <v>211.43121600000001</v>
      </c>
      <c r="I45" s="52">
        <f t="shared" si="12"/>
        <v>0.99515771925960639</v>
      </c>
      <c r="J45" s="52">
        <f t="shared" ca="1" si="13"/>
        <v>1</v>
      </c>
      <c r="K45" s="48">
        <f t="shared" si="0"/>
        <v>211.3</v>
      </c>
      <c r="L45" s="48">
        <f t="shared" si="1"/>
        <v>211.56</v>
      </c>
      <c r="M45" s="48">
        <f t="shared" si="2"/>
        <v>210.61</v>
      </c>
      <c r="N45" s="48">
        <f t="shared" si="3"/>
        <v>211.43</v>
      </c>
      <c r="O45" s="49">
        <f t="shared" ca="1" si="14"/>
        <v>74974600</v>
      </c>
      <c r="T45" s="52"/>
      <c r="U45" s="93">
        <v>39527</v>
      </c>
      <c r="V45" s="160">
        <v>0.64200000000000002</v>
      </c>
      <c r="W45" s="48">
        <f t="shared" ca="1" si="4"/>
        <v>132.08000200000001</v>
      </c>
      <c r="X45" s="198" t="str">
        <f t="shared" si="5"/>
        <v>200803</v>
      </c>
      <c r="Y45" s="199" t="str">
        <f t="shared" si="6"/>
        <v>200703</v>
      </c>
      <c r="Z45" s="93">
        <f t="shared" ca="1" si="7"/>
        <v>39157</v>
      </c>
      <c r="AA45" s="49">
        <f t="shared" ca="1" si="8"/>
        <v>5</v>
      </c>
      <c r="AB45" s="49">
        <f t="shared" ca="1" si="9"/>
        <v>1</v>
      </c>
      <c r="AC45" s="185">
        <f t="shared" ca="1" si="10"/>
        <v>2.7919999999999998</v>
      </c>
      <c r="AD45" s="184">
        <f t="shared" ca="1" si="11"/>
        <v>2.1138703495779773E-2</v>
      </c>
    </row>
    <row r="46" spans="1:30" x14ac:dyDescent="0.25">
      <c r="A46">
        <v>31</v>
      </c>
      <c r="B46" s="93">
        <v>42151</v>
      </c>
      <c r="C46" s="48">
        <v>211.25</v>
      </c>
      <c r="D46" s="48">
        <v>212.979996</v>
      </c>
      <c r="E46" s="48">
        <v>210.759995</v>
      </c>
      <c r="F46" s="48">
        <v>212.699997</v>
      </c>
      <c r="G46" s="49">
        <v>93214000</v>
      </c>
      <c r="H46" s="48">
        <v>211.67004399999999</v>
      </c>
      <c r="I46" s="52">
        <f t="shared" si="12"/>
        <v>0.99515771972483857</v>
      </c>
      <c r="J46" s="52">
        <f t="shared" ca="1" si="13"/>
        <v>1</v>
      </c>
      <c r="K46" s="48">
        <f t="shared" si="0"/>
        <v>210.23</v>
      </c>
      <c r="L46" s="48">
        <f t="shared" si="1"/>
        <v>211.95</v>
      </c>
      <c r="M46" s="48">
        <f t="shared" si="2"/>
        <v>209.74</v>
      </c>
      <c r="N46" s="48">
        <f t="shared" si="3"/>
        <v>211.67</v>
      </c>
      <c r="O46" s="49">
        <f t="shared" ca="1" si="14"/>
        <v>93214000</v>
      </c>
      <c r="T46" s="52"/>
      <c r="U46" s="93">
        <v>39437</v>
      </c>
      <c r="V46" s="160">
        <v>0.77500000000000002</v>
      </c>
      <c r="W46" s="48">
        <f t="shared" ca="1" si="4"/>
        <v>148.13000500000001</v>
      </c>
      <c r="X46" s="198" t="str">
        <f t="shared" si="5"/>
        <v>200712</v>
      </c>
      <c r="Y46" s="199" t="str">
        <f t="shared" si="6"/>
        <v>200612</v>
      </c>
      <c r="Z46" s="93">
        <f t="shared" ca="1" si="7"/>
        <v>39066</v>
      </c>
      <c r="AA46" s="49">
        <f t="shared" ca="1" si="8"/>
        <v>5</v>
      </c>
      <c r="AB46" s="49">
        <f t="shared" ca="1" si="9"/>
        <v>1</v>
      </c>
      <c r="AC46" s="185">
        <f t="shared" ca="1" si="10"/>
        <v>2.7010000000000001</v>
      </c>
      <c r="AD46" s="184">
        <f t="shared" ca="1" si="11"/>
        <v>1.8233983047526395E-2</v>
      </c>
    </row>
    <row r="47" spans="1:30" x14ac:dyDescent="0.25">
      <c r="A47">
        <v>32</v>
      </c>
      <c r="B47" s="93">
        <v>42150</v>
      </c>
      <c r="C47" s="48">
        <v>212.39999399999999</v>
      </c>
      <c r="D47" s="48">
        <v>212.91000399999999</v>
      </c>
      <c r="E47" s="48">
        <v>210.199997</v>
      </c>
      <c r="F47" s="48">
        <v>210.699997</v>
      </c>
      <c r="G47" s="49">
        <v>124308600</v>
      </c>
      <c r="H47" s="48">
        <v>209.67972800000001</v>
      </c>
      <c r="I47" s="52">
        <f t="shared" si="12"/>
        <v>0.99515771706441936</v>
      </c>
      <c r="J47" s="52">
        <f t="shared" ca="1" si="13"/>
        <v>1</v>
      </c>
      <c r="K47" s="48">
        <f t="shared" si="0"/>
        <v>211.37</v>
      </c>
      <c r="L47" s="48">
        <f t="shared" si="1"/>
        <v>211.88</v>
      </c>
      <c r="M47" s="48">
        <f t="shared" si="2"/>
        <v>209.18</v>
      </c>
      <c r="N47" s="48">
        <f t="shared" si="3"/>
        <v>209.68</v>
      </c>
      <c r="O47" s="49">
        <f t="shared" ca="1" si="14"/>
        <v>124308600</v>
      </c>
      <c r="T47" s="52"/>
      <c r="U47" s="93">
        <v>39346</v>
      </c>
      <c r="V47" s="160">
        <v>0.71899999999999997</v>
      </c>
      <c r="W47" s="48">
        <f t="shared" ca="1" si="4"/>
        <v>151.970001</v>
      </c>
      <c r="X47" s="198" t="str">
        <f t="shared" si="5"/>
        <v>200709</v>
      </c>
      <c r="Y47" s="199" t="str">
        <f t="shared" si="6"/>
        <v>200609</v>
      </c>
      <c r="Z47" s="93">
        <f t="shared" ca="1" si="7"/>
        <v>38975</v>
      </c>
      <c r="AA47" s="49">
        <f t="shared" ca="1" si="8"/>
        <v>5</v>
      </c>
      <c r="AB47" s="49">
        <f t="shared" ca="1" si="9"/>
        <v>1</v>
      </c>
      <c r="AC47" s="185">
        <f t="shared" ca="1" si="10"/>
        <v>2.7189999999999999</v>
      </c>
      <c r="AD47" s="184">
        <f t="shared" ca="1" si="11"/>
        <v>1.7891689031442462E-2</v>
      </c>
    </row>
    <row r="48" spans="1:30" x14ac:dyDescent="0.25">
      <c r="A48">
        <v>33</v>
      </c>
      <c r="B48" s="93">
        <v>42146</v>
      </c>
      <c r="C48" s="48">
        <v>213.03999300000001</v>
      </c>
      <c r="D48" s="48">
        <v>213.53999300000001</v>
      </c>
      <c r="E48" s="48">
        <v>212.91000399999999</v>
      </c>
      <c r="F48" s="48">
        <v>212.990005</v>
      </c>
      <c r="G48" s="49">
        <v>57433500</v>
      </c>
      <c r="H48" s="48">
        <v>211.95864800000001</v>
      </c>
      <c r="I48" s="52">
        <f t="shared" si="12"/>
        <v>0.99515772113344014</v>
      </c>
      <c r="J48" s="52">
        <f t="shared" ca="1" si="13"/>
        <v>1</v>
      </c>
      <c r="K48" s="48">
        <f t="shared" si="0"/>
        <v>212.01</v>
      </c>
      <c r="L48" s="48">
        <f t="shared" si="1"/>
        <v>212.51</v>
      </c>
      <c r="M48" s="48">
        <f t="shared" si="2"/>
        <v>211.88</v>
      </c>
      <c r="N48" s="48">
        <f t="shared" si="3"/>
        <v>211.96</v>
      </c>
      <c r="O48" s="49">
        <f t="shared" ca="1" si="14"/>
        <v>57433500</v>
      </c>
      <c r="T48" s="52"/>
      <c r="U48" s="93">
        <v>39248</v>
      </c>
      <c r="V48" s="160">
        <v>0.65600000000000003</v>
      </c>
      <c r="W48" s="48">
        <f t="shared" ca="1" si="4"/>
        <v>153.070007</v>
      </c>
      <c r="X48" s="198" t="str">
        <f t="shared" si="5"/>
        <v>200706</v>
      </c>
      <c r="Y48" s="199" t="str">
        <f t="shared" si="6"/>
        <v>200606</v>
      </c>
      <c r="Z48" s="93">
        <f t="shared" ca="1" si="7"/>
        <v>38884</v>
      </c>
      <c r="AA48" s="49">
        <f t="shared" ca="1" si="8"/>
        <v>5</v>
      </c>
      <c r="AB48" s="49">
        <f t="shared" ca="1" si="9"/>
        <v>1</v>
      </c>
      <c r="AC48" s="185">
        <f t="shared" ca="1" si="10"/>
        <v>2.5790000000000002</v>
      </c>
      <c r="AD48" s="184">
        <f t="shared" ca="1" si="11"/>
        <v>1.6848499915466785E-2</v>
      </c>
    </row>
    <row r="49" spans="1:30" x14ac:dyDescent="0.25">
      <c r="A49">
        <v>34</v>
      </c>
      <c r="B49" s="93">
        <v>42145</v>
      </c>
      <c r="C49" s="48">
        <v>212.71000699999999</v>
      </c>
      <c r="D49" s="48">
        <v>213.75</v>
      </c>
      <c r="E49" s="48">
        <v>212.509995</v>
      </c>
      <c r="F49" s="48">
        <v>213.5</v>
      </c>
      <c r="G49" s="49">
        <v>64764600</v>
      </c>
      <c r="H49" s="48">
        <v>212.466173</v>
      </c>
      <c r="I49" s="52">
        <f t="shared" si="12"/>
        <v>0.99515771896955507</v>
      </c>
      <c r="J49" s="52">
        <f t="shared" ca="1" si="13"/>
        <v>1</v>
      </c>
      <c r="K49" s="48">
        <f t="shared" si="0"/>
        <v>211.68</v>
      </c>
      <c r="L49" s="48">
        <f t="shared" si="1"/>
        <v>212.71</v>
      </c>
      <c r="M49" s="48">
        <f t="shared" si="2"/>
        <v>211.48</v>
      </c>
      <c r="N49" s="48">
        <f t="shared" si="3"/>
        <v>212.47</v>
      </c>
      <c r="O49" s="49">
        <f t="shared" ca="1" si="14"/>
        <v>64764600</v>
      </c>
      <c r="T49" s="52"/>
      <c r="U49" s="93">
        <v>39157</v>
      </c>
      <c r="V49" s="160">
        <v>0.55100000000000005</v>
      </c>
      <c r="W49" s="48">
        <f t="shared" ca="1" si="4"/>
        <v>138.529999</v>
      </c>
      <c r="X49" s="198" t="str">
        <f t="shared" si="5"/>
        <v>200703</v>
      </c>
      <c r="Y49" s="199" t="str">
        <f t="shared" si="6"/>
        <v>200603</v>
      </c>
      <c r="Z49" s="93">
        <f t="shared" ca="1" si="7"/>
        <v>38793</v>
      </c>
      <c r="AA49" s="49">
        <f t="shared" ca="1" si="8"/>
        <v>5</v>
      </c>
      <c r="AB49" s="49">
        <f t="shared" ca="1" si="9"/>
        <v>1</v>
      </c>
      <c r="AC49" s="185">
        <f t="shared" ca="1" si="10"/>
        <v>2.4780000000000002</v>
      </c>
      <c r="AD49" s="184">
        <f t="shared" ca="1" si="11"/>
        <v>1.7887822261516077E-2</v>
      </c>
    </row>
    <row r="50" spans="1:30" x14ac:dyDescent="0.25">
      <c r="A50">
        <v>35</v>
      </c>
      <c r="B50" s="93">
        <v>42144</v>
      </c>
      <c r="C50" s="48">
        <v>213.14999399999999</v>
      </c>
      <c r="D50" s="48">
        <v>213.779999</v>
      </c>
      <c r="E50" s="48">
        <v>212.5</v>
      </c>
      <c r="F50" s="48">
        <v>212.88000500000001</v>
      </c>
      <c r="G50" s="49">
        <v>76857500</v>
      </c>
      <c r="H50" s="48">
        <v>211.84917999999999</v>
      </c>
      <c r="I50" s="52">
        <f t="shared" si="12"/>
        <v>0.99515771807690434</v>
      </c>
      <c r="J50" s="52">
        <f t="shared" ca="1" si="13"/>
        <v>1</v>
      </c>
      <c r="K50" s="48">
        <f t="shared" si="0"/>
        <v>212.12</v>
      </c>
      <c r="L50" s="48">
        <f t="shared" si="1"/>
        <v>212.74</v>
      </c>
      <c r="M50" s="48">
        <f t="shared" si="2"/>
        <v>211.47</v>
      </c>
      <c r="N50" s="48">
        <f t="shared" si="3"/>
        <v>211.85</v>
      </c>
      <c r="O50" s="49">
        <f t="shared" ca="1" si="14"/>
        <v>76857500</v>
      </c>
      <c r="T50" s="52"/>
      <c r="U50" s="93">
        <v>39066</v>
      </c>
      <c r="V50" s="160">
        <v>0.79300000000000004</v>
      </c>
      <c r="W50" s="48">
        <f t="shared" ca="1" si="4"/>
        <v>142.33999600000001</v>
      </c>
      <c r="X50" s="198" t="str">
        <f t="shared" si="5"/>
        <v>200612</v>
      </c>
      <c r="Y50" s="199" t="str">
        <f t="shared" si="6"/>
        <v>200512</v>
      </c>
      <c r="Z50" s="93">
        <f t="shared" ca="1" si="7"/>
        <v>38702</v>
      </c>
      <c r="AA50" s="49">
        <f t="shared" ca="1" si="8"/>
        <v>5</v>
      </c>
      <c r="AB50" s="49">
        <f t="shared" ca="1" si="9"/>
        <v>1</v>
      </c>
      <c r="AC50" s="185">
        <f t="shared" ca="1" si="10"/>
        <v>2.4460000000000002</v>
      </c>
      <c r="AD50" s="184">
        <f t="shared" ca="1" si="11"/>
        <v>1.7184207311625892E-2</v>
      </c>
    </row>
    <row r="51" spans="1:30" x14ac:dyDescent="0.25">
      <c r="A51">
        <v>36</v>
      </c>
      <c r="B51" s="93">
        <v>42143</v>
      </c>
      <c r="C51" s="48">
        <v>213.240005</v>
      </c>
      <c r="D51" s="48">
        <v>213.570007</v>
      </c>
      <c r="E51" s="48">
        <v>212.69000199999999</v>
      </c>
      <c r="F51" s="48">
        <v>213.029999</v>
      </c>
      <c r="G51" s="49">
        <v>72114600</v>
      </c>
      <c r="H51" s="48">
        <v>211.998448</v>
      </c>
      <c r="I51" s="52">
        <f t="shared" si="12"/>
        <v>0.99515771954728305</v>
      </c>
      <c r="J51" s="52">
        <f t="shared" ca="1" si="13"/>
        <v>1</v>
      </c>
      <c r="K51" s="48">
        <f t="shared" si="0"/>
        <v>212.21</v>
      </c>
      <c r="L51" s="48">
        <f t="shared" si="1"/>
        <v>212.54</v>
      </c>
      <c r="M51" s="48">
        <f t="shared" si="2"/>
        <v>211.66</v>
      </c>
      <c r="N51" s="48">
        <f t="shared" si="3"/>
        <v>212</v>
      </c>
      <c r="O51" s="49">
        <f t="shared" ca="1" si="14"/>
        <v>72114600</v>
      </c>
      <c r="T51" s="52"/>
      <c r="U51" s="93">
        <v>38975</v>
      </c>
      <c r="V51" s="160">
        <v>0.57899999999999996</v>
      </c>
      <c r="W51" s="48">
        <f t="shared" ca="1" si="4"/>
        <v>131.96000699999999</v>
      </c>
      <c r="X51" s="198" t="str">
        <f t="shared" si="5"/>
        <v>200609</v>
      </c>
      <c r="Y51" s="199" t="str">
        <f t="shared" si="6"/>
        <v>200509</v>
      </c>
      <c r="Z51" s="93">
        <f t="shared" ca="1" si="7"/>
        <v>38611</v>
      </c>
      <c r="AA51" s="49">
        <f t="shared" ca="1" si="8"/>
        <v>5</v>
      </c>
      <c r="AB51" s="49">
        <f t="shared" ca="1" si="9"/>
        <v>1</v>
      </c>
      <c r="AC51" s="185">
        <f t="shared" ca="1" si="10"/>
        <v>2.3250000000000002</v>
      </c>
      <c r="AD51" s="184">
        <f t="shared" ca="1" si="11"/>
        <v>1.761897451248241E-2</v>
      </c>
    </row>
    <row r="52" spans="1:30" x14ac:dyDescent="0.25">
      <c r="A52">
        <v>37</v>
      </c>
      <c r="B52" s="93">
        <v>42142</v>
      </c>
      <c r="C52" s="48">
        <v>212.240005</v>
      </c>
      <c r="D52" s="48">
        <v>213.39999399999999</v>
      </c>
      <c r="E52" s="48">
        <v>212.16000399999999</v>
      </c>
      <c r="F52" s="48">
        <v>213.10000600000001</v>
      </c>
      <c r="G52" s="49">
        <v>74549700</v>
      </c>
      <c r="H52" s="48">
        <v>212.068116</v>
      </c>
      <c r="I52" s="52">
        <f t="shared" si="12"/>
        <v>0.99515771951691079</v>
      </c>
      <c r="J52" s="52">
        <f t="shared" ca="1" si="13"/>
        <v>1</v>
      </c>
      <c r="K52" s="48">
        <f t="shared" si="0"/>
        <v>211.21</v>
      </c>
      <c r="L52" s="48">
        <f t="shared" si="1"/>
        <v>212.37</v>
      </c>
      <c r="M52" s="48">
        <f t="shared" si="2"/>
        <v>211.13</v>
      </c>
      <c r="N52" s="48">
        <f t="shared" si="3"/>
        <v>212.07</v>
      </c>
      <c r="O52" s="49">
        <f t="shared" ca="1" si="14"/>
        <v>74549700</v>
      </c>
      <c r="T52" s="52"/>
      <c r="U52" s="93">
        <v>38884</v>
      </c>
      <c r="V52" s="160">
        <v>0.55500000000000005</v>
      </c>
      <c r="W52" s="48">
        <f t="shared" ca="1" si="4"/>
        <v>124.650002</v>
      </c>
      <c r="X52" s="198" t="str">
        <f t="shared" si="5"/>
        <v>200606</v>
      </c>
      <c r="Y52" s="199" t="str">
        <f t="shared" si="6"/>
        <v>200506</v>
      </c>
      <c r="Z52" s="93">
        <f t="shared" ca="1" si="7"/>
        <v>38520</v>
      </c>
      <c r="AA52" s="49">
        <f t="shared" ca="1" si="8"/>
        <v>5</v>
      </c>
      <c r="AB52" s="49">
        <f t="shared" ca="1" si="9"/>
        <v>1</v>
      </c>
      <c r="AC52" s="185">
        <f t="shared" ca="1" si="10"/>
        <v>2.2680000000000002</v>
      </c>
      <c r="AD52" s="184">
        <f t="shared" ca="1" si="11"/>
        <v>1.8194945556438902E-2</v>
      </c>
    </row>
    <row r="53" spans="1:30" x14ac:dyDescent="0.25">
      <c r="A53">
        <v>38</v>
      </c>
      <c r="B53" s="93">
        <v>42139</v>
      </c>
      <c r="C53" s="48">
        <v>212.44000199999999</v>
      </c>
      <c r="D53" s="48">
        <v>212.61000100000001</v>
      </c>
      <c r="E53" s="48">
        <v>211.86000100000001</v>
      </c>
      <c r="F53" s="48">
        <v>212.44000199999999</v>
      </c>
      <c r="G53" s="49">
        <v>76510100</v>
      </c>
      <c r="H53" s="48">
        <v>211.41130799999999</v>
      </c>
      <c r="I53" s="52">
        <f t="shared" si="12"/>
        <v>0.9951577198723619</v>
      </c>
      <c r="J53" s="52">
        <f t="shared" ca="1" si="13"/>
        <v>1</v>
      </c>
      <c r="K53" s="48">
        <f t="shared" si="0"/>
        <v>211.41</v>
      </c>
      <c r="L53" s="48">
        <f t="shared" si="1"/>
        <v>211.58</v>
      </c>
      <c r="M53" s="48">
        <f t="shared" si="2"/>
        <v>210.83</v>
      </c>
      <c r="N53" s="48">
        <f t="shared" si="3"/>
        <v>211.41</v>
      </c>
      <c r="O53" s="49">
        <f t="shared" ca="1" si="14"/>
        <v>76510100</v>
      </c>
      <c r="T53" s="52"/>
      <c r="U53" s="93">
        <v>38793</v>
      </c>
      <c r="V53" s="160">
        <v>0.51900000000000002</v>
      </c>
      <c r="W53" s="48">
        <f t="shared" ca="1" si="4"/>
        <v>130.61999499999999</v>
      </c>
      <c r="X53" s="198" t="str">
        <f t="shared" si="5"/>
        <v>200603</v>
      </c>
      <c r="Y53" s="199" t="str">
        <f t="shared" si="6"/>
        <v>200503</v>
      </c>
      <c r="Z53" s="93">
        <f t="shared" ca="1" si="7"/>
        <v>38429</v>
      </c>
      <c r="AA53" s="49">
        <f t="shared" ca="1" si="8"/>
        <v>5</v>
      </c>
      <c r="AB53" s="49">
        <f t="shared" ca="1" si="9"/>
        <v>1</v>
      </c>
      <c r="AC53" s="185">
        <f t="shared" ca="1" si="10"/>
        <v>2.2010000000000001</v>
      </c>
      <c r="AD53" s="184">
        <f t="shared" ca="1" si="11"/>
        <v>1.6850406402174493E-2</v>
      </c>
    </row>
    <row r="54" spans="1:30" x14ac:dyDescent="0.25">
      <c r="A54">
        <v>39</v>
      </c>
      <c r="B54" s="93">
        <v>42138</v>
      </c>
      <c r="C54" s="48">
        <v>211.240005</v>
      </c>
      <c r="D54" s="48">
        <v>212.320007</v>
      </c>
      <c r="E54" s="48">
        <v>210.91000399999999</v>
      </c>
      <c r="F54" s="48">
        <v>212.21000699999999</v>
      </c>
      <c r="G54" s="49">
        <v>95934000</v>
      </c>
      <c r="H54" s="48">
        <v>211.18242599999999</v>
      </c>
      <c r="I54" s="52">
        <f t="shared" si="12"/>
        <v>0.99515771657271568</v>
      </c>
      <c r="J54" s="52">
        <f t="shared" ca="1" si="13"/>
        <v>1</v>
      </c>
      <c r="K54" s="48">
        <f t="shared" si="0"/>
        <v>210.22</v>
      </c>
      <c r="L54" s="48">
        <f t="shared" si="1"/>
        <v>211.29</v>
      </c>
      <c r="M54" s="48">
        <f t="shared" si="2"/>
        <v>209.89</v>
      </c>
      <c r="N54" s="48">
        <f t="shared" si="3"/>
        <v>211.18</v>
      </c>
      <c r="O54" s="49">
        <f t="shared" ca="1" si="14"/>
        <v>95934000</v>
      </c>
      <c r="T54" s="52"/>
      <c r="U54" s="93">
        <v>38702</v>
      </c>
      <c r="V54" s="160">
        <v>0.67200000000000004</v>
      </c>
      <c r="W54" s="48">
        <f t="shared" ca="1" si="4"/>
        <v>126.360001</v>
      </c>
      <c r="X54" s="198" t="str">
        <f t="shared" si="5"/>
        <v>200512</v>
      </c>
      <c r="Y54" s="199" t="str">
        <f t="shared" si="6"/>
        <v>200412</v>
      </c>
      <c r="Z54" s="93">
        <f t="shared" ca="1" si="7"/>
        <v>38338</v>
      </c>
      <c r="AA54" s="49">
        <f t="shared" ca="1" si="8"/>
        <v>5</v>
      </c>
      <c r="AB54" s="49">
        <f t="shared" ca="1" si="9"/>
        <v>1</v>
      </c>
      <c r="AC54" s="185">
        <f t="shared" ca="1" si="10"/>
        <v>2.149</v>
      </c>
      <c r="AD54" s="184">
        <f t="shared" ca="1" si="11"/>
        <v>1.7006964094595092E-2</v>
      </c>
    </row>
    <row r="55" spans="1:30" x14ac:dyDescent="0.25">
      <c r="A55">
        <v>40</v>
      </c>
      <c r="B55" s="93">
        <v>42137</v>
      </c>
      <c r="C55" s="48">
        <v>210.470001</v>
      </c>
      <c r="D55" s="48">
        <v>211.220001</v>
      </c>
      <c r="E55" s="48">
        <v>209.740005</v>
      </c>
      <c r="F55" s="48">
        <v>210.020004</v>
      </c>
      <c r="G55" s="49">
        <v>94667900</v>
      </c>
      <c r="H55" s="48">
        <v>209.003028</v>
      </c>
      <c r="I55" s="52">
        <f t="shared" si="12"/>
        <v>0.99515771840476686</v>
      </c>
      <c r="J55" s="52">
        <f t="shared" ca="1" si="13"/>
        <v>1</v>
      </c>
      <c r="K55" s="48">
        <f t="shared" si="0"/>
        <v>209.45</v>
      </c>
      <c r="L55" s="48">
        <f t="shared" si="1"/>
        <v>210.2</v>
      </c>
      <c r="M55" s="48">
        <f t="shared" si="2"/>
        <v>208.72</v>
      </c>
      <c r="N55" s="48">
        <f t="shared" si="3"/>
        <v>209</v>
      </c>
      <c r="O55" s="49">
        <f t="shared" ca="1" si="14"/>
        <v>94667900</v>
      </c>
      <c r="T55" s="52"/>
      <c r="U55" s="93">
        <v>38611</v>
      </c>
      <c r="V55" s="160">
        <v>0.52200000000000002</v>
      </c>
      <c r="W55" s="48">
        <f t="shared" ca="1" si="4"/>
        <v>123.5</v>
      </c>
      <c r="X55" s="198" t="str">
        <f t="shared" si="5"/>
        <v>200509</v>
      </c>
      <c r="Y55" s="199" t="str">
        <f t="shared" si="6"/>
        <v>200409</v>
      </c>
      <c r="Z55" s="93">
        <f t="shared" ca="1" si="7"/>
        <v>38247</v>
      </c>
      <c r="AA55" s="49">
        <f t="shared" ca="1" si="8"/>
        <v>6</v>
      </c>
      <c r="AB55" s="49">
        <f t="shared" ca="1" si="9"/>
        <v>1</v>
      </c>
      <c r="AC55" s="185">
        <f t="shared" ca="1" si="10"/>
        <v>2.3959999999999999</v>
      </c>
      <c r="AD55" s="184">
        <f t="shared" ca="1" si="11"/>
        <v>1.9400809716599191E-2</v>
      </c>
    </row>
    <row r="56" spans="1:30" x14ac:dyDescent="0.25">
      <c r="A56">
        <v>41</v>
      </c>
      <c r="B56" s="93">
        <v>42136</v>
      </c>
      <c r="C56" s="48">
        <v>209.61000100000001</v>
      </c>
      <c r="D56" s="48">
        <v>210.63000500000001</v>
      </c>
      <c r="E56" s="48">
        <v>208.61999499999999</v>
      </c>
      <c r="F56" s="48">
        <v>209.979996</v>
      </c>
      <c r="G56" s="49">
        <v>119727600</v>
      </c>
      <c r="H56" s="48">
        <v>208.96321399999999</v>
      </c>
      <c r="I56" s="52">
        <f t="shared" si="12"/>
        <v>0.99515771969059375</v>
      </c>
      <c r="J56" s="52">
        <f t="shared" ca="1" si="13"/>
        <v>1</v>
      </c>
      <c r="K56" s="48">
        <f t="shared" si="0"/>
        <v>208.6</v>
      </c>
      <c r="L56" s="48">
        <f t="shared" si="1"/>
        <v>209.61</v>
      </c>
      <c r="M56" s="48">
        <f t="shared" si="2"/>
        <v>207.61</v>
      </c>
      <c r="N56" s="48">
        <f t="shared" si="3"/>
        <v>208.96</v>
      </c>
      <c r="O56" s="49">
        <f t="shared" ca="1" si="14"/>
        <v>119727600</v>
      </c>
      <c r="T56" s="52"/>
      <c r="U56" s="93">
        <v>38520</v>
      </c>
      <c r="V56" s="160">
        <v>0.48799999999999999</v>
      </c>
      <c r="W56" s="48">
        <f t="shared" ca="1" si="4"/>
        <v>121.360001</v>
      </c>
      <c r="X56" s="198" t="str">
        <f t="shared" si="5"/>
        <v>200506</v>
      </c>
      <c r="Y56" s="199" t="str">
        <f t="shared" si="6"/>
        <v>200406</v>
      </c>
      <c r="Z56" s="93">
        <f t="shared" ca="1" si="7"/>
        <v>38156</v>
      </c>
      <c r="AA56" s="49">
        <f t="shared" ca="1" si="8"/>
        <v>6</v>
      </c>
      <c r="AB56" s="49">
        <f t="shared" ca="1" si="9"/>
        <v>1</v>
      </c>
      <c r="AC56" s="185">
        <f t="shared" ca="1" si="10"/>
        <v>2.343</v>
      </c>
      <c r="AD56" s="184">
        <f t="shared" ca="1" si="11"/>
        <v>1.9306196281260742E-2</v>
      </c>
    </row>
    <row r="57" spans="1:30" x14ac:dyDescent="0.25">
      <c r="A57">
        <v>42</v>
      </c>
      <c r="B57" s="93">
        <v>42135</v>
      </c>
      <c r="C57" s="48">
        <v>211.570007</v>
      </c>
      <c r="D57" s="48">
        <v>211.88999899999999</v>
      </c>
      <c r="E57" s="48">
        <v>210.520004</v>
      </c>
      <c r="F57" s="48">
        <v>210.61000100000001</v>
      </c>
      <c r="G57" s="49">
        <v>75708100</v>
      </c>
      <c r="H57" s="48">
        <v>209.59016800000001</v>
      </c>
      <c r="I57" s="52">
        <f t="shared" si="12"/>
        <v>0.99515771808006404</v>
      </c>
      <c r="J57" s="52">
        <f t="shared" ca="1" si="13"/>
        <v>1</v>
      </c>
      <c r="K57" s="48">
        <f t="shared" si="0"/>
        <v>210.55</v>
      </c>
      <c r="L57" s="48">
        <f t="shared" si="1"/>
        <v>210.86</v>
      </c>
      <c r="M57" s="48">
        <f t="shared" si="2"/>
        <v>209.5</v>
      </c>
      <c r="N57" s="48">
        <f t="shared" si="3"/>
        <v>209.59</v>
      </c>
      <c r="O57" s="49">
        <f t="shared" ca="1" si="14"/>
        <v>75708100</v>
      </c>
      <c r="T57" s="52"/>
      <c r="U57" s="93">
        <v>38429</v>
      </c>
      <c r="V57" s="160">
        <v>0.46700000000000003</v>
      </c>
      <c r="W57" s="48">
        <f t="shared" ca="1" si="4"/>
        <v>118.540001</v>
      </c>
      <c r="X57" s="198" t="str">
        <f t="shared" si="5"/>
        <v>200503</v>
      </c>
      <c r="Y57" s="199" t="str">
        <f t="shared" si="6"/>
        <v>200403</v>
      </c>
      <c r="Z57" s="93">
        <f t="shared" ca="1" si="7"/>
        <v>38065</v>
      </c>
      <c r="AA57" s="49">
        <f t="shared" ca="1" si="8"/>
        <v>6</v>
      </c>
      <c r="AB57" s="49">
        <f t="shared" ca="1" si="9"/>
        <v>1</v>
      </c>
      <c r="AC57" s="185">
        <f t="shared" ca="1" si="10"/>
        <v>2.2689999999999997</v>
      </c>
      <c r="AD57" s="184">
        <f t="shared" ca="1" si="11"/>
        <v>1.9141217992734785E-2</v>
      </c>
    </row>
    <row r="58" spans="1:30" x14ac:dyDescent="0.25">
      <c r="A58">
        <v>43</v>
      </c>
      <c r="B58" s="93">
        <v>42132</v>
      </c>
      <c r="C58" s="48">
        <v>210.88000500000001</v>
      </c>
      <c r="D58" s="48">
        <v>211.86000100000001</v>
      </c>
      <c r="E58" s="48">
        <v>210.779999</v>
      </c>
      <c r="F58" s="48">
        <v>211.61999499999999</v>
      </c>
      <c r="G58" s="49">
        <v>155877300</v>
      </c>
      <c r="H58" s="48">
        <v>210.59527199999999</v>
      </c>
      <c r="I58" s="52">
        <f t="shared" si="12"/>
        <v>0.99515772127298274</v>
      </c>
      <c r="J58" s="52">
        <f t="shared" ca="1" si="13"/>
        <v>1</v>
      </c>
      <c r="K58" s="48">
        <f t="shared" si="0"/>
        <v>209.86</v>
      </c>
      <c r="L58" s="48">
        <f t="shared" si="1"/>
        <v>210.83</v>
      </c>
      <c r="M58" s="48">
        <f t="shared" si="2"/>
        <v>209.76</v>
      </c>
      <c r="N58" s="48">
        <f t="shared" si="3"/>
        <v>210.6</v>
      </c>
      <c r="O58" s="49">
        <f t="shared" ca="1" si="14"/>
        <v>155877300</v>
      </c>
      <c r="T58" s="52"/>
      <c r="U58" s="93">
        <v>38338</v>
      </c>
      <c r="V58" s="160">
        <v>0.56799999999999995</v>
      </c>
      <c r="W58" s="48">
        <f t="shared" ca="1" si="4"/>
        <v>119.44000200000001</v>
      </c>
      <c r="X58" s="198" t="str">
        <f t="shared" si="5"/>
        <v>200412</v>
      </c>
      <c r="Y58" s="199" t="str">
        <f t="shared" si="6"/>
        <v>200312</v>
      </c>
      <c r="Z58" s="93">
        <f t="shared" ca="1" si="7"/>
        <v>37974</v>
      </c>
      <c r="AA58" s="49">
        <f t="shared" ca="1" si="8"/>
        <v>6</v>
      </c>
      <c r="AB58" s="49">
        <f t="shared" ca="1" si="9"/>
        <v>1</v>
      </c>
      <c r="AC58" s="185">
        <f t="shared" ca="1" si="10"/>
        <v>2.1970000000000001</v>
      </c>
      <c r="AD58" s="184">
        <f t="shared" ca="1" si="11"/>
        <v>1.8394172498423098E-2</v>
      </c>
    </row>
    <row r="59" spans="1:30" x14ac:dyDescent="0.25">
      <c r="A59">
        <v>44</v>
      </c>
      <c r="B59" s="93">
        <v>42131</v>
      </c>
      <c r="C59" s="48">
        <v>207.91999799999999</v>
      </c>
      <c r="D59" s="48">
        <v>209.38000500000001</v>
      </c>
      <c r="E59" s="48">
        <v>207.520004</v>
      </c>
      <c r="F59" s="48">
        <v>208.86999499999999</v>
      </c>
      <c r="G59" s="49">
        <v>88244900</v>
      </c>
      <c r="H59" s="48">
        <v>207.858588</v>
      </c>
      <c r="I59" s="52">
        <f t="shared" si="12"/>
        <v>0.99515771999707281</v>
      </c>
      <c r="J59" s="52">
        <f t="shared" ca="1" si="13"/>
        <v>1</v>
      </c>
      <c r="K59" s="48">
        <f t="shared" si="0"/>
        <v>206.91</v>
      </c>
      <c r="L59" s="48">
        <f t="shared" si="1"/>
        <v>208.37</v>
      </c>
      <c r="M59" s="48">
        <f t="shared" si="2"/>
        <v>206.52</v>
      </c>
      <c r="N59" s="48">
        <f t="shared" si="3"/>
        <v>207.86</v>
      </c>
      <c r="O59" s="49">
        <f t="shared" ca="1" si="14"/>
        <v>88244900</v>
      </c>
      <c r="T59" s="52"/>
      <c r="U59" s="93">
        <v>38306</v>
      </c>
      <c r="V59" s="160">
        <v>0.35099999999999998</v>
      </c>
      <c r="W59" s="48">
        <f t="shared" ca="1" si="4"/>
        <v>118.730003</v>
      </c>
      <c r="X59" s="198" t="str">
        <f t="shared" si="5"/>
        <v>200411</v>
      </c>
      <c r="Y59" s="199" t="str">
        <f t="shared" si="6"/>
        <v>200311</v>
      </c>
      <c r="Z59" s="93">
        <f t="shared" ca="1" si="7"/>
        <v>37974</v>
      </c>
      <c r="AA59" s="49">
        <f t="shared" ca="1" si="8"/>
        <v>5</v>
      </c>
      <c r="AB59" s="49">
        <f t="shared" ca="1" si="9"/>
        <v>0</v>
      </c>
      <c r="AC59" s="185">
        <f t="shared" ca="1" si="10"/>
        <v>2.145</v>
      </c>
      <c r="AD59" s="184">
        <f t="shared" ca="1" si="11"/>
        <v>1.8066200166776718E-2</v>
      </c>
    </row>
    <row r="60" spans="1:30" x14ac:dyDescent="0.25">
      <c r="A60">
        <v>45</v>
      </c>
      <c r="B60" s="93">
        <v>42130</v>
      </c>
      <c r="C60" s="48">
        <v>209.55999800000001</v>
      </c>
      <c r="D60" s="48">
        <v>209.929993</v>
      </c>
      <c r="E60" s="48">
        <v>206.759995</v>
      </c>
      <c r="F60" s="48">
        <v>208.03999300000001</v>
      </c>
      <c r="G60" s="49">
        <v>135060200</v>
      </c>
      <c r="H60" s="48">
        <v>207.03260499999999</v>
      </c>
      <c r="I60" s="52">
        <f t="shared" si="12"/>
        <v>0.99515771950636422</v>
      </c>
      <c r="J60" s="52">
        <f t="shared" ca="1" si="13"/>
        <v>1</v>
      </c>
      <c r="K60" s="48">
        <f t="shared" si="0"/>
        <v>208.55</v>
      </c>
      <c r="L60" s="48">
        <f t="shared" si="1"/>
        <v>208.91</v>
      </c>
      <c r="M60" s="48">
        <f t="shared" si="2"/>
        <v>205.76</v>
      </c>
      <c r="N60" s="48">
        <f t="shared" si="3"/>
        <v>207.03</v>
      </c>
      <c r="O60" s="49">
        <f t="shared" ca="1" si="14"/>
        <v>135060200</v>
      </c>
      <c r="T60" s="52"/>
      <c r="U60" s="93">
        <v>38247</v>
      </c>
      <c r="V60" s="160">
        <v>0.46899999999999997</v>
      </c>
      <c r="W60" s="48">
        <f t="shared" ca="1" si="4"/>
        <v>113.150002</v>
      </c>
      <c r="X60" s="198" t="str">
        <f t="shared" si="5"/>
        <v>200409</v>
      </c>
      <c r="Y60" s="199" t="str">
        <f t="shared" si="6"/>
        <v>200309</v>
      </c>
      <c r="Z60" s="93">
        <f t="shared" ca="1" si="7"/>
        <v>37883</v>
      </c>
      <c r="AA60" s="49">
        <f t="shared" ca="1" si="8"/>
        <v>5</v>
      </c>
      <c r="AB60" s="49">
        <f t="shared" ca="1" si="9"/>
        <v>1</v>
      </c>
      <c r="AC60" s="185">
        <f t="shared" ca="1" si="10"/>
        <v>1.794</v>
      </c>
      <c r="AD60" s="184">
        <f t="shared" ca="1" si="11"/>
        <v>1.585505937507628E-2</v>
      </c>
    </row>
    <row r="61" spans="1:30" x14ac:dyDescent="0.25">
      <c r="A61">
        <v>46</v>
      </c>
      <c r="B61" s="93">
        <v>42129</v>
      </c>
      <c r="C61" s="48">
        <v>211.029999</v>
      </c>
      <c r="D61" s="48">
        <v>211.46000699999999</v>
      </c>
      <c r="E61" s="48">
        <v>208.729996</v>
      </c>
      <c r="F61" s="48">
        <v>208.89999399999999</v>
      </c>
      <c r="G61" s="49">
        <v>113326200</v>
      </c>
      <c r="H61" s="48">
        <v>207.888441</v>
      </c>
      <c r="I61" s="52">
        <f t="shared" si="12"/>
        <v>0.99515771647173912</v>
      </c>
      <c r="J61" s="52">
        <f t="shared" ca="1" si="13"/>
        <v>1</v>
      </c>
      <c r="K61" s="48">
        <f t="shared" si="0"/>
        <v>210.01</v>
      </c>
      <c r="L61" s="48">
        <f t="shared" si="1"/>
        <v>210.44</v>
      </c>
      <c r="M61" s="48">
        <f t="shared" si="2"/>
        <v>207.72</v>
      </c>
      <c r="N61" s="48">
        <f t="shared" si="3"/>
        <v>207.89</v>
      </c>
      <c r="O61" s="49">
        <f t="shared" ca="1" si="14"/>
        <v>113326200</v>
      </c>
      <c r="T61" s="52"/>
      <c r="U61" s="93">
        <v>38156</v>
      </c>
      <c r="V61" s="160">
        <v>0.41399999999999998</v>
      </c>
      <c r="W61" s="48">
        <f t="shared" ca="1" si="4"/>
        <v>113.629997</v>
      </c>
      <c r="X61" s="198" t="str">
        <f t="shared" si="5"/>
        <v>200406</v>
      </c>
      <c r="Y61" s="199" t="str">
        <f t="shared" si="6"/>
        <v>200306</v>
      </c>
      <c r="Z61" s="93">
        <f t="shared" ca="1" si="7"/>
        <v>37792</v>
      </c>
      <c r="AA61" s="49">
        <f t="shared" ca="1" si="8"/>
        <v>5</v>
      </c>
      <c r="AB61" s="49">
        <f t="shared" ca="1" si="9"/>
        <v>1</v>
      </c>
      <c r="AC61" s="185">
        <f t="shared" ca="1" si="10"/>
        <v>1.7249999999999999</v>
      </c>
      <c r="AD61" s="184">
        <f t="shared" ca="1" si="11"/>
        <v>1.5180850528404044E-2</v>
      </c>
    </row>
    <row r="62" spans="1:30" x14ac:dyDescent="0.25">
      <c r="A62">
        <v>47</v>
      </c>
      <c r="B62" s="93">
        <v>42128</v>
      </c>
      <c r="C62" s="48">
        <v>211.229996</v>
      </c>
      <c r="D62" s="48">
        <v>212.020004</v>
      </c>
      <c r="E62" s="48">
        <v>211.10000600000001</v>
      </c>
      <c r="F62" s="48">
        <v>211.320007</v>
      </c>
      <c r="G62" s="49">
        <v>70927200</v>
      </c>
      <c r="H62" s="48">
        <v>210.29673600000001</v>
      </c>
      <c r="I62" s="52">
        <f t="shared" si="12"/>
        <v>0.99515771831296607</v>
      </c>
      <c r="J62" s="52">
        <f t="shared" ca="1" si="13"/>
        <v>1</v>
      </c>
      <c r="K62" s="48">
        <f t="shared" si="0"/>
        <v>210.21</v>
      </c>
      <c r="L62" s="48">
        <f t="shared" si="1"/>
        <v>210.99</v>
      </c>
      <c r="M62" s="48">
        <f t="shared" si="2"/>
        <v>210.08</v>
      </c>
      <c r="N62" s="48">
        <f t="shared" si="3"/>
        <v>210.3</v>
      </c>
      <c r="O62" s="49">
        <f t="shared" ca="1" si="14"/>
        <v>70927200</v>
      </c>
      <c r="T62" s="52"/>
      <c r="U62" s="93">
        <v>38065</v>
      </c>
      <c r="V62" s="160">
        <v>0.39500000000000002</v>
      </c>
      <c r="W62" s="48">
        <f t="shared" ca="1" si="4"/>
        <v>111.05999799999999</v>
      </c>
      <c r="X62" s="198" t="str">
        <f t="shared" si="5"/>
        <v>200403</v>
      </c>
      <c r="Y62" s="199" t="str">
        <f t="shared" si="6"/>
        <v>200303</v>
      </c>
      <c r="Z62" s="93">
        <f t="shared" ca="1" si="7"/>
        <v>37701</v>
      </c>
      <c r="AA62" s="49">
        <f t="shared" ca="1" si="8"/>
        <v>5</v>
      </c>
      <c r="AB62" s="49">
        <f t="shared" ca="1" si="9"/>
        <v>1</v>
      </c>
      <c r="AC62" s="185">
        <f t="shared" ca="1" si="10"/>
        <v>1.671</v>
      </c>
      <c r="AD62" s="184">
        <f t="shared" ca="1" si="11"/>
        <v>1.5045921394668134E-2</v>
      </c>
    </row>
    <row r="63" spans="1:30" x14ac:dyDescent="0.25">
      <c r="A63">
        <v>48</v>
      </c>
      <c r="B63" s="93">
        <v>42125</v>
      </c>
      <c r="C63" s="48">
        <v>209.39999399999999</v>
      </c>
      <c r="D63" s="48">
        <v>210.770004</v>
      </c>
      <c r="E63" s="48">
        <v>209.279999</v>
      </c>
      <c r="F63" s="48">
        <v>210.720001</v>
      </c>
      <c r="G63" s="49">
        <v>103399700</v>
      </c>
      <c r="H63" s="48">
        <v>209.699636</v>
      </c>
      <c r="I63" s="52">
        <f t="shared" si="12"/>
        <v>0.99515772116952483</v>
      </c>
      <c r="J63" s="52">
        <f t="shared" ca="1" si="13"/>
        <v>1</v>
      </c>
      <c r="K63" s="48">
        <f t="shared" si="0"/>
        <v>208.39</v>
      </c>
      <c r="L63" s="48">
        <f t="shared" si="1"/>
        <v>209.75</v>
      </c>
      <c r="M63" s="48">
        <f t="shared" si="2"/>
        <v>208.27</v>
      </c>
      <c r="N63" s="48">
        <f t="shared" si="3"/>
        <v>209.7</v>
      </c>
      <c r="O63" s="49">
        <f t="shared" ca="1" si="14"/>
        <v>103399700</v>
      </c>
      <c r="T63" s="52"/>
      <c r="U63" s="93">
        <v>37974</v>
      </c>
      <c r="V63" s="160">
        <v>0.51600000000000001</v>
      </c>
      <c r="W63" s="48">
        <f t="shared" ca="1" si="4"/>
        <v>108.900002</v>
      </c>
      <c r="X63" s="198" t="str">
        <f t="shared" si="5"/>
        <v>200312</v>
      </c>
      <c r="Y63" s="199" t="str">
        <f t="shared" si="6"/>
        <v>200212</v>
      </c>
      <c r="Z63" s="93">
        <f t="shared" ca="1" si="7"/>
        <v>37610</v>
      </c>
      <c r="AA63" s="49">
        <f t="shared" ca="1" si="8"/>
        <v>5</v>
      </c>
      <c r="AB63" s="49">
        <f t="shared" ca="1" si="9"/>
        <v>1</v>
      </c>
      <c r="AC63" s="185">
        <f t="shared" ca="1" si="10"/>
        <v>1.63</v>
      </c>
      <c r="AD63" s="184">
        <f t="shared" ca="1" si="11"/>
        <v>1.4967860147514046E-2</v>
      </c>
    </row>
    <row r="64" spans="1:30" x14ac:dyDescent="0.25">
      <c r="A64">
        <v>49</v>
      </c>
      <c r="B64" s="93">
        <v>42124</v>
      </c>
      <c r="C64" s="48">
        <v>209.88000500000001</v>
      </c>
      <c r="D64" s="48">
        <v>210.35000600000001</v>
      </c>
      <c r="E64" s="48">
        <v>207.61999499999999</v>
      </c>
      <c r="F64" s="48">
        <v>208.46000699999999</v>
      </c>
      <c r="G64" s="49">
        <v>161304900</v>
      </c>
      <c r="H64" s="48">
        <v>207.45058499999999</v>
      </c>
      <c r="I64" s="52">
        <f t="shared" si="12"/>
        <v>0.99515771866974945</v>
      </c>
      <c r="J64" s="52">
        <f t="shared" ca="1" si="13"/>
        <v>1</v>
      </c>
      <c r="K64" s="48">
        <f t="shared" si="0"/>
        <v>208.86</v>
      </c>
      <c r="L64" s="48">
        <f t="shared" si="1"/>
        <v>209.33</v>
      </c>
      <c r="M64" s="48">
        <f t="shared" si="2"/>
        <v>206.61</v>
      </c>
      <c r="N64" s="48">
        <f t="shared" si="3"/>
        <v>207.45</v>
      </c>
      <c r="O64" s="49">
        <f t="shared" ca="1" si="14"/>
        <v>161304900</v>
      </c>
      <c r="T64" s="52"/>
      <c r="U64" s="93">
        <v>37883</v>
      </c>
      <c r="V64" s="160">
        <v>0.4</v>
      </c>
      <c r="W64" s="48">
        <f t="shared" ca="1" si="4"/>
        <v>103.66999800000001</v>
      </c>
      <c r="X64" s="198" t="str">
        <f t="shared" si="5"/>
        <v>200309</v>
      </c>
      <c r="Y64" s="199" t="str">
        <f t="shared" si="6"/>
        <v>200209</v>
      </c>
      <c r="Z64" s="93">
        <f t="shared" ca="1" si="7"/>
        <v>37519</v>
      </c>
      <c r="AA64" s="49">
        <f t="shared" ca="1" si="8"/>
        <v>5</v>
      </c>
      <c r="AB64" s="49">
        <f t="shared" ca="1" si="9"/>
        <v>1</v>
      </c>
      <c r="AC64" s="185">
        <f t="shared" ca="1" si="10"/>
        <v>1.5499999999999998</v>
      </c>
      <c r="AD64" s="184">
        <f t="shared" ca="1" si="11"/>
        <v>1.4951288028384063E-2</v>
      </c>
    </row>
    <row r="65" spans="1:30" x14ac:dyDescent="0.25">
      <c r="A65">
        <v>50</v>
      </c>
      <c r="B65" s="93">
        <v>42123</v>
      </c>
      <c r="C65" s="48">
        <v>211.44000199999999</v>
      </c>
      <c r="D65" s="48">
        <v>211.44000199999999</v>
      </c>
      <c r="E65" s="48">
        <v>209.60000600000001</v>
      </c>
      <c r="F65" s="48">
        <v>210.570007</v>
      </c>
      <c r="G65" s="49">
        <v>125684900</v>
      </c>
      <c r="H65" s="48">
        <v>209.55036799999999</v>
      </c>
      <c r="I65" s="52">
        <f t="shared" si="12"/>
        <v>0.99515771968417133</v>
      </c>
      <c r="J65" s="52">
        <f t="shared" ca="1" si="13"/>
        <v>1</v>
      </c>
      <c r="K65" s="48">
        <f t="shared" si="0"/>
        <v>210.42</v>
      </c>
      <c r="L65" s="48">
        <f t="shared" si="1"/>
        <v>210.42</v>
      </c>
      <c r="M65" s="48">
        <f t="shared" si="2"/>
        <v>208.59</v>
      </c>
      <c r="N65" s="48">
        <f t="shared" si="3"/>
        <v>209.55</v>
      </c>
      <c r="O65" s="49">
        <f t="shared" ca="1" si="14"/>
        <v>125684900</v>
      </c>
      <c r="T65" s="52"/>
      <c r="U65" s="93">
        <v>37792</v>
      </c>
      <c r="V65" s="160">
        <v>0.36</v>
      </c>
      <c r="W65" s="48">
        <f t="shared" ca="1" si="4"/>
        <v>99.440002000000007</v>
      </c>
      <c r="X65" s="198" t="str">
        <f t="shared" si="5"/>
        <v>200306</v>
      </c>
      <c r="Y65" s="199" t="str">
        <f t="shared" si="6"/>
        <v>200206</v>
      </c>
      <c r="Z65" s="93">
        <f t="shared" ca="1" si="7"/>
        <v>37428</v>
      </c>
      <c r="AA65" s="49">
        <f t="shared" ca="1" si="8"/>
        <v>5</v>
      </c>
      <c r="AB65" s="49">
        <f t="shared" ca="1" si="9"/>
        <v>1</v>
      </c>
      <c r="AC65" s="185">
        <f t="shared" ca="1" si="10"/>
        <v>1.528</v>
      </c>
      <c r="AD65" s="184">
        <f t="shared" ca="1" si="11"/>
        <v>1.5366049570272534E-2</v>
      </c>
    </row>
    <row r="66" spans="1:30" x14ac:dyDescent="0.25">
      <c r="A66">
        <v>51</v>
      </c>
      <c r="B66" s="93">
        <v>42122</v>
      </c>
      <c r="C66" s="48">
        <v>210.740005</v>
      </c>
      <c r="D66" s="48">
        <v>211.5</v>
      </c>
      <c r="E66" s="48">
        <v>209.33000200000001</v>
      </c>
      <c r="F66" s="48">
        <v>211.44000199999999</v>
      </c>
      <c r="G66" s="49">
        <v>86863500</v>
      </c>
      <c r="H66" s="48">
        <v>210.41614999999999</v>
      </c>
      <c r="I66" s="52">
        <f t="shared" si="12"/>
        <v>0.99515771854750545</v>
      </c>
      <c r="J66" s="52">
        <f t="shared" ca="1" si="13"/>
        <v>1</v>
      </c>
      <c r="K66" s="48">
        <f t="shared" si="0"/>
        <v>209.72</v>
      </c>
      <c r="L66" s="48">
        <f t="shared" si="1"/>
        <v>210.48</v>
      </c>
      <c r="M66" s="48">
        <f t="shared" si="2"/>
        <v>208.32</v>
      </c>
      <c r="N66" s="48">
        <f t="shared" si="3"/>
        <v>210.42</v>
      </c>
      <c r="O66" s="49">
        <f t="shared" ca="1" si="14"/>
        <v>86863500</v>
      </c>
      <c r="T66" s="52"/>
      <c r="U66" s="93">
        <v>37701</v>
      </c>
      <c r="V66" s="160">
        <v>0.35399999999999998</v>
      </c>
      <c r="W66" s="48">
        <f t="shared" ca="1" si="4"/>
        <v>89.669998000000007</v>
      </c>
      <c r="X66" s="198" t="str">
        <f t="shared" si="5"/>
        <v>200303</v>
      </c>
      <c r="Y66" s="199" t="str">
        <f t="shared" si="6"/>
        <v>200203</v>
      </c>
      <c r="Z66" s="93">
        <f t="shared" ca="1" si="7"/>
        <v>37330</v>
      </c>
      <c r="AA66" s="49">
        <f t="shared" ca="1" si="8"/>
        <v>5</v>
      </c>
      <c r="AB66" s="49">
        <f t="shared" ca="1" si="9"/>
        <v>1</v>
      </c>
      <c r="AC66" s="185">
        <f t="shared" ca="1" si="10"/>
        <v>1.5209999999999999</v>
      </c>
      <c r="AD66" s="184">
        <f t="shared" ca="1" si="11"/>
        <v>1.6962195092276013E-2</v>
      </c>
    </row>
    <row r="67" spans="1:30" x14ac:dyDescent="0.25">
      <c r="A67">
        <v>52</v>
      </c>
      <c r="B67" s="93">
        <v>42121</v>
      </c>
      <c r="C67" s="48">
        <v>212.33000200000001</v>
      </c>
      <c r="D67" s="48">
        <v>212.479996</v>
      </c>
      <c r="E67" s="48">
        <v>210.53999300000001</v>
      </c>
      <c r="F67" s="48">
        <v>210.770004</v>
      </c>
      <c r="G67" s="49">
        <v>79358100</v>
      </c>
      <c r="H67" s="48">
        <v>209.74939699999999</v>
      </c>
      <c r="I67" s="52">
        <f t="shared" si="12"/>
        <v>0.99515772177904394</v>
      </c>
      <c r="J67" s="52">
        <f t="shared" ca="1" si="13"/>
        <v>1</v>
      </c>
      <c r="K67" s="48">
        <f t="shared" si="0"/>
        <v>211.3</v>
      </c>
      <c r="L67" s="48">
        <f t="shared" si="1"/>
        <v>211.45</v>
      </c>
      <c r="M67" s="48">
        <f t="shared" si="2"/>
        <v>209.52</v>
      </c>
      <c r="N67" s="48">
        <f t="shared" si="3"/>
        <v>209.75</v>
      </c>
      <c r="O67" s="49">
        <f t="shared" ca="1" si="14"/>
        <v>79358100</v>
      </c>
      <c r="T67" s="52"/>
      <c r="U67" s="93">
        <v>37610</v>
      </c>
      <c r="V67" s="160">
        <v>0.436</v>
      </c>
      <c r="W67" s="48">
        <f t="shared" ca="1" si="4"/>
        <v>89.989998</v>
      </c>
      <c r="X67" s="198" t="str">
        <f t="shared" si="5"/>
        <v>200212</v>
      </c>
      <c r="Y67" s="199" t="str">
        <f t="shared" si="6"/>
        <v>200112</v>
      </c>
      <c r="Z67" s="93">
        <f t="shared" ca="1" si="7"/>
        <v>37246</v>
      </c>
      <c r="AA67" s="49">
        <f t="shared" ca="1" si="8"/>
        <v>5</v>
      </c>
      <c r="AB67" s="49">
        <f t="shared" ca="1" si="9"/>
        <v>1</v>
      </c>
      <c r="AC67" s="185">
        <f t="shared" ca="1" si="10"/>
        <v>1.498</v>
      </c>
      <c r="AD67" s="184">
        <f t="shared" ca="1" si="11"/>
        <v>1.6646294402629058E-2</v>
      </c>
    </row>
    <row r="68" spans="1:30" x14ac:dyDescent="0.25">
      <c r="A68">
        <v>53</v>
      </c>
      <c r="B68" s="93">
        <v>42118</v>
      </c>
      <c r="C68" s="48">
        <v>211.66000399999999</v>
      </c>
      <c r="D68" s="48">
        <v>211.970001</v>
      </c>
      <c r="E68" s="48">
        <v>211.11000100000001</v>
      </c>
      <c r="F68" s="48">
        <v>211.64999399999999</v>
      </c>
      <c r="G68" s="49">
        <v>61327400</v>
      </c>
      <c r="H68" s="48">
        <v>210.625125</v>
      </c>
      <c r="I68" s="52">
        <f t="shared" si="12"/>
        <v>0.99515771779327333</v>
      </c>
      <c r="J68" s="52">
        <f t="shared" ca="1" si="13"/>
        <v>1</v>
      </c>
      <c r="K68" s="48">
        <f t="shared" si="0"/>
        <v>210.64</v>
      </c>
      <c r="L68" s="48">
        <f t="shared" si="1"/>
        <v>210.94</v>
      </c>
      <c r="M68" s="48">
        <f t="shared" si="2"/>
        <v>210.09</v>
      </c>
      <c r="N68" s="48">
        <f t="shared" si="3"/>
        <v>210.63</v>
      </c>
      <c r="O68" s="49">
        <f t="shared" ca="1" si="14"/>
        <v>61327400</v>
      </c>
      <c r="T68" s="52"/>
      <c r="U68" s="93">
        <v>37519</v>
      </c>
      <c r="V68" s="160">
        <v>0.378</v>
      </c>
      <c r="W68" s="48">
        <f t="shared" ca="1" si="4"/>
        <v>84.349997999999999</v>
      </c>
      <c r="X68" s="198" t="str">
        <f t="shared" si="5"/>
        <v>200209</v>
      </c>
      <c r="Y68" s="199" t="str">
        <f t="shared" si="6"/>
        <v>200109</v>
      </c>
      <c r="Z68" s="93">
        <f t="shared" ca="1" si="7"/>
        <v>37155</v>
      </c>
      <c r="AA68" s="49">
        <f t="shared" ca="1" si="8"/>
        <v>5</v>
      </c>
      <c r="AB68" s="49">
        <f t="shared" ca="1" si="9"/>
        <v>1</v>
      </c>
      <c r="AC68" s="185">
        <f t="shared" ca="1" si="10"/>
        <v>1.4550000000000001</v>
      </c>
      <c r="AD68" s="184">
        <f t="shared" ca="1" si="11"/>
        <v>1.724955583282883E-2</v>
      </c>
    </row>
    <row r="69" spans="1:30" x14ac:dyDescent="0.25">
      <c r="A69">
        <v>54</v>
      </c>
      <c r="B69" s="93">
        <v>42117</v>
      </c>
      <c r="C69" s="48">
        <v>210.14999399999999</v>
      </c>
      <c r="D69" s="48">
        <v>211.94000199999999</v>
      </c>
      <c r="E69" s="48">
        <v>210.009995</v>
      </c>
      <c r="F69" s="48">
        <v>211.16000399999999</v>
      </c>
      <c r="G69" s="49">
        <v>102585900</v>
      </c>
      <c r="H69" s="48">
        <v>210.137508</v>
      </c>
      <c r="I69" s="52">
        <f t="shared" si="12"/>
        <v>0.99515771935673958</v>
      </c>
      <c r="J69" s="52">
        <f t="shared" ca="1" si="13"/>
        <v>1</v>
      </c>
      <c r="K69" s="48">
        <f t="shared" si="0"/>
        <v>209.13</v>
      </c>
      <c r="L69" s="48">
        <f t="shared" si="1"/>
        <v>210.91</v>
      </c>
      <c r="M69" s="48">
        <f t="shared" si="2"/>
        <v>208.99</v>
      </c>
      <c r="N69" s="48">
        <f t="shared" si="3"/>
        <v>210.14</v>
      </c>
      <c r="O69" s="49">
        <f t="shared" ca="1" si="14"/>
        <v>102585900</v>
      </c>
      <c r="T69" s="52"/>
      <c r="U69" s="93">
        <v>37428</v>
      </c>
      <c r="V69" s="160">
        <v>0.35299999999999998</v>
      </c>
      <c r="W69" s="48">
        <f t="shared" ca="1" si="4"/>
        <v>99.279999000000004</v>
      </c>
      <c r="X69" s="198" t="str">
        <f t="shared" si="5"/>
        <v>200206</v>
      </c>
      <c r="Y69" s="199" t="str">
        <f t="shared" si="6"/>
        <v>200106</v>
      </c>
      <c r="Z69" s="93">
        <f t="shared" ca="1" si="7"/>
        <v>37057</v>
      </c>
      <c r="AA69" s="49">
        <f t="shared" ca="1" si="8"/>
        <v>5</v>
      </c>
      <c r="AB69" s="49">
        <f t="shared" ca="1" si="9"/>
        <v>1</v>
      </c>
      <c r="AC69" s="185">
        <f t="shared" ca="1" si="10"/>
        <v>1.446</v>
      </c>
      <c r="AD69" s="184">
        <f t="shared" ca="1" si="11"/>
        <v>1.4564867189412441E-2</v>
      </c>
    </row>
    <row r="70" spans="1:30" x14ac:dyDescent="0.25">
      <c r="A70">
        <v>55</v>
      </c>
      <c r="B70" s="93">
        <v>42116</v>
      </c>
      <c r="C70" s="48">
        <v>210.009995</v>
      </c>
      <c r="D70" s="48">
        <v>210.85000600000001</v>
      </c>
      <c r="E70" s="48">
        <v>208.89999399999999</v>
      </c>
      <c r="F70" s="48">
        <v>210.63000500000001</v>
      </c>
      <c r="G70" s="49">
        <v>78264600</v>
      </c>
      <c r="H70" s="48">
        <v>209.61007499999999</v>
      </c>
      <c r="I70" s="52">
        <f t="shared" si="12"/>
        <v>0.99515771743916537</v>
      </c>
      <c r="J70" s="52">
        <f t="shared" ca="1" si="13"/>
        <v>1</v>
      </c>
      <c r="K70" s="48">
        <f t="shared" si="0"/>
        <v>208.99</v>
      </c>
      <c r="L70" s="48">
        <f t="shared" si="1"/>
        <v>209.83</v>
      </c>
      <c r="M70" s="48">
        <f t="shared" si="2"/>
        <v>207.89</v>
      </c>
      <c r="N70" s="48">
        <f t="shared" si="3"/>
        <v>209.61</v>
      </c>
      <c r="O70" s="49">
        <f t="shared" ca="1" si="14"/>
        <v>78264600</v>
      </c>
      <c r="T70" s="52"/>
      <c r="U70" s="93">
        <v>37330</v>
      </c>
      <c r="V70" s="160">
        <v>0.33100000000000002</v>
      </c>
      <c r="W70" s="48">
        <f t="shared" ca="1" si="4"/>
        <v>116.650002</v>
      </c>
      <c r="X70" s="198" t="str">
        <f t="shared" si="5"/>
        <v>200203</v>
      </c>
      <c r="Y70" s="199" t="str">
        <f t="shared" si="6"/>
        <v>200103</v>
      </c>
      <c r="Z70" s="93">
        <f t="shared" ca="1" si="7"/>
        <v>36966</v>
      </c>
      <c r="AA70" s="49">
        <f t="shared" ca="1" si="8"/>
        <v>5</v>
      </c>
      <c r="AB70" s="49">
        <f t="shared" ca="1" si="9"/>
        <v>1</v>
      </c>
      <c r="AC70" s="185">
        <f t="shared" ca="1" si="10"/>
        <v>1.4390000000000001</v>
      </c>
      <c r="AD70" s="184">
        <f t="shared" ca="1" si="11"/>
        <v>1.2336047795352804E-2</v>
      </c>
    </row>
    <row r="71" spans="1:30" x14ac:dyDescent="0.25">
      <c r="A71">
        <v>56</v>
      </c>
      <c r="B71" s="93">
        <v>42115</v>
      </c>
      <c r="C71" s="48">
        <v>209.85000600000001</v>
      </c>
      <c r="D71" s="48">
        <v>210.86000100000001</v>
      </c>
      <c r="E71" s="48">
        <v>209.240005</v>
      </c>
      <c r="F71" s="48">
        <v>209.60000600000001</v>
      </c>
      <c r="G71" s="49">
        <v>72559800</v>
      </c>
      <c r="H71" s="48">
        <v>208.58506399999999</v>
      </c>
      <c r="I71" s="52">
        <f t="shared" si="12"/>
        <v>0.99515771960426369</v>
      </c>
      <c r="J71" s="52">
        <f t="shared" ca="1" si="13"/>
        <v>1</v>
      </c>
      <c r="K71" s="48">
        <f t="shared" si="0"/>
        <v>208.83</v>
      </c>
      <c r="L71" s="48">
        <f t="shared" si="1"/>
        <v>209.84</v>
      </c>
      <c r="M71" s="48">
        <f t="shared" si="2"/>
        <v>208.23</v>
      </c>
      <c r="N71" s="48">
        <f t="shared" si="3"/>
        <v>208.59</v>
      </c>
      <c r="O71" s="49">
        <f t="shared" ca="1" si="14"/>
        <v>72559800</v>
      </c>
      <c r="T71" s="52"/>
      <c r="U71" s="93">
        <v>37246</v>
      </c>
      <c r="V71" s="160">
        <v>0.39300000000000002</v>
      </c>
      <c r="W71" s="48">
        <f t="shared" ca="1" si="4"/>
        <v>114.949997</v>
      </c>
      <c r="X71" s="198" t="str">
        <f t="shared" si="5"/>
        <v>200112</v>
      </c>
      <c r="Y71" s="199" t="str">
        <f t="shared" si="6"/>
        <v>200012</v>
      </c>
      <c r="Z71" s="93">
        <f t="shared" ca="1" si="7"/>
        <v>36887</v>
      </c>
      <c r="AA71" s="49">
        <f t="shared" ca="1" si="8"/>
        <v>5</v>
      </c>
      <c r="AB71" s="49">
        <f t="shared" ca="1" si="9"/>
        <v>1</v>
      </c>
      <c r="AC71" s="185">
        <f t="shared" ca="1" si="10"/>
        <v>1.4239999999999999</v>
      </c>
      <c r="AD71" s="184">
        <f t="shared" ca="1" si="11"/>
        <v>1.2387995103644935E-2</v>
      </c>
    </row>
    <row r="72" spans="1:30" x14ac:dyDescent="0.25">
      <c r="A72">
        <v>57</v>
      </c>
      <c r="B72" s="93">
        <v>42114</v>
      </c>
      <c r="C72" s="48">
        <v>209.05999800000001</v>
      </c>
      <c r="D72" s="48">
        <v>210.25</v>
      </c>
      <c r="E72" s="48">
        <v>208.96000699999999</v>
      </c>
      <c r="F72" s="48">
        <v>209.85000600000001</v>
      </c>
      <c r="G72" s="49">
        <v>92189500</v>
      </c>
      <c r="H72" s="48">
        <v>208.833853</v>
      </c>
      <c r="I72" s="52">
        <f t="shared" si="12"/>
        <v>0.99515771755565252</v>
      </c>
      <c r="J72" s="52">
        <f t="shared" ca="1" si="13"/>
        <v>1</v>
      </c>
      <c r="K72" s="48">
        <f t="shared" si="0"/>
        <v>208.05</v>
      </c>
      <c r="L72" s="48">
        <f t="shared" si="1"/>
        <v>209.23</v>
      </c>
      <c r="M72" s="48">
        <f t="shared" si="2"/>
        <v>207.95</v>
      </c>
      <c r="N72" s="48">
        <f t="shared" si="3"/>
        <v>208.83</v>
      </c>
      <c r="O72" s="49">
        <f t="shared" ca="1" si="14"/>
        <v>92189500</v>
      </c>
      <c r="T72" s="52"/>
      <c r="U72" s="93">
        <v>37155</v>
      </c>
      <c r="V72" s="160">
        <v>0.36899999999999999</v>
      </c>
      <c r="W72" s="48">
        <f t="shared" ca="1" si="4"/>
        <v>97.279999000000004</v>
      </c>
      <c r="X72" s="198" t="str">
        <f t="shared" si="5"/>
        <v>200109</v>
      </c>
      <c r="Y72" s="199" t="str">
        <f t="shared" si="6"/>
        <v>200009</v>
      </c>
      <c r="Z72" s="93">
        <f t="shared" ca="1" si="7"/>
        <v>36784</v>
      </c>
      <c r="AA72" s="49">
        <f t="shared" ca="1" si="8"/>
        <v>6</v>
      </c>
      <c r="AB72" s="49">
        <f t="shared" ca="1" si="9"/>
        <v>1</v>
      </c>
      <c r="AC72" s="185">
        <f t="shared" ca="1" si="10"/>
        <v>1.4419999999999999</v>
      </c>
      <c r="AD72" s="184">
        <f t="shared" ca="1" si="11"/>
        <v>1.4823190941850235E-2</v>
      </c>
    </row>
    <row r="73" spans="1:30" x14ac:dyDescent="0.25">
      <c r="A73">
        <v>58</v>
      </c>
      <c r="B73" s="93">
        <v>42111</v>
      </c>
      <c r="C73" s="48">
        <v>208.94000199999999</v>
      </c>
      <c r="D73" s="48">
        <v>209.229996</v>
      </c>
      <c r="E73" s="48">
        <v>207.009995</v>
      </c>
      <c r="F73" s="48">
        <v>207.949997</v>
      </c>
      <c r="G73" s="49">
        <v>191113200</v>
      </c>
      <c r="H73" s="48">
        <v>206.94304500000001</v>
      </c>
      <c r="I73" s="52">
        <f t="shared" si="12"/>
        <v>0.99515772053605756</v>
      </c>
      <c r="J73" s="52">
        <f t="shared" ca="1" si="13"/>
        <v>1</v>
      </c>
      <c r="K73" s="48">
        <f t="shared" si="0"/>
        <v>207.93</v>
      </c>
      <c r="L73" s="48">
        <f t="shared" si="1"/>
        <v>208.22</v>
      </c>
      <c r="M73" s="48">
        <f t="shared" si="2"/>
        <v>206.01</v>
      </c>
      <c r="N73" s="48">
        <f t="shared" si="3"/>
        <v>206.94</v>
      </c>
      <c r="O73" s="49">
        <f t="shared" ca="1" si="14"/>
        <v>191113200</v>
      </c>
      <c r="T73" s="52"/>
      <c r="U73" s="93">
        <v>37057</v>
      </c>
      <c r="V73" s="160">
        <v>0.34599999999999997</v>
      </c>
      <c r="W73" s="48">
        <f t="shared" ca="1" si="4"/>
        <v>121.849998</v>
      </c>
      <c r="X73" s="198" t="str">
        <f t="shared" si="5"/>
        <v>200106</v>
      </c>
      <c r="Y73" s="199" t="str">
        <f t="shared" si="6"/>
        <v>200006</v>
      </c>
      <c r="Z73" s="93">
        <f t="shared" ca="1" si="7"/>
        <v>36693</v>
      </c>
      <c r="AA73" s="49">
        <f t="shared" ca="1" si="8"/>
        <v>7</v>
      </c>
      <c r="AB73" s="49">
        <f t="shared" ca="1" si="9"/>
        <v>1</v>
      </c>
      <c r="AC73" s="185">
        <f t="shared" ca="1" si="10"/>
        <v>1.448</v>
      </c>
      <c r="AD73" s="184">
        <f t="shared" ca="1" si="11"/>
        <v>1.1883463469568542E-2</v>
      </c>
    </row>
    <row r="74" spans="1:30" x14ac:dyDescent="0.25">
      <c r="A74">
        <v>59</v>
      </c>
      <c r="B74" s="93">
        <v>42110</v>
      </c>
      <c r="C74" s="48">
        <v>210.029999</v>
      </c>
      <c r="D74" s="48">
        <v>210.979996</v>
      </c>
      <c r="E74" s="48">
        <v>209.78999300000001</v>
      </c>
      <c r="F74" s="48">
        <v>210.36999499999999</v>
      </c>
      <c r="G74" s="49">
        <v>68934900</v>
      </c>
      <c r="H74" s="48">
        <v>209.35132400000001</v>
      </c>
      <c r="I74" s="52">
        <f t="shared" si="12"/>
        <v>0.99515771724004665</v>
      </c>
      <c r="J74" s="52">
        <f t="shared" ca="1" si="13"/>
        <v>1</v>
      </c>
      <c r="K74" s="48">
        <f t="shared" si="0"/>
        <v>209.01</v>
      </c>
      <c r="L74" s="48">
        <f t="shared" si="1"/>
        <v>209.96</v>
      </c>
      <c r="M74" s="48">
        <f t="shared" si="2"/>
        <v>208.77</v>
      </c>
      <c r="N74" s="48">
        <f t="shared" si="3"/>
        <v>209.35</v>
      </c>
      <c r="O74" s="49">
        <f t="shared" ca="1" si="14"/>
        <v>68934900</v>
      </c>
      <c r="T74" s="52"/>
      <c r="U74" s="93">
        <v>36966</v>
      </c>
      <c r="V74" s="160">
        <v>0.316</v>
      </c>
      <c r="W74" s="48">
        <f t="shared" ca="1" si="4"/>
        <v>115.010002</v>
      </c>
      <c r="X74" s="198" t="str">
        <f t="shared" si="5"/>
        <v>200103</v>
      </c>
      <c r="Y74" s="199" t="str">
        <f t="shared" si="6"/>
        <v>200003</v>
      </c>
      <c r="Z74" s="93">
        <f t="shared" ca="1" si="7"/>
        <v>36602</v>
      </c>
      <c r="AA74" s="49">
        <f t="shared" ca="1" si="8"/>
        <v>7</v>
      </c>
      <c r="AB74" s="49">
        <f t="shared" ca="1" si="9"/>
        <v>1</v>
      </c>
      <c r="AC74" s="185">
        <f t="shared" ca="1" si="10"/>
        <v>1.45</v>
      </c>
      <c r="AD74" s="184">
        <f t="shared" ca="1" si="11"/>
        <v>1.2607599119944368E-2</v>
      </c>
    </row>
    <row r="75" spans="1:30" x14ac:dyDescent="0.25">
      <c r="A75">
        <v>60</v>
      </c>
      <c r="B75" s="93">
        <v>42109</v>
      </c>
      <c r="C75" s="48">
        <v>210.050003</v>
      </c>
      <c r="D75" s="48">
        <v>211.03999300000001</v>
      </c>
      <c r="E75" s="48">
        <v>209.949997</v>
      </c>
      <c r="F75" s="48">
        <v>210.429993</v>
      </c>
      <c r="G75" s="49">
        <v>99529300</v>
      </c>
      <c r="H75" s="48">
        <v>209.41103100000001</v>
      </c>
      <c r="I75" s="52">
        <f t="shared" si="12"/>
        <v>0.99515771499360361</v>
      </c>
      <c r="J75" s="52">
        <f t="shared" ca="1" si="13"/>
        <v>1</v>
      </c>
      <c r="K75" s="48">
        <f t="shared" si="0"/>
        <v>209.03</v>
      </c>
      <c r="L75" s="48">
        <f t="shared" si="1"/>
        <v>210.02</v>
      </c>
      <c r="M75" s="48">
        <f t="shared" si="2"/>
        <v>208.93</v>
      </c>
      <c r="N75" s="48">
        <f t="shared" si="3"/>
        <v>209.41</v>
      </c>
      <c r="O75" s="49">
        <f t="shared" ca="1" si="14"/>
        <v>99529300</v>
      </c>
      <c r="T75" s="52"/>
      <c r="U75" s="93">
        <v>36887</v>
      </c>
      <c r="V75" s="160">
        <v>0</v>
      </c>
      <c r="W75" s="48">
        <f t="shared" ca="1" si="4"/>
        <v>133.3125</v>
      </c>
      <c r="X75" s="198" t="str">
        <f t="shared" si="5"/>
        <v>200012</v>
      </c>
      <c r="Y75" s="199" t="str">
        <f t="shared" si="6"/>
        <v>199912</v>
      </c>
      <c r="Z75" s="93">
        <f t="shared" ca="1" si="7"/>
        <v>36511</v>
      </c>
      <c r="AA75" s="49">
        <f t="shared" ca="1" si="8"/>
        <v>7</v>
      </c>
      <c r="AB75" s="49">
        <f t="shared" ca="1" si="9"/>
        <v>1</v>
      </c>
      <c r="AC75" s="185">
        <f t="shared" ca="1" si="10"/>
        <v>1.5049999999999999</v>
      </c>
      <c r="AD75" s="184">
        <f t="shared" ca="1" si="11"/>
        <v>1.1289263947491794E-2</v>
      </c>
    </row>
    <row r="76" spans="1:30" x14ac:dyDescent="0.25">
      <c r="A76">
        <v>61</v>
      </c>
      <c r="B76" s="93">
        <v>42108</v>
      </c>
      <c r="C76" s="48">
        <v>208.85000600000001</v>
      </c>
      <c r="D76" s="48">
        <v>209.71000699999999</v>
      </c>
      <c r="E76" s="48">
        <v>208.10000600000001</v>
      </c>
      <c r="F76" s="48">
        <v>209.490005</v>
      </c>
      <c r="G76" s="49">
        <v>75099900</v>
      </c>
      <c r="H76" s="48">
        <v>208.475596</v>
      </c>
      <c r="I76" s="52">
        <f t="shared" si="12"/>
        <v>0.99515772124784663</v>
      </c>
      <c r="J76" s="52">
        <f t="shared" ca="1" si="13"/>
        <v>1</v>
      </c>
      <c r="K76" s="48">
        <f t="shared" si="0"/>
        <v>207.84</v>
      </c>
      <c r="L76" s="48">
        <f t="shared" si="1"/>
        <v>208.69</v>
      </c>
      <c r="M76" s="48">
        <f t="shared" si="2"/>
        <v>207.09</v>
      </c>
      <c r="N76" s="48">
        <f t="shared" si="3"/>
        <v>208.48</v>
      </c>
      <c r="O76" s="49">
        <f t="shared" ca="1" si="14"/>
        <v>75099900</v>
      </c>
      <c r="T76" s="52"/>
      <c r="U76" s="93">
        <v>36875</v>
      </c>
      <c r="V76" s="160">
        <v>0.41099999999999998</v>
      </c>
      <c r="W76" s="48">
        <f t="shared" ca="1" si="4"/>
        <v>130.968704</v>
      </c>
      <c r="X76" s="198" t="str">
        <f t="shared" si="5"/>
        <v>200012</v>
      </c>
      <c r="Y76" s="199" t="str">
        <f t="shared" si="6"/>
        <v>199912</v>
      </c>
      <c r="Z76" s="93">
        <f t="shared" ca="1" si="7"/>
        <v>36511</v>
      </c>
      <c r="AA76" s="49">
        <f t="shared" ca="1" si="8"/>
        <v>6</v>
      </c>
      <c r="AB76" s="49">
        <f t="shared" ca="1" si="9"/>
        <v>1</v>
      </c>
      <c r="AC76" s="185">
        <f t="shared" ca="1" si="10"/>
        <v>1.5049999999999999</v>
      </c>
      <c r="AD76" s="184">
        <f t="shared" ca="1" si="11"/>
        <v>1.1491294897443589E-2</v>
      </c>
    </row>
    <row r="77" spans="1:30" x14ac:dyDescent="0.25">
      <c r="A77">
        <v>62</v>
      </c>
      <c r="B77" s="93">
        <v>42107</v>
      </c>
      <c r="C77" s="48">
        <v>209.86999499999999</v>
      </c>
      <c r="D77" s="48">
        <v>210.63000500000001</v>
      </c>
      <c r="E77" s="48">
        <v>209.029999</v>
      </c>
      <c r="F77" s="48">
        <v>209.08999600000001</v>
      </c>
      <c r="G77" s="49">
        <v>74436600</v>
      </c>
      <c r="H77" s="48">
        <v>208.07752400000001</v>
      </c>
      <c r="I77" s="52">
        <f t="shared" si="12"/>
        <v>0.99515772146267578</v>
      </c>
      <c r="J77" s="52">
        <f t="shared" ca="1" si="13"/>
        <v>1</v>
      </c>
      <c r="K77" s="48">
        <f t="shared" si="0"/>
        <v>208.85</v>
      </c>
      <c r="L77" s="48">
        <f t="shared" si="1"/>
        <v>209.61</v>
      </c>
      <c r="M77" s="48">
        <f t="shared" si="2"/>
        <v>208.02</v>
      </c>
      <c r="N77" s="48">
        <f t="shared" si="3"/>
        <v>208.08</v>
      </c>
      <c r="O77" s="49">
        <f t="shared" ca="1" si="14"/>
        <v>74436600</v>
      </c>
      <c r="T77" s="52"/>
      <c r="U77" s="93">
        <v>36784</v>
      </c>
      <c r="V77" s="160">
        <v>0.375</v>
      </c>
      <c r="W77" s="48">
        <f t="shared" ca="1" si="4"/>
        <v>146</v>
      </c>
      <c r="X77" s="198" t="str">
        <f t="shared" si="5"/>
        <v>200009</v>
      </c>
      <c r="Y77" s="199" t="str">
        <f t="shared" si="6"/>
        <v>199909</v>
      </c>
      <c r="Z77" s="93">
        <f t="shared" ca="1" si="7"/>
        <v>36420</v>
      </c>
      <c r="AA77" s="49">
        <f t="shared" ca="1" si="8"/>
        <v>6</v>
      </c>
      <c r="AB77" s="49">
        <f t="shared" ca="1" si="9"/>
        <v>1</v>
      </c>
      <c r="AC77" s="185">
        <f t="shared" ca="1" si="10"/>
        <v>1.4419999999999999</v>
      </c>
      <c r="AD77" s="184">
        <f t="shared" ca="1" si="11"/>
        <v>9.8767123287671222E-3</v>
      </c>
    </row>
    <row r="78" spans="1:30" x14ac:dyDescent="0.25">
      <c r="A78">
        <v>63</v>
      </c>
      <c r="B78" s="93">
        <v>42104</v>
      </c>
      <c r="C78" s="48">
        <v>209.199997</v>
      </c>
      <c r="D78" s="48">
        <v>210.08999600000001</v>
      </c>
      <c r="E78" s="48">
        <v>208.96000699999999</v>
      </c>
      <c r="F78" s="48">
        <v>210.03999300000001</v>
      </c>
      <c r="G78" s="49">
        <v>72722900</v>
      </c>
      <c r="H78" s="48">
        <v>209.022921</v>
      </c>
      <c r="I78" s="52">
        <f t="shared" si="12"/>
        <v>0.99515772217722354</v>
      </c>
      <c r="J78" s="52">
        <f t="shared" ca="1" si="13"/>
        <v>1</v>
      </c>
      <c r="K78" s="48">
        <f t="shared" si="0"/>
        <v>208.19</v>
      </c>
      <c r="L78" s="48">
        <f t="shared" si="1"/>
        <v>209.07</v>
      </c>
      <c r="M78" s="48">
        <f t="shared" si="2"/>
        <v>207.95</v>
      </c>
      <c r="N78" s="48">
        <f t="shared" si="3"/>
        <v>209.02</v>
      </c>
      <c r="O78" s="49">
        <f t="shared" ca="1" si="14"/>
        <v>72722900</v>
      </c>
      <c r="T78" s="52"/>
      <c r="U78" s="93">
        <v>36783</v>
      </c>
      <c r="V78" s="160">
        <v>0</v>
      </c>
      <c r="W78" s="48">
        <f t="shared" ca="1" si="4"/>
        <v>149.64059399999999</v>
      </c>
      <c r="X78" s="198" t="str">
        <f t="shared" si="5"/>
        <v>200009</v>
      </c>
      <c r="Y78" s="199" t="str">
        <f t="shared" si="6"/>
        <v>199909</v>
      </c>
      <c r="Z78" s="93">
        <f t="shared" ca="1" si="7"/>
        <v>36420</v>
      </c>
      <c r="AA78" s="49">
        <f t="shared" ca="1" si="8"/>
        <v>5</v>
      </c>
      <c r="AB78" s="49">
        <f t="shared" ca="1" si="9"/>
        <v>1</v>
      </c>
      <c r="AC78" s="185">
        <f t="shared" ca="1" si="10"/>
        <v>1.0669999999999999</v>
      </c>
      <c r="AD78" s="184">
        <f t="shared" ca="1" si="11"/>
        <v>7.1304181003184206E-3</v>
      </c>
    </row>
    <row r="79" spans="1:30" x14ac:dyDescent="0.25">
      <c r="A79">
        <v>64</v>
      </c>
      <c r="B79" s="93">
        <v>42103</v>
      </c>
      <c r="C79" s="48">
        <v>207.779999</v>
      </c>
      <c r="D79" s="48">
        <v>209.179993</v>
      </c>
      <c r="E79" s="48">
        <v>207.19000199999999</v>
      </c>
      <c r="F79" s="48">
        <v>208.89999399999999</v>
      </c>
      <c r="G79" s="49">
        <v>85548900</v>
      </c>
      <c r="H79" s="48">
        <v>207.888441</v>
      </c>
      <c r="I79" s="52">
        <f t="shared" si="12"/>
        <v>0.99515771647173912</v>
      </c>
      <c r="J79" s="52">
        <f t="shared" ca="1" si="13"/>
        <v>1</v>
      </c>
      <c r="K79" s="48">
        <f t="shared" si="0"/>
        <v>206.77</v>
      </c>
      <c r="L79" s="48">
        <f t="shared" si="1"/>
        <v>208.17</v>
      </c>
      <c r="M79" s="48">
        <f t="shared" si="2"/>
        <v>206.19</v>
      </c>
      <c r="N79" s="48">
        <f t="shared" si="3"/>
        <v>207.89</v>
      </c>
      <c r="O79" s="49">
        <f t="shared" ca="1" si="14"/>
        <v>85548900</v>
      </c>
      <c r="T79" s="52"/>
      <c r="U79" s="93">
        <v>36693</v>
      </c>
      <c r="V79" s="160">
        <v>0.34799999999999998</v>
      </c>
      <c r="W79" s="48">
        <f t="shared" ca="1" si="4"/>
        <v>146.593704</v>
      </c>
      <c r="X79" s="198" t="str">
        <f t="shared" si="5"/>
        <v>200006</v>
      </c>
      <c r="Y79" s="199" t="str">
        <f t="shared" si="6"/>
        <v>199906</v>
      </c>
      <c r="Z79" s="93">
        <f t="shared" ca="1" si="7"/>
        <v>36329</v>
      </c>
      <c r="AA79" s="49">
        <f t="shared" ca="1" si="8"/>
        <v>5</v>
      </c>
      <c r="AB79" s="49">
        <f t="shared" ca="1" si="9"/>
        <v>1</v>
      </c>
      <c r="AC79" s="185">
        <f t="shared" ca="1" si="10"/>
        <v>1.4390000000000001</v>
      </c>
      <c r="AD79" s="184">
        <f t="shared" ca="1" si="11"/>
        <v>9.8162469515061853E-3</v>
      </c>
    </row>
    <row r="80" spans="1:30" x14ac:dyDescent="0.25">
      <c r="A80">
        <v>65</v>
      </c>
      <c r="B80" s="93">
        <v>42102</v>
      </c>
      <c r="C80" s="48">
        <v>207.550003</v>
      </c>
      <c r="D80" s="48">
        <v>208.509995</v>
      </c>
      <c r="E80" s="48">
        <v>207.08000200000001</v>
      </c>
      <c r="F80" s="48">
        <v>207.979996</v>
      </c>
      <c r="G80" s="49">
        <v>89351900</v>
      </c>
      <c r="H80" s="48">
        <v>206.97289799999999</v>
      </c>
      <c r="I80" s="52">
        <f t="shared" si="12"/>
        <v>0.99515771699505173</v>
      </c>
      <c r="J80" s="52">
        <f t="shared" ca="1" si="13"/>
        <v>1</v>
      </c>
      <c r="K80" s="48">
        <f t="shared" ref="K80:K143" si="15">ROUND($I80*C80,2)</f>
        <v>206.54</v>
      </c>
      <c r="L80" s="48">
        <f t="shared" ref="L80:L143" si="16">ROUND($I80*D80,2)</f>
        <v>207.5</v>
      </c>
      <c r="M80" s="48">
        <f t="shared" ref="M80:M143" si="17">ROUND($I80*E80,2)</f>
        <v>206.08</v>
      </c>
      <c r="N80" s="48">
        <f t="shared" ref="N80:N143" si="18">ROUND($I80*F80,2)</f>
        <v>206.97</v>
      </c>
      <c r="O80" s="49">
        <f t="shared" ca="1" si="14"/>
        <v>89351900</v>
      </c>
      <c r="T80" s="52"/>
      <c r="U80" s="93">
        <v>36602</v>
      </c>
      <c r="V80" s="160">
        <v>0.371</v>
      </c>
      <c r="W80" s="48">
        <f t="shared" ca="1" si="4"/>
        <v>146.9375</v>
      </c>
      <c r="X80" s="198" t="str">
        <f t="shared" si="5"/>
        <v>200003</v>
      </c>
      <c r="Y80" s="199" t="str">
        <f t="shared" si="6"/>
        <v>199903</v>
      </c>
      <c r="Z80" s="93">
        <f t="shared" ca="1" si="7"/>
        <v>36238</v>
      </c>
      <c r="AA80" s="49">
        <f t="shared" ca="1" si="8"/>
        <v>5</v>
      </c>
      <c r="AB80" s="49">
        <f t="shared" ca="1" si="9"/>
        <v>1</v>
      </c>
      <c r="AC80" s="185">
        <f t="shared" ca="1" si="10"/>
        <v>1.496</v>
      </c>
      <c r="AD80" s="184">
        <f t="shared" ca="1" si="11"/>
        <v>1.0181199489578902E-2</v>
      </c>
    </row>
    <row r="81" spans="1:30" x14ac:dyDescent="0.25">
      <c r="A81">
        <v>66</v>
      </c>
      <c r="B81" s="93">
        <v>42101</v>
      </c>
      <c r="C81" s="48">
        <v>207.86000100000001</v>
      </c>
      <c r="D81" s="48">
        <v>208.759995</v>
      </c>
      <c r="E81" s="48">
        <v>207.240005</v>
      </c>
      <c r="F81" s="48">
        <v>207.279999</v>
      </c>
      <c r="G81" s="49">
        <v>81236300</v>
      </c>
      <c r="H81" s="48">
        <v>206.27629099999999</v>
      </c>
      <c r="I81" s="52">
        <f t="shared" si="12"/>
        <v>0.99515771900404137</v>
      </c>
      <c r="J81" s="52">
        <f t="shared" ca="1" si="13"/>
        <v>1</v>
      </c>
      <c r="K81" s="48">
        <f t="shared" si="15"/>
        <v>206.85</v>
      </c>
      <c r="L81" s="48">
        <f t="shared" si="16"/>
        <v>207.75</v>
      </c>
      <c r="M81" s="48">
        <f t="shared" si="17"/>
        <v>206.24</v>
      </c>
      <c r="N81" s="48">
        <f t="shared" si="18"/>
        <v>206.28</v>
      </c>
      <c r="O81" s="49">
        <f t="shared" ca="1" si="14"/>
        <v>81236300</v>
      </c>
      <c r="T81" s="52"/>
      <c r="U81" s="93">
        <v>36511</v>
      </c>
      <c r="V81" s="160">
        <v>0.34799999999999998</v>
      </c>
      <c r="W81" s="48">
        <f t="shared" ref="W81:W109" ca="1" si="19">(INDEX(OFFSET($F$15,1,0,$B$10,1),MATCH(U81,OFFSET($B$15,1,0,$B$10,1),-1)))</f>
        <v>142.6875</v>
      </c>
      <c r="X81" s="198" t="str">
        <f t="shared" ref="X81:X109" si="20">YEAR(U81)&amp;RIGHT("0"&amp;MONTH(U81),2)</f>
        <v>199912</v>
      </c>
      <c r="Y81" s="199" t="str">
        <f t="shared" ref="Y81:Y109" si="21">YEAR(U81)-1&amp;RIGHT("0"&amp;MONTH(U81),2)</f>
        <v>199812</v>
      </c>
      <c r="Z81" s="93">
        <f t="shared" ref="Z81:Z109" ca="1" si="22">OFFSET(U80,AA81,0,1,1)</f>
        <v>36147</v>
      </c>
      <c r="AA81" s="49">
        <f t="shared" ref="AA81:AA109" ca="1" si="23">MATCH(Y81,OFFSET($X$15,A81,0,$V$14+1-A81,1),-1)</f>
        <v>5</v>
      </c>
      <c r="AB81" s="49">
        <f t="shared" ref="AB81:AB109" ca="1" si="24">IF(OR(AND(YEAR(U81)=YEAR(Z81),MONTH(U81)=MONTH(Z81)),MONTH(U81)=MONTH(Z81)),1,0)</f>
        <v>1</v>
      </c>
      <c r="AC81" s="185">
        <f t="shared" ref="AC81:AC109" ca="1" si="25">(V81+IF(AA81-AB81=0,0,IFERROR(SUM(OFFSET(V81,1,0,AA81-AB81-1,1)),0)))</f>
        <v>1.4449999999999998</v>
      </c>
      <c r="AD81" s="184">
        <f t="shared" ref="AD81:AD109" ca="1" si="26">AC81/(INDEX(OFFSET($F$15,1,0,$B$10,1),MATCH(U81,OFFSET($B$15,1,0,$B$10,1),-1)))</f>
        <v>1.0127025843188786E-2</v>
      </c>
    </row>
    <row r="82" spans="1:30" x14ac:dyDescent="0.25">
      <c r="A82">
        <v>67</v>
      </c>
      <c r="B82" s="93">
        <v>42100</v>
      </c>
      <c r="C82" s="48">
        <v>206.44000199999999</v>
      </c>
      <c r="D82" s="48">
        <v>208.449997</v>
      </c>
      <c r="E82" s="48">
        <v>205.21000699999999</v>
      </c>
      <c r="F82" s="48">
        <v>207.83000200000001</v>
      </c>
      <c r="G82" s="49">
        <v>114368200</v>
      </c>
      <c r="H82" s="48">
        <v>206.82363000000001</v>
      </c>
      <c r="I82" s="52">
        <f t="shared" ref="I82:I145" si="27">H82/F82</f>
        <v>0.99515771548710275</v>
      </c>
      <c r="J82" s="52">
        <f t="shared" ref="J82:J145" ca="1" si="28">INDEX(OFFSET($T$15,0,0,$S$13+1,1),MATCH(B82,OFFSET($Q$15,0,0,$S$13+1,1),-1))</f>
        <v>1</v>
      </c>
      <c r="K82" s="48">
        <f t="shared" si="15"/>
        <v>205.44</v>
      </c>
      <c r="L82" s="48">
        <f t="shared" si="16"/>
        <v>207.44</v>
      </c>
      <c r="M82" s="48">
        <f t="shared" si="17"/>
        <v>204.22</v>
      </c>
      <c r="N82" s="48">
        <f t="shared" si="18"/>
        <v>206.82</v>
      </c>
      <c r="O82" s="49">
        <f t="shared" ref="O82:O145" ca="1" si="29">G82*J82</f>
        <v>114368200</v>
      </c>
      <c r="T82" s="52"/>
      <c r="U82" s="93">
        <v>36420</v>
      </c>
      <c r="V82" s="160">
        <v>0.372</v>
      </c>
      <c r="W82" s="48">
        <f t="shared" ca="1" si="19"/>
        <v>133.75</v>
      </c>
      <c r="X82" s="198" t="str">
        <f t="shared" si="20"/>
        <v>199909</v>
      </c>
      <c r="Y82" s="199" t="str">
        <f t="shared" si="21"/>
        <v>199809</v>
      </c>
      <c r="Z82" s="93">
        <f t="shared" ca="1" si="22"/>
        <v>36056</v>
      </c>
      <c r="AA82" s="49">
        <f t="shared" ca="1" si="23"/>
        <v>5</v>
      </c>
      <c r="AB82" s="49">
        <f t="shared" ca="1" si="24"/>
        <v>1</v>
      </c>
      <c r="AC82" s="185">
        <f t="shared" ca="1" si="25"/>
        <v>1.4889999999999999</v>
      </c>
      <c r="AD82" s="184">
        <f t="shared" ca="1" si="26"/>
        <v>1.1132710280373831E-2</v>
      </c>
    </row>
    <row r="83" spans="1:30" x14ac:dyDescent="0.25">
      <c r="A83">
        <v>68</v>
      </c>
      <c r="B83" s="93">
        <v>42096</v>
      </c>
      <c r="C83" s="48">
        <v>205.61999499999999</v>
      </c>
      <c r="D83" s="48">
        <v>206.979996</v>
      </c>
      <c r="E83" s="48">
        <v>205.39999399999999</v>
      </c>
      <c r="F83" s="48">
        <v>206.44000199999999</v>
      </c>
      <c r="G83" s="49">
        <v>86900900</v>
      </c>
      <c r="H83" s="48">
        <v>205.44036199999999</v>
      </c>
      <c r="I83" s="52">
        <f t="shared" si="27"/>
        <v>0.99515772141873937</v>
      </c>
      <c r="J83" s="52">
        <f t="shared" ca="1" si="28"/>
        <v>1</v>
      </c>
      <c r="K83" s="48">
        <f t="shared" si="15"/>
        <v>204.62</v>
      </c>
      <c r="L83" s="48">
        <f t="shared" si="16"/>
        <v>205.98</v>
      </c>
      <c r="M83" s="48">
        <f t="shared" si="17"/>
        <v>204.41</v>
      </c>
      <c r="N83" s="48">
        <f t="shared" si="18"/>
        <v>205.44</v>
      </c>
      <c r="O83" s="49">
        <f t="shared" ca="1" si="29"/>
        <v>86900900</v>
      </c>
      <c r="T83" s="52"/>
      <c r="U83" s="93">
        <v>36329</v>
      </c>
      <c r="V83" s="160">
        <v>0.40500000000000003</v>
      </c>
      <c r="W83" s="48">
        <f t="shared" ca="1" si="19"/>
        <v>134.3125</v>
      </c>
      <c r="X83" s="198" t="str">
        <f t="shared" si="20"/>
        <v>199906</v>
      </c>
      <c r="Y83" s="199" t="str">
        <f t="shared" si="21"/>
        <v>199806</v>
      </c>
      <c r="Z83" s="93">
        <f t="shared" ca="1" si="22"/>
        <v>35965</v>
      </c>
      <c r="AA83" s="49">
        <f t="shared" ca="1" si="23"/>
        <v>5</v>
      </c>
      <c r="AB83" s="49">
        <f t="shared" ca="1" si="24"/>
        <v>1</v>
      </c>
      <c r="AC83" s="185">
        <f t="shared" ca="1" si="25"/>
        <v>1.476</v>
      </c>
      <c r="AD83" s="184">
        <f t="shared" ca="1" si="26"/>
        <v>1.0989297347603537E-2</v>
      </c>
    </row>
    <row r="84" spans="1:30" x14ac:dyDescent="0.25">
      <c r="A84">
        <v>69</v>
      </c>
      <c r="B84" s="93">
        <v>42095</v>
      </c>
      <c r="C84" s="48">
        <v>206.429993</v>
      </c>
      <c r="D84" s="48">
        <v>206.429993</v>
      </c>
      <c r="E84" s="48">
        <v>204.509995</v>
      </c>
      <c r="F84" s="48">
        <v>205.699997</v>
      </c>
      <c r="G84" s="49">
        <v>137303600</v>
      </c>
      <c r="H84" s="48">
        <v>204.70393999999999</v>
      </c>
      <c r="I84" s="52">
        <f t="shared" si="27"/>
        <v>0.99515771990993263</v>
      </c>
      <c r="J84" s="52">
        <f t="shared" ca="1" si="28"/>
        <v>1</v>
      </c>
      <c r="K84" s="48">
        <f t="shared" si="15"/>
        <v>205.43</v>
      </c>
      <c r="L84" s="48">
        <f t="shared" si="16"/>
        <v>205.43</v>
      </c>
      <c r="M84" s="48">
        <f t="shared" si="17"/>
        <v>203.52</v>
      </c>
      <c r="N84" s="48">
        <f t="shared" si="18"/>
        <v>204.7</v>
      </c>
      <c r="O84" s="49">
        <f t="shared" ca="1" si="29"/>
        <v>137303600</v>
      </c>
      <c r="T84" s="52"/>
      <c r="U84" s="93">
        <v>36238</v>
      </c>
      <c r="V84" s="160">
        <v>0.32</v>
      </c>
      <c r="W84" s="48">
        <f t="shared" ca="1" si="19"/>
        <v>129.6875</v>
      </c>
      <c r="X84" s="198" t="str">
        <f t="shared" si="20"/>
        <v>199903</v>
      </c>
      <c r="Y84" s="199" t="str">
        <f t="shared" si="21"/>
        <v>199803</v>
      </c>
      <c r="Z84" s="93">
        <f t="shared" ca="1" si="22"/>
        <v>35874</v>
      </c>
      <c r="AA84" s="49">
        <f t="shared" ca="1" si="23"/>
        <v>5</v>
      </c>
      <c r="AB84" s="49">
        <f t="shared" ca="1" si="24"/>
        <v>1</v>
      </c>
      <c r="AC84" s="185">
        <f t="shared" ca="1" si="25"/>
        <v>1.423</v>
      </c>
      <c r="AD84" s="184">
        <f t="shared" ca="1" si="26"/>
        <v>1.0972530120481928E-2</v>
      </c>
    </row>
    <row r="85" spans="1:30" x14ac:dyDescent="0.25">
      <c r="A85">
        <v>70</v>
      </c>
      <c r="B85" s="93">
        <v>42094</v>
      </c>
      <c r="C85" s="48">
        <v>207.259995</v>
      </c>
      <c r="D85" s="48">
        <v>208.10000600000001</v>
      </c>
      <c r="E85" s="48">
        <v>206.36000100000001</v>
      </c>
      <c r="F85" s="48">
        <v>206.429993</v>
      </c>
      <c r="G85" s="49">
        <v>126768700</v>
      </c>
      <c r="H85" s="48">
        <v>205.43040099999999</v>
      </c>
      <c r="I85" s="52">
        <f t="shared" si="27"/>
        <v>0.99515771915954088</v>
      </c>
      <c r="J85" s="52">
        <f t="shared" ca="1" si="28"/>
        <v>1</v>
      </c>
      <c r="K85" s="48">
        <f t="shared" si="15"/>
        <v>206.26</v>
      </c>
      <c r="L85" s="48">
        <f t="shared" si="16"/>
        <v>207.09</v>
      </c>
      <c r="M85" s="48">
        <f t="shared" si="17"/>
        <v>205.36</v>
      </c>
      <c r="N85" s="48">
        <f t="shared" si="18"/>
        <v>205.43</v>
      </c>
      <c r="O85" s="49">
        <f t="shared" ca="1" si="29"/>
        <v>126768700</v>
      </c>
      <c r="T85" s="52"/>
      <c r="U85" s="93">
        <v>36147</v>
      </c>
      <c r="V85" s="160">
        <v>0.39200000000000002</v>
      </c>
      <c r="W85" s="48">
        <f t="shared" ca="1" si="19"/>
        <v>118.5</v>
      </c>
      <c r="X85" s="198" t="str">
        <f t="shared" si="20"/>
        <v>199812</v>
      </c>
      <c r="Y85" s="199" t="str">
        <f t="shared" si="21"/>
        <v>199712</v>
      </c>
      <c r="Z85" s="93">
        <f t="shared" ca="1" si="22"/>
        <v>35783</v>
      </c>
      <c r="AA85" s="49">
        <f t="shared" ca="1" si="23"/>
        <v>5</v>
      </c>
      <c r="AB85" s="49">
        <f t="shared" ca="1" si="24"/>
        <v>1</v>
      </c>
      <c r="AC85" s="185">
        <f t="shared" ca="1" si="25"/>
        <v>1.4159999999999999</v>
      </c>
      <c r="AD85" s="184">
        <f t="shared" ca="1" si="26"/>
        <v>1.1949367088607594E-2</v>
      </c>
    </row>
    <row r="86" spans="1:30" x14ac:dyDescent="0.25">
      <c r="A86">
        <v>71</v>
      </c>
      <c r="B86" s="93">
        <v>42093</v>
      </c>
      <c r="C86" s="48">
        <v>206.979996</v>
      </c>
      <c r="D86" s="48">
        <v>208.61000100000001</v>
      </c>
      <c r="E86" s="48">
        <v>206.96000699999999</v>
      </c>
      <c r="F86" s="48">
        <v>208.25</v>
      </c>
      <c r="G86" s="49">
        <v>96180400</v>
      </c>
      <c r="H86" s="48">
        <v>207.24159499999999</v>
      </c>
      <c r="I86" s="52">
        <f t="shared" si="27"/>
        <v>0.99515771908763495</v>
      </c>
      <c r="J86" s="52">
        <f t="shared" ca="1" si="28"/>
        <v>1</v>
      </c>
      <c r="K86" s="48">
        <f t="shared" si="15"/>
        <v>205.98</v>
      </c>
      <c r="L86" s="48">
        <f t="shared" si="16"/>
        <v>207.6</v>
      </c>
      <c r="M86" s="48">
        <f t="shared" si="17"/>
        <v>205.96</v>
      </c>
      <c r="N86" s="48">
        <f t="shared" si="18"/>
        <v>207.24</v>
      </c>
      <c r="O86" s="49">
        <f t="shared" ca="1" si="29"/>
        <v>96180400</v>
      </c>
      <c r="T86" s="52"/>
      <c r="U86" s="93">
        <v>36056</v>
      </c>
      <c r="V86" s="160">
        <v>0.35899999999999999</v>
      </c>
      <c r="W86" s="48">
        <f t="shared" ca="1" si="19"/>
        <v>102.09369700000001</v>
      </c>
      <c r="X86" s="198" t="str">
        <f t="shared" si="20"/>
        <v>199809</v>
      </c>
      <c r="Y86" s="199" t="str">
        <f t="shared" si="21"/>
        <v>199709</v>
      </c>
      <c r="Z86" s="93">
        <f t="shared" ca="1" si="22"/>
        <v>35692</v>
      </c>
      <c r="AA86" s="49">
        <f t="shared" ca="1" si="23"/>
        <v>5</v>
      </c>
      <c r="AB86" s="49">
        <f t="shared" ca="1" si="24"/>
        <v>1</v>
      </c>
      <c r="AC86" s="185">
        <f t="shared" ca="1" si="25"/>
        <v>1.4039999999999999</v>
      </c>
      <c r="AD86" s="184">
        <f t="shared" ca="1" si="26"/>
        <v>1.3752073254825905E-2</v>
      </c>
    </row>
    <row r="87" spans="1:30" x14ac:dyDescent="0.25">
      <c r="A87">
        <v>72</v>
      </c>
      <c r="B87" s="93">
        <v>42090</v>
      </c>
      <c r="C87" s="48">
        <v>205.13000500000001</v>
      </c>
      <c r="D87" s="48">
        <v>205.949997</v>
      </c>
      <c r="E87" s="48">
        <v>204.89999399999999</v>
      </c>
      <c r="F87" s="48">
        <v>205.740005</v>
      </c>
      <c r="G87" s="49">
        <v>118939000</v>
      </c>
      <c r="H87" s="48">
        <v>204.74375499999999</v>
      </c>
      <c r="I87" s="52">
        <f t="shared" si="27"/>
        <v>0.9951577234578175</v>
      </c>
      <c r="J87" s="52">
        <f t="shared" ca="1" si="28"/>
        <v>1</v>
      </c>
      <c r="K87" s="48">
        <f t="shared" si="15"/>
        <v>204.14</v>
      </c>
      <c r="L87" s="48">
        <f t="shared" si="16"/>
        <v>204.95</v>
      </c>
      <c r="M87" s="48">
        <f t="shared" si="17"/>
        <v>203.91</v>
      </c>
      <c r="N87" s="48">
        <f t="shared" si="18"/>
        <v>204.74</v>
      </c>
      <c r="O87" s="49">
        <f t="shared" ca="1" si="29"/>
        <v>118939000</v>
      </c>
      <c r="T87" s="52"/>
      <c r="U87" s="93">
        <v>35965</v>
      </c>
      <c r="V87" s="160">
        <v>0.35199999999999998</v>
      </c>
      <c r="W87" s="48">
        <f t="shared" ca="1" si="19"/>
        <v>110.0625</v>
      </c>
      <c r="X87" s="198" t="str">
        <f t="shared" si="20"/>
        <v>199806</v>
      </c>
      <c r="Y87" s="199" t="str">
        <f t="shared" si="21"/>
        <v>199706</v>
      </c>
      <c r="Z87" s="93">
        <f t="shared" ca="1" si="22"/>
        <v>35601</v>
      </c>
      <c r="AA87" s="49">
        <f t="shared" ca="1" si="23"/>
        <v>5</v>
      </c>
      <c r="AB87" s="49">
        <f t="shared" ca="1" si="24"/>
        <v>1</v>
      </c>
      <c r="AC87" s="185">
        <f t="shared" ca="1" si="25"/>
        <v>1.3929999999999998</v>
      </c>
      <c r="AD87" s="184">
        <f t="shared" ca="1" si="26"/>
        <v>1.2656445201590004E-2</v>
      </c>
    </row>
    <row r="88" spans="1:30" x14ac:dyDescent="0.25">
      <c r="A88">
        <v>73</v>
      </c>
      <c r="B88" s="93">
        <v>42089</v>
      </c>
      <c r="C88" s="48">
        <v>204.96000699999999</v>
      </c>
      <c r="D88" s="48">
        <v>206.36999499999999</v>
      </c>
      <c r="E88" s="48">
        <v>204.11999499999999</v>
      </c>
      <c r="F88" s="48">
        <v>205.270004</v>
      </c>
      <c r="G88" s="49">
        <v>153067200</v>
      </c>
      <c r="H88" s="48">
        <v>204.27602899999999</v>
      </c>
      <c r="I88" s="52">
        <f t="shared" si="27"/>
        <v>0.99515771919603024</v>
      </c>
      <c r="J88" s="52">
        <f t="shared" ca="1" si="28"/>
        <v>1</v>
      </c>
      <c r="K88" s="48">
        <f t="shared" si="15"/>
        <v>203.97</v>
      </c>
      <c r="L88" s="48">
        <f t="shared" si="16"/>
        <v>205.37</v>
      </c>
      <c r="M88" s="48">
        <f t="shared" si="17"/>
        <v>203.13</v>
      </c>
      <c r="N88" s="48">
        <f t="shared" si="18"/>
        <v>204.28</v>
      </c>
      <c r="O88" s="49">
        <f t="shared" ca="1" si="29"/>
        <v>153067200</v>
      </c>
      <c r="T88" s="52"/>
      <c r="U88" s="93">
        <v>35874</v>
      </c>
      <c r="V88" s="160">
        <v>0.313</v>
      </c>
      <c r="W88" s="48">
        <f t="shared" ca="1" si="19"/>
        <v>109.875</v>
      </c>
      <c r="X88" s="198" t="str">
        <f t="shared" si="20"/>
        <v>199803</v>
      </c>
      <c r="Y88" s="199" t="str">
        <f t="shared" si="21"/>
        <v>199703</v>
      </c>
      <c r="Z88" s="93">
        <f t="shared" ca="1" si="22"/>
        <v>35510</v>
      </c>
      <c r="AA88" s="49">
        <f t="shared" ca="1" si="23"/>
        <v>5</v>
      </c>
      <c r="AB88" s="49">
        <f t="shared" ca="1" si="24"/>
        <v>1</v>
      </c>
      <c r="AC88" s="185">
        <f t="shared" ca="1" si="25"/>
        <v>1.3909999999999998</v>
      </c>
      <c r="AD88" s="184">
        <f t="shared" ca="1" si="26"/>
        <v>1.2659840728100112E-2</v>
      </c>
    </row>
    <row r="89" spans="1:30" x14ac:dyDescent="0.25">
      <c r="A89">
        <v>74</v>
      </c>
      <c r="B89" s="93">
        <v>42088</v>
      </c>
      <c r="C89" s="48">
        <v>209.070007</v>
      </c>
      <c r="D89" s="48">
        <v>209.35000600000001</v>
      </c>
      <c r="E89" s="48">
        <v>205.71000699999999</v>
      </c>
      <c r="F89" s="48">
        <v>205.759995</v>
      </c>
      <c r="G89" s="49">
        <v>159521700</v>
      </c>
      <c r="H89" s="48">
        <v>204.76364699999999</v>
      </c>
      <c r="I89" s="52">
        <f t="shared" si="27"/>
        <v>0.99515771761172522</v>
      </c>
      <c r="J89" s="52">
        <f t="shared" ca="1" si="28"/>
        <v>1</v>
      </c>
      <c r="K89" s="48">
        <f t="shared" si="15"/>
        <v>208.06</v>
      </c>
      <c r="L89" s="48">
        <f t="shared" si="16"/>
        <v>208.34</v>
      </c>
      <c r="M89" s="48">
        <f t="shared" si="17"/>
        <v>204.71</v>
      </c>
      <c r="N89" s="48">
        <f t="shared" si="18"/>
        <v>204.76</v>
      </c>
      <c r="O89" s="49">
        <f t="shared" ca="1" si="29"/>
        <v>159521700</v>
      </c>
      <c r="T89" s="52"/>
      <c r="U89" s="93">
        <v>35783</v>
      </c>
      <c r="V89" s="160">
        <v>0.38</v>
      </c>
      <c r="W89" s="48">
        <f t="shared" ca="1" si="19"/>
        <v>94.781197000000006</v>
      </c>
      <c r="X89" s="198" t="str">
        <f t="shared" si="20"/>
        <v>199712</v>
      </c>
      <c r="Y89" s="199" t="str">
        <f t="shared" si="21"/>
        <v>199612</v>
      </c>
      <c r="Z89" s="93">
        <f t="shared" ca="1" si="22"/>
        <v>35419</v>
      </c>
      <c r="AA89" s="49">
        <f t="shared" ca="1" si="23"/>
        <v>5</v>
      </c>
      <c r="AB89" s="49">
        <f t="shared" ca="1" si="24"/>
        <v>1</v>
      </c>
      <c r="AC89" s="185">
        <f t="shared" ca="1" si="25"/>
        <v>1.3769999999999998</v>
      </c>
      <c r="AD89" s="184">
        <f t="shared" ca="1" si="26"/>
        <v>1.452819803489082E-2</v>
      </c>
    </row>
    <row r="90" spans="1:30" x14ac:dyDescent="0.25">
      <c r="A90">
        <v>75</v>
      </c>
      <c r="B90" s="93">
        <v>42087</v>
      </c>
      <c r="C90" s="48">
        <v>209.85000600000001</v>
      </c>
      <c r="D90" s="48">
        <v>210.39999399999999</v>
      </c>
      <c r="E90" s="48">
        <v>208.740005</v>
      </c>
      <c r="F90" s="48">
        <v>208.820007</v>
      </c>
      <c r="G90" s="49">
        <v>77805300</v>
      </c>
      <c r="H90" s="48">
        <v>207.808842</v>
      </c>
      <c r="I90" s="52">
        <f t="shared" si="27"/>
        <v>0.99515771972941269</v>
      </c>
      <c r="J90" s="52">
        <f t="shared" ca="1" si="28"/>
        <v>1</v>
      </c>
      <c r="K90" s="48">
        <f t="shared" si="15"/>
        <v>208.83</v>
      </c>
      <c r="L90" s="48">
        <f t="shared" si="16"/>
        <v>209.38</v>
      </c>
      <c r="M90" s="48">
        <f t="shared" si="17"/>
        <v>207.73</v>
      </c>
      <c r="N90" s="48">
        <f t="shared" si="18"/>
        <v>207.81</v>
      </c>
      <c r="O90" s="49">
        <f t="shared" ca="1" si="29"/>
        <v>77805300</v>
      </c>
      <c r="T90" s="52"/>
      <c r="U90" s="93">
        <v>35692</v>
      </c>
      <c r="V90" s="160">
        <v>0.34799999999999998</v>
      </c>
      <c r="W90" s="48">
        <f t="shared" ca="1" si="19"/>
        <v>95.031197000000006</v>
      </c>
      <c r="X90" s="198" t="str">
        <f t="shared" si="20"/>
        <v>199709</v>
      </c>
      <c r="Y90" s="199" t="str">
        <f t="shared" si="21"/>
        <v>199609</v>
      </c>
      <c r="Z90" s="93">
        <f t="shared" ca="1" si="22"/>
        <v>35328</v>
      </c>
      <c r="AA90" s="49">
        <f t="shared" ca="1" si="23"/>
        <v>5</v>
      </c>
      <c r="AB90" s="49">
        <f t="shared" ca="1" si="24"/>
        <v>1</v>
      </c>
      <c r="AC90" s="185">
        <f t="shared" ca="1" si="25"/>
        <v>1.3639999999999999</v>
      </c>
      <c r="AD90" s="184">
        <f t="shared" ca="1" si="26"/>
        <v>1.4353181303188255E-2</v>
      </c>
    </row>
    <row r="91" spans="1:30" x14ac:dyDescent="0.25">
      <c r="A91">
        <v>76</v>
      </c>
      <c r="B91" s="93">
        <v>42086</v>
      </c>
      <c r="C91" s="48">
        <v>210.41999799999999</v>
      </c>
      <c r="D91" s="48">
        <v>211.11000100000001</v>
      </c>
      <c r="E91" s="48">
        <v>210</v>
      </c>
      <c r="F91" s="48">
        <v>210</v>
      </c>
      <c r="G91" s="49">
        <v>71784500</v>
      </c>
      <c r="H91" s="48">
        <v>208.98312100000001</v>
      </c>
      <c r="I91" s="52">
        <f t="shared" si="27"/>
        <v>0.99515771904761907</v>
      </c>
      <c r="J91" s="52">
        <f t="shared" ca="1" si="28"/>
        <v>1</v>
      </c>
      <c r="K91" s="48">
        <f t="shared" si="15"/>
        <v>209.4</v>
      </c>
      <c r="L91" s="48">
        <f t="shared" si="16"/>
        <v>210.09</v>
      </c>
      <c r="M91" s="48">
        <f t="shared" si="17"/>
        <v>208.98</v>
      </c>
      <c r="N91" s="48">
        <f t="shared" si="18"/>
        <v>208.98</v>
      </c>
      <c r="O91" s="49">
        <f t="shared" ca="1" si="29"/>
        <v>71784500</v>
      </c>
      <c r="T91" s="52"/>
      <c r="U91" s="93">
        <v>35601</v>
      </c>
      <c r="V91" s="160">
        <v>0.35</v>
      </c>
      <c r="W91" s="48">
        <f t="shared" ca="1" si="19"/>
        <v>89.578102000000001</v>
      </c>
      <c r="X91" s="198" t="str">
        <f t="shared" si="20"/>
        <v>199706</v>
      </c>
      <c r="Y91" s="199" t="str">
        <f t="shared" si="21"/>
        <v>199606</v>
      </c>
      <c r="Z91" s="93">
        <f t="shared" ca="1" si="22"/>
        <v>35237</v>
      </c>
      <c r="AA91" s="49">
        <f t="shared" ca="1" si="23"/>
        <v>5</v>
      </c>
      <c r="AB91" s="49">
        <f t="shared" ca="1" si="24"/>
        <v>1</v>
      </c>
      <c r="AC91" s="185">
        <f t="shared" ca="1" si="25"/>
        <v>1.3679999999999999</v>
      </c>
      <c r="AD91" s="184">
        <f t="shared" ca="1" si="26"/>
        <v>1.5271589478419624E-2</v>
      </c>
    </row>
    <row r="92" spans="1:30" x14ac:dyDescent="0.25">
      <c r="A92">
        <v>77</v>
      </c>
      <c r="B92" s="93">
        <v>42083</v>
      </c>
      <c r="C92" s="48">
        <v>209.71000699999999</v>
      </c>
      <c r="D92" s="48">
        <v>211.020004</v>
      </c>
      <c r="E92" s="48">
        <v>209.490005</v>
      </c>
      <c r="F92" s="48">
        <v>210.41000399999999</v>
      </c>
      <c r="G92" s="49">
        <v>177715100</v>
      </c>
      <c r="H92" s="48">
        <v>209.39113900000001</v>
      </c>
      <c r="I92" s="52">
        <f t="shared" si="27"/>
        <v>0.99515771598008251</v>
      </c>
      <c r="J92" s="52">
        <f t="shared" ca="1" si="28"/>
        <v>1</v>
      </c>
      <c r="K92" s="48">
        <f t="shared" si="15"/>
        <v>208.69</v>
      </c>
      <c r="L92" s="48">
        <f t="shared" si="16"/>
        <v>210</v>
      </c>
      <c r="M92" s="48">
        <f t="shared" si="17"/>
        <v>208.48</v>
      </c>
      <c r="N92" s="48">
        <f t="shared" si="18"/>
        <v>209.39</v>
      </c>
      <c r="O92" s="49">
        <f t="shared" ca="1" si="29"/>
        <v>177715100</v>
      </c>
      <c r="T92" s="52"/>
      <c r="U92" s="93">
        <v>35510</v>
      </c>
      <c r="V92" s="160">
        <v>0.29899999999999999</v>
      </c>
      <c r="W92" s="48">
        <f t="shared" ca="1" si="19"/>
        <v>78.4375</v>
      </c>
      <c r="X92" s="198" t="str">
        <f t="shared" si="20"/>
        <v>199703</v>
      </c>
      <c r="Y92" s="199" t="str">
        <f t="shared" si="21"/>
        <v>199603</v>
      </c>
      <c r="Z92" s="93">
        <f t="shared" ca="1" si="22"/>
        <v>35139</v>
      </c>
      <c r="AA92" s="49">
        <f t="shared" ca="1" si="23"/>
        <v>5</v>
      </c>
      <c r="AB92" s="49">
        <f t="shared" ca="1" si="24"/>
        <v>1</v>
      </c>
      <c r="AC92" s="185">
        <f t="shared" ca="1" si="25"/>
        <v>1.3689999999999998</v>
      </c>
      <c r="AD92" s="184">
        <f t="shared" ca="1" si="26"/>
        <v>1.7453386454183265E-2</v>
      </c>
    </row>
    <row r="93" spans="1:30" x14ac:dyDescent="0.25">
      <c r="A93">
        <v>78</v>
      </c>
      <c r="B93" s="93">
        <v>42082</v>
      </c>
      <c r="C93" s="48">
        <v>209.96000699999999</v>
      </c>
      <c r="D93" s="48">
        <v>210.470001</v>
      </c>
      <c r="E93" s="48">
        <v>209.029999</v>
      </c>
      <c r="F93" s="48">
        <v>209.5</v>
      </c>
      <c r="G93" s="49">
        <v>117917300</v>
      </c>
      <c r="H93" s="48">
        <v>207.559056</v>
      </c>
      <c r="I93" s="52">
        <f t="shared" si="27"/>
        <v>0.99073535083532216</v>
      </c>
      <c r="J93" s="52">
        <f t="shared" ca="1" si="28"/>
        <v>1</v>
      </c>
      <c r="K93" s="48">
        <f t="shared" si="15"/>
        <v>208.01</v>
      </c>
      <c r="L93" s="48">
        <f t="shared" si="16"/>
        <v>208.52</v>
      </c>
      <c r="M93" s="48">
        <f t="shared" si="17"/>
        <v>207.09</v>
      </c>
      <c r="N93" s="48">
        <f t="shared" si="18"/>
        <v>207.56</v>
      </c>
      <c r="O93" s="49">
        <f t="shared" ca="1" si="29"/>
        <v>117917300</v>
      </c>
      <c r="T93" s="52"/>
      <c r="U93" s="93">
        <v>35419</v>
      </c>
      <c r="V93" s="160">
        <v>0.36699999999999999</v>
      </c>
      <c r="W93" s="48">
        <f t="shared" ca="1" si="19"/>
        <v>74.843697000000006</v>
      </c>
      <c r="X93" s="198" t="str">
        <f t="shared" si="20"/>
        <v>199612</v>
      </c>
      <c r="Y93" s="199" t="str">
        <f t="shared" si="21"/>
        <v>199512</v>
      </c>
      <c r="Z93" s="93">
        <f t="shared" ca="1" si="22"/>
        <v>35048</v>
      </c>
      <c r="AA93" s="49">
        <f t="shared" ca="1" si="23"/>
        <v>5</v>
      </c>
      <c r="AB93" s="49">
        <f t="shared" ca="1" si="24"/>
        <v>1</v>
      </c>
      <c r="AC93" s="185">
        <f t="shared" ca="1" si="25"/>
        <v>1.355</v>
      </c>
      <c r="AD93" s="184">
        <f t="shared" ca="1" si="26"/>
        <v>1.8104396954094878E-2</v>
      </c>
    </row>
    <row r="94" spans="1:30" x14ac:dyDescent="0.25">
      <c r="A94">
        <v>79</v>
      </c>
      <c r="B94" s="93">
        <v>42081</v>
      </c>
      <c r="C94" s="48">
        <v>207.38999899999999</v>
      </c>
      <c r="D94" s="48">
        <v>211.270004</v>
      </c>
      <c r="E94" s="48">
        <v>206.61999499999999</v>
      </c>
      <c r="F94" s="48">
        <v>210.46000699999999</v>
      </c>
      <c r="G94" s="49">
        <v>228808500</v>
      </c>
      <c r="H94" s="48">
        <v>208.51016899999999</v>
      </c>
      <c r="I94" s="52">
        <f t="shared" si="27"/>
        <v>0.99073535144375435</v>
      </c>
      <c r="J94" s="52">
        <f t="shared" ca="1" si="28"/>
        <v>1</v>
      </c>
      <c r="K94" s="48">
        <f t="shared" si="15"/>
        <v>205.47</v>
      </c>
      <c r="L94" s="48">
        <f t="shared" si="16"/>
        <v>209.31</v>
      </c>
      <c r="M94" s="48">
        <f t="shared" si="17"/>
        <v>204.71</v>
      </c>
      <c r="N94" s="48">
        <f t="shared" si="18"/>
        <v>208.51</v>
      </c>
      <c r="O94" s="49">
        <f t="shared" ca="1" si="29"/>
        <v>228808500</v>
      </c>
      <c r="T94" s="52"/>
      <c r="U94" s="93">
        <v>35328</v>
      </c>
      <c r="V94" s="160">
        <v>0.35199999999999998</v>
      </c>
      <c r="W94" s="48">
        <f t="shared" ca="1" si="19"/>
        <v>68.640602000000001</v>
      </c>
      <c r="X94" s="198" t="str">
        <f t="shared" si="20"/>
        <v>199609</v>
      </c>
      <c r="Y94" s="199" t="str">
        <f t="shared" si="21"/>
        <v>199509</v>
      </c>
      <c r="Z94" s="93">
        <f t="shared" ca="1" si="22"/>
        <v>34957</v>
      </c>
      <c r="AA94" s="49">
        <f t="shared" ca="1" si="23"/>
        <v>5</v>
      </c>
      <c r="AB94" s="49">
        <f t="shared" ca="1" si="24"/>
        <v>1</v>
      </c>
      <c r="AC94" s="185">
        <f t="shared" ca="1" si="25"/>
        <v>1.3699999999999997</v>
      </c>
      <c r="AD94" s="184">
        <f t="shared" ca="1" si="26"/>
        <v>1.9959032410584041E-2</v>
      </c>
    </row>
    <row r="95" spans="1:30" x14ac:dyDescent="0.25">
      <c r="A95">
        <v>80</v>
      </c>
      <c r="B95" s="93">
        <v>42080</v>
      </c>
      <c r="C95" s="48">
        <v>207.69000199999999</v>
      </c>
      <c r="D95" s="48">
        <v>208.41999799999999</v>
      </c>
      <c r="E95" s="48">
        <v>206.979996</v>
      </c>
      <c r="F95" s="48">
        <v>207.96000699999999</v>
      </c>
      <c r="G95" s="49">
        <v>94510400</v>
      </c>
      <c r="H95" s="48">
        <v>206.03333000000001</v>
      </c>
      <c r="I95" s="52">
        <f t="shared" si="27"/>
        <v>0.99073534845572497</v>
      </c>
      <c r="J95" s="52">
        <f t="shared" ca="1" si="28"/>
        <v>1</v>
      </c>
      <c r="K95" s="48">
        <f t="shared" si="15"/>
        <v>205.77</v>
      </c>
      <c r="L95" s="48">
        <f t="shared" si="16"/>
        <v>206.49</v>
      </c>
      <c r="M95" s="48">
        <f t="shared" si="17"/>
        <v>205.06</v>
      </c>
      <c r="N95" s="48">
        <f t="shared" si="18"/>
        <v>206.03</v>
      </c>
      <c r="O95" s="49">
        <f t="shared" ca="1" si="29"/>
        <v>94510400</v>
      </c>
      <c r="T95" s="52"/>
      <c r="U95" s="93">
        <v>35237</v>
      </c>
      <c r="V95" s="160">
        <v>0.35099999999999998</v>
      </c>
      <c r="W95" s="48">
        <f t="shared" ca="1" si="19"/>
        <v>66.8125</v>
      </c>
      <c r="X95" s="198" t="str">
        <f t="shared" si="20"/>
        <v>199606</v>
      </c>
      <c r="Y95" s="199" t="str">
        <f t="shared" si="21"/>
        <v>199506</v>
      </c>
      <c r="Z95" s="93">
        <f t="shared" ca="1" si="22"/>
        <v>34866</v>
      </c>
      <c r="AA95" s="49">
        <f t="shared" ca="1" si="23"/>
        <v>5</v>
      </c>
      <c r="AB95" s="49">
        <f t="shared" ca="1" si="24"/>
        <v>1</v>
      </c>
      <c r="AC95" s="185">
        <f t="shared" ca="1" si="25"/>
        <v>1.33</v>
      </c>
      <c r="AD95" s="184">
        <f t="shared" ca="1" si="26"/>
        <v>1.9906454630495792E-2</v>
      </c>
    </row>
    <row r="96" spans="1:30" x14ac:dyDescent="0.25">
      <c r="A96">
        <v>81</v>
      </c>
      <c r="B96" s="93">
        <v>42079</v>
      </c>
      <c r="C96" s="48">
        <v>206.71000699999999</v>
      </c>
      <c r="D96" s="48">
        <v>208.69000199999999</v>
      </c>
      <c r="E96" s="48">
        <v>205.86000100000001</v>
      </c>
      <c r="F96" s="48">
        <v>208.58000200000001</v>
      </c>
      <c r="G96" s="49">
        <v>136099200</v>
      </c>
      <c r="H96" s="48">
        <v>206.647582</v>
      </c>
      <c r="I96" s="52">
        <f t="shared" si="27"/>
        <v>0.99073535343047892</v>
      </c>
      <c r="J96" s="52">
        <f t="shared" ca="1" si="28"/>
        <v>1</v>
      </c>
      <c r="K96" s="48">
        <f t="shared" si="15"/>
        <v>204.79</v>
      </c>
      <c r="L96" s="48">
        <f t="shared" si="16"/>
        <v>206.76</v>
      </c>
      <c r="M96" s="48">
        <f t="shared" si="17"/>
        <v>203.95</v>
      </c>
      <c r="N96" s="48">
        <f t="shared" si="18"/>
        <v>206.65</v>
      </c>
      <c r="O96" s="49">
        <f t="shared" ca="1" si="29"/>
        <v>136099200</v>
      </c>
      <c r="T96" s="52"/>
      <c r="U96" s="93">
        <v>35139</v>
      </c>
      <c r="V96" s="160">
        <v>0.28499999999999998</v>
      </c>
      <c r="W96" s="48">
        <f t="shared" ca="1" si="19"/>
        <v>64.125</v>
      </c>
      <c r="X96" s="198" t="str">
        <f t="shared" si="20"/>
        <v>199603</v>
      </c>
      <c r="Y96" s="199" t="str">
        <f t="shared" si="21"/>
        <v>199503</v>
      </c>
      <c r="Z96" s="93">
        <f t="shared" ca="1" si="22"/>
        <v>34775</v>
      </c>
      <c r="AA96" s="49">
        <f t="shared" ca="1" si="23"/>
        <v>5</v>
      </c>
      <c r="AB96" s="49">
        <f t="shared" ca="1" si="24"/>
        <v>1</v>
      </c>
      <c r="AC96" s="185">
        <f t="shared" ca="1" si="25"/>
        <v>1.2949999999999999</v>
      </c>
      <c r="AD96" s="184">
        <f t="shared" ca="1" si="26"/>
        <v>2.0194931773879141E-2</v>
      </c>
    </row>
    <row r="97" spans="1:30" x14ac:dyDescent="0.25">
      <c r="A97">
        <v>82</v>
      </c>
      <c r="B97" s="93">
        <v>42076</v>
      </c>
      <c r="C97" s="48">
        <v>206.770004</v>
      </c>
      <c r="D97" s="48">
        <v>207.929993</v>
      </c>
      <c r="E97" s="48">
        <v>204.58000200000001</v>
      </c>
      <c r="F97" s="48">
        <v>205.83000200000001</v>
      </c>
      <c r="G97" s="49">
        <v>162410900</v>
      </c>
      <c r="H97" s="48">
        <v>203.92305899999999</v>
      </c>
      <c r="I97" s="52">
        <f t="shared" si="27"/>
        <v>0.99073534965033905</v>
      </c>
      <c r="J97" s="52">
        <f t="shared" ca="1" si="28"/>
        <v>1</v>
      </c>
      <c r="K97" s="48">
        <f t="shared" si="15"/>
        <v>204.85</v>
      </c>
      <c r="L97" s="48">
        <f t="shared" si="16"/>
        <v>206</v>
      </c>
      <c r="M97" s="48">
        <f t="shared" si="17"/>
        <v>202.68</v>
      </c>
      <c r="N97" s="48">
        <f t="shared" si="18"/>
        <v>203.92</v>
      </c>
      <c r="O97" s="49">
        <f t="shared" ca="1" si="29"/>
        <v>162410900</v>
      </c>
      <c r="T97" s="52"/>
      <c r="U97" s="93">
        <v>35048</v>
      </c>
      <c r="V97" s="160">
        <v>0.38200000000000001</v>
      </c>
      <c r="W97" s="48">
        <f t="shared" ca="1" si="19"/>
        <v>61.8125</v>
      </c>
      <c r="X97" s="198" t="str">
        <f t="shared" si="20"/>
        <v>199512</v>
      </c>
      <c r="Y97" s="199" t="str">
        <f t="shared" si="21"/>
        <v>199412</v>
      </c>
      <c r="Z97" s="93">
        <f t="shared" ca="1" si="22"/>
        <v>34684</v>
      </c>
      <c r="AA97" s="49">
        <f t="shared" ca="1" si="23"/>
        <v>5</v>
      </c>
      <c r="AB97" s="49">
        <f t="shared" ca="1" si="24"/>
        <v>1</v>
      </c>
      <c r="AC97" s="185">
        <f t="shared" ca="1" si="25"/>
        <v>1.278</v>
      </c>
      <c r="AD97" s="184">
        <f t="shared" ca="1" si="26"/>
        <v>2.0675429726996968E-2</v>
      </c>
    </row>
    <row r="98" spans="1:30" x14ac:dyDescent="0.25">
      <c r="A98">
        <v>83</v>
      </c>
      <c r="B98" s="93">
        <v>42075</v>
      </c>
      <c r="C98" s="48">
        <v>205.259995</v>
      </c>
      <c r="D98" s="48">
        <v>207.179993</v>
      </c>
      <c r="E98" s="48">
        <v>205.199997</v>
      </c>
      <c r="F98" s="48">
        <v>207.10000600000001</v>
      </c>
      <c r="G98" s="49">
        <v>93993500</v>
      </c>
      <c r="H98" s="48">
        <v>205.181297</v>
      </c>
      <c r="I98" s="52">
        <f t="shared" si="27"/>
        <v>0.99073535034083959</v>
      </c>
      <c r="J98" s="52">
        <f t="shared" ca="1" si="28"/>
        <v>1</v>
      </c>
      <c r="K98" s="48">
        <f t="shared" si="15"/>
        <v>203.36</v>
      </c>
      <c r="L98" s="48">
        <f t="shared" si="16"/>
        <v>205.26</v>
      </c>
      <c r="M98" s="48">
        <f t="shared" si="17"/>
        <v>203.3</v>
      </c>
      <c r="N98" s="48">
        <f t="shared" si="18"/>
        <v>205.18</v>
      </c>
      <c r="O98" s="49">
        <f t="shared" ca="1" si="29"/>
        <v>93993500</v>
      </c>
      <c r="T98" s="52"/>
      <c r="U98" s="93">
        <v>34957</v>
      </c>
      <c r="V98" s="160">
        <v>0.312</v>
      </c>
      <c r="W98" s="48">
        <f t="shared" ca="1" si="19"/>
        <v>58.4375</v>
      </c>
      <c r="X98" s="198" t="str">
        <f t="shared" si="20"/>
        <v>199509</v>
      </c>
      <c r="Y98" s="199" t="str">
        <f t="shared" si="21"/>
        <v>199409</v>
      </c>
      <c r="Z98" s="93">
        <f t="shared" ca="1" si="22"/>
        <v>34596</v>
      </c>
      <c r="AA98" s="49">
        <f t="shared" ca="1" si="23"/>
        <v>5</v>
      </c>
      <c r="AB98" s="49">
        <f t="shared" ca="1" si="24"/>
        <v>1</v>
      </c>
      <c r="AC98" s="185">
        <f t="shared" ca="1" si="25"/>
        <v>1.2590000000000001</v>
      </c>
      <c r="AD98" s="184">
        <f t="shared" ca="1" si="26"/>
        <v>2.1544385026737969E-2</v>
      </c>
    </row>
    <row r="99" spans="1:30" x14ac:dyDescent="0.25">
      <c r="A99">
        <v>84</v>
      </c>
      <c r="B99" s="93">
        <v>42074</v>
      </c>
      <c r="C99" s="48">
        <v>205.28999300000001</v>
      </c>
      <c r="D99" s="48">
        <v>205.5</v>
      </c>
      <c r="E99" s="48">
        <v>204.39999399999999</v>
      </c>
      <c r="F99" s="48">
        <v>204.5</v>
      </c>
      <c r="G99" s="49">
        <v>110145700</v>
      </c>
      <c r="H99" s="48">
        <v>202.605379</v>
      </c>
      <c r="I99" s="52">
        <f t="shared" si="27"/>
        <v>0.99073534963325183</v>
      </c>
      <c r="J99" s="52">
        <f t="shared" ca="1" si="28"/>
        <v>1</v>
      </c>
      <c r="K99" s="48">
        <f t="shared" si="15"/>
        <v>203.39</v>
      </c>
      <c r="L99" s="48">
        <f t="shared" si="16"/>
        <v>203.6</v>
      </c>
      <c r="M99" s="48">
        <f t="shared" si="17"/>
        <v>202.51</v>
      </c>
      <c r="N99" s="48">
        <f t="shared" si="18"/>
        <v>202.61</v>
      </c>
      <c r="O99" s="49">
        <f t="shared" ca="1" si="29"/>
        <v>110145700</v>
      </c>
      <c r="T99" s="52"/>
      <c r="U99" s="93">
        <v>34866</v>
      </c>
      <c r="V99" s="160">
        <v>0.316</v>
      </c>
      <c r="W99" s="48">
        <f t="shared" ca="1" si="19"/>
        <v>53.968699999999998</v>
      </c>
      <c r="X99" s="198" t="str">
        <f t="shared" si="20"/>
        <v>199506</v>
      </c>
      <c r="Y99" s="199" t="str">
        <f t="shared" si="21"/>
        <v>199406</v>
      </c>
      <c r="Z99" s="93">
        <f t="shared" ca="1" si="22"/>
        <v>34502</v>
      </c>
      <c r="AA99" s="49">
        <f t="shared" ca="1" si="23"/>
        <v>6</v>
      </c>
      <c r="AB99" s="49">
        <f t="shared" ca="1" si="24"/>
        <v>1</v>
      </c>
      <c r="AC99" s="185">
        <f t="shared" ca="1" si="25"/>
        <v>1.2350000000000001</v>
      </c>
      <c r="AD99" s="184">
        <f t="shared" ca="1" si="26"/>
        <v>2.2883634402903908E-2</v>
      </c>
    </row>
    <row r="100" spans="1:30" x14ac:dyDescent="0.25">
      <c r="A100">
        <v>85</v>
      </c>
      <c r="B100" s="93">
        <v>42073</v>
      </c>
      <c r="C100" s="48">
        <v>206.71000699999999</v>
      </c>
      <c r="D100" s="48">
        <v>206.80999800000001</v>
      </c>
      <c r="E100" s="48">
        <v>204.929993</v>
      </c>
      <c r="F100" s="48">
        <v>204.979996</v>
      </c>
      <c r="G100" s="49">
        <v>157121300</v>
      </c>
      <c r="H100" s="48">
        <v>203.080928</v>
      </c>
      <c r="I100" s="52">
        <f t="shared" si="27"/>
        <v>0.9907353496094321</v>
      </c>
      <c r="J100" s="52">
        <f t="shared" ca="1" si="28"/>
        <v>1</v>
      </c>
      <c r="K100" s="48">
        <f t="shared" si="15"/>
        <v>204.79</v>
      </c>
      <c r="L100" s="48">
        <f t="shared" si="16"/>
        <v>204.89</v>
      </c>
      <c r="M100" s="48">
        <f t="shared" si="17"/>
        <v>203.03</v>
      </c>
      <c r="N100" s="48">
        <f t="shared" si="18"/>
        <v>203.08</v>
      </c>
      <c r="O100" s="49">
        <f t="shared" ca="1" si="29"/>
        <v>157121300</v>
      </c>
      <c r="T100" s="52"/>
      <c r="U100" s="93">
        <v>34775</v>
      </c>
      <c r="V100" s="160">
        <v>0.26800000000000002</v>
      </c>
      <c r="W100" s="48">
        <f t="shared" ca="1" si="19"/>
        <v>49.5625</v>
      </c>
      <c r="X100" s="198" t="str">
        <f t="shared" si="20"/>
        <v>199503</v>
      </c>
      <c r="Y100" s="199" t="str">
        <f t="shared" si="21"/>
        <v>199403</v>
      </c>
      <c r="Z100" s="93">
        <f t="shared" ca="1" si="22"/>
        <v>34411</v>
      </c>
      <c r="AA100" s="49">
        <f t="shared" ca="1" si="23"/>
        <v>6</v>
      </c>
      <c r="AB100" s="49">
        <f t="shared" ca="1" si="24"/>
        <v>1</v>
      </c>
      <c r="AC100" s="185">
        <f t="shared" ca="1" si="25"/>
        <v>1.224</v>
      </c>
      <c r="AD100" s="184">
        <f t="shared" ca="1" si="26"/>
        <v>2.4696090794451449E-2</v>
      </c>
    </row>
    <row r="101" spans="1:30" x14ac:dyDescent="0.25">
      <c r="A101">
        <v>86</v>
      </c>
      <c r="B101" s="93">
        <v>42072</v>
      </c>
      <c r="C101" s="48">
        <v>207.740005</v>
      </c>
      <c r="D101" s="48">
        <v>208.78999300000001</v>
      </c>
      <c r="E101" s="48">
        <v>207.550003</v>
      </c>
      <c r="F101" s="48">
        <v>208.36000100000001</v>
      </c>
      <c r="G101" s="49">
        <v>89818900</v>
      </c>
      <c r="H101" s="48">
        <v>206.429619</v>
      </c>
      <c r="I101" s="52">
        <f t="shared" si="27"/>
        <v>0.99073535231937337</v>
      </c>
      <c r="J101" s="52">
        <f t="shared" ca="1" si="28"/>
        <v>1</v>
      </c>
      <c r="K101" s="48">
        <f t="shared" si="15"/>
        <v>205.82</v>
      </c>
      <c r="L101" s="48">
        <f t="shared" si="16"/>
        <v>206.86</v>
      </c>
      <c r="M101" s="48">
        <f t="shared" si="17"/>
        <v>205.63</v>
      </c>
      <c r="N101" s="48">
        <f t="shared" si="18"/>
        <v>206.43</v>
      </c>
      <c r="O101" s="49">
        <f t="shared" ca="1" si="29"/>
        <v>89818900</v>
      </c>
      <c r="T101" s="52"/>
      <c r="U101" s="93">
        <v>34684</v>
      </c>
      <c r="V101" s="160">
        <v>0.36299999999999999</v>
      </c>
      <c r="W101" s="48">
        <f t="shared" ca="1" si="19"/>
        <v>45.75</v>
      </c>
      <c r="X101" s="198" t="str">
        <f t="shared" si="20"/>
        <v>199412</v>
      </c>
      <c r="Y101" s="199" t="str">
        <f t="shared" si="21"/>
        <v>199312</v>
      </c>
      <c r="Z101" s="93">
        <f t="shared" ca="1" si="22"/>
        <v>34320</v>
      </c>
      <c r="AA101" s="49">
        <f t="shared" ca="1" si="23"/>
        <v>6</v>
      </c>
      <c r="AB101" s="49">
        <f t="shared" ca="1" si="24"/>
        <v>1</v>
      </c>
      <c r="AC101" s="185">
        <f t="shared" ca="1" si="25"/>
        <v>1.2269999999999999</v>
      </c>
      <c r="AD101" s="184">
        <f t="shared" ca="1" si="26"/>
        <v>2.6819672131147537E-2</v>
      </c>
    </row>
    <row r="102" spans="1:30" x14ac:dyDescent="0.25">
      <c r="A102">
        <v>87</v>
      </c>
      <c r="B102" s="93">
        <v>42069</v>
      </c>
      <c r="C102" s="48">
        <v>209.41999799999999</v>
      </c>
      <c r="D102" s="48">
        <v>209.94000199999999</v>
      </c>
      <c r="E102" s="48">
        <v>207.10000600000001</v>
      </c>
      <c r="F102" s="48">
        <v>207.5</v>
      </c>
      <c r="G102" s="49">
        <v>188128000</v>
      </c>
      <c r="H102" s="48">
        <v>205.577586</v>
      </c>
      <c r="I102" s="52">
        <f t="shared" si="27"/>
        <v>0.99073535421686743</v>
      </c>
      <c r="J102" s="52">
        <f t="shared" ca="1" si="28"/>
        <v>1</v>
      </c>
      <c r="K102" s="48">
        <f t="shared" si="15"/>
        <v>207.48</v>
      </c>
      <c r="L102" s="48">
        <f t="shared" si="16"/>
        <v>207.99</v>
      </c>
      <c r="M102" s="48">
        <f t="shared" si="17"/>
        <v>205.18</v>
      </c>
      <c r="N102" s="48">
        <f t="shared" si="18"/>
        <v>205.58</v>
      </c>
      <c r="O102" s="49">
        <f t="shared" ca="1" si="29"/>
        <v>188128000</v>
      </c>
      <c r="T102" s="52"/>
      <c r="U102" s="93">
        <v>34596</v>
      </c>
      <c r="V102" s="160">
        <v>0</v>
      </c>
      <c r="W102" s="48">
        <f t="shared" ca="1" si="19"/>
        <v>47.0625</v>
      </c>
      <c r="X102" s="198" t="str">
        <f t="shared" si="20"/>
        <v>199409</v>
      </c>
      <c r="Y102" s="199" t="str">
        <f t="shared" si="21"/>
        <v>199309</v>
      </c>
      <c r="Z102" s="93">
        <f t="shared" ca="1" si="22"/>
        <v>34229</v>
      </c>
      <c r="AA102" s="49">
        <f t="shared" ca="1" si="23"/>
        <v>6</v>
      </c>
      <c r="AB102" s="49">
        <f t="shared" ca="1" si="24"/>
        <v>1</v>
      </c>
      <c r="AC102" s="185">
        <f t="shared" ca="1" si="25"/>
        <v>1.181</v>
      </c>
      <c r="AD102" s="184">
        <f t="shared" ca="1" si="26"/>
        <v>2.5094289508632139E-2</v>
      </c>
    </row>
    <row r="103" spans="1:30" x14ac:dyDescent="0.25">
      <c r="A103">
        <v>88</v>
      </c>
      <c r="B103" s="93">
        <v>42068</v>
      </c>
      <c r="C103" s="48">
        <v>210.61999499999999</v>
      </c>
      <c r="D103" s="48">
        <v>210.800003</v>
      </c>
      <c r="E103" s="48">
        <v>209.85000600000001</v>
      </c>
      <c r="F103" s="48">
        <v>210.46000699999999</v>
      </c>
      <c r="G103" s="49">
        <v>76873000</v>
      </c>
      <c r="H103" s="48">
        <v>208.51016899999999</v>
      </c>
      <c r="I103" s="52">
        <f t="shared" si="27"/>
        <v>0.99073535144375435</v>
      </c>
      <c r="J103" s="52">
        <f t="shared" ca="1" si="28"/>
        <v>1</v>
      </c>
      <c r="K103" s="48">
        <f t="shared" si="15"/>
        <v>208.67</v>
      </c>
      <c r="L103" s="48">
        <f t="shared" si="16"/>
        <v>208.85</v>
      </c>
      <c r="M103" s="48">
        <f t="shared" si="17"/>
        <v>207.91</v>
      </c>
      <c r="N103" s="48">
        <f t="shared" si="18"/>
        <v>208.51</v>
      </c>
      <c r="O103" s="49">
        <f t="shared" ca="1" si="29"/>
        <v>76873000</v>
      </c>
      <c r="T103" s="52"/>
      <c r="U103" s="93">
        <v>34593</v>
      </c>
      <c r="V103" s="160">
        <v>0.28799999999999998</v>
      </c>
      <c r="W103" s="48">
        <f t="shared" ca="1" si="19"/>
        <v>47.015597999999997</v>
      </c>
      <c r="X103" s="198" t="str">
        <f t="shared" si="20"/>
        <v>199409</v>
      </c>
      <c r="Y103" s="199" t="str">
        <f t="shared" si="21"/>
        <v>199309</v>
      </c>
      <c r="Z103" s="93">
        <f t="shared" ca="1" si="22"/>
        <v>34229</v>
      </c>
      <c r="AA103" s="49">
        <f t="shared" ca="1" si="23"/>
        <v>5</v>
      </c>
      <c r="AB103" s="49">
        <f t="shared" ca="1" si="24"/>
        <v>1</v>
      </c>
      <c r="AC103" s="185">
        <f t="shared" ca="1" si="25"/>
        <v>1.181</v>
      </c>
      <c r="AD103" s="184">
        <f t="shared" ca="1" si="26"/>
        <v>2.5119323165899116E-2</v>
      </c>
    </row>
    <row r="104" spans="1:30" x14ac:dyDescent="0.25">
      <c r="A104">
        <v>89</v>
      </c>
      <c r="B104" s="93">
        <v>42067</v>
      </c>
      <c r="C104" s="48">
        <v>210.39999399999999</v>
      </c>
      <c r="D104" s="48">
        <v>210.490005</v>
      </c>
      <c r="E104" s="48">
        <v>209.05999800000001</v>
      </c>
      <c r="F104" s="48">
        <v>210.229996</v>
      </c>
      <c r="G104" s="49">
        <v>114497200</v>
      </c>
      <c r="H104" s="48">
        <v>208.28228899999999</v>
      </c>
      <c r="I104" s="52">
        <f t="shared" si="27"/>
        <v>0.99073535158132231</v>
      </c>
      <c r="J104" s="52">
        <f t="shared" ca="1" si="28"/>
        <v>1</v>
      </c>
      <c r="K104" s="48">
        <f t="shared" si="15"/>
        <v>208.45</v>
      </c>
      <c r="L104" s="48">
        <f t="shared" si="16"/>
        <v>208.54</v>
      </c>
      <c r="M104" s="48">
        <f t="shared" si="17"/>
        <v>207.12</v>
      </c>
      <c r="N104" s="48">
        <f t="shared" si="18"/>
        <v>208.28</v>
      </c>
      <c r="O104" s="49">
        <f t="shared" ca="1" si="29"/>
        <v>114497200</v>
      </c>
      <c r="T104" s="52"/>
      <c r="U104" s="93">
        <v>34502</v>
      </c>
      <c r="V104" s="160">
        <v>0.30499999999999999</v>
      </c>
      <c r="W104" s="48">
        <f t="shared" ca="1" si="19"/>
        <v>45.875</v>
      </c>
      <c r="X104" s="198" t="str">
        <f t="shared" si="20"/>
        <v>199406</v>
      </c>
      <c r="Y104" s="199" t="str">
        <f t="shared" si="21"/>
        <v>199306</v>
      </c>
      <c r="Z104" s="93">
        <f t="shared" ca="1" si="22"/>
        <v>34138</v>
      </c>
      <c r="AA104" s="49">
        <f t="shared" ca="1" si="23"/>
        <v>5</v>
      </c>
      <c r="AB104" s="49">
        <f t="shared" ca="1" si="24"/>
        <v>1</v>
      </c>
      <c r="AC104" s="185">
        <f t="shared" ca="1" si="25"/>
        <v>1.179</v>
      </c>
      <c r="AD104" s="184">
        <f t="shared" ca="1" si="26"/>
        <v>2.5700272479564034E-2</v>
      </c>
    </row>
    <row r="105" spans="1:30" x14ac:dyDescent="0.25">
      <c r="A105">
        <v>90</v>
      </c>
      <c r="B105" s="93">
        <v>42066</v>
      </c>
      <c r="C105" s="48">
        <v>211.470001</v>
      </c>
      <c r="D105" s="48">
        <v>212.050003</v>
      </c>
      <c r="E105" s="48">
        <v>210.08000200000001</v>
      </c>
      <c r="F105" s="48">
        <v>211.11999499999999</v>
      </c>
      <c r="G105" s="49">
        <v>110325800</v>
      </c>
      <c r="H105" s="48">
        <v>209.16404299999999</v>
      </c>
      <c r="I105" s="52">
        <f t="shared" si="27"/>
        <v>0.99073535408145497</v>
      </c>
      <c r="J105" s="52">
        <f t="shared" ca="1" si="28"/>
        <v>1</v>
      </c>
      <c r="K105" s="48">
        <f t="shared" si="15"/>
        <v>209.51</v>
      </c>
      <c r="L105" s="48">
        <f t="shared" si="16"/>
        <v>210.09</v>
      </c>
      <c r="M105" s="48">
        <f t="shared" si="17"/>
        <v>208.13</v>
      </c>
      <c r="N105" s="48">
        <f t="shared" si="18"/>
        <v>209.16</v>
      </c>
      <c r="O105" s="49">
        <f t="shared" ca="1" si="29"/>
        <v>110325800</v>
      </c>
      <c r="T105" s="52"/>
      <c r="U105" s="93">
        <v>34411</v>
      </c>
      <c r="V105" s="160">
        <v>0.27100000000000002</v>
      </c>
      <c r="W105" s="48">
        <f t="shared" ca="1" si="19"/>
        <v>46.968699999999998</v>
      </c>
      <c r="X105" s="198" t="str">
        <f t="shared" si="20"/>
        <v>199403</v>
      </c>
      <c r="Y105" s="199" t="str">
        <f t="shared" si="21"/>
        <v>199303</v>
      </c>
      <c r="Z105" s="93">
        <f t="shared" ca="1" si="22"/>
        <v>34047</v>
      </c>
      <c r="AA105" s="49">
        <f t="shared" ca="1" si="23"/>
        <v>5</v>
      </c>
      <c r="AB105" s="49">
        <f t="shared" ca="1" si="24"/>
        <v>1</v>
      </c>
      <c r="AC105" s="185">
        <f t="shared" ca="1" si="25"/>
        <v>1.1920000000000002</v>
      </c>
      <c r="AD105" s="184">
        <f t="shared" ca="1" si="26"/>
        <v>2.5378603197448519E-2</v>
      </c>
    </row>
    <row r="106" spans="1:30" x14ac:dyDescent="0.25">
      <c r="A106">
        <v>91</v>
      </c>
      <c r="B106" s="93">
        <v>42065</v>
      </c>
      <c r="C106" s="48">
        <v>210.779999</v>
      </c>
      <c r="D106" s="48">
        <v>212.05999800000001</v>
      </c>
      <c r="E106" s="48">
        <v>210.720001</v>
      </c>
      <c r="F106" s="48">
        <v>211.990005</v>
      </c>
      <c r="G106" s="49">
        <v>87491400</v>
      </c>
      <c r="H106" s="48">
        <v>210.025993</v>
      </c>
      <c r="I106" s="52">
        <f t="shared" si="27"/>
        <v>0.99073535565981052</v>
      </c>
      <c r="J106" s="52">
        <f t="shared" ca="1" si="28"/>
        <v>1</v>
      </c>
      <c r="K106" s="48">
        <f t="shared" si="15"/>
        <v>208.83</v>
      </c>
      <c r="L106" s="48">
        <f t="shared" si="16"/>
        <v>210.1</v>
      </c>
      <c r="M106" s="48">
        <f t="shared" si="17"/>
        <v>208.77</v>
      </c>
      <c r="N106" s="48">
        <f t="shared" si="18"/>
        <v>210.03</v>
      </c>
      <c r="O106" s="49">
        <f t="shared" ca="1" si="29"/>
        <v>87491400</v>
      </c>
      <c r="T106" s="52"/>
      <c r="U106" s="93">
        <v>34320</v>
      </c>
      <c r="V106" s="160">
        <v>0.317</v>
      </c>
      <c r="W106" s="48">
        <f t="shared" ca="1" si="19"/>
        <v>46.5625</v>
      </c>
      <c r="X106" s="198" t="str">
        <f t="shared" si="20"/>
        <v>199312</v>
      </c>
      <c r="Y106" s="199" t="str">
        <f t="shared" si="21"/>
        <v>199212</v>
      </c>
      <c r="Z106" s="93">
        <f t="shared" ca="1" si="22"/>
        <v>34047</v>
      </c>
      <c r="AA106" s="49">
        <f t="shared" ca="1" si="23"/>
        <v>4</v>
      </c>
      <c r="AB106" s="49">
        <f t="shared" ca="1" si="24"/>
        <v>0</v>
      </c>
      <c r="AC106" s="185">
        <f t="shared" ca="1" si="25"/>
        <v>1.1339999999999999</v>
      </c>
      <c r="AD106" s="184">
        <f t="shared" ca="1" si="26"/>
        <v>2.4354362416107379E-2</v>
      </c>
    </row>
    <row r="107" spans="1:30" x14ac:dyDescent="0.25">
      <c r="A107">
        <v>92</v>
      </c>
      <c r="B107" s="93">
        <v>42062</v>
      </c>
      <c r="C107" s="48">
        <v>211.259995</v>
      </c>
      <c r="D107" s="48">
        <v>211.58000200000001</v>
      </c>
      <c r="E107" s="48">
        <v>210.60000600000001</v>
      </c>
      <c r="F107" s="48">
        <v>210.66000399999999</v>
      </c>
      <c r="G107" s="49">
        <v>108076000</v>
      </c>
      <c r="H107" s="48">
        <v>208.708313</v>
      </c>
      <c r="I107" s="52">
        <f t="shared" si="27"/>
        <v>0.99073535097815724</v>
      </c>
      <c r="J107" s="52">
        <f t="shared" ca="1" si="28"/>
        <v>1</v>
      </c>
      <c r="K107" s="48">
        <f t="shared" si="15"/>
        <v>209.3</v>
      </c>
      <c r="L107" s="48">
        <f t="shared" si="16"/>
        <v>209.62</v>
      </c>
      <c r="M107" s="48">
        <f t="shared" si="17"/>
        <v>208.65</v>
      </c>
      <c r="N107" s="48">
        <f t="shared" si="18"/>
        <v>208.71</v>
      </c>
      <c r="O107" s="49">
        <f t="shared" ca="1" si="29"/>
        <v>108076000</v>
      </c>
      <c r="T107" s="52"/>
      <c r="U107" s="93">
        <v>34229</v>
      </c>
      <c r="V107" s="160">
        <v>0.28599999999999998</v>
      </c>
      <c r="W107" s="48">
        <f t="shared" ca="1" si="19"/>
        <v>45.8125</v>
      </c>
      <c r="X107" s="198" t="str">
        <f t="shared" si="20"/>
        <v>199309</v>
      </c>
      <c r="Y107" s="199" t="str">
        <f t="shared" si="21"/>
        <v>199209</v>
      </c>
      <c r="Z107" s="93">
        <f t="shared" ca="1" si="22"/>
        <v>34047</v>
      </c>
      <c r="AA107" s="49">
        <f t="shared" ca="1" si="23"/>
        <v>3</v>
      </c>
      <c r="AB107" s="49">
        <f t="shared" ca="1" si="24"/>
        <v>0</v>
      </c>
      <c r="AC107" s="185">
        <f t="shared" ca="1" si="25"/>
        <v>0.81699999999999995</v>
      </c>
      <c r="AD107" s="184">
        <f t="shared" ca="1" si="26"/>
        <v>1.783356070941337E-2</v>
      </c>
    </row>
    <row r="108" spans="1:30" x14ac:dyDescent="0.25">
      <c r="A108">
        <v>93</v>
      </c>
      <c r="B108" s="93">
        <v>42061</v>
      </c>
      <c r="C108" s="48">
        <v>211.520004</v>
      </c>
      <c r="D108" s="48">
        <v>211.71000699999999</v>
      </c>
      <c r="E108" s="48">
        <v>210.64999399999999</v>
      </c>
      <c r="F108" s="48">
        <v>211.38000500000001</v>
      </c>
      <c r="G108" s="49">
        <v>72697900</v>
      </c>
      <c r="H108" s="48">
        <v>209.42164399999999</v>
      </c>
      <c r="I108" s="52">
        <f t="shared" si="27"/>
        <v>0.99073535361114207</v>
      </c>
      <c r="J108" s="52">
        <f t="shared" ca="1" si="28"/>
        <v>1</v>
      </c>
      <c r="K108" s="48">
        <f t="shared" si="15"/>
        <v>209.56</v>
      </c>
      <c r="L108" s="48">
        <f t="shared" si="16"/>
        <v>209.75</v>
      </c>
      <c r="M108" s="48">
        <f t="shared" si="17"/>
        <v>208.7</v>
      </c>
      <c r="N108" s="48">
        <f t="shared" si="18"/>
        <v>209.42</v>
      </c>
      <c r="O108" s="49">
        <f t="shared" ca="1" si="29"/>
        <v>72697900</v>
      </c>
      <c r="T108" s="52"/>
      <c r="U108" s="93">
        <v>34138</v>
      </c>
      <c r="V108" s="160">
        <v>0.318</v>
      </c>
      <c r="W108" s="48">
        <f t="shared" ca="1" si="19"/>
        <v>44.5</v>
      </c>
      <c r="X108" s="198" t="str">
        <f t="shared" si="20"/>
        <v>199306</v>
      </c>
      <c r="Y108" s="199" t="str">
        <f t="shared" si="21"/>
        <v>199206</v>
      </c>
      <c r="Z108" s="93">
        <f t="shared" ca="1" si="22"/>
        <v>34047</v>
      </c>
      <c r="AA108" s="49">
        <f t="shared" ca="1" si="23"/>
        <v>2</v>
      </c>
      <c r="AB108" s="49">
        <f t="shared" ca="1" si="24"/>
        <v>0</v>
      </c>
      <c r="AC108" s="185">
        <f t="shared" ca="1" si="25"/>
        <v>0.53100000000000003</v>
      </c>
      <c r="AD108" s="184">
        <f t="shared" ca="1" si="26"/>
        <v>1.1932584269662922E-2</v>
      </c>
    </row>
    <row r="109" spans="1:30" x14ac:dyDescent="0.25">
      <c r="A109">
        <v>94</v>
      </c>
      <c r="B109" s="93">
        <v>42060</v>
      </c>
      <c r="C109" s="48">
        <v>211.66000399999999</v>
      </c>
      <c r="D109" s="48">
        <v>212.240005</v>
      </c>
      <c r="E109" s="48">
        <v>211.220001</v>
      </c>
      <c r="F109" s="48">
        <v>211.63000500000001</v>
      </c>
      <c r="G109" s="49">
        <v>73061700</v>
      </c>
      <c r="H109" s="48">
        <v>209.66932700000001</v>
      </c>
      <c r="I109" s="52">
        <f t="shared" si="27"/>
        <v>0.99073534964949794</v>
      </c>
      <c r="J109" s="52">
        <f t="shared" ca="1" si="28"/>
        <v>1</v>
      </c>
      <c r="K109" s="48">
        <f t="shared" si="15"/>
        <v>209.7</v>
      </c>
      <c r="L109" s="48">
        <f t="shared" si="16"/>
        <v>210.27</v>
      </c>
      <c r="M109" s="48">
        <f t="shared" si="17"/>
        <v>209.26</v>
      </c>
      <c r="N109" s="48">
        <f t="shared" si="18"/>
        <v>209.67</v>
      </c>
      <c r="O109" s="49">
        <f t="shared" ca="1" si="29"/>
        <v>73061700</v>
      </c>
      <c r="T109" s="52"/>
      <c r="U109" s="93">
        <v>34047</v>
      </c>
      <c r="V109" s="160">
        <v>0.21299999999999999</v>
      </c>
      <c r="W109" s="48">
        <f t="shared" ca="1" si="19"/>
        <v>45.031199999999998</v>
      </c>
      <c r="X109" s="198" t="str">
        <f t="shared" si="20"/>
        <v>199303</v>
      </c>
      <c r="Y109" s="199" t="str">
        <f t="shared" si="21"/>
        <v>199203</v>
      </c>
      <c r="Z109" s="93">
        <f t="shared" ca="1" si="22"/>
        <v>34047</v>
      </c>
      <c r="AA109" s="49">
        <f t="shared" ca="1" si="23"/>
        <v>1</v>
      </c>
      <c r="AB109" s="49">
        <f t="shared" ca="1" si="24"/>
        <v>1</v>
      </c>
      <c r="AC109" s="185">
        <f t="shared" ca="1" si="25"/>
        <v>0.21299999999999999</v>
      </c>
      <c r="AD109" s="184">
        <f t="shared" ca="1" si="26"/>
        <v>4.7300538293449873E-3</v>
      </c>
    </row>
    <row r="110" spans="1:30" x14ac:dyDescent="0.25">
      <c r="A110">
        <v>95</v>
      </c>
      <c r="B110" s="93">
        <v>42059</v>
      </c>
      <c r="C110" s="48">
        <v>211.11999499999999</v>
      </c>
      <c r="D110" s="48">
        <v>212.050003</v>
      </c>
      <c r="E110" s="48">
        <v>210.759995</v>
      </c>
      <c r="F110" s="48">
        <v>211.80999800000001</v>
      </c>
      <c r="G110" s="49">
        <v>72472300</v>
      </c>
      <c r="H110" s="48">
        <v>209.84765200000001</v>
      </c>
      <c r="I110" s="52">
        <f t="shared" si="27"/>
        <v>0.99073534762981308</v>
      </c>
      <c r="J110" s="52">
        <f t="shared" ca="1" si="28"/>
        <v>1</v>
      </c>
      <c r="K110" s="48">
        <f t="shared" si="15"/>
        <v>209.16</v>
      </c>
      <c r="L110" s="48">
        <f t="shared" si="16"/>
        <v>210.09</v>
      </c>
      <c r="M110" s="48">
        <f t="shared" si="17"/>
        <v>208.81</v>
      </c>
      <c r="N110" s="48">
        <f t="shared" si="18"/>
        <v>209.85</v>
      </c>
      <c r="O110" s="49">
        <f t="shared" ca="1" si="29"/>
        <v>72472300</v>
      </c>
      <c r="T110" s="52"/>
      <c r="U110" s="93"/>
      <c r="V110" s="160"/>
      <c r="W110" s="48"/>
      <c r="X110" s="198"/>
      <c r="Y110" s="199"/>
      <c r="Z110" s="93"/>
      <c r="AA110" s="49"/>
      <c r="AB110" s="49"/>
      <c r="AC110" s="185"/>
      <c r="AD110" s="184"/>
    </row>
    <row r="111" spans="1:30" x14ac:dyDescent="0.25">
      <c r="A111">
        <v>96</v>
      </c>
      <c r="B111" s="93">
        <v>42058</v>
      </c>
      <c r="C111" s="48">
        <v>210.94000199999999</v>
      </c>
      <c r="D111" s="48">
        <v>211.21000699999999</v>
      </c>
      <c r="E111" s="48">
        <v>210.479996</v>
      </c>
      <c r="F111" s="48">
        <v>211.21000699999999</v>
      </c>
      <c r="G111" s="49">
        <v>74411100</v>
      </c>
      <c r="H111" s="48">
        <v>209.25322</v>
      </c>
      <c r="I111" s="52">
        <f t="shared" si="27"/>
        <v>0.99073534901213278</v>
      </c>
      <c r="J111" s="52">
        <f t="shared" ca="1" si="28"/>
        <v>1</v>
      </c>
      <c r="K111" s="48">
        <f t="shared" si="15"/>
        <v>208.99</v>
      </c>
      <c r="L111" s="48">
        <f t="shared" si="16"/>
        <v>209.25</v>
      </c>
      <c r="M111" s="48">
        <f t="shared" si="17"/>
        <v>208.53</v>
      </c>
      <c r="N111" s="48">
        <f t="shared" si="18"/>
        <v>209.25</v>
      </c>
      <c r="O111" s="49">
        <f t="shared" ca="1" si="29"/>
        <v>74411100</v>
      </c>
      <c r="T111" s="52"/>
      <c r="U111" s="93"/>
      <c r="V111" s="160"/>
      <c r="W111" s="48"/>
      <c r="X111" s="198"/>
      <c r="Y111" s="199"/>
      <c r="Z111" s="93"/>
      <c r="AA111" s="49"/>
      <c r="AB111" s="49"/>
      <c r="AC111" s="185"/>
      <c r="AD111" s="184"/>
    </row>
    <row r="112" spans="1:30" x14ac:dyDescent="0.25">
      <c r="A112">
        <v>97</v>
      </c>
      <c r="B112" s="93">
        <v>42055</v>
      </c>
      <c r="C112" s="48">
        <v>209.479996</v>
      </c>
      <c r="D112" s="48">
        <v>211.33000200000001</v>
      </c>
      <c r="E112" s="48">
        <v>208.729996</v>
      </c>
      <c r="F112" s="48">
        <v>211.240005</v>
      </c>
      <c r="G112" s="49">
        <v>140896400</v>
      </c>
      <c r="H112" s="48">
        <v>209.28294099999999</v>
      </c>
      <c r="I112" s="52">
        <f t="shared" si="27"/>
        <v>0.99073535337210394</v>
      </c>
      <c r="J112" s="52">
        <f t="shared" ca="1" si="28"/>
        <v>1</v>
      </c>
      <c r="K112" s="48">
        <f t="shared" si="15"/>
        <v>207.54</v>
      </c>
      <c r="L112" s="48">
        <f t="shared" si="16"/>
        <v>209.37</v>
      </c>
      <c r="M112" s="48">
        <f t="shared" si="17"/>
        <v>206.8</v>
      </c>
      <c r="N112" s="48">
        <f t="shared" si="18"/>
        <v>209.28</v>
      </c>
      <c r="O112" s="49">
        <f t="shared" ca="1" si="29"/>
        <v>140896400</v>
      </c>
      <c r="T112" s="52"/>
      <c r="U112" s="93"/>
      <c r="V112" s="160"/>
      <c r="W112" s="48"/>
      <c r="X112" s="198"/>
      <c r="Y112" s="199"/>
      <c r="Z112" s="93"/>
      <c r="AA112" s="49"/>
      <c r="AB112" s="49"/>
      <c r="AC112" s="185"/>
      <c r="AD112" s="184"/>
    </row>
    <row r="113" spans="1:30" x14ac:dyDescent="0.25">
      <c r="A113">
        <v>98</v>
      </c>
      <c r="B113" s="93">
        <v>42054</v>
      </c>
      <c r="C113" s="48">
        <v>209.41000399999999</v>
      </c>
      <c r="D113" s="48">
        <v>210.41999799999999</v>
      </c>
      <c r="E113" s="48">
        <v>209.240005</v>
      </c>
      <c r="F113" s="48">
        <v>209.979996</v>
      </c>
      <c r="G113" s="49">
        <v>91462500</v>
      </c>
      <c r="H113" s="48">
        <v>208.034605</v>
      </c>
      <c r="I113" s="52">
        <f t="shared" si="27"/>
        <v>0.99073535080932185</v>
      </c>
      <c r="J113" s="52">
        <f t="shared" ca="1" si="28"/>
        <v>1</v>
      </c>
      <c r="K113" s="48">
        <f t="shared" si="15"/>
        <v>207.47</v>
      </c>
      <c r="L113" s="48">
        <f t="shared" si="16"/>
        <v>208.47</v>
      </c>
      <c r="M113" s="48">
        <f t="shared" si="17"/>
        <v>207.3</v>
      </c>
      <c r="N113" s="48">
        <f t="shared" si="18"/>
        <v>208.03</v>
      </c>
      <c r="O113" s="49">
        <f t="shared" ca="1" si="29"/>
        <v>91462500</v>
      </c>
      <c r="T113" s="52"/>
      <c r="U113" s="93"/>
      <c r="V113" s="160"/>
      <c r="W113" s="48"/>
      <c r="X113" s="198"/>
      <c r="Y113" s="199"/>
      <c r="Z113" s="93"/>
      <c r="AA113" s="49"/>
      <c r="AB113" s="49"/>
      <c r="AC113" s="185"/>
      <c r="AD113" s="184"/>
    </row>
    <row r="114" spans="1:30" x14ac:dyDescent="0.25">
      <c r="A114">
        <v>99</v>
      </c>
      <c r="B114" s="93">
        <v>42053</v>
      </c>
      <c r="C114" s="48">
        <v>209.66000399999999</v>
      </c>
      <c r="D114" s="48">
        <v>210.220001</v>
      </c>
      <c r="E114" s="48">
        <v>209.33999600000001</v>
      </c>
      <c r="F114" s="48">
        <v>210.13000500000001</v>
      </c>
      <c r="G114" s="49">
        <v>80652900</v>
      </c>
      <c r="H114" s="48">
        <v>208.183224</v>
      </c>
      <c r="I114" s="52">
        <f t="shared" si="27"/>
        <v>0.99073534976596977</v>
      </c>
      <c r="J114" s="52">
        <f t="shared" ca="1" si="28"/>
        <v>1</v>
      </c>
      <c r="K114" s="48">
        <f t="shared" si="15"/>
        <v>207.72</v>
      </c>
      <c r="L114" s="48">
        <f t="shared" si="16"/>
        <v>208.27</v>
      </c>
      <c r="M114" s="48">
        <f t="shared" si="17"/>
        <v>207.4</v>
      </c>
      <c r="N114" s="48">
        <f t="shared" si="18"/>
        <v>208.18</v>
      </c>
      <c r="O114" s="49">
        <f t="shared" ca="1" si="29"/>
        <v>80652900</v>
      </c>
      <c r="T114" s="52"/>
      <c r="U114" s="93"/>
      <c r="V114" s="160"/>
      <c r="W114" s="48"/>
      <c r="X114" s="198"/>
      <c r="Y114" s="199"/>
      <c r="Z114" s="93"/>
      <c r="AA114" s="49"/>
      <c r="AB114" s="49"/>
      <c r="AC114" s="185"/>
      <c r="AD114" s="184"/>
    </row>
    <row r="115" spans="1:30" x14ac:dyDescent="0.25">
      <c r="A115">
        <v>100</v>
      </c>
      <c r="B115" s="93">
        <v>42052</v>
      </c>
      <c r="C115" s="48">
        <v>209.39999399999999</v>
      </c>
      <c r="D115" s="48">
        <v>210.320007</v>
      </c>
      <c r="E115" s="48">
        <v>209.10000600000001</v>
      </c>
      <c r="F115" s="48">
        <v>210.11000100000001</v>
      </c>
      <c r="G115" s="49">
        <v>76968200</v>
      </c>
      <c r="H115" s="48">
        <v>208.16340500000001</v>
      </c>
      <c r="I115" s="52">
        <f t="shared" si="27"/>
        <v>0.99073534819506281</v>
      </c>
      <c r="J115" s="52">
        <f t="shared" ca="1" si="28"/>
        <v>1</v>
      </c>
      <c r="K115" s="48">
        <f t="shared" si="15"/>
        <v>207.46</v>
      </c>
      <c r="L115" s="48">
        <f t="shared" si="16"/>
        <v>208.37</v>
      </c>
      <c r="M115" s="48">
        <f t="shared" si="17"/>
        <v>207.16</v>
      </c>
      <c r="N115" s="48">
        <f t="shared" si="18"/>
        <v>208.16</v>
      </c>
      <c r="O115" s="49">
        <f t="shared" ca="1" si="29"/>
        <v>76968200</v>
      </c>
      <c r="T115" s="52"/>
      <c r="U115" s="93"/>
      <c r="V115" s="160"/>
      <c r="W115" s="48"/>
      <c r="X115" s="198"/>
      <c r="Y115" s="199"/>
      <c r="Z115" s="93"/>
      <c r="AA115" s="49"/>
      <c r="AB115" s="49"/>
      <c r="AC115" s="185"/>
      <c r="AD115" s="184"/>
    </row>
    <row r="116" spans="1:30" x14ac:dyDescent="0.25">
      <c r="A116">
        <v>101</v>
      </c>
      <c r="B116" s="93">
        <v>42048</v>
      </c>
      <c r="C116" s="48">
        <v>209.070007</v>
      </c>
      <c r="D116" s="48">
        <v>209.83999600000001</v>
      </c>
      <c r="E116" s="48">
        <v>208.759995</v>
      </c>
      <c r="F116" s="48">
        <v>209.779999</v>
      </c>
      <c r="G116" s="49">
        <v>93670400</v>
      </c>
      <c r="H116" s="48">
        <v>207.83646100000001</v>
      </c>
      <c r="I116" s="52">
        <f t="shared" si="27"/>
        <v>0.99073535127626733</v>
      </c>
      <c r="J116" s="52">
        <f t="shared" ca="1" si="28"/>
        <v>1</v>
      </c>
      <c r="K116" s="48">
        <f t="shared" si="15"/>
        <v>207.13</v>
      </c>
      <c r="L116" s="48">
        <f t="shared" si="16"/>
        <v>207.9</v>
      </c>
      <c r="M116" s="48">
        <f t="shared" si="17"/>
        <v>206.83</v>
      </c>
      <c r="N116" s="48">
        <f t="shared" si="18"/>
        <v>207.84</v>
      </c>
      <c r="O116" s="49">
        <f t="shared" ca="1" si="29"/>
        <v>93670400</v>
      </c>
      <c r="T116" s="52"/>
      <c r="U116" s="93"/>
      <c r="V116" s="160"/>
      <c r="W116" s="48"/>
      <c r="X116" s="198"/>
      <c r="Y116" s="199"/>
      <c r="Z116" s="93"/>
      <c r="AA116" s="49"/>
      <c r="AB116" s="49"/>
      <c r="AC116" s="185"/>
      <c r="AD116" s="184"/>
    </row>
    <row r="117" spans="1:30" x14ac:dyDescent="0.25">
      <c r="A117">
        <v>102</v>
      </c>
      <c r="B117" s="93">
        <v>42047</v>
      </c>
      <c r="C117" s="48">
        <v>207.88999899999999</v>
      </c>
      <c r="D117" s="48">
        <v>208.990005</v>
      </c>
      <c r="E117" s="48">
        <v>206.970001</v>
      </c>
      <c r="F117" s="48">
        <v>208.91999799999999</v>
      </c>
      <c r="G117" s="49">
        <v>97545900</v>
      </c>
      <c r="H117" s="48">
        <v>206.98442800000001</v>
      </c>
      <c r="I117" s="52">
        <f t="shared" si="27"/>
        <v>0.99073535315657058</v>
      </c>
      <c r="J117" s="52">
        <f t="shared" ca="1" si="28"/>
        <v>1</v>
      </c>
      <c r="K117" s="48">
        <f t="shared" si="15"/>
        <v>205.96</v>
      </c>
      <c r="L117" s="48">
        <f t="shared" si="16"/>
        <v>207.05</v>
      </c>
      <c r="M117" s="48">
        <f t="shared" si="17"/>
        <v>205.05</v>
      </c>
      <c r="N117" s="48">
        <f t="shared" si="18"/>
        <v>206.98</v>
      </c>
      <c r="O117" s="49">
        <f t="shared" ca="1" si="29"/>
        <v>97545900</v>
      </c>
      <c r="T117" s="52"/>
      <c r="U117" s="93"/>
      <c r="V117" s="160"/>
      <c r="W117" s="48"/>
      <c r="X117" s="198"/>
      <c r="Y117" s="199"/>
      <c r="Z117" s="93"/>
      <c r="AA117" s="49"/>
      <c r="AB117" s="49"/>
      <c r="AC117" s="185"/>
      <c r="AD117" s="184"/>
    </row>
    <row r="118" spans="1:30" x14ac:dyDescent="0.25">
      <c r="A118">
        <v>103</v>
      </c>
      <c r="B118" s="93">
        <v>42046</v>
      </c>
      <c r="C118" s="48">
        <v>206.61000100000001</v>
      </c>
      <c r="D118" s="48">
        <v>207.449997</v>
      </c>
      <c r="E118" s="48">
        <v>205.83000200000001</v>
      </c>
      <c r="F118" s="48">
        <v>206.929993</v>
      </c>
      <c r="G118" s="49">
        <v>91087800</v>
      </c>
      <c r="H118" s="48">
        <v>205.01285899999999</v>
      </c>
      <c r="I118" s="52">
        <f t="shared" si="27"/>
        <v>0.99073534980499423</v>
      </c>
      <c r="J118" s="52">
        <f t="shared" ca="1" si="28"/>
        <v>1</v>
      </c>
      <c r="K118" s="48">
        <f t="shared" si="15"/>
        <v>204.7</v>
      </c>
      <c r="L118" s="48">
        <f t="shared" si="16"/>
        <v>205.53</v>
      </c>
      <c r="M118" s="48">
        <f t="shared" si="17"/>
        <v>203.92</v>
      </c>
      <c r="N118" s="48">
        <f t="shared" si="18"/>
        <v>205.01</v>
      </c>
      <c r="O118" s="49">
        <f t="shared" ca="1" si="29"/>
        <v>91087800</v>
      </c>
      <c r="T118" s="52"/>
      <c r="U118" s="93"/>
      <c r="V118" s="160"/>
      <c r="W118" s="48"/>
      <c r="X118" s="198"/>
      <c r="Y118" s="199"/>
      <c r="Z118" s="93"/>
      <c r="AA118" s="49"/>
      <c r="AB118" s="49"/>
      <c r="AC118" s="185"/>
      <c r="AD118" s="184"/>
    </row>
    <row r="119" spans="1:30" x14ac:dyDescent="0.25">
      <c r="A119">
        <v>104</v>
      </c>
      <c r="B119" s="93">
        <v>42045</v>
      </c>
      <c r="C119" s="48">
        <v>205.88000500000001</v>
      </c>
      <c r="D119" s="48">
        <v>207.11999499999999</v>
      </c>
      <c r="E119" s="48">
        <v>204.679993</v>
      </c>
      <c r="F119" s="48">
        <v>206.80999800000001</v>
      </c>
      <c r="G119" s="49">
        <v>96164200</v>
      </c>
      <c r="H119" s="48">
        <v>204.89397600000001</v>
      </c>
      <c r="I119" s="52">
        <f t="shared" si="27"/>
        <v>0.99073535119902667</v>
      </c>
      <c r="J119" s="52">
        <f t="shared" ca="1" si="28"/>
        <v>1</v>
      </c>
      <c r="K119" s="48">
        <f t="shared" si="15"/>
        <v>203.97</v>
      </c>
      <c r="L119" s="48">
        <f t="shared" si="16"/>
        <v>205.2</v>
      </c>
      <c r="M119" s="48">
        <f t="shared" si="17"/>
        <v>202.78</v>
      </c>
      <c r="N119" s="48">
        <f t="shared" si="18"/>
        <v>204.89</v>
      </c>
      <c r="O119" s="49">
        <f t="shared" ca="1" si="29"/>
        <v>96164200</v>
      </c>
      <c r="T119" s="52"/>
      <c r="U119" s="93"/>
      <c r="V119" s="160"/>
      <c r="W119" s="48"/>
      <c r="X119" s="198"/>
      <c r="Y119" s="199"/>
      <c r="Z119" s="93"/>
      <c r="AA119" s="49"/>
      <c r="AB119" s="49"/>
      <c r="AC119" s="185"/>
      <c r="AD119" s="184"/>
    </row>
    <row r="120" spans="1:30" x14ac:dyDescent="0.25">
      <c r="A120">
        <v>105</v>
      </c>
      <c r="B120" s="93">
        <v>42044</v>
      </c>
      <c r="C120" s="48">
        <v>204.770004</v>
      </c>
      <c r="D120" s="48">
        <v>205.63999899999999</v>
      </c>
      <c r="E120" s="48">
        <v>204.13999899999999</v>
      </c>
      <c r="F120" s="48">
        <v>204.63000500000001</v>
      </c>
      <c r="G120" s="49">
        <v>87219000</v>
      </c>
      <c r="H120" s="48">
        <v>202.73418000000001</v>
      </c>
      <c r="I120" s="52">
        <f t="shared" si="27"/>
        <v>0.99073535183659889</v>
      </c>
      <c r="J120" s="52">
        <f t="shared" ca="1" si="28"/>
        <v>1</v>
      </c>
      <c r="K120" s="48">
        <f t="shared" si="15"/>
        <v>202.87</v>
      </c>
      <c r="L120" s="48">
        <f t="shared" si="16"/>
        <v>203.73</v>
      </c>
      <c r="M120" s="48">
        <f t="shared" si="17"/>
        <v>202.25</v>
      </c>
      <c r="N120" s="48">
        <f t="shared" si="18"/>
        <v>202.73</v>
      </c>
      <c r="O120" s="49">
        <f t="shared" ca="1" si="29"/>
        <v>87219000</v>
      </c>
      <c r="T120" s="52"/>
      <c r="U120" s="93"/>
      <c r="V120" s="160"/>
      <c r="W120" s="48"/>
      <c r="X120" s="198"/>
      <c r="Y120" s="199"/>
      <c r="Z120" s="93"/>
      <c r="AA120" s="49"/>
      <c r="AB120" s="49"/>
      <c r="AC120" s="185"/>
      <c r="AD120" s="184"/>
    </row>
    <row r="121" spans="1:30" x14ac:dyDescent="0.25">
      <c r="A121">
        <v>106</v>
      </c>
      <c r="B121" s="93">
        <v>42041</v>
      </c>
      <c r="C121" s="48">
        <v>206.55999800000001</v>
      </c>
      <c r="D121" s="48">
        <v>207.240005</v>
      </c>
      <c r="E121" s="48">
        <v>204.91999799999999</v>
      </c>
      <c r="F121" s="48">
        <v>205.550003</v>
      </c>
      <c r="G121" s="49">
        <v>119694900</v>
      </c>
      <c r="H121" s="48">
        <v>203.645655</v>
      </c>
      <c r="I121" s="52">
        <f t="shared" si="27"/>
        <v>0.99073535406370195</v>
      </c>
      <c r="J121" s="52">
        <f t="shared" ca="1" si="28"/>
        <v>1</v>
      </c>
      <c r="K121" s="48">
        <f t="shared" si="15"/>
        <v>204.65</v>
      </c>
      <c r="L121" s="48">
        <f t="shared" si="16"/>
        <v>205.32</v>
      </c>
      <c r="M121" s="48">
        <f t="shared" si="17"/>
        <v>203.02</v>
      </c>
      <c r="N121" s="48">
        <f t="shared" si="18"/>
        <v>203.65</v>
      </c>
      <c r="O121" s="49">
        <f t="shared" ca="1" si="29"/>
        <v>119694900</v>
      </c>
      <c r="T121" s="52"/>
      <c r="U121" s="93"/>
      <c r="V121" s="160"/>
      <c r="W121" s="48"/>
      <c r="X121" s="198"/>
      <c r="Y121" s="199"/>
      <c r="Z121" s="93"/>
      <c r="AA121" s="49"/>
      <c r="AB121" s="49"/>
      <c r="AC121" s="185"/>
      <c r="AD121" s="184"/>
    </row>
    <row r="122" spans="1:30" x14ac:dyDescent="0.25">
      <c r="A122">
        <v>107</v>
      </c>
      <c r="B122" s="93">
        <v>42040</v>
      </c>
      <c r="C122" s="48">
        <v>204.86000100000001</v>
      </c>
      <c r="D122" s="48">
        <v>206.300003</v>
      </c>
      <c r="E122" s="48">
        <v>204.770004</v>
      </c>
      <c r="F122" s="48">
        <v>206.11999499999999</v>
      </c>
      <c r="G122" s="49">
        <v>97953200</v>
      </c>
      <c r="H122" s="48">
        <v>204.21036599999999</v>
      </c>
      <c r="I122" s="52">
        <f t="shared" si="27"/>
        <v>0.99073535296757598</v>
      </c>
      <c r="J122" s="52">
        <f t="shared" ca="1" si="28"/>
        <v>1</v>
      </c>
      <c r="K122" s="48">
        <f t="shared" si="15"/>
        <v>202.96</v>
      </c>
      <c r="L122" s="48">
        <f t="shared" si="16"/>
        <v>204.39</v>
      </c>
      <c r="M122" s="48">
        <f t="shared" si="17"/>
        <v>202.87</v>
      </c>
      <c r="N122" s="48">
        <f t="shared" si="18"/>
        <v>204.21</v>
      </c>
      <c r="O122" s="49">
        <f t="shared" ca="1" si="29"/>
        <v>97953200</v>
      </c>
      <c r="T122" s="52"/>
      <c r="U122" s="93"/>
      <c r="V122" s="160"/>
      <c r="W122" s="48"/>
      <c r="X122" s="198"/>
      <c r="Y122" s="199"/>
      <c r="Z122" s="93"/>
      <c r="AA122" s="49"/>
      <c r="AB122" s="49"/>
      <c r="AC122" s="185"/>
      <c r="AD122" s="184"/>
    </row>
    <row r="123" spans="1:30" x14ac:dyDescent="0.25">
      <c r="A123">
        <v>108</v>
      </c>
      <c r="B123" s="93">
        <v>42039</v>
      </c>
      <c r="C123" s="48">
        <v>203.91999799999999</v>
      </c>
      <c r="D123" s="48">
        <v>205.38000500000001</v>
      </c>
      <c r="E123" s="48">
        <v>203.509995</v>
      </c>
      <c r="F123" s="48">
        <v>204.05999800000001</v>
      </c>
      <c r="G123" s="49">
        <v>134306700</v>
      </c>
      <c r="H123" s="48">
        <v>202.169454</v>
      </c>
      <c r="I123" s="52">
        <f t="shared" si="27"/>
        <v>0.99073535225654563</v>
      </c>
      <c r="J123" s="52">
        <f t="shared" ca="1" si="28"/>
        <v>1</v>
      </c>
      <c r="K123" s="48">
        <f t="shared" si="15"/>
        <v>202.03</v>
      </c>
      <c r="L123" s="48">
        <f t="shared" si="16"/>
        <v>203.48</v>
      </c>
      <c r="M123" s="48">
        <f t="shared" si="17"/>
        <v>201.62</v>
      </c>
      <c r="N123" s="48">
        <f t="shared" si="18"/>
        <v>202.17</v>
      </c>
      <c r="O123" s="49">
        <f t="shared" ca="1" si="29"/>
        <v>134306700</v>
      </c>
      <c r="T123" s="52"/>
      <c r="U123" s="93"/>
      <c r="V123" s="160"/>
      <c r="W123" s="48"/>
      <c r="X123" s="198"/>
      <c r="Y123" s="199"/>
      <c r="Z123" s="93"/>
      <c r="AA123" s="49"/>
      <c r="AB123" s="49"/>
      <c r="AC123" s="185"/>
      <c r="AD123" s="184"/>
    </row>
    <row r="124" spans="1:30" x14ac:dyDescent="0.25">
      <c r="A124">
        <v>109</v>
      </c>
      <c r="B124" s="93">
        <v>42038</v>
      </c>
      <c r="C124" s="48">
        <v>203</v>
      </c>
      <c r="D124" s="48">
        <v>204.85000600000001</v>
      </c>
      <c r="E124" s="48">
        <v>202.550003</v>
      </c>
      <c r="F124" s="48">
        <v>204.83999600000001</v>
      </c>
      <c r="G124" s="49">
        <v>124212900</v>
      </c>
      <c r="H124" s="48">
        <v>202.94222600000001</v>
      </c>
      <c r="I124" s="52">
        <f t="shared" si="27"/>
        <v>0.99073535424204939</v>
      </c>
      <c r="J124" s="52">
        <f t="shared" ca="1" si="28"/>
        <v>1</v>
      </c>
      <c r="K124" s="48">
        <f t="shared" si="15"/>
        <v>201.12</v>
      </c>
      <c r="L124" s="48">
        <f t="shared" si="16"/>
        <v>202.95</v>
      </c>
      <c r="M124" s="48">
        <f t="shared" si="17"/>
        <v>200.67</v>
      </c>
      <c r="N124" s="48">
        <f t="shared" si="18"/>
        <v>202.94</v>
      </c>
      <c r="O124" s="49">
        <f t="shared" ca="1" si="29"/>
        <v>124212900</v>
      </c>
      <c r="T124" s="52"/>
      <c r="U124" s="93"/>
      <c r="V124" s="160"/>
      <c r="W124" s="48"/>
      <c r="X124" s="198"/>
      <c r="Y124" s="199"/>
      <c r="Z124" s="93"/>
      <c r="AA124" s="49"/>
      <c r="AB124" s="49"/>
      <c r="AC124" s="185"/>
      <c r="AD124" s="184"/>
    </row>
    <row r="125" spans="1:30" x14ac:dyDescent="0.25">
      <c r="A125">
        <v>110</v>
      </c>
      <c r="B125" s="93">
        <v>42037</v>
      </c>
      <c r="C125" s="48">
        <v>200.050003</v>
      </c>
      <c r="D125" s="48">
        <v>202.029999</v>
      </c>
      <c r="E125" s="48">
        <v>197.86000100000001</v>
      </c>
      <c r="F125" s="48">
        <v>201.91999799999999</v>
      </c>
      <c r="G125" s="49">
        <v>163107000</v>
      </c>
      <c r="H125" s="48">
        <v>200.04928000000001</v>
      </c>
      <c r="I125" s="52">
        <f t="shared" si="27"/>
        <v>0.99073535054214901</v>
      </c>
      <c r="J125" s="52">
        <f t="shared" ca="1" si="28"/>
        <v>1</v>
      </c>
      <c r="K125" s="48">
        <f t="shared" si="15"/>
        <v>198.2</v>
      </c>
      <c r="L125" s="48">
        <f t="shared" si="16"/>
        <v>200.16</v>
      </c>
      <c r="M125" s="48">
        <f t="shared" si="17"/>
        <v>196.03</v>
      </c>
      <c r="N125" s="48">
        <f t="shared" si="18"/>
        <v>200.05</v>
      </c>
      <c r="O125" s="49">
        <f t="shared" ca="1" si="29"/>
        <v>163107000</v>
      </c>
      <c r="T125" s="52"/>
      <c r="U125" s="93"/>
      <c r="V125" s="160"/>
      <c r="W125" s="48"/>
      <c r="X125" s="198"/>
      <c r="Y125" s="199"/>
      <c r="Z125" s="93"/>
      <c r="AA125" s="49"/>
      <c r="AB125" s="49"/>
      <c r="AC125" s="185"/>
      <c r="AD125" s="184"/>
    </row>
    <row r="126" spans="1:30" x14ac:dyDescent="0.25">
      <c r="A126">
        <v>111</v>
      </c>
      <c r="B126" s="93">
        <v>42034</v>
      </c>
      <c r="C126" s="48">
        <v>200.570007</v>
      </c>
      <c r="D126" s="48">
        <v>202.16999799999999</v>
      </c>
      <c r="E126" s="48">
        <v>199.13000500000001</v>
      </c>
      <c r="F126" s="48">
        <v>199.449997</v>
      </c>
      <c r="G126" s="49">
        <v>197729700</v>
      </c>
      <c r="H126" s="48">
        <v>197.60216299999999</v>
      </c>
      <c r="I126" s="52">
        <f t="shared" si="27"/>
        <v>0.99073535207924823</v>
      </c>
      <c r="J126" s="52">
        <f t="shared" ca="1" si="28"/>
        <v>1</v>
      </c>
      <c r="K126" s="48">
        <f t="shared" si="15"/>
        <v>198.71</v>
      </c>
      <c r="L126" s="48">
        <f t="shared" si="16"/>
        <v>200.3</v>
      </c>
      <c r="M126" s="48">
        <f t="shared" si="17"/>
        <v>197.29</v>
      </c>
      <c r="N126" s="48">
        <f t="shared" si="18"/>
        <v>197.6</v>
      </c>
      <c r="O126" s="49">
        <f t="shared" ca="1" si="29"/>
        <v>197729700</v>
      </c>
      <c r="T126" s="52"/>
      <c r="U126" s="93"/>
      <c r="V126" s="160"/>
      <c r="W126" s="48"/>
      <c r="X126" s="198"/>
      <c r="Y126" s="199"/>
      <c r="Z126" s="93"/>
      <c r="AA126" s="49"/>
      <c r="AB126" s="49"/>
      <c r="AC126" s="185"/>
      <c r="AD126" s="184"/>
    </row>
    <row r="127" spans="1:30" x14ac:dyDescent="0.25">
      <c r="A127">
        <v>112</v>
      </c>
      <c r="B127" s="93">
        <v>42033</v>
      </c>
      <c r="C127" s="48">
        <v>200.38000500000001</v>
      </c>
      <c r="D127" s="48">
        <v>202.300003</v>
      </c>
      <c r="E127" s="48">
        <v>198.679993</v>
      </c>
      <c r="F127" s="48">
        <v>201.990005</v>
      </c>
      <c r="G127" s="49">
        <v>173585400</v>
      </c>
      <c r="H127" s="48">
        <v>200.118639</v>
      </c>
      <c r="I127" s="52">
        <f t="shared" si="27"/>
        <v>0.99073535346464303</v>
      </c>
      <c r="J127" s="52">
        <f t="shared" ca="1" si="28"/>
        <v>1</v>
      </c>
      <c r="K127" s="48">
        <f t="shared" si="15"/>
        <v>198.52</v>
      </c>
      <c r="L127" s="48">
        <f t="shared" si="16"/>
        <v>200.43</v>
      </c>
      <c r="M127" s="48">
        <f t="shared" si="17"/>
        <v>196.84</v>
      </c>
      <c r="N127" s="48">
        <f t="shared" si="18"/>
        <v>200.12</v>
      </c>
      <c r="O127" s="49">
        <f t="shared" ca="1" si="29"/>
        <v>173585400</v>
      </c>
      <c r="T127" s="52"/>
      <c r="U127" s="93"/>
      <c r="V127" s="160"/>
      <c r="W127" s="48"/>
      <c r="X127" s="198"/>
      <c r="Y127" s="199"/>
      <c r="Z127" s="93"/>
      <c r="AA127" s="49"/>
      <c r="AB127" s="49"/>
      <c r="AC127" s="185"/>
      <c r="AD127" s="184"/>
    </row>
    <row r="128" spans="1:30" x14ac:dyDescent="0.25">
      <c r="A128">
        <v>113</v>
      </c>
      <c r="B128" s="93">
        <v>42032</v>
      </c>
      <c r="C128" s="48">
        <v>204.16999799999999</v>
      </c>
      <c r="D128" s="48">
        <v>204.28999300000001</v>
      </c>
      <c r="E128" s="48">
        <v>199.91000399999999</v>
      </c>
      <c r="F128" s="48">
        <v>200.13999899999999</v>
      </c>
      <c r="G128" s="49">
        <v>168514300</v>
      </c>
      <c r="H128" s="48">
        <v>198.28577300000001</v>
      </c>
      <c r="I128" s="52">
        <f t="shared" si="27"/>
        <v>0.99073535520503331</v>
      </c>
      <c r="J128" s="52">
        <f t="shared" ca="1" si="28"/>
        <v>1</v>
      </c>
      <c r="K128" s="48">
        <f t="shared" si="15"/>
        <v>202.28</v>
      </c>
      <c r="L128" s="48">
        <f t="shared" si="16"/>
        <v>202.4</v>
      </c>
      <c r="M128" s="48">
        <f t="shared" si="17"/>
        <v>198.06</v>
      </c>
      <c r="N128" s="48">
        <f t="shared" si="18"/>
        <v>198.29</v>
      </c>
      <c r="O128" s="49">
        <f t="shared" ca="1" si="29"/>
        <v>168514300</v>
      </c>
      <c r="T128" s="52"/>
      <c r="U128" s="93"/>
      <c r="V128" s="160"/>
      <c r="W128" s="48"/>
      <c r="X128" s="198"/>
      <c r="Y128" s="199"/>
      <c r="Z128" s="93"/>
      <c r="AA128" s="49"/>
      <c r="AB128" s="49"/>
      <c r="AC128" s="185"/>
      <c r="AD128" s="184"/>
    </row>
    <row r="129" spans="1:30" x14ac:dyDescent="0.25">
      <c r="A129">
        <v>114</v>
      </c>
      <c r="B129" s="93">
        <v>42031</v>
      </c>
      <c r="C129" s="48">
        <v>202.970001</v>
      </c>
      <c r="D129" s="48">
        <v>204.11999499999999</v>
      </c>
      <c r="E129" s="48">
        <v>201.740005</v>
      </c>
      <c r="F129" s="48">
        <v>202.740005</v>
      </c>
      <c r="G129" s="49">
        <v>134044600</v>
      </c>
      <c r="H129" s="48">
        <v>200.86169100000001</v>
      </c>
      <c r="I129" s="52">
        <f t="shared" si="27"/>
        <v>0.99073535585638373</v>
      </c>
      <c r="J129" s="52">
        <f t="shared" ca="1" si="28"/>
        <v>1</v>
      </c>
      <c r="K129" s="48">
        <f t="shared" si="15"/>
        <v>201.09</v>
      </c>
      <c r="L129" s="48">
        <f t="shared" si="16"/>
        <v>202.23</v>
      </c>
      <c r="M129" s="48">
        <f t="shared" si="17"/>
        <v>199.87</v>
      </c>
      <c r="N129" s="48">
        <f t="shared" si="18"/>
        <v>200.86</v>
      </c>
      <c r="O129" s="49">
        <f t="shared" ca="1" si="29"/>
        <v>134044600</v>
      </c>
      <c r="T129" s="52"/>
      <c r="U129" s="93"/>
      <c r="V129" s="160"/>
      <c r="W129" s="48"/>
      <c r="X129" s="198"/>
      <c r="Y129" s="199"/>
      <c r="Z129" s="93"/>
      <c r="AA129" s="49"/>
      <c r="AB129" s="49"/>
      <c r="AC129" s="185"/>
      <c r="AD129" s="184"/>
    </row>
    <row r="130" spans="1:30" x14ac:dyDescent="0.25">
      <c r="A130">
        <v>115</v>
      </c>
      <c r="B130" s="93">
        <v>42030</v>
      </c>
      <c r="C130" s="48">
        <v>204.71000699999999</v>
      </c>
      <c r="D130" s="48">
        <v>205.55999800000001</v>
      </c>
      <c r="E130" s="48">
        <v>203.85000600000001</v>
      </c>
      <c r="F130" s="48">
        <v>205.449997</v>
      </c>
      <c r="G130" s="49">
        <v>92009700</v>
      </c>
      <c r="H130" s="48">
        <v>203.54657499999999</v>
      </c>
      <c r="I130" s="52">
        <f t="shared" si="27"/>
        <v>0.99073535153178904</v>
      </c>
      <c r="J130" s="52">
        <f t="shared" ca="1" si="28"/>
        <v>1</v>
      </c>
      <c r="K130" s="48">
        <f t="shared" si="15"/>
        <v>202.81</v>
      </c>
      <c r="L130" s="48">
        <f t="shared" si="16"/>
        <v>203.66</v>
      </c>
      <c r="M130" s="48">
        <f t="shared" si="17"/>
        <v>201.96</v>
      </c>
      <c r="N130" s="48">
        <f t="shared" si="18"/>
        <v>203.55</v>
      </c>
      <c r="O130" s="49">
        <f t="shared" ca="1" si="29"/>
        <v>92009700</v>
      </c>
      <c r="T130" s="52"/>
      <c r="U130" s="93"/>
      <c r="V130" s="160"/>
      <c r="W130" s="48"/>
      <c r="X130" s="198"/>
      <c r="Y130" s="199"/>
      <c r="Z130" s="93"/>
      <c r="AA130" s="49"/>
      <c r="AB130" s="49"/>
      <c r="AC130" s="185"/>
      <c r="AD130" s="184"/>
    </row>
    <row r="131" spans="1:30" x14ac:dyDescent="0.25">
      <c r="A131">
        <v>116</v>
      </c>
      <c r="B131" s="93">
        <v>42027</v>
      </c>
      <c r="C131" s="48">
        <v>205.78999300000001</v>
      </c>
      <c r="D131" s="48">
        <v>206.10000600000001</v>
      </c>
      <c r="E131" s="48">
        <v>204.80999800000001</v>
      </c>
      <c r="F131" s="48">
        <v>204.970001</v>
      </c>
      <c r="G131" s="49">
        <v>117516800</v>
      </c>
      <c r="H131" s="48">
        <v>203.07102599999999</v>
      </c>
      <c r="I131" s="52">
        <f t="shared" si="27"/>
        <v>0.99073535156005577</v>
      </c>
      <c r="J131" s="52">
        <f t="shared" ca="1" si="28"/>
        <v>1</v>
      </c>
      <c r="K131" s="48">
        <f t="shared" si="15"/>
        <v>203.88</v>
      </c>
      <c r="L131" s="48">
        <f t="shared" si="16"/>
        <v>204.19</v>
      </c>
      <c r="M131" s="48">
        <f t="shared" si="17"/>
        <v>202.91</v>
      </c>
      <c r="N131" s="48">
        <f t="shared" si="18"/>
        <v>203.07</v>
      </c>
      <c r="O131" s="49">
        <f t="shared" ca="1" si="29"/>
        <v>117516800</v>
      </c>
      <c r="T131" s="52"/>
      <c r="U131" s="93"/>
      <c r="V131" s="160"/>
      <c r="W131" s="48"/>
      <c r="X131" s="198"/>
      <c r="Y131" s="199"/>
      <c r="Z131" s="93"/>
      <c r="AA131" s="49"/>
      <c r="AB131" s="49"/>
      <c r="AC131" s="185"/>
      <c r="AD131" s="184"/>
    </row>
    <row r="132" spans="1:30" x14ac:dyDescent="0.25">
      <c r="A132">
        <v>117</v>
      </c>
      <c r="B132" s="93">
        <v>42026</v>
      </c>
      <c r="C132" s="48">
        <v>203.990005</v>
      </c>
      <c r="D132" s="48">
        <v>206.259995</v>
      </c>
      <c r="E132" s="48">
        <v>202.33000200000001</v>
      </c>
      <c r="F132" s="48">
        <v>206.10000600000001</v>
      </c>
      <c r="G132" s="49">
        <v>174356000</v>
      </c>
      <c r="H132" s="48">
        <v>204.190562</v>
      </c>
      <c r="I132" s="52">
        <f t="shared" si="27"/>
        <v>0.99073535204069807</v>
      </c>
      <c r="J132" s="52">
        <f t="shared" ca="1" si="28"/>
        <v>1</v>
      </c>
      <c r="K132" s="48">
        <f t="shared" si="15"/>
        <v>202.1</v>
      </c>
      <c r="L132" s="48">
        <f t="shared" si="16"/>
        <v>204.35</v>
      </c>
      <c r="M132" s="48">
        <f t="shared" si="17"/>
        <v>200.46</v>
      </c>
      <c r="N132" s="48">
        <f t="shared" si="18"/>
        <v>204.19</v>
      </c>
      <c r="O132" s="49">
        <f t="shared" ca="1" si="29"/>
        <v>174356000</v>
      </c>
      <c r="T132" s="52"/>
      <c r="U132" s="93"/>
      <c r="V132" s="160"/>
      <c r="W132" s="48"/>
      <c r="X132" s="198"/>
      <c r="Y132" s="199"/>
      <c r="Z132" s="93"/>
      <c r="AA132" s="49"/>
      <c r="AB132" s="49"/>
      <c r="AC132" s="185"/>
      <c r="AD132" s="184"/>
    </row>
    <row r="133" spans="1:30" x14ac:dyDescent="0.25">
      <c r="A133">
        <v>118</v>
      </c>
      <c r="B133" s="93">
        <v>42025</v>
      </c>
      <c r="C133" s="48">
        <v>201.5</v>
      </c>
      <c r="D133" s="48">
        <v>203.66000399999999</v>
      </c>
      <c r="E133" s="48">
        <v>200.94000199999999</v>
      </c>
      <c r="F133" s="48">
        <v>203.08000200000001</v>
      </c>
      <c r="G133" s="49">
        <v>122942700</v>
      </c>
      <c r="H133" s="48">
        <v>201.19853699999999</v>
      </c>
      <c r="I133" s="52">
        <f t="shared" si="27"/>
        <v>0.9907353506919897</v>
      </c>
      <c r="J133" s="52">
        <f t="shared" ca="1" si="28"/>
        <v>1</v>
      </c>
      <c r="K133" s="48">
        <f t="shared" si="15"/>
        <v>199.63</v>
      </c>
      <c r="L133" s="48">
        <f t="shared" si="16"/>
        <v>201.77</v>
      </c>
      <c r="M133" s="48">
        <f t="shared" si="17"/>
        <v>199.08</v>
      </c>
      <c r="N133" s="48">
        <f t="shared" si="18"/>
        <v>201.2</v>
      </c>
      <c r="O133" s="49">
        <f t="shared" ca="1" si="29"/>
        <v>122942700</v>
      </c>
      <c r="T133" s="52"/>
      <c r="U133" s="93"/>
      <c r="V133" s="160"/>
      <c r="W133" s="48"/>
      <c r="X133" s="198"/>
      <c r="Y133" s="199"/>
      <c r="Z133" s="93"/>
      <c r="AA133" s="49"/>
      <c r="AB133" s="49"/>
      <c r="AC133" s="185"/>
      <c r="AD133" s="184"/>
    </row>
    <row r="134" spans="1:30" x14ac:dyDescent="0.25">
      <c r="A134">
        <v>119</v>
      </c>
      <c r="B134" s="93">
        <v>42024</v>
      </c>
      <c r="C134" s="48">
        <v>202.39999399999999</v>
      </c>
      <c r="D134" s="48">
        <v>202.720001</v>
      </c>
      <c r="E134" s="48">
        <v>200.16999799999999</v>
      </c>
      <c r="F134" s="48">
        <v>202.05999800000001</v>
      </c>
      <c r="G134" s="49">
        <v>130991100</v>
      </c>
      <c r="H134" s="48">
        <v>200.187983</v>
      </c>
      <c r="I134" s="52">
        <f t="shared" si="27"/>
        <v>0.99073535079417352</v>
      </c>
      <c r="J134" s="52">
        <f t="shared" ca="1" si="28"/>
        <v>1</v>
      </c>
      <c r="K134" s="48">
        <f t="shared" si="15"/>
        <v>200.52</v>
      </c>
      <c r="L134" s="48">
        <f t="shared" si="16"/>
        <v>200.84</v>
      </c>
      <c r="M134" s="48">
        <f t="shared" si="17"/>
        <v>198.32</v>
      </c>
      <c r="N134" s="48">
        <f t="shared" si="18"/>
        <v>200.19</v>
      </c>
      <c r="O134" s="49">
        <f t="shared" ca="1" si="29"/>
        <v>130991100</v>
      </c>
      <c r="T134" s="52"/>
      <c r="U134" s="93"/>
      <c r="V134" s="160"/>
      <c r="W134" s="48"/>
      <c r="X134" s="198"/>
      <c r="Y134" s="199"/>
      <c r="Z134" s="93"/>
      <c r="AA134" s="49"/>
      <c r="AB134" s="49"/>
      <c r="AC134" s="185"/>
      <c r="AD134" s="184"/>
    </row>
    <row r="135" spans="1:30" x14ac:dyDescent="0.25">
      <c r="A135">
        <v>120</v>
      </c>
      <c r="B135" s="93">
        <v>42020</v>
      </c>
      <c r="C135" s="48">
        <v>198.770004</v>
      </c>
      <c r="D135" s="48">
        <v>201.820007</v>
      </c>
      <c r="E135" s="48">
        <v>198.550003</v>
      </c>
      <c r="F135" s="48">
        <v>201.63000500000001</v>
      </c>
      <c r="G135" s="49">
        <v>211879600</v>
      </c>
      <c r="H135" s="48">
        <v>199.76197400000001</v>
      </c>
      <c r="I135" s="52">
        <f t="shared" si="27"/>
        <v>0.99073535211190422</v>
      </c>
      <c r="J135" s="52">
        <f t="shared" ca="1" si="28"/>
        <v>1</v>
      </c>
      <c r="K135" s="48">
        <f t="shared" si="15"/>
        <v>196.93</v>
      </c>
      <c r="L135" s="48">
        <f t="shared" si="16"/>
        <v>199.95</v>
      </c>
      <c r="M135" s="48">
        <f t="shared" si="17"/>
        <v>196.71</v>
      </c>
      <c r="N135" s="48">
        <f t="shared" si="18"/>
        <v>199.76</v>
      </c>
      <c r="O135" s="49">
        <f t="shared" ca="1" si="29"/>
        <v>211879600</v>
      </c>
      <c r="T135" s="52"/>
      <c r="U135" s="93"/>
      <c r="V135" s="160"/>
      <c r="W135" s="48"/>
      <c r="X135" s="198"/>
      <c r="Y135" s="199"/>
      <c r="Z135" s="93"/>
      <c r="AA135" s="49"/>
      <c r="AB135" s="49"/>
      <c r="AC135" s="185"/>
      <c r="AD135" s="184"/>
    </row>
    <row r="136" spans="1:30" x14ac:dyDescent="0.25">
      <c r="A136">
        <v>121</v>
      </c>
      <c r="B136" s="93">
        <v>42019</v>
      </c>
      <c r="C136" s="48">
        <v>201.63000500000001</v>
      </c>
      <c r="D136" s="48">
        <v>202.009995</v>
      </c>
      <c r="E136" s="48">
        <v>198.88000500000001</v>
      </c>
      <c r="F136" s="48">
        <v>199.020004</v>
      </c>
      <c r="G136" s="49">
        <v>176613900</v>
      </c>
      <c r="H136" s="48">
        <v>197.176154</v>
      </c>
      <c r="I136" s="52">
        <f t="shared" si="27"/>
        <v>0.99073535341703645</v>
      </c>
      <c r="J136" s="52">
        <f t="shared" ca="1" si="28"/>
        <v>1</v>
      </c>
      <c r="K136" s="48">
        <f t="shared" si="15"/>
        <v>199.76</v>
      </c>
      <c r="L136" s="48">
        <f t="shared" si="16"/>
        <v>200.14</v>
      </c>
      <c r="M136" s="48">
        <f t="shared" si="17"/>
        <v>197.04</v>
      </c>
      <c r="N136" s="48">
        <f t="shared" si="18"/>
        <v>197.18</v>
      </c>
      <c r="O136" s="49">
        <f t="shared" ca="1" si="29"/>
        <v>176613900</v>
      </c>
      <c r="T136" s="52"/>
      <c r="U136" s="93"/>
      <c r="V136" s="160"/>
      <c r="W136" s="48"/>
      <c r="X136" s="198"/>
      <c r="Y136" s="199"/>
      <c r="Z136" s="93"/>
      <c r="AA136" s="49"/>
      <c r="AB136" s="49"/>
      <c r="AC136" s="185"/>
      <c r="AD136" s="184"/>
    </row>
    <row r="137" spans="1:30" x14ac:dyDescent="0.25">
      <c r="A137">
        <v>122</v>
      </c>
      <c r="B137" s="93">
        <v>42018</v>
      </c>
      <c r="C137" s="48">
        <v>199.64999399999999</v>
      </c>
      <c r="D137" s="48">
        <v>201.10000600000001</v>
      </c>
      <c r="E137" s="48">
        <v>198.570007</v>
      </c>
      <c r="F137" s="48">
        <v>200.86000100000001</v>
      </c>
      <c r="G137" s="49">
        <v>192991100</v>
      </c>
      <c r="H137" s="48">
        <v>198.99910299999999</v>
      </c>
      <c r="I137" s="52">
        <f t="shared" si="27"/>
        <v>0.99073534804970942</v>
      </c>
      <c r="J137" s="52">
        <f t="shared" ca="1" si="28"/>
        <v>1</v>
      </c>
      <c r="K137" s="48">
        <f t="shared" si="15"/>
        <v>197.8</v>
      </c>
      <c r="L137" s="48">
        <f t="shared" si="16"/>
        <v>199.24</v>
      </c>
      <c r="M137" s="48">
        <f t="shared" si="17"/>
        <v>196.73</v>
      </c>
      <c r="N137" s="48">
        <f t="shared" si="18"/>
        <v>199</v>
      </c>
      <c r="O137" s="49">
        <f t="shared" ca="1" si="29"/>
        <v>192991100</v>
      </c>
      <c r="T137" s="52"/>
      <c r="U137" s="93"/>
      <c r="V137" s="160"/>
      <c r="W137" s="48"/>
      <c r="X137" s="198"/>
      <c r="Y137" s="199"/>
      <c r="Z137" s="93"/>
      <c r="AA137" s="49"/>
      <c r="AB137" s="49"/>
      <c r="AC137" s="185"/>
      <c r="AD137" s="184"/>
    </row>
    <row r="138" spans="1:30" x14ac:dyDescent="0.25">
      <c r="A138">
        <v>123</v>
      </c>
      <c r="B138" s="93">
        <v>42017</v>
      </c>
      <c r="C138" s="48">
        <v>204.11999499999999</v>
      </c>
      <c r="D138" s="48">
        <v>205.479996</v>
      </c>
      <c r="E138" s="48">
        <v>200.509995</v>
      </c>
      <c r="F138" s="48">
        <v>202.08000200000001</v>
      </c>
      <c r="G138" s="49">
        <v>214553300</v>
      </c>
      <c r="H138" s="48">
        <v>200.20780199999999</v>
      </c>
      <c r="I138" s="52">
        <f t="shared" si="27"/>
        <v>0.99073535242740141</v>
      </c>
      <c r="J138" s="52">
        <f t="shared" ca="1" si="28"/>
        <v>1</v>
      </c>
      <c r="K138" s="48">
        <f t="shared" si="15"/>
        <v>202.23</v>
      </c>
      <c r="L138" s="48">
        <f t="shared" si="16"/>
        <v>203.58</v>
      </c>
      <c r="M138" s="48">
        <f t="shared" si="17"/>
        <v>198.65</v>
      </c>
      <c r="N138" s="48">
        <f t="shared" si="18"/>
        <v>200.21</v>
      </c>
      <c r="O138" s="49">
        <f t="shared" ca="1" si="29"/>
        <v>214553300</v>
      </c>
      <c r="T138" s="52"/>
      <c r="U138" s="93"/>
      <c r="V138" s="160"/>
      <c r="W138" s="48"/>
      <c r="X138" s="198"/>
      <c r="Y138" s="199"/>
      <c r="Z138" s="93"/>
      <c r="AA138" s="49"/>
      <c r="AB138" s="49"/>
      <c r="AC138" s="185"/>
      <c r="AD138" s="184"/>
    </row>
    <row r="139" spans="1:30" x14ac:dyDescent="0.25">
      <c r="A139">
        <v>124</v>
      </c>
      <c r="B139" s="93">
        <v>42016</v>
      </c>
      <c r="C139" s="48">
        <v>204.41000399999999</v>
      </c>
      <c r="D139" s="48">
        <v>204.60000600000001</v>
      </c>
      <c r="E139" s="48">
        <v>201.91999799999999</v>
      </c>
      <c r="F139" s="48">
        <v>202.64999399999999</v>
      </c>
      <c r="G139" s="49">
        <v>144396100</v>
      </c>
      <c r="H139" s="48">
        <v>200.772513</v>
      </c>
      <c r="I139" s="52">
        <f t="shared" si="27"/>
        <v>0.99073535131710888</v>
      </c>
      <c r="J139" s="52">
        <f t="shared" ca="1" si="28"/>
        <v>1</v>
      </c>
      <c r="K139" s="48">
        <f t="shared" si="15"/>
        <v>202.52</v>
      </c>
      <c r="L139" s="48">
        <f t="shared" si="16"/>
        <v>202.7</v>
      </c>
      <c r="M139" s="48">
        <f t="shared" si="17"/>
        <v>200.05</v>
      </c>
      <c r="N139" s="48">
        <f t="shared" si="18"/>
        <v>200.77</v>
      </c>
      <c r="O139" s="49">
        <f t="shared" ca="1" si="29"/>
        <v>144396100</v>
      </c>
      <c r="T139" s="52"/>
      <c r="U139" s="93"/>
      <c r="V139" s="160"/>
      <c r="W139" s="48"/>
      <c r="X139" s="198"/>
      <c r="Y139" s="199"/>
      <c r="Z139" s="93"/>
      <c r="AA139" s="49"/>
      <c r="AB139" s="49"/>
      <c r="AC139" s="185"/>
      <c r="AD139" s="184"/>
    </row>
    <row r="140" spans="1:30" x14ac:dyDescent="0.25">
      <c r="A140">
        <v>125</v>
      </c>
      <c r="B140" s="93">
        <v>42013</v>
      </c>
      <c r="C140" s="48">
        <v>206.39999399999999</v>
      </c>
      <c r="D140" s="48">
        <v>206.41999799999999</v>
      </c>
      <c r="E140" s="48">
        <v>203.509995</v>
      </c>
      <c r="F140" s="48">
        <v>204.25</v>
      </c>
      <c r="G140" s="49">
        <v>158567300</v>
      </c>
      <c r="H140" s="48">
        <v>202.357696</v>
      </c>
      <c r="I140" s="52">
        <f t="shared" si="27"/>
        <v>0.99073535373317012</v>
      </c>
      <c r="J140" s="52">
        <f t="shared" ca="1" si="28"/>
        <v>1</v>
      </c>
      <c r="K140" s="48">
        <f t="shared" si="15"/>
        <v>204.49</v>
      </c>
      <c r="L140" s="48">
        <f t="shared" si="16"/>
        <v>204.51</v>
      </c>
      <c r="M140" s="48">
        <f t="shared" si="17"/>
        <v>201.62</v>
      </c>
      <c r="N140" s="48">
        <f t="shared" si="18"/>
        <v>202.36</v>
      </c>
      <c r="O140" s="49">
        <f t="shared" ca="1" si="29"/>
        <v>158567300</v>
      </c>
      <c r="T140" s="52"/>
      <c r="U140" s="93"/>
      <c r="V140" s="160"/>
      <c r="W140" s="48"/>
      <c r="X140" s="198"/>
      <c r="Y140" s="199"/>
      <c r="Z140" s="93"/>
      <c r="AA140" s="49"/>
      <c r="AB140" s="49"/>
      <c r="AC140" s="185"/>
      <c r="AD140" s="184"/>
    </row>
    <row r="141" spans="1:30" x14ac:dyDescent="0.25">
      <c r="A141">
        <v>126</v>
      </c>
      <c r="B141" s="93">
        <v>42012</v>
      </c>
      <c r="C141" s="48">
        <v>204.009995</v>
      </c>
      <c r="D141" s="48">
        <v>206.16000399999999</v>
      </c>
      <c r="E141" s="48">
        <v>203.990005</v>
      </c>
      <c r="F141" s="48">
        <v>205.89999399999999</v>
      </c>
      <c r="G141" s="49">
        <v>147217800</v>
      </c>
      <c r="H141" s="48">
        <v>203.992403</v>
      </c>
      <c r="I141" s="52">
        <f t="shared" si="27"/>
        <v>0.9907353518427009</v>
      </c>
      <c r="J141" s="52">
        <f t="shared" ca="1" si="28"/>
        <v>1</v>
      </c>
      <c r="K141" s="48">
        <f t="shared" si="15"/>
        <v>202.12</v>
      </c>
      <c r="L141" s="48">
        <f t="shared" si="16"/>
        <v>204.25</v>
      </c>
      <c r="M141" s="48">
        <f t="shared" si="17"/>
        <v>202.1</v>
      </c>
      <c r="N141" s="48">
        <f t="shared" si="18"/>
        <v>203.99</v>
      </c>
      <c r="O141" s="49">
        <f t="shared" ca="1" si="29"/>
        <v>147217800</v>
      </c>
      <c r="U141" s="93"/>
      <c r="V141" s="160"/>
      <c r="W141" s="48"/>
      <c r="X141" s="198"/>
      <c r="Y141" s="199"/>
      <c r="Z141" s="93"/>
      <c r="AA141" s="49"/>
      <c r="AB141" s="49"/>
      <c r="AC141" s="185"/>
      <c r="AD141" s="184"/>
    </row>
    <row r="142" spans="1:30" x14ac:dyDescent="0.25">
      <c r="A142">
        <v>127</v>
      </c>
      <c r="B142" s="93">
        <v>42011</v>
      </c>
      <c r="C142" s="48">
        <v>201.41999799999999</v>
      </c>
      <c r="D142" s="48">
        <v>202.720001</v>
      </c>
      <c r="E142" s="48">
        <v>200.88000500000001</v>
      </c>
      <c r="F142" s="48">
        <v>202.30999800000001</v>
      </c>
      <c r="G142" s="49">
        <v>125346700</v>
      </c>
      <c r="H142" s="48">
        <v>200.435667</v>
      </c>
      <c r="I142" s="52">
        <f t="shared" si="27"/>
        <v>0.9907353515964149</v>
      </c>
      <c r="J142" s="52">
        <f t="shared" ca="1" si="28"/>
        <v>1</v>
      </c>
      <c r="K142" s="48">
        <f t="shared" si="15"/>
        <v>199.55</v>
      </c>
      <c r="L142" s="48">
        <f t="shared" si="16"/>
        <v>200.84</v>
      </c>
      <c r="M142" s="48">
        <f t="shared" si="17"/>
        <v>199.02</v>
      </c>
      <c r="N142" s="48">
        <f t="shared" si="18"/>
        <v>200.44</v>
      </c>
      <c r="O142" s="49">
        <f t="shared" ca="1" si="29"/>
        <v>125346700</v>
      </c>
      <c r="U142" s="93"/>
      <c r="V142" s="160"/>
      <c r="W142" s="48"/>
      <c r="X142" s="198"/>
      <c r="Y142" s="199"/>
      <c r="Z142" s="93"/>
      <c r="AA142" s="49"/>
      <c r="AB142" s="49"/>
      <c r="AC142" s="185"/>
      <c r="AD142" s="184"/>
    </row>
    <row r="143" spans="1:30" x14ac:dyDescent="0.25">
      <c r="A143">
        <v>128</v>
      </c>
      <c r="B143" s="93">
        <v>42010</v>
      </c>
      <c r="C143" s="48">
        <v>202.08999600000001</v>
      </c>
      <c r="D143" s="48">
        <v>202.720001</v>
      </c>
      <c r="E143" s="48">
        <v>198.86000100000001</v>
      </c>
      <c r="F143" s="48">
        <v>199.820007</v>
      </c>
      <c r="G143" s="49">
        <v>209151400</v>
      </c>
      <c r="H143" s="48">
        <v>197.96874500000001</v>
      </c>
      <c r="I143" s="52">
        <f t="shared" si="27"/>
        <v>0.9907353521411898</v>
      </c>
      <c r="J143" s="52">
        <f t="shared" ca="1" si="28"/>
        <v>1</v>
      </c>
      <c r="K143" s="48">
        <f t="shared" si="15"/>
        <v>200.22</v>
      </c>
      <c r="L143" s="48">
        <f t="shared" si="16"/>
        <v>200.84</v>
      </c>
      <c r="M143" s="48">
        <f t="shared" si="17"/>
        <v>197.02</v>
      </c>
      <c r="N143" s="48">
        <f t="shared" si="18"/>
        <v>197.97</v>
      </c>
      <c r="O143" s="49">
        <f t="shared" ca="1" si="29"/>
        <v>209151400</v>
      </c>
      <c r="U143" s="93"/>
      <c r="V143" s="160"/>
      <c r="W143" s="48"/>
      <c r="X143" s="198"/>
      <c r="Y143" s="199"/>
      <c r="Z143" s="93"/>
      <c r="AA143" s="49"/>
      <c r="AB143" s="49"/>
      <c r="AC143" s="185"/>
      <c r="AD143" s="184"/>
    </row>
    <row r="144" spans="1:30" x14ac:dyDescent="0.25">
      <c r="A144">
        <v>129</v>
      </c>
      <c r="B144" s="93">
        <v>42009</v>
      </c>
      <c r="C144" s="48">
        <v>204.16999799999999</v>
      </c>
      <c r="D144" s="48">
        <v>204.36999499999999</v>
      </c>
      <c r="E144" s="48">
        <v>201.35000600000001</v>
      </c>
      <c r="F144" s="48">
        <v>201.720001</v>
      </c>
      <c r="G144" s="49">
        <v>169632600</v>
      </c>
      <c r="H144" s="48">
        <v>199.851136</v>
      </c>
      <c r="I144" s="52">
        <f t="shared" si="27"/>
        <v>0.99073535102748689</v>
      </c>
      <c r="J144" s="52">
        <f t="shared" ca="1" si="28"/>
        <v>1</v>
      </c>
      <c r="K144" s="48">
        <f t="shared" ref="K144:K207" si="30">ROUND($I144*C144,2)</f>
        <v>202.28</v>
      </c>
      <c r="L144" s="48">
        <f t="shared" ref="L144:L207" si="31">ROUND($I144*D144,2)</f>
        <v>202.48</v>
      </c>
      <c r="M144" s="48">
        <f t="shared" ref="M144:M207" si="32">ROUND($I144*E144,2)</f>
        <v>199.48</v>
      </c>
      <c r="N144" s="48">
        <f t="shared" ref="N144:N207" si="33">ROUND($I144*F144,2)</f>
        <v>199.85</v>
      </c>
      <c r="O144" s="49">
        <f t="shared" ca="1" si="29"/>
        <v>169632600</v>
      </c>
      <c r="U144" s="93"/>
      <c r="V144" s="160"/>
      <c r="W144" s="48"/>
      <c r="X144" s="198"/>
      <c r="Y144" s="199"/>
      <c r="Z144" s="93"/>
      <c r="AA144" s="49"/>
      <c r="AB144" s="49"/>
      <c r="AC144" s="185"/>
      <c r="AD144" s="184"/>
    </row>
    <row r="145" spans="1:30" x14ac:dyDescent="0.25">
      <c r="A145">
        <v>130</v>
      </c>
      <c r="B145" s="93">
        <v>42006</v>
      </c>
      <c r="C145" s="48">
        <v>206.38000500000001</v>
      </c>
      <c r="D145" s="48">
        <v>206.88000500000001</v>
      </c>
      <c r="E145" s="48">
        <v>204.179993</v>
      </c>
      <c r="F145" s="48">
        <v>205.429993</v>
      </c>
      <c r="G145" s="49">
        <v>121465900</v>
      </c>
      <c r="H145" s="48">
        <v>203.52675600000001</v>
      </c>
      <c r="I145" s="52">
        <f t="shared" si="27"/>
        <v>0.99073534992526635</v>
      </c>
      <c r="J145" s="52">
        <f t="shared" ca="1" si="28"/>
        <v>1</v>
      </c>
      <c r="K145" s="48">
        <f t="shared" si="30"/>
        <v>204.47</v>
      </c>
      <c r="L145" s="48">
        <f t="shared" si="31"/>
        <v>204.96</v>
      </c>
      <c r="M145" s="48">
        <f t="shared" si="32"/>
        <v>202.29</v>
      </c>
      <c r="N145" s="48">
        <f t="shared" si="33"/>
        <v>203.53</v>
      </c>
      <c r="O145" s="49">
        <f t="shared" ca="1" si="29"/>
        <v>121465900</v>
      </c>
      <c r="U145" s="93"/>
      <c r="V145" s="160"/>
      <c r="W145" s="48"/>
      <c r="X145" s="198"/>
      <c r="Y145" s="199"/>
      <c r="Z145" s="93"/>
      <c r="AA145" s="49"/>
      <c r="AB145" s="49"/>
      <c r="AC145" s="185"/>
      <c r="AD145" s="184"/>
    </row>
    <row r="146" spans="1:30" x14ac:dyDescent="0.25">
      <c r="A146">
        <v>131</v>
      </c>
      <c r="B146" s="93">
        <v>42004</v>
      </c>
      <c r="C146" s="48">
        <v>207.990005</v>
      </c>
      <c r="D146" s="48">
        <v>208.19000199999999</v>
      </c>
      <c r="E146" s="48">
        <v>205.38999899999999</v>
      </c>
      <c r="F146" s="48">
        <v>205.53999300000001</v>
      </c>
      <c r="G146" s="49">
        <v>130333800</v>
      </c>
      <c r="H146" s="48">
        <v>203.635738</v>
      </c>
      <c r="I146" s="52">
        <f t="shared" ref="I146:I209" si="34">H146/F146</f>
        <v>0.99073535533301293</v>
      </c>
      <c r="J146" s="52">
        <f t="shared" ref="J146:J209" ca="1" si="35">INDEX(OFFSET($T$15,0,0,$S$13+1,1),MATCH(B146,OFFSET($Q$15,0,0,$S$13+1,1),-1))</f>
        <v>1</v>
      </c>
      <c r="K146" s="48">
        <f t="shared" si="30"/>
        <v>206.06</v>
      </c>
      <c r="L146" s="48">
        <f t="shared" si="31"/>
        <v>206.26</v>
      </c>
      <c r="M146" s="48">
        <f t="shared" si="32"/>
        <v>203.49</v>
      </c>
      <c r="N146" s="48">
        <f t="shared" si="33"/>
        <v>203.64</v>
      </c>
      <c r="O146" s="49">
        <f t="shared" ref="O146:O209" ca="1" si="36">G146*J146</f>
        <v>130333800</v>
      </c>
      <c r="U146" s="93"/>
      <c r="V146" s="160"/>
      <c r="W146" s="48"/>
      <c r="X146" s="198"/>
      <c r="Y146" s="199"/>
      <c r="Z146" s="93"/>
      <c r="AA146" s="49"/>
      <c r="AB146" s="49"/>
      <c r="AC146" s="185"/>
      <c r="AD146" s="184"/>
    </row>
    <row r="147" spans="1:30" x14ac:dyDescent="0.25">
      <c r="A147">
        <v>132</v>
      </c>
      <c r="B147" s="93">
        <v>42003</v>
      </c>
      <c r="C147" s="48">
        <v>208.21000699999999</v>
      </c>
      <c r="D147" s="48">
        <v>208.36999499999999</v>
      </c>
      <c r="E147" s="48">
        <v>207.509995</v>
      </c>
      <c r="F147" s="48">
        <v>207.60000600000001</v>
      </c>
      <c r="G147" s="49">
        <v>73540800</v>
      </c>
      <c r="H147" s="48">
        <v>205.67666500000001</v>
      </c>
      <c r="I147" s="52">
        <f t="shared" si="34"/>
        <v>0.9907353519055293</v>
      </c>
      <c r="J147" s="52">
        <f t="shared" ca="1" si="35"/>
        <v>1</v>
      </c>
      <c r="K147" s="48">
        <f t="shared" si="30"/>
        <v>206.28</v>
      </c>
      <c r="L147" s="48">
        <f t="shared" si="31"/>
        <v>206.44</v>
      </c>
      <c r="M147" s="48">
        <f t="shared" si="32"/>
        <v>205.59</v>
      </c>
      <c r="N147" s="48">
        <f t="shared" si="33"/>
        <v>205.68</v>
      </c>
      <c r="O147" s="49">
        <f t="shared" ca="1" si="36"/>
        <v>73540800</v>
      </c>
      <c r="U147" s="93"/>
      <c r="V147" s="160"/>
      <c r="W147" s="48"/>
      <c r="X147" s="198"/>
      <c r="Y147" s="199"/>
      <c r="Z147" s="93"/>
      <c r="AA147" s="49"/>
      <c r="AB147" s="49"/>
      <c r="AC147" s="185"/>
      <c r="AD147" s="184"/>
    </row>
    <row r="148" spans="1:30" x14ac:dyDescent="0.25">
      <c r="A148">
        <v>133</v>
      </c>
      <c r="B148" s="93">
        <v>42002</v>
      </c>
      <c r="C148" s="48">
        <v>208.220001</v>
      </c>
      <c r="D148" s="48">
        <v>208.970001</v>
      </c>
      <c r="E148" s="48">
        <v>208.13999899999999</v>
      </c>
      <c r="F148" s="48">
        <v>208.720001</v>
      </c>
      <c r="G148" s="49">
        <v>79643900</v>
      </c>
      <c r="H148" s="48">
        <v>206.78628399999999</v>
      </c>
      <c r="I148" s="52">
        <f t="shared" si="34"/>
        <v>0.99073535362813647</v>
      </c>
      <c r="J148" s="52">
        <f t="shared" ca="1" si="35"/>
        <v>1</v>
      </c>
      <c r="K148" s="48">
        <f t="shared" si="30"/>
        <v>206.29</v>
      </c>
      <c r="L148" s="48">
        <f t="shared" si="31"/>
        <v>207.03</v>
      </c>
      <c r="M148" s="48">
        <f t="shared" si="32"/>
        <v>206.21</v>
      </c>
      <c r="N148" s="48">
        <f t="shared" si="33"/>
        <v>206.79</v>
      </c>
      <c r="O148" s="49">
        <f t="shared" ca="1" si="36"/>
        <v>79643900</v>
      </c>
      <c r="U148" s="93"/>
      <c r="V148" s="160"/>
      <c r="W148" s="48"/>
      <c r="X148" s="198"/>
      <c r="Y148" s="199"/>
      <c r="Z148" s="93"/>
      <c r="AA148" s="49"/>
      <c r="AB148" s="49"/>
      <c r="AC148" s="185"/>
      <c r="AD148" s="184"/>
    </row>
    <row r="149" spans="1:30" x14ac:dyDescent="0.25">
      <c r="A149">
        <v>134</v>
      </c>
      <c r="B149" s="93">
        <v>41999</v>
      </c>
      <c r="C149" s="48">
        <v>208.30999800000001</v>
      </c>
      <c r="D149" s="48">
        <v>208.85000600000001</v>
      </c>
      <c r="E149" s="48">
        <v>208.25</v>
      </c>
      <c r="F149" s="48">
        <v>208.44000199999999</v>
      </c>
      <c r="G149" s="49">
        <v>57326700</v>
      </c>
      <c r="H149" s="48">
        <v>206.50887900000001</v>
      </c>
      <c r="I149" s="52">
        <f t="shared" si="34"/>
        <v>0.99073535318810835</v>
      </c>
      <c r="J149" s="52">
        <f t="shared" ca="1" si="35"/>
        <v>1</v>
      </c>
      <c r="K149" s="48">
        <f t="shared" si="30"/>
        <v>206.38</v>
      </c>
      <c r="L149" s="48">
        <f t="shared" si="31"/>
        <v>206.92</v>
      </c>
      <c r="M149" s="48">
        <f t="shared" si="32"/>
        <v>206.32</v>
      </c>
      <c r="N149" s="48">
        <f t="shared" si="33"/>
        <v>206.51</v>
      </c>
      <c r="O149" s="49">
        <f t="shared" ca="1" si="36"/>
        <v>57326700</v>
      </c>
      <c r="U149" s="93"/>
      <c r="V149" s="160"/>
      <c r="W149" s="48"/>
      <c r="X149" s="198"/>
      <c r="Y149" s="199"/>
      <c r="Z149" s="93"/>
      <c r="AA149" s="49"/>
      <c r="AB149" s="49"/>
      <c r="AC149" s="185"/>
      <c r="AD149" s="184"/>
    </row>
    <row r="150" spans="1:30" x14ac:dyDescent="0.25">
      <c r="A150">
        <v>135</v>
      </c>
      <c r="B150" s="93">
        <v>41997</v>
      </c>
      <c r="C150" s="48">
        <v>208.020004</v>
      </c>
      <c r="D150" s="48">
        <v>208.33999600000001</v>
      </c>
      <c r="E150" s="48">
        <v>207.720001</v>
      </c>
      <c r="F150" s="48">
        <v>207.770004</v>
      </c>
      <c r="G150" s="49">
        <v>42963400</v>
      </c>
      <c r="H150" s="48">
        <v>205.845088</v>
      </c>
      <c r="I150" s="52">
        <f t="shared" si="34"/>
        <v>0.9907353517690648</v>
      </c>
      <c r="J150" s="52">
        <f t="shared" ca="1" si="35"/>
        <v>1</v>
      </c>
      <c r="K150" s="48">
        <f t="shared" si="30"/>
        <v>206.09</v>
      </c>
      <c r="L150" s="48">
        <f t="shared" si="31"/>
        <v>206.41</v>
      </c>
      <c r="M150" s="48">
        <f t="shared" si="32"/>
        <v>205.8</v>
      </c>
      <c r="N150" s="48">
        <f t="shared" si="33"/>
        <v>205.85</v>
      </c>
      <c r="O150" s="49">
        <f t="shared" ca="1" si="36"/>
        <v>42963400</v>
      </c>
      <c r="U150" s="93"/>
      <c r="V150" s="160"/>
      <c r="W150" s="48"/>
      <c r="X150" s="198"/>
      <c r="Y150" s="199"/>
      <c r="Z150" s="93"/>
      <c r="AA150" s="49"/>
      <c r="AB150" s="49"/>
      <c r="AC150" s="185"/>
      <c r="AD150" s="184"/>
    </row>
    <row r="151" spans="1:30" x14ac:dyDescent="0.25">
      <c r="A151">
        <v>136</v>
      </c>
      <c r="B151" s="93">
        <v>41996</v>
      </c>
      <c r="C151" s="48">
        <v>208.16999799999999</v>
      </c>
      <c r="D151" s="48">
        <v>208.229996</v>
      </c>
      <c r="E151" s="48">
        <v>207.39999399999999</v>
      </c>
      <c r="F151" s="48">
        <v>207.75</v>
      </c>
      <c r="G151" s="49">
        <v>122167900</v>
      </c>
      <c r="H151" s="48">
        <v>205.82526899999999</v>
      </c>
      <c r="I151" s="52">
        <f t="shared" si="34"/>
        <v>0.9907353501805054</v>
      </c>
      <c r="J151" s="52">
        <f t="shared" ca="1" si="35"/>
        <v>1</v>
      </c>
      <c r="K151" s="48">
        <f t="shared" si="30"/>
        <v>206.24</v>
      </c>
      <c r="L151" s="48">
        <f t="shared" si="31"/>
        <v>206.3</v>
      </c>
      <c r="M151" s="48">
        <f t="shared" si="32"/>
        <v>205.48</v>
      </c>
      <c r="N151" s="48">
        <f t="shared" si="33"/>
        <v>205.83</v>
      </c>
      <c r="O151" s="49">
        <f t="shared" ca="1" si="36"/>
        <v>122167900</v>
      </c>
      <c r="U151" s="93"/>
      <c r="V151" s="160"/>
      <c r="W151" s="48"/>
      <c r="X151" s="198"/>
      <c r="Y151" s="199"/>
      <c r="Z151" s="93"/>
      <c r="AA151" s="49"/>
      <c r="AB151" s="49"/>
      <c r="AC151" s="185"/>
      <c r="AD151" s="184"/>
    </row>
    <row r="152" spans="1:30" x14ac:dyDescent="0.25">
      <c r="A152">
        <v>137</v>
      </c>
      <c r="B152" s="93">
        <v>41995</v>
      </c>
      <c r="C152" s="48">
        <v>206.75</v>
      </c>
      <c r="D152" s="48">
        <v>207.470001</v>
      </c>
      <c r="E152" s="48">
        <v>206.46000699999999</v>
      </c>
      <c r="F152" s="48">
        <v>207.470001</v>
      </c>
      <c r="G152" s="49">
        <v>148318900</v>
      </c>
      <c r="H152" s="48">
        <v>205.547865</v>
      </c>
      <c r="I152" s="52">
        <f t="shared" si="34"/>
        <v>0.99073535455374107</v>
      </c>
      <c r="J152" s="52">
        <f t="shared" ca="1" si="35"/>
        <v>1</v>
      </c>
      <c r="K152" s="48">
        <f t="shared" si="30"/>
        <v>204.83</v>
      </c>
      <c r="L152" s="48">
        <f t="shared" si="31"/>
        <v>205.55</v>
      </c>
      <c r="M152" s="48">
        <f t="shared" si="32"/>
        <v>204.55</v>
      </c>
      <c r="N152" s="48">
        <f t="shared" si="33"/>
        <v>205.55</v>
      </c>
      <c r="O152" s="49">
        <f t="shared" ca="1" si="36"/>
        <v>148318900</v>
      </c>
      <c r="U152" s="93"/>
      <c r="V152" s="160"/>
      <c r="W152" s="48"/>
      <c r="X152" s="198"/>
      <c r="Y152" s="199"/>
      <c r="Z152" s="93"/>
      <c r="AA152" s="49"/>
      <c r="AB152" s="49"/>
      <c r="AC152" s="185"/>
      <c r="AD152" s="184"/>
    </row>
    <row r="153" spans="1:30" x14ac:dyDescent="0.25">
      <c r="A153">
        <v>138</v>
      </c>
      <c r="B153" s="93">
        <v>41992</v>
      </c>
      <c r="C153" s="48">
        <v>206.429993</v>
      </c>
      <c r="D153" s="48">
        <v>207.33000200000001</v>
      </c>
      <c r="E153" s="48">
        <v>205.61000100000001</v>
      </c>
      <c r="F153" s="48">
        <v>206.520004</v>
      </c>
      <c r="G153" s="49">
        <v>245084600</v>
      </c>
      <c r="H153" s="48">
        <v>204.60666900000001</v>
      </c>
      <c r="I153" s="52">
        <f t="shared" si="34"/>
        <v>0.99073535268767476</v>
      </c>
      <c r="J153" s="52">
        <f t="shared" ca="1" si="35"/>
        <v>1</v>
      </c>
      <c r="K153" s="48">
        <f t="shared" si="30"/>
        <v>204.52</v>
      </c>
      <c r="L153" s="48">
        <f t="shared" si="31"/>
        <v>205.41</v>
      </c>
      <c r="M153" s="48">
        <f t="shared" si="32"/>
        <v>203.71</v>
      </c>
      <c r="N153" s="48">
        <f t="shared" si="33"/>
        <v>204.61</v>
      </c>
      <c r="O153" s="49">
        <f t="shared" ca="1" si="36"/>
        <v>245084600</v>
      </c>
      <c r="U153" s="93"/>
      <c r="V153" s="160"/>
      <c r="W153" s="48"/>
      <c r="X153" s="198"/>
      <c r="Y153" s="199"/>
      <c r="Z153" s="93"/>
      <c r="AA153" s="49"/>
      <c r="AB153" s="49"/>
      <c r="AC153" s="185"/>
      <c r="AD153" s="184"/>
    </row>
    <row r="154" spans="1:30" x14ac:dyDescent="0.25">
      <c r="A154">
        <v>139</v>
      </c>
      <c r="B154" s="93">
        <v>41991</v>
      </c>
      <c r="C154" s="48">
        <v>204.740005</v>
      </c>
      <c r="D154" s="48">
        <v>212.970001</v>
      </c>
      <c r="E154" s="48">
        <v>203.91999799999999</v>
      </c>
      <c r="F154" s="48">
        <v>206.779999</v>
      </c>
      <c r="G154" s="49">
        <v>247780600</v>
      </c>
      <c r="H154" s="48">
        <v>203.739767</v>
      </c>
      <c r="I154" s="52">
        <f t="shared" si="34"/>
        <v>0.98529726272026918</v>
      </c>
      <c r="J154" s="52">
        <f t="shared" ca="1" si="35"/>
        <v>1</v>
      </c>
      <c r="K154" s="48">
        <f t="shared" si="30"/>
        <v>201.73</v>
      </c>
      <c r="L154" s="48">
        <f t="shared" si="31"/>
        <v>209.84</v>
      </c>
      <c r="M154" s="48">
        <f t="shared" si="32"/>
        <v>200.92</v>
      </c>
      <c r="N154" s="48">
        <f t="shared" si="33"/>
        <v>203.74</v>
      </c>
      <c r="O154" s="49">
        <f t="shared" ca="1" si="36"/>
        <v>247780600</v>
      </c>
      <c r="U154" s="93"/>
      <c r="V154" s="160"/>
      <c r="W154" s="48"/>
      <c r="X154" s="198"/>
      <c r="Y154" s="199"/>
      <c r="Z154" s="93"/>
      <c r="AA154" s="49"/>
      <c r="AB154" s="49"/>
      <c r="AC154" s="185"/>
      <c r="AD154" s="184"/>
    </row>
    <row r="155" spans="1:30" x14ac:dyDescent="0.25">
      <c r="A155">
        <v>140</v>
      </c>
      <c r="B155" s="93">
        <v>41990</v>
      </c>
      <c r="C155" s="48">
        <v>198.44000199999999</v>
      </c>
      <c r="D155" s="48">
        <v>202.33999600000001</v>
      </c>
      <c r="E155" s="48">
        <v>198.28999300000001</v>
      </c>
      <c r="F155" s="48">
        <v>201.78999300000001</v>
      </c>
      <c r="G155" s="49">
        <v>253754500</v>
      </c>
      <c r="H155" s="48">
        <v>198.823128</v>
      </c>
      <c r="I155" s="52">
        <f t="shared" si="34"/>
        <v>0.98529726397284723</v>
      </c>
      <c r="J155" s="52">
        <f t="shared" ca="1" si="35"/>
        <v>1</v>
      </c>
      <c r="K155" s="48">
        <f t="shared" si="30"/>
        <v>195.52</v>
      </c>
      <c r="L155" s="48">
        <f t="shared" si="31"/>
        <v>199.37</v>
      </c>
      <c r="M155" s="48">
        <f t="shared" si="32"/>
        <v>195.37</v>
      </c>
      <c r="N155" s="48">
        <f t="shared" si="33"/>
        <v>198.82</v>
      </c>
      <c r="O155" s="49">
        <f t="shared" ca="1" si="36"/>
        <v>253754500</v>
      </c>
      <c r="U155" s="93"/>
      <c r="V155" s="160"/>
      <c r="W155" s="48"/>
      <c r="X155" s="198"/>
      <c r="Y155" s="199"/>
      <c r="Z155" s="93"/>
      <c r="AA155" s="49"/>
      <c r="AB155" s="49"/>
      <c r="AC155" s="185"/>
      <c r="AD155" s="184"/>
    </row>
    <row r="156" spans="1:30" x14ac:dyDescent="0.25">
      <c r="A156">
        <v>141</v>
      </c>
      <c r="B156" s="93">
        <v>41989</v>
      </c>
      <c r="C156" s="48">
        <v>199.509995</v>
      </c>
      <c r="D156" s="48">
        <v>202.39999399999999</v>
      </c>
      <c r="E156" s="48">
        <v>197.86000100000001</v>
      </c>
      <c r="F156" s="48">
        <v>197.91000399999999</v>
      </c>
      <c r="G156" s="49">
        <v>259543800</v>
      </c>
      <c r="H156" s="48">
        <v>195.00018499999999</v>
      </c>
      <c r="I156" s="52">
        <f t="shared" si="34"/>
        <v>0.9852972616785961</v>
      </c>
      <c r="J156" s="52">
        <f t="shared" ca="1" si="35"/>
        <v>1</v>
      </c>
      <c r="K156" s="48">
        <f t="shared" si="30"/>
        <v>196.58</v>
      </c>
      <c r="L156" s="48">
        <f t="shared" si="31"/>
        <v>199.42</v>
      </c>
      <c r="M156" s="48">
        <f t="shared" si="32"/>
        <v>194.95</v>
      </c>
      <c r="N156" s="48">
        <f t="shared" si="33"/>
        <v>195</v>
      </c>
      <c r="O156" s="49">
        <f t="shared" ca="1" si="36"/>
        <v>259543800</v>
      </c>
      <c r="U156" s="93"/>
      <c r="V156" s="160"/>
      <c r="W156" s="48"/>
      <c r="X156" s="198"/>
      <c r="Y156" s="199"/>
      <c r="Z156" s="93"/>
      <c r="AA156" s="49"/>
      <c r="AB156" s="49"/>
      <c r="AC156" s="185"/>
      <c r="AD156" s="184"/>
    </row>
    <row r="157" spans="1:30" x14ac:dyDescent="0.25">
      <c r="A157">
        <v>142</v>
      </c>
      <c r="B157" s="93">
        <v>41988</v>
      </c>
      <c r="C157" s="48">
        <v>201.979996</v>
      </c>
      <c r="D157" s="48">
        <v>202.529999</v>
      </c>
      <c r="E157" s="48">
        <v>198.779999</v>
      </c>
      <c r="F157" s="48">
        <v>199.509995</v>
      </c>
      <c r="G157" s="49">
        <v>189965800</v>
      </c>
      <c r="H157" s="48">
        <v>196.576651</v>
      </c>
      <c r="I157" s="52">
        <f t="shared" si="34"/>
        <v>0.98529725791432154</v>
      </c>
      <c r="J157" s="52">
        <f t="shared" ca="1" si="35"/>
        <v>1</v>
      </c>
      <c r="K157" s="48">
        <f t="shared" si="30"/>
        <v>199.01</v>
      </c>
      <c r="L157" s="48">
        <f t="shared" si="31"/>
        <v>199.55</v>
      </c>
      <c r="M157" s="48">
        <f t="shared" si="32"/>
        <v>195.86</v>
      </c>
      <c r="N157" s="48">
        <f t="shared" si="33"/>
        <v>196.58</v>
      </c>
      <c r="O157" s="49">
        <f t="shared" ca="1" si="36"/>
        <v>189965800</v>
      </c>
      <c r="U157" s="93"/>
      <c r="V157" s="160"/>
      <c r="W157" s="48"/>
      <c r="X157" s="198"/>
      <c r="Y157" s="199"/>
      <c r="Z157" s="93"/>
      <c r="AA157" s="49"/>
      <c r="AB157" s="49"/>
      <c r="AC157" s="185"/>
      <c r="AD157" s="184"/>
    </row>
    <row r="158" spans="1:30" x14ac:dyDescent="0.25">
      <c r="A158">
        <v>143</v>
      </c>
      <c r="B158" s="93">
        <v>41985</v>
      </c>
      <c r="C158" s="48">
        <v>202.63999899999999</v>
      </c>
      <c r="D158" s="48">
        <v>203.820007</v>
      </c>
      <c r="E158" s="48">
        <v>200.85000600000001</v>
      </c>
      <c r="F158" s="48">
        <v>200.88999899999999</v>
      </c>
      <c r="G158" s="49">
        <v>202330200</v>
      </c>
      <c r="H158" s="48">
        <v>197.93636599999999</v>
      </c>
      <c r="I158" s="52">
        <f t="shared" si="34"/>
        <v>0.98529726211009638</v>
      </c>
      <c r="J158" s="52">
        <f t="shared" ca="1" si="35"/>
        <v>1</v>
      </c>
      <c r="K158" s="48">
        <f t="shared" si="30"/>
        <v>199.66</v>
      </c>
      <c r="L158" s="48">
        <f t="shared" si="31"/>
        <v>200.82</v>
      </c>
      <c r="M158" s="48">
        <f t="shared" si="32"/>
        <v>197.9</v>
      </c>
      <c r="N158" s="48">
        <f t="shared" si="33"/>
        <v>197.94</v>
      </c>
      <c r="O158" s="49">
        <f t="shared" ca="1" si="36"/>
        <v>202330200</v>
      </c>
      <c r="U158" s="93"/>
      <c r="V158" s="160"/>
      <c r="W158" s="48"/>
      <c r="X158" s="198"/>
      <c r="Y158" s="199"/>
      <c r="Z158" s="93"/>
      <c r="AA158" s="49"/>
      <c r="AB158" s="49"/>
      <c r="AC158" s="185"/>
      <c r="AD158" s="184"/>
    </row>
    <row r="159" spans="1:30" x14ac:dyDescent="0.25">
      <c r="A159">
        <v>144</v>
      </c>
      <c r="B159" s="93">
        <v>41984</v>
      </c>
      <c r="C159" s="48">
        <v>203.88000500000001</v>
      </c>
      <c r="D159" s="48">
        <v>206.19000199999999</v>
      </c>
      <c r="E159" s="48">
        <v>203.71000699999999</v>
      </c>
      <c r="F159" s="48">
        <v>204.19000199999999</v>
      </c>
      <c r="G159" s="49">
        <v>159012800</v>
      </c>
      <c r="H159" s="48">
        <v>201.18785</v>
      </c>
      <c r="I159" s="52">
        <f t="shared" si="34"/>
        <v>0.98529726249770055</v>
      </c>
      <c r="J159" s="52">
        <f t="shared" ca="1" si="35"/>
        <v>1</v>
      </c>
      <c r="K159" s="48">
        <f t="shared" si="30"/>
        <v>200.88</v>
      </c>
      <c r="L159" s="48">
        <f t="shared" si="31"/>
        <v>203.16</v>
      </c>
      <c r="M159" s="48">
        <f t="shared" si="32"/>
        <v>200.71</v>
      </c>
      <c r="N159" s="48">
        <f t="shared" si="33"/>
        <v>201.19</v>
      </c>
      <c r="O159" s="49">
        <f t="shared" ca="1" si="36"/>
        <v>159012800</v>
      </c>
      <c r="U159" s="93"/>
      <c r="V159" s="160"/>
      <c r="W159" s="48"/>
      <c r="X159" s="198"/>
      <c r="Y159" s="199"/>
      <c r="Z159" s="93"/>
      <c r="AA159" s="49"/>
      <c r="AB159" s="49"/>
      <c r="AC159" s="185"/>
      <c r="AD159" s="184"/>
    </row>
    <row r="160" spans="1:30" x14ac:dyDescent="0.25">
      <c r="A160">
        <v>145</v>
      </c>
      <c r="B160" s="93">
        <v>41983</v>
      </c>
      <c r="C160" s="48">
        <v>205.91000399999999</v>
      </c>
      <c r="D160" s="48">
        <v>205.979996</v>
      </c>
      <c r="E160" s="48">
        <v>202.929993</v>
      </c>
      <c r="F160" s="48">
        <v>203.16000399999999</v>
      </c>
      <c r="G160" s="49">
        <v>154761600</v>
      </c>
      <c r="H160" s="48">
        <v>200.17299499999999</v>
      </c>
      <c r="I160" s="52">
        <f t="shared" si="34"/>
        <v>0.98529725860804762</v>
      </c>
      <c r="J160" s="52">
        <f t="shared" ca="1" si="35"/>
        <v>1</v>
      </c>
      <c r="K160" s="48">
        <f t="shared" si="30"/>
        <v>202.88</v>
      </c>
      <c r="L160" s="48">
        <f t="shared" si="31"/>
        <v>202.95</v>
      </c>
      <c r="M160" s="48">
        <f t="shared" si="32"/>
        <v>199.95</v>
      </c>
      <c r="N160" s="48">
        <f t="shared" si="33"/>
        <v>200.17</v>
      </c>
      <c r="O160" s="49">
        <f t="shared" ca="1" si="36"/>
        <v>154761600</v>
      </c>
      <c r="U160" s="93"/>
      <c r="V160" s="160"/>
      <c r="W160" s="48"/>
      <c r="X160" s="198"/>
      <c r="Y160" s="199"/>
      <c r="Z160" s="93"/>
      <c r="AA160" s="49"/>
      <c r="AB160" s="49"/>
      <c r="AC160" s="185"/>
      <c r="AD160" s="184"/>
    </row>
    <row r="161" spans="1:30" x14ac:dyDescent="0.25">
      <c r="A161">
        <v>146</v>
      </c>
      <c r="B161" s="93">
        <v>41982</v>
      </c>
      <c r="C161" s="48">
        <v>204.36999499999999</v>
      </c>
      <c r="D161" s="48">
        <v>206.60000600000001</v>
      </c>
      <c r="E161" s="48">
        <v>203.91000399999999</v>
      </c>
      <c r="F161" s="48">
        <v>206.470001</v>
      </c>
      <c r="G161" s="49">
        <v>125180100</v>
      </c>
      <c r="H161" s="48">
        <v>203.434327</v>
      </c>
      <c r="I161" s="52">
        <f t="shared" si="34"/>
        <v>0.98529726359617731</v>
      </c>
      <c r="J161" s="52">
        <f t="shared" ca="1" si="35"/>
        <v>1</v>
      </c>
      <c r="K161" s="48">
        <f t="shared" si="30"/>
        <v>201.37</v>
      </c>
      <c r="L161" s="48">
        <f t="shared" si="31"/>
        <v>203.56</v>
      </c>
      <c r="M161" s="48">
        <f t="shared" si="32"/>
        <v>200.91</v>
      </c>
      <c r="N161" s="48">
        <f t="shared" si="33"/>
        <v>203.43</v>
      </c>
      <c r="O161" s="49">
        <f t="shared" ca="1" si="36"/>
        <v>125180100</v>
      </c>
      <c r="U161" s="93"/>
      <c r="V161" s="160"/>
      <c r="W161" s="48"/>
      <c r="X161" s="198"/>
      <c r="Y161" s="199"/>
      <c r="Z161" s="93"/>
      <c r="AA161" s="49"/>
      <c r="AB161" s="49"/>
      <c r="AC161" s="185"/>
      <c r="AD161" s="184"/>
    </row>
    <row r="162" spans="1:30" x14ac:dyDescent="0.25">
      <c r="A162">
        <v>147</v>
      </c>
      <c r="B162" s="93">
        <v>41981</v>
      </c>
      <c r="C162" s="48">
        <v>207.520004</v>
      </c>
      <c r="D162" s="48">
        <v>208.11999499999999</v>
      </c>
      <c r="E162" s="48">
        <v>205.929993</v>
      </c>
      <c r="F162" s="48">
        <v>206.61000100000001</v>
      </c>
      <c r="G162" s="49">
        <v>108588200</v>
      </c>
      <c r="H162" s="48">
        <v>203.57226800000001</v>
      </c>
      <c r="I162" s="52">
        <f t="shared" si="34"/>
        <v>0.98529726061034184</v>
      </c>
      <c r="J162" s="52">
        <f t="shared" ca="1" si="35"/>
        <v>1</v>
      </c>
      <c r="K162" s="48">
        <f t="shared" si="30"/>
        <v>204.47</v>
      </c>
      <c r="L162" s="48">
        <f t="shared" si="31"/>
        <v>205.06</v>
      </c>
      <c r="M162" s="48">
        <f t="shared" si="32"/>
        <v>202.9</v>
      </c>
      <c r="N162" s="48">
        <f t="shared" si="33"/>
        <v>203.57</v>
      </c>
      <c r="O162" s="49">
        <f t="shared" ca="1" si="36"/>
        <v>108588200</v>
      </c>
      <c r="U162" s="93"/>
      <c r="V162" s="160"/>
      <c r="W162" s="48"/>
      <c r="X162" s="198"/>
      <c r="Y162" s="199"/>
      <c r="Z162" s="93"/>
      <c r="AA162" s="49"/>
      <c r="AB162" s="49"/>
      <c r="AC162" s="185"/>
      <c r="AD162" s="184"/>
    </row>
    <row r="163" spans="1:30" x14ac:dyDescent="0.25">
      <c r="A163">
        <v>148</v>
      </c>
      <c r="B163" s="93">
        <v>41978</v>
      </c>
      <c r="C163" s="48">
        <v>207.86999499999999</v>
      </c>
      <c r="D163" s="48">
        <v>208.470001</v>
      </c>
      <c r="E163" s="48">
        <v>207.550003</v>
      </c>
      <c r="F163" s="48">
        <v>208</v>
      </c>
      <c r="G163" s="49">
        <v>91025500</v>
      </c>
      <c r="H163" s="48">
        <v>204.94183100000001</v>
      </c>
      <c r="I163" s="52">
        <f t="shared" si="34"/>
        <v>0.98529726442307697</v>
      </c>
      <c r="J163" s="52">
        <f t="shared" ca="1" si="35"/>
        <v>1</v>
      </c>
      <c r="K163" s="48">
        <f t="shared" si="30"/>
        <v>204.81</v>
      </c>
      <c r="L163" s="48">
        <f t="shared" si="31"/>
        <v>205.4</v>
      </c>
      <c r="M163" s="48">
        <f t="shared" si="32"/>
        <v>204.5</v>
      </c>
      <c r="N163" s="48">
        <f t="shared" si="33"/>
        <v>204.94</v>
      </c>
      <c r="O163" s="49">
        <f t="shared" ca="1" si="36"/>
        <v>91025500</v>
      </c>
      <c r="U163" s="93"/>
      <c r="V163" s="160"/>
      <c r="W163" s="48"/>
      <c r="X163" s="198"/>
      <c r="Y163" s="199"/>
      <c r="Z163" s="93"/>
      <c r="AA163" s="49"/>
      <c r="AB163" s="49"/>
      <c r="AC163" s="185"/>
      <c r="AD163" s="184"/>
    </row>
    <row r="164" spans="1:30" x14ac:dyDescent="0.25">
      <c r="A164">
        <v>149</v>
      </c>
      <c r="B164" s="93">
        <v>41977</v>
      </c>
      <c r="C164" s="48">
        <v>207.53999300000001</v>
      </c>
      <c r="D164" s="48">
        <v>208.270004</v>
      </c>
      <c r="E164" s="48">
        <v>206.699997</v>
      </c>
      <c r="F164" s="48">
        <v>207.66000399999999</v>
      </c>
      <c r="G164" s="49">
        <v>89928200</v>
      </c>
      <c r="H164" s="48">
        <v>204.60683299999999</v>
      </c>
      <c r="I164" s="52">
        <f t="shared" si="34"/>
        <v>0.98529726022734743</v>
      </c>
      <c r="J164" s="52">
        <f t="shared" ca="1" si="35"/>
        <v>1</v>
      </c>
      <c r="K164" s="48">
        <f t="shared" si="30"/>
        <v>204.49</v>
      </c>
      <c r="L164" s="48">
        <f t="shared" si="31"/>
        <v>205.21</v>
      </c>
      <c r="M164" s="48">
        <f t="shared" si="32"/>
        <v>203.66</v>
      </c>
      <c r="N164" s="48">
        <f t="shared" si="33"/>
        <v>204.61</v>
      </c>
      <c r="O164" s="49">
        <f t="shared" ca="1" si="36"/>
        <v>89928200</v>
      </c>
      <c r="U164" s="93"/>
      <c r="V164" s="160"/>
      <c r="W164" s="48"/>
      <c r="X164" s="198"/>
      <c r="Y164" s="199"/>
      <c r="Z164" s="93"/>
      <c r="AA164" s="49"/>
      <c r="AB164" s="49"/>
      <c r="AC164" s="185"/>
      <c r="AD164" s="184"/>
    </row>
    <row r="165" spans="1:30" x14ac:dyDescent="0.25">
      <c r="A165">
        <v>150</v>
      </c>
      <c r="B165" s="93">
        <v>41976</v>
      </c>
      <c r="C165" s="48">
        <v>207.300003</v>
      </c>
      <c r="D165" s="48">
        <v>208.14999399999999</v>
      </c>
      <c r="E165" s="48">
        <v>207.10000600000001</v>
      </c>
      <c r="F165" s="48">
        <v>207.88999899999999</v>
      </c>
      <c r="G165" s="49">
        <v>69450000</v>
      </c>
      <c r="H165" s="48">
        <v>204.83344700000001</v>
      </c>
      <c r="I165" s="52">
        <f t="shared" si="34"/>
        <v>0.9852972629048885</v>
      </c>
      <c r="J165" s="52">
        <f t="shared" ca="1" si="35"/>
        <v>1</v>
      </c>
      <c r="K165" s="48">
        <f t="shared" si="30"/>
        <v>204.25</v>
      </c>
      <c r="L165" s="48">
        <f t="shared" si="31"/>
        <v>205.09</v>
      </c>
      <c r="M165" s="48">
        <f t="shared" si="32"/>
        <v>204.06</v>
      </c>
      <c r="N165" s="48">
        <f t="shared" si="33"/>
        <v>204.83</v>
      </c>
      <c r="O165" s="49">
        <f t="shared" ca="1" si="36"/>
        <v>69450000</v>
      </c>
      <c r="U165" s="93"/>
      <c r="V165" s="160"/>
      <c r="W165" s="48"/>
      <c r="X165" s="198"/>
      <c r="Y165" s="199"/>
      <c r="Z165" s="93"/>
      <c r="AA165" s="49"/>
      <c r="AB165" s="49"/>
      <c r="AC165" s="185"/>
      <c r="AD165" s="184"/>
    </row>
    <row r="166" spans="1:30" x14ac:dyDescent="0.25">
      <c r="A166">
        <v>151</v>
      </c>
      <c r="B166" s="93">
        <v>41975</v>
      </c>
      <c r="C166" s="48">
        <v>205.80999800000001</v>
      </c>
      <c r="D166" s="48">
        <v>207.33999600000001</v>
      </c>
      <c r="E166" s="48">
        <v>205.779999</v>
      </c>
      <c r="F166" s="48">
        <v>207.08999600000001</v>
      </c>
      <c r="G166" s="49">
        <v>72105500</v>
      </c>
      <c r="H166" s="48">
        <v>204.045207</v>
      </c>
      <c r="I166" s="52">
        <f t="shared" si="34"/>
        <v>0.98529726660480499</v>
      </c>
      <c r="J166" s="52">
        <f t="shared" ca="1" si="35"/>
        <v>1</v>
      </c>
      <c r="K166" s="48">
        <f t="shared" si="30"/>
        <v>202.78</v>
      </c>
      <c r="L166" s="48">
        <f t="shared" si="31"/>
        <v>204.29</v>
      </c>
      <c r="M166" s="48">
        <f t="shared" si="32"/>
        <v>202.75</v>
      </c>
      <c r="N166" s="48">
        <f t="shared" si="33"/>
        <v>204.05</v>
      </c>
      <c r="O166" s="49">
        <f t="shared" ca="1" si="36"/>
        <v>72105500</v>
      </c>
      <c r="U166" s="93"/>
      <c r="V166" s="160"/>
      <c r="W166" s="48"/>
      <c r="X166" s="198"/>
      <c r="Y166" s="199"/>
      <c r="Z166" s="93"/>
      <c r="AA166" s="49"/>
      <c r="AB166" s="49"/>
      <c r="AC166" s="185"/>
      <c r="AD166" s="184"/>
    </row>
    <row r="167" spans="1:30" x14ac:dyDescent="0.25">
      <c r="A167">
        <v>152</v>
      </c>
      <c r="B167" s="93">
        <v>41974</v>
      </c>
      <c r="C167" s="48">
        <v>206.39999399999999</v>
      </c>
      <c r="D167" s="48">
        <v>206.53999300000001</v>
      </c>
      <c r="E167" s="48">
        <v>205.38000500000001</v>
      </c>
      <c r="F167" s="48">
        <v>205.759995</v>
      </c>
      <c r="G167" s="49">
        <v>103968400</v>
      </c>
      <c r="H167" s="48">
        <v>202.734759</v>
      </c>
      <c r="I167" s="52">
        <f t="shared" si="34"/>
        <v>0.98529725858517825</v>
      </c>
      <c r="J167" s="52">
        <f t="shared" ca="1" si="35"/>
        <v>1</v>
      </c>
      <c r="K167" s="48">
        <f t="shared" si="30"/>
        <v>203.37</v>
      </c>
      <c r="L167" s="48">
        <f t="shared" si="31"/>
        <v>203.5</v>
      </c>
      <c r="M167" s="48">
        <f t="shared" si="32"/>
        <v>202.36</v>
      </c>
      <c r="N167" s="48">
        <f t="shared" si="33"/>
        <v>202.73</v>
      </c>
      <c r="O167" s="49">
        <f t="shared" ca="1" si="36"/>
        <v>103968400</v>
      </c>
      <c r="U167" s="93"/>
      <c r="V167" s="160"/>
      <c r="W167" s="48"/>
      <c r="X167" s="198"/>
      <c r="Y167" s="199"/>
      <c r="Z167" s="93"/>
      <c r="AA167" s="49"/>
      <c r="AB167" s="49"/>
      <c r="AC167" s="185"/>
      <c r="AD167" s="184"/>
    </row>
    <row r="168" spans="1:30" x14ac:dyDescent="0.25">
      <c r="A168">
        <v>153</v>
      </c>
      <c r="B168" s="93">
        <v>41971</v>
      </c>
      <c r="C168" s="48">
        <v>207.490005</v>
      </c>
      <c r="D168" s="48">
        <v>207.86999499999999</v>
      </c>
      <c r="E168" s="48">
        <v>206.91000399999999</v>
      </c>
      <c r="F168" s="48">
        <v>207.199997</v>
      </c>
      <c r="G168" s="49">
        <v>57890100</v>
      </c>
      <c r="H168" s="48">
        <v>204.15359000000001</v>
      </c>
      <c r="I168" s="52">
        <f t="shared" si="34"/>
        <v>0.98529726330063616</v>
      </c>
      <c r="J168" s="52">
        <f t="shared" ca="1" si="35"/>
        <v>1</v>
      </c>
      <c r="K168" s="48">
        <f t="shared" si="30"/>
        <v>204.44</v>
      </c>
      <c r="L168" s="48">
        <f t="shared" si="31"/>
        <v>204.81</v>
      </c>
      <c r="M168" s="48">
        <f t="shared" si="32"/>
        <v>203.87</v>
      </c>
      <c r="N168" s="48">
        <f t="shared" si="33"/>
        <v>204.15</v>
      </c>
      <c r="O168" s="49">
        <f t="shared" ca="1" si="36"/>
        <v>57890100</v>
      </c>
      <c r="U168" s="93"/>
      <c r="V168" s="160"/>
      <c r="W168" s="48"/>
      <c r="X168" s="198"/>
      <c r="Y168" s="199"/>
      <c r="Z168" s="93"/>
      <c r="AA168" s="49"/>
      <c r="AB168" s="49"/>
      <c r="AC168" s="185"/>
      <c r="AD168" s="184"/>
    </row>
    <row r="169" spans="1:30" x14ac:dyDescent="0.25">
      <c r="A169">
        <v>154</v>
      </c>
      <c r="B169" s="93">
        <v>41969</v>
      </c>
      <c r="C169" s="48">
        <v>207.28999300000001</v>
      </c>
      <c r="D169" s="48">
        <v>207.759995</v>
      </c>
      <c r="E169" s="48">
        <v>207.029999</v>
      </c>
      <c r="F169" s="48">
        <v>207.63999899999999</v>
      </c>
      <c r="G169" s="49">
        <v>61928400</v>
      </c>
      <c r="H169" s="48">
        <v>204.58712299999999</v>
      </c>
      <c r="I169" s="52">
        <f t="shared" si="34"/>
        <v>0.98529726442543475</v>
      </c>
      <c r="J169" s="52">
        <f t="shared" ca="1" si="35"/>
        <v>1</v>
      </c>
      <c r="K169" s="48">
        <f t="shared" si="30"/>
        <v>204.24</v>
      </c>
      <c r="L169" s="48">
        <f t="shared" si="31"/>
        <v>204.71</v>
      </c>
      <c r="M169" s="48">
        <f t="shared" si="32"/>
        <v>203.99</v>
      </c>
      <c r="N169" s="48">
        <f t="shared" si="33"/>
        <v>204.59</v>
      </c>
      <c r="O169" s="49">
        <f t="shared" ca="1" si="36"/>
        <v>61928400</v>
      </c>
      <c r="U169" s="93"/>
      <c r="V169" s="160"/>
      <c r="W169" s="48"/>
      <c r="X169" s="198"/>
      <c r="Y169" s="199"/>
      <c r="Z169" s="93"/>
      <c r="AA169" s="49"/>
      <c r="AB169" s="49"/>
      <c r="AC169" s="185"/>
      <c r="AD169" s="184"/>
    </row>
    <row r="170" spans="1:30" x14ac:dyDescent="0.25">
      <c r="A170">
        <v>155</v>
      </c>
      <c r="B170" s="93">
        <v>41968</v>
      </c>
      <c r="C170" s="48">
        <v>207.53999300000001</v>
      </c>
      <c r="D170" s="48">
        <v>207.78999300000001</v>
      </c>
      <c r="E170" s="48">
        <v>206.800003</v>
      </c>
      <c r="F170" s="48">
        <v>207.11000100000001</v>
      </c>
      <c r="G170" s="49">
        <v>79108000</v>
      </c>
      <c r="H170" s="48">
        <v>204.06491700000001</v>
      </c>
      <c r="I170" s="52">
        <f t="shared" si="34"/>
        <v>0.98529726239535864</v>
      </c>
      <c r="J170" s="52">
        <f t="shared" ca="1" si="35"/>
        <v>1</v>
      </c>
      <c r="K170" s="48">
        <f t="shared" si="30"/>
        <v>204.49</v>
      </c>
      <c r="L170" s="48">
        <f t="shared" si="31"/>
        <v>204.73</v>
      </c>
      <c r="M170" s="48">
        <f t="shared" si="32"/>
        <v>203.76</v>
      </c>
      <c r="N170" s="48">
        <f t="shared" si="33"/>
        <v>204.06</v>
      </c>
      <c r="O170" s="49">
        <f t="shared" ca="1" si="36"/>
        <v>79108000</v>
      </c>
    </row>
    <row r="171" spans="1:30" x14ac:dyDescent="0.25">
      <c r="A171">
        <v>156</v>
      </c>
      <c r="B171" s="93">
        <v>41967</v>
      </c>
      <c r="C171" s="48">
        <v>207.16999799999999</v>
      </c>
      <c r="D171" s="48">
        <v>207.38999899999999</v>
      </c>
      <c r="E171" s="48">
        <v>206.91000399999999</v>
      </c>
      <c r="F171" s="48">
        <v>207.259995</v>
      </c>
      <c r="G171" s="49">
        <v>65881000</v>
      </c>
      <c r="H171" s="48">
        <v>204.212705</v>
      </c>
      <c r="I171" s="52">
        <f t="shared" si="34"/>
        <v>0.98529725912615218</v>
      </c>
      <c r="J171" s="52">
        <f t="shared" ca="1" si="35"/>
        <v>1</v>
      </c>
      <c r="K171" s="48">
        <f t="shared" si="30"/>
        <v>204.12</v>
      </c>
      <c r="L171" s="48">
        <f t="shared" si="31"/>
        <v>204.34</v>
      </c>
      <c r="M171" s="48">
        <f t="shared" si="32"/>
        <v>203.87</v>
      </c>
      <c r="N171" s="48">
        <f t="shared" si="33"/>
        <v>204.21</v>
      </c>
      <c r="O171" s="49">
        <f t="shared" ca="1" si="36"/>
        <v>65881000</v>
      </c>
    </row>
    <row r="172" spans="1:30" x14ac:dyDescent="0.25">
      <c r="A172">
        <v>157</v>
      </c>
      <c r="B172" s="93">
        <v>41964</v>
      </c>
      <c r="C172" s="48">
        <v>207.63999899999999</v>
      </c>
      <c r="D172" s="48">
        <v>207.83999600000001</v>
      </c>
      <c r="E172" s="48">
        <v>205.979996</v>
      </c>
      <c r="F172" s="48">
        <v>206.679993</v>
      </c>
      <c r="G172" s="49">
        <v>142327000</v>
      </c>
      <c r="H172" s="48">
        <v>203.641231</v>
      </c>
      <c r="I172" s="52">
        <f t="shared" si="34"/>
        <v>0.98529726096903825</v>
      </c>
      <c r="J172" s="52">
        <f t="shared" ca="1" si="35"/>
        <v>1</v>
      </c>
      <c r="K172" s="48">
        <f t="shared" si="30"/>
        <v>204.59</v>
      </c>
      <c r="L172" s="48">
        <f t="shared" si="31"/>
        <v>204.78</v>
      </c>
      <c r="M172" s="48">
        <f t="shared" si="32"/>
        <v>202.95</v>
      </c>
      <c r="N172" s="48">
        <f t="shared" si="33"/>
        <v>203.64</v>
      </c>
      <c r="O172" s="49">
        <f t="shared" ca="1" si="36"/>
        <v>142327000</v>
      </c>
    </row>
    <row r="173" spans="1:30" x14ac:dyDescent="0.25">
      <c r="A173">
        <v>158</v>
      </c>
      <c r="B173" s="93">
        <v>41963</v>
      </c>
      <c r="C173" s="48">
        <v>204.259995</v>
      </c>
      <c r="D173" s="48">
        <v>205.71000699999999</v>
      </c>
      <c r="E173" s="48">
        <v>204.179993</v>
      </c>
      <c r="F173" s="48">
        <v>205.58000200000001</v>
      </c>
      <c r="G173" s="49">
        <v>72840000</v>
      </c>
      <c r="H173" s="48">
        <v>202.557413</v>
      </c>
      <c r="I173" s="52">
        <f t="shared" si="34"/>
        <v>0.98529726154978825</v>
      </c>
      <c r="J173" s="52">
        <f t="shared" ca="1" si="35"/>
        <v>1</v>
      </c>
      <c r="K173" s="48">
        <f t="shared" si="30"/>
        <v>201.26</v>
      </c>
      <c r="L173" s="48">
        <f t="shared" si="31"/>
        <v>202.69</v>
      </c>
      <c r="M173" s="48">
        <f t="shared" si="32"/>
        <v>201.18</v>
      </c>
      <c r="N173" s="48">
        <f t="shared" si="33"/>
        <v>202.56</v>
      </c>
      <c r="O173" s="49">
        <f t="shared" ca="1" si="36"/>
        <v>72840000</v>
      </c>
    </row>
    <row r="174" spans="1:30" x14ac:dyDescent="0.25">
      <c r="A174">
        <v>159</v>
      </c>
      <c r="B174" s="93">
        <v>41962</v>
      </c>
      <c r="C174" s="48">
        <v>205.30999800000001</v>
      </c>
      <c r="D174" s="48">
        <v>205.550003</v>
      </c>
      <c r="E174" s="48">
        <v>204.300003</v>
      </c>
      <c r="F174" s="48">
        <v>205.220001</v>
      </c>
      <c r="G174" s="49">
        <v>82373000</v>
      </c>
      <c r="H174" s="48">
        <v>202.20270500000001</v>
      </c>
      <c r="I174" s="52">
        <f t="shared" si="34"/>
        <v>0.9852972615471336</v>
      </c>
      <c r="J174" s="52">
        <f t="shared" ca="1" si="35"/>
        <v>1</v>
      </c>
      <c r="K174" s="48">
        <f t="shared" si="30"/>
        <v>202.29</v>
      </c>
      <c r="L174" s="48">
        <f t="shared" si="31"/>
        <v>202.53</v>
      </c>
      <c r="M174" s="48">
        <f t="shared" si="32"/>
        <v>201.3</v>
      </c>
      <c r="N174" s="48">
        <f t="shared" si="33"/>
        <v>202.2</v>
      </c>
      <c r="O174" s="49">
        <f t="shared" ca="1" si="36"/>
        <v>82373000</v>
      </c>
    </row>
    <row r="175" spans="1:30" x14ac:dyDescent="0.25">
      <c r="A175">
        <v>160</v>
      </c>
      <c r="B175" s="93">
        <v>41961</v>
      </c>
      <c r="C175" s="48">
        <v>204.44000199999999</v>
      </c>
      <c r="D175" s="48">
        <v>205.91999799999999</v>
      </c>
      <c r="E175" s="48">
        <v>204.44000199999999</v>
      </c>
      <c r="F175" s="48">
        <v>205.550003</v>
      </c>
      <c r="G175" s="49">
        <v>76068000</v>
      </c>
      <c r="H175" s="48">
        <v>202.52785499999999</v>
      </c>
      <c r="I175" s="52">
        <f t="shared" si="34"/>
        <v>0.98529726122164052</v>
      </c>
      <c r="J175" s="52">
        <f t="shared" ca="1" si="35"/>
        <v>1</v>
      </c>
      <c r="K175" s="48">
        <f t="shared" si="30"/>
        <v>201.43</v>
      </c>
      <c r="L175" s="48">
        <f t="shared" si="31"/>
        <v>202.89</v>
      </c>
      <c r="M175" s="48">
        <f t="shared" si="32"/>
        <v>201.43</v>
      </c>
      <c r="N175" s="48">
        <f t="shared" si="33"/>
        <v>202.53</v>
      </c>
      <c r="O175" s="49">
        <f t="shared" ca="1" si="36"/>
        <v>76068000</v>
      </c>
    </row>
    <row r="176" spans="1:30" x14ac:dyDescent="0.25">
      <c r="A176">
        <v>161</v>
      </c>
      <c r="B176" s="93">
        <v>41960</v>
      </c>
      <c r="C176" s="48">
        <v>203.85000600000001</v>
      </c>
      <c r="D176" s="48">
        <v>204.58000200000001</v>
      </c>
      <c r="E176" s="48">
        <v>203.64999399999999</v>
      </c>
      <c r="F176" s="48">
        <v>204.36999499999999</v>
      </c>
      <c r="G176" s="49">
        <v>80441000</v>
      </c>
      <c r="H176" s="48">
        <v>201.36519699999999</v>
      </c>
      <c r="I176" s="52">
        <f t="shared" si="34"/>
        <v>0.98529726440517851</v>
      </c>
      <c r="J176" s="52">
        <f t="shared" ca="1" si="35"/>
        <v>1</v>
      </c>
      <c r="K176" s="48">
        <f t="shared" si="30"/>
        <v>200.85</v>
      </c>
      <c r="L176" s="48">
        <f t="shared" si="31"/>
        <v>201.57</v>
      </c>
      <c r="M176" s="48">
        <f t="shared" si="32"/>
        <v>200.66</v>
      </c>
      <c r="N176" s="48">
        <f t="shared" si="33"/>
        <v>201.37</v>
      </c>
      <c r="O176" s="49">
        <f t="shared" ca="1" si="36"/>
        <v>80441000</v>
      </c>
    </row>
    <row r="177" spans="1:15" x14ac:dyDescent="0.25">
      <c r="A177">
        <v>162</v>
      </c>
      <c r="B177" s="93">
        <v>41957</v>
      </c>
      <c r="C177" s="48">
        <v>204.10000600000001</v>
      </c>
      <c r="D177" s="48">
        <v>204.490005</v>
      </c>
      <c r="E177" s="48">
        <v>203.720001</v>
      </c>
      <c r="F177" s="48">
        <v>204.240005</v>
      </c>
      <c r="G177" s="49">
        <v>80418000</v>
      </c>
      <c r="H177" s="48">
        <v>201.23711800000001</v>
      </c>
      <c r="I177" s="52">
        <f t="shared" si="34"/>
        <v>0.98529726338383128</v>
      </c>
      <c r="J177" s="52">
        <f t="shared" ca="1" si="35"/>
        <v>1</v>
      </c>
      <c r="K177" s="48">
        <f t="shared" si="30"/>
        <v>201.1</v>
      </c>
      <c r="L177" s="48">
        <f t="shared" si="31"/>
        <v>201.48</v>
      </c>
      <c r="M177" s="48">
        <f t="shared" si="32"/>
        <v>200.72</v>
      </c>
      <c r="N177" s="48">
        <f t="shared" si="33"/>
        <v>201.24</v>
      </c>
      <c r="O177" s="49">
        <f t="shared" ca="1" si="36"/>
        <v>80418000</v>
      </c>
    </row>
    <row r="178" spans="1:15" x14ac:dyDescent="0.25">
      <c r="A178">
        <v>163</v>
      </c>
      <c r="B178" s="93">
        <v>41956</v>
      </c>
      <c r="C178" s="48">
        <v>204.16000399999999</v>
      </c>
      <c r="D178" s="48">
        <v>204.83000200000001</v>
      </c>
      <c r="E178" s="48">
        <v>203.21000699999999</v>
      </c>
      <c r="F178" s="48">
        <v>204.19000199999999</v>
      </c>
      <c r="G178" s="49">
        <v>85358000</v>
      </c>
      <c r="H178" s="48">
        <v>201.18785</v>
      </c>
      <c r="I178" s="52">
        <f t="shared" si="34"/>
        <v>0.98529726249770055</v>
      </c>
      <c r="J178" s="52">
        <f t="shared" ca="1" si="35"/>
        <v>1</v>
      </c>
      <c r="K178" s="48">
        <f t="shared" si="30"/>
        <v>201.16</v>
      </c>
      <c r="L178" s="48">
        <f t="shared" si="31"/>
        <v>201.82</v>
      </c>
      <c r="M178" s="48">
        <f t="shared" si="32"/>
        <v>200.22</v>
      </c>
      <c r="N178" s="48">
        <f t="shared" si="33"/>
        <v>201.19</v>
      </c>
      <c r="O178" s="49">
        <f t="shared" ca="1" si="36"/>
        <v>85358000</v>
      </c>
    </row>
    <row r="179" spans="1:15" x14ac:dyDescent="0.25">
      <c r="A179">
        <v>164</v>
      </c>
      <c r="B179" s="93">
        <v>41955</v>
      </c>
      <c r="C179" s="48">
        <v>203.35000600000001</v>
      </c>
      <c r="D179" s="48">
        <v>204.240005</v>
      </c>
      <c r="E179" s="48">
        <v>203.30999800000001</v>
      </c>
      <c r="F179" s="48">
        <v>203.96000699999999</v>
      </c>
      <c r="G179" s="49">
        <v>90120000</v>
      </c>
      <c r="H179" s="48">
        <v>200.96123600000001</v>
      </c>
      <c r="I179" s="52">
        <f t="shared" si="34"/>
        <v>0.9852972597711277</v>
      </c>
      <c r="J179" s="52">
        <f t="shared" ca="1" si="35"/>
        <v>1</v>
      </c>
      <c r="K179" s="48">
        <f t="shared" si="30"/>
        <v>200.36</v>
      </c>
      <c r="L179" s="48">
        <f t="shared" si="31"/>
        <v>201.24</v>
      </c>
      <c r="M179" s="48">
        <f t="shared" si="32"/>
        <v>200.32</v>
      </c>
      <c r="N179" s="48">
        <f t="shared" si="33"/>
        <v>200.96</v>
      </c>
      <c r="O179" s="49">
        <f t="shared" ca="1" si="36"/>
        <v>90120000</v>
      </c>
    </row>
    <row r="180" spans="1:15" x14ac:dyDescent="0.25">
      <c r="A180">
        <v>165</v>
      </c>
      <c r="B180" s="93">
        <v>41954</v>
      </c>
      <c r="C180" s="48">
        <v>204.05999800000001</v>
      </c>
      <c r="D180" s="48">
        <v>204.30999800000001</v>
      </c>
      <c r="E180" s="48">
        <v>203.64999399999999</v>
      </c>
      <c r="F180" s="48">
        <v>204.179993</v>
      </c>
      <c r="G180" s="49">
        <v>54499000</v>
      </c>
      <c r="H180" s="48">
        <v>201.177988</v>
      </c>
      <c r="I180" s="52">
        <f t="shared" si="34"/>
        <v>0.98529726171554921</v>
      </c>
      <c r="J180" s="52">
        <f t="shared" ca="1" si="35"/>
        <v>1</v>
      </c>
      <c r="K180" s="48">
        <f t="shared" si="30"/>
        <v>201.06</v>
      </c>
      <c r="L180" s="48">
        <f t="shared" si="31"/>
        <v>201.31</v>
      </c>
      <c r="M180" s="48">
        <f t="shared" si="32"/>
        <v>200.66</v>
      </c>
      <c r="N180" s="48">
        <f t="shared" si="33"/>
        <v>201.18</v>
      </c>
      <c r="O180" s="49">
        <f t="shared" ca="1" si="36"/>
        <v>54499000</v>
      </c>
    </row>
    <row r="181" spans="1:15" x14ac:dyDescent="0.25">
      <c r="A181">
        <v>166</v>
      </c>
      <c r="B181" s="93">
        <v>41953</v>
      </c>
      <c r="C181" s="48">
        <v>203.38000500000001</v>
      </c>
      <c r="D181" s="48">
        <v>204.03999300000001</v>
      </c>
      <c r="E181" s="48">
        <v>203.13000500000001</v>
      </c>
      <c r="F181" s="48">
        <v>203.979996</v>
      </c>
      <c r="G181" s="49">
        <v>66319000</v>
      </c>
      <c r="H181" s="48">
        <v>200.980931</v>
      </c>
      <c r="I181" s="52">
        <f t="shared" si="34"/>
        <v>0.98529725924693123</v>
      </c>
      <c r="J181" s="52">
        <f t="shared" ca="1" si="35"/>
        <v>1</v>
      </c>
      <c r="K181" s="48">
        <f t="shared" si="30"/>
        <v>200.39</v>
      </c>
      <c r="L181" s="48">
        <f t="shared" si="31"/>
        <v>201.04</v>
      </c>
      <c r="M181" s="48">
        <f t="shared" si="32"/>
        <v>200.14</v>
      </c>
      <c r="N181" s="48">
        <f t="shared" si="33"/>
        <v>200.98</v>
      </c>
      <c r="O181" s="49">
        <f t="shared" ca="1" si="36"/>
        <v>66319000</v>
      </c>
    </row>
    <row r="182" spans="1:15" x14ac:dyDescent="0.25">
      <c r="A182">
        <v>167</v>
      </c>
      <c r="B182" s="93">
        <v>41950</v>
      </c>
      <c r="C182" s="48">
        <v>203.16999799999999</v>
      </c>
      <c r="D182" s="48">
        <v>203.60000600000001</v>
      </c>
      <c r="E182" s="48">
        <v>202.61000100000001</v>
      </c>
      <c r="F182" s="48">
        <v>203.33999600000001</v>
      </c>
      <c r="G182" s="49">
        <v>89540000</v>
      </c>
      <c r="H182" s="48">
        <v>200.35034200000001</v>
      </c>
      <c r="I182" s="52">
        <f t="shared" si="34"/>
        <v>0.98529726537419626</v>
      </c>
      <c r="J182" s="52">
        <f t="shared" ca="1" si="35"/>
        <v>1</v>
      </c>
      <c r="K182" s="48">
        <f t="shared" si="30"/>
        <v>200.18</v>
      </c>
      <c r="L182" s="48">
        <f t="shared" si="31"/>
        <v>200.61</v>
      </c>
      <c r="M182" s="48">
        <f t="shared" si="32"/>
        <v>199.63</v>
      </c>
      <c r="N182" s="48">
        <f t="shared" si="33"/>
        <v>200.35</v>
      </c>
      <c r="O182" s="49">
        <f t="shared" ca="1" si="36"/>
        <v>89540000</v>
      </c>
    </row>
    <row r="183" spans="1:15" x14ac:dyDescent="0.25">
      <c r="A183">
        <v>168</v>
      </c>
      <c r="B183" s="93">
        <v>41949</v>
      </c>
      <c r="C183" s="48">
        <v>202.38999899999999</v>
      </c>
      <c r="D183" s="48">
        <v>203.259995</v>
      </c>
      <c r="E183" s="48">
        <v>201.63999899999999</v>
      </c>
      <c r="F183" s="48">
        <v>203.14999399999999</v>
      </c>
      <c r="G183" s="49">
        <v>107089000</v>
      </c>
      <c r="H183" s="48">
        <v>200.16313299999999</v>
      </c>
      <c r="I183" s="52">
        <f t="shared" si="34"/>
        <v>0.98529726267183648</v>
      </c>
      <c r="J183" s="52">
        <f t="shared" ca="1" si="35"/>
        <v>1</v>
      </c>
      <c r="K183" s="48">
        <f t="shared" si="30"/>
        <v>199.41</v>
      </c>
      <c r="L183" s="48">
        <f t="shared" si="31"/>
        <v>200.27</v>
      </c>
      <c r="M183" s="48">
        <f t="shared" si="32"/>
        <v>198.68</v>
      </c>
      <c r="N183" s="48">
        <f t="shared" si="33"/>
        <v>200.16</v>
      </c>
      <c r="O183" s="49">
        <f t="shared" ca="1" si="36"/>
        <v>107089000</v>
      </c>
    </row>
    <row r="184" spans="1:15" x14ac:dyDescent="0.25">
      <c r="A184">
        <v>169</v>
      </c>
      <c r="B184" s="93">
        <v>41948</v>
      </c>
      <c r="C184" s="48">
        <v>202.53999300000001</v>
      </c>
      <c r="D184" s="48">
        <v>202.58999600000001</v>
      </c>
      <c r="E184" s="48">
        <v>201.449997</v>
      </c>
      <c r="F184" s="48">
        <v>202.33999600000001</v>
      </c>
      <c r="G184" s="49">
        <v>91709000</v>
      </c>
      <c r="H184" s="48">
        <v>199.36504500000001</v>
      </c>
      <c r="I184" s="52">
        <f t="shared" si="34"/>
        <v>0.98529726668572237</v>
      </c>
      <c r="J184" s="52">
        <f t="shared" ca="1" si="35"/>
        <v>1</v>
      </c>
      <c r="K184" s="48">
        <f t="shared" si="30"/>
        <v>199.56</v>
      </c>
      <c r="L184" s="48">
        <f t="shared" si="31"/>
        <v>199.61</v>
      </c>
      <c r="M184" s="48">
        <f t="shared" si="32"/>
        <v>198.49</v>
      </c>
      <c r="N184" s="48">
        <f t="shared" si="33"/>
        <v>199.37</v>
      </c>
      <c r="O184" s="49">
        <f t="shared" ca="1" si="36"/>
        <v>91709000</v>
      </c>
    </row>
    <row r="185" spans="1:15" x14ac:dyDescent="0.25">
      <c r="A185">
        <v>170</v>
      </c>
      <c r="B185" s="93">
        <v>41947</v>
      </c>
      <c r="C185" s="48">
        <v>201.229996</v>
      </c>
      <c r="D185" s="48">
        <v>201.60000600000001</v>
      </c>
      <c r="E185" s="48">
        <v>200.05999800000001</v>
      </c>
      <c r="F185" s="48">
        <v>201.070007</v>
      </c>
      <c r="G185" s="49">
        <v>93343000</v>
      </c>
      <c r="H185" s="48">
        <v>198.11372800000001</v>
      </c>
      <c r="I185" s="52">
        <f t="shared" si="34"/>
        <v>0.9852972651460643</v>
      </c>
      <c r="J185" s="52">
        <f t="shared" ca="1" si="35"/>
        <v>1</v>
      </c>
      <c r="K185" s="48">
        <f t="shared" si="30"/>
        <v>198.27</v>
      </c>
      <c r="L185" s="48">
        <f t="shared" si="31"/>
        <v>198.64</v>
      </c>
      <c r="M185" s="48">
        <f t="shared" si="32"/>
        <v>197.12</v>
      </c>
      <c r="N185" s="48">
        <f t="shared" si="33"/>
        <v>198.11</v>
      </c>
      <c r="O185" s="49">
        <f t="shared" ca="1" si="36"/>
        <v>93343000</v>
      </c>
    </row>
    <row r="186" spans="1:15" x14ac:dyDescent="0.25">
      <c r="A186">
        <v>171</v>
      </c>
      <c r="B186" s="93">
        <v>41946</v>
      </c>
      <c r="C186" s="48">
        <v>201.91999799999999</v>
      </c>
      <c r="D186" s="48">
        <v>202.449997</v>
      </c>
      <c r="E186" s="48">
        <v>201.30999800000001</v>
      </c>
      <c r="F186" s="48">
        <v>201.770004</v>
      </c>
      <c r="G186" s="49">
        <v>93734000</v>
      </c>
      <c r="H186" s="48">
        <v>198.80343300000001</v>
      </c>
      <c r="I186" s="52">
        <f t="shared" si="34"/>
        <v>0.98529726450320143</v>
      </c>
      <c r="J186" s="52">
        <f t="shared" ca="1" si="35"/>
        <v>1</v>
      </c>
      <c r="K186" s="48">
        <f t="shared" si="30"/>
        <v>198.95</v>
      </c>
      <c r="L186" s="48">
        <f t="shared" si="31"/>
        <v>199.47</v>
      </c>
      <c r="M186" s="48">
        <f t="shared" si="32"/>
        <v>198.35</v>
      </c>
      <c r="N186" s="48">
        <f t="shared" si="33"/>
        <v>198.8</v>
      </c>
      <c r="O186" s="49">
        <f t="shared" ca="1" si="36"/>
        <v>93734000</v>
      </c>
    </row>
    <row r="187" spans="1:15" x14ac:dyDescent="0.25">
      <c r="A187">
        <v>172</v>
      </c>
      <c r="B187" s="93">
        <v>41943</v>
      </c>
      <c r="C187" s="48">
        <v>201.779999</v>
      </c>
      <c r="D187" s="48">
        <v>201.820007</v>
      </c>
      <c r="E187" s="48">
        <v>200.770004</v>
      </c>
      <c r="F187" s="48">
        <v>201.66000399999999</v>
      </c>
      <c r="G187" s="49">
        <v>146903000</v>
      </c>
      <c r="H187" s="48">
        <v>198.69505000000001</v>
      </c>
      <c r="I187" s="52">
        <f t="shared" si="34"/>
        <v>0.98529726301106302</v>
      </c>
      <c r="J187" s="52">
        <f t="shared" ca="1" si="35"/>
        <v>1</v>
      </c>
      <c r="K187" s="48">
        <f t="shared" si="30"/>
        <v>198.81</v>
      </c>
      <c r="L187" s="48">
        <f t="shared" si="31"/>
        <v>198.85</v>
      </c>
      <c r="M187" s="48">
        <f t="shared" si="32"/>
        <v>197.82</v>
      </c>
      <c r="N187" s="48">
        <f t="shared" si="33"/>
        <v>198.7</v>
      </c>
      <c r="O187" s="49">
        <f t="shared" ca="1" si="36"/>
        <v>146903000</v>
      </c>
    </row>
    <row r="188" spans="1:15" x14ac:dyDescent="0.25">
      <c r="A188">
        <v>173</v>
      </c>
      <c r="B188" s="93">
        <v>41942</v>
      </c>
      <c r="C188" s="48">
        <v>197.58000200000001</v>
      </c>
      <c r="D188" s="48">
        <v>199.949997</v>
      </c>
      <c r="E188" s="48">
        <v>197.39999399999999</v>
      </c>
      <c r="F188" s="48">
        <v>199.38000500000001</v>
      </c>
      <c r="G188" s="49">
        <v>113330000</v>
      </c>
      <c r="H188" s="48">
        <v>196.44857300000001</v>
      </c>
      <c r="I188" s="52">
        <f t="shared" si="34"/>
        <v>0.98529726187939459</v>
      </c>
      <c r="J188" s="52">
        <f t="shared" ca="1" si="35"/>
        <v>1</v>
      </c>
      <c r="K188" s="48">
        <f t="shared" si="30"/>
        <v>194.68</v>
      </c>
      <c r="L188" s="48">
        <f t="shared" si="31"/>
        <v>197.01</v>
      </c>
      <c r="M188" s="48">
        <f t="shared" si="32"/>
        <v>194.5</v>
      </c>
      <c r="N188" s="48">
        <f t="shared" si="33"/>
        <v>196.45</v>
      </c>
      <c r="O188" s="49">
        <f t="shared" ca="1" si="36"/>
        <v>113330000</v>
      </c>
    </row>
    <row r="189" spans="1:15" x14ac:dyDescent="0.25">
      <c r="A189">
        <v>174</v>
      </c>
      <c r="B189" s="93">
        <v>41941</v>
      </c>
      <c r="C189" s="48">
        <v>198.550003</v>
      </c>
      <c r="D189" s="48">
        <v>199.11999499999999</v>
      </c>
      <c r="E189" s="48">
        <v>196.800003</v>
      </c>
      <c r="F189" s="48">
        <v>198.11000100000001</v>
      </c>
      <c r="G189" s="49">
        <v>142557000</v>
      </c>
      <c r="H189" s="48">
        <v>195.19724099999999</v>
      </c>
      <c r="I189" s="52">
        <f t="shared" si="34"/>
        <v>0.98529725917269562</v>
      </c>
      <c r="J189" s="52">
        <f t="shared" ca="1" si="35"/>
        <v>1</v>
      </c>
      <c r="K189" s="48">
        <f t="shared" si="30"/>
        <v>195.63</v>
      </c>
      <c r="L189" s="48">
        <f t="shared" si="31"/>
        <v>196.19</v>
      </c>
      <c r="M189" s="48">
        <f t="shared" si="32"/>
        <v>193.91</v>
      </c>
      <c r="N189" s="48">
        <f t="shared" si="33"/>
        <v>195.2</v>
      </c>
      <c r="O189" s="49">
        <f t="shared" ca="1" si="36"/>
        <v>142557000</v>
      </c>
    </row>
    <row r="190" spans="1:15" x14ac:dyDescent="0.25">
      <c r="A190">
        <v>175</v>
      </c>
      <c r="B190" s="93">
        <v>41940</v>
      </c>
      <c r="C190" s="48">
        <v>196.820007</v>
      </c>
      <c r="D190" s="48">
        <v>198.41999799999999</v>
      </c>
      <c r="E190" s="48">
        <v>196.729996</v>
      </c>
      <c r="F190" s="48">
        <v>198.41000399999999</v>
      </c>
      <c r="G190" s="49">
        <v>106255600</v>
      </c>
      <c r="H190" s="48">
        <v>195.49283299999999</v>
      </c>
      <c r="I190" s="52">
        <f t="shared" si="34"/>
        <v>0.98529725849912286</v>
      </c>
      <c r="J190" s="52">
        <f t="shared" ca="1" si="35"/>
        <v>1</v>
      </c>
      <c r="K190" s="48">
        <f t="shared" si="30"/>
        <v>193.93</v>
      </c>
      <c r="L190" s="48">
        <f t="shared" si="31"/>
        <v>195.5</v>
      </c>
      <c r="M190" s="48">
        <f t="shared" si="32"/>
        <v>193.84</v>
      </c>
      <c r="N190" s="48">
        <f t="shared" si="33"/>
        <v>195.49</v>
      </c>
      <c r="O190" s="49">
        <f t="shared" ca="1" si="36"/>
        <v>106255600</v>
      </c>
    </row>
    <row r="191" spans="1:15" x14ac:dyDescent="0.25">
      <c r="A191">
        <v>176</v>
      </c>
      <c r="B191" s="93">
        <v>41939</v>
      </c>
      <c r="C191" s="48">
        <v>195.729996</v>
      </c>
      <c r="D191" s="48">
        <v>196.449997</v>
      </c>
      <c r="E191" s="48">
        <v>195.029999</v>
      </c>
      <c r="F191" s="48">
        <v>196.16000399999999</v>
      </c>
      <c r="G191" s="49">
        <v>82954000</v>
      </c>
      <c r="H191" s="48">
        <v>193.275915</v>
      </c>
      <c r="I191" s="52">
        <f t="shared" si="34"/>
        <v>0.9852972627386366</v>
      </c>
      <c r="J191" s="52">
        <f t="shared" ca="1" si="35"/>
        <v>1</v>
      </c>
      <c r="K191" s="48">
        <f t="shared" si="30"/>
        <v>192.85</v>
      </c>
      <c r="L191" s="48">
        <f t="shared" si="31"/>
        <v>193.56</v>
      </c>
      <c r="M191" s="48">
        <f t="shared" si="32"/>
        <v>192.16</v>
      </c>
      <c r="N191" s="48">
        <f t="shared" si="33"/>
        <v>193.28</v>
      </c>
      <c r="O191" s="49">
        <f t="shared" ca="1" si="36"/>
        <v>82954000</v>
      </c>
    </row>
    <row r="192" spans="1:15" x14ac:dyDescent="0.25">
      <c r="A192">
        <v>177</v>
      </c>
      <c r="B192" s="93">
        <v>41936</v>
      </c>
      <c r="C192" s="48">
        <v>195.25</v>
      </c>
      <c r="D192" s="48">
        <v>196.490005</v>
      </c>
      <c r="E192" s="48">
        <v>194.490005</v>
      </c>
      <c r="F192" s="48">
        <v>196.429993</v>
      </c>
      <c r="G192" s="49">
        <v>117927000</v>
      </c>
      <c r="H192" s="48">
        <v>193.541934</v>
      </c>
      <c r="I192" s="52">
        <f t="shared" si="34"/>
        <v>0.98529726058687994</v>
      </c>
      <c r="J192" s="52">
        <f t="shared" ca="1" si="35"/>
        <v>1</v>
      </c>
      <c r="K192" s="48">
        <f t="shared" si="30"/>
        <v>192.38</v>
      </c>
      <c r="L192" s="48">
        <f t="shared" si="31"/>
        <v>193.6</v>
      </c>
      <c r="M192" s="48">
        <f t="shared" si="32"/>
        <v>191.63</v>
      </c>
      <c r="N192" s="48">
        <f t="shared" si="33"/>
        <v>193.54</v>
      </c>
      <c r="O192" s="49">
        <f t="shared" ca="1" si="36"/>
        <v>117927000</v>
      </c>
    </row>
    <row r="193" spans="1:15" x14ac:dyDescent="0.25">
      <c r="A193">
        <v>178</v>
      </c>
      <c r="B193" s="93">
        <v>41935</v>
      </c>
      <c r="C193" s="48">
        <v>194.61999499999999</v>
      </c>
      <c r="D193" s="48">
        <v>196.199997</v>
      </c>
      <c r="E193" s="48">
        <v>194.259995</v>
      </c>
      <c r="F193" s="48">
        <v>194.929993</v>
      </c>
      <c r="G193" s="49">
        <v>154944000</v>
      </c>
      <c r="H193" s="48">
        <v>192.06398799999999</v>
      </c>
      <c r="I193" s="52">
        <f t="shared" si="34"/>
        <v>0.98529726002709084</v>
      </c>
      <c r="J193" s="52">
        <f t="shared" ca="1" si="35"/>
        <v>1</v>
      </c>
      <c r="K193" s="48">
        <f t="shared" si="30"/>
        <v>191.76</v>
      </c>
      <c r="L193" s="48">
        <f t="shared" si="31"/>
        <v>193.32</v>
      </c>
      <c r="M193" s="48">
        <f t="shared" si="32"/>
        <v>191.4</v>
      </c>
      <c r="N193" s="48">
        <f t="shared" si="33"/>
        <v>192.06</v>
      </c>
      <c r="O193" s="49">
        <f t="shared" ca="1" si="36"/>
        <v>154944000</v>
      </c>
    </row>
    <row r="194" spans="1:15" x14ac:dyDescent="0.25">
      <c r="A194">
        <v>179</v>
      </c>
      <c r="B194" s="93">
        <v>41934</v>
      </c>
      <c r="C194" s="48">
        <v>194.41000399999999</v>
      </c>
      <c r="D194" s="48">
        <v>194.91000399999999</v>
      </c>
      <c r="E194" s="48">
        <v>192.61000100000001</v>
      </c>
      <c r="F194" s="48">
        <v>192.69000199999999</v>
      </c>
      <c r="G194" s="49">
        <v>151822000</v>
      </c>
      <c r="H194" s="48">
        <v>189.856932</v>
      </c>
      <c r="I194" s="52">
        <f t="shared" si="34"/>
        <v>0.98529726518971139</v>
      </c>
      <c r="J194" s="52">
        <f t="shared" ca="1" si="35"/>
        <v>1</v>
      </c>
      <c r="K194" s="48">
        <f t="shared" si="30"/>
        <v>191.55</v>
      </c>
      <c r="L194" s="48">
        <f t="shared" si="31"/>
        <v>192.04</v>
      </c>
      <c r="M194" s="48">
        <f t="shared" si="32"/>
        <v>189.78</v>
      </c>
      <c r="N194" s="48">
        <f t="shared" si="33"/>
        <v>189.86</v>
      </c>
      <c r="O194" s="49">
        <f t="shared" ca="1" si="36"/>
        <v>151822000</v>
      </c>
    </row>
    <row r="195" spans="1:15" x14ac:dyDescent="0.25">
      <c r="A195">
        <v>180</v>
      </c>
      <c r="B195" s="93">
        <v>41933</v>
      </c>
      <c r="C195" s="48">
        <v>191.679993</v>
      </c>
      <c r="D195" s="48">
        <v>194.199997</v>
      </c>
      <c r="E195" s="48">
        <v>191.479996</v>
      </c>
      <c r="F195" s="48">
        <v>194.070007</v>
      </c>
      <c r="G195" s="49">
        <v>154949000</v>
      </c>
      <c r="H195" s="48">
        <v>191.21664699999999</v>
      </c>
      <c r="I195" s="52">
        <f t="shared" si="34"/>
        <v>0.98529726440417964</v>
      </c>
      <c r="J195" s="52">
        <f t="shared" ca="1" si="35"/>
        <v>1</v>
      </c>
      <c r="K195" s="48">
        <f t="shared" si="30"/>
        <v>188.86</v>
      </c>
      <c r="L195" s="48">
        <f t="shared" si="31"/>
        <v>191.34</v>
      </c>
      <c r="M195" s="48">
        <f t="shared" si="32"/>
        <v>188.66</v>
      </c>
      <c r="N195" s="48">
        <f t="shared" si="33"/>
        <v>191.22</v>
      </c>
      <c r="O195" s="49">
        <f t="shared" ca="1" si="36"/>
        <v>154949000</v>
      </c>
    </row>
    <row r="196" spans="1:15" x14ac:dyDescent="0.25">
      <c r="A196">
        <v>181</v>
      </c>
      <c r="B196" s="93">
        <v>41932</v>
      </c>
      <c r="C196" s="48">
        <v>188.13000500000001</v>
      </c>
      <c r="D196" s="48">
        <v>190.449997</v>
      </c>
      <c r="E196" s="48">
        <v>188.070007</v>
      </c>
      <c r="F196" s="48">
        <v>190.300003</v>
      </c>
      <c r="G196" s="49">
        <v>130011000</v>
      </c>
      <c r="H196" s="48">
        <v>187.502072</v>
      </c>
      <c r="I196" s="52">
        <f t="shared" si="34"/>
        <v>0.98529726244933369</v>
      </c>
      <c r="J196" s="52">
        <f t="shared" ca="1" si="35"/>
        <v>1</v>
      </c>
      <c r="K196" s="48">
        <f t="shared" si="30"/>
        <v>185.36</v>
      </c>
      <c r="L196" s="48">
        <f t="shared" si="31"/>
        <v>187.65</v>
      </c>
      <c r="M196" s="48">
        <f t="shared" si="32"/>
        <v>185.3</v>
      </c>
      <c r="N196" s="48">
        <f t="shared" si="33"/>
        <v>187.5</v>
      </c>
      <c r="O196" s="49">
        <f t="shared" ca="1" si="36"/>
        <v>130011000</v>
      </c>
    </row>
    <row r="197" spans="1:15" x14ac:dyDescent="0.25">
      <c r="A197">
        <v>182</v>
      </c>
      <c r="B197" s="93">
        <v>41929</v>
      </c>
      <c r="C197" s="48">
        <v>188.41999799999999</v>
      </c>
      <c r="D197" s="48">
        <v>189.75</v>
      </c>
      <c r="E197" s="48">
        <v>187.61999499999999</v>
      </c>
      <c r="F197" s="48">
        <v>188.470001</v>
      </c>
      <c r="G197" s="49">
        <v>214625000</v>
      </c>
      <c r="H197" s="48">
        <v>185.69897599999999</v>
      </c>
      <c r="I197" s="52">
        <f t="shared" si="34"/>
        <v>0.98529726224175052</v>
      </c>
      <c r="J197" s="52">
        <f t="shared" ca="1" si="35"/>
        <v>1</v>
      </c>
      <c r="K197" s="48">
        <f t="shared" si="30"/>
        <v>185.65</v>
      </c>
      <c r="L197" s="48">
        <f t="shared" si="31"/>
        <v>186.96</v>
      </c>
      <c r="M197" s="48">
        <f t="shared" si="32"/>
        <v>184.86</v>
      </c>
      <c r="N197" s="48">
        <f t="shared" si="33"/>
        <v>185.7</v>
      </c>
      <c r="O197" s="49">
        <f t="shared" ca="1" si="36"/>
        <v>214625000</v>
      </c>
    </row>
    <row r="198" spans="1:15" x14ac:dyDescent="0.25">
      <c r="A198">
        <v>183</v>
      </c>
      <c r="B198" s="93">
        <v>41928</v>
      </c>
      <c r="C198" s="48">
        <v>183.05999800000001</v>
      </c>
      <c r="D198" s="48">
        <v>187.58000200000001</v>
      </c>
      <c r="E198" s="48">
        <v>182.88999899999999</v>
      </c>
      <c r="F198" s="48">
        <v>186.270004</v>
      </c>
      <c r="G198" s="49">
        <v>270391000</v>
      </c>
      <c r="H198" s="48">
        <v>183.53132500000001</v>
      </c>
      <c r="I198" s="52">
        <f t="shared" si="34"/>
        <v>0.98529726235470527</v>
      </c>
      <c r="J198" s="52">
        <f t="shared" ca="1" si="35"/>
        <v>1</v>
      </c>
      <c r="K198" s="48">
        <f t="shared" si="30"/>
        <v>180.37</v>
      </c>
      <c r="L198" s="48">
        <f t="shared" si="31"/>
        <v>184.82</v>
      </c>
      <c r="M198" s="48">
        <f t="shared" si="32"/>
        <v>180.2</v>
      </c>
      <c r="N198" s="48">
        <f t="shared" si="33"/>
        <v>183.53</v>
      </c>
      <c r="O198" s="49">
        <f t="shared" ca="1" si="36"/>
        <v>270391000</v>
      </c>
    </row>
    <row r="199" spans="1:15" x14ac:dyDescent="0.25">
      <c r="A199">
        <v>184</v>
      </c>
      <c r="B199" s="93">
        <v>41927</v>
      </c>
      <c r="C199" s="48">
        <v>185.16000399999999</v>
      </c>
      <c r="D199" s="48">
        <v>187.69000199999999</v>
      </c>
      <c r="E199" s="48">
        <v>181.91999799999999</v>
      </c>
      <c r="F199" s="48">
        <v>186.429993</v>
      </c>
      <c r="G199" s="49">
        <v>380715000</v>
      </c>
      <c r="H199" s="48">
        <v>183.68896100000001</v>
      </c>
      <c r="I199" s="52">
        <f t="shared" si="34"/>
        <v>0.98529725847278238</v>
      </c>
      <c r="J199" s="52">
        <f t="shared" ca="1" si="35"/>
        <v>1</v>
      </c>
      <c r="K199" s="48">
        <f t="shared" si="30"/>
        <v>182.44</v>
      </c>
      <c r="L199" s="48">
        <f t="shared" si="31"/>
        <v>184.93</v>
      </c>
      <c r="M199" s="48">
        <f t="shared" si="32"/>
        <v>179.25</v>
      </c>
      <c r="N199" s="48">
        <f t="shared" si="33"/>
        <v>183.69</v>
      </c>
      <c r="O199" s="49">
        <f t="shared" ca="1" si="36"/>
        <v>380715000</v>
      </c>
    </row>
    <row r="200" spans="1:15" x14ac:dyDescent="0.25">
      <c r="A200">
        <v>185</v>
      </c>
      <c r="B200" s="93">
        <v>41926</v>
      </c>
      <c r="C200" s="48">
        <v>188.41999799999999</v>
      </c>
      <c r="D200" s="48">
        <v>189.820007</v>
      </c>
      <c r="E200" s="48">
        <v>187.03999300000001</v>
      </c>
      <c r="F200" s="48">
        <v>187.699997</v>
      </c>
      <c r="G200" s="49">
        <v>215847000</v>
      </c>
      <c r="H200" s="48">
        <v>184.940293</v>
      </c>
      <c r="I200" s="52">
        <f t="shared" si="34"/>
        <v>0.98529726135264672</v>
      </c>
      <c r="J200" s="52">
        <f t="shared" ca="1" si="35"/>
        <v>1</v>
      </c>
      <c r="K200" s="48">
        <f t="shared" si="30"/>
        <v>185.65</v>
      </c>
      <c r="L200" s="48">
        <f t="shared" si="31"/>
        <v>187.03</v>
      </c>
      <c r="M200" s="48">
        <f t="shared" si="32"/>
        <v>184.29</v>
      </c>
      <c r="N200" s="48">
        <f t="shared" si="33"/>
        <v>184.94</v>
      </c>
      <c r="O200" s="49">
        <f t="shared" ca="1" si="36"/>
        <v>215847000</v>
      </c>
    </row>
    <row r="201" spans="1:15" x14ac:dyDescent="0.25">
      <c r="A201">
        <v>186</v>
      </c>
      <c r="B201" s="93">
        <v>41925</v>
      </c>
      <c r="C201" s="48">
        <v>190.46000699999999</v>
      </c>
      <c r="D201" s="48">
        <v>191.14999399999999</v>
      </c>
      <c r="E201" s="48">
        <v>187.300003</v>
      </c>
      <c r="F201" s="48">
        <v>187.41000399999999</v>
      </c>
      <c r="G201" s="49">
        <v>230939000</v>
      </c>
      <c r="H201" s="48">
        <v>184.65456399999999</v>
      </c>
      <c r="I201" s="52">
        <f t="shared" si="34"/>
        <v>0.98529726299989839</v>
      </c>
      <c r="J201" s="52">
        <f t="shared" ca="1" si="35"/>
        <v>1</v>
      </c>
      <c r="K201" s="48">
        <f t="shared" si="30"/>
        <v>187.66</v>
      </c>
      <c r="L201" s="48">
        <f t="shared" si="31"/>
        <v>188.34</v>
      </c>
      <c r="M201" s="48">
        <f t="shared" si="32"/>
        <v>184.55</v>
      </c>
      <c r="N201" s="48">
        <f t="shared" si="33"/>
        <v>184.65</v>
      </c>
      <c r="O201" s="49">
        <f t="shared" ca="1" si="36"/>
        <v>230939000</v>
      </c>
    </row>
    <row r="202" spans="1:15" x14ac:dyDescent="0.25">
      <c r="A202">
        <v>187</v>
      </c>
      <c r="B202" s="93">
        <v>41922</v>
      </c>
      <c r="C202" s="48">
        <v>192.69000199999999</v>
      </c>
      <c r="D202" s="48">
        <v>193.64999399999999</v>
      </c>
      <c r="E202" s="48">
        <v>190.490005</v>
      </c>
      <c r="F202" s="48">
        <v>190.53999300000001</v>
      </c>
      <c r="G202" s="49">
        <v>221909000</v>
      </c>
      <c r="H202" s="48">
        <v>187.73853399999999</v>
      </c>
      <c r="I202" s="52">
        <f t="shared" si="34"/>
        <v>0.98529726512585725</v>
      </c>
      <c r="J202" s="52">
        <f t="shared" ca="1" si="35"/>
        <v>1</v>
      </c>
      <c r="K202" s="48">
        <f t="shared" si="30"/>
        <v>189.86</v>
      </c>
      <c r="L202" s="48">
        <f t="shared" si="31"/>
        <v>190.8</v>
      </c>
      <c r="M202" s="48">
        <f t="shared" si="32"/>
        <v>187.69</v>
      </c>
      <c r="N202" s="48">
        <f t="shared" si="33"/>
        <v>187.74</v>
      </c>
      <c r="O202" s="49">
        <f t="shared" ca="1" si="36"/>
        <v>221909000</v>
      </c>
    </row>
    <row r="203" spans="1:15" x14ac:dyDescent="0.25">
      <c r="A203">
        <v>188</v>
      </c>
      <c r="B203" s="93">
        <v>41921</v>
      </c>
      <c r="C203" s="48">
        <v>196.33000200000001</v>
      </c>
      <c r="D203" s="48">
        <v>196.60000600000001</v>
      </c>
      <c r="E203" s="48">
        <v>192.58000200000001</v>
      </c>
      <c r="F203" s="48">
        <v>192.740005</v>
      </c>
      <c r="G203" s="49">
        <v>210705000</v>
      </c>
      <c r="H203" s="48">
        <v>189.90620000000001</v>
      </c>
      <c r="I203" s="52">
        <f t="shared" si="34"/>
        <v>0.98529726612801538</v>
      </c>
      <c r="J203" s="52">
        <f t="shared" ca="1" si="35"/>
        <v>1</v>
      </c>
      <c r="K203" s="48">
        <f t="shared" si="30"/>
        <v>193.44</v>
      </c>
      <c r="L203" s="48">
        <f t="shared" si="31"/>
        <v>193.71</v>
      </c>
      <c r="M203" s="48">
        <f t="shared" si="32"/>
        <v>189.75</v>
      </c>
      <c r="N203" s="48">
        <f t="shared" si="33"/>
        <v>189.91</v>
      </c>
      <c r="O203" s="49">
        <f t="shared" ca="1" si="36"/>
        <v>210705000</v>
      </c>
    </row>
    <row r="204" spans="1:15" x14ac:dyDescent="0.25">
      <c r="A204">
        <v>189</v>
      </c>
      <c r="B204" s="93">
        <v>41920</v>
      </c>
      <c r="C204" s="48">
        <v>193.36999499999999</v>
      </c>
      <c r="D204" s="48">
        <v>196.91999799999999</v>
      </c>
      <c r="E204" s="48">
        <v>192.36000100000001</v>
      </c>
      <c r="F204" s="48">
        <v>196.63999899999999</v>
      </c>
      <c r="G204" s="49">
        <v>186461000</v>
      </c>
      <c r="H204" s="48">
        <v>193.748853</v>
      </c>
      <c r="I204" s="52">
        <f t="shared" si="34"/>
        <v>0.98529726396103168</v>
      </c>
      <c r="J204" s="52">
        <f t="shared" ca="1" si="35"/>
        <v>1</v>
      </c>
      <c r="K204" s="48">
        <f t="shared" si="30"/>
        <v>190.53</v>
      </c>
      <c r="L204" s="48">
        <f t="shared" si="31"/>
        <v>194.02</v>
      </c>
      <c r="M204" s="48">
        <f t="shared" si="32"/>
        <v>189.53</v>
      </c>
      <c r="N204" s="48">
        <f t="shared" si="33"/>
        <v>193.75</v>
      </c>
      <c r="O204" s="49">
        <f t="shared" ca="1" si="36"/>
        <v>186461000</v>
      </c>
    </row>
    <row r="205" spans="1:15" x14ac:dyDescent="0.25">
      <c r="A205">
        <v>190</v>
      </c>
      <c r="B205" s="93">
        <v>41919</v>
      </c>
      <c r="C205" s="48">
        <v>195.279999</v>
      </c>
      <c r="D205" s="48">
        <v>195.720001</v>
      </c>
      <c r="E205" s="48">
        <v>193.220001</v>
      </c>
      <c r="F205" s="48">
        <v>193.259995</v>
      </c>
      <c r="G205" s="49">
        <v>147913000</v>
      </c>
      <c r="H205" s="48">
        <v>190.418544</v>
      </c>
      <c r="I205" s="52">
        <f t="shared" si="34"/>
        <v>0.98529726237445048</v>
      </c>
      <c r="J205" s="52">
        <f t="shared" ca="1" si="35"/>
        <v>1</v>
      </c>
      <c r="K205" s="48">
        <f t="shared" si="30"/>
        <v>192.41</v>
      </c>
      <c r="L205" s="48">
        <f t="shared" si="31"/>
        <v>192.84</v>
      </c>
      <c r="M205" s="48">
        <f t="shared" si="32"/>
        <v>190.38</v>
      </c>
      <c r="N205" s="48">
        <f t="shared" si="33"/>
        <v>190.42</v>
      </c>
      <c r="O205" s="49">
        <f t="shared" ca="1" si="36"/>
        <v>147913000</v>
      </c>
    </row>
    <row r="206" spans="1:15" x14ac:dyDescent="0.25">
      <c r="A206">
        <v>191</v>
      </c>
      <c r="B206" s="93">
        <v>41918</v>
      </c>
      <c r="C206" s="48">
        <v>197.33999600000001</v>
      </c>
      <c r="D206" s="48">
        <v>197.60000600000001</v>
      </c>
      <c r="E206" s="48">
        <v>195.58000200000001</v>
      </c>
      <c r="F206" s="48">
        <v>196.28999300000001</v>
      </c>
      <c r="G206" s="49">
        <v>104778000</v>
      </c>
      <c r="H206" s="48">
        <v>193.40399300000001</v>
      </c>
      <c r="I206" s="52">
        <f t="shared" si="34"/>
        <v>0.98529726372755033</v>
      </c>
      <c r="J206" s="52">
        <f t="shared" ca="1" si="35"/>
        <v>1</v>
      </c>
      <c r="K206" s="48">
        <f t="shared" si="30"/>
        <v>194.44</v>
      </c>
      <c r="L206" s="48">
        <f t="shared" si="31"/>
        <v>194.69</v>
      </c>
      <c r="M206" s="48">
        <f t="shared" si="32"/>
        <v>192.7</v>
      </c>
      <c r="N206" s="48">
        <f t="shared" si="33"/>
        <v>193.4</v>
      </c>
      <c r="O206" s="49">
        <f t="shared" ca="1" si="36"/>
        <v>104778000</v>
      </c>
    </row>
    <row r="207" spans="1:15" x14ac:dyDescent="0.25">
      <c r="A207">
        <v>192</v>
      </c>
      <c r="B207" s="93">
        <v>41915</v>
      </c>
      <c r="C207" s="48">
        <v>195.679993</v>
      </c>
      <c r="D207" s="48">
        <v>196.94000199999999</v>
      </c>
      <c r="E207" s="48">
        <v>195.08000200000001</v>
      </c>
      <c r="F207" s="48">
        <v>196.520004</v>
      </c>
      <c r="G207" s="49">
        <v>121569000</v>
      </c>
      <c r="H207" s="48">
        <v>193.63062199999999</v>
      </c>
      <c r="I207" s="52">
        <f t="shared" si="34"/>
        <v>0.98529726266441553</v>
      </c>
      <c r="J207" s="52">
        <f t="shared" ca="1" si="35"/>
        <v>1</v>
      </c>
      <c r="K207" s="48">
        <f t="shared" si="30"/>
        <v>192.8</v>
      </c>
      <c r="L207" s="48">
        <f t="shared" si="31"/>
        <v>194.04</v>
      </c>
      <c r="M207" s="48">
        <f t="shared" si="32"/>
        <v>192.21</v>
      </c>
      <c r="N207" s="48">
        <f t="shared" si="33"/>
        <v>193.63</v>
      </c>
      <c r="O207" s="49">
        <f t="shared" ca="1" si="36"/>
        <v>121569000</v>
      </c>
    </row>
    <row r="208" spans="1:15" x14ac:dyDescent="0.25">
      <c r="A208">
        <v>193</v>
      </c>
      <c r="B208" s="93">
        <v>41914</v>
      </c>
      <c r="C208" s="48">
        <v>194.179993</v>
      </c>
      <c r="D208" s="48">
        <v>195.05999800000001</v>
      </c>
      <c r="E208" s="48">
        <v>192.35000600000001</v>
      </c>
      <c r="F208" s="48">
        <v>194.38000500000001</v>
      </c>
      <c r="G208" s="49">
        <v>157285000</v>
      </c>
      <c r="H208" s="48">
        <v>191.522087</v>
      </c>
      <c r="I208" s="52">
        <f t="shared" si="34"/>
        <v>0.98529726347110647</v>
      </c>
      <c r="J208" s="52">
        <f t="shared" ca="1" si="35"/>
        <v>1</v>
      </c>
      <c r="K208" s="48">
        <f t="shared" ref="K208:K271" si="37">ROUND($I208*C208,2)</f>
        <v>191.33</v>
      </c>
      <c r="L208" s="48">
        <f t="shared" ref="L208:L271" si="38">ROUND($I208*D208,2)</f>
        <v>192.19</v>
      </c>
      <c r="M208" s="48">
        <f t="shared" ref="M208:M271" si="39">ROUND($I208*E208,2)</f>
        <v>189.52</v>
      </c>
      <c r="N208" s="48">
        <f t="shared" ref="N208:N271" si="40">ROUND($I208*F208,2)</f>
        <v>191.52</v>
      </c>
      <c r="O208" s="49">
        <f t="shared" ca="1" si="36"/>
        <v>157285000</v>
      </c>
    </row>
    <row r="209" spans="1:15" x14ac:dyDescent="0.25">
      <c r="A209">
        <v>194</v>
      </c>
      <c r="B209" s="93">
        <v>41913</v>
      </c>
      <c r="C209" s="48">
        <v>196.699997</v>
      </c>
      <c r="D209" s="48">
        <v>196.770004</v>
      </c>
      <c r="E209" s="48">
        <v>193.91000399999999</v>
      </c>
      <c r="F209" s="48">
        <v>194.35000600000001</v>
      </c>
      <c r="G209" s="49">
        <v>177798000</v>
      </c>
      <c r="H209" s="48">
        <v>191.49252899999999</v>
      </c>
      <c r="I209" s="52">
        <f t="shared" si="34"/>
        <v>0.98529726312434474</v>
      </c>
      <c r="J209" s="52">
        <f t="shared" ca="1" si="35"/>
        <v>1</v>
      </c>
      <c r="K209" s="48">
        <f t="shared" si="37"/>
        <v>193.81</v>
      </c>
      <c r="L209" s="48">
        <f t="shared" si="38"/>
        <v>193.88</v>
      </c>
      <c r="M209" s="48">
        <f t="shared" si="39"/>
        <v>191.06</v>
      </c>
      <c r="N209" s="48">
        <f t="shared" si="40"/>
        <v>191.49</v>
      </c>
      <c r="O209" s="49">
        <f t="shared" ca="1" si="36"/>
        <v>177798000</v>
      </c>
    </row>
    <row r="210" spans="1:15" x14ac:dyDescent="0.25">
      <c r="A210">
        <v>195</v>
      </c>
      <c r="B210" s="93">
        <v>41912</v>
      </c>
      <c r="C210" s="48">
        <v>197.69000199999999</v>
      </c>
      <c r="D210" s="48">
        <v>198.300003</v>
      </c>
      <c r="E210" s="48">
        <v>196.61000100000001</v>
      </c>
      <c r="F210" s="48">
        <v>197.020004</v>
      </c>
      <c r="G210" s="49">
        <v>131302000</v>
      </c>
      <c r="H210" s="48">
        <v>194.12327099999999</v>
      </c>
      <c r="I210" s="52">
        <f t="shared" ref="I210:I273" si="41">H210/F210</f>
        <v>0.9852972645356356</v>
      </c>
      <c r="J210" s="52">
        <f t="shared" ref="J210:J273" ca="1" si="42">INDEX(OFFSET($T$15,0,0,$S$13+1,1),MATCH(B210,OFFSET($Q$15,0,0,$S$13+1,1),-1))</f>
        <v>1</v>
      </c>
      <c r="K210" s="48">
        <f t="shared" si="37"/>
        <v>194.78</v>
      </c>
      <c r="L210" s="48">
        <f t="shared" si="38"/>
        <v>195.38</v>
      </c>
      <c r="M210" s="48">
        <f t="shared" si="39"/>
        <v>193.72</v>
      </c>
      <c r="N210" s="48">
        <f t="shared" si="40"/>
        <v>194.12</v>
      </c>
      <c r="O210" s="49">
        <f t="shared" ref="O210:O273" ca="1" si="43">G210*J210</f>
        <v>131302000</v>
      </c>
    </row>
    <row r="211" spans="1:15" x14ac:dyDescent="0.25">
      <c r="A211">
        <v>196</v>
      </c>
      <c r="B211" s="93">
        <v>41911</v>
      </c>
      <c r="C211" s="48">
        <v>196.199997</v>
      </c>
      <c r="D211" s="48">
        <v>197.88999899999999</v>
      </c>
      <c r="E211" s="48">
        <v>196.050003</v>
      </c>
      <c r="F211" s="48">
        <v>197.53999300000001</v>
      </c>
      <c r="G211" s="49">
        <v>95112000</v>
      </c>
      <c r="H211" s="48">
        <v>194.635615</v>
      </c>
      <c r="I211" s="52">
        <f t="shared" si="41"/>
        <v>0.98529726585542599</v>
      </c>
      <c r="J211" s="52">
        <f t="shared" ca="1" si="42"/>
        <v>1</v>
      </c>
      <c r="K211" s="48">
        <f t="shared" si="37"/>
        <v>193.32</v>
      </c>
      <c r="L211" s="48">
        <f t="shared" si="38"/>
        <v>194.98</v>
      </c>
      <c r="M211" s="48">
        <f t="shared" si="39"/>
        <v>193.17</v>
      </c>
      <c r="N211" s="48">
        <f t="shared" si="40"/>
        <v>194.64</v>
      </c>
      <c r="O211" s="49">
        <f t="shared" ca="1" si="43"/>
        <v>95112000</v>
      </c>
    </row>
    <row r="212" spans="1:15" x14ac:dyDescent="0.25">
      <c r="A212">
        <v>197</v>
      </c>
      <c r="B212" s="93">
        <v>41908</v>
      </c>
      <c r="C212" s="48">
        <v>196.699997</v>
      </c>
      <c r="D212" s="48">
        <v>198.38999899999999</v>
      </c>
      <c r="E212" s="48">
        <v>196.41999799999999</v>
      </c>
      <c r="F212" s="48">
        <v>197.89999399999999</v>
      </c>
      <c r="G212" s="49">
        <v>103547000</v>
      </c>
      <c r="H212" s="48">
        <v>194.99032199999999</v>
      </c>
      <c r="I212" s="52">
        <f t="shared" si="41"/>
        <v>0.98529726079728941</v>
      </c>
      <c r="J212" s="52">
        <f t="shared" ca="1" si="42"/>
        <v>1</v>
      </c>
      <c r="K212" s="48">
        <f t="shared" si="37"/>
        <v>193.81</v>
      </c>
      <c r="L212" s="48">
        <f t="shared" si="38"/>
        <v>195.47</v>
      </c>
      <c r="M212" s="48">
        <f t="shared" si="39"/>
        <v>193.53</v>
      </c>
      <c r="N212" s="48">
        <f t="shared" si="40"/>
        <v>194.99</v>
      </c>
      <c r="O212" s="49">
        <f t="shared" ca="1" si="43"/>
        <v>103547000</v>
      </c>
    </row>
    <row r="213" spans="1:15" x14ac:dyDescent="0.25">
      <c r="A213">
        <v>198</v>
      </c>
      <c r="B213" s="93">
        <v>41907</v>
      </c>
      <c r="C213" s="48">
        <v>199.03999300000001</v>
      </c>
      <c r="D213" s="48">
        <v>199.050003</v>
      </c>
      <c r="E213" s="48">
        <v>196.270004</v>
      </c>
      <c r="F213" s="48">
        <v>196.33999600000001</v>
      </c>
      <c r="G213" s="49">
        <v>150300000</v>
      </c>
      <c r="H213" s="48">
        <v>193.453261</v>
      </c>
      <c r="I213" s="52">
        <f t="shared" si="41"/>
        <v>0.98529726464902234</v>
      </c>
      <c r="J213" s="52">
        <f t="shared" ca="1" si="42"/>
        <v>1</v>
      </c>
      <c r="K213" s="48">
        <f t="shared" si="37"/>
        <v>196.11</v>
      </c>
      <c r="L213" s="48">
        <f t="shared" si="38"/>
        <v>196.12</v>
      </c>
      <c r="M213" s="48">
        <f t="shared" si="39"/>
        <v>193.38</v>
      </c>
      <c r="N213" s="48">
        <f t="shared" si="40"/>
        <v>193.45</v>
      </c>
      <c r="O213" s="49">
        <f t="shared" ca="1" si="43"/>
        <v>150300000</v>
      </c>
    </row>
    <row r="214" spans="1:15" x14ac:dyDescent="0.25">
      <c r="A214">
        <v>199</v>
      </c>
      <c r="B214" s="93">
        <v>41906</v>
      </c>
      <c r="C214" s="48">
        <v>198.03999300000001</v>
      </c>
      <c r="D214" s="48">
        <v>199.69000199999999</v>
      </c>
      <c r="E214" s="48">
        <v>197.520004</v>
      </c>
      <c r="F214" s="48">
        <v>199.55999800000001</v>
      </c>
      <c r="G214" s="49">
        <v>107276000</v>
      </c>
      <c r="H214" s="48">
        <v>196.62591900000001</v>
      </c>
      <c r="I214" s="52">
        <f t="shared" si="41"/>
        <v>0.98529725882238184</v>
      </c>
      <c r="J214" s="52">
        <f t="shared" ca="1" si="42"/>
        <v>1</v>
      </c>
      <c r="K214" s="48">
        <f t="shared" si="37"/>
        <v>195.13</v>
      </c>
      <c r="L214" s="48">
        <f t="shared" si="38"/>
        <v>196.75</v>
      </c>
      <c r="M214" s="48">
        <f t="shared" si="39"/>
        <v>194.62</v>
      </c>
      <c r="N214" s="48">
        <f t="shared" si="40"/>
        <v>196.63</v>
      </c>
      <c r="O214" s="49">
        <f t="shared" ca="1" si="43"/>
        <v>107276000</v>
      </c>
    </row>
    <row r="215" spans="1:15" x14ac:dyDescent="0.25">
      <c r="A215">
        <v>200</v>
      </c>
      <c r="B215" s="93">
        <v>41905</v>
      </c>
      <c r="C215" s="48">
        <v>198.429993</v>
      </c>
      <c r="D215" s="48">
        <v>199.259995</v>
      </c>
      <c r="E215" s="48">
        <v>197.949997</v>
      </c>
      <c r="F215" s="48">
        <v>198.009995</v>
      </c>
      <c r="G215" s="49">
        <v>111393000</v>
      </c>
      <c r="H215" s="48">
        <v>195.09870599999999</v>
      </c>
      <c r="I215" s="52">
        <f t="shared" si="41"/>
        <v>0.98529726239324433</v>
      </c>
      <c r="J215" s="52">
        <f t="shared" ca="1" si="42"/>
        <v>1</v>
      </c>
      <c r="K215" s="48">
        <f t="shared" si="37"/>
        <v>195.51</v>
      </c>
      <c r="L215" s="48">
        <f t="shared" si="38"/>
        <v>196.33</v>
      </c>
      <c r="M215" s="48">
        <f t="shared" si="39"/>
        <v>195.04</v>
      </c>
      <c r="N215" s="48">
        <f t="shared" si="40"/>
        <v>195.1</v>
      </c>
      <c r="O215" s="49">
        <f t="shared" ca="1" si="43"/>
        <v>111393000</v>
      </c>
    </row>
    <row r="216" spans="1:15" x14ac:dyDescent="0.25">
      <c r="A216">
        <v>201</v>
      </c>
      <c r="B216" s="93">
        <v>41904</v>
      </c>
      <c r="C216" s="48">
        <v>200.35000600000001</v>
      </c>
      <c r="D216" s="48">
        <v>200.38000500000001</v>
      </c>
      <c r="E216" s="48">
        <v>198.729996</v>
      </c>
      <c r="F216" s="48">
        <v>199.14999399999999</v>
      </c>
      <c r="G216" s="49">
        <v>125553000</v>
      </c>
      <c r="H216" s="48">
        <v>196.22194400000001</v>
      </c>
      <c r="I216" s="52">
        <f t="shared" si="41"/>
        <v>0.985297262926355</v>
      </c>
      <c r="J216" s="52">
        <f t="shared" ca="1" si="42"/>
        <v>1</v>
      </c>
      <c r="K216" s="48">
        <f t="shared" si="37"/>
        <v>197.4</v>
      </c>
      <c r="L216" s="48">
        <f t="shared" si="38"/>
        <v>197.43</v>
      </c>
      <c r="M216" s="48">
        <f t="shared" si="39"/>
        <v>195.81</v>
      </c>
      <c r="N216" s="48">
        <f t="shared" si="40"/>
        <v>196.22</v>
      </c>
      <c r="O216" s="49">
        <f t="shared" ca="1" si="43"/>
        <v>125553000</v>
      </c>
    </row>
    <row r="217" spans="1:15" x14ac:dyDescent="0.25">
      <c r="A217">
        <v>202</v>
      </c>
      <c r="B217" s="93">
        <v>41901</v>
      </c>
      <c r="C217" s="48">
        <v>201.520004</v>
      </c>
      <c r="D217" s="48">
        <v>201.89999399999999</v>
      </c>
      <c r="E217" s="48">
        <v>200.28999300000001</v>
      </c>
      <c r="F217" s="48">
        <v>200.699997</v>
      </c>
      <c r="G217" s="49">
        <v>121649000</v>
      </c>
      <c r="H217" s="48">
        <v>197.74915799999999</v>
      </c>
      <c r="I217" s="52">
        <f t="shared" si="41"/>
        <v>0.98529726435421916</v>
      </c>
      <c r="J217" s="52">
        <f t="shared" ca="1" si="42"/>
        <v>1</v>
      </c>
      <c r="K217" s="48">
        <f t="shared" si="37"/>
        <v>198.56</v>
      </c>
      <c r="L217" s="48">
        <f t="shared" si="38"/>
        <v>198.93</v>
      </c>
      <c r="M217" s="48">
        <f t="shared" si="39"/>
        <v>197.35</v>
      </c>
      <c r="N217" s="48">
        <f t="shared" si="40"/>
        <v>197.75</v>
      </c>
      <c r="O217" s="49">
        <f t="shared" ca="1" si="43"/>
        <v>121649000</v>
      </c>
    </row>
    <row r="218" spans="1:15" x14ac:dyDescent="0.25">
      <c r="A218">
        <v>203</v>
      </c>
      <c r="B218" s="93">
        <v>41900</v>
      </c>
      <c r="C218" s="48">
        <v>201.36000100000001</v>
      </c>
      <c r="D218" s="48">
        <v>201.85000600000001</v>
      </c>
      <c r="E218" s="48">
        <v>201.10000600000001</v>
      </c>
      <c r="F218" s="48">
        <v>201.820007</v>
      </c>
      <c r="G218" s="49">
        <v>94990000</v>
      </c>
      <c r="H218" s="48">
        <v>197.92750699999999</v>
      </c>
      <c r="I218" s="52">
        <f t="shared" si="41"/>
        <v>0.98071301226344709</v>
      </c>
      <c r="J218" s="52">
        <f t="shared" ca="1" si="42"/>
        <v>1</v>
      </c>
      <c r="K218" s="48">
        <f t="shared" si="37"/>
        <v>197.48</v>
      </c>
      <c r="L218" s="48">
        <f t="shared" si="38"/>
        <v>197.96</v>
      </c>
      <c r="M218" s="48">
        <f t="shared" si="39"/>
        <v>197.22</v>
      </c>
      <c r="N218" s="48">
        <f t="shared" si="40"/>
        <v>197.93</v>
      </c>
      <c r="O218" s="49">
        <f t="shared" ca="1" si="43"/>
        <v>94990000</v>
      </c>
    </row>
    <row r="219" spans="1:15" x14ac:dyDescent="0.25">
      <c r="A219">
        <v>204</v>
      </c>
      <c r="B219" s="93">
        <v>41899</v>
      </c>
      <c r="C219" s="48">
        <v>200.770004</v>
      </c>
      <c r="D219" s="48">
        <v>201.679993</v>
      </c>
      <c r="E219" s="48">
        <v>199.75</v>
      </c>
      <c r="F219" s="48">
        <v>200.75</v>
      </c>
      <c r="G219" s="49">
        <v>151266000</v>
      </c>
      <c r="H219" s="48">
        <v>196.87813700000001</v>
      </c>
      <c r="I219" s="52">
        <f t="shared" si="41"/>
        <v>0.98071301120797016</v>
      </c>
      <c r="J219" s="52">
        <f t="shared" ca="1" si="42"/>
        <v>1</v>
      </c>
      <c r="K219" s="48">
        <f t="shared" si="37"/>
        <v>196.9</v>
      </c>
      <c r="L219" s="48">
        <f t="shared" si="38"/>
        <v>197.79</v>
      </c>
      <c r="M219" s="48">
        <f t="shared" si="39"/>
        <v>195.9</v>
      </c>
      <c r="N219" s="48">
        <f t="shared" si="40"/>
        <v>196.88</v>
      </c>
      <c r="O219" s="49">
        <f t="shared" ca="1" si="43"/>
        <v>151266000</v>
      </c>
    </row>
    <row r="220" spans="1:15" x14ac:dyDescent="0.25">
      <c r="A220">
        <v>205</v>
      </c>
      <c r="B220" s="93">
        <v>41898</v>
      </c>
      <c r="C220" s="48">
        <v>198.61000100000001</v>
      </c>
      <c r="D220" s="48">
        <v>200.83999600000001</v>
      </c>
      <c r="E220" s="48">
        <v>198.5</v>
      </c>
      <c r="F220" s="48">
        <v>200.479996</v>
      </c>
      <c r="G220" s="49">
        <v>116201000</v>
      </c>
      <c r="H220" s="48">
        <v>196.61333999999999</v>
      </c>
      <c r="I220" s="52">
        <f t="shared" si="41"/>
        <v>0.98071300839411424</v>
      </c>
      <c r="J220" s="52">
        <f t="shared" ca="1" si="42"/>
        <v>1</v>
      </c>
      <c r="K220" s="48">
        <f t="shared" si="37"/>
        <v>194.78</v>
      </c>
      <c r="L220" s="48">
        <f t="shared" si="38"/>
        <v>196.97</v>
      </c>
      <c r="M220" s="48">
        <f t="shared" si="39"/>
        <v>194.67</v>
      </c>
      <c r="N220" s="48">
        <f t="shared" si="40"/>
        <v>196.61</v>
      </c>
      <c r="O220" s="49">
        <f t="shared" ca="1" si="43"/>
        <v>116201000</v>
      </c>
    </row>
    <row r="221" spans="1:15" x14ac:dyDescent="0.25">
      <c r="A221">
        <v>206</v>
      </c>
      <c r="B221" s="93">
        <v>41897</v>
      </c>
      <c r="C221" s="48">
        <v>199.16000399999999</v>
      </c>
      <c r="D221" s="48">
        <v>199.320007</v>
      </c>
      <c r="E221" s="48">
        <v>198.38000500000001</v>
      </c>
      <c r="F221" s="48">
        <v>198.979996</v>
      </c>
      <c r="G221" s="49">
        <v>76401000</v>
      </c>
      <c r="H221" s="48">
        <v>195.14227099999999</v>
      </c>
      <c r="I221" s="52">
        <f t="shared" si="41"/>
        <v>0.98071301097020824</v>
      </c>
      <c r="J221" s="52">
        <f t="shared" ca="1" si="42"/>
        <v>1</v>
      </c>
      <c r="K221" s="48">
        <f t="shared" si="37"/>
        <v>195.32</v>
      </c>
      <c r="L221" s="48">
        <f t="shared" si="38"/>
        <v>195.48</v>
      </c>
      <c r="M221" s="48">
        <f t="shared" si="39"/>
        <v>194.55</v>
      </c>
      <c r="N221" s="48">
        <f t="shared" si="40"/>
        <v>195.14</v>
      </c>
      <c r="O221" s="49">
        <f t="shared" ca="1" si="43"/>
        <v>76401000</v>
      </c>
    </row>
    <row r="222" spans="1:15" x14ac:dyDescent="0.25">
      <c r="A222">
        <v>207</v>
      </c>
      <c r="B222" s="93">
        <v>41894</v>
      </c>
      <c r="C222" s="48">
        <v>200.10000600000001</v>
      </c>
      <c r="D222" s="48">
        <v>200.11999499999999</v>
      </c>
      <c r="E222" s="48">
        <v>198.55999800000001</v>
      </c>
      <c r="F222" s="48">
        <v>199.13000500000001</v>
      </c>
      <c r="G222" s="49">
        <v>117479000</v>
      </c>
      <c r="H222" s="48">
        <v>195.28938600000001</v>
      </c>
      <c r="I222" s="52">
        <f t="shared" si="41"/>
        <v>0.98071300706289843</v>
      </c>
      <c r="J222" s="52">
        <f t="shared" ca="1" si="42"/>
        <v>1</v>
      </c>
      <c r="K222" s="48">
        <f t="shared" si="37"/>
        <v>196.24</v>
      </c>
      <c r="L222" s="48">
        <f t="shared" si="38"/>
        <v>196.26</v>
      </c>
      <c r="M222" s="48">
        <f t="shared" si="39"/>
        <v>194.73</v>
      </c>
      <c r="N222" s="48">
        <f t="shared" si="40"/>
        <v>195.29</v>
      </c>
      <c r="O222" s="49">
        <f t="shared" ca="1" si="43"/>
        <v>117479000</v>
      </c>
    </row>
    <row r="223" spans="1:15" x14ac:dyDescent="0.25">
      <c r="A223">
        <v>208</v>
      </c>
      <c r="B223" s="93">
        <v>41893</v>
      </c>
      <c r="C223" s="48">
        <v>199.270004</v>
      </c>
      <c r="D223" s="48">
        <v>200.33000200000001</v>
      </c>
      <c r="E223" s="48">
        <v>199.11999499999999</v>
      </c>
      <c r="F223" s="48">
        <v>200.300003</v>
      </c>
      <c r="G223" s="49">
        <v>66774400</v>
      </c>
      <c r="H223" s="48">
        <v>196.43681900000001</v>
      </c>
      <c r="I223" s="52">
        <f t="shared" si="41"/>
        <v>0.98071301077314521</v>
      </c>
      <c r="J223" s="52">
        <f t="shared" ca="1" si="42"/>
        <v>1</v>
      </c>
      <c r="K223" s="48">
        <f t="shared" si="37"/>
        <v>195.43</v>
      </c>
      <c r="L223" s="48">
        <f t="shared" si="38"/>
        <v>196.47</v>
      </c>
      <c r="M223" s="48">
        <f t="shared" si="39"/>
        <v>195.28</v>
      </c>
      <c r="N223" s="48">
        <f t="shared" si="40"/>
        <v>196.44</v>
      </c>
      <c r="O223" s="49">
        <f t="shared" ca="1" si="43"/>
        <v>66774400</v>
      </c>
    </row>
    <row r="224" spans="1:15" x14ac:dyDescent="0.25">
      <c r="A224">
        <v>209</v>
      </c>
      <c r="B224" s="93">
        <v>41892</v>
      </c>
      <c r="C224" s="48">
        <v>199.429993</v>
      </c>
      <c r="D224" s="48">
        <v>200.199997</v>
      </c>
      <c r="E224" s="48">
        <v>198.770004</v>
      </c>
      <c r="F224" s="48">
        <v>200.070007</v>
      </c>
      <c r="G224" s="49">
        <v>67251000</v>
      </c>
      <c r="H224" s="48">
        <v>196.21125900000001</v>
      </c>
      <c r="I224" s="52">
        <f t="shared" si="41"/>
        <v>0.98071301112115228</v>
      </c>
      <c r="J224" s="52">
        <f t="shared" ca="1" si="42"/>
        <v>1</v>
      </c>
      <c r="K224" s="48">
        <f t="shared" si="37"/>
        <v>195.58</v>
      </c>
      <c r="L224" s="48">
        <f t="shared" si="38"/>
        <v>196.34</v>
      </c>
      <c r="M224" s="48">
        <f t="shared" si="39"/>
        <v>194.94</v>
      </c>
      <c r="N224" s="48">
        <f t="shared" si="40"/>
        <v>196.21</v>
      </c>
      <c r="O224" s="49">
        <f t="shared" ca="1" si="43"/>
        <v>67251000</v>
      </c>
    </row>
    <row r="225" spans="1:15" x14ac:dyDescent="0.25">
      <c r="A225">
        <v>210</v>
      </c>
      <c r="B225" s="93">
        <v>41891</v>
      </c>
      <c r="C225" s="48">
        <v>200.41000399999999</v>
      </c>
      <c r="D225" s="48">
        <v>200.550003</v>
      </c>
      <c r="E225" s="48">
        <v>198.91000399999999</v>
      </c>
      <c r="F225" s="48">
        <v>199.320007</v>
      </c>
      <c r="G225" s="49">
        <v>88591000</v>
      </c>
      <c r="H225" s="48">
        <v>195.47572400000001</v>
      </c>
      <c r="I225" s="52">
        <f t="shared" si="41"/>
        <v>0.98071300990873445</v>
      </c>
      <c r="J225" s="52">
        <f t="shared" ca="1" si="42"/>
        <v>1</v>
      </c>
      <c r="K225" s="48">
        <f t="shared" si="37"/>
        <v>196.54</v>
      </c>
      <c r="L225" s="48">
        <f t="shared" si="38"/>
        <v>196.68</v>
      </c>
      <c r="M225" s="48">
        <f t="shared" si="39"/>
        <v>195.07</v>
      </c>
      <c r="N225" s="48">
        <f t="shared" si="40"/>
        <v>195.48</v>
      </c>
      <c r="O225" s="49">
        <f t="shared" ca="1" si="43"/>
        <v>88591000</v>
      </c>
    </row>
    <row r="226" spans="1:15" x14ac:dyDescent="0.25">
      <c r="A226">
        <v>211</v>
      </c>
      <c r="B226" s="93">
        <v>41890</v>
      </c>
      <c r="C226" s="48">
        <v>200.91999799999999</v>
      </c>
      <c r="D226" s="48">
        <v>201.21000699999999</v>
      </c>
      <c r="E226" s="48">
        <v>200</v>
      </c>
      <c r="F226" s="48">
        <v>200.58999600000001</v>
      </c>
      <c r="G226" s="49">
        <v>64146000</v>
      </c>
      <c r="H226" s="48">
        <v>196.72121899999999</v>
      </c>
      <c r="I226" s="52">
        <f t="shared" si="41"/>
        <v>0.98071301123112831</v>
      </c>
      <c r="J226" s="52">
        <f t="shared" ca="1" si="42"/>
        <v>1</v>
      </c>
      <c r="K226" s="48">
        <f t="shared" si="37"/>
        <v>197.04</v>
      </c>
      <c r="L226" s="48">
        <f t="shared" si="38"/>
        <v>197.33</v>
      </c>
      <c r="M226" s="48">
        <f t="shared" si="39"/>
        <v>196.14</v>
      </c>
      <c r="N226" s="48">
        <f t="shared" si="40"/>
        <v>196.72</v>
      </c>
      <c r="O226" s="49">
        <f t="shared" ca="1" si="43"/>
        <v>64146000</v>
      </c>
    </row>
    <row r="227" spans="1:15" x14ac:dyDescent="0.25">
      <c r="A227">
        <v>212</v>
      </c>
      <c r="B227" s="93">
        <v>41887</v>
      </c>
      <c r="C227" s="48">
        <v>200.16999799999999</v>
      </c>
      <c r="D227" s="48">
        <v>201.19000199999999</v>
      </c>
      <c r="E227" s="48">
        <v>199.41000399999999</v>
      </c>
      <c r="F227" s="48">
        <v>201.11000100000001</v>
      </c>
      <c r="G227" s="49">
        <v>102177000</v>
      </c>
      <c r="H227" s="48">
        <v>197.23119399999999</v>
      </c>
      <c r="I227" s="52">
        <f t="shared" si="41"/>
        <v>0.98071300790257554</v>
      </c>
      <c r="J227" s="52">
        <f t="shared" ca="1" si="42"/>
        <v>1</v>
      </c>
      <c r="K227" s="48">
        <f t="shared" si="37"/>
        <v>196.31</v>
      </c>
      <c r="L227" s="48">
        <f t="shared" si="38"/>
        <v>197.31</v>
      </c>
      <c r="M227" s="48">
        <f t="shared" si="39"/>
        <v>195.56</v>
      </c>
      <c r="N227" s="48">
        <f t="shared" si="40"/>
        <v>197.23</v>
      </c>
      <c r="O227" s="49">
        <f t="shared" ca="1" si="43"/>
        <v>102177000</v>
      </c>
    </row>
    <row r="228" spans="1:15" x14ac:dyDescent="0.25">
      <c r="A228">
        <v>213</v>
      </c>
      <c r="B228" s="93">
        <v>41886</v>
      </c>
      <c r="C228" s="48">
        <v>200.83999600000001</v>
      </c>
      <c r="D228" s="48">
        <v>201.58000200000001</v>
      </c>
      <c r="E228" s="48">
        <v>199.66000399999999</v>
      </c>
      <c r="F228" s="48">
        <v>200.21000699999999</v>
      </c>
      <c r="G228" s="49">
        <v>85236000</v>
      </c>
      <c r="H228" s="48">
        <v>196.348558</v>
      </c>
      <c r="I228" s="52">
        <f t="shared" si="41"/>
        <v>0.98071300701767627</v>
      </c>
      <c r="J228" s="52">
        <f t="shared" ca="1" si="42"/>
        <v>1</v>
      </c>
      <c r="K228" s="48">
        <f t="shared" si="37"/>
        <v>196.97</v>
      </c>
      <c r="L228" s="48">
        <f t="shared" si="38"/>
        <v>197.69</v>
      </c>
      <c r="M228" s="48">
        <f t="shared" si="39"/>
        <v>195.81</v>
      </c>
      <c r="N228" s="48">
        <f t="shared" si="40"/>
        <v>196.35</v>
      </c>
      <c r="O228" s="49">
        <f t="shared" ca="1" si="43"/>
        <v>85236000</v>
      </c>
    </row>
    <row r="229" spans="1:15" x14ac:dyDescent="0.25">
      <c r="A229">
        <v>214</v>
      </c>
      <c r="B229" s="93">
        <v>41885</v>
      </c>
      <c r="C229" s="48">
        <v>201.38000500000001</v>
      </c>
      <c r="D229" s="48">
        <v>201.41000399999999</v>
      </c>
      <c r="E229" s="48">
        <v>200.220001</v>
      </c>
      <c r="F229" s="48">
        <v>200.5</v>
      </c>
      <c r="G229" s="49">
        <v>57462000</v>
      </c>
      <c r="H229" s="48">
        <v>196.632958</v>
      </c>
      <c r="I229" s="52">
        <f t="shared" si="41"/>
        <v>0.98071300748129675</v>
      </c>
      <c r="J229" s="52">
        <f t="shared" ca="1" si="42"/>
        <v>1</v>
      </c>
      <c r="K229" s="48">
        <f t="shared" si="37"/>
        <v>197.5</v>
      </c>
      <c r="L229" s="48">
        <f t="shared" si="38"/>
        <v>197.53</v>
      </c>
      <c r="M229" s="48">
        <f t="shared" si="39"/>
        <v>196.36</v>
      </c>
      <c r="N229" s="48">
        <f t="shared" si="40"/>
        <v>196.63</v>
      </c>
      <c r="O229" s="49">
        <f t="shared" ca="1" si="43"/>
        <v>57462000</v>
      </c>
    </row>
    <row r="230" spans="1:15" x14ac:dyDescent="0.25">
      <c r="A230">
        <v>215</v>
      </c>
      <c r="B230" s="93">
        <v>41884</v>
      </c>
      <c r="C230" s="48">
        <v>200.970001</v>
      </c>
      <c r="D230" s="48">
        <v>201</v>
      </c>
      <c r="E230" s="48">
        <v>199.86000100000001</v>
      </c>
      <c r="F230" s="48">
        <v>200.61000100000001</v>
      </c>
      <c r="G230" s="49">
        <v>72426000</v>
      </c>
      <c r="H230" s="48">
        <v>196.740838</v>
      </c>
      <c r="I230" s="52">
        <f t="shared" si="41"/>
        <v>0.98071301041467018</v>
      </c>
      <c r="J230" s="52">
        <f t="shared" ca="1" si="42"/>
        <v>1</v>
      </c>
      <c r="K230" s="48">
        <f t="shared" si="37"/>
        <v>197.09</v>
      </c>
      <c r="L230" s="48">
        <f t="shared" si="38"/>
        <v>197.12</v>
      </c>
      <c r="M230" s="48">
        <f t="shared" si="39"/>
        <v>196.01</v>
      </c>
      <c r="N230" s="48">
        <f t="shared" si="40"/>
        <v>196.74</v>
      </c>
      <c r="O230" s="49">
        <f t="shared" ca="1" si="43"/>
        <v>72426000</v>
      </c>
    </row>
    <row r="231" spans="1:15" x14ac:dyDescent="0.25">
      <c r="A231">
        <v>216</v>
      </c>
      <c r="B231" s="93">
        <v>41880</v>
      </c>
      <c r="C231" s="48">
        <v>200.449997</v>
      </c>
      <c r="D231" s="48">
        <v>200.729996</v>
      </c>
      <c r="E231" s="48">
        <v>199.820007</v>
      </c>
      <c r="F231" s="48">
        <v>200.71000699999999</v>
      </c>
      <c r="G231" s="49">
        <v>65907000</v>
      </c>
      <c r="H231" s="48">
        <v>196.83891499999999</v>
      </c>
      <c r="I231" s="52">
        <f t="shared" si="41"/>
        <v>0.98071300949135032</v>
      </c>
      <c r="J231" s="52">
        <f t="shared" ca="1" si="42"/>
        <v>1</v>
      </c>
      <c r="K231" s="48">
        <f t="shared" si="37"/>
        <v>196.58</v>
      </c>
      <c r="L231" s="48">
        <f t="shared" si="38"/>
        <v>196.86</v>
      </c>
      <c r="M231" s="48">
        <f t="shared" si="39"/>
        <v>195.97</v>
      </c>
      <c r="N231" s="48">
        <f t="shared" si="40"/>
        <v>196.84</v>
      </c>
      <c r="O231" s="49">
        <f t="shared" ca="1" si="43"/>
        <v>65907000</v>
      </c>
    </row>
    <row r="232" spans="1:15" x14ac:dyDescent="0.25">
      <c r="A232">
        <v>217</v>
      </c>
      <c r="B232" s="93">
        <v>41879</v>
      </c>
      <c r="C232" s="48">
        <v>199.58999600000001</v>
      </c>
      <c r="D232" s="48">
        <v>200.270004</v>
      </c>
      <c r="E232" s="48">
        <v>199.38999899999999</v>
      </c>
      <c r="F232" s="48">
        <v>200.13999899999999</v>
      </c>
      <c r="G232" s="49">
        <v>58330000</v>
      </c>
      <c r="H232" s="48">
        <v>196.279901</v>
      </c>
      <c r="I232" s="52">
        <f t="shared" si="41"/>
        <v>0.98071301079600792</v>
      </c>
      <c r="J232" s="52">
        <f t="shared" ca="1" si="42"/>
        <v>1</v>
      </c>
      <c r="K232" s="48">
        <f t="shared" si="37"/>
        <v>195.74</v>
      </c>
      <c r="L232" s="48">
        <f t="shared" si="38"/>
        <v>196.41</v>
      </c>
      <c r="M232" s="48">
        <f t="shared" si="39"/>
        <v>195.54</v>
      </c>
      <c r="N232" s="48">
        <f t="shared" si="40"/>
        <v>196.28</v>
      </c>
      <c r="O232" s="49">
        <f t="shared" ca="1" si="43"/>
        <v>58330000</v>
      </c>
    </row>
    <row r="233" spans="1:15" x14ac:dyDescent="0.25">
      <c r="A233">
        <v>218</v>
      </c>
      <c r="B233" s="93">
        <v>41878</v>
      </c>
      <c r="C233" s="48">
        <v>200.429993</v>
      </c>
      <c r="D233" s="48">
        <v>200.570007</v>
      </c>
      <c r="E233" s="48">
        <v>199.94000199999999</v>
      </c>
      <c r="F233" s="48">
        <v>200.25</v>
      </c>
      <c r="G233" s="49">
        <v>47874000</v>
      </c>
      <c r="H233" s="48">
        <v>196.38777999999999</v>
      </c>
      <c r="I233" s="52">
        <f t="shared" si="41"/>
        <v>0.98071300873907608</v>
      </c>
      <c r="J233" s="52">
        <f t="shared" ca="1" si="42"/>
        <v>1</v>
      </c>
      <c r="K233" s="48">
        <f t="shared" si="37"/>
        <v>196.56</v>
      </c>
      <c r="L233" s="48">
        <f t="shared" si="38"/>
        <v>196.7</v>
      </c>
      <c r="M233" s="48">
        <f t="shared" si="39"/>
        <v>196.08</v>
      </c>
      <c r="N233" s="48">
        <f t="shared" si="40"/>
        <v>196.39</v>
      </c>
      <c r="O233" s="49">
        <f t="shared" ca="1" si="43"/>
        <v>47874000</v>
      </c>
    </row>
    <row r="234" spans="1:15" x14ac:dyDescent="0.25">
      <c r="A234">
        <v>219</v>
      </c>
      <c r="B234" s="93">
        <v>41877</v>
      </c>
      <c r="C234" s="48">
        <v>200.33000200000001</v>
      </c>
      <c r="D234" s="48">
        <v>200.820007</v>
      </c>
      <c r="E234" s="48">
        <v>200.279999</v>
      </c>
      <c r="F234" s="48">
        <v>200.33000200000001</v>
      </c>
      <c r="G234" s="49">
        <v>47298000</v>
      </c>
      <c r="H234" s="48">
        <v>196.466239</v>
      </c>
      <c r="I234" s="52">
        <f t="shared" si="41"/>
        <v>0.98071300872846789</v>
      </c>
      <c r="J234" s="52">
        <f t="shared" ca="1" si="42"/>
        <v>1</v>
      </c>
      <c r="K234" s="48">
        <f t="shared" si="37"/>
        <v>196.47</v>
      </c>
      <c r="L234" s="48">
        <f t="shared" si="38"/>
        <v>196.95</v>
      </c>
      <c r="M234" s="48">
        <f t="shared" si="39"/>
        <v>196.42</v>
      </c>
      <c r="N234" s="48">
        <f t="shared" si="40"/>
        <v>196.47</v>
      </c>
      <c r="O234" s="49">
        <f t="shared" ca="1" si="43"/>
        <v>47298000</v>
      </c>
    </row>
    <row r="235" spans="1:15" x14ac:dyDescent="0.25">
      <c r="A235">
        <v>220</v>
      </c>
      <c r="B235" s="93">
        <v>41876</v>
      </c>
      <c r="C235" s="48">
        <v>200.13999899999999</v>
      </c>
      <c r="D235" s="48">
        <v>200.58999600000001</v>
      </c>
      <c r="E235" s="48">
        <v>199.14999399999999</v>
      </c>
      <c r="F235" s="48">
        <v>200.199997</v>
      </c>
      <c r="G235" s="49">
        <v>63855000</v>
      </c>
      <c r="H235" s="48">
        <v>196.338742</v>
      </c>
      <c r="I235" s="52">
        <f t="shared" si="41"/>
        <v>0.98071301169899616</v>
      </c>
      <c r="J235" s="52">
        <f t="shared" ca="1" si="42"/>
        <v>1</v>
      </c>
      <c r="K235" s="48">
        <f t="shared" si="37"/>
        <v>196.28</v>
      </c>
      <c r="L235" s="48">
        <f t="shared" si="38"/>
        <v>196.72</v>
      </c>
      <c r="M235" s="48">
        <f t="shared" si="39"/>
        <v>195.31</v>
      </c>
      <c r="N235" s="48">
        <f t="shared" si="40"/>
        <v>196.34</v>
      </c>
      <c r="O235" s="49">
        <f t="shared" ca="1" si="43"/>
        <v>63855000</v>
      </c>
    </row>
    <row r="236" spans="1:15" x14ac:dyDescent="0.25">
      <c r="A236">
        <v>221</v>
      </c>
      <c r="B236" s="93">
        <v>41873</v>
      </c>
      <c r="C236" s="48">
        <v>199.33999600000001</v>
      </c>
      <c r="D236" s="48">
        <v>199.69000199999999</v>
      </c>
      <c r="E236" s="48">
        <v>198.740005</v>
      </c>
      <c r="F236" s="48">
        <v>199.19000199999999</v>
      </c>
      <c r="G236" s="49">
        <v>76107000</v>
      </c>
      <c r="H236" s="48">
        <v>195.34822700000001</v>
      </c>
      <c r="I236" s="52">
        <f t="shared" si="41"/>
        <v>0.98071301289509505</v>
      </c>
      <c r="J236" s="52">
        <f t="shared" ca="1" si="42"/>
        <v>1</v>
      </c>
      <c r="K236" s="48">
        <f t="shared" si="37"/>
        <v>195.5</v>
      </c>
      <c r="L236" s="48">
        <f t="shared" si="38"/>
        <v>195.84</v>
      </c>
      <c r="M236" s="48">
        <f t="shared" si="39"/>
        <v>194.91</v>
      </c>
      <c r="N236" s="48">
        <f t="shared" si="40"/>
        <v>195.35</v>
      </c>
      <c r="O236" s="49">
        <f t="shared" ca="1" si="43"/>
        <v>76107000</v>
      </c>
    </row>
    <row r="237" spans="1:15" x14ac:dyDescent="0.25">
      <c r="A237">
        <v>222</v>
      </c>
      <c r="B237" s="93">
        <v>41872</v>
      </c>
      <c r="C237" s="48">
        <v>199.08999600000001</v>
      </c>
      <c r="D237" s="48">
        <v>199.759995</v>
      </c>
      <c r="E237" s="48">
        <v>198.929993</v>
      </c>
      <c r="F237" s="48">
        <v>199.5</v>
      </c>
      <c r="G237" s="49">
        <v>67791000</v>
      </c>
      <c r="H237" s="48">
        <v>195.65224499999999</v>
      </c>
      <c r="I237" s="52">
        <f t="shared" si="41"/>
        <v>0.98071300751879698</v>
      </c>
      <c r="J237" s="52">
        <f t="shared" ca="1" si="42"/>
        <v>1</v>
      </c>
      <c r="K237" s="48">
        <f t="shared" si="37"/>
        <v>195.25</v>
      </c>
      <c r="L237" s="48">
        <f t="shared" si="38"/>
        <v>195.91</v>
      </c>
      <c r="M237" s="48">
        <f t="shared" si="39"/>
        <v>195.09</v>
      </c>
      <c r="N237" s="48">
        <f t="shared" si="40"/>
        <v>195.65</v>
      </c>
      <c r="O237" s="49">
        <f t="shared" ca="1" si="43"/>
        <v>67791000</v>
      </c>
    </row>
    <row r="238" spans="1:15" x14ac:dyDescent="0.25">
      <c r="A238">
        <v>223</v>
      </c>
      <c r="B238" s="93">
        <v>41871</v>
      </c>
      <c r="C238" s="48">
        <v>198.11999499999999</v>
      </c>
      <c r="D238" s="48">
        <v>199.16000399999999</v>
      </c>
      <c r="E238" s="48">
        <v>198.08000200000001</v>
      </c>
      <c r="F238" s="48">
        <v>198.91999799999999</v>
      </c>
      <c r="G238" s="49">
        <v>72763000</v>
      </c>
      <c r="H238" s="48">
        <v>195.08342999999999</v>
      </c>
      <c r="I238" s="52">
        <f t="shared" si="41"/>
        <v>0.98071301006146194</v>
      </c>
      <c r="J238" s="52">
        <f t="shared" ca="1" si="42"/>
        <v>1</v>
      </c>
      <c r="K238" s="48">
        <f t="shared" si="37"/>
        <v>194.3</v>
      </c>
      <c r="L238" s="48">
        <f t="shared" si="38"/>
        <v>195.32</v>
      </c>
      <c r="M238" s="48">
        <f t="shared" si="39"/>
        <v>194.26</v>
      </c>
      <c r="N238" s="48">
        <f t="shared" si="40"/>
        <v>195.08</v>
      </c>
      <c r="O238" s="49">
        <f t="shared" ca="1" si="43"/>
        <v>72763000</v>
      </c>
    </row>
    <row r="239" spans="1:15" x14ac:dyDescent="0.25">
      <c r="A239">
        <v>224</v>
      </c>
      <c r="B239" s="93">
        <v>41870</v>
      </c>
      <c r="C239" s="48">
        <v>197.83999600000001</v>
      </c>
      <c r="D239" s="48">
        <v>198.53999300000001</v>
      </c>
      <c r="E239" s="48">
        <v>197.44000199999999</v>
      </c>
      <c r="F239" s="48">
        <v>198.38999899999999</v>
      </c>
      <c r="G239" s="49">
        <v>59135000</v>
      </c>
      <c r="H239" s="48">
        <v>194.56365299999999</v>
      </c>
      <c r="I239" s="52">
        <f t="shared" si="41"/>
        <v>0.98071300963109531</v>
      </c>
      <c r="J239" s="52">
        <f t="shared" ca="1" si="42"/>
        <v>1</v>
      </c>
      <c r="K239" s="48">
        <f t="shared" si="37"/>
        <v>194.02</v>
      </c>
      <c r="L239" s="48">
        <f t="shared" si="38"/>
        <v>194.71</v>
      </c>
      <c r="M239" s="48">
        <f t="shared" si="39"/>
        <v>193.63</v>
      </c>
      <c r="N239" s="48">
        <f t="shared" si="40"/>
        <v>194.56</v>
      </c>
      <c r="O239" s="49">
        <f t="shared" ca="1" si="43"/>
        <v>59135000</v>
      </c>
    </row>
    <row r="240" spans="1:15" x14ac:dyDescent="0.25">
      <c r="A240">
        <v>225</v>
      </c>
      <c r="B240" s="93">
        <v>41869</v>
      </c>
      <c r="C240" s="48">
        <v>196.800003</v>
      </c>
      <c r="D240" s="48">
        <v>197.449997</v>
      </c>
      <c r="E240" s="48">
        <v>196.69000199999999</v>
      </c>
      <c r="F240" s="48">
        <v>197.36000100000001</v>
      </c>
      <c r="G240" s="49">
        <v>75424000</v>
      </c>
      <c r="H240" s="48">
        <v>193.55351999999999</v>
      </c>
      <c r="I240" s="52">
        <f t="shared" si="41"/>
        <v>0.98071300678601026</v>
      </c>
      <c r="J240" s="52">
        <f t="shared" ca="1" si="42"/>
        <v>1</v>
      </c>
      <c r="K240" s="48">
        <f t="shared" si="37"/>
        <v>193</v>
      </c>
      <c r="L240" s="48">
        <f t="shared" si="38"/>
        <v>193.64</v>
      </c>
      <c r="M240" s="48">
        <f t="shared" si="39"/>
        <v>192.9</v>
      </c>
      <c r="N240" s="48">
        <f t="shared" si="40"/>
        <v>193.55</v>
      </c>
      <c r="O240" s="49">
        <f t="shared" ca="1" si="43"/>
        <v>75424000</v>
      </c>
    </row>
    <row r="241" spans="1:15" x14ac:dyDescent="0.25">
      <c r="A241">
        <v>226</v>
      </c>
      <c r="B241" s="93">
        <v>41866</v>
      </c>
      <c r="C241" s="48">
        <v>196.470001</v>
      </c>
      <c r="D241" s="48">
        <v>196.64999399999999</v>
      </c>
      <c r="E241" s="48">
        <v>194.30999800000001</v>
      </c>
      <c r="F241" s="48">
        <v>195.720001</v>
      </c>
      <c r="G241" s="49">
        <v>139951000</v>
      </c>
      <c r="H241" s="48">
        <v>191.94515100000001</v>
      </c>
      <c r="I241" s="52">
        <f t="shared" si="41"/>
        <v>0.98071300847786125</v>
      </c>
      <c r="J241" s="52">
        <f t="shared" ca="1" si="42"/>
        <v>1</v>
      </c>
      <c r="K241" s="48">
        <f t="shared" si="37"/>
        <v>192.68</v>
      </c>
      <c r="L241" s="48">
        <f t="shared" si="38"/>
        <v>192.86</v>
      </c>
      <c r="M241" s="48">
        <f t="shared" si="39"/>
        <v>190.56</v>
      </c>
      <c r="N241" s="48">
        <f t="shared" si="40"/>
        <v>191.95</v>
      </c>
      <c r="O241" s="49">
        <f t="shared" ca="1" si="43"/>
        <v>139951000</v>
      </c>
    </row>
    <row r="242" spans="1:15" x14ac:dyDescent="0.25">
      <c r="A242">
        <v>227</v>
      </c>
      <c r="B242" s="93">
        <v>41865</v>
      </c>
      <c r="C242" s="48">
        <v>195.16000399999999</v>
      </c>
      <c r="D242" s="48">
        <v>195.759995</v>
      </c>
      <c r="E242" s="48">
        <v>194.979996</v>
      </c>
      <c r="F242" s="48">
        <v>195.759995</v>
      </c>
      <c r="G242" s="49">
        <v>57371000</v>
      </c>
      <c r="H242" s="48">
        <v>191.98437300000001</v>
      </c>
      <c r="I242" s="52">
        <f t="shared" si="41"/>
        <v>0.980713005228673</v>
      </c>
      <c r="J242" s="52">
        <f t="shared" ca="1" si="42"/>
        <v>1</v>
      </c>
      <c r="K242" s="48">
        <f t="shared" si="37"/>
        <v>191.4</v>
      </c>
      <c r="L242" s="48">
        <f t="shared" si="38"/>
        <v>191.98</v>
      </c>
      <c r="M242" s="48">
        <f t="shared" si="39"/>
        <v>191.22</v>
      </c>
      <c r="N242" s="48">
        <f t="shared" si="40"/>
        <v>191.98</v>
      </c>
      <c r="O242" s="49">
        <f t="shared" ca="1" si="43"/>
        <v>57371000</v>
      </c>
    </row>
    <row r="243" spans="1:15" x14ac:dyDescent="0.25">
      <c r="A243">
        <v>228</v>
      </c>
      <c r="B243" s="93">
        <v>41864</v>
      </c>
      <c r="C243" s="48">
        <v>194.28999300000001</v>
      </c>
      <c r="D243" s="48">
        <v>195.05999800000001</v>
      </c>
      <c r="E243" s="48">
        <v>193.96000699999999</v>
      </c>
      <c r="F243" s="48">
        <v>194.83999600000001</v>
      </c>
      <c r="G243" s="49">
        <v>69047000</v>
      </c>
      <c r="H243" s="48">
        <v>191.08211900000001</v>
      </c>
      <c r="I243" s="52">
        <f t="shared" si="41"/>
        <v>0.98071301027947055</v>
      </c>
      <c r="J243" s="52">
        <f t="shared" ca="1" si="42"/>
        <v>1</v>
      </c>
      <c r="K243" s="48">
        <f t="shared" si="37"/>
        <v>190.54</v>
      </c>
      <c r="L243" s="48">
        <f t="shared" si="38"/>
        <v>191.3</v>
      </c>
      <c r="M243" s="48">
        <f t="shared" si="39"/>
        <v>190.22</v>
      </c>
      <c r="N243" s="48">
        <f t="shared" si="40"/>
        <v>191.08</v>
      </c>
      <c r="O243" s="49">
        <f t="shared" ca="1" si="43"/>
        <v>69047000</v>
      </c>
    </row>
    <row r="244" spans="1:15" x14ac:dyDescent="0.25">
      <c r="A244">
        <v>229</v>
      </c>
      <c r="B244" s="93">
        <v>41863</v>
      </c>
      <c r="C244" s="48">
        <v>193.61000100000001</v>
      </c>
      <c r="D244" s="48">
        <v>194.14999399999999</v>
      </c>
      <c r="E244" s="48">
        <v>192.94000199999999</v>
      </c>
      <c r="F244" s="48">
        <v>193.529999</v>
      </c>
      <c r="G244" s="49">
        <v>73632000</v>
      </c>
      <c r="H244" s="48">
        <v>189.79738800000001</v>
      </c>
      <c r="I244" s="52">
        <f t="shared" si="41"/>
        <v>0.98071301080304352</v>
      </c>
      <c r="J244" s="52">
        <f t="shared" ca="1" si="42"/>
        <v>1</v>
      </c>
      <c r="K244" s="48">
        <f t="shared" si="37"/>
        <v>189.88</v>
      </c>
      <c r="L244" s="48">
        <f t="shared" si="38"/>
        <v>190.41</v>
      </c>
      <c r="M244" s="48">
        <f t="shared" si="39"/>
        <v>189.22</v>
      </c>
      <c r="N244" s="48">
        <f t="shared" si="40"/>
        <v>189.8</v>
      </c>
      <c r="O244" s="49">
        <f t="shared" ca="1" si="43"/>
        <v>73632000</v>
      </c>
    </row>
    <row r="245" spans="1:15" x14ac:dyDescent="0.25">
      <c r="A245">
        <v>230</v>
      </c>
      <c r="B245" s="93">
        <v>41862</v>
      </c>
      <c r="C245" s="48">
        <v>193.970001</v>
      </c>
      <c r="D245" s="48">
        <v>194.66000399999999</v>
      </c>
      <c r="E245" s="48">
        <v>193.71000699999999</v>
      </c>
      <c r="F245" s="48">
        <v>193.800003</v>
      </c>
      <c r="G245" s="49">
        <v>74544000</v>
      </c>
      <c r="H245" s="48">
        <v>190.062184</v>
      </c>
      <c r="I245" s="52">
        <f t="shared" si="41"/>
        <v>0.98071300855449417</v>
      </c>
      <c r="J245" s="52">
        <f t="shared" ca="1" si="42"/>
        <v>1</v>
      </c>
      <c r="K245" s="48">
        <f t="shared" si="37"/>
        <v>190.23</v>
      </c>
      <c r="L245" s="48">
        <f t="shared" si="38"/>
        <v>190.91</v>
      </c>
      <c r="M245" s="48">
        <f t="shared" si="39"/>
        <v>189.97</v>
      </c>
      <c r="N245" s="48">
        <f t="shared" si="40"/>
        <v>190.06</v>
      </c>
      <c r="O245" s="49">
        <f t="shared" ca="1" si="43"/>
        <v>74544000</v>
      </c>
    </row>
    <row r="246" spans="1:15" x14ac:dyDescent="0.25">
      <c r="A246">
        <v>231</v>
      </c>
      <c r="B246" s="93">
        <v>41859</v>
      </c>
      <c r="C246" s="48">
        <v>191.46000699999999</v>
      </c>
      <c r="D246" s="48">
        <v>193.36999499999999</v>
      </c>
      <c r="E246" s="48">
        <v>190.949997</v>
      </c>
      <c r="F246" s="48">
        <v>193.240005</v>
      </c>
      <c r="G246" s="49">
        <v>117014000</v>
      </c>
      <c r="H246" s="48">
        <v>189.51298700000001</v>
      </c>
      <c r="I246" s="52">
        <f t="shared" si="41"/>
        <v>0.98071301022787705</v>
      </c>
      <c r="J246" s="52">
        <f t="shared" ca="1" si="42"/>
        <v>1</v>
      </c>
      <c r="K246" s="48">
        <f t="shared" si="37"/>
        <v>187.77</v>
      </c>
      <c r="L246" s="48">
        <f t="shared" si="38"/>
        <v>189.64</v>
      </c>
      <c r="M246" s="48">
        <f t="shared" si="39"/>
        <v>187.27</v>
      </c>
      <c r="N246" s="48">
        <f t="shared" si="40"/>
        <v>189.51</v>
      </c>
      <c r="O246" s="49">
        <f t="shared" ca="1" si="43"/>
        <v>117014000</v>
      </c>
    </row>
    <row r="247" spans="1:15" x14ac:dyDescent="0.25">
      <c r="A247">
        <v>232</v>
      </c>
      <c r="B247" s="93">
        <v>41858</v>
      </c>
      <c r="C247" s="48">
        <v>192.94000199999999</v>
      </c>
      <c r="D247" s="48">
        <v>193.13000500000001</v>
      </c>
      <c r="E247" s="48">
        <v>190.550003</v>
      </c>
      <c r="F247" s="48">
        <v>191.029999</v>
      </c>
      <c r="G247" s="49">
        <v>135733000</v>
      </c>
      <c r="H247" s="48">
        <v>187.34560500000001</v>
      </c>
      <c r="I247" s="52">
        <f t="shared" si="41"/>
        <v>0.98071300832703245</v>
      </c>
      <c r="J247" s="52">
        <f t="shared" ca="1" si="42"/>
        <v>1</v>
      </c>
      <c r="K247" s="48">
        <f t="shared" si="37"/>
        <v>189.22</v>
      </c>
      <c r="L247" s="48">
        <f t="shared" si="38"/>
        <v>189.41</v>
      </c>
      <c r="M247" s="48">
        <f t="shared" si="39"/>
        <v>186.87</v>
      </c>
      <c r="N247" s="48">
        <f t="shared" si="40"/>
        <v>187.35</v>
      </c>
      <c r="O247" s="49">
        <f t="shared" ca="1" si="43"/>
        <v>135733000</v>
      </c>
    </row>
    <row r="248" spans="1:15" x14ac:dyDescent="0.25">
      <c r="A248">
        <v>233</v>
      </c>
      <c r="B248" s="93">
        <v>41857</v>
      </c>
      <c r="C248" s="48">
        <v>191.11000100000001</v>
      </c>
      <c r="D248" s="48">
        <v>192.88999899999999</v>
      </c>
      <c r="E248" s="48">
        <v>191.08000200000001</v>
      </c>
      <c r="F248" s="48">
        <v>192.070007</v>
      </c>
      <c r="G248" s="49">
        <v>94818000</v>
      </c>
      <c r="H248" s="48">
        <v>188.365555</v>
      </c>
      <c r="I248" s="52">
        <f t="shared" si="41"/>
        <v>0.98071301158436464</v>
      </c>
      <c r="J248" s="52">
        <f t="shared" ca="1" si="42"/>
        <v>1</v>
      </c>
      <c r="K248" s="48">
        <f t="shared" si="37"/>
        <v>187.42</v>
      </c>
      <c r="L248" s="48">
        <f t="shared" si="38"/>
        <v>189.17</v>
      </c>
      <c r="M248" s="48">
        <f t="shared" si="39"/>
        <v>187.39</v>
      </c>
      <c r="N248" s="48">
        <f t="shared" si="40"/>
        <v>188.37</v>
      </c>
      <c r="O248" s="49">
        <f t="shared" ca="1" si="43"/>
        <v>94818000</v>
      </c>
    </row>
    <row r="249" spans="1:15" x14ac:dyDescent="0.25">
      <c r="A249">
        <v>234</v>
      </c>
      <c r="B249" s="93">
        <v>41856</v>
      </c>
      <c r="C249" s="48">
        <v>193.10000600000001</v>
      </c>
      <c r="D249" s="48">
        <v>193.60000600000001</v>
      </c>
      <c r="E249" s="48">
        <v>191.30999800000001</v>
      </c>
      <c r="F249" s="48">
        <v>192.009995</v>
      </c>
      <c r="G249" s="49">
        <v>152690000</v>
      </c>
      <c r="H249" s="48">
        <v>188.30670000000001</v>
      </c>
      <c r="I249" s="52">
        <f t="shared" si="41"/>
        <v>0.98071300923683691</v>
      </c>
      <c r="J249" s="52">
        <f t="shared" ca="1" si="42"/>
        <v>1</v>
      </c>
      <c r="K249" s="48">
        <f t="shared" si="37"/>
        <v>189.38</v>
      </c>
      <c r="L249" s="48">
        <f t="shared" si="38"/>
        <v>189.87</v>
      </c>
      <c r="M249" s="48">
        <f t="shared" si="39"/>
        <v>187.62</v>
      </c>
      <c r="N249" s="48">
        <f t="shared" si="40"/>
        <v>188.31</v>
      </c>
      <c r="O249" s="49">
        <f t="shared" ca="1" si="43"/>
        <v>152690000</v>
      </c>
    </row>
    <row r="250" spans="1:15" x14ac:dyDescent="0.25">
      <c r="A250">
        <v>235</v>
      </c>
      <c r="B250" s="93">
        <v>41855</v>
      </c>
      <c r="C250" s="48">
        <v>192.86999499999999</v>
      </c>
      <c r="D250" s="48">
        <v>194.300003</v>
      </c>
      <c r="E250" s="48">
        <v>192.050003</v>
      </c>
      <c r="F250" s="48">
        <v>193.88999899999999</v>
      </c>
      <c r="G250" s="49">
        <v>91340000</v>
      </c>
      <c r="H250" s="48">
        <v>190.15044499999999</v>
      </c>
      <c r="I250" s="52">
        <f t="shared" si="41"/>
        <v>0.98071301243340558</v>
      </c>
      <c r="J250" s="52">
        <f t="shared" ca="1" si="42"/>
        <v>1</v>
      </c>
      <c r="K250" s="48">
        <f t="shared" si="37"/>
        <v>189.15</v>
      </c>
      <c r="L250" s="48">
        <f t="shared" si="38"/>
        <v>190.55</v>
      </c>
      <c r="M250" s="48">
        <f t="shared" si="39"/>
        <v>188.35</v>
      </c>
      <c r="N250" s="48">
        <f t="shared" si="40"/>
        <v>190.15</v>
      </c>
      <c r="O250" s="49">
        <f t="shared" ca="1" si="43"/>
        <v>91340000</v>
      </c>
    </row>
    <row r="251" spans="1:15" x14ac:dyDescent="0.25">
      <c r="A251">
        <v>236</v>
      </c>
      <c r="B251" s="93">
        <v>41852</v>
      </c>
      <c r="C251" s="48">
        <v>192.55999800000001</v>
      </c>
      <c r="D251" s="48">
        <v>193.759995</v>
      </c>
      <c r="E251" s="48">
        <v>191.570007</v>
      </c>
      <c r="F251" s="48">
        <v>192.5</v>
      </c>
      <c r="G251" s="49">
        <v>189261000</v>
      </c>
      <c r="H251" s="48">
        <v>188.78725399999999</v>
      </c>
      <c r="I251" s="52">
        <f t="shared" si="41"/>
        <v>0.98071300779220771</v>
      </c>
      <c r="J251" s="52">
        <f t="shared" ca="1" si="42"/>
        <v>1</v>
      </c>
      <c r="K251" s="48">
        <f t="shared" si="37"/>
        <v>188.85</v>
      </c>
      <c r="L251" s="48">
        <f t="shared" si="38"/>
        <v>190.02</v>
      </c>
      <c r="M251" s="48">
        <f t="shared" si="39"/>
        <v>187.88</v>
      </c>
      <c r="N251" s="48">
        <f t="shared" si="40"/>
        <v>188.79</v>
      </c>
      <c r="O251" s="49">
        <f t="shared" ca="1" si="43"/>
        <v>189261000</v>
      </c>
    </row>
    <row r="252" spans="1:15" x14ac:dyDescent="0.25">
      <c r="A252">
        <v>237</v>
      </c>
      <c r="B252" s="93">
        <v>41851</v>
      </c>
      <c r="C252" s="48">
        <v>195.61000100000001</v>
      </c>
      <c r="D252" s="48">
        <v>195.779999</v>
      </c>
      <c r="E252" s="48">
        <v>192.970001</v>
      </c>
      <c r="F252" s="48">
        <v>193.08999600000001</v>
      </c>
      <c r="G252" s="49">
        <v>183479000</v>
      </c>
      <c r="H252" s="48">
        <v>189.365871</v>
      </c>
      <c r="I252" s="52">
        <f t="shared" si="41"/>
        <v>0.9807130090779016</v>
      </c>
      <c r="J252" s="52">
        <f t="shared" ca="1" si="42"/>
        <v>1</v>
      </c>
      <c r="K252" s="48">
        <f t="shared" si="37"/>
        <v>191.84</v>
      </c>
      <c r="L252" s="48">
        <f t="shared" si="38"/>
        <v>192</v>
      </c>
      <c r="M252" s="48">
        <f t="shared" si="39"/>
        <v>189.25</v>
      </c>
      <c r="N252" s="48">
        <f t="shared" si="40"/>
        <v>189.37</v>
      </c>
      <c r="O252" s="49">
        <f t="shared" ca="1" si="43"/>
        <v>183479000</v>
      </c>
    </row>
    <row r="253" spans="1:15" x14ac:dyDescent="0.25">
      <c r="A253">
        <v>238</v>
      </c>
      <c r="B253" s="93">
        <v>41850</v>
      </c>
      <c r="C253" s="48">
        <v>197.64999399999999</v>
      </c>
      <c r="D253" s="48">
        <v>197.91000399999999</v>
      </c>
      <c r="E253" s="48">
        <v>196.16000399999999</v>
      </c>
      <c r="F253" s="48">
        <v>196.979996</v>
      </c>
      <c r="G253" s="49">
        <v>104222000</v>
      </c>
      <c r="H253" s="48">
        <v>193.18084400000001</v>
      </c>
      <c r="I253" s="52">
        <f t="shared" si="41"/>
        <v>0.98071300600493472</v>
      </c>
      <c r="J253" s="52">
        <f t="shared" ca="1" si="42"/>
        <v>1</v>
      </c>
      <c r="K253" s="48">
        <f t="shared" si="37"/>
        <v>193.84</v>
      </c>
      <c r="L253" s="48">
        <f t="shared" si="38"/>
        <v>194.09</v>
      </c>
      <c r="M253" s="48">
        <f t="shared" si="39"/>
        <v>192.38</v>
      </c>
      <c r="N253" s="48">
        <f t="shared" si="40"/>
        <v>193.18</v>
      </c>
      <c r="O253" s="49">
        <f t="shared" ca="1" si="43"/>
        <v>104222000</v>
      </c>
    </row>
    <row r="254" spans="1:15" x14ac:dyDescent="0.25">
      <c r="A254">
        <v>239</v>
      </c>
      <c r="B254" s="93">
        <v>41849</v>
      </c>
      <c r="C254" s="48">
        <v>198.16999799999999</v>
      </c>
      <c r="D254" s="48">
        <v>198.449997</v>
      </c>
      <c r="E254" s="48">
        <v>196.91999799999999</v>
      </c>
      <c r="F254" s="48">
        <v>196.949997</v>
      </c>
      <c r="G254" s="49">
        <v>80466000</v>
      </c>
      <c r="H254" s="48">
        <v>193.15142399999999</v>
      </c>
      <c r="I254" s="52">
        <f t="shared" si="41"/>
        <v>0.98071300808397577</v>
      </c>
      <c r="J254" s="52">
        <f t="shared" ca="1" si="42"/>
        <v>1</v>
      </c>
      <c r="K254" s="48">
        <f t="shared" si="37"/>
        <v>194.35</v>
      </c>
      <c r="L254" s="48">
        <f t="shared" si="38"/>
        <v>194.62</v>
      </c>
      <c r="M254" s="48">
        <f t="shared" si="39"/>
        <v>193.12</v>
      </c>
      <c r="N254" s="48">
        <f t="shared" si="40"/>
        <v>193.15</v>
      </c>
      <c r="O254" s="49">
        <f t="shared" ca="1" si="43"/>
        <v>80466000</v>
      </c>
    </row>
    <row r="255" spans="1:15" x14ac:dyDescent="0.25">
      <c r="A255">
        <v>240</v>
      </c>
      <c r="B255" s="93">
        <v>41848</v>
      </c>
      <c r="C255" s="48">
        <v>197.759995</v>
      </c>
      <c r="D255" s="48">
        <v>198.08999600000001</v>
      </c>
      <c r="E255" s="48">
        <v>196.61999499999999</v>
      </c>
      <c r="F255" s="48">
        <v>197.800003</v>
      </c>
      <c r="G255" s="49">
        <v>69259000</v>
      </c>
      <c r="H255" s="48">
        <v>193.98503600000001</v>
      </c>
      <c r="I255" s="52">
        <f t="shared" si="41"/>
        <v>0.98071300838150144</v>
      </c>
      <c r="J255" s="52">
        <f t="shared" ca="1" si="42"/>
        <v>1</v>
      </c>
      <c r="K255" s="48">
        <f t="shared" si="37"/>
        <v>193.95</v>
      </c>
      <c r="L255" s="48">
        <f t="shared" si="38"/>
        <v>194.27</v>
      </c>
      <c r="M255" s="48">
        <f t="shared" si="39"/>
        <v>192.83</v>
      </c>
      <c r="N255" s="48">
        <f t="shared" si="40"/>
        <v>193.99</v>
      </c>
      <c r="O255" s="49">
        <f t="shared" ca="1" si="43"/>
        <v>69259000</v>
      </c>
    </row>
    <row r="256" spans="1:15" x14ac:dyDescent="0.25">
      <c r="A256">
        <v>241</v>
      </c>
      <c r="B256" s="93">
        <v>41845</v>
      </c>
      <c r="C256" s="48">
        <v>198.08999600000001</v>
      </c>
      <c r="D256" s="48">
        <v>198.259995</v>
      </c>
      <c r="E256" s="48">
        <v>197.33000200000001</v>
      </c>
      <c r="F256" s="48">
        <v>197.720001</v>
      </c>
      <c r="G256" s="49">
        <v>76837000</v>
      </c>
      <c r="H256" s="48">
        <v>193.906578</v>
      </c>
      <c r="I256" s="52">
        <f t="shared" si="41"/>
        <v>0.98071301344976225</v>
      </c>
      <c r="J256" s="52">
        <f t="shared" ca="1" si="42"/>
        <v>1</v>
      </c>
      <c r="K256" s="48">
        <f t="shared" si="37"/>
        <v>194.27</v>
      </c>
      <c r="L256" s="48">
        <f t="shared" si="38"/>
        <v>194.44</v>
      </c>
      <c r="M256" s="48">
        <f t="shared" si="39"/>
        <v>193.52</v>
      </c>
      <c r="N256" s="48">
        <f t="shared" si="40"/>
        <v>193.91</v>
      </c>
      <c r="O256" s="49">
        <f t="shared" ca="1" si="43"/>
        <v>76837000</v>
      </c>
    </row>
    <row r="257" spans="1:15" x14ac:dyDescent="0.25">
      <c r="A257">
        <v>242</v>
      </c>
      <c r="B257" s="93">
        <v>41844</v>
      </c>
      <c r="C257" s="48">
        <v>198.83000200000001</v>
      </c>
      <c r="D257" s="48">
        <v>199.05999800000001</v>
      </c>
      <c r="E257" s="48">
        <v>198.449997</v>
      </c>
      <c r="F257" s="48">
        <v>198.64999399999999</v>
      </c>
      <c r="G257" s="49">
        <v>56888000</v>
      </c>
      <c r="H257" s="48">
        <v>194.81863300000001</v>
      </c>
      <c r="I257" s="52">
        <f t="shared" si="41"/>
        <v>0.98071300722012611</v>
      </c>
      <c r="J257" s="52">
        <f t="shared" ca="1" si="42"/>
        <v>1</v>
      </c>
      <c r="K257" s="48">
        <f t="shared" si="37"/>
        <v>195</v>
      </c>
      <c r="L257" s="48">
        <f t="shared" si="38"/>
        <v>195.22</v>
      </c>
      <c r="M257" s="48">
        <f t="shared" si="39"/>
        <v>194.62</v>
      </c>
      <c r="N257" s="48">
        <f t="shared" si="40"/>
        <v>194.82</v>
      </c>
      <c r="O257" s="49">
        <f t="shared" ca="1" si="43"/>
        <v>56888000</v>
      </c>
    </row>
    <row r="258" spans="1:15" x14ac:dyDescent="0.25">
      <c r="A258">
        <v>243</v>
      </c>
      <c r="B258" s="93">
        <v>41843</v>
      </c>
      <c r="C258" s="48">
        <v>198.5</v>
      </c>
      <c r="D258" s="48">
        <v>198.85000600000001</v>
      </c>
      <c r="E258" s="48">
        <v>198.10000600000001</v>
      </c>
      <c r="F258" s="48">
        <v>198.63999899999999</v>
      </c>
      <c r="G258" s="49">
        <v>65612000</v>
      </c>
      <c r="H258" s="48">
        <v>194.808832</v>
      </c>
      <c r="I258" s="52">
        <f t="shared" si="41"/>
        <v>0.98071301339464867</v>
      </c>
      <c r="J258" s="52">
        <f t="shared" ca="1" si="42"/>
        <v>1</v>
      </c>
      <c r="K258" s="48">
        <f t="shared" si="37"/>
        <v>194.67</v>
      </c>
      <c r="L258" s="48">
        <f t="shared" si="38"/>
        <v>195.01</v>
      </c>
      <c r="M258" s="48">
        <f t="shared" si="39"/>
        <v>194.28</v>
      </c>
      <c r="N258" s="48">
        <f t="shared" si="40"/>
        <v>194.81</v>
      </c>
      <c r="O258" s="49">
        <f t="shared" ca="1" si="43"/>
        <v>65612000</v>
      </c>
    </row>
    <row r="259" spans="1:15" x14ac:dyDescent="0.25">
      <c r="A259">
        <v>244</v>
      </c>
      <c r="B259" s="93">
        <v>41842</v>
      </c>
      <c r="C259" s="48">
        <v>198.009995</v>
      </c>
      <c r="D259" s="48">
        <v>198.55999800000001</v>
      </c>
      <c r="E259" s="48">
        <v>197.86999499999999</v>
      </c>
      <c r="F259" s="48">
        <v>198.199997</v>
      </c>
      <c r="G259" s="49">
        <v>67678000</v>
      </c>
      <c r="H259" s="48">
        <v>194.37731600000001</v>
      </c>
      <c r="I259" s="52">
        <f t="shared" si="41"/>
        <v>0.98071301181704862</v>
      </c>
      <c r="J259" s="52">
        <f t="shared" ca="1" si="42"/>
        <v>1</v>
      </c>
      <c r="K259" s="48">
        <f t="shared" si="37"/>
        <v>194.19</v>
      </c>
      <c r="L259" s="48">
        <f t="shared" si="38"/>
        <v>194.73</v>
      </c>
      <c r="M259" s="48">
        <f t="shared" si="39"/>
        <v>194.05</v>
      </c>
      <c r="N259" s="48">
        <f t="shared" si="40"/>
        <v>194.38</v>
      </c>
      <c r="O259" s="49">
        <f t="shared" ca="1" si="43"/>
        <v>67678000</v>
      </c>
    </row>
    <row r="260" spans="1:15" x14ac:dyDescent="0.25">
      <c r="A260">
        <v>245</v>
      </c>
      <c r="B260" s="93">
        <v>41841</v>
      </c>
      <c r="C260" s="48">
        <v>197.08999600000001</v>
      </c>
      <c r="D260" s="48">
        <v>197.5</v>
      </c>
      <c r="E260" s="48">
        <v>196.429993</v>
      </c>
      <c r="F260" s="48">
        <v>197.33999600000001</v>
      </c>
      <c r="G260" s="49">
        <v>67592000</v>
      </c>
      <c r="H260" s="48">
        <v>193.53390200000001</v>
      </c>
      <c r="I260" s="52">
        <f t="shared" si="41"/>
        <v>0.98071301268294342</v>
      </c>
      <c r="J260" s="52">
        <f t="shared" ca="1" si="42"/>
        <v>1</v>
      </c>
      <c r="K260" s="48">
        <f t="shared" si="37"/>
        <v>193.29</v>
      </c>
      <c r="L260" s="48">
        <f t="shared" si="38"/>
        <v>193.69</v>
      </c>
      <c r="M260" s="48">
        <f t="shared" si="39"/>
        <v>192.64</v>
      </c>
      <c r="N260" s="48">
        <f t="shared" si="40"/>
        <v>193.53</v>
      </c>
      <c r="O260" s="49">
        <f t="shared" ca="1" si="43"/>
        <v>67592000</v>
      </c>
    </row>
    <row r="261" spans="1:15" x14ac:dyDescent="0.25">
      <c r="A261">
        <v>246</v>
      </c>
      <c r="B261" s="93">
        <v>41838</v>
      </c>
      <c r="C261" s="48">
        <v>196.35000600000001</v>
      </c>
      <c r="D261" s="48">
        <v>197.91000399999999</v>
      </c>
      <c r="E261" s="48">
        <v>196.240005</v>
      </c>
      <c r="F261" s="48">
        <v>197.71000699999999</v>
      </c>
      <c r="G261" s="49">
        <v>124330000</v>
      </c>
      <c r="H261" s="48">
        <v>193.89677599999999</v>
      </c>
      <c r="I261" s="52">
        <f t="shared" si="41"/>
        <v>0.98071300963536967</v>
      </c>
      <c r="J261" s="52">
        <f t="shared" ca="1" si="42"/>
        <v>1</v>
      </c>
      <c r="K261" s="48">
        <f t="shared" si="37"/>
        <v>192.56</v>
      </c>
      <c r="L261" s="48">
        <f t="shared" si="38"/>
        <v>194.09</v>
      </c>
      <c r="M261" s="48">
        <f t="shared" si="39"/>
        <v>192.46</v>
      </c>
      <c r="N261" s="48">
        <f t="shared" si="40"/>
        <v>193.9</v>
      </c>
      <c r="O261" s="49">
        <f t="shared" ca="1" si="43"/>
        <v>124330000</v>
      </c>
    </row>
    <row r="262" spans="1:15" x14ac:dyDescent="0.25">
      <c r="A262">
        <v>247</v>
      </c>
      <c r="B262" s="93">
        <v>41837</v>
      </c>
      <c r="C262" s="48">
        <v>197.35000600000001</v>
      </c>
      <c r="D262" s="48">
        <v>198.10000600000001</v>
      </c>
      <c r="E262" s="48">
        <v>195.429993</v>
      </c>
      <c r="F262" s="48">
        <v>195.71000699999999</v>
      </c>
      <c r="G262" s="49">
        <v>145398000</v>
      </c>
      <c r="H262" s="48">
        <v>191.93535</v>
      </c>
      <c r="I262" s="52">
        <f t="shared" si="41"/>
        <v>0.98071300973383546</v>
      </c>
      <c r="J262" s="52">
        <f t="shared" ca="1" si="42"/>
        <v>1</v>
      </c>
      <c r="K262" s="48">
        <f t="shared" si="37"/>
        <v>193.54</v>
      </c>
      <c r="L262" s="48">
        <f t="shared" si="38"/>
        <v>194.28</v>
      </c>
      <c r="M262" s="48">
        <f t="shared" si="39"/>
        <v>191.66</v>
      </c>
      <c r="N262" s="48">
        <f t="shared" si="40"/>
        <v>191.94</v>
      </c>
      <c r="O262" s="49">
        <f t="shared" ca="1" si="43"/>
        <v>145398000</v>
      </c>
    </row>
    <row r="263" spans="1:15" x14ac:dyDescent="0.25">
      <c r="A263">
        <v>248</v>
      </c>
      <c r="B263" s="93">
        <v>41836</v>
      </c>
      <c r="C263" s="48">
        <v>198.11000100000001</v>
      </c>
      <c r="D263" s="48">
        <v>198.259995</v>
      </c>
      <c r="E263" s="48">
        <v>197.41999799999999</v>
      </c>
      <c r="F263" s="48">
        <v>197.96000699999999</v>
      </c>
      <c r="G263" s="49">
        <v>80073000</v>
      </c>
      <c r="H263" s="48">
        <v>194.141954</v>
      </c>
      <c r="I263" s="52">
        <f t="shared" si="41"/>
        <v>0.98071300836032005</v>
      </c>
      <c r="J263" s="52">
        <f t="shared" ca="1" si="42"/>
        <v>1</v>
      </c>
      <c r="K263" s="48">
        <f t="shared" si="37"/>
        <v>194.29</v>
      </c>
      <c r="L263" s="48">
        <f t="shared" si="38"/>
        <v>194.44</v>
      </c>
      <c r="M263" s="48">
        <f t="shared" si="39"/>
        <v>193.61</v>
      </c>
      <c r="N263" s="48">
        <f t="shared" si="40"/>
        <v>194.14</v>
      </c>
      <c r="O263" s="49">
        <f t="shared" ca="1" si="43"/>
        <v>80073000</v>
      </c>
    </row>
    <row r="264" spans="1:15" x14ac:dyDescent="0.25">
      <c r="A264">
        <v>249</v>
      </c>
      <c r="B264" s="93">
        <v>41835</v>
      </c>
      <c r="C264" s="48">
        <v>197.720001</v>
      </c>
      <c r="D264" s="48">
        <v>198.10000600000001</v>
      </c>
      <c r="E264" s="48">
        <v>196.36000100000001</v>
      </c>
      <c r="F264" s="48">
        <v>197.229996</v>
      </c>
      <c r="G264" s="49">
        <v>111307000</v>
      </c>
      <c r="H264" s="48">
        <v>193.42602299999999</v>
      </c>
      <c r="I264" s="52">
        <f t="shared" si="41"/>
        <v>0.98071300979998999</v>
      </c>
      <c r="J264" s="52">
        <f t="shared" ca="1" si="42"/>
        <v>1</v>
      </c>
      <c r="K264" s="48">
        <f t="shared" si="37"/>
        <v>193.91</v>
      </c>
      <c r="L264" s="48">
        <f t="shared" si="38"/>
        <v>194.28</v>
      </c>
      <c r="M264" s="48">
        <f t="shared" si="39"/>
        <v>192.57</v>
      </c>
      <c r="N264" s="48">
        <f t="shared" si="40"/>
        <v>193.43</v>
      </c>
      <c r="O264" s="49">
        <f t="shared" ca="1" si="43"/>
        <v>111307000</v>
      </c>
    </row>
    <row r="265" spans="1:15" x14ac:dyDescent="0.25">
      <c r="A265">
        <v>250</v>
      </c>
      <c r="B265" s="93">
        <v>41834</v>
      </c>
      <c r="C265" s="48">
        <v>197.61000100000001</v>
      </c>
      <c r="D265" s="48">
        <v>197.86000100000001</v>
      </c>
      <c r="E265" s="48">
        <v>197.44000199999999</v>
      </c>
      <c r="F265" s="48">
        <v>197.60000600000001</v>
      </c>
      <c r="G265" s="49">
        <v>58658000</v>
      </c>
      <c r="H265" s="48">
        <v>193.78889699999999</v>
      </c>
      <c r="I265" s="52">
        <f t="shared" si="41"/>
        <v>0.98071301171924041</v>
      </c>
      <c r="J265" s="52">
        <f t="shared" ca="1" si="42"/>
        <v>1</v>
      </c>
      <c r="K265" s="48">
        <f t="shared" si="37"/>
        <v>193.8</v>
      </c>
      <c r="L265" s="48">
        <f t="shared" si="38"/>
        <v>194.04</v>
      </c>
      <c r="M265" s="48">
        <f t="shared" si="39"/>
        <v>193.63</v>
      </c>
      <c r="N265" s="48">
        <f t="shared" si="40"/>
        <v>193.79</v>
      </c>
      <c r="O265" s="49">
        <f t="shared" ca="1" si="43"/>
        <v>58658000</v>
      </c>
    </row>
    <row r="266" spans="1:15" x14ac:dyDescent="0.25">
      <c r="A266">
        <v>251</v>
      </c>
      <c r="B266" s="93">
        <v>41831</v>
      </c>
      <c r="C266" s="48">
        <v>196.220001</v>
      </c>
      <c r="D266" s="48">
        <v>196.75</v>
      </c>
      <c r="E266" s="48">
        <v>195.779999</v>
      </c>
      <c r="F266" s="48">
        <v>196.61000100000001</v>
      </c>
      <c r="G266" s="49">
        <v>64243000</v>
      </c>
      <c r="H266" s="48">
        <v>192.81798499999999</v>
      </c>
      <c r="I266" s="52">
        <f t="shared" si="41"/>
        <v>0.98071300554034369</v>
      </c>
      <c r="J266" s="52">
        <f t="shared" ca="1" si="42"/>
        <v>1</v>
      </c>
      <c r="K266" s="48">
        <f t="shared" si="37"/>
        <v>192.44</v>
      </c>
      <c r="L266" s="48">
        <f t="shared" si="38"/>
        <v>192.96</v>
      </c>
      <c r="M266" s="48">
        <f t="shared" si="39"/>
        <v>192</v>
      </c>
      <c r="N266" s="48">
        <f t="shared" si="40"/>
        <v>192.82</v>
      </c>
      <c r="O266" s="49">
        <f t="shared" ca="1" si="43"/>
        <v>64243000</v>
      </c>
    </row>
    <row r="267" spans="1:15" x14ac:dyDescent="0.25">
      <c r="A267">
        <v>252</v>
      </c>
      <c r="B267" s="93">
        <v>41830</v>
      </c>
      <c r="C267" s="48">
        <v>195.220001</v>
      </c>
      <c r="D267" s="48">
        <v>196.86000100000001</v>
      </c>
      <c r="E267" s="48">
        <v>195.05999800000001</v>
      </c>
      <c r="F267" s="48">
        <v>196.33999600000001</v>
      </c>
      <c r="G267" s="49">
        <v>99040000</v>
      </c>
      <c r="H267" s="48">
        <v>192.553189</v>
      </c>
      <c r="I267" s="52">
        <f t="shared" si="41"/>
        <v>0.98071301274754019</v>
      </c>
      <c r="J267" s="52">
        <f t="shared" ca="1" si="42"/>
        <v>1</v>
      </c>
      <c r="K267" s="48">
        <f t="shared" si="37"/>
        <v>191.45</v>
      </c>
      <c r="L267" s="48">
        <f t="shared" si="38"/>
        <v>193.06</v>
      </c>
      <c r="M267" s="48">
        <f t="shared" si="39"/>
        <v>191.3</v>
      </c>
      <c r="N267" s="48">
        <f t="shared" si="40"/>
        <v>192.55</v>
      </c>
      <c r="O267" s="49">
        <f t="shared" ca="1" si="43"/>
        <v>99040000</v>
      </c>
    </row>
    <row r="268" spans="1:15" x14ac:dyDescent="0.25">
      <c r="A268">
        <v>253</v>
      </c>
      <c r="B268" s="93">
        <v>41829</v>
      </c>
      <c r="C268" s="48">
        <v>196.729996</v>
      </c>
      <c r="D268" s="48">
        <v>197.300003</v>
      </c>
      <c r="E268" s="48">
        <v>196.30999800000001</v>
      </c>
      <c r="F268" s="48">
        <v>197.11999499999999</v>
      </c>
      <c r="G268" s="49">
        <v>72992000</v>
      </c>
      <c r="H268" s="48">
        <v>193.31814399999999</v>
      </c>
      <c r="I268" s="52">
        <f t="shared" si="41"/>
        <v>0.98071301188902726</v>
      </c>
      <c r="J268" s="52">
        <f t="shared" ca="1" si="42"/>
        <v>1</v>
      </c>
      <c r="K268" s="48">
        <f t="shared" si="37"/>
        <v>192.94</v>
      </c>
      <c r="L268" s="48">
        <f t="shared" si="38"/>
        <v>193.49</v>
      </c>
      <c r="M268" s="48">
        <f t="shared" si="39"/>
        <v>192.52</v>
      </c>
      <c r="N268" s="48">
        <f t="shared" si="40"/>
        <v>193.32</v>
      </c>
      <c r="O268" s="49">
        <f t="shared" ca="1" si="43"/>
        <v>72992000</v>
      </c>
    </row>
    <row r="269" spans="1:15" x14ac:dyDescent="0.25">
      <c r="A269">
        <v>254</v>
      </c>
      <c r="B269" s="93">
        <v>41828</v>
      </c>
      <c r="C269" s="48">
        <v>197.14999399999999</v>
      </c>
      <c r="D269" s="48">
        <v>197.220001</v>
      </c>
      <c r="E269" s="48">
        <v>195.759995</v>
      </c>
      <c r="F269" s="48">
        <v>196.240005</v>
      </c>
      <c r="G269" s="49">
        <v>108143000</v>
      </c>
      <c r="H269" s="48">
        <v>192.45512600000001</v>
      </c>
      <c r="I269" s="52">
        <f t="shared" si="41"/>
        <v>0.98071301007151934</v>
      </c>
      <c r="J269" s="52">
        <f t="shared" ca="1" si="42"/>
        <v>1</v>
      </c>
      <c r="K269" s="48">
        <f t="shared" si="37"/>
        <v>193.35</v>
      </c>
      <c r="L269" s="48">
        <f t="shared" si="38"/>
        <v>193.42</v>
      </c>
      <c r="M269" s="48">
        <f t="shared" si="39"/>
        <v>191.98</v>
      </c>
      <c r="N269" s="48">
        <f t="shared" si="40"/>
        <v>192.46</v>
      </c>
      <c r="O269" s="49">
        <f t="shared" ca="1" si="43"/>
        <v>108143000</v>
      </c>
    </row>
    <row r="270" spans="1:15" x14ac:dyDescent="0.25">
      <c r="A270">
        <v>255</v>
      </c>
      <c r="B270" s="93">
        <v>41827</v>
      </c>
      <c r="C270" s="48">
        <v>197.820007</v>
      </c>
      <c r="D270" s="48">
        <v>197.979996</v>
      </c>
      <c r="E270" s="48">
        <v>197.220001</v>
      </c>
      <c r="F270" s="48">
        <v>197.509995</v>
      </c>
      <c r="G270" s="49">
        <v>61696000</v>
      </c>
      <c r="H270" s="48">
        <v>193.70062100000001</v>
      </c>
      <c r="I270" s="52">
        <f t="shared" si="41"/>
        <v>0.98071300644810411</v>
      </c>
      <c r="J270" s="52">
        <f t="shared" ca="1" si="42"/>
        <v>1</v>
      </c>
      <c r="K270" s="48">
        <f t="shared" si="37"/>
        <v>194</v>
      </c>
      <c r="L270" s="48">
        <f t="shared" si="38"/>
        <v>194.16</v>
      </c>
      <c r="M270" s="48">
        <f t="shared" si="39"/>
        <v>193.42</v>
      </c>
      <c r="N270" s="48">
        <f t="shared" si="40"/>
        <v>193.7</v>
      </c>
      <c r="O270" s="49">
        <f t="shared" ca="1" si="43"/>
        <v>61696000</v>
      </c>
    </row>
    <row r="271" spans="1:15" x14ac:dyDescent="0.25">
      <c r="A271">
        <v>256</v>
      </c>
      <c r="B271" s="93">
        <v>41823</v>
      </c>
      <c r="C271" s="48">
        <v>197.78999300000001</v>
      </c>
      <c r="D271" s="48">
        <v>198.28999300000001</v>
      </c>
      <c r="E271" s="48">
        <v>197.63999899999999</v>
      </c>
      <c r="F271" s="48">
        <v>198.199997</v>
      </c>
      <c r="G271" s="49">
        <v>52938800</v>
      </c>
      <c r="H271" s="48">
        <v>194.37731600000001</v>
      </c>
      <c r="I271" s="52">
        <f t="shared" si="41"/>
        <v>0.98071301181704862</v>
      </c>
      <c r="J271" s="52">
        <f t="shared" ca="1" si="42"/>
        <v>1</v>
      </c>
      <c r="K271" s="48">
        <f t="shared" si="37"/>
        <v>193.98</v>
      </c>
      <c r="L271" s="48">
        <f t="shared" si="38"/>
        <v>194.47</v>
      </c>
      <c r="M271" s="48">
        <f t="shared" si="39"/>
        <v>193.83</v>
      </c>
      <c r="N271" s="48">
        <f t="shared" si="40"/>
        <v>194.38</v>
      </c>
      <c r="O271" s="49">
        <f t="shared" ca="1" si="43"/>
        <v>52938800</v>
      </c>
    </row>
    <row r="272" spans="1:15" x14ac:dyDescent="0.25">
      <c r="A272">
        <v>257</v>
      </c>
      <c r="B272" s="93">
        <v>41822</v>
      </c>
      <c r="C272" s="48">
        <v>197.050003</v>
      </c>
      <c r="D272" s="48">
        <v>197.479996</v>
      </c>
      <c r="E272" s="48">
        <v>196.96000699999999</v>
      </c>
      <c r="F272" s="48">
        <v>197.229996</v>
      </c>
      <c r="G272" s="49">
        <v>52475000</v>
      </c>
      <c r="H272" s="48">
        <v>193.42602299999999</v>
      </c>
      <c r="I272" s="52">
        <f t="shared" si="41"/>
        <v>0.98071300979998999</v>
      </c>
      <c r="J272" s="52">
        <f t="shared" ca="1" si="42"/>
        <v>1</v>
      </c>
      <c r="K272" s="48">
        <f t="shared" ref="K272:K335" si="44">ROUND($I272*C272,2)</f>
        <v>193.25</v>
      </c>
      <c r="L272" s="48">
        <f t="shared" ref="L272:L335" si="45">ROUND($I272*D272,2)</f>
        <v>193.67</v>
      </c>
      <c r="M272" s="48">
        <f t="shared" ref="M272:M335" si="46">ROUND($I272*E272,2)</f>
        <v>193.16</v>
      </c>
      <c r="N272" s="48">
        <f t="shared" ref="N272:N335" si="47">ROUND($I272*F272,2)</f>
        <v>193.43</v>
      </c>
      <c r="O272" s="49">
        <f t="shared" ca="1" si="43"/>
        <v>52475000</v>
      </c>
    </row>
    <row r="273" spans="1:15" x14ac:dyDescent="0.25">
      <c r="A273">
        <v>258</v>
      </c>
      <c r="B273" s="93">
        <v>41821</v>
      </c>
      <c r="C273" s="48">
        <v>196.199997</v>
      </c>
      <c r="D273" s="48">
        <v>197.63000500000001</v>
      </c>
      <c r="E273" s="48">
        <v>196.13000500000001</v>
      </c>
      <c r="F273" s="48">
        <v>197.029999</v>
      </c>
      <c r="G273" s="49">
        <v>90470000</v>
      </c>
      <c r="H273" s="48">
        <v>193.229883</v>
      </c>
      <c r="I273" s="52">
        <f t="shared" si="41"/>
        <v>0.98071300807345585</v>
      </c>
      <c r="J273" s="52">
        <f t="shared" ca="1" si="42"/>
        <v>1</v>
      </c>
      <c r="K273" s="48">
        <f t="shared" si="44"/>
        <v>192.42</v>
      </c>
      <c r="L273" s="48">
        <f t="shared" si="45"/>
        <v>193.82</v>
      </c>
      <c r="M273" s="48">
        <f t="shared" si="46"/>
        <v>192.35</v>
      </c>
      <c r="N273" s="48">
        <f t="shared" si="47"/>
        <v>193.23</v>
      </c>
      <c r="O273" s="49">
        <f t="shared" ca="1" si="43"/>
        <v>90470000</v>
      </c>
    </row>
    <row r="274" spans="1:15" x14ac:dyDescent="0.25">
      <c r="A274">
        <v>259</v>
      </c>
      <c r="B274" s="93">
        <v>41820</v>
      </c>
      <c r="C274" s="48">
        <v>195.699997</v>
      </c>
      <c r="D274" s="48">
        <v>196.16999799999999</v>
      </c>
      <c r="E274" s="48">
        <v>195.529999</v>
      </c>
      <c r="F274" s="48">
        <v>195.720001</v>
      </c>
      <c r="G274" s="49">
        <v>70504000</v>
      </c>
      <c r="H274" s="48">
        <v>191.94515100000001</v>
      </c>
      <c r="I274" s="52">
        <f t="shared" ref="I274:I337" si="48">H274/F274</f>
        <v>0.98071300847786125</v>
      </c>
      <c r="J274" s="52">
        <f t="shared" ref="J274:J337" ca="1" si="49">INDEX(OFFSET($T$15,0,0,$S$13+1,1),MATCH(B274,OFFSET($Q$15,0,0,$S$13+1,1),-1))</f>
        <v>1</v>
      </c>
      <c r="K274" s="48">
        <f t="shared" si="44"/>
        <v>191.93</v>
      </c>
      <c r="L274" s="48">
        <f t="shared" si="45"/>
        <v>192.39</v>
      </c>
      <c r="M274" s="48">
        <f t="shared" si="46"/>
        <v>191.76</v>
      </c>
      <c r="N274" s="48">
        <f t="shared" si="47"/>
        <v>191.95</v>
      </c>
      <c r="O274" s="49">
        <f t="shared" ref="O274:O337" ca="1" si="50">G274*J274</f>
        <v>70504000</v>
      </c>
    </row>
    <row r="275" spans="1:15" x14ac:dyDescent="0.25">
      <c r="A275">
        <v>260</v>
      </c>
      <c r="B275" s="93">
        <v>41817</v>
      </c>
      <c r="C275" s="48">
        <v>194.979996</v>
      </c>
      <c r="D275" s="48">
        <v>195.88000500000001</v>
      </c>
      <c r="E275" s="48">
        <v>194.88999899999999</v>
      </c>
      <c r="F275" s="48">
        <v>195.820007</v>
      </c>
      <c r="G275" s="49">
        <v>71445100</v>
      </c>
      <c r="H275" s="48">
        <v>192.043229</v>
      </c>
      <c r="I275" s="52">
        <f t="shared" si="48"/>
        <v>0.98071301263920385</v>
      </c>
      <c r="J275" s="52">
        <f t="shared" ca="1" si="49"/>
        <v>1</v>
      </c>
      <c r="K275" s="48">
        <f t="shared" si="44"/>
        <v>191.22</v>
      </c>
      <c r="L275" s="48">
        <f t="shared" si="45"/>
        <v>192.1</v>
      </c>
      <c r="M275" s="48">
        <f t="shared" si="46"/>
        <v>191.13</v>
      </c>
      <c r="N275" s="48">
        <f t="shared" si="47"/>
        <v>192.04</v>
      </c>
      <c r="O275" s="49">
        <f t="shared" ca="1" si="50"/>
        <v>71445100</v>
      </c>
    </row>
    <row r="276" spans="1:15" x14ac:dyDescent="0.25">
      <c r="A276">
        <v>261</v>
      </c>
      <c r="B276" s="93">
        <v>41816</v>
      </c>
      <c r="C276" s="48">
        <v>195.61000100000001</v>
      </c>
      <c r="D276" s="48">
        <v>195.63000500000001</v>
      </c>
      <c r="E276" s="48">
        <v>194.13000500000001</v>
      </c>
      <c r="F276" s="48">
        <v>195.44000199999999</v>
      </c>
      <c r="G276" s="49">
        <v>84312000</v>
      </c>
      <c r="H276" s="48">
        <v>191.67055300000001</v>
      </c>
      <c r="I276" s="52">
        <f t="shared" si="48"/>
        <v>0.98071301186335447</v>
      </c>
      <c r="J276" s="52">
        <f t="shared" ca="1" si="49"/>
        <v>1</v>
      </c>
      <c r="K276" s="48">
        <f t="shared" si="44"/>
        <v>191.84</v>
      </c>
      <c r="L276" s="48">
        <f t="shared" si="45"/>
        <v>191.86</v>
      </c>
      <c r="M276" s="48">
        <f t="shared" si="46"/>
        <v>190.39</v>
      </c>
      <c r="N276" s="48">
        <f t="shared" si="47"/>
        <v>191.67</v>
      </c>
      <c r="O276" s="49">
        <f t="shared" ca="1" si="50"/>
        <v>84312000</v>
      </c>
    </row>
    <row r="277" spans="1:15" x14ac:dyDescent="0.25">
      <c r="A277">
        <v>262</v>
      </c>
      <c r="B277" s="93">
        <v>41815</v>
      </c>
      <c r="C277" s="48">
        <v>194.28999300000001</v>
      </c>
      <c r="D277" s="48">
        <v>195.779999</v>
      </c>
      <c r="E277" s="48">
        <v>194.25</v>
      </c>
      <c r="F277" s="48">
        <v>195.58000200000001</v>
      </c>
      <c r="G277" s="49">
        <v>82782000</v>
      </c>
      <c r="H277" s="48">
        <v>191.807852</v>
      </c>
      <c r="I277" s="52">
        <f t="shared" si="48"/>
        <v>0.98071300766220459</v>
      </c>
      <c r="J277" s="52">
        <f t="shared" ca="1" si="49"/>
        <v>1</v>
      </c>
      <c r="K277" s="48">
        <f t="shared" si="44"/>
        <v>190.54</v>
      </c>
      <c r="L277" s="48">
        <f t="shared" si="45"/>
        <v>192</v>
      </c>
      <c r="M277" s="48">
        <f t="shared" si="46"/>
        <v>190.5</v>
      </c>
      <c r="N277" s="48">
        <f t="shared" si="47"/>
        <v>191.81</v>
      </c>
      <c r="O277" s="49">
        <f t="shared" ca="1" si="50"/>
        <v>82782000</v>
      </c>
    </row>
    <row r="278" spans="1:15" x14ac:dyDescent="0.25">
      <c r="A278">
        <v>263</v>
      </c>
      <c r="B278" s="93">
        <v>41814</v>
      </c>
      <c r="C278" s="48">
        <v>195.529999</v>
      </c>
      <c r="D278" s="48">
        <v>196.5</v>
      </c>
      <c r="E278" s="48">
        <v>194.479996</v>
      </c>
      <c r="F278" s="48">
        <v>194.699997</v>
      </c>
      <c r="G278" s="49">
        <v>96237000</v>
      </c>
      <c r="H278" s="48">
        <v>190.94481999999999</v>
      </c>
      <c r="I278" s="52">
        <f t="shared" si="48"/>
        <v>0.98071300946142281</v>
      </c>
      <c r="J278" s="52">
        <f t="shared" ca="1" si="49"/>
        <v>1</v>
      </c>
      <c r="K278" s="48">
        <f t="shared" si="44"/>
        <v>191.76</v>
      </c>
      <c r="L278" s="48">
        <f t="shared" si="45"/>
        <v>192.71</v>
      </c>
      <c r="M278" s="48">
        <f t="shared" si="46"/>
        <v>190.73</v>
      </c>
      <c r="N278" s="48">
        <f t="shared" si="47"/>
        <v>190.94</v>
      </c>
      <c r="O278" s="49">
        <f t="shared" ca="1" si="50"/>
        <v>96237000</v>
      </c>
    </row>
    <row r="279" spans="1:15" x14ac:dyDescent="0.25">
      <c r="A279">
        <v>264</v>
      </c>
      <c r="B279" s="93">
        <v>41813</v>
      </c>
      <c r="C279" s="48">
        <v>195.990005</v>
      </c>
      <c r="D279" s="48">
        <v>196.050003</v>
      </c>
      <c r="E279" s="48">
        <v>195.520004</v>
      </c>
      <c r="F279" s="48">
        <v>195.88000500000001</v>
      </c>
      <c r="G279" s="49">
        <v>70611000</v>
      </c>
      <c r="H279" s="48">
        <v>192.102069</v>
      </c>
      <c r="I279" s="52">
        <f t="shared" si="48"/>
        <v>0.9807130084563761</v>
      </c>
      <c r="J279" s="52">
        <f t="shared" ca="1" si="49"/>
        <v>1</v>
      </c>
      <c r="K279" s="48">
        <f t="shared" si="44"/>
        <v>192.21</v>
      </c>
      <c r="L279" s="48">
        <f t="shared" si="45"/>
        <v>192.27</v>
      </c>
      <c r="M279" s="48">
        <f t="shared" si="46"/>
        <v>191.75</v>
      </c>
      <c r="N279" s="48">
        <f t="shared" si="47"/>
        <v>192.1</v>
      </c>
      <c r="O279" s="49">
        <f t="shared" ca="1" si="50"/>
        <v>70611000</v>
      </c>
    </row>
    <row r="280" spans="1:15" x14ac:dyDescent="0.25">
      <c r="A280">
        <v>265</v>
      </c>
      <c r="B280" s="93">
        <v>41810</v>
      </c>
      <c r="C280" s="48">
        <v>196.029999</v>
      </c>
      <c r="D280" s="48">
        <v>196.10000600000001</v>
      </c>
      <c r="E280" s="48">
        <v>195.699997</v>
      </c>
      <c r="F280" s="48">
        <v>195.94000199999999</v>
      </c>
      <c r="G280" s="49">
        <v>100587000</v>
      </c>
      <c r="H280" s="48">
        <v>192.16091</v>
      </c>
      <c r="I280" s="52">
        <f t="shared" si="48"/>
        <v>0.98071301438488301</v>
      </c>
      <c r="J280" s="52">
        <f t="shared" ca="1" si="49"/>
        <v>1</v>
      </c>
      <c r="K280" s="48">
        <f t="shared" si="44"/>
        <v>192.25</v>
      </c>
      <c r="L280" s="48">
        <f t="shared" si="45"/>
        <v>192.32</v>
      </c>
      <c r="M280" s="48">
        <f t="shared" si="46"/>
        <v>191.93</v>
      </c>
      <c r="N280" s="48">
        <f t="shared" si="47"/>
        <v>192.16</v>
      </c>
      <c r="O280" s="49">
        <f t="shared" ca="1" si="50"/>
        <v>100587000</v>
      </c>
    </row>
    <row r="281" spans="1:15" x14ac:dyDescent="0.25">
      <c r="A281">
        <v>266</v>
      </c>
      <c r="B281" s="93">
        <v>41809</v>
      </c>
      <c r="C281" s="48">
        <v>196.429993</v>
      </c>
      <c r="D281" s="48">
        <v>196.60000600000001</v>
      </c>
      <c r="E281" s="48">
        <v>195.800003</v>
      </c>
      <c r="F281" s="48">
        <v>196.479996</v>
      </c>
      <c r="G281" s="49">
        <v>85929000</v>
      </c>
      <c r="H281" s="48">
        <v>191.77156299999999</v>
      </c>
      <c r="I281" s="52">
        <f t="shared" si="48"/>
        <v>0.97603606934112508</v>
      </c>
      <c r="J281" s="52">
        <f t="shared" ca="1" si="49"/>
        <v>1</v>
      </c>
      <c r="K281" s="48">
        <f t="shared" si="44"/>
        <v>191.72</v>
      </c>
      <c r="L281" s="48">
        <f t="shared" si="45"/>
        <v>191.89</v>
      </c>
      <c r="M281" s="48">
        <f t="shared" si="46"/>
        <v>191.11</v>
      </c>
      <c r="N281" s="48">
        <f t="shared" si="47"/>
        <v>191.77</v>
      </c>
      <c r="O281" s="49">
        <f t="shared" ca="1" si="50"/>
        <v>85929000</v>
      </c>
    </row>
    <row r="282" spans="1:15" x14ac:dyDescent="0.25">
      <c r="A282">
        <v>267</v>
      </c>
      <c r="B282" s="93">
        <v>41808</v>
      </c>
      <c r="C282" s="48">
        <v>194.83000200000001</v>
      </c>
      <c r="D282" s="48">
        <v>196.36999499999999</v>
      </c>
      <c r="E282" s="48">
        <v>194.39999399999999</v>
      </c>
      <c r="F282" s="48">
        <v>196.259995</v>
      </c>
      <c r="G282" s="49">
        <v>105267000</v>
      </c>
      <c r="H282" s="48">
        <v>191.55683400000001</v>
      </c>
      <c r="I282" s="52">
        <f t="shared" si="48"/>
        <v>0.97603606888912842</v>
      </c>
      <c r="J282" s="52">
        <f t="shared" ca="1" si="49"/>
        <v>1</v>
      </c>
      <c r="K282" s="48">
        <f t="shared" si="44"/>
        <v>190.16</v>
      </c>
      <c r="L282" s="48">
        <f t="shared" si="45"/>
        <v>191.66</v>
      </c>
      <c r="M282" s="48">
        <f t="shared" si="46"/>
        <v>189.74</v>
      </c>
      <c r="N282" s="48">
        <f t="shared" si="47"/>
        <v>191.56</v>
      </c>
      <c r="O282" s="49">
        <f t="shared" ca="1" si="50"/>
        <v>105267000</v>
      </c>
    </row>
    <row r="283" spans="1:15" x14ac:dyDescent="0.25">
      <c r="A283">
        <v>268</v>
      </c>
      <c r="B283" s="93">
        <v>41807</v>
      </c>
      <c r="C283" s="48">
        <v>194.020004</v>
      </c>
      <c r="D283" s="48">
        <v>194.970001</v>
      </c>
      <c r="E283" s="48">
        <v>193.80999800000001</v>
      </c>
      <c r="F283" s="48">
        <v>194.83000200000001</v>
      </c>
      <c r="G283" s="49">
        <v>84834000</v>
      </c>
      <c r="H283" s="48">
        <v>190.16111000000001</v>
      </c>
      <c r="I283" s="52">
        <f t="shared" si="48"/>
        <v>0.97603607271943671</v>
      </c>
      <c r="J283" s="52">
        <f t="shared" ca="1" si="49"/>
        <v>1</v>
      </c>
      <c r="K283" s="48">
        <f t="shared" si="44"/>
        <v>189.37</v>
      </c>
      <c r="L283" s="48">
        <f t="shared" si="45"/>
        <v>190.3</v>
      </c>
      <c r="M283" s="48">
        <f t="shared" si="46"/>
        <v>189.17</v>
      </c>
      <c r="N283" s="48">
        <f t="shared" si="47"/>
        <v>190.16</v>
      </c>
      <c r="O283" s="49">
        <f t="shared" ca="1" si="50"/>
        <v>84834000</v>
      </c>
    </row>
    <row r="284" spans="1:15" x14ac:dyDescent="0.25">
      <c r="A284">
        <v>269</v>
      </c>
      <c r="B284" s="93">
        <v>41806</v>
      </c>
      <c r="C284" s="48">
        <v>193.88999899999999</v>
      </c>
      <c r="D284" s="48">
        <v>194.699997</v>
      </c>
      <c r="E284" s="48">
        <v>193.66000399999999</v>
      </c>
      <c r="F284" s="48">
        <v>194.28999300000001</v>
      </c>
      <c r="G284" s="49">
        <v>87424000</v>
      </c>
      <c r="H284" s="48">
        <v>189.63404199999999</v>
      </c>
      <c r="I284" s="52">
        <f t="shared" si="48"/>
        <v>0.97603607407613624</v>
      </c>
      <c r="J284" s="52">
        <f t="shared" ca="1" si="49"/>
        <v>1</v>
      </c>
      <c r="K284" s="48">
        <f t="shared" si="44"/>
        <v>189.24</v>
      </c>
      <c r="L284" s="48">
        <f t="shared" si="45"/>
        <v>190.03</v>
      </c>
      <c r="M284" s="48">
        <f t="shared" si="46"/>
        <v>189.02</v>
      </c>
      <c r="N284" s="48">
        <f t="shared" si="47"/>
        <v>189.63</v>
      </c>
      <c r="O284" s="49">
        <f t="shared" ca="1" si="50"/>
        <v>87424000</v>
      </c>
    </row>
    <row r="285" spans="1:15" x14ac:dyDescent="0.25">
      <c r="A285">
        <v>270</v>
      </c>
      <c r="B285" s="93">
        <v>41803</v>
      </c>
      <c r="C285" s="48">
        <v>193.91999799999999</v>
      </c>
      <c r="D285" s="48">
        <v>194.320007</v>
      </c>
      <c r="E285" s="48">
        <v>193.300003</v>
      </c>
      <c r="F285" s="48">
        <v>194.13000500000001</v>
      </c>
      <c r="G285" s="49">
        <v>82017000</v>
      </c>
      <c r="H285" s="48">
        <v>189.47788700000001</v>
      </c>
      <c r="I285" s="52">
        <f t="shared" si="48"/>
        <v>0.97603606923102892</v>
      </c>
      <c r="J285" s="52">
        <f t="shared" ca="1" si="49"/>
        <v>1</v>
      </c>
      <c r="K285" s="48">
        <f t="shared" si="44"/>
        <v>189.27</v>
      </c>
      <c r="L285" s="48">
        <f t="shared" si="45"/>
        <v>189.66</v>
      </c>
      <c r="M285" s="48">
        <f t="shared" si="46"/>
        <v>188.67</v>
      </c>
      <c r="N285" s="48">
        <f t="shared" si="47"/>
        <v>189.48</v>
      </c>
      <c r="O285" s="49">
        <f t="shared" ca="1" si="50"/>
        <v>82017000</v>
      </c>
    </row>
    <row r="286" spans="1:15" x14ac:dyDescent="0.25">
      <c r="A286">
        <v>271</v>
      </c>
      <c r="B286" s="93">
        <v>41802</v>
      </c>
      <c r="C286" s="48">
        <v>194.69000199999999</v>
      </c>
      <c r="D286" s="48">
        <v>194.800003</v>
      </c>
      <c r="E286" s="48">
        <v>193.11000100000001</v>
      </c>
      <c r="F286" s="48">
        <v>193.53999300000001</v>
      </c>
      <c r="G286" s="49">
        <v>106350000</v>
      </c>
      <c r="H286" s="48">
        <v>188.90201500000001</v>
      </c>
      <c r="I286" s="52">
        <f t="shared" si="48"/>
        <v>0.97603607436319373</v>
      </c>
      <c r="J286" s="52">
        <f t="shared" ca="1" si="49"/>
        <v>1</v>
      </c>
      <c r="K286" s="48">
        <f t="shared" si="44"/>
        <v>190.02</v>
      </c>
      <c r="L286" s="48">
        <f t="shared" si="45"/>
        <v>190.13</v>
      </c>
      <c r="M286" s="48">
        <f t="shared" si="46"/>
        <v>188.48</v>
      </c>
      <c r="N286" s="48">
        <f t="shared" si="47"/>
        <v>188.9</v>
      </c>
      <c r="O286" s="49">
        <f t="shared" ca="1" si="50"/>
        <v>106350000</v>
      </c>
    </row>
    <row r="287" spans="1:15" x14ac:dyDescent="0.25">
      <c r="A287">
        <v>272</v>
      </c>
      <c r="B287" s="93">
        <v>41801</v>
      </c>
      <c r="C287" s="48">
        <v>194.89999399999999</v>
      </c>
      <c r="D287" s="48">
        <v>195.11999499999999</v>
      </c>
      <c r="E287" s="48">
        <v>194.479996</v>
      </c>
      <c r="F287" s="48">
        <v>194.91999799999999</v>
      </c>
      <c r="G287" s="49">
        <v>68772000</v>
      </c>
      <c r="H287" s="48">
        <v>190.24894900000001</v>
      </c>
      <c r="I287" s="52">
        <f t="shared" si="48"/>
        <v>0.9760360709628163</v>
      </c>
      <c r="J287" s="52">
        <f t="shared" ca="1" si="49"/>
        <v>1</v>
      </c>
      <c r="K287" s="48">
        <f t="shared" si="44"/>
        <v>190.23</v>
      </c>
      <c r="L287" s="48">
        <f t="shared" si="45"/>
        <v>190.44</v>
      </c>
      <c r="M287" s="48">
        <f t="shared" si="46"/>
        <v>189.82</v>
      </c>
      <c r="N287" s="48">
        <f t="shared" si="47"/>
        <v>190.25</v>
      </c>
      <c r="O287" s="49">
        <f t="shared" ca="1" si="50"/>
        <v>68772000</v>
      </c>
    </row>
    <row r="288" spans="1:15" x14ac:dyDescent="0.25">
      <c r="A288">
        <v>273</v>
      </c>
      <c r="B288" s="93">
        <v>41800</v>
      </c>
      <c r="C288" s="48">
        <v>195.33999600000001</v>
      </c>
      <c r="D288" s="48">
        <v>195.63999899999999</v>
      </c>
      <c r="E288" s="48">
        <v>194.91999799999999</v>
      </c>
      <c r="F288" s="48">
        <v>195.60000600000001</v>
      </c>
      <c r="G288" s="49">
        <v>57129000</v>
      </c>
      <c r="H288" s="48">
        <v>190.91266200000001</v>
      </c>
      <c r="I288" s="52">
        <f t="shared" si="48"/>
        <v>0.97603607435472162</v>
      </c>
      <c r="J288" s="52">
        <f t="shared" ca="1" si="49"/>
        <v>1</v>
      </c>
      <c r="K288" s="48">
        <f t="shared" si="44"/>
        <v>190.66</v>
      </c>
      <c r="L288" s="48">
        <f t="shared" si="45"/>
        <v>190.95</v>
      </c>
      <c r="M288" s="48">
        <f t="shared" si="46"/>
        <v>190.25</v>
      </c>
      <c r="N288" s="48">
        <f t="shared" si="47"/>
        <v>190.91</v>
      </c>
      <c r="O288" s="49">
        <f t="shared" ca="1" si="50"/>
        <v>57129000</v>
      </c>
    </row>
    <row r="289" spans="1:15" x14ac:dyDescent="0.25">
      <c r="A289">
        <v>274</v>
      </c>
      <c r="B289" s="93">
        <v>41799</v>
      </c>
      <c r="C289" s="48">
        <v>195.35000600000001</v>
      </c>
      <c r="D289" s="48">
        <v>196.050003</v>
      </c>
      <c r="E289" s="48">
        <v>195.16999799999999</v>
      </c>
      <c r="F289" s="48">
        <v>195.58000200000001</v>
      </c>
      <c r="G289" s="49">
        <v>65119000</v>
      </c>
      <c r="H289" s="48">
        <v>190.893137</v>
      </c>
      <c r="I289" s="52">
        <f t="shared" si="48"/>
        <v>0.976036072440576</v>
      </c>
      <c r="J289" s="52">
        <f t="shared" ca="1" si="49"/>
        <v>1</v>
      </c>
      <c r="K289" s="48">
        <f t="shared" si="44"/>
        <v>190.67</v>
      </c>
      <c r="L289" s="48">
        <f t="shared" si="45"/>
        <v>191.35</v>
      </c>
      <c r="M289" s="48">
        <f t="shared" si="46"/>
        <v>190.49</v>
      </c>
      <c r="N289" s="48">
        <f t="shared" si="47"/>
        <v>190.89</v>
      </c>
      <c r="O289" s="49">
        <f t="shared" ca="1" si="50"/>
        <v>65119000</v>
      </c>
    </row>
    <row r="290" spans="1:15" x14ac:dyDescent="0.25">
      <c r="A290">
        <v>275</v>
      </c>
      <c r="B290" s="93">
        <v>41796</v>
      </c>
      <c r="C290" s="48">
        <v>194.86999499999999</v>
      </c>
      <c r="D290" s="48">
        <v>195.429993</v>
      </c>
      <c r="E290" s="48">
        <v>194.779999</v>
      </c>
      <c r="F290" s="48">
        <v>195.38000500000001</v>
      </c>
      <c r="G290" s="49">
        <v>78696000</v>
      </c>
      <c r="H290" s="48">
        <v>190.69793200000001</v>
      </c>
      <c r="I290" s="52">
        <f t="shared" si="48"/>
        <v>0.97603606878810345</v>
      </c>
      <c r="J290" s="52">
        <f t="shared" ca="1" si="49"/>
        <v>1</v>
      </c>
      <c r="K290" s="48">
        <f t="shared" si="44"/>
        <v>190.2</v>
      </c>
      <c r="L290" s="48">
        <f t="shared" si="45"/>
        <v>190.75</v>
      </c>
      <c r="M290" s="48">
        <f t="shared" si="46"/>
        <v>190.11</v>
      </c>
      <c r="N290" s="48">
        <f t="shared" si="47"/>
        <v>190.7</v>
      </c>
      <c r="O290" s="49">
        <f t="shared" ca="1" si="50"/>
        <v>78696000</v>
      </c>
    </row>
    <row r="291" spans="1:15" x14ac:dyDescent="0.25">
      <c r="A291">
        <v>276</v>
      </c>
      <c r="B291" s="93">
        <v>41795</v>
      </c>
      <c r="C291" s="48">
        <v>193.41000399999999</v>
      </c>
      <c r="D291" s="48">
        <v>194.64999399999999</v>
      </c>
      <c r="E291" s="48">
        <v>192.699997</v>
      </c>
      <c r="F291" s="48">
        <v>194.449997</v>
      </c>
      <c r="G291" s="49">
        <v>92103000</v>
      </c>
      <c r="H291" s="48">
        <v>189.790211</v>
      </c>
      <c r="I291" s="52">
        <f t="shared" si="48"/>
        <v>0.97603607059968223</v>
      </c>
      <c r="J291" s="52">
        <f t="shared" ca="1" si="49"/>
        <v>1</v>
      </c>
      <c r="K291" s="48">
        <f t="shared" si="44"/>
        <v>188.78</v>
      </c>
      <c r="L291" s="48">
        <f t="shared" si="45"/>
        <v>189.99</v>
      </c>
      <c r="M291" s="48">
        <f t="shared" si="46"/>
        <v>188.08</v>
      </c>
      <c r="N291" s="48">
        <f t="shared" si="47"/>
        <v>189.79</v>
      </c>
      <c r="O291" s="49">
        <f t="shared" ca="1" si="50"/>
        <v>92103000</v>
      </c>
    </row>
    <row r="292" spans="1:15" x14ac:dyDescent="0.25">
      <c r="A292">
        <v>277</v>
      </c>
      <c r="B292" s="93">
        <v>41794</v>
      </c>
      <c r="C292" s="48">
        <v>192.470001</v>
      </c>
      <c r="D292" s="48">
        <v>193.300003</v>
      </c>
      <c r="E292" s="48">
        <v>192.270004</v>
      </c>
      <c r="F292" s="48">
        <v>193.19000199999999</v>
      </c>
      <c r="G292" s="49">
        <v>55529000</v>
      </c>
      <c r="H292" s="48">
        <v>188.56041099999999</v>
      </c>
      <c r="I292" s="52">
        <f t="shared" si="48"/>
        <v>0.97603607354380584</v>
      </c>
      <c r="J292" s="52">
        <f t="shared" ca="1" si="49"/>
        <v>1</v>
      </c>
      <c r="K292" s="48">
        <f t="shared" si="44"/>
        <v>187.86</v>
      </c>
      <c r="L292" s="48">
        <f t="shared" si="45"/>
        <v>188.67</v>
      </c>
      <c r="M292" s="48">
        <f t="shared" si="46"/>
        <v>187.66</v>
      </c>
      <c r="N292" s="48">
        <f t="shared" si="47"/>
        <v>188.56</v>
      </c>
      <c r="O292" s="49">
        <f t="shared" ca="1" si="50"/>
        <v>55529000</v>
      </c>
    </row>
    <row r="293" spans="1:15" x14ac:dyDescent="0.25">
      <c r="A293">
        <v>278</v>
      </c>
      <c r="B293" s="93">
        <v>41793</v>
      </c>
      <c r="C293" s="48">
        <v>192.429993</v>
      </c>
      <c r="D293" s="48">
        <v>192.89999399999999</v>
      </c>
      <c r="E293" s="48">
        <v>192.25</v>
      </c>
      <c r="F293" s="48">
        <v>192.800003</v>
      </c>
      <c r="G293" s="49">
        <v>65047000</v>
      </c>
      <c r="H293" s="48">
        <v>188.17975799999999</v>
      </c>
      <c r="I293" s="52">
        <f t="shared" si="48"/>
        <v>0.9760360740243349</v>
      </c>
      <c r="J293" s="52">
        <f t="shared" ca="1" si="49"/>
        <v>1</v>
      </c>
      <c r="K293" s="48">
        <f t="shared" si="44"/>
        <v>187.82</v>
      </c>
      <c r="L293" s="48">
        <f t="shared" si="45"/>
        <v>188.28</v>
      </c>
      <c r="M293" s="48">
        <f t="shared" si="46"/>
        <v>187.64</v>
      </c>
      <c r="N293" s="48">
        <f t="shared" si="47"/>
        <v>188.18</v>
      </c>
      <c r="O293" s="49">
        <f t="shared" ca="1" si="50"/>
        <v>65047000</v>
      </c>
    </row>
    <row r="294" spans="1:15" x14ac:dyDescent="0.25">
      <c r="A294">
        <v>279</v>
      </c>
      <c r="B294" s="93">
        <v>41792</v>
      </c>
      <c r="C294" s="48">
        <v>192.949997</v>
      </c>
      <c r="D294" s="48">
        <v>192.990005</v>
      </c>
      <c r="E294" s="48">
        <v>191.970001</v>
      </c>
      <c r="F294" s="48">
        <v>192.89999399999999</v>
      </c>
      <c r="G294" s="49">
        <v>64656000</v>
      </c>
      <c r="H294" s="48">
        <v>188.27735200000001</v>
      </c>
      <c r="I294" s="52">
        <f t="shared" si="48"/>
        <v>0.97603606975747248</v>
      </c>
      <c r="J294" s="52">
        <f t="shared" ca="1" si="49"/>
        <v>1</v>
      </c>
      <c r="K294" s="48">
        <f t="shared" si="44"/>
        <v>188.33</v>
      </c>
      <c r="L294" s="48">
        <f t="shared" si="45"/>
        <v>188.37</v>
      </c>
      <c r="M294" s="48">
        <f t="shared" si="46"/>
        <v>187.37</v>
      </c>
      <c r="N294" s="48">
        <f t="shared" si="47"/>
        <v>188.28</v>
      </c>
      <c r="O294" s="49">
        <f t="shared" ca="1" si="50"/>
        <v>64656000</v>
      </c>
    </row>
    <row r="295" spans="1:15" x14ac:dyDescent="0.25">
      <c r="A295">
        <v>280</v>
      </c>
      <c r="B295" s="93">
        <v>41789</v>
      </c>
      <c r="C295" s="48">
        <v>192.19000199999999</v>
      </c>
      <c r="D295" s="48">
        <v>192.800003</v>
      </c>
      <c r="E295" s="48">
        <v>192.029999</v>
      </c>
      <c r="F295" s="48">
        <v>192.679993</v>
      </c>
      <c r="G295" s="49">
        <v>76316000</v>
      </c>
      <c r="H295" s="48">
        <v>188.062623</v>
      </c>
      <c r="I295" s="52">
        <f t="shared" si="48"/>
        <v>0.97603606929755293</v>
      </c>
      <c r="J295" s="52">
        <f t="shared" ca="1" si="49"/>
        <v>1</v>
      </c>
      <c r="K295" s="48">
        <f t="shared" si="44"/>
        <v>187.58</v>
      </c>
      <c r="L295" s="48">
        <f t="shared" si="45"/>
        <v>188.18</v>
      </c>
      <c r="M295" s="48">
        <f t="shared" si="46"/>
        <v>187.43</v>
      </c>
      <c r="N295" s="48">
        <f t="shared" si="47"/>
        <v>188.06</v>
      </c>
      <c r="O295" s="49">
        <f t="shared" ca="1" si="50"/>
        <v>76316000</v>
      </c>
    </row>
    <row r="296" spans="1:15" x14ac:dyDescent="0.25">
      <c r="A296">
        <v>281</v>
      </c>
      <c r="B296" s="93">
        <v>41788</v>
      </c>
      <c r="C296" s="48">
        <v>191.820007</v>
      </c>
      <c r="D296" s="48">
        <v>192.39999399999999</v>
      </c>
      <c r="E296" s="48">
        <v>191.33000200000001</v>
      </c>
      <c r="F296" s="48">
        <v>192.36999499999999</v>
      </c>
      <c r="G296" s="49">
        <v>64377000</v>
      </c>
      <c r="H296" s="48">
        <v>187.760054</v>
      </c>
      <c r="I296" s="52">
        <f t="shared" si="48"/>
        <v>0.97603607049009911</v>
      </c>
      <c r="J296" s="52">
        <f t="shared" ca="1" si="49"/>
        <v>1</v>
      </c>
      <c r="K296" s="48">
        <f t="shared" si="44"/>
        <v>187.22</v>
      </c>
      <c r="L296" s="48">
        <f t="shared" si="45"/>
        <v>187.79</v>
      </c>
      <c r="M296" s="48">
        <f t="shared" si="46"/>
        <v>186.74</v>
      </c>
      <c r="N296" s="48">
        <f t="shared" si="47"/>
        <v>187.76</v>
      </c>
      <c r="O296" s="49">
        <f t="shared" ca="1" si="50"/>
        <v>64377000</v>
      </c>
    </row>
    <row r="297" spans="1:15" x14ac:dyDescent="0.25">
      <c r="A297">
        <v>282</v>
      </c>
      <c r="B297" s="93">
        <v>41787</v>
      </c>
      <c r="C297" s="48">
        <v>191.520004</v>
      </c>
      <c r="D297" s="48">
        <v>191.820007</v>
      </c>
      <c r="E297" s="48">
        <v>191.05999800000001</v>
      </c>
      <c r="F297" s="48">
        <v>191.38000500000001</v>
      </c>
      <c r="G297" s="49">
        <v>66723000</v>
      </c>
      <c r="H297" s="48">
        <v>186.79378800000001</v>
      </c>
      <c r="I297" s="52">
        <f t="shared" si="48"/>
        <v>0.97603607022583161</v>
      </c>
      <c r="J297" s="52">
        <f t="shared" ca="1" si="49"/>
        <v>1</v>
      </c>
      <c r="K297" s="48">
        <f t="shared" si="44"/>
        <v>186.93</v>
      </c>
      <c r="L297" s="48">
        <f t="shared" si="45"/>
        <v>187.22</v>
      </c>
      <c r="M297" s="48">
        <f t="shared" si="46"/>
        <v>186.48</v>
      </c>
      <c r="N297" s="48">
        <f t="shared" si="47"/>
        <v>186.79</v>
      </c>
      <c r="O297" s="49">
        <f t="shared" ca="1" si="50"/>
        <v>66723000</v>
      </c>
    </row>
    <row r="298" spans="1:15" x14ac:dyDescent="0.25">
      <c r="A298">
        <v>283</v>
      </c>
      <c r="B298" s="93">
        <v>41786</v>
      </c>
      <c r="C298" s="48">
        <v>191.05999800000001</v>
      </c>
      <c r="D298" s="48">
        <v>191.58000200000001</v>
      </c>
      <c r="E298" s="48">
        <v>190.949997</v>
      </c>
      <c r="F298" s="48">
        <v>191.520004</v>
      </c>
      <c r="G298" s="49">
        <v>72010000</v>
      </c>
      <c r="H298" s="48">
        <v>186.93043299999999</v>
      </c>
      <c r="I298" s="52">
        <f t="shared" si="48"/>
        <v>0.97603607506190315</v>
      </c>
      <c r="J298" s="52">
        <f t="shared" ca="1" si="49"/>
        <v>1</v>
      </c>
      <c r="K298" s="48">
        <f t="shared" si="44"/>
        <v>186.48</v>
      </c>
      <c r="L298" s="48">
        <f t="shared" si="45"/>
        <v>186.99</v>
      </c>
      <c r="M298" s="48">
        <f t="shared" si="46"/>
        <v>186.37</v>
      </c>
      <c r="N298" s="48">
        <f t="shared" si="47"/>
        <v>186.93</v>
      </c>
      <c r="O298" s="49">
        <f t="shared" ca="1" si="50"/>
        <v>72010000</v>
      </c>
    </row>
    <row r="299" spans="1:15" x14ac:dyDescent="0.25">
      <c r="A299">
        <v>284</v>
      </c>
      <c r="B299" s="93">
        <v>41782</v>
      </c>
      <c r="C299" s="48">
        <v>189.759995</v>
      </c>
      <c r="D299" s="48">
        <v>190.479996</v>
      </c>
      <c r="E299" s="48">
        <v>189.58999600000001</v>
      </c>
      <c r="F299" s="48">
        <v>190.35000600000001</v>
      </c>
      <c r="G299" s="49">
        <v>61092800</v>
      </c>
      <c r="H299" s="48">
        <v>185.78847200000001</v>
      </c>
      <c r="I299" s="52">
        <f t="shared" si="48"/>
        <v>0.97603607115200197</v>
      </c>
      <c r="J299" s="52">
        <f t="shared" ca="1" si="49"/>
        <v>1</v>
      </c>
      <c r="K299" s="48">
        <f t="shared" si="44"/>
        <v>185.21</v>
      </c>
      <c r="L299" s="48">
        <f t="shared" si="45"/>
        <v>185.92</v>
      </c>
      <c r="M299" s="48">
        <f t="shared" si="46"/>
        <v>185.05</v>
      </c>
      <c r="N299" s="48">
        <f t="shared" si="47"/>
        <v>185.79</v>
      </c>
      <c r="O299" s="49">
        <f t="shared" ca="1" si="50"/>
        <v>61092800</v>
      </c>
    </row>
    <row r="300" spans="1:15" x14ac:dyDescent="0.25">
      <c r="A300">
        <v>285</v>
      </c>
      <c r="B300" s="93">
        <v>41781</v>
      </c>
      <c r="C300" s="48">
        <v>189.179993</v>
      </c>
      <c r="D300" s="48">
        <v>189.979996</v>
      </c>
      <c r="E300" s="48">
        <v>188.86000100000001</v>
      </c>
      <c r="F300" s="48">
        <v>189.58999600000001</v>
      </c>
      <c r="G300" s="49">
        <v>61549000</v>
      </c>
      <c r="H300" s="48">
        <v>185.04667499999999</v>
      </c>
      <c r="I300" s="52">
        <f t="shared" si="48"/>
        <v>0.97603607207207277</v>
      </c>
      <c r="J300" s="52">
        <f t="shared" ca="1" si="49"/>
        <v>1</v>
      </c>
      <c r="K300" s="48">
        <f t="shared" si="44"/>
        <v>184.65</v>
      </c>
      <c r="L300" s="48">
        <f t="shared" si="45"/>
        <v>185.43</v>
      </c>
      <c r="M300" s="48">
        <f t="shared" si="46"/>
        <v>184.33</v>
      </c>
      <c r="N300" s="48">
        <f t="shared" si="47"/>
        <v>185.05</v>
      </c>
      <c r="O300" s="49">
        <f t="shared" ca="1" si="50"/>
        <v>61549000</v>
      </c>
    </row>
    <row r="301" spans="1:15" x14ac:dyDescent="0.25">
      <c r="A301">
        <v>286</v>
      </c>
      <c r="B301" s="93">
        <v>41780</v>
      </c>
      <c r="C301" s="48">
        <v>188.08999600000001</v>
      </c>
      <c r="D301" s="48">
        <v>189.220001</v>
      </c>
      <c r="E301" s="48">
        <v>188.05999800000001</v>
      </c>
      <c r="F301" s="48">
        <v>189.13000500000001</v>
      </c>
      <c r="G301" s="49">
        <v>89093000</v>
      </c>
      <c r="H301" s="48">
        <v>184.59770700000001</v>
      </c>
      <c r="I301" s="52">
        <f t="shared" si="48"/>
        <v>0.97603607106127876</v>
      </c>
      <c r="J301" s="52">
        <f t="shared" ca="1" si="49"/>
        <v>1</v>
      </c>
      <c r="K301" s="48">
        <f t="shared" si="44"/>
        <v>183.58</v>
      </c>
      <c r="L301" s="48">
        <f t="shared" si="45"/>
        <v>184.69</v>
      </c>
      <c r="M301" s="48">
        <f t="shared" si="46"/>
        <v>183.55</v>
      </c>
      <c r="N301" s="48">
        <f t="shared" si="47"/>
        <v>184.6</v>
      </c>
      <c r="O301" s="49">
        <f t="shared" ca="1" si="50"/>
        <v>89093000</v>
      </c>
    </row>
    <row r="302" spans="1:15" x14ac:dyDescent="0.25">
      <c r="A302">
        <v>287</v>
      </c>
      <c r="B302" s="93">
        <v>41779</v>
      </c>
      <c r="C302" s="48">
        <v>188.64999399999999</v>
      </c>
      <c r="D302" s="48">
        <v>188.66999799999999</v>
      </c>
      <c r="E302" s="48">
        <v>187.070007</v>
      </c>
      <c r="F302" s="48">
        <v>187.550003</v>
      </c>
      <c r="G302" s="49">
        <v>111644000</v>
      </c>
      <c r="H302" s="48">
        <v>183.05556799999999</v>
      </c>
      <c r="I302" s="52">
        <f t="shared" si="48"/>
        <v>0.97603607076455223</v>
      </c>
      <c r="J302" s="52">
        <f t="shared" ca="1" si="49"/>
        <v>1</v>
      </c>
      <c r="K302" s="48">
        <f t="shared" si="44"/>
        <v>184.13</v>
      </c>
      <c r="L302" s="48">
        <f t="shared" si="45"/>
        <v>184.15</v>
      </c>
      <c r="M302" s="48">
        <f t="shared" si="46"/>
        <v>182.59</v>
      </c>
      <c r="N302" s="48">
        <f t="shared" si="47"/>
        <v>183.06</v>
      </c>
      <c r="O302" s="49">
        <f t="shared" ca="1" si="50"/>
        <v>111644000</v>
      </c>
    </row>
    <row r="303" spans="1:15" x14ac:dyDescent="0.25">
      <c r="A303">
        <v>288</v>
      </c>
      <c r="B303" s="93">
        <v>41778</v>
      </c>
      <c r="C303" s="48">
        <v>187.69000199999999</v>
      </c>
      <c r="D303" s="48">
        <v>188.88999899999999</v>
      </c>
      <c r="E303" s="48">
        <v>187.520004</v>
      </c>
      <c r="F303" s="48">
        <v>188.740005</v>
      </c>
      <c r="G303" s="49">
        <v>63839000</v>
      </c>
      <c r="H303" s="48">
        <v>184.21705399999999</v>
      </c>
      <c r="I303" s="52">
        <f t="shared" si="48"/>
        <v>0.97603607671834058</v>
      </c>
      <c r="J303" s="52">
        <f t="shared" ca="1" si="49"/>
        <v>1</v>
      </c>
      <c r="K303" s="48">
        <f t="shared" si="44"/>
        <v>183.19</v>
      </c>
      <c r="L303" s="48">
        <f t="shared" si="45"/>
        <v>184.36</v>
      </c>
      <c r="M303" s="48">
        <f t="shared" si="46"/>
        <v>183.03</v>
      </c>
      <c r="N303" s="48">
        <f t="shared" si="47"/>
        <v>184.22</v>
      </c>
      <c r="O303" s="49">
        <f t="shared" ca="1" si="50"/>
        <v>63839000</v>
      </c>
    </row>
    <row r="304" spans="1:15" x14ac:dyDescent="0.25">
      <c r="A304">
        <v>289</v>
      </c>
      <c r="B304" s="93">
        <v>41775</v>
      </c>
      <c r="C304" s="48">
        <v>187.509995</v>
      </c>
      <c r="D304" s="48">
        <v>188.13000500000001</v>
      </c>
      <c r="E304" s="48">
        <v>186.720001</v>
      </c>
      <c r="F304" s="48">
        <v>188.050003</v>
      </c>
      <c r="G304" s="49">
        <v>97458000</v>
      </c>
      <c r="H304" s="48">
        <v>183.543586</v>
      </c>
      <c r="I304" s="52">
        <f t="shared" si="48"/>
        <v>0.97603607057639874</v>
      </c>
      <c r="J304" s="52">
        <f t="shared" ca="1" si="49"/>
        <v>1</v>
      </c>
      <c r="K304" s="48">
        <f t="shared" si="44"/>
        <v>183.02</v>
      </c>
      <c r="L304" s="48">
        <f t="shared" si="45"/>
        <v>183.62</v>
      </c>
      <c r="M304" s="48">
        <f t="shared" si="46"/>
        <v>182.25</v>
      </c>
      <c r="N304" s="48">
        <f t="shared" si="47"/>
        <v>183.54</v>
      </c>
      <c r="O304" s="49">
        <f t="shared" ca="1" si="50"/>
        <v>97458000</v>
      </c>
    </row>
    <row r="305" spans="1:15" x14ac:dyDescent="0.25">
      <c r="A305">
        <v>290</v>
      </c>
      <c r="B305" s="93">
        <v>41774</v>
      </c>
      <c r="C305" s="48">
        <v>188.679993</v>
      </c>
      <c r="D305" s="48">
        <v>188.720001</v>
      </c>
      <c r="E305" s="48">
        <v>186.479996</v>
      </c>
      <c r="F305" s="48">
        <v>187.39999399999999</v>
      </c>
      <c r="G305" s="49">
        <v>154956000</v>
      </c>
      <c r="H305" s="48">
        <v>182.909154</v>
      </c>
      <c r="I305" s="52">
        <f t="shared" si="48"/>
        <v>0.97603607180478358</v>
      </c>
      <c r="J305" s="52">
        <f t="shared" ca="1" si="49"/>
        <v>1</v>
      </c>
      <c r="K305" s="48">
        <f t="shared" si="44"/>
        <v>184.16</v>
      </c>
      <c r="L305" s="48">
        <f t="shared" si="45"/>
        <v>184.2</v>
      </c>
      <c r="M305" s="48">
        <f t="shared" si="46"/>
        <v>182.01</v>
      </c>
      <c r="N305" s="48">
        <f t="shared" si="47"/>
        <v>182.91</v>
      </c>
      <c r="O305" s="49">
        <f t="shared" ca="1" si="50"/>
        <v>154956000</v>
      </c>
    </row>
    <row r="306" spans="1:15" x14ac:dyDescent="0.25">
      <c r="A306">
        <v>291</v>
      </c>
      <c r="B306" s="93">
        <v>41773</v>
      </c>
      <c r="C306" s="48">
        <v>189.78999300000001</v>
      </c>
      <c r="D306" s="48">
        <v>189.88000500000001</v>
      </c>
      <c r="E306" s="48">
        <v>188.78999300000001</v>
      </c>
      <c r="F306" s="48">
        <v>189.05999800000001</v>
      </c>
      <c r="G306" s="49">
        <v>72367000</v>
      </c>
      <c r="H306" s="48">
        <v>184.52937700000001</v>
      </c>
      <c r="I306" s="52">
        <f t="shared" si="48"/>
        <v>0.97603606766144158</v>
      </c>
      <c r="J306" s="52">
        <f t="shared" ca="1" si="49"/>
        <v>1</v>
      </c>
      <c r="K306" s="48">
        <f t="shared" si="44"/>
        <v>185.24</v>
      </c>
      <c r="L306" s="48">
        <f t="shared" si="45"/>
        <v>185.33</v>
      </c>
      <c r="M306" s="48">
        <f t="shared" si="46"/>
        <v>184.27</v>
      </c>
      <c r="N306" s="48">
        <f t="shared" si="47"/>
        <v>184.53</v>
      </c>
      <c r="O306" s="49">
        <f t="shared" ca="1" si="50"/>
        <v>72367000</v>
      </c>
    </row>
    <row r="307" spans="1:15" x14ac:dyDescent="0.25">
      <c r="A307">
        <v>292</v>
      </c>
      <c r="B307" s="93">
        <v>41772</v>
      </c>
      <c r="C307" s="48">
        <v>190.03999300000001</v>
      </c>
      <c r="D307" s="48">
        <v>190.41999799999999</v>
      </c>
      <c r="E307" s="48">
        <v>189.770004</v>
      </c>
      <c r="F307" s="48">
        <v>189.96000699999999</v>
      </c>
      <c r="G307" s="49">
        <v>66454000</v>
      </c>
      <c r="H307" s="48">
        <v>185.40781899999999</v>
      </c>
      <c r="I307" s="52">
        <f t="shared" si="48"/>
        <v>0.97603607163480466</v>
      </c>
      <c r="J307" s="52">
        <f t="shared" ca="1" si="49"/>
        <v>1</v>
      </c>
      <c r="K307" s="48">
        <f t="shared" si="44"/>
        <v>185.49</v>
      </c>
      <c r="L307" s="48">
        <f t="shared" si="45"/>
        <v>185.86</v>
      </c>
      <c r="M307" s="48">
        <f t="shared" si="46"/>
        <v>185.22</v>
      </c>
      <c r="N307" s="48">
        <f t="shared" si="47"/>
        <v>185.41</v>
      </c>
      <c r="O307" s="49">
        <f t="shared" ca="1" si="50"/>
        <v>66454000</v>
      </c>
    </row>
    <row r="308" spans="1:15" x14ac:dyDescent="0.25">
      <c r="A308">
        <v>293</v>
      </c>
      <c r="B308" s="93">
        <v>41771</v>
      </c>
      <c r="C308" s="48">
        <v>188.800003</v>
      </c>
      <c r="D308" s="48">
        <v>189.88000500000001</v>
      </c>
      <c r="E308" s="48">
        <v>188</v>
      </c>
      <c r="F308" s="48">
        <v>189.78999300000001</v>
      </c>
      <c r="G308" s="49">
        <v>86940000</v>
      </c>
      <c r="H308" s="48">
        <v>185.24188000000001</v>
      </c>
      <c r="I308" s="52">
        <f t="shared" si="48"/>
        <v>0.9760360758325124</v>
      </c>
      <c r="J308" s="52">
        <f t="shared" ca="1" si="49"/>
        <v>1</v>
      </c>
      <c r="K308" s="48">
        <f t="shared" si="44"/>
        <v>184.28</v>
      </c>
      <c r="L308" s="48">
        <f t="shared" si="45"/>
        <v>185.33</v>
      </c>
      <c r="M308" s="48">
        <f t="shared" si="46"/>
        <v>183.49</v>
      </c>
      <c r="N308" s="48">
        <f t="shared" si="47"/>
        <v>185.24</v>
      </c>
      <c r="O308" s="49">
        <f t="shared" ca="1" si="50"/>
        <v>86940000</v>
      </c>
    </row>
    <row r="309" spans="1:15" x14ac:dyDescent="0.25">
      <c r="A309">
        <v>294</v>
      </c>
      <c r="B309" s="93">
        <v>41768</v>
      </c>
      <c r="C309" s="48">
        <v>187.71000699999999</v>
      </c>
      <c r="D309" s="48">
        <v>188.03999300000001</v>
      </c>
      <c r="E309" s="48">
        <v>186.83000200000001</v>
      </c>
      <c r="F309" s="48">
        <v>187.96000699999999</v>
      </c>
      <c r="G309" s="49">
        <v>83679000</v>
      </c>
      <c r="H309" s="48">
        <v>183.455747</v>
      </c>
      <c r="I309" s="52">
        <f t="shared" si="48"/>
        <v>0.97603607239703927</v>
      </c>
      <c r="J309" s="52">
        <f t="shared" ca="1" si="49"/>
        <v>1</v>
      </c>
      <c r="K309" s="48">
        <f t="shared" si="44"/>
        <v>183.21</v>
      </c>
      <c r="L309" s="48">
        <f t="shared" si="45"/>
        <v>183.53</v>
      </c>
      <c r="M309" s="48">
        <f t="shared" si="46"/>
        <v>182.35</v>
      </c>
      <c r="N309" s="48">
        <f t="shared" si="47"/>
        <v>183.46</v>
      </c>
      <c r="O309" s="49">
        <f t="shared" ca="1" si="50"/>
        <v>83679000</v>
      </c>
    </row>
    <row r="310" spans="1:15" x14ac:dyDescent="0.25">
      <c r="A310">
        <v>295</v>
      </c>
      <c r="B310" s="93">
        <v>41767</v>
      </c>
      <c r="C310" s="48">
        <v>187.71000699999999</v>
      </c>
      <c r="D310" s="48">
        <v>189.050003</v>
      </c>
      <c r="E310" s="48">
        <v>187.08000200000001</v>
      </c>
      <c r="F310" s="48">
        <v>187.679993</v>
      </c>
      <c r="G310" s="49">
        <v>93618000</v>
      </c>
      <c r="H310" s="48">
        <v>183.18244300000001</v>
      </c>
      <c r="I310" s="52">
        <f t="shared" si="48"/>
        <v>0.97603607114371538</v>
      </c>
      <c r="J310" s="52">
        <f t="shared" ca="1" si="49"/>
        <v>1</v>
      </c>
      <c r="K310" s="48">
        <f t="shared" si="44"/>
        <v>183.21</v>
      </c>
      <c r="L310" s="48">
        <f t="shared" si="45"/>
        <v>184.52</v>
      </c>
      <c r="M310" s="48">
        <f t="shared" si="46"/>
        <v>182.6</v>
      </c>
      <c r="N310" s="48">
        <f t="shared" si="47"/>
        <v>183.18</v>
      </c>
      <c r="O310" s="49">
        <f t="shared" ca="1" si="50"/>
        <v>93618000</v>
      </c>
    </row>
    <row r="311" spans="1:15" x14ac:dyDescent="0.25">
      <c r="A311">
        <v>296</v>
      </c>
      <c r="B311" s="93">
        <v>41766</v>
      </c>
      <c r="C311" s="48">
        <v>187.41000399999999</v>
      </c>
      <c r="D311" s="48">
        <v>187.970001</v>
      </c>
      <c r="E311" s="48">
        <v>186.009995</v>
      </c>
      <c r="F311" s="48">
        <v>187.88000500000001</v>
      </c>
      <c r="G311" s="49">
        <v>106500000</v>
      </c>
      <c r="H311" s="48">
        <v>183.37766199999999</v>
      </c>
      <c r="I311" s="52">
        <f t="shared" si="48"/>
        <v>0.97603607153406224</v>
      </c>
      <c r="J311" s="52">
        <f t="shared" ca="1" si="49"/>
        <v>1</v>
      </c>
      <c r="K311" s="48">
        <f t="shared" si="44"/>
        <v>182.92</v>
      </c>
      <c r="L311" s="48">
        <f t="shared" si="45"/>
        <v>183.47</v>
      </c>
      <c r="M311" s="48">
        <f t="shared" si="46"/>
        <v>181.55</v>
      </c>
      <c r="N311" s="48">
        <f t="shared" si="47"/>
        <v>183.38</v>
      </c>
      <c r="O311" s="49">
        <f t="shared" ca="1" si="50"/>
        <v>106500000</v>
      </c>
    </row>
    <row r="312" spans="1:15" x14ac:dyDescent="0.25">
      <c r="A312">
        <v>297</v>
      </c>
      <c r="B312" s="93">
        <v>41765</v>
      </c>
      <c r="C312" s="48">
        <v>188</v>
      </c>
      <c r="D312" s="48">
        <v>188.13000500000001</v>
      </c>
      <c r="E312" s="48">
        <v>186.740005</v>
      </c>
      <c r="F312" s="48">
        <v>186.779999</v>
      </c>
      <c r="G312" s="49">
        <v>85454000</v>
      </c>
      <c r="H312" s="48">
        <v>182.30401599999999</v>
      </c>
      <c r="I312" s="52">
        <f t="shared" si="48"/>
        <v>0.97603606904398788</v>
      </c>
      <c r="J312" s="52">
        <f t="shared" ca="1" si="49"/>
        <v>1</v>
      </c>
      <c r="K312" s="48">
        <f t="shared" si="44"/>
        <v>183.49</v>
      </c>
      <c r="L312" s="48">
        <f t="shared" si="45"/>
        <v>183.62</v>
      </c>
      <c r="M312" s="48">
        <f t="shared" si="46"/>
        <v>182.26</v>
      </c>
      <c r="N312" s="48">
        <f t="shared" si="47"/>
        <v>182.3</v>
      </c>
      <c r="O312" s="49">
        <f t="shared" ca="1" si="50"/>
        <v>85454000</v>
      </c>
    </row>
    <row r="313" spans="1:15" x14ac:dyDescent="0.25">
      <c r="A313">
        <v>298</v>
      </c>
      <c r="B313" s="93">
        <v>41764</v>
      </c>
      <c r="C313" s="48">
        <v>187.13999899999999</v>
      </c>
      <c r="D313" s="48">
        <v>188.550003</v>
      </c>
      <c r="E313" s="48">
        <v>186.61999499999999</v>
      </c>
      <c r="F313" s="48">
        <v>188.41999799999999</v>
      </c>
      <c r="G313" s="49">
        <v>75883000</v>
      </c>
      <c r="H313" s="48">
        <v>183.90471500000001</v>
      </c>
      <c r="I313" s="52">
        <f t="shared" si="48"/>
        <v>0.97603607341084897</v>
      </c>
      <c r="J313" s="52">
        <f t="shared" ca="1" si="49"/>
        <v>1</v>
      </c>
      <c r="K313" s="48">
        <f t="shared" si="44"/>
        <v>182.66</v>
      </c>
      <c r="L313" s="48">
        <f t="shared" si="45"/>
        <v>184.03</v>
      </c>
      <c r="M313" s="48">
        <f t="shared" si="46"/>
        <v>182.15</v>
      </c>
      <c r="N313" s="48">
        <f t="shared" si="47"/>
        <v>183.9</v>
      </c>
      <c r="O313" s="49">
        <f t="shared" ca="1" si="50"/>
        <v>75883000</v>
      </c>
    </row>
    <row r="314" spans="1:15" x14ac:dyDescent="0.25">
      <c r="A314">
        <v>299</v>
      </c>
      <c r="B314" s="93">
        <v>41761</v>
      </c>
      <c r="C314" s="48">
        <v>188.30999800000001</v>
      </c>
      <c r="D314" s="48">
        <v>189.13999899999999</v>
      </c>
      <c r="E314" s="48">
        <v>187.779999</v>
      </c>
      <c r="F314" s="48">
        <v>188.05999800000001</v>
      </c>
      <c r="G314" s="49">
        <v>98122000</v>
      </c>
      <c r="H314" s="48">
        <v>183.55334099999999</v>
      </c>
      <c r="I314" s="52">
        <f t="shared" si="48"/>
        <v>0.97603606802122789</v>
      </c>
      <c r="J314" s="52">
        <f t="shared" ca="1" si="49"/>
        <v>1</v>
      </c>
      <c r="K314" s="48">
        <f t="shared" si="44"/>
        <v>183.8</v>
      </c>
      <c r="L314" s="48">
        <f t="shared" si="45"/>
        <v>184.61</v>
      </c>
      <c r="M314" s="48">
        <f t="shared" si="46"/>
        <v>183.28</v>
      </c>
      <c r="N314" s="48">
        <f t="shared" si="47"/>
        <v>183.55</v>
      </c>
      <c r="O314" s="49">
        <f t="shared" ca="1" si="50"/>
        <v>98122000</v>
      </c>
    </row>
    <row r="315" spans="1:15" x14ac:dyDescent="0.25">
      <c r="A315">
        <v>300</v>
      </c>
      <c r="B315" s="93">
        <v>41760</v>
      </c>
      <c r="C315" s="48">
        <v>188.220001</v>
      </c>
      <c r="D315" s="48">
        <v>188.83999600000001</v>
      </c>
      <c r="E315" s="48">
        <v>187.729996</v>
      </c>
      <c r="F315" s="48">
        <v>188.33000200000001</v>
      </c>
      <c r="G315" s="49">
        <v>93019000</v>
      </c>
      <c r="H315" s="48">
        <v>183.81687500000001</v>
      </c>
      <c r="I315" s="52">
        <f t="shared" si="48"/>
        <v>0.97603606991943859</v>
      </c>
      <c r="J315" s="52">
        <f t="shared" ca="1" si="49"/>
        <v>1</v>
      </c>
      <c r="K315" s="48">
        <f t="shared" si="44"/>
        <v>183.71</v>
      </c>
      <c r="L315" s="48">
        <f t="shared" si="45"/>
        <v>184.31</v>
      </c>
      <c r="M315" s="48">
        <f t="shared" si="46"/>
        <v>183.23</v>
      </c>
      <c r="N315" s="48">
        <f t="shared" si="47"/>
        <v>183.82</v>
      </c>
      <c r="O315" s="49">
        <f t="shared" ca="1" si="50"/>
        <v>93019000</v>
      </c>
    </row>
    <row r="316" spans="1:15" x14ac:dyDescent="0.25">
      <c r="A316">
        <v>301</v>
      </c>
      <c r="B316" s="93">
        <v>41759</v>
      </c>
      <c r="C316" s="48">
        <v>187.44000199999999</v>
      </c>
      <c r="D316" s="48">
        <v>188.5</v>
      </c>
      <c r="E316" s="48">
        <v>187.179993</v>
      </c>
      <c r="F316" s="48">
        <v>188.30999800000001</v>
      </c>
      <c r="G316" s="49">
        <v>101508000</v>
      </c>
      <c r="H316" s="48">
        <v>183.79734999999999</v>
      </c>
      <c r="I316" s="52">
        <f t="shared" si="48"/>
        <v>0.97603606793092312</v>
      </c>
      <c r="J316" s="52">
        <f t="shared" ca="1" si="49"/>
        <v>1</v>
      </c>
      <c r="K316" s="48">
        <f t="shared" si="44"/>
        <v>182.95</v>
      </c>
      <c r="L316" s="48">
        <f t="shared" si="45"/>
        <v>183.98</v>
      </c>
      <c r="M316" s="48">
        <f t="shared" si="46"/>
        <v>182.69</v>
      </c>
      <c r="N316" s="48">
        <f t="shared" si="47"/>
        <v>183.8</v>
      </c>
      <c r="O316" s="49">
        <f t="shared" ca="1" si="50"/>
        <v>101508000</v>
      </c>
    </row>
    <row r="317" spans="1:15" x14ac:dyDescent="0.25">
      <c r="A317">
        <v>302</v>
      </c>
      <c r="B317" s="93">
        <v>41758</v>
      </c>
      <c r="C317" s="48">
        <v>187.479996</v>
      </c>
      <c r="D317" s="48">
        <v>188.03999300000001</v>
      </c>
      <c r="E317" s="48">
        <v>187.08000200000001</v>
      </c>
      <c r="F317" s="48">
        <v>187.75</v>
      </c>
      <c r="G317" s="49">
        <v>84098000</v>
      </c>
      <c r="H317" s="48">
        <v>183.25077200000001</v>
      </c>
      <c r="I317" s="52">
        <f t="shared" si="48"/>
        <v>0.97603606924101205</v>
      </c>
      <c r="J317" s="52">
        <f t="shared" ca="1" si="49"/>
        <v>1</v>
      </c>
      <c r="K317" s="48">
        <f t="shared" si="44"/>
        <v>182.99</v>
      </c>
      <c r="L317" s="48">
        <f t="shared" si="45"/>
        <v>183.53</v>
      </c>
      <c r="M317" s="48">
        <f t="shared" si="46"/>
        <v>182.6</v>
      </c>
      <c r="N317" s="48">
        <f t="shared" si="47"/>
        <v>183.25</v>
      </c>
      <c r="O317" s="49">
        <f t="shared" ca="1" si="50"/>
        <v>84098000</v>
      </c>
    </row>
    <row r="318" spans="1:15" x14ac:dyDescent="0.25">
      <c r="A318">
        <v>303</v>
      </c>
      <c r="B318" s="93">
        <v>41757</v>
      </c>
      <c r="C318" s="48">
        <v>187.050003</v>
      </c>
      <c r="D318" s="48">
        <v>187.69000199999999</v>
      </c>
      <c r="E318" s="48">
        <v>184.96000699999999</v>
      </c>
      <c r="F318" s="48">
        <v>186.88000500000001</v>
      </c>
      <c r="G318" s="49">
        <v>135121000</v>
      </c>
      <c r="H318" s="48">
        <v>182.40162599999999</v>
      </c>
      <c r="I318" s="52">
        <f t="shared" si="48"/>
        <v>0.97603607191684305</v>
      </c>
      <c r="J318" s="52">
        <f t="shared" ca="1" si="49"/>
        <v>1</v>
      </c>
      <c r="K318" s="48">
        <f t="shared" si="44"/>
        <v>182.57</v>
      </c>
      <c r="L318" s="48">
        <f t="shared" si="45"/>
        <v>183.19</v>
      </c>
      <c r="M318" s="48">
        <f t="shared" si="46"/>
        <v>180.53</v>
      </c>
      <c r="N318" s="48">
        <f t="shared" si="47"/>
        <v>182.4</v>
      </c>
      <c r="O318" s="49">
        <f t="shared" ca="1" si="50"/>
        <v>135121000</v>
      </c>
    </row>
    <row r="319" spans="1:15" x14ac:dyDescent="0.25">
      <c r="A319">
        <v>304</v>
      </c>
      <c r="B319" s="93">
        <v>41754</v>
      </c>
      <c r="C319" s="48">
        <v>187.220001</v>
      </c>
      <c r="D319" s="48">
        <v>187.33000200000001</v>
      </c>
      <c r="E319" s="48">
        <v>185.86999499999999</v>
      </c>
      <c r="F319" s="48">
        <v>186.28999300000001</v>
      </c>
      <c r="G319" s="49">
        <v>100380000</v>
      </c>
      <c r="H319" s="48">
        <v>181.82575299999999</v>
      </c>
      <c r="I319" s="52">
        <f t="shared" si="48"/>
        <v>0.97603607188927199</v>
      </c>
      <c r="J319" s="52">
        <f t="shared" ca="1" si="49"/>
        <v>1</v>
      </c>
      <c r="K319" s="48">
        <f t="shared" si="44"/>
        <v>182.73</v>
      </c>
      <c r="L319" s="48">
        <f t="shared" si="45"/>
        <v>182.84</v>
      </c>
      <c r="M319" s="48">
        <f t="shared" si="46"/>
        <v>181.42</v>
      </c>
      <c r="N319" s="48">
        <f t="shared" si="47"/>
        <v>181.83</v>
      </c>
      <c r="O319" s="49">
        <f t="shared" ca="1" si="50"/>
        <v>100380000</v>
      </c>
    </row>
    <row r="320" spans="1:15" x14ac:dyDescent="0.25">
      <c r="A320">
        <v>305</v>
      </c>
      <c r="B320" s="93">
        <v>41753</v>
      </c>
      <c r="C320" s="48">
        <v>188.36999499999999</v>
      </c>
      <c r="D320" s="48">
        <v>188.38999899999999</v>
      </c>
      <c r="E320" s="48">
        <v>186.929993</v>
      </c>
      <c r="F320" s="48">
        <v>187.83000200000001</v>
      </c>
      <c r="G320" s="49">
        <v>88170000</v>
      </c>
      <c r="H320" s="48">
        <v>183.328857</v>
      </c>
      <c r="I320" s="52">
        <f t="shared" si="48"/>
        <v>0.9760360701055627</v>
      </c>
      <c r="J320" s="52">
        <f t="shared" ca="1" si="49"/>
        <v>1</v>
      </c>
      <c r="K320" s="48">
        <f t="shared" si="44"/>
        <v>183.86</v>
      </c>
      <c r="L320" s="48">
        <f t="shared" si="45"/>
        <v>183.88</v>
      </c>
      <c r="M320" s="48">
        <f t="shared" si="46"/>
        <v>182.45</v>
      </c>
      <c r="N320" s="48">
        <f t="shared" si="47"/>
        <v>183.33</v>
      </c>
      <c r="O320" s="49">
        <f t="shared" ca="1" si="50"/>
        <v>88170000</v>
      </c>
    </row>
    <row r="321" spans="1:15" x14ac:dyDescent="0.25">
      <c r="A321">
        <v>306</v>
      </c>
      <c r="B321" s="93">
        <v>41752</v>
      </c>
      <c r="C321" s="48">
        <v>187.820007</v>
      </c>
      <c r="D321" s="48">
        <v>187.91999799999999</v>
      </c>
      <c r="E321" s="48">
        <v>187.300003</v>
      </c>
      <c r="F321" s="48">
        <v>187.449997</v>
      </c>
      <c r="G321" s="49">
        <v>73869000</v>
      </c>
      <c r="H321" s="48">
        <v>182.95795899999999</v>
      </c>
      <c r="I321" s="52">
        <f t="shared" si="48"/>
        <v>0.97603607323610675</v>
      </c>
      <c r="J321" s="52">
        <f t="shared" ca="1" si="49"/>
        <v>1</v>
      </c>
      <c r="K321" s="48">
        <f t="shared" si="44"/>
        <v>183.32</v>
      </c>
      <c r="L321" s="48">
        <f t="shared" si="45"/>
        <v>183.42</v>
      </c>
      <c r="M321" s="48">
        <f t="shared" si="46"/>
        <v>182.81</v>
      </c>
      <c r="N321" s="48">
        <f t="shared" si="47"/>
        <v>182.96</v>
      </c>
      <c r="O321" s="49">
        <f t="shared" ca="1" si="50"/>
        <v>73869000</v>
      </c>
    </row>
    <row r="322" spans="1:15" x14ac:dyDescent="0.25">
      <c r="A322">
        <v>307</v>
      </c>
      <c r="B322" s="93">
        <v>41751</v>
      </c>
      <c r="C322" s="48">
        <v>187.229996</v>
      </c>
      <c r="D322" s="48">
        <v>188.39999399999999</v>
      </c>
      <c r="E322" s="48">
        <v>187.13000500000001</v>
      </c>
      <c r="F322" s="48">
        <v>187.88999899999999</v>
      </c>
      <c r="G322" s="49">
        <v>85790000</v>
      </c>
      <c r="H322" s="48">
        <v>183.387417</v>
      </c>
      <c r="I322" s="52">
        <f t="shared" si="48"/>
        <v>0.9760360741712496</v>
      </c>
      <c r="J322" s="52">
        <f t="shared" ca="1" si="49"/>
        <v>1</v>
      </c>
      <c r="K322" s="48">
        <f t="shared" si="44"/>
        <v>182.74</v>
      </c>
      <c r="L322" s="48">
        <f t="shared" si="45"/>
        <v>183.89</v>
      </c>
      <c r="M322" s="48">
        <f t="shared" si="46"/>
        <v>182.65</v>
      </c>
      <c r="N322" s="48">
        <f t="shared" si="47"/>
        <v>183.39</v>
      </c>
      <c r="O322" s="49">
        <f t="shared" ca="1" si="50"/>
        <v>85790000</v>
      </c>
    </row>
    <row r="323" spans="1:15" x14ac:dyDescent="0.25">
      <c r="A323">
        <v>308</v>
      </c>
      <c r="B323" s="93">
        <v>41750</v>
      </c>
      <c r="C323" s="48">
        <v>186.44000199999999</v>
      </c>
      <c r="D323" s="48">
        <v>187.10000600000001</v>
      </c>
      <c r="E323" s="48">
        <v>186.21000699999999</v>
      </c>
      <c r="F323" s="48">
        <v>187.03999300000001</v>
      </c>
      <c r="G323" s="49">
        <v>68329000</v>
      </c>
      <c r="H323" s="48">
        <v>182.55778000000001</v>
      </c>
      <c r="I323" s="52">
        <f t="shared" si="48"/>
        <v>0.9760360716010078</v>
      </c>
      <c r="J323" s="52">
        <f t="shared" ca="1" si="49"/>
        <v>1</v>
      </c>
      <c r="K323" s="48">
        <f t="shared" si="44"/>
        <v>181.97</v>
      </c>
      <c r="L323" s="48">
        <f t="shared" si="45"/>
        <v>182.62</v>
      </c>
      <c r="M323" s="48">
        <f t="shared" si="46"/>
        <v>181.75</v>
      </c>
      <c r="N323" s="48">
        <f t="shared" si="47"/>
        <v>182.56</v>
      </c>
      <c r="O323" s="49">
        <f t="shared" ca="1" si="50"/>
        <v>68329000</v>
      </c>
    </row>
    <row r="324" spans="1:15" x14ac:dyDescent="0.25">
      <c r="A324">
        <v>309</v>
      </c>
      <c r="B324" s="93">
        <v>41746</v>
      </c>
      <c r="C324" s="48">
        <v>185.88000500000001</v>
      </c>
      <c r="D324" s="48">
        <v>186.91000399999999</v>
      </c>
      <c r="E324" s="48">
        <v>185.55999800000001</v>
      </c>
      <c r="F324" s="48">
        <v>186.38999899999999</v>
      </c>
      <c r="G324" s="49">
        <v>105255000</v>
      </c>
      <c r="H324" s="48">
        <v>181.92336299999999</v>
      </c>
      <c r="I324" s="52">
        <f t="shared" si="48"/>
        <v>0.97603607476815324</v>
      </c>
      <c r="J324" s="52">
        <f t="shared" ca="1" si="49"/>
        <v>1</v>
      </c>
      <c r="K324" s="48">
        <f t="shared" si="44"/>
        <v>181.43</v>
      </c>
      <c r="L324" s="48">
        <f t="shared" si="45"/>
        <v>182.43</v>
      </c>
      <c r="M324" s="48">
        <f t="shared" si="46"/>
        <v>181.11</v>
      </c>
      <c r="N324" s="48">
        <f t="shared" si="47"/>
        <v>181.92</v>
      </c>
      <c r="O324" s="49">
        <f t="shared" ca="1" si="50"/>
        <v>105255000</v>
      </c>
    </row>
    <row r="325" spans="1:15" x14ac:dyDescent="0.25">
      <c r="A325">
        <v>310</v>
      </c>
      <c r="B325" s="93">
        <v>41745</v>
      </c>
      <c r="C325" s="48">
        <v>185.470001</v>
      </c>
      <c r="D325" s="48">
        <v>186.13999899999999</v>
      </c>
      <c r="E325" s="48">
        <v>184.64999399999999</v>
      </c>
      <c r="F325" s="48">
        <v>186.13000500000001</v>
      </c>
      <c r="G325" s="49">
        <v>105197000</v>
      </c>
      <c r="H325" s="48">
        <v>181.66959900000001</v>
      </c>
      <c r="I325" s="52">
        <f t="shared" si="48"/>
        <v>0.9760360722066278</v>
      </c>
      <c r="J325" s="52">
        <f t="shared" ca="1" si="49"/>
        <v>1</v>
      </c>
      <c r="K325" s="48">
        <f t="shared" si="44"/>
        <v>181.03</v>
      </c>
      <c r="L325" s="48">
        <f t="shared" si="45"/>
        <v>181.68</v>
      </c>
      <c r="M325" s="48">
        <f t="shared" si="46"/>
        <v>180.23</v>
      </c>
      <c r="N325" s="48">
        <f t="shared" si="47"/>
        <v>181.67</v>
      </c>
      <c r="O325" s="49">
        <f t="shared" ca="1" si="50"/>
        <v>105197000</v>
      </c>
    </row>
    <row r="326" spans="1:15" x14ac:dyDescent="0.25">
      <c r="A326">
        <v>311</v>
      </c>
      <c r="B326" s="93">
        <v>41744</v>
      </c>
      <c r="C326" s="48">
        <v>183.320007</v>
      </c>
      <c r="D326" s="48">
        <v>184.33000200000001</v>
      </c>
      <c r="E326" s="48">
        <v>181.509995</v>
      </c>
      <c r="F326" s="48">
        <v>184.199997</v>
      </c>
      <c r="G326" s="49">
        <v>157093000</v>
      </c>
      <c r="H326" s="48">
        <v>179.785841</v>
      </c>
      <c r="I326" s="52">
        <f t="shared" si="48"/>
        <v>0.97603606909939311</v>
      </c>
      <c r="J326" s="52">
        <f t="shared" ca="1" si="49"/>
        <v>1</v>
      </c>
      <c r="K326" s="48">
        <f t="shared" si="44"/>
        <v>178.93</v>
      </c>
      <c r="L326" s="48">
        <f t="shared" si="45"/>
        <v>179.91</v>
      </c>
      <c r="M326" s="48">
        <f t="shared" si="46"/>
        <v>177.16</v>
      </c>
      <c r="N326" s="48">
        <f t="shared" si="47"/>
        <v>179.79</v>
      </c>
      <c r="O326" s="49">
        <f t="shared" ca="1" si="50"/>
        <v>157093000</v>
      </c>
    </row>
    <row r="327" spans="1:15" x14ac:dyDescent="0.25">
      <c r="A327">
        <v>312</v>
      </c>
      <c r="B327" s="93">
        <v>41743</v>
      </c>
      <c r="C327" s="48">
        <v>182.929993</v>
      </c>
      <c r="D327" s="48">
        <v>183.36999499999999</v>
      </c>
      <c r="E327" s="48">
        <v>181.44000199999999</v>
      </c>
      <c r="F327" s="48">
        <v>182.94000199999999</v>
      </c>
      <c r="G327" s="49">
        <v>132382000</v>
      </c>
      <c r="H327" s="48">
        <v>178.55604099999999</v>
      </c>
      <c r="I327" s="52">
        <f t="shared" si="48"/>
        <v>0.9760360721981407</v>
      </c>
      <c r="J327" s="52">
        <f t="shared" ca="1" si="49"/>
        <v>1</v>
      </c>
      <c r="K327" s="48">
        <f t="shared" si="44"/>
        <v>178.55</v>
      </c>
      <c r="L327" s="48">
        <f t="shared" si="45"/>
        <v>178.98</v>
      </c>
      <c r="M327" s="48">
        <f t="shared" si="46"/>
        <v>177.09</v>
      </c>
      <c r="N327" s="48">
        <f t="shared" si="47"/>
        <v>178.56</v>
      </c>
      <c r="O327" s="49">
        <f t="shared" ca="1" si="50"/>
        <v>132382000</v>
      </c>
    </row>
    <row r="328" spans="1:15" x14ac:dyDescent="0.25">
      <c r="A328">
        <v>313</v>
      </c>
      <c r="B328" s="93">
        <v>41740</v>
      </c>
      <c r="C328" s="48">
        <v>182.13999899999999</v>
      </c>
      <c r="D328" s="48">
        <v>183.41999799999999</v>
      </c>
      <c r="E328" s="48">
        <v>181.30999800000001</v>
      </c>
      <c r="F328" s="48">
        <v>181.509995</v>
      </c>
      <c r="G328" s="49">
        <v>167251000</v>
      </c>
      <c r="H328" s="48">
        <v>177.160302</v>
      </c>
      <c r="I328" s="52">
        <f t="shared" si="48"/>
        <v>0.9760360689779094</v>
      </c>
      <c r="J328" s="52">
        <f t="shared" ca="1" si="49"/>
        <v>1</v>
      </c>
      <c r="K328" s="48">
        <f t="shared" si="44"/>
        <v>177.78</v>
      </c>
      <c r="L328" s="48">
        <f t="shared" si="45"/>
        <v>179.02</v>
      </c>
      <c r="M328" s="48">
        <f t="shared" si="46"/>
        <v>176.97</v>
      </c>
      <c r="N328" s="48">
        <f t="shared" si="47"/>
        <v>177.16</v>
      </c>
      <c r="O328" s="49">
        <f t="shared" ca="1" si="50"/>
        <v>167251000</v>
      </c>
    </row>
    <row r="329" spans="1:15" x14ac:dyDescent="0.25">
      <c r="A329">
        <v>314</v>
      </c>
      <c r="B329" s="93">
        <v>41739</v>
      </c>
      <c r="C329" s="48">
        <v>187.08000200000001</v>
      </c>
      <c r="D329" s="48">
        <v>187.16999799999999</v>
      </c>
      <c r="E329" s="48">
        <v>182.929993</v>
      </c>
      <c r="F329" s="48">
        <v>183.16000399999999</v>
      </c>
      <c r="G329" s="49">
        <v>172959000</v>
      </c>
      <c r="H329" s="48">
        <v>178.77077</v>
      </c>
      <c r="I329" s="52">
        <f t="shared" si="48"/>
        <v>0.97603606735016235</v>
      </c>
      <c r="J329" s="52">
        <f t="shared" ca="1" si="49"/>
        <v>1</v>
      </c>
      <c r="K329" s="48">
        <f t="shared" si="44"/>
        <v>182.6</v>
      </c>
      <c r="L329" s="48">
        <f t="shared" si="45"/>
        <v>182.68</v>
      </c>
      <c r="M329" s="48">
        <f t="shared" si="46"/>
        <v>178.55</v>
      </c>
      <c r="N329" s="48">
        <f t="shared" si="47"/>
        <v>178.77</v>
      </c>
      <c r="O329" s="49">
        <f t="shared" ca="1" si="50"/>
        <v>172959000</v>
      </c>
    </row>
    <row r="330" spans="1:15" x14ac:dyDescent="0.25">
      <c r="A330">
        <v>315</v>
      </c>
      <c r="B330" s="93">
        <v>41738</v>
      </c>
      <c r="C330" s="48">
        <v>185.60000600000001</v>
      </c>
      <c r="D330" s="48">
        <v>187.14999399999999</v>
      </c>
      <c r="E330" s="48">
        <v>185.05999800000001</v>
      </c>
      <c r="F330" s="48">
        <v>187.08999600000001</v>
      </c>
      <c r="G330" s="49">
        <v>100254000</v>
      </c>
      <c r="H330" s="48">
        <v>182.606585</v>
      </c>
      <c r="I330" s="52">
        <f t="shared" si="48"/>
        <v>0.97603607303513962</v>
      </c>
      <c r="J330" s="52">
        <f t="shared" ca="1" si="49"/>
        <v>1</v>
      </c>
      <c r="K330" s="48">
        <f t="shared" si="44"/>
        <v>181.15</v>
      </c>
      <c r="L330" s="48">
        <f t="shared" si="45"/>
        <v>182.67</v>
      </c>
      <c r="M330" s="48">
        <f t="shared" si="46"/>
        <v>180.63</v>
      </c>
      <c r="N330" s="48">
        <f t="shared" si="47"/>
        <v>182.61</v>
      </c>
      <c r="O330" s="49">
        <f t="shared" ca="1" si="50"/>
        <v>100254000</v>
      </c>
    </row>
    <row r="331" spans="1:15" x14ac:dyDescent="0.25">
      <c r="A331">
        <v>316</v>
      </c>
      <c r="B331" s="93">
        <v>41737</v>
      </c>
      <c r="C331" s="48">
        <v>184.259995</v>
      </c>
      <c r="D331" s="48">
        <v>185.39999399999999</v>
      </c>
      <c r="E331" s="48">
        <v>183.58999600000001</v>
      </c>
      <c r="F331" s="48">
        <v>185.10000600000001</v>
      </c>
      <c r="G331" s="49">
        <v>112660000</v>
      </c>
      <c r="H331" s="48">
        <v>180.66428300000001</v>
      </c>
      <c r="I331" s="52">
        <f t="shared" si="48"/>
        <v>0.97603607317008945</v>
      </c>
      <c r="J331" s="52">
        <f t="shared" ca="1" si="49"/>
        <v>1</v>
      </c>
      <c r="K331" s="48">
        <f t="shared" si="44"/>
        <v>179.84</v>
      </c>
      <c r="L331" s="48">
        <f t="shared" si="45"/>
        <v>180.96</v>
      </c>
      <c r="M331" s="48">
        <f t="shared" si="46"/>
        <v>179.19</v>
      </c>
      <c r="N331" s="48">
        <f t="shared" si="47"/>
        <v>180.66</v>
      </c>
      <c r="O331" s="49">
        <f t="shared" ca="1" si="50"/>
        <v>112660000</v>
      </c>
    </row>
    <row r="332" spans="1:15" x14ac:dyDescent="0.25">
      <c r="A332">
        <v>317</v>
      </c>
      <c r="B332" s="93">
        <v>41736</v>
      </c>
      <c r="C332" s="48">
        <v>185.949997</v>
      </c>
      <c r="D332" s="48">
        <v>186.259995</v>
      </c>
      <c r="E332" s="48">
        <v>183.96000699999999</v>
      </c>
      <c r="F332" s="48">
        <v>184.33999600000001</v>
      </c>
      <c r="G332" s="49">
        <v>140803000</v>
      </c>
      <c r="H332" s="48">
        <v>179.92248599999999</v>
      </c>
      <c r="I332" s="52">
        <f t="shared" si="48"/>
        <v>0.97603607412468418</v>
      </c>
      <c r="J332" s="52">
        <f t="shared" ca="1" si="49"/>
        <v>1</v>
      </c>
      <c r="K332" s="48">
        <f t="shared" si="44"/>
        <v>181.49</v>
      </c>
      <c r="L332" s="48">
        <f t="shared" si="45"/>
        <v>181.8</v>
      </c>
      <c r="M332" s="48">
        <f t="shared" si="46"/>
        <v>179.55</v>
      </c>
      <c r="N332" s="48">
        <f t="shared" si="47"/>
        <v>179.92</v>
      </c>
      <c r="O332" s="49">
        <f t="shared" ca="1" si="50"/>
        <v>140803000</v>
      </c>
    </row>
    <row r="333" spans="1:15" x14ac:dyDescent="0.25">
      <c r="A333">
        <v>318</v>
      </c>
      <c r="B333" s="93">
        <v>41733</v>
      </c>
      <c r="C333" s="48">
        <v>189.66000399999999</v>
      </c>
      <c r="D333" s="48">
        <v>189.699997</v>
      </c>
      <c r="E333" s="48">
        <v>186.10000600000001</v>
      </c>
      <c r="F333" s="48">
        <v>186.39999399999999</v>
      </c>
      <c r="G333" s="49">
        <v>169381000</v>
      </c>
      <c r="H333" s="48">
        <v>181.93311800000001</v>
      </c>
      <c r="I333" s="52">
        <f t="shared" si="48"/>
        <v>0.97603607219000244</v>
      </c>
      <c r="J333" s="52">
        <f t="shared" ca="1" si="49"/>
        <v>1</v>
      </c>
      <c r="K333" s="48">
        <f t="shared" si="44"/>
        <v>185.12</v>
      </c>
      <c r="L333" s="48">
        <f t="shared" si="45"/>
        <v>185.15</v>
      </c>
      <c r="M333" s="48">
        <f t="shared" si="46"/>
        <v>181.64</v>
      </c>
      <c r="N333" s="48">
        <f t="shared" si="47"/>
        <v>181.93</v>
      </c>
      <c r="O333" s="49">
        <f t="shared" ca="1" si="50"/>
        <v>169381000</v>
      </c>
    </row>
    <row r="334" spans="1:15" x14ac:dyDescent="0.25">
      <c r="A334">
        <v>319</v>
      </c>
      <c r="B334" s="93">
        <v>41732</v>
      </c>
      <c r="C334" s="48">
        <v>189.16999799999999</v>
      </c>
      <c r="D334" s="48">
        <v>189.220001</v>
      </c>
      <c r="E334" s="48">
        <v>188.050003</v>
      </c>
      <c r="F334" s="48">
        <v>188.63000500000001</v>
      </c>
      <c r="G334" s="49">
        <v>77435000</v>
      </c>
      <c r="H334" s="48">
        <v>184.109689</v>
      </c>
      <c r="I334" s="52">
        <f t="shared" si="48"/>
        <v>0.9760360712496402</v>
      </c>
      <c r="J334" s="52">
        <f t="shared" ca="1" si="49"/>
        <v>1</v>
      </c>
      <c r="K334" s="48">
        <f t="shared" si="44"/>
        <v>184.64</v>
      </c>
      <c r="L334" s="48">
        <f t="shared" si="45"/>
        <v>184.69</v>
      </c>
      <c r="M334" s="48">
        <f t="shared" si="46"/>
        <v>183.54</v>
      </c>
      <c r="N334" s="48">
        <f t="shared" si="47"/>
        <v>184.11</v>
      </c>
      <c r="O334" s="49">
        <f t="shared" ca="1" si="50"/>
        <v>77435000</v>
      </c>
    </row>
    <row r="335" spans="1:15" x14ac:dyDescent="0.25">
      <c r="A335">
        <v>320</v>
      </c>
      <c r="B335" s="93">
        <v>41731</v>
      </c>
      <c r="C335" s="48">
        <v>188.490005</v>
      </c>
      <c r="D335" s="48">
        <v>189.13000500000001</v>
      </c>
      <c r="E335" s="48">
        <v>188.13999899999999</v>
      </c>
      <c r="F335" s="48">
        <v>188.88000500000001</v>
      </c>
      <c r="G335" s="49">
        <v>78774000</v>
      </c>
      <c r="H335" s="48">
        <v>184.35369800000001</v>
      </c>
      <c r="I335" s="52">
        <f t="shared" si="48"/>
        <v>0.97603607115533486</v>
      </c>
      <c r="J335" s="52">
        <f t="shared" ca="1" si="49"/>
        <v>1</v>
      </c>
      <c r="K335" s="48">
        <f t="shared" si="44"/>
        <v>183.97</v>
      </c>
      <c r="L335" s="48">
        <f t="shared" si="45"/>
        <v>184.6</v>
      </c>
      <c r="M335" s="48">
        <f t="shared" si="46"/>
        <v>183.63</v>
      </c>
      <c r="N335" s="48">
        <f t="shared" si="47"/>
        <v>184.35</v>
      </c>
      <c r="O335" s="49">
        <f t="shared" ca="1" si="50"/>
        <v>78774000</v>
      </c>
    </row>
    <row r="336" spans="1:15" x14ac:dyDescent="0.25">
      <c r="A336">
        <v>321</v>
      </c>
      <c r="B336" s="93">
        <v>41730</v>
      </c>
      <c r="C336" s="48">
        <v>187.61999499999999</v>
      </c>
      <c r="D336" s="48">
        <v>188.36000100000001</v>
      </c>
      <c r="E336" s="48">
        <v>187</v>
      </c>
      <c r="F336" s="48">
        <v>188.25</v>
      </c>
      <c r="G336" s="49">
        <v>89193000</v>
      </c>
      <c r="H336" s="48">
        <v>183.73879099999999</v>
      </c>
      <c r="I336" s="52">
        <f t="shared" si="48"/>
        <v>0.97603607436918982</v>
      </c>
      <c r="J336" s="52">
        <f t="shared" ca="1" si="49"/>
        <v>1</v>
      </c>
      <c r="K336" s="48">
        <f t="shared" ref="K336:K399" si="51">ROUND($I336*C336,2)</f>
        <v>183.12</v>
      </c>
      <c r="L336" s="48">
        <f t="shared" ref="L336:L399" si="52">ROUND($I336*D336,2)</f>
        <v>183.85</v>
      </c>
      <c r="M336" s="48">
        <f t="shared" ref="M336:M399" si="53">ROUND($I336*E336,2)</f>
        <v>182.52</v>
      </c>
      <c r="N336" s="48">
        <f t="shared" ref="N336:N399" si="54">ROUND($I336*F336,2)</f>
        <v>183.74</v>
      </c>
      <c r="O336" s="49">
        <f t="shared" ca="1" si="50"/>
        <v>89193000</v>
      </c>
    </row>
    <row r="337" spans="1:15" x14ac:dyDescent="0.25">
      <c r="A337">
        <v>322</v>
      </c>
      <c r="B337" s="93">
        <v>41729</v>
      </c>
      <c r="C337" s="48">
        <v>186.66999799999999</v>
      </c>
      <c r="D337" s="48">
        <v>187.300003</v>
      </c>
      <c r="E337" s="48">
        <v>185.520004</v>
      </c>
      <c r="F337" s="48">
        <v>187.009995</v>
      </c>
      <c r="G337" s="49">
        <v>99745000</v>
      </c>
      <c r="H337" s="48">
        <v>182.52850000000001</v>
      </c>
      <c r="I337" s="52">
        <f t="shared" si="48"/>
        <v>0.97603606694925582</v>
      </c>
      <c r="J337" s="52">
        <f t="shared" ca="1" si="49"/>
        <v>1</v>
      </c>
      <c r="K337" s="48">
        <f t="shared" si="51"/>
        <v>182.2</v>
      </c>
      <c r="L337" s="48">
        <f t="shared" si="52"/>
        <v>182.81</v>
      </c>
      <c r="M337" s="48">
        <f t="shared" si="53"/>
        <v>181.07</v>
      </c>
      <c r="N337" s="48">
        <f t="shared" si="54"/>
        <v>182.53</v>
      </c>
      <c r="O337" s="49">
        <f t="shared" ca="1" si="50"/>
        <v>99745000</v>
      </c>
    </row>
    <row r="338" spans="1:15" x14ac:dyDescent="0.25">
      <c r="A338">
        <v>323</v>
      </c>
      <c r="B338" s="93">
        <v>41726</v>
      </c>
      <c r="C338" s="48">
        <v>185.11000100000001</v>
      </c>
      <c r="D338" s="48">
        <v>186.41999799999999</v>
      </c>
      <c r="E338" s="48">
        <v>185</v>
      </c>
      <c r="F338" s="48">
        <v>185.490005</v>
      </c>
      <c r="G338" s="49">
        <v>101642000</v>
      </c>
      <c r="H338" s="48">
        <v>181.04493600000001</v>
      </c>
      <c r="I338" s="52">
        <f t="shared" ref="I338:I401" si="55">H338/F338</f>
        <v>0.97603607267140891</v>
      </c>
      <c r="J338" s="52">
        <f t="shared" ref="J338:J401" ca="1" si="56">INDEX(OFFSET($T$15,0,0,$S$13+1,1),MATCH(B338,OFFSET($Q$15,0,0,$S$13+1,1),-1))</f>
        <v>1</v>
      </c>
      <c r="K338" s="48">
        <f t="shared" si="51"/>
        <v>180.67</v>
      </c>
      <c r="L338" s="48">
        <f t="shared" si="52"/>
        <v>181.95</v>
      </c>
      <c r="M338" s="48">
        <f t="shared" si="53"/>
        <v>180.57</v>
      </c>
      <c r="N338" s="48">
        <f t="shared" si="54"/>
        <v>181.04</v>
      </c>
      <c r="O338" s="49">
        <f t="shared" ref="O338:O401" ca="1" si="57">G338*J338</f>
        <v>101642000</v>
      </c>
    </row>
    <row r="339" spans="1:15" x14ac:dyDescent="0.25">
      <c r="A339">
        <v>324</v>
      </c>
      <c r="B339" s="93">
        <v>41725</v>
      </c>
      <c r="C339" s="48">
        <v>184.75</v>
      </c>
      <c r="D339" s="48">
        <v>185.33999600000001</v>
      </c>
      <c r="E339" s="48">
        <v>183.89999399999999</v>
      </c>
      <c r="F339" s="48">
        <v>184.58000200000001</v>
      </c>
      <c r="G339" s="49">
        <v>142383000</v>
      </c>
      <c r="H339" s="48">
        <v>180.15674000000001</v>
      </c>
      <c r="I339" s="52">
        <f t="shared" si="55"/>
        <v>0.97603607133994941</v>
      </c>
      <c r="J339" s="52">
        <f t="shared" ca="1" si="56"/>
        <v>1</v>
      </c>
      <c r="K339" s="48">
        <f t="shared" si="51"/>
        <v>180.32</v>
      </c>
      <c r="L339" s="48">
        <f t="shared" si="52"/>
        <v>180.9</v>
      </c>
      <c r="M339" s="48">
        <f t="shared" si="53"/>
        <v>179.49</v>
      </c>
      <c r="N339" s="48">
        <f t="shared" si="54"/>
        <v>180.16</v>
      </c>
      <c r="O339" s="49">
        <f t="shared" ca="1" si="57"/>
        <v>142383000</v>
      </c>
    </row>
    <row r="340" spans="1:15" x14ac:dyDescent="0.25">
      <c r="A340">
        <v>325</v>
      </c>
      <c r="B340" s="93">
        <v>41724</v>
      </c>
      <c r="C340" s="48">
        <v>187.03999300000001</v>
      </c>
      <c r="D340" s="48">
        <v>187.33999600000001</v>
      </c>
      <c r="E340" s="48">
        <v>184.91999799999999</v>
      </c>
      <c r="F340" s="48">
        <v>184.970001</v>
      </c>
      <c r="G340" s="49">
        <v>119843000</v>
      </c>
      <c r="H340" s="48">
        <v>180.53739300000001</v>
      </c>
      <c r="I340" s="52">
        <f t="shared" si="55"/>
        <v>0.97603607084372568</v>
      </c>
      <c r="J340" s="52">
        <f t="shared" ca="1" si="56"/>
        <v>1</v>
      </c>
      <c r="K340" s="48">
        <f t="shared" si="51"/>
        <v>182.56</v>
      </c>
      <c r="L340" s="48">
        <f t="shared" si="52"/>
        <v>182.85</v>
      </c>
      <c r="M340" s="48">
        <f t="shared" si="53"/>
        <v>180.49</v>
      </c>
      <c r="N340" s="48">
        <f t="shared" si="54"/>
        <v>180.54</v>
      </c>
      <c r="O340" s="49">
        <f t="shared" ca="1" si="57"/>
        <v>119843000</v>
      </c>
    </row>
    <row r="341" spans="1:15" x14ac:dyDescent="0.25">
      <c r="A341">
        <v>326</v>
      </c>
      <c r="B341" s="93">
        <v>41723</v>
      </c>
      <c r="C341" s="48">
        <v>186.36999499999999</v>
      </c>
      <c r="D341" s="48">
        <v>186.94000199999999</v>
      </c>
      <c r="E341" s="48">
        <v>185.270004</v>
      </c>
      <c r="F341" s="48">
        <v>186.30999800000001</v>
      </c>
      <c r="G341" s="49">
        <v>103852000</v>
      </c>
      <c r="H341" s="48">
        <v>181.84527800000001</v>
      </c>
      <c r="I341" s="52">
        <f t="shared" si="55"/>
        <v>0.9760360686601478</v>
      </c>
      <c r="J341" s="52">
        <f t="shared" ca="1" si="56"/>
        <v>1</v>
      </c>
      <c r="K341" s="48">
        <f t="shared" si="51"/>
        <v>181.9</v>
      </c>
      <c r="L341" s="48">
        <f t="shared" si="52"/>
        <v>182.46</v>
      </c>
      <c r="M341" s="48">
        <f t="shared" si="53"/>
        <v>180.83</v>
      </c>
      <c r="N341" s="48">
        <f t="shared" si="54"/>
        <v>181.85</v>
      </c>
      <c r="O341" s="49">
        <f t="shared" ca="1" si="57"/>
        <v>103852000</v>
      </c>
    </row>
    <row r="342" spans="1:15" x14ac:dyDescent="0.25">
      <c r="A342">
        <v>327</v>
      </c>
      <c r="B342" s="93">
        <v>41722</v>
      </c>
      <c r="C342" s="48">
        <v>186.83999600000001</v>
      </c>
      <c r="D342" s="48">
        <v>187.070007</v>
      </c>
      <c r="E342" s="48">
        <v>184.61999499999999</v>
      </c>
      <c r="F342" s="48">
        <v>185.429993</v>
      </c>
      <c r="G342" s="49">
        <v>121411000</v>
      </c>
      <c r="H342" s="48">
        <v>180.98636200000001</v>
      </c>
      <c r="I342" s="52">
        <f t="shared" si="55"/>
        <v>0.9760360720069704</v>
      </c>
      <c r="J342" s="52">
        <f t="shared" ca="1" si="56"/>
        <v>1</v>
      </c>
      <c r="K342" s="48">
        <f t="shared" si="51"/>
        <v>182.36</v>
      </c>
      <c r="L342" s="48">
        <f t="shared" si="52"/>
        <v>182.59</v>
      </c>
      <c r="M342" s="48">
        <f t="shared" si="53"/>
        <v>180.2</v>
      </c>
      <c r="N342" s="48">
        <f t="shared" si="54"/>
        <v>180.99</v>
      </c>
      <c r="O342" s="49">
        <f t="shared" ca="1" si="57"/>
        <v>121411000</v>
      </c>
    </row>
    <row r="343" spans="1:15" x14ac:dyDescent="0.25">
      <c r="A343">
        <v>328</v>
      </c>
      <c r="B343" s="93">
        <v>41719</v>
      </c>
      <c r="C343" s="48">
        <v>187.71000699999999</v>
      </c>
      <c r="D343" s="48">
        <v>189.020004</v>
      </c>
      <c r="E343" s="48">
        <v>186.029999</v>
      </c>
      <c r="F343" s="48">
        <v>186.199997</v>
      </c>
      <c r="G343" s="49">
        <v>163128000</v>
      </c>
      <c r="H343" s="48">
        <v>181.73791399999999</v>
      </c>
      <c r="I343" s="52">
        <f t="shared" si="55"/>
        <v>0.97603607372775625</v>
      </c>
      <c r="J343" s="52">
        <f t="shared" ca="1" si="56"/>
        <v>1</v>
      </c>
      <c r="K343" s="48">
        <f t="shared" si="51"/>
        <v>183.21</v>
      </c>
      <c r="L343" s="48">
        <f t="shared" si="52"/>
        <v>184.49</v>
      </c>
      <c r="M343" s="48">
        <f t="shared" si="53"/>
        <v>181.57</v>
      </c>
      <c r="N343" s="48">
        <f t="shared" si="54"/>
        <v>181.74</v>
      </c>
      <c r="O343" s="49">
        <f t="shared" ca="1" si="57"/>
        <v>163128000</v>
      </c>
    </row>
    <row r="344" spans="1:15" x14ac:dyDescent="0.25">
      <c r="A344">
        <v>329</v>
      </c>
      <c r="B344" s="93">
        <v>41718</v>
      </c>
      <c r="C344" s="48">
        <v>186.25</v>
      </c>
      <c r="D344" s="48">
        <v>187.88999899999999</v>
      </c>
      <c r="E344" s="48">
        <v>185.91999799999999</v>
      </c>
      <c r="F344" s="48">
        <v>187.75</v>
      </c>
      <c r="G344" s="49">
        <v>117241000</v>
      </c>
      <c r="H344" s="48">
        <v>182.44553999999999</v>
      </c>
      <c r="I344" s="52">
        <f t="shared" si="55"/>
        <v>0.9717472170439414</v>
      </c>
      <c r="J344" s="52">
        <f t="shared" ca="1" si="56"/>
        <v>1</v>
      </c>
      <c r="K344" s="48">
        <f t="shared" si="51"/>
        <v>180.99</v>
      </c>
      <c r="L344" s="48">
        <f t="shared" si="52"/>
        <v>182.58</v>
      </c>
      <c r="M344" s="48">
        <f t="shared" si="53"/>
        <v>180.67</v>
      </c>
      <c r="N344" s="48">
        <f t="shared" si="54"/>
        <v>182.45</v>
      </c>
      <c r="O344" s="49">
        <f t="shared" ca="1" si="57"/>
        <v>117241000</v>
      </c>
    </row>
    <row r="345" spans="1:15" x14ac:dyDescent="0.25">
      <c r="A345">
        <v>330</v>
      </c>
      <c r="B345" s="93">
        <v>41717</v>
      </c>
      <c r="C345" s="48">
        <v>187.679993</v>
      </c>
      <c r="D345" s="48">
        <v>187.94000199999999</v>
      </c>
      <c r="E345" s="48">
        <v>185.470001</v>
      </c>
      <c r="F345" s="48">
        <v>186.66000399999999</v>
      </c>
      <c r="G345" s="49">
        <v>176267300</v>
      </c>
      <c r="H345" s="48">
        <v>181.38633999999999</v>
      </c>
      <c r="I345" s="52">
        <f t="shared" si="55"/>
        <v>0.97174722014899351</v>
      </c>
      <c r="J345" s="52">
        <f t="shared" ca="1" si="56"/>
        <v>1</v>
      </c>
      <c r="K345" s="48">
        <f t="shared" si="51"/>
        <v>182.38</v>
      </c>
      <c r="L345" s="48">
        <f t="shared" si="52"/>
        <v>182.63</v>
      </c>
      <c r="M345" s="48">
        <f t="shared" si="53"/>
        <v>180.23</v>
      </c>
      <c r="N345" s="48">
        <f t="shared" si="54"/>
        <v>181.39</v>
      </c>
      <c r="O345" s="49">
        <f t="shared" ca="1" si="57"/>
        <v>176267300</v>
      </c>
    </row>
    <row r="346" spans="1:15" x14ac:dyDescent="0.25">
      <c r="A346">
        <v>331</v>
      </c>
      <c r="B346" s="93">
        <v>41716</v>
      </c>
      <c r="C346" s="48">
        <v>186.71000699999999</v>
      </c>
      <c r="D346" s="48">
        <v>187.91000399999999</v>
      </c>
      <c r="E346" s="48">
        <v>186.509995</v>
      </c>
      <c r="F346" s="48">
        <v>187.66000399999999</v>
      </c>
      <c r="G346" s="49">
        <v>101804600</v>
      </c>
      <c r="H346" s="48">
        <v>182.35808700000001</v>
      </c>
      <c r="I346" s="52">
        <f t="shared" si="55"/>
        <v>0.97174721897586669</v>
      </c>
      <c r="J346" s="52">
        <f t="shared" ca="1" si="56"/>
        <v>1</v>
      </c>
      <c r="K346" s="48">
        <f t="shared" si="51"/>
        <v>181.43</v>
      </c>
      <c r="L346" s="48">
        <f t="shared" si="52"/>
        <v>182.6</v>
      </c>
      <c r="M346" s="48">
        <f t="shared" si="53"/>
        <v>181.24</v>
      </c>
      <c r="N346" s="48">
        <f t="shared" si="54"/>
        <v>182.36</v>
      </c>
      <c r="O346" s="49">
        <f t="shared" ca="1" si="57"/>
        <v>101804600</v>
      </c>
    </row>
    <row r="347" spans="1:15" x14ac:dyDescent="0.25">
      <c r="A347">
        <v>332</v>
      </c>
      <c r="B347" s="93">
        <v>41715</v>
      </c>
      <c r="C347" s="48">
        <v>185.58999600000001</v>
      </c>
      <c r="D347" s="48">
        <v>186.770004</v>
      </c>
      <c r="E347" s="48">
        <v>185.509995</v>
      </c>
      <c r="F347" s="48">
        <v>186.33000200000001</v>
      </c>
      <c r="G347" s="49">
        <v>98359500</v>
      </c>
      <c r="H347" s="48">
        <v>181.06566100000001</v>
      </c>
      <c r="I347" s="52">
        <f t="shared" si="55"/>
        <v>0.97174721760589045</v>
      </c>
      <c r="J347" s="52">
        <f t="shared" ca="1" si="56"/>
        <v>1</v>
      </c>
      <c r="K347" s="48">
        <f t="shared" si="51"/>
        <v>180.35</v>
      </c>
      <c r="L347" s="48">
        <f t="shared" si="52"/>
        <v>181.49</v>
      </c>
      <c r="M347" s="48">
        <f t="shared" si="53"/>
        <v>180.27</v>
      </c>
      <c r="N347" s="48">
        <f t="shared" si="54"/>
        <v>181.07</v>
      </c>
      <c r="O347" s="49">
        <f t="shared" ca="1" si="57"/>
        <v>98359500</v>
      </c>
    </row>
    <row r="348" spans="1:15" x14ac:dyDescent="0.25">
      <c r="A348">
        <v>333</v>
      </c>
      <c r="B348" s="93">
        <v>41712</v>
      </c>
      <c r="C348" s="48">
        <v>184.85000600000001</v>
      </c>
      <c r="D348" s="48">
        <v>185.800003</v>
      </c>
      <c r="E348" s="48">
        <v>184.44000199999999</v>
      </c>
      <c r="F348" s="48">
        <v>184.66000399999999</v>
      </c>
      <c r="G348" s="49">
        <v>153919600</v>
      </c>
      <c r="H348" s="48">
        <v>179.44284500000001</v>
      </c>
      <c r="I348" s="52">
        <f t="shared" si="55"/>
        <v>0.97174721711800682</v>
      </c>
      <c r="J348" s="52">
        <f t="shared" ca="1" si="56"/>
        <v>1</v>
      </c>
      <c r="K348" s="48">
        <f t="shared" si="51"/>
        <v>179.63</v>
      </c>
      <c r="L348" s="48">
        <f t="shared" si="52"/>
        <v>180.55</v>
      </c>
      <c r="M348" s="48">
        <f t="shared" si="53"/>
        <v>179.23</v>
      </c>
      <c r="N348" s="48">
        <f t="shared" si="54"/>
        <v>179.44</v>
      </c>
      <c r="O348" s="49">
        <f t="shared" ca="1" si="57"/>
        <v>153919600</v>
      </c>
    </row>
    <row r="349" spans="1:15" x14ac:dyDescent="0.25">
      <c r="A349">
        <v>334</v>
      </c>
      <c r="B349" s="93">
        <v>41711</v>
      </c>
      <c r="C349" s="48">
        <v>187.83999600000001</v>
      </c>
      <c r="D349" s="48">
        <v>187.990005</v>
      </c>
      <c r="E349" s="48">
        <v>184.66000399999999</v>
      </c>
      <c r="F349" s="48">
        <v>185.179993</v>
      </c>
      <c r="G349" s="49">
        <v>155014300</v>
      </c>
      <c r="H349" s="48">
        <v>179.94814299999999</v>
      </c>
      <c r="I349" s="52">
        <f t="shared" si="55"/>
        <v>0.97174721785414475</v>
      </c>
      <c r="J349" s="52">
        <f t="shared" ca="1" si="56"/>
        <v>1</v>
      </c>
      <c r="K349" s="48">
        <f t="shared" si="51"/>
        <v>182.53</v>
      </c>
      <c r="L349" s="48">
        <f t="shared" si="52"/>
        <v>182.68</v>
      </c>
      <c r="M349" s="48">
        <f t="shared" si="53"/>
        <v>179.44</v>
      </c>
      <c r="N349" s="48">
        <f t="shared" si="54"/>
        <v>179.95</v>
      </c>
      <c r="O349" s="49">
        <f t="shared" ca="1" si="57"/>
        <v>155014300</v>
      </c>
    </row>
    <row r="350" spans="1:15" x14ac:dyDescent="0.25">
      <c r="A350">
        <v>335</v>
      </c>
      <c r="B350" s="93">
        <v>41710</v>
      </c>
      <c r="C350" s="48">
        <v>186.320007</v>
      </c>
      <c r="D350" s="48">
        <v>187.35000600000001</v>
      </c>
      <c r="E350" s="48">
        <v>185.89999399999999</v>
      </c>
      <c r="F350" s="48">
        <v>187.279999</v>
      </c>
      <c r="G350" s="49">
        <v>104824400</v>
      </c>
      <c r="H350" s="48">
        <v>181.98881800000001</v>
      </c>
      <c r="I350" s="52">
        <f t="shared" si="55"/>
        <v>0.97174721791834273</v>
      </c>
      <c r="J350" s="52">
        <f t="shared" ca="1" si="56"/>
        <v>1</v>
      </c>
      <c r="K350" s="48">
        <f t="shared" si="51"/>
        <v>181.06</v>
      </c>
      <c r="L350" s="48">
        <f t="shared" si="52"/>
        <v>182.06</v>
      </c>
      <c r="M350" s="48">
        <f t="shared" si="53"/>
        <v>180.65</v>
      </c>
      <c r="N350" s="48">
        <f t="shared" si="54"/>
        <v>181.99</v>
      </c>
      <c r="O350" s="49">
        <f t="shared" ca="1" si="57"/>
        <v>104824400</v>
      </c>
    </row>
    <row r="351" spans="1:15" x14ac:dyDescent="0.25">
      <c r="A351">
        <v>336</v>
      </c>
      <c r="B351" s="93">
        <v>41709</v>
      </c>
      <c r="C351" s="48">
        <v>188.44000199999999</v>
      </c>
      <c r="D351" s="48">
        <v>188.71000699999999</v>
      </c>
      <c r="E351" s="48">
        <v>186.800003</v>
      </c>
      <c r="F351" s="48">
        <v>187.229996</v>
      </c>
      <c r="G351" s="49">
        <v>99009100</v>
      </c>
      <c r="H351" s="48">
        <v>181.94022799999999</v>
      </c>
      <c r="I351" s="52">
        <f t="shared" si="55"/>
        <v>0.97174721939320019</v>
      </c>
      <c r="J351" s="52">
        <f t="shared" ca="1" si="56"/>
        <v>1</v>
      </c>
      <c r="K351" s="48">
        <f t="shared" si="51"/>
        <v>183.12</v>
      </c>
      <c r="L351" s="48">
        <f t="shared" si="52"/>
        <v>183.38</v>
      </c>
      <c r="M351" s="48">
        <f t="shared" si="53"/>
        <v>181.52</v>
      </c>
      <c r="N351" s="48">
        <f t="shared" si="54"/>
        <v>181.94</v>
      </c>
      <c r="O351" s="49">
        <f t="shared" ca="1" si="57"/>
        <v>99009100</v>
      </c>
    </row>
    <row r="352" spans="1:15" x14ac:dyDescent="0.25">
      <c r="A352">
        <v>337</v>
      </c>
      <c r="B352" s="93">
        <v>41708</v>
      </c>
      <c r="C352" s="48">
        <v>187.970001</v>
      </c>
      <c r="D352" s="48">
        <v>188.229996</v>
      </c>
      <c r="E352" s="48">
        <v>187.08000200000001</v>
      </c>
      <c r="F352" s="48">
        <v>188.16000399999999</v>
      </c>
      <c r="G352" s="49">
        <v>74939200</v>
      </c>
      <c r="H352" s="48">
        <v>182.84396000000001</v>
      </c>
      <c r="I352" s="52">
        <f t="shared" si="55"/>
        <v>0.97174721573666645</v>
      </c>
      <c r="J352" s="52">
        <f t="shared" ca="1" si="56"/>
        <v>1</v>
      </c>
      <c r="K352" s="48">
        <f t="shared" si="51"/>
        <v>182.66</v>
      </c>
      <c r="L352" s="48">
        <f t="shared" si="52"/>
        <v>182.91</v>
      </c>
      <c r="M352" s="48">
        <f t="shared" si="53"/>
        <v>181.79</v>
      </c>
      <c r="N352" s="48">
        <f t="shared" si="54"/>
        <v>182.84</v>
      </c>
      <c r="O352" s="49">
        <f t="shared" ca="1" si="57"/>
        <v>74939200</v>
      </c>
    </row>
    <row r="353" spans="1:15" x14ac:dyDescent="0.25">
      <c r="A353">
        <v>338</v>
      </c>
      <c r="B353" s="93">
        <v>41705</v>
      </c>
      <c r="C353" s="48">
        <v>188.96000699999999</v>
      </c>
      <c r="D353" s="48">
        <v>188.96000699999999</v>
      </c>
      <c r="E353" s="48">
        <v>187.429993</v>
      </c>
      <c r="F353" s="48">
        <v>188.259995</v>
      </c>
      <c r="G353" s="49">
        <v>114513500</v>
      </c>
      <c r="H353" s="48">
        <v>182.941126</v>
      </c>
      <c r="I353" s="52">
        <f t="shared" si="55"/>
        <v>0.97174721586495316</v>
      </c>
      <c r="J353" s="52">
        <f t="shared" ca="1" si="56"/>
        <v>1</v>
      </c>
      <c r="K353" s="48">
        <f t="shared" si="51"/>
        <v>183.62</v>
      </c>
      <c r="L353" s="48">
        <f t="shared" si="52"/>
        <v>183.62</v>
      </c>
      <c r="M353" s="48">
        <f t="shared" si="53"/>
        <v>182.13</v>
      </c>
      <c r="N353" s="48">
        <f t="shared" si="54"/>
        <v>182.94</v>
      </c>
      <c r="O353" s="49">
        <f t="shared" ca="1" si="57"/>
        <v>114513500</v>
      </c>
    </row>
    <row r="354" spans="1:15" x14ac:dyDescent="0.25">
      <c r="A354">
        <v>339</v>
      </c>
      <c r="B354" s="93">
        <v>41704</v>
      </c>
      <c r="C354" s="48">
        <v>188.21000699999999</v>
      </c>
      <c r="D354" s="48">
        <v>188.61000100000001</v>
      </c>
      <c r="E354" s="48">
        <v>187.779999</v>
      </c>
      <c r="F354" s="48">
        <v>188.179993</v>
      </c>
      <c r="G354" s="49">
        <v>82516500</v>
      </c>
      <c r="H354" s="48">
        <v>182.86338499999999</v>
      </c>
      <c r="I354" s="52">
        <f t="shared" si="55"/>
        <v>0.97174721969513511</v>
      </c>
      <c r="J354" s="52">
        <f t="shared" ca="1" si="56"/>
        <v>1</v>
      </c>
      <c r="K354" s="48">
        <f t="shared" si="51"/>
        <v>182.89</v>
      </c>
      <c r="L354" s="48">
        <f t="shared" si="52"/>
        <v>183.28</v>
      </c>
      <c r="M354" s="48">
        <f t="shared" si="53"/>
        <v>182.47</v>
      </c>
      <c r="N354" s="48">
        <f t="shared" si="54"/>
        <v>182.86</v>
      </c>
      <c r="O354" s="49">
        <f t="shared" ca="1" si="57"/>
        <v>82516500</v>
      </c>
    </row>
    <row r="355" spans="1:15" x14ac:dyDescent="0.25">
      <c r="A355">
        <v>340</v>
      </c>
      <c r="B355" s="93">
        <v>41703</v>
      </c>
      <c r="C355" s="48">
        <v>187.740005</v>
      </c>
      <c r="D355" s="48">
        <v>188.070007</v>
      </c>
      <c r="E355" s="48">
        <v>187.449997</v>
      </c>
      <c r="F355" s="48">
        <v>187.75</v>
      </c>
      <c r="G355" s="49">
        <v>88376900</v>
      </c>
      <c r="H355" s="48">
        <v>182.44553999999999</v>
      </c>
      <c r="I355" s="52">
        <f t="shared" si="55"/>
        <v>0.9717472170439414</v>
      </c>
      <c r="J355" s="52">
        <f t="shared" ca="1" si="56"/>
        <v>1</v>
      </c>
      <c r="K355" s="48">
        <f t="shared" si="51"/>
        <v>182.44</v>
      </c>
      <c r="L355" s="48">
        <f t="shared" si="52"/>
        <v>182.76</v>
      </c>
      <c r="M355" s="48">
        <f t="shared" si="53"/>
        <v>182.15</v>
      </c>
      <c r="N355" s="48">
        <f t="shared" si="54"/>
        <v>182.45</v>
      </c>
      <c r="O355" s="49">
        <f t="shared" ca="1" si="57"/>
        <v>88376900</v>
      </c>
    </row>
    <row r="356" spans="1:15" x14ac:dyDescent="0.25">
      <c r="A356">
        <v>341</v>
      </c>
      <c r="B356" s="93">
        <v>41702</v>
      </c>
      <c r="C356" s="48">
        <v>186.78999300000001</v>
      </c>
      <c r="D356" s="48">
        <v>187.979996</v>
      </c>
      <c r="E356" s="48">
        <v>186.75</v>
      </c>
      <c r="F356" s="48">
        <v>187.58000200000001</v>
      </c>
      <c r="G356" s="49">
        <v>167545900</v>
      </c>
      <c r="H356" s="48">
        <v>182.28034500000001</v>
      </c>
      <c r="I356" s="52">
        <f t="shared" si="55"/>
        <v>0.97174721748856796</v>
      </c>
      <c r="J356" s="52">
        <f t="shared" ca="1" si="56"/>
        <v>1</v>
      </c>
      <c r="K356" s="48">
        <f t="shared" si="51"/>
        <v>181.51</v>
      </c>
      <c r="L356" s="48">
        <f t="shared" si="52"/>
        <v>182.67</v>
      </c>
      <c r="M356" s="48">
        <f t="shared" si="53"/>
        <v>181.47</v>
      </c>
      <c r="N356" s="48">
        <f t="shared" si="54"/>
        <v>182.28</v>
      </c>
      <c r="O356" s="49">
        <f t="shared" ca="1" si="57"/>
        <v>167545900</v>
      </c>
    </row>
    <row r="357" spans="1:15" x14ac:dyDescent="0.25">
      <c r="A357">
        <v>342</v>
      </c>
      <c r="B357" s="93">
        <v>41701</v>
      </c>
      <c r="C357" s="48">
        <v>184.64999399999999</v>
      </c>
      <c r="D357" s="48">
        <v>185.449997</v>
      </c>
      <c r="E357" s="48">
        <v>183.75</v>
      </c>
      <c r="F357" s="48">
        <v>184.979996</v>
      </c>
      <c r="G357" s="49">
        <v>167748500</v>
      </c>
      <c r="H357" s="48">
        <v>179.75379699999999</v>
      </c>
      <c r="I357" s="52">
        <f t="shared" si="55"/>
        <v>0.97174722071028696</v>
      </c>
      <c r="J357" s="52">
        <f t="shared" ca="1" si="56"/>
        <v>1</v>
      </c>
      <c r="K357" s="48">
        <f t="shared" si="51"/>
        <v>179.43</v>
      </c>
      <c r="L357" s="48">
        <f t="shared" si="52"/>
        <v>180.21</v>
      </c>
      <c r="M357" s="48">
        <f t="shared" si="53"/>
        <v>178.56</v>
      </c>
      <c r="N357" s="48">
        <f t="shared" si="54"/>
        <v>179.75</v>
      </c>
      <c r="O357" s="49">
        <f t="shared" ca="1" si="57"/>
        <v>167748500</v>
      </c>
    </row>
    <row r="358" spans="1:15" x14ac:dyDescent="0.25">
      <c r="A358">
        <v>343</v>
      </c>
      <c r="B358" s="93">
        <v>41698</v>
      </c>
      <c r="C358" s="48">
        <v>185.78999300000001</v>
      </c>
      <c r="D358" s="48">
        <v>187.14999399999999</v>
      </c>
      <c r="E358" s="48">
        <v>185.050003</v>
      </c>
      <c r="F358" s="48">
        <v>186.28999300000001</v>
      </c>
      <c r="G358" s="49">
        <v>150842000</v>
      </c>
      <c r="H358" s="48">
        <v>181.02678299999999</v>
      </c>
      <c r="I358" s="52">
        <f t="shared" si="55"/>
        <v>0.97174722101149036</v>
      </c>
      <c r="J358" s="52">
        <f t="shared" ca="1" si="56"/>
        <v>1</v>
      </c>
      <c r="K358" s="48">
        <f t="shared" si="51"/>
        <v>180.54</v>
      </c>
      <c r="L358" s="48">
        <f t="shared" si="52"/>
        <v>181.86</v>
      </c>
      <c r="M358" s="48">
        <f t="shared" si="53"/>
        <v>179.82</v>
      </c>
      <c r="N358" s="48">
        <f t="shared" si="54"/>
        <v>181.03</v>
      </c>
      <c r="O358" s="49">
        <f t="shared" ca="1" si="57"/>
        <v>150842000</v>
      </c>
    </row>
    <row r="359" spans="1:15" x14ac:dyDescent="0.25">
      <c r="A359">
        <v>344</v>
      </c>
      <c r="B359" s="93">
        <v>41697</v>
      </c>
      <c r="C359" s="48">
        <v>184.58000200000001</v>
      </c>
      <c r="D359" s="48">
        <v>185.86999499999999</v>
      </c>
      <c r="E359" s="48">
        <v>184.36999499999999</v>
      </c>
      <c r="F359" s="48">
        <v>185.820007</v>
      </c>
      <c r="G359" s="49">
        <v>93880800</v>
      </c>
      <c r="H359" s="48">
        <v>180.570075</v>
      </c>
      <c r="I359" s="52">
        <f t="shared" si="55"/>
        <v>0.97174721880190218</v>
      </c>
      <c r="J359" s="52">
        <f t="shared" ca="1" si="56"/>
        <v>1</v>
      </c>
      <c r="K359" s="48">
        <f t="shared" si="51"/>
        <v>179.37</v>
      </c>
      <c r="L359" s="48">
        <f t="shared" si="52"/>
        <v>180.62</v>
      </c>
      <c r="M359" s="48">
        <f t="shared" si="53"/>
        <v>179.16</v>
      </c>
      <c r="N359" s="48">
        <f t="shared" si="54"/>
        <v>180.57</v>
      </c>
      <c r="O359" s="49">
        <f t="shared" ca="1" si="57"/>
        <v>93880800</v>
      </c>
    </row>
    <row r="360" spans="1:15" x14ac:dyDescent="0.25">
      <c r="A360">
        <v>345</v>
      </c>
      <c r="B360" s="93">
        <v>41696</v>
      </c>
      <c r="C360" s="48">
        <v>185.11000100000001</v>
      </c>
      <c r="D360" s="48">
        <v>185.60000600000001</v>
      </c>
      <c r="E360" s="48">
        <v>184.33000200000001</v>
      </c>
      <c r="F360" s="48">
        <v>184.85000600000001</v>
      </c>
      <c r="G360" s="49">
        <v>98677200</v>
      </c>
      <c r="H360" s="48">
        <v>179.62747899999999</v>
      </c>
      <c r="I360" s="52">
        <f t="shared" si="55"/>
        <v>0.97174721757920846</v>
      </c>
      <c r="J360" s="52">
        <f t="shared" ca="1" si="56"/>
        <v>1</v>
      </c>
      <c r="K360" s="48">
        <f t="shared" si="51"/>
        <v>179.88</v>
      </c>
      <c r="L360" s="48">
        <f t="shared" si="52"/>
        <v>180.36</v>
      </c>
      <c r="M360" s="48">
        <f t="shared" si="53"/>
        <v>179.12</v>
      </c>
      <c r="N360" s="48">
        <f t="shared" si="54"/>
        <v>179.63</v>
      </c>
      <c r="O360" s="49">
        <f t="shared" ca="1" si="57"/>
        <v>98677200</v>
      </c>
    </row>
    <row r="361" spans="1:15" x14ac:dyDescent="0.25">
      <c r="A361">
        <v>346</v>
      </c>
      <c r="B361" s="93">
        <v>41695</v>
      </c>
      <c r="C361" s="48">
        <v>185.05999800000001</v>
      </c>
      <c r="D361" s="48">
        <v>185.58999600000001</v>
      </c>
      <c r="E361" s="48">
        <v>184.229996</v>
      </c>
      <c r="F361" s="48">
        <v>184.83999600000001</v>
      </c>
      <c r="G361" s="49">
        <v>117085000</v>
      </c>
      <c r="H361" s="48">
        <v>179.61775299999999</v>
      </c>
      <c r="I361" s="52">
        <f t="shared" si="55"/>
        <v>0.97174722401530444</v>
      </c>
      <c r="J361" s="52">
        <f t="shared" ca="1" si="56"/>
        <v>1</v>
      </c>
      <c r="K361" s="48">
        <f t="shared" si="51"/>
        <v>179.83</v>
      </c>
      <c r="L361" s="48">
        <f t="shared" si="52"/>
        <v>180.35</v>
      </c>
      <c r="M361" s="48">
        <f t="shared" si="53"/>
        <v>179.02</v>
      </c>
      <c r="N361" s="48">
        <f t="shared" si="54"/>
        <v>179.62</v>
      </c>
      <c r="O361" s="49">
        <f t="shared" ca="1" si="57"/>
        <v>117085000</v>
      </c>
    </row>
    <row r="362" spans="1:15" x14ac:dyDescent="0.25">
      <c r="A362">
        <v>347</v>
      </c>
      <c r="B362" s="93">
        <v>41694</v>
      </c>
      <c r="C362" s="48">
        <v>184.279999</v>
      </c>
      <c r="D362" s="48">
        <v>186.14999399999999</v>
      </c>
      <c r="E362" s="48">
        <v>184.199997</v>
      </c>
      <c r="F362" s="48">
        <v>184.91000399999999</v>
      </c>
      <c r="G362" s="49">
        <v>114063900</v>
      </c>
      <c r="H362" s="48">
        <v>179.68578199999999</v>
      </c>
      <c r="I362" s="52">
        <f t="shared" si="55"/>
        <v>0.97174721817647036</v>
      </c>
      <c r="J362" s="52">
        <f t="shared" ca="1" si="56"/>
        <v>1</v>
      </c>
      <c r="K362" s="48">
        <f t="shared" si="51"/>
        <v>179.07</v>
      </c>
      <c r="L362" s="48">
        <f t="shared" si="52"/>
        <v>180.89</v>
      </c>
      <c r="M362" s="48">
        <f t="shared" si="53"/>
        <v>179</v>
      </c>
      <c r="N362" s="48">
        <f t="shared" si="54"/>
        <v>179.69</v>
      </c>
      <c r="O362" s="49">
        <f t="shared" ca="1" si="57"/>
        <v>114063900</v>
      </c>
    </row>
    <row r="363" spans="1:15" x14ac:dyDescent="0.25">
      <c r="A363">
        <v>348</v>
      </c>
      <c r="B363" s="93">
        <v>41691</v>
      </c>
      <c r="C363" s="48">
        <v>184.449997</v>
      </c>
      <c r="D363" s="48">
        <v>184.88999899999999</v>
      </c>
      <c r="E363" s="48">
        <v>183.800003</v>
      </c>
      <c r="F363" s="48">
        <v>183.88999899999999</v>
      </c>
      <c r="G363" s="49">
        <v>118116400</v>
      </c>
      <c r="H363" s="48">
        <v>178.69459599999999</v>
      </c>
      <c r="I363" s="52">
        <f t="shared" si="55"/>
        <v>0.97174722373020406</v>
      </c>
      <c r="J363" s="52">
        <f t="shared" ca="1" si="56"/>
        <v>1</v>
      </c>
      <c r="K363" s="48">
        <f t="shared" si="51"/>
        <v>179.24</v>
      </c>
      <c r="L363" s="48">
        <f t="shared" si="52"/>
        <v>179.67</v>
      </c>
      <c r="M363" s="48">
        <f t="shared" si="53"/>
        <v>178.61</v>
      </c>
      <c r="N363" s="48">
        <f t="shared" si="54"/>
        <v>178.69</v>
      </c>
      <c r="O363" s="49">
        <f t="shared" ca="1" si="57"/>
        <v>118116400</v>
      </c>
    </row>
    <row r="364" spans="1:15" x14ac:dyDescent="0.25">
      <c r="A364">
        <v>349</v>
      </c>
      <c r="B364" s="93">
        <v>41690</v>
      </c>
      <c r="C364" s="48">
        <v>183.270004</v>
      </c>
      <c r="D364" s="48">
        <v>184.520004</v>
      </c>
      <c r="E364" s="48">
        <v>182.60000600000001</v>
      </c>
      <c r="F364" s="48">
        <v>184.10000600000001</v>
      </c>
      <c r="G364" s="49">
        <v>104998100</v>
      </c>
      <c r="H364" s="48">
        <v>178.89866900000001</v>
      </c>
      <c r="I364" s="52">
        <f t="shared" si="55"/>
        <v>0.97174721982355616</v>
      </c>
      <c r="J364" s="52">
        <f t="shared" ca="1" si="56"/>
        <v>1</v>
      </c>
      <c r="K364" s="48">
        <f t="shared" si="51"/>
        <v>178.09</v>
      </c>
      <c r="L364" s="48">
        <f t="shared" si="52"/>
        <v>179.31</v>
      </c>
      <c r="M364" s="48">
        <f t="shared" si="53"/>
        <v>177.44</v>
      </c>
      <c r="N364" s="48">
        <f t="shared" si="54"/>
        <v>178.9</v>
      </c>
      <c r="O364" s="49">
        <f t="shared" ca="1" si="57"/>
        <v>104998100</v>
      </c>
    </row>
    <row r="365" spans="1:15" x14ac:dyDescent="0.25">
      <c r="A365">
        <v>350</v>
      </c>
      <c r="B365" s="93">
        <v>41689</v>
      </c>
      <c r="C365" s="48">
        <v>183.759995</v>
      </c>
      <c r="D365" s="48">
        <v>184.949997</v>
      </c>
      <c r="E365" s="48">
        <v>182.86999499999999</v>
      </c>
      <c r="F365" s="48">
        <v>183.020004</v>
      </c>
      <c r="G365" s="49">
        <v>126524300</v>
      </c>
      <c r="H365" s="48">
        <v>177.84917999999999</v>
      </c>
      <c r="I365" s="52">
        <f t="shared" si="55"/>
        <v>0.97174721950066179</v>
      </c>
      <c r="J365" s="52">
        <f t="shared" ca="1" si="56"/>
        <v>1</v>
      </c>
      <c r="K365" s="48">
        <f t="shared" si="51"/>
        <v>178.57</v>
      </c>
      <c r="L365" s="48">
        <f t="shared" si="52"/>
        <v>179.72</v>
      </c>
      <c r="M365" s="48">
        <f t="shared" si="53"/>
        <v>177.7</v>
      </c>
      <c r="N365" s="48">
        <f t="shared" si="54"/>
        <v>177.85</v>
      </c>
      <c r="O365" s="49">
        <f t="shared" ca="1" si="57"/>
        <v>126524300</v>
      </c>
    </row>
    <row r="366" spans="1:15" x14ac:dyDescent="0.25">
      <c r="A366">
        <v>351</v>
      </c>
      <c r="B366" s="93">
        <v>41688</v>
      </c>
      <c r="C366" s="48">
        <v>184.179993</v>
      </c>
      <c r="D366" s="48">
        <v>184.490005</v>
      </c>
      <c r="E366" s="48">
        <v>183.64999399999999</v>
      </c>
      <c r="F366" s="48">
        <v>184.240005</v>
      </c>
      <c r="G366" s="49">
        <v>80460900</v>
      </c>
      <c r="H366" s="48">
        <v>179.03471300000001</v>
      </c>
      <c r="I366" s="52">
        <f t="shared" si="55"/>
        <v>0.97174722178280448</v>
      </c>
      <c r="J366" s="52">
        <f t="shared" ca="1" si="56"/>
        <v>1</v>
      </c>
      <c r="K366" s="48">
        <f t="shared" si="51"/>
        <v>178.98</v>
      </c>
      <c r="L366" s="48">
        <f t="shared" si="52"/>
        <v>179.28</v>
      </c>
      <c r="M366" s="48">
        <f t="shared" si="53"/>
        <v>178.46</v>
      </c>
      <c r="N366" s="48">
        <f t="shared" si="54"/>
        <v>179.03</v>
      </c>
      <c r="O366" s="49">
        <f t="shared" ca="1" si="57"/>
        <v>80460900</v>
      </c>
    </row>
    <row r="367" spans="1:15" x14ac:dyDescent="0.25">
      <c r="A367">
        <v>352</v>
      </c>
      <c r="B367" s="93">
        <v>41684</v>
      </c>
      <c r="C367" s="48">
        <v>182.83999600000001</v>
      </c>
      <c r="D367" s="48">
        <v>184.36000100000001</v>
      </c>
      <c r="E367" s="48">
        <v>182.66999799999999</v>
      </c>
      <c r="F367" s="48">
        <v>184.020004</v>
      </c>
      <c r="G367" s="49">
        <v>96498400</v>
      </c>
      <c r="H367" s="48">
        <v>178.82092700000001</v>
      </c>
      <c r="I367" s="52">
        <f t="shared" si="55"/>
        <v>0.97174721830785316</v>
      </c>
      <c r="J367" s="52">
        <f t="shared" ca="1" si="56"/>
        <v>1</v>
      </c>
      <c r="K367" s="48">
        <f t="shared" si="51"/>
        <v>177.67</v>
      </c>
      <c r="L367" s="48">
        <f t="shared" si="52"/>
        <v>179.15</v>
      </c>
      <c r="M367" s="48">
        <f t="shared" si="53"/>
        <v>177.51</v>
      </c>
      <c r="N367" s="48">
        <f t="shared" si="54"/>
        <v>178.82</v>
      </c>
      <c r="O367" s="49">
        <f t="shared" ca="1" si="57"/>
        <v>96498400</v>
      </c>
    </row>
    <row r="368" spans="1:15" x14ac:dyDescent="0.25">
      <c r="A368">
        <v>353</v>
      </c>
      <c r="B368" s="93">
        <v>41683</v>
      </c>
      <c r="C368" s="48">
        <v>180.83999600000001</v>
      </c>
      <c r="D368" s="48">
        <v>183.199997</v>
      </c>
      <c r="E368" s="48">
        <v>180.83000200000001</v>
      </c>
      <c r="F368" s="48">
        <v>183.009995</v>
      </c>
      <c r="G368" s="49">
        <v>100542200</v>
      </c>
      <c r="H368" s="48">
        <v>177.83945299999999</v>
      </c>
      <c r="I368" s="52">
        <f t="shared" si="55"/>
        <v>0.97174721522723384</v>
      </c>
      <c r="J368" s="52">
        <f t="shared" ca="1" si="56"/>
        <v>1</v>
      </c>
      <c r="K368" s="48">
        <f t="shared" si="51"/>
        <v>175.73</v>
      </c>
      <c r="L368" s="48">
        <f t="shared" si="52"/>
        <v>178.02</v>
      </c>
      <c r="M368" s="48">
        <f t="shared" si="53"/>
        <v>175.72</v>
      </c>
      <c r="N368" s="48">
        <f t="shared" si="54"/>
        <v>177.84</v>
      </c>
      <c r="O368" s="49">
        <f t="shared" ca="1" si="57"/>
        <v>100542200</v>
      </c>
    </row>
    <row r="369" spans="1:15" x14ac:dyDescent="0.25">
      <c r="A369">
        <v>354</v>
      </c>
      <c r="B369" s="93">
        <v>41682</v>
      </c>
      <c r="C369" s="48">
        <v>182.25</v>
      </c>
      <c r="D369" s="48">
        <v>182.83000200000001</v>
      </c>
      <c r="E369" s="48">
        <v>181.71000699999999</v>
      </c>
      <c r="F369" s="48">
        <v>182.070007</v>
      </c>
      <c r="G369" s="49">
        <v>94717700</v>
      </c>
      <c r="H369" s="48">
        <v>176.92602299999999</v>
      </c>
      <c r="I369" s="52">
        <f t="shared" si="55"/>
        <v>0.97174721918915496</v>
      </c>
      <c r="J369" s="52">
        <f t="shared" ca="1" si="56"/>
        <v>1</v>
      </c>
      <c r="K369" s="48">
        <f t="shared" si="51"/>
        <v>177.1</v>
      </c>
      <c r="L369" s="48">
        <f t="shared" si="52"/>
        <v>177.66</v>
      </c>
      <c r="M369" s="48">
        <f t="shared" si="53"/>
        <v>176.58</v>
      </c>
      <c r="N369" s="48">
        <f t="shared" si="54"/>
        <v>176.93</v>
      </c>
      <c r="O369" s="49">
        <f t="shared" ca="1" si="57"/>
        <v>94717700</v>
      </c>
    </row>
    <row r="370" spans="1:15" x14ac:dyDescent="0.25">
      <c r="A370">
        <v>355</v>
      </c>
      <c r="B370" s="93">
        <v>41681</v>
      </c>
      <c r="C370" s="48">
        <v>180.16000399999999</v>
      </c>
      <c r="D370" s="48">
        <v>182.44000199999999</v>
      </c>
      <c r="E370" s="48">
        <v>180.03999300000001</v>
      </c>
      <c r="F370" s="48">
        <v>181.979996</v>
      </c>
      <c r="G370" s="49">
        <v>117814100</v>
      </c>
      <c r="H370" s="48">
        <v>176.83855500000001</v>
      </c>
      <c r="I370" s="52">
        <f t="shared" si="55"/>
        <v>0.97174721885365911</v>
      </c>
      <c r="J370" s="52">
        <f t="shared" ca="1" si="56"/>
        <v>1</v>
      </c>
      <c r="K370" s="48">
        <f t="shared" si="51"/>
        <v>175.07</v>
      </c>
      <c r="L370" s="48">
        <f t="shared" si="52"/>
        <v>177.29</v>
      </c>
      <c r="M370" s="48">
        <f t="shared" si="53"/>
        <v>174.95</v>
      </c>
      <c r="N370" s="48">
        <f t="shared" si="54"/>
        <v>176.84</v>
      </c>
      <c r="O370" s="49">
        <f t="shared" ca="1" si="57"/>
        <v>117814100</v>
      </c>
    </row>
    <row r="371" spans="1:15" x14ac:dyDescent="0.25">
      <c r="A371">
        <v>356</v>
      </c>
      <c r="B371" s="93">
        <v>41680</v>
      </c>
      <c r="C371" s="48">
        <v>179.699997</v>
      </c>
      <c r="D371" s="48">
        <v>180.070007</v>
      </c>
      <c r="E371" s="48">
        <v>179.21000699999999</v>
      </c>
      <c r="F371" s="48">
        <v>180.009995</v>
      </c>
      <c r="G371" s="49">
        <v>92218800</v>
      </c>
      <c r="H371" s="48">
        <v>174.92421200000001</v>
      </c>
      <c r="I371" s="52">
        <f t="shared" si="55"/>
        <v>0.97174721881415538</v>
      </c>
      <c r="J371" s="52">
        <f t="shared" ca="1" si="56"/>
        <v>1</v>
      </c>
      <c r="K371" s="48">
        <f t="shared" si="51"/>
        <v>174.62</v>
      </c>
      <c r="L371" s="48">
        <f t="shared" si="52"/>
        <v>174.98</v>
      </c>
      <c r="M371" s="48">
        <f t="shared" si="53"/>
        <v>174.15</v>
      </c>
      <c r="N371" s="48">
        <f t="shared" si="54"/>
        <v>174.92</v>
      </c>
      <c r="O371" s="49">
        <f t="shared" ca="1" si="57"/>
        <v>92218800</v>
      </c>
    </row>
    <row r="372" spans="1:15" x14ac:dyDescent="0.25">
      <c r="A372">
        <v>357</v>
      </c>
      <c r="B372" s="93">
        <v>41677</v>
      </c>
      <c r="C372" s="48">
        <v>178.30999800000001</v>
      </c>
      <c r="D372" s="48">
        <v>179.86999499999999</v>
      </c>
      <c r="E372" s="48">
        <v>177.729996</v>
      </c>
      <c r="F372" s="48">
        <v>179.679993</v>
      </c>
      <c r="G372" s="49">
        <v>170787200</v>
      </c>
      <c r="H372" s="48">
        <v>174.603533</v>
      </c>
      <c r="I372" s="52">
        <f t="shared" si="55"/>
        <v>0.97174721617447968</v>
      </c>
      <c r="J372" s="52">
        <f t="shared" ca="1" si="56"/>
        <v>1</v>
      </c>
      <c r="K372" s="48">
        <f t="shared" si="51"/>
        <v>173.27</v>
      </c>
      <c r="L372" s="48">
        <f t="shared" si="52"/>
        <v>174.79</v>
      </c>
      <c r="M372" s="48">
        <f t="shared" si="53"/>
        <v>172.71</v>
      </c>
      <c r="N372" s="48">
        <f t="shared" si="54"/>
        <v>174.6</v>
      </c>
      <c r="O372" s="49">
        <f t="shared" ca="1" si="57"/>
        <v>170787200</v>
      </c>
    </row>
    <row r="373" spans="1:15" x14ac:dyDescent="0.25">
      <c r="A373">
        <v>358</v>
      </c>
      <c r="B373" s="93">
        <v>41676</v>
      </c>
      <c r="C373" s="48">
        <v>175.58000200000001</v>
      </c>
      <c r="D373" s="48">
        <v>177.479996</v>
      </c>
      <c r="E373" s="48">
        <v>175.220001</v>
      </c>
      <c r="F373" s="48">
        <v>177.479996</v>
      </c>
      <c r="G373" s="49">
        <v>132877600</v>
      </c>
      <c r="H373" s="48">
        <v>172.46569199999999</v>
      </c>
      <c r="I373" s="52">
        <f t="shared" si="55"/>
        <v>0.97174721595103031</v>
      </c>
      <c r="J373" s="52">
        <f t="shared" ca="1" si="56"/>
        <v>1</v>
      </c>
      <c r="K373" s="48">
        <f t="shared" si="51"/>
        <v>170.62</v>
      </c>
      <c r="L373" s="48">
        <f t="shared" si="52"/>
        <v>172.47</v>
      </c>
      <c r="M373" s="48">
        <f t="shared" si="53"/>
        <v>170.27</v>
      </c>
      <c r="N373" s="48">
        <f t="shared" si="54"/>
        <v>172.47</v>
      </c>
      <c r="O373" s="49">
        <f t="shared" ca="1" si="57"/>
        <v>132877600</v>
      </c>
    </row>
    <row r="374" spans="1:15" x14ac:dyDescent="0.25">
      <c r="A374">
        <v>359</v>
      </c>
      <c r="B374" s="93">
        <v>41675</v>
      </c>
      <c r="C374" s="48">
        <v>174.779999</v>
      </c>
      <c r="D374" s="48">
        <v>175.55999800000001</v>
      </c>
      <c r="E374" s="48">
        <v>173.71000699999999</v>
      </c>
      <c r="F374" s="48">
        <v>175.16999799999999</v>
      </c>
      <c r="G374" s="49">
        <v>164230500</v>
      </c>
      <c r="H374" s="48">
        <v>170.22095899999999</v>
      </c>
      <c r="I374" s="52">
        <f t="shared" si="55"/>
        <v>0.97174722237537503</v>
      </c>
      <c r="J374" s="52">
        <f t="shared" ca="1" si="56"/>
        <v>1</v>
      </c>
      <c r="K374" s="48">
        <f t="shared" si="51"/>
        <v>169.84</v>
      </c>
      <c r="L374" s="48">
        <f t="shared" si="52"/>
        <v>170.6</v>
      </c>
      <c r="M374" s="48">
        <f t="shared" si="53"/>
        <v>168.8</v>
      </c>
      <c r="N374" s="48">
        <f t="shared" si="54"/>
        <v>170.22</v>
      </c>
      <c r="O374" s="49">
        <f t="shared" ca="1" si="57"/>
        <v>164230500</v>
      </c>
    </row>
    <row r="375" spans="1:15" x14ac:dyDescent="0.25">
      <c r="A375">
        <v>360</v>
      </c>
      <c r="B375" s="93">
        <v>41674</v>
      </c>
      <c r="C375" s="48">
        <v>174.949997</v>
      </c>
      <c r="D375" s="48">
        <v>175.83999600000001</v>
      </c>
      <c r="E375" s="48">
        <v>174.11000100000001</v>
      </c>
      <c r="F375" s="48">
        <v>175.38999899999999</v>
      </c>
      <c r="G375" s="49">
        <v>165012400</v>
      </c>
      <c r="H375" s="48">
        <v>170.43474399999999</v>
      </c>
      <c r="I375" s="52">
        <f t="shared" si="55"/>
        <v>0.97174722031898753</v>
      </c>
      <c r="J375" s="52">
        <f t="shared" ca="1" si="56"/>
        <v>1</v>
      </c>
      <c r="K375" s="48">
        <f t="shared" si="51"/>
        <v>170.01</v>
      </c>
      <c r="L375" s="48">
        <f t="shared" si="52"/>
        <v>170.87</v>
      </c>
      <c r="M375" s="48">
        <f t="shared" si="53"/>
        <v>169.19</v>
      </c>
      <c r="N375" s="48">
        <f t="shared" si="54"/>
        <v>170.43</v>
      </c>
      <c r="O375" s="49">
        <f t="shared" ca="1" si="57"/>
        <v>165012400</v>
      </c>
    </row>
    <row r="376" spans="1:15" x14ac:dyDescent="0.25">
      <c r="A376">
        <v>361</v>
      </c>
      <c r="B376" s="93">
        <v>41673</v>
      </c>
      <c r="C376" s="48">
        <v>177.970001</v>
      </c>
      <c r="D376" s="48">
        <v>178.36999499999999</v>
      </c>
      <c r="E376" s="48">
        <v>173.83000200000001</v>
      </c>
      <c r="F376" s="48">
        <v>174.16999799999999</v>
      </c>
      <c r="G376" s="49">
        <v>254837100</v>
      </c>
      <c r="H376" s="48">
        <v>169.249211</v>
      </c>
      <c r="I376" s="52">
        <f t="shared" si="55"/>
        <v>0.97174721791063012</v>
      </c>
      <c r="J376" s="52">
        <f t="shared" ca="1" si="56"/>
        <v>1</v>
      </c>
      <c r="K376" s="48">
        <f t="shared" si="51"/>
        <v>172.94</v>
      </c>
      <c r="L376" s="48">
        <f t="shared" si="52"/>
        <v>173.33</v>
      </c>
      <c r="M376" s="48">
        <f t="shared" si="53"/>
        <v>168.92</v>
      </c>
      <c r="N376" s="48">
        <f t="shared" si="54"/>
        <v>169.25</v>
      </c>
      <c r="O376" s="49">
        <f t="shared" ca="1" si="57"/>
        <v>254837100</v>
      </c>
    </row>
    <row r="377" spans="1:15" x14ac:dyDescent="0.25">
      <c r="A377">
        <v>362</v>
      </c>
      <c r="B377" s="93">
        <v>41670</v>
      </c>
      <c r="C377" s="48">
        <v>177.009995</v>
      </c>
      <c r="D377" s="48">
        <v>179.28999300000001</v>
      </c>
      <c r="E377" s="48">
        <v>176.91999799999999</v>
      </c>
      <c r="F377" s="48">
        <v>178.179993</v>
      </c>
      <c r="G377" s="49">
        <v>194677900</v>
      </c>
      <c r="H377" s="48">
        <v>173.14591200000001</v>
      </c>
      <c r="I377" s="52">
        <f t="shared" si="55"/>
        <v>0.97174721518818341</v>
      </c>
      <c r="J377" s="52">
        <f t="shared" ca="1" si="56"/>
        <v>1</v>
      </c>
      <c r="K377" s="48">
        <f t="shared" si="51"/>
        <v>172.01</v>
      </c>
      <c r="L377" s="48">
        <f t="shared" si="52"/>
        <v>174.22</v>
      </c>
      <c r="M377" s="48">
        <f t="shared" si="53"/>
        <v>171.92</v>
      </c>
      <c r="N377" s="48">
        <f t="shared" si="54"/>
        <v>173.15</v>
      </c>
      <c r="O377" s="49">
        <f t="shared" ca="1" si="57"/>
        <v>194677900</v>
      </c>
    </row>
    <row r="378" spans="1:15" x14ac:dyDescent="0.25">
      <c r="A378">
        <v>363</v>
      </c>
      <c r="B378" s="93">
        <v>41669</v>
      </c>
      <c r="C378" s="48">
        <v>178.83000200000001</v>
      </c>
      <c r="D378" s="48">
        <v>179.80999800000001</v>
      </c>
      <c r="E378" s="48">
        <v>178.259995</v>
      </c>
      <c r="F378" s="48">
        <v>179.229996</v>
      </c>
      <c r="G378" s="49">
        <v>118938100</v>
      </c>
      <c r="H378" s="48">
        <v>174.16624999999999</v>
      </c>
      <c r="I378" s="52">
        <f t="shared" si="55"/>
        <v>0.97174721802705388</v>
      </c>
      <c r="J378" s="52">
        <f t="shared" ca="1" si="56"/>
        <v>1</v>
      </c>
      <c r="K378" s="48">
        <f t="shared" si="51"/>
        <v>173.78</v>
      </c>
      <c r="L378" s="48">
        <f t="shared" si="52"/>
        <v>174.73</v>
      </c>
      <c r="M378" s="48">
        <f t="shared" si="53"/>
        <v>173.22</v>
      </c>
      <c r="N378" s="48">
        <f t="shared" si="54"/>
        <v>174.17</v>
      </c>
      <c r="O378" s="49">
        <f t="shared" ca="1" si="57"/>
        <v>118938100</v>
      </c>
    </row>
    <row r="379" spans="1:15" x14ac:dyDescent="0.25">
      <c r="A379">
        <v>364</v>
      </c>
      <c r="B379" s="93">
        <v>41668</v>
      </c>
      <c r="C379" s="48">
        <v>177.58000200000001</v>
      </c>
      <c r="D379" s="48">
        <v>178.550003</v>
      </c>
      <c r="E379" s="48">
        <v>176.88000500000001</v>
      </c>
      <c r="F379" s="48">
        <v>177.35000600000001</v>
      </c>
      <c r="G379" s="49">
        <v>216597300</v>
      </c>
      <c r="H379" s="48">
        <v>172.33937499999999</v>
      </c>
      <c r="I379" s="52">
        <f t="shared" si="55"/>
        <v>0.97174721832262012</v>
      </c>
      <c r="J379" s="52">
        <f t="shared" ca="1" si="56"/>
        <v>1</v>
      </c>
      <c r="K379" s="48">
        <f t="shared" si="51"/>
        <v>172.56</v>
      </c>
      <c r="L379" s="48">
        <f t="shared" si="52"/>
        <v>173.51</v>
      </c>
      <c r="M379" s="48">
        <f t="shared" si="53"/>
        <v>171.88</v>
      </c>
      <c r="N379" s="48">
        <f t="shared" si="54"/>
        <v>172.34</v>
      </c>
      <c r="O379" s="49">
        <f t="shared" ca="1" si="57"/>
        <v>216597300</v>
      </c>
    </row>
    <row r="380" spans="1:15" x14ac:dyDescent="0.25">
      <c r="A380">
        <v>365</v>
      </c>
      <c r="B380" s="93">
        <v>41667</v>
      </c>
      <c r="C380" s="48">
        <v>178.13999899999999</v>
      </c>
      <c r="D380" s="48">
        <v>179.300003</v>
      </c>
      <c r="E380" s="48">
        <v>178.11999499999999</v>
      </c>
      <c r="F380" s="48">
        <v>179.070007</v>
      </c>
      <c r="G380" s="49">
        <v>110463200</v>
      </c>
      <c r="H380" s="48">
        <v>174.01078200000001</v>
      </c>
      <c r="I380" s="52">
        <f t="shared" si="55"/>
        <v>0.97174722286128024</v>
      </c>
      <c r="J380" s="52">
        <f t="shared" ca="1" si="56"/>
        <v>1</v>
      </c>
      <c r="K380" s="48">
        <f t="shared" si="51"/>
        <v>173.11</v>
      </c>
      <c r="L380" s="48">
        <f t="shared" si="52"/>
        <v>174.23</v>
      </c>
      <c r="M380" s="48">
        <f t="shared" si="53"/>
        <v>173.09</v>
      </c>
      <c r="N380" s="48">
        <f t="shared" si="54"/>
        <v>174.01</v>
      </c>
      <c r="O380" s="49">
        <f t="shared" ca="1" si="57"/>
        <v>110463200</v>
      </c>
    </row>
    <row r="381" spans="1:15" x14ac:dyDescent="0.25">
      <c r="A381">
        <v>366</v>
      </c>
      <c r="B381" s="93">
        <v>41666</v>
      </c>
      <c r="C381" s="48">
        <v>179.05999800000001</v>
      </c>
      <c r="D381" s="48">
        <v>179.520004</v>
      </c>
      <c r="E381" s="48">
        <v>177.11999499999999</v>
      </c>
      <c r="F381" s="48">
        <v>178.009995</v>
      </c>
      <c r="G381" s="49">
        <v>180843100</v>
      </c>
      <c r="H381" s="48">
        <v>172.980717</v>
      </c>
      <c r="I381" s="52">
        <f t="shared" si="55"/>
        <v>0.97174721565494115</v>
      </c>
      <c r="J381" s="52">
        <f t="shared" ca="1" si="56"/>
        <v>1</v>
      </c>
      <c r="K381" s="48">
        <f t="shared" si="51"/>
        <v>174</v>
      </c>
      <c r="L381" s="48">
        <f t="shared" si="52"/>
        <v>174.45</v>
      </c>
      <c r="M381" s="48">
        <f t="shared" si="53"/>
        <v>172.12</v>
      </c>
      <c r="N381" s="48">
        <f t="shared" si="54"/>
        <v>172.98</v>
      </c>
      <c r="O381" s="49">
        <f t="shared" ca="1" si="57"/>
        <v>180843100</v>
      </c>
    </row>
    <row r="382" spans="1:15" x14ac:dyDescent="0.25">
      <c r="A382">
        <v>367</v>
      </c>
      <c r="B382" s="93">
        <v>41663</v>
      </c>
      <c r="C382" s="48">
        <v>181.60000600000001</v>
      </c>
      <c r="D382" s="48">
        <v>181.66000399999999</v>
      </c>
      <c r="E382" s="48">
        <v>178.83000200000001</v>
      </c>
      <c r="F382" s="48">
        <v>178.88999899999999</v>
      </c>
      <c r="G382" s="49">
        <v>208677100</v>
      </c>
      <c r="H382" s="48">
        <v>173.83586</v>
      </c>
      <c r="I382" s="52">
        <f t="shared" si="55"/>
        <v>0.9717472243934665</v>
      </c>
      <c r="J382" s="52">
        <f t="shared" ca="1" si="56"/>
        <v>1</v>
      </c>
      <c r="K382" s="48">
        <f t="shared" si="51"/>
        <v>176.47</v>
      </c>
      <c r="L382" s="48">
        <f t="shared" si="52"/>
        <v>176.53</v>
      </c>
      <c r="M382" s="48">
        <f t="shared" si="53"/>
        <v>173.78</v>
      </c>
      <c r="N382" s="48">
        <f t="shared" si="54"/>
        <v>173.84</v>
      </c>
      <c r="O382" s="49">
        <f t="shared" ca="1" si="57"/>
        <v>208677100</v>
      </c>
    </row>
    <row r="383" spans="1:15" x14ac:dyDescent="0.25">
      <c r="A383">
        <v>368</v>
      </c>
      <c r="B383" s="93">
        <v>41662</v>
      </c>
      <c r="C383" s="48">
        <v>183.36999499999999</v>
      </c>
      <c r="D383" s="48">
        <v>183.39999399999999</v>
      </c>
      <c r="E383" s="48">
        <v>181.820007</v>
      </c>
      <c r="F383" s="48">
        <v>182.78999300000001</v>
      </c>
      <c r="G383" s="49">
        <v>132496900</v>
      </c>
      <c r="H383" s="48">
        <v>177.62566799999999</v>
      </c>
      <c r="I383" s="52">
        <f t="shared" si="55"/>
        <v>0.97174722250796286</v>
      </c>
      <c r="J383" s="52">
        <f t="shared" ca="1" si="56"/>
        <v>1</v>
      </c>
      <c r="K383" s="48">
        <f t="shared" si="51"/>
        <v>178.19</v>
      </c>
      <c r="L383" s="48">
        <f t="shared" si="52"/>
        <v>178.22</v>
      </c>
      <c r="M383" s="48">
        <f t="shared" si="53"/>
        <v>176.68</v>
      </c>
      <c r="N383" s="48">
        <f t="shared" si="54"/>
        <v>177.63</v>
      </c>
      <c r="O383" s="49">
        <f t="shared" ca="1" si="57"/>
        <v>132496900</v>
      </c>
    </row>
    <row r="384" spans="1:15" x14ac:dyDescent="0.25">
      <c r="A384">
        <v>369</v>
      </c>
      <c r="B384" s="93">
        <v>41661</v>
      </c>
      <c r="C384" s="48">
        <v>184.490005</v>
      </c>
      <c r="D384" s="48">
        <v>184.570007</v>
      </c>
      <c r="E384" s="48">
        <v>183.91000399999999</v>
      </c>
      <c r="F384" s="48">
        <v>184.300003</v>
      </c>
      <c r="G384" s="49">
        <v>61270900</v>
      </c>
      <c r="H384" s="48">
        <v>179.09301600000001</v>
      </c>
      <c r="I384" s="52">
        <f t="shared" si="55"/>
        <v>0.97174722238067468</v>
      </c>
      <c r="J384" s="52">
        <f t="shared" ca="1" si="56"/>
        <v>1</v>
      </c>
      <c r="K384" s="48">
        <f t="shared" si="51"/>
        <v>179.28</v>
      </c>
      <c r="L384" s="48">
        <f t="shared" si="52"/>
        <v>179.36</v>
      </c>
      <c r="M384" s="48">
        <f t="shared" si="53"/>
        <v>178.71</v>
      </c>
      <c r="N384" s="48">
        <f t="shared" si="54"/>
        <v>179.09</v>
      </c>
      <c r="O384" s="49">
        <f t="shared" ca="1" si="57"/>
        <v>61270900</v>
      </c>
    </row>
    <row r="385" spans="1:15" x14ac:dyDescent="0.25">
      <c r="A385">
        <v>370</v>
      </c>
      <c r="B385" s="93">
        <v>41660</v>
      </c>
      <c r="C385" s="48">
        <v>184.699997</v>
      </c>
      <c r="D385" s="48">
        <v>184.770004</v>
      </c>
      <c r="E385" s="48">
        <v>183.050003</v>
      </c>
      <c r="F385" s="48">
        <v>184.179993</v>
      </c>
      <c r="G385" s="49">
        <v>88621200</v>
      </c>
      <c r="H385" s="48">
        <v>178.97639599999999</v>
      </c>
      <c r="I385" s="52">
        <f t="shared" si="55"/>
        <v>0.97174721903697758</v>
      </c>
      <c r="J385" s="52">
        <f t="shared" ca="1" si="56"/>
        <v>1</v>
      </c>
      <c r="K385" s="48">
        <f t="shared" si="51"/>
        <v>179.48</v>
      </c>
      <c r="L385" s="48">
        <f t="shared" si="52"/>
        <v>179.55</v>
      </c>
      <c r="M385" s="48">
        <f t="shared" si="53"/>
        <v>177.88</v>
      </c>
      <c r="N385" s="48">
        <f t="shared" si="54"/>
        <v>178.98</v>
      </c>
      <c r="O385" s="49">
        <f t="shared" ca="1" si="57"/>
        <v>88621200</v>
      </c>
    </row>
    <row r="386" spans="1:15" x14ac:dyDescent="0.25">
      <c r="A386">
        <v>371</v>
      </c>
      <c r="B386" s="93">
        <v>41656</v>
      </c>
      <c r="C386" s="48">
        <v>184.10000600000001</v>
      </c>
      <c r="D386" s="48">
        <v>184.449997</v>
      </c>
      <c r="E386" s="48">
        <v>183.320007</v>
      </c>
      <c r="F386" s="48">
        <v>183.63999899999999</v>
      </c>
      <c r="G386" s="49">
        <v>107848700</v>
      </c>
      <c r="H386" s="48">
        <v>178.45165900000001</v>
      </c>
      <c r="I386" s="52">
        <f t="shared" si="55"/>
        <v>0.97174722267342217</v>
      </c>
      <c r="J386" s="52">
        <f t="shared" ca="1" si="56"/>
        <v>1</v>
      </c>
      <c r="K386" s="48">
        <f t="shared" si="51"/>
        <v>178.9</v>
      </c>
      <c r="L386" s="48">
        <f t="shared" si="52"/>
        <v>179.24</v>
      </c>
      <c r="M386" s="48">
        <f t="shared" si="53"/>
        <v>178.14</v>
      </c>
      <c r="N386" s="48">
        <f t="shared" si="54"/>
        <v>178.45</v>
      </c>
      <c r="O386" s="49">
        <f t="shared" ca="1" si="57"/>
        <v>107848700</v>
      </c>
    </row>
    <row r="387" spans="1:15" x14ac:dyDescent="0.25">
      <c r="A387">
        <v>372</v>
      </c>
      <c r="B387" s="93">
        <v>41655</v>
      </c>
      <c r="C387" s="48">
        <v>184.279999</v>
      </c>
      <c r="D387" s="48">
        <v>184.66000399999999</v>
      </c>
      <c r="E387" s="48">
        <v>183.83000200000001</v>
      </c>
      <c r="F387" s="48">
        <v>184.41999799999999</v>
      </c>
      <c r="G387" s="49">
        <v>72290600</v>
      </c>
      <c r="H387" s="48">
        <v>179.20962</v>
      </c>
      <c r="I387" s="52">
        <f t="shared" si="55"/>
        <v>0.97174721799964447</v>
      </c>
      <c r="J387" s="52">
        <f t="shared" ca="1" si="56"/>
        <v>1</v>
      </c>
      <c r="K387" s="48">
        <f t="shared" si="51"/>
        <v>179.07</v>
      </c>
      <c r="L387" s="48">
        <f t="shared" si="52"/>
        <v>179.44</v>
      </c>
      <c r="M387" s="48">
        <f t="shared" si="53"/>
        <v>178.64</v>
      </c>
      <c r="N387" s="48">
        <f t="shared" si="54"/>
        <v>179.21</v>
      </c>
      <c r="O387" s="49">
        <f t="shared" ca="1" si="57"/>
        <v>72290600</v>
      </c>
    </row>
    <row r="388" spans="1:15" x14ac:dyDescent="0.25">
      <c r="A388">
        <v>373</v>
      </c>
      <c r="B388" s="93">
        <v>41654</v>
      </c>
      <c r="C388" s="48">
        <v>184.10000600000001</v>
      </c>
      <c r="D388" s="48">
        <v>184.94000199999999</v>
      </c>
      <c r="E388" s="48">
        <v>183.71000699999999</v>
      </c>
      <c r="F388" s="48">
        <v>184.66000399999999</v>
      </c>
      <c r="G388" s="49">
        <v>98525800</v>
      </c>
      <c r="H388" s="48">
        <v>179.44284500000001</v>
      </c>
      <c r="I388" s="52">
        <f t="shared" si="55"/>
        <v>0.97174721711800682</v>
      </c>
      <c r="J388" s="52">
        <f t="shared" ca="1" si="56"/>
        <v>1</v>
      </c>
      <c r="K388" s="48">
        <f t="shared" si="51"/>
        <v>178.9</v>
      </c>
      <c r="L388" s="48">
        <f t="shared" si="52"/>
        <v>179.71</v>
      </c>
      <c r="M388" s="48">
        <f t="shared" si="53"/>
        <v>178.52</v>
      </c>
      <c r="N388" s="48">
        <f t="shared" si="54"/>
        <v>179.44</v>
      </c>
      <c r="O388" s="49">
        <f t="shared" ca="1" si="57"/>
        <v>98525800</v>
      </c>
    </row>
    <row r="389" spans="1:15" x14ac:dyDescent="0.25">
      <c r="A389">
        <v>374</v>
      </c>
      <c r="B389" s="93">
        <v>41653</v>
      </c>
      <c r="C389" s="48">
        <v>182.28999300000001</v>
      </c>
      <c r="D389" s="48">
        <v>183.770004</v>
      </c>
      <c r="E389" s="48">
        <v>181.949997</v>
      </c>
      <c r="F389" s="48">
        <v>183.66999799999999</v>
      </c>
      <c r="G389" s="49">
        <v>105016100</v>
      </c>
      <c r="H389" s="48">
        <v>178.48080999999999</v>
      </c>
      <c r="I389" s="52">
        <f t="shared" si="55"/>
        <v>0.97174722025096338</v>
      </c>
      <c r="J389" s="52">
        <f t="shared" ca="1" si="56"/>
        <v>1</v>
      </c>
      <c r="K389" s="48">
        <f t="shared" si="51"/>
        <v>177.14</v>
      </c>
      <c r="L389" s="48">
        <f t="shared" si="52"/>
        <v>178.58</v>
      </c>
      <c r="M389" s="48">
        <f t="shared" si="53"/>
        <v>176.81</v>
      </c>
      <c r="N389" s="48">
        <f t="shared" si="54"/>
        <v>178.48</v>
      </c>
      <c r="O389" s="49">
        <f t="shared" ca="1" si="57"/>
        <v>105016100</v>
      </c>
    </row>
    <row r="390" spans="1:15" x14ac:dyDescent="0.25">
      <c r="A390">
        <v>375</v>
      </c>
      <c r="B390" s="93">
        <v>41652</v>
      </c>
      <c r="C390" s="48">
        <v>183.66999799999999</v>
      </c>
      <c r="D390" s="48">
        <v>184.179993</v>
      </c>
      <c r="E390" s="48">
        <v>181.33999600000001</v>
      </c>
      <c r="F390" s="48">
        <v>181.69000199999999</v>
      </c>
      <c r="G390" s="49">
        <v>149892000</v>
      </c>
      <c r="H390" s="48">
        <v>176.55675500000001</v>
      </c>
      <c r="I390" s="52">
        <f t="shared" si="55"/>
        <v>0.97174722360342103</v>
      </c>
      <c r="J390" s="52">
        <f t="shared" ca="1" si="56"/>
        <v>1</v>
      </c>
      <c r="K390" s="48">
        <f t="shared" si="51"/>
        <v>178.48</v>
      </c>
      <c r="L390" s="48">
        <f t="shared" si="52"/>
        <v>178.98</v>
      </c>
      <c r="M390" s="48">
        <f t="shared" si="53"/>
        <v>176.22</v>
      </c>
      <c r="N390" s="48">
        <f t="shared" si="54"/>
        <v>176.56</v>
      </c>
      <c r="O390" s="49">
        <f t="shared" ca="1" si="57"/>
        <v>149892000</v>
      </c>
    </row>
    <row r="391" spans="1:15" x14ac:dyDescent="0.25">
      <c r="A391">
        <v>376</v>
      </c>
      <c r="B391" s="93">
        <v>41649</v>
      </c>
      <c r="C391" s="48">
        <v>183.949997</v>
      </c>
      <c r="D391" s="48">
        <v>184.220001</v>
      </c>
      <c r="E391" s="48">
        <v>183.009995</v>
      </c>
      <c r="F391" s="48">
        <v>184.13999899999999</v>
      </c>
      <c r="G391" s="49">
        <v>102026400</v>
      </c>
      <c r="H391" s="48">
        <v>178.937532</v>
      </c>
      <c r="I391" s="52">
        <f t="shared" si="55"/>
        <v>0.97174721935346597</v>
      </c>
      <c r="J391" s="52">
        <f t="shared" ca="1" si="56"/>
        <v>1</v>
      </c>
      <c r="K391" s="48">
        <f t="shared" si="51"/>
        <v>178.75</v>
      </c>
      <c r="L391" s="48">
        <f t="shared" si="52"/>
        <v>179.02</v>
      </c>
      <c r="M391" s="48">
        <f t="shared" si="53"/>
        <v>177.84</v>
      </c>
      <c r="N391" s="48">
        <f t="shared" si="54"/>
        <v>178.94</v>
      </c>
      <c r="O391" s="49">
        <f t="shared" ca="1" si="57"/>
        <v>102026400</v>
      </c>
    </row>
    <row r="392" spans="1:15" x14ac:dyDescent="0.25">
      <c r="A392">
        <v>377</v>
      </c>
      <c r="B392" s="93">
        <v>41648</v>
      </c>
      <c r="C392" s="48">
        <v>184.11000100000001</v>
      </c>
      <c r="D392" s="48">
        <v>184.13000500000001</v>
      </c>
      <c r="E392" s="48">
        <v>182.800003</v>
      </c>
      <c r="F392" s="48">
        <v>183.63999899999999</v>
      </c>
      <c r="G392" s="49">
        <v>90683400</v>
      </c>
      <c r="H392" s="48">
        <v>178.45165900000001</v>
      </c>
      <c r="I392" s="52">
        <f t="shared" si="55"/>
        <v>0.97174722267342217</v>
      </c>
      <c r="J392" s="52">
        <f t="shared" ca="1" si="56"/>
        <v>1</v>
      </c>
      <c r="K392" s="48">
        <f t="shared" si="51"/>
        <v>178.91</v>
      </c>
      <c r="L392" s="48">
        <f t="shared" si="52"/>
        <v>178.93</v>
      </c>
      <c r="M392" s="48">
        <f t="shared" si="53"/>
        <v>177.64</v>
      </c>
      <c r="N392" s="48">
        <f t="shared" si="54"/>
        <v>178.45</v>
      </c>
      <c r="O392" s="49">
        <f t="shared" ca="1" si="57"/>
        <v>90683400</v>
      </c>
    </row>
    <row r="393" spans="1:15" x14ac:dyDescent="0.25">
      <c r="A393">
        <v>378</v>
      </c>
      <c r="B393" s="93">
        <v>41647</v>
      </c>
      <c r="C393" s="48">
        <v>183.449997</v>
      </c>
      <c r="D393" s="48">
        <v>183.83000200000001</v>
      </c>
      <c r="E393" s="48">
        <v>182.88999899999999</v>
      </c>
      <c r="F393" s="48">
        <v>183.520004</v>
      </c>
      <c r="G393" s="49">
        <v>96582300</v>
      </c>
      <c r="H393" s="48">
        <v>178.33505400000001</v>
      </c>
      <c r="I393" s="52">
        <f t="shared" si="55"/>
        <v>0.97174722162713123</v>
      </c>
      <c r="J393" s="52">
        <f t="shared" ca="1" si="56"/>
        <v>1</v>
      </c>
      <c r="K393" s="48">
        <f t="shared" si="51"/>
        <v>178.27</v>
      </c>
      <c r="L393" s="48">
        <f t="shared" si="52"/>
        <v>178.64</v>
      </c>
      <c r="M393" s="48">
        <f t="shared" si="53"/>
        <v>177.72</v>
      </c>
      <c r="N393" s="48">
        <f t="shared" si="54"/>
        <v>178.34</v>
      </c>
      <c r="O393" s="49">
        <f t="shared" ca="1" si="57"/>
        <v>96582300</v>
      </c>
    </row>
    <row r="394" spans="1:15" x14ac:dyDescent="0.25">
      <c r="A394">
        <v>379</v>
      </c>
      <c r="B394" s="93">
        <v>41646</v>
      </c>
      <c r="C394" s="48">
        <v>183.08999600000001</v>
      </c>
      <c r="D394" s="48">
        <v>183.78999300000001</v>
      </c>
      <c r="E394" s="48">
        <v>182.949997</v>
      </c>
      <c r="F394" s="48">
        <v>183.479996</v>
      </c>
      <c r="G394" s="49">
        <v>86144200</v>
      </c>
      <c r="H394" s="48">
        <v>178.296176</v>
      </c>
      <c r="I394" s="52">
        <f t="shared" si="55"/>
        <v>0.97174721978956224</v>
      </c>
      <c r="J394" s="52">
        <f t="shared" ca="1" si="56"/>
        <v>1</v>
      </c>
      <c r="K394" s="48">
        <f t="shared" si="51"/>
        <v>177.92</v>
      </c>
      <c r="L394" s="48">
        <f t="shared" si="52"/>
        <v>178.6</v>
      </c>
      <c r="M394" s="48">
        <f t="shared" si="53"/>
        <v>177.78</v>
      </c>
      <c r="N394" s="48">
        <f t="shared" si="54"/>
        <v>178.3</v>
      </c>
      <c r="O394" s="49">
        <f t="shared" ca="1" si="57"/>
        <v>86144200</v>
      </c>
    </row>
    <row r="395" spans="1:15" x14ac:dyDescent="0.25">
      <c r="A395">
        <v>380</v>
      </c>
      <c r="B395" s="93">
        <v>41645</v>
      </c>
      <c r="C395" s="48">
        <v>183.490005</v>
      </c>
      <c r="D395" s="48">
        <v>183.55999800000001</v>
      </c>
      <c r="E395" s="48">
        <v>182.08000200000001</v>
      </c>
      <c r="F395" s="48">
        <v>182.36000100000001</v>
      </c>
      <c r="G395" s="49">
        <v>108028200</v>
      </c>
      <c r="H395" s="48">
        <v>177.20782399999999</v>
      </c>
      <c r="I395" s="52">
        <f t="shared" si="55"/>
        <v>0.97174721993996904</v>
      </c>
      <c r="J395" s="52">
        <f t="shared" ca="1" si="56"/>
        <v>1</v>
      </c>
      <c r="K395" s="48">
        <f t="shared" si="51"/>
        <v>178.31</v>
      </c>
      <c r="L395" s="48">
        <f t="shared" si="52"/>
        <v>178.37</v>
      </c>
      <c r="M395" s="48">
        <f t="shared" si="53"/>
        <v>176.94</v>
      </c>
      <c r="N395" s="48">
        <f t="shared" si="54"/>
        <v>177.21</v>
      </c>
      <c r="O395" s="49">
        <f t="shared" ca="1" si="57"/>
        <v>108028200</v>
      </c>
    </row>
    <row r="396" spans="1:15" x14ac:dyDescent="0.25">
      <c r="A396">
        <v>381</v>
      </c>
      <c r="B396" s="93">
        <v>41642</v>
      </c>
      <c r="C396" s="48">
        <v>183.229996</v>
      </c>
      <c r="D396" s="48">
        <v>183.60000600000001</v>
      </c>
      <c r="E396" s="48">
        <v>182.63000500000001</v>
      </c>
      <c r="F396" s="48">
        <v>182.88999899999999</v>
      </c>
      <c r="G396" s="49">
        <v>81390600</v>
      </c>
      <c r="H396" s="48">
        <v>177.722848</v>
      </c>
      <c r="I396" s="52">
        <f t="shared" si="55"/>
        <v>0.97174721948574128</v>
      </c>
      <c r="J396" s="52">
        <f t="shared" ca="1" si="56"/>
        <v>1</v>
      </c>
      <c r="K396" s="48">
        <f t="shared" si="51"/>
        <v>178.05</v>
      </c>
      <c r="L396" s="48">
        <f t="shared" si="52"/>
        <v>178.41</v>
      </c>
      <c r="M396" s="48">
        <f t="shared" si="53"/>
        <v>177.47</v>
      </c>
      <c r="N396" s="48">
        <f t="shared" si="54"/>
        <v>177.72</v>
      </c>
      <c r="O396" s="49">
        <f t="shared" ca="1" si="57"/>
        <v>81390600</v>
      </c>
    </row>
    <row r="397" spans="1:15" x14ac:dyDescent="0.25">
      <c r="A397">
        <v>382</v>
      </c>
      <c r="B397" s="93">
        <v>41641</v>
      </c>
      <c r="C397" s="48">
        <v>183.979996</v>
      </c>
      <c r="D397" s="48">
        <v>184.070007</v>
      </c>
      <c r="E397" s="48">
        <v>182.479996</v>
      </c>
      <c r="F397" s="48">
        <v>182.91999799999999</v>
      </c>
      <c r="G397" s="49">
        <v>119636900</v>
      </c>
      <c r="H397" s="48">
        <v>177.75200000000001</v>
      </c>
      <c r="I397" s="52">
        <f t="shared" si="55"/>
        <v>0.97174722252074386</v>
      </c>
      <c r="J397" s="52">
        <f t="shared" ca="1" si="56"/>
        <v>1</v>
      </c>
      <c r="K397" s="48">
        <f t="shared" si="51"/>
        <v>178.78</v>
      </c>
      <c r="L397" s="48">
        <f t="shared" si="52"/>
        <v>178.87</v>
      </c>
      <c r="M397" s="48">
        <f t="shared" si="53"/>
        <v>177.32</v>
      </c>
      <c r="N397" s="48">
        <f t="shared" si="54"/>
        <v>177.75</v>
      </c>
      <c r="O397" s="49">
        <f t="shared" ca="1" si="57"/>
        <v>119636900</v>
      </c>
    </row>
    <row r="398" spans="1:15" x14ac:dyDescent="0.25">
      <c r="A398">
        <v>383</v>
      </c>
      <c r="B398" s="93">
        <v>41639</v>
      </c>
      <c r="C398" s="48">
        <v>184.070007</v>
      </c>
      <c r="D398" s="48">
        <v>184.69000199999999</v>
      </c>
      <c r="E398" s="48">
        <v>183.929993</v>
      </c>
      <c r="F398" s="48">
        <v>184.69000199999999</v>
      </c>
      <c r="G398" s="49">
        <v>86119900</v>
      </c>
      <c r="H398" s="48">
        <v>179.47199599999999</v>
      </c>
      <c r="I398" s="52">
        <f t="shared" si="55"/>
        <v>0.9717472199713334</v>
      </c>
      <c r="J398" s="52">
        <f t="shared" ca="1" si="56"/>
        <v>1</v>
      </c>
      <c r="K398" s="48">
        <f t="shared" si="51"/>
        <v>178.87</v>
      </c>
      <c r="L398" s="48">
        <f t="shared" si="52"/>
        <v>179.47</v>
      </c>
      <c r="M398" s="48">
        <f t="shared" si="53"/>
        <v>178.73</v>
      </c>
      <c r="N398" s="48">
        <f t="shared" si="54"/>
        <v>179.47</v>
      </c>
      <c r="O398" s="49">
        <f t="shared" ca="1" si="57"/>
        <v>86119900</v>
      </c>
    </row>
    <row r="399" spans="1:15" x14ac:dyDescent="0.25">
      <c r="A399">
        <v>384</v>
      </c>
      <c r="B399" s="93">
        <v>41638</v>
      </c>
      <c r="C399" s="48">
        <v>183.86999499999999</v>
      </c>
      <c r="D399" s="48">
        <v>184.020004</v>
      </c>
      <c r="E399" s="48">
        <v>183.58000200000001</v>
      </c>
      <c r="F399" s="48">
        <v>183.820007</v>
      </c>
      <c r="G399" s="49">
        <v>56857000</v>
      </c>
      <c r="H399" s="48">
        <v>178.62658099999999</v>
      </c>
      <c r="I399" s="52">
        <f t="shared" si="55"/>
        <v>0.97174722118251244</v>
      </c>
      <c r="J399" s="52">
        <f t="shared" ca="1" si="56"/>
        <v>1</v>
      </c>
      <c r="K399" s="48">
        <f t="shared" si="51"/>
        <v>178.68</v>
      </c>
      <c r="L399" s="48">
        <f t="shared" si="52"/>
        <v>178.82</v>
      </c>
      <c r="M399" s="48">
        <f t="shared" si="53"/>
        <v>178.39</v>
      </c>
      <c r="N399" s="48">
        <f t="shared" si="54"/>
        <v>178.63</v>
      </c>
      <c r="O399" s="49">
        <f t="shared" ca="1" si="57"/>
        <v>56857000</v>
      </c>
    </row>
    <row r="400" spans="1:15" x14ac:dyDescent="0.25">
      <c r="A400">
        <v>385</v>
      </c>
      <c r="B400" s="93">
        <v>41635</v>
      </c>
      <c r="C400" s="48">
        <v>184.10000600000001</v>
      </c>
      <c r="D400" s="48">
        <v>184.179993</v>
      </c>
      <c r="E400" s="48">
        <v>183.66000399999999</v>
      </c>
      <c r="F400" s="48">
        <v>183.85000600000001</v>
      </c>
      <c r="G400" s="49">
        <v>61814000</v>
      </c>
      <c r="H400" s="48">
        <v>178.655732</v>
      </c>
      <c r="I400" s="52">
        <f t="shared" si="55"/>
        <v>0.9717472187626689</v>
      </c>
      <c r="J400" s="52">
        <f t="shared" ca="1" si="56"/>
        <v>1</v>
      </c>
      <c r="K400" s="48">
        <f t="shared" ref="K400:K463" si="58">ROUND($I400*C400,2)</f>
        <v>178.9</v>
      </c>
      <c r="L400" s="48">
        <f t="shared" ref="L400:L463" si="59">ROUND($I400*D400,2)</f>
        <v>178.98</v>
      </c>
      <c r="M400" s="48">
        <f t="shared" ref="M400:M463" si="60">ROUND($I400*E400,2)</f>
        <v>178.47</v>
      </c>
      <c r="N400" s="48">
        <f t="shared" ref="N400:N463" si="61">ROUND($I400*F400,2)</f>
        <v>178.66</v>
      </c>
      <c r="O400" s="49">
        <f t="shared" ca="1" si="57"/>
        <v>61814000</v>
      </c>
    </row>
    <row r="401" spans="1:15" x14ac:dyDescent="0.25">
      <c r="A401">
        <v>386</v>
      </c>
      <c r="B401" s="93">
        <v>41634</v>
      </c>
      <c r="C401" s="48">
        <v>183.33999600000001</v>
      </c>
      <c r="D401" s="48">
        <v>183.96000699999999</v>
      </c>
      <c r="E401" s="48">
        <v>183.320007</v>
      </c>
      <c r="F401" s="48">
        <v>183.86000100000001</v>
      </c>
      <c r="G401" s="49">
        <v>63365000</v>
      </c>
      <c r="H401" s="48">
        <v>178.66544400000001</v>
      </c>
      <c r="I401" s="52">
        <f t="shared" si="55"/>
        <v>0.97174721542615461</v>
      </c>
      <c r="J401" s="52">
        <f t="shared" ca="1" si="56"/>
        <v>1</v>
      </c>
      <c r="K401" s="48">
        <f t="shared" si="58"/>
        <v>178.16</v>
      </c>
      <c r="L401" s="48">
        <f t="shared" si="59"/>
        <v>178.76</v>
      </c>
      <c r="M401" s="48">
        <f t="shared" si="60"/>
        <v>178.14</v>
      </c>
      <c r="N401" s="48">
        <f t="shared" si="61"/>
        <v>178.67</v>
      </c>
      <c r="O401" s="49">
        <f t="shared" ca="1" si="57"/>
        <v>63365000</v>
      </c>
    </row>
    <row r="402" spans="1:15" x14ac:dyDescent="0.25">
      <c r="A402">
        <v>387</v>
      </c>
      <c r="B402" s="93">
        <v>41632</v>
      </c>
      <c r="C402" s="48">
        <v>182.53999300000001</v>
      </c>
      <c r="D402" s="48">
        <v>183.009995</v>
      </c>
      <c r="E402" s="48">
        <v>182.529999</v>
      </c>
      <c r="F402" s="48">
        <v>182.929993</v>
      </c>
      <c r="G402" s="49">
        <v>45368800</v>
      </c>
      <c r="H402" s="48">
        <v>177.76171199999999</v>
      </c>
      <c r="I402" s="52">
        <f t="shared" ref="I402:I465" si="62">H402/F402</f>
        <v>0.9717472191670613</v>
      </c>
      <c r="J402" s="52">
        <f t="shared" ref="J402:J465" ca="1" si="63">INDEX(OFFSET($T$15,0,0,$S$13+1,1),MATCH(B402,OFFSET($Q$15,0,0,$S$13+1,1),-1))</f>
        <v>1</v>
      </c>
      <c r="K402" s="48">
        <f t="shared" si="58"/>
        <v>177.38</v>
      </c>
      <c r="L402" s="48">
        <f t="shared" si="59"/>
        <v>177.84</v>
      </c>
      <c r="M402" s="48">
        <f t="shared" si="60"/>
        <v>177.37</v>
      </c>
      <c r="N402" s="48">
        <f t="shared" si="61"/>
        <v>177.76</v>
      </c>
      <c r="O402" s="49">
        <f t="shared" ref="O402:O465" ca="1" si="64">G402*J402</f>
        <v>45368800</v>
      </c>
    </row>
    <row r="403" spans="1:15" x14ac:dyDescent="0.25">
      <c r="A403">
        <v>388</v>
      </c>
      <c r="B403" s="93">
        <v>41631</v>
      </c>
      <c r="C403" s="48">
        <v>182.449997</v>
      </c>
      <c r="D403" s="48">
        <v>182.63999899999999</v>
      </c>
      <c r="E403" s="48">
        <v>182.070007</v>
      </c>
      <c r="F403" s="48">
        <v>182.529999</v>
      </c>
      <c r="G403" s="49">
        <v>85598000</v>
      </c>
      <c r="H403" s="48">
        <v>177.373019</v>
      </c>
      <c r="I403" s="52">
        <f t="shared" si="62"/>
        <v>0.97174721948034415</v>
      </c>
      <c r="J403" s="52">
        <f t="shared" ca="1" si="63"/>
        <v>1</v>
      </c>
      <c r="K403" s="48">
        <f t="shared" si="58"/>
        <v>177.3</v>
      </c>
      <c r="L403" s="48">
        <f t="shared" si="59"/>
        <v>177.48</v>
      </c>
      <c r="M403" s="48">
        <f t="shared" si="60"/>
        <v>176.93</v>
      </c>
      <c r="N403" s="48">
        <f t="shared" si="61"/>
        <v>177.37</v>
      </c>
      <c r="O403" s="49">
        <f t="shared" ca="1" si="64"/>
        <v>85598000</v>
      </c>
    </row>
    <row r="404" spans="1:15" x14ac:dyDescent="0.25">
      <c r="A404">
        <v>389</v>
      </c>
      <c r="B404" s="93">
        <v>41628</v>
      </c>
      <c r="C404" s="48">
        <v>180.69000199999999</v>
      </c>
      <c r="D404" s="48">
        <v>181.990005</v>
      </c>
      <c r="E404" s="48">
        <v>180.570007</v>
      </c>
      <c r="F404" s="48">
        <v>181.55999800000001</v>
      </c>
      <c r="G404" s="49">
        <v>197087000</v>
      </c>
      <c r="H404" s="48">
        <v>176.43042299999999</v>
      </c>
      <c r="I404" s="52">
        <f t="shared" si="62"/>
        <v>0.9717472182391188</v>
      </c>
      <c r="J404" s="52">
        <f t="shared" ca="1" si="63"/>
        <v>1</v>
      </c>
      <c r="K404" s="48">
        <f t="shared" si="58"/>
        <v>175.59</v>
      </c>
      <c r="L404" s="48">
        <f t="shared" si="59"/>
        <v>176.85</v>
      </c>
      <c r="M404" s="48">
        <f t="shared" si="60"/>
        <v>175.47</v>
      </c>
      <c r="N404" s="48">
        <f t="shared" si="61"/>
        <v>176.43</v>
      </c>
      <c r="O404" s="49">
        <f t="shared" ca="1" si="64"/>
        <v>197087000</v>
      </c>
    </row>
    <row r="405" spans="1:15" x14ac:dyDescent="0.25">
      <c r="A405">
        <v>390</v>
      </c>
      <c r="B405" s="93">
        <v>41627</v>
      </c>
      <c r="C405" s="48">
        <v>181.179993</v>
      </c>
      <c r="D405" s="48">
        <v>181.699997</v>
      </c>
      <c r="E405" s="48">
        <v>180.71000699999999</v>
      </c>
      <c r="F405" s="48">
        <v>181.490005</v>
      </c>
      <c r="G405" s="49">
        <v>136531200</v>
      </c>
      <c r="H405" s="48">
        <v>175.410098</v>
      </c>
      <c r="I405" s="52">
        <f t="shared" si="62"/>
        <v>0.96650004500247833</v>
      </c>
      <c r="J405" s="52">
        <f t="shared" ca="1" si="63"/>
        <v>1</v>
      </c>
      <c r="K405" s="48">
        <f t="shared" si="58"/>
        <v>175.11</v>
      </c>
      <c r="L405" s="48">
        <f t="shared" si="59"/>
        <v>175.61</v>
      </c>
      <c r="M405" s="48">
        <f t="shared" si="60"/>
        <v>174.66</v>
      </c>
      <c r="N405" s="48">
        <f t="shared" si="61"/>
        <v>175.41</v>
      </c>
      <c r="O405" s="49">
        <f t="shared" ca="1" si="64"/>
        <v>136531200</v>
      </c>
    </row>
    <row r="406" spans="1:15" x14ac:dyDescent="0.25">
      <c r="A406">
        <v>391</v>
      </c>
      <c r="B406" s="93">
        <v>41626</v>
      </c>
      <c r="C406" s="48">
        <v>178.91999799999999</v>
      </c>
      <c r="D406" s="48">
        <v>181.729996</v>
      </c>
      <c r="E406" s="48">
        <v>177.320007</v>
      </c>
      <c r="F406" s="48">
        <v>181.699997</v>
      </c>
      <c r="G406" s="49">
        <v>234906000</v>
      </c>
      <c r="H406" s="48">
        <v>175.613055</v>
      </c>
      <c r="I406" s="52">
        <f t="shared" si="62"/>
        <v>0.96650004347550988</v>
      </c>
      <c r="J406" s="52">
        <f t="shared" ca="1" si="63"/>
        <v>1</v>
      </c>
      <c r="K406" s="48">
        <f t="shared" si="58"/>
        <v>172.93</v>
      </c>
      <c r="L406" s="48">
        <f t="shared" si="59"/>
        <v>175.64</v>
      </c>
      <c r="M406" s="48">
        <f t="shared" si="60"/>
        <v>171.38</v>
      </c>
      <c r="N406" s="48">
        <f t="shared" si="61"/>
        <v>175.61</v>
      </c>
      <c r="O406" s="49">
        <f t="shared" ca="1" si="64"/>
        <v>234906000</v>
      </c>
    </row>
    <row r="407" spans="1:15" x14ac:dyDescent="0.25">
      <c r="A407">
        <v>392</v>
      </c>
      <c r="B407" s="93">
        <v>41625</v>
      </c>
      <c r="C407" s="48">
        <v>179.38000500000001</v>
      </c>
      <c r="D407" s="48">
        <v>179.41000399999999</v>
      </c>
      <c r="E407" s="48">
        <v>178.25</v>
      </c>
      <c r="F407" s="48">
        <v>178.64999399999999</v>
      </c>
      <c r="G407" s="49">
        <v>89886000</v>
      </c>
      <c r="H407" s="48">
        <v>172.66522699999999</v>
      </c>
      <c r="I407" s="52">
        <f t="shared" si="62"/>
        <v>0.96650004365519315</v>
      </c>
      <c r="J407" s="52">
        <f t="shared" ca="1" si="63"/>
        <v>1</v>
      </c>
      <c r="K407" s="48">
        <f t="shared" si="58"/>
        <v>173.37</v>
      </c>
      <c r="L407" s="48">
        <f t="shared" si="59"/>
        <v>173.4</v>
      </c>
      <c r="M407" s="48">
        <f t="shared" si="60"/>
        <v>172.28</v>
      </c>
      <c r="N407" s="48">
        <f t="shared" si="61"/>
        <v>172.67</v>
      </c>
      <c r="O407" s="49">
        <f t="shared" ca="1" si="64"/>
        <v>89886000</v>
      </c>
    </row>
    <row r="408" spans="1:15" x14ac:dyDescent="0.25">
      <c r="A408">
        <v>393</v>
      </c>
      <c r="B408" s="93">
        <v>41624</v>
      </c>
      <c r="C408" s="48">
        <v>178.949997</v>
      </c>
      <c r="D408" s="48">
        <v>179.80999800000001</v>
      </c>
      <c r="E408" s="48">
        <v>178.89999399999999</v>
      </c>
      <c r="F408" s="48">
        <v>179.220001</v>
      </c>
      <c r="G408" s="49">
        <v>96195000</v>
      </c>
      <c r="H408" s="48">
        <v>173.216139</v>
      </c>
      <c r="I408" s="52">
        <f t="shared" si="62"/>
        <v>0.96650004482479612</v>
      </c>
      <c r="J408" s="52">
        <f t="shared" ca="1" si="63"/>
        <v>1</v>
      </c>
      <c r="K408" s="48">
        <f t="shared" si="58"/>
        <v>172.96</v>
      </c>
      <c r="L408" s="48">
        <f t="shared" si="59"/>
        <v>173.79</v>
      </c>
      <c r="M408" s="48">
        <f t="shared" si="60"/>
        <v>172.91</v>
      </c>
      <c r="N408" s="48">
        <f t="shared" si="61"/>
        <v>173.22</v>
      </c>
      <c r="O408" s="49">
        <f t="shared" ca="1" si="64"/>
        <v>96195000</v>
      </c>
    </row>
    <row r="409" spans="1:15" x14ac:dyDescent="0.25">
      <c r="A409">
        <v>394</v>
      </c>
      <c r="B409" s="93">
        <v>41621</v>
      </c>
      <c r="C409" s="48">
        <v>178.5</v>
      </c>
      <c r="D409" s="48">
        <v>178.66000399999999</v>
      </c>
      <c r="E409" s="48">
        <v>177.770004</v>
      </c>
      <c r="F409" s="48">
        <v>178.11000100000001</v>
      </c>
      <c r="G409" s="49">
        <v>107808000</v>
      </c>
      <c r="H409" s="48">
        <v>172.14332300000001</v>
      </c>
      <c r="I409" s="52">
        <f t="shared" si="62"/>
        <v>0.96650003948964103</v>
      </c>
      <c r="J409" s="52">
        <f t="shared" ca="1" si="63"/>
        <v>1</v>
      </c>
      <c r="K409" s="48">
        <f t="shared" si="58"/>
        <v>172.52</v>
      </c>
      <c r="L409" s="48">
        <f t="shared" si="59"/>
        <v>172.67</v>
      </c>
      <c r="M409" s="48">
        <f t="shared" si="60"/>
        <v>171.81</v>
      </c>
      <c r="N409" s="48">
        <f t="shared" si="61"/>
        <v>172.14</v>
      </c>
      <c r="O409" s="49">
        <f t="shared" ca="1" si="64"/>
        <v>107808000</v>
      </c>
    </row>
    <row r="410" spans="1:15" x14ac:dyDescent="0.25">
      <c r="A410">
        <v>395</v>
      </c>
      <c r="B410" s="93">
        <v>41620</v>
      </c>
      <c r="C410" s="48">
        <v>178.63999899999999</v>
      </c>
      <c r="D410" s="48">
        <v>178.86000100000001</v>
      </c>
      <c r="E410" s="48">
        <v>177.759995</v>
      </c>
      <c r="F410" s="48">
        <v>178.13000500000001</v>
      </c>
      <c r="G410" s="49">
        <v>115565000</v>
      </c>
      <c r="H410" s="48">
        <v>172.16265799999999</v>
      </c>
      <c r="I410" s="52">
        <f t="shared" si="62"/>
        <v>0.96650004585134319</v>
      </c>
      <c r="J410" s="52">
        <f t="shared" ca="1" si="63"/>
        <v>1</v>
      </c>
      <c r="K410" s="48">
        <f t="shared" si="58"/>
        <v>172.66</v>
      </c>
      <c r="L410" s="48">
        <f t="shared" si="59"/>
        <v>172.87</v>
      </c>
      <c r="M410" s="48">
        <f t="shared" si="60"/>
        <v>171.81</v>
      </c>
      <c r="N410" s="48">
        <f t="shared" si="61"/>
        <v>172.16</v>
      </c>
      <c r="O410" s="49">
        <f t="shared" ca="1" si="64"/>
        <v>115565000</v>
      </c>
    </row>
    <row r="411" spans="1:15" x14ac:dyDescent="0.25">
      <c r="A411">
        <v>396</v>
      </c>
      <c r="B411" s="93">
        <v>41619</v>
      </c>
      <c r="C411" s="48">
        <v>180.820007</v>
      </c>
      <c r="D411" s="48">
        <v>180.85000600000001</v>
      </c>
      <c r="E411" s="48">
        <v>178.5</v>
      </c>
      <c r="F411" s="48">
        <v>178.720001</v>
      </c>
      <c r="G411" s="49">
        <v>130591000</v>
      </c>
      <c r="H411" s="48">
        <v>172.732889</v>
      </c>
      <c r="I411" s="52">
        <f t="shared" si="62"/>
        <v>0.96650004495020125</v>
      </c>
      <c r="J411" s="52">
        <f t="shared" ca="1" si="63"/>
        <v>1</v>
      </c>
      <c r="K411" s="48">
        <f t="shared" si="58"/>
        <v>174.76</v>
      </c>
      <c r="L411" s="48">
        <f t="shared" si="59"/>
        <v>174.79</v>
      </c>
      <c r="M411" s="48">
        <f t="shared" si="60"/>
        <v>172.52</v>
      </c>
      <c r="N411" s="48">
        <f t="shared" si="61"/>
        <v>172.73</v>
      </c>
      <c r="O411" s="49">
        <f t="shared" ca="1" si="64"/>
        <v>130591000</v>
      </c>
    </row>
    <row r="412" spans="1:15" x14ac:dyDescent="0.25">
      <c r="A412">
        <v>397</v>
      </c>
      <c r="B412" s="93">
        <v>41618</v>
      </c>
      <c r="C412" s="48">
        <v>180.979996</v>
      </c>
      <c r="D412" s="48">
        <v>181.36000100000001</v>
      </c>
      <c r="E412" s="48">
        <v>180.63999899999999</v>
      </c>
      <c r="F412" s="48">
        <v>180.75</v>
      </c>
      <c r="G412" s="49">
        <v>80976000</v>
      </c>
      <c r="H412" s="48">
        <v>174.694883</v>
      </c>
      <c r="I412" s="52">
        <f t="shared" si="62"/>
        <v>0.96650004426002767</v>
      </c>
      <c r="J412" s="52">
        <f t="shared" ca="1" si="63"/>
        <v>1</v>
      </c>
      <c r="K412" s="48">
        <f t="shared" si="58"/>
        <v>174.92</v>
      </c>
      <c r="L412" s="48">
        <f t="shared" si="59"/>
        <v>175.28</v>
      </c>
      <c r="M412" s="48">
        <f t="shared" si="60"/>
        <v>174.59</v>
      </c>
      <c r="N412" s="48">
        <f t="shared" si="61"/>
        <v>174.69</v>
      </c>
      <c r="O412" s="49">
        <f t="shared" ca="1" si="64"/>
        <v>80976000</v>
      </c>
    </row>
    <row r="413" spans="1:15" x14ac:dyDescent="0.25">
      <c r="A413">
        <v>398</v>
      </c>
      <c r="B413" s="93">
        <v>41617</v>
      </c>
      <c r="C413" s="48">
        <v>181.470001</v>
      </c>
      <c r="D413" s="48">
        <v>181.66999799999999</v>
      </c>
      <c r="E413" s="48">
        <v>181.16000399999999</v>
      </c>
      <c r="F413" s="48">
        <v>181.39999399999999</v>
      </c>
      <c r="G413" s="49">
        <v>70124000</v>
      </c>
      <c r="H413" s="48">
        <v>175.32310200000001</v>
      </c>
      <c r="I413" s="52">
        <f t="shared" si="62"/>
        <v>0.96650004299338632</v>
      </c>
      <c r="J413" s="52">
        <f t="shared" ca="1" si="63"/>
        <v>1</v>
      </c>
      <c r="K413" s="48">
        <f t="shared" si="58"/>
        <v>175.39</v>
      </c>
      <c r="L413" s="48">
        <f t="shared" si="59"/>
        <v>175.58</v>
      </c>
      <c r="M413" s="48">
        <f t="shared" si="60"/>
        <v>175.09</v>
      </c>
      <c r="N413" s="48">
        <f t="shared" si="61"/>
        <v>175.32</v>
      </c>
      <c r="O413" s="49">
        <f t="shared" ca="1" si="64"/>
        <v>70124000</v>
      </c>
    </row>
    <row r="414" spans="1:15" x14ac:dyDescent="0.25">
      <c r="A414">
        <v>399</v>
      </c>
      <c r="B414" s="93">
        <v>41614</v>
      </c>
      <c r="C414" s="48">
        <v>180.66999799999999</v>
      </c>
      <c r="D414" s="48">
        <v>181.11000100000001</v>
      </c>
      <c r="E414" s="48">
        <v>180.14999399999999</v>
      </c>
      <c r="F414" s="48">
        <v>180.94000199999999</v>
      </c>
      <c r="G414" s="49">
        <v>127728000</v>
      </c>
      <c r="H414" s="48">
        <v>174.87852000000001</v>
      </c>
      <c r="I414" s="52">
        <f t="shared" si="62"/>
        <v>0.96650004458383953</v>
      </c>
      <c r="J414" s="52">
        <f t="shared" ca="1" si="63"/>
        <v>1</v>
      </c>
      <c r="K414" s="48">
        <f t="shared" si="58"/>
        <v>174.62</v>
      </c>
      <c r="L414" s="48">
        <f t="shared" si="59"/>
        <v>175.04</v>
      </c>
      <c r="M414" s="48">
        <f t="shared" si="60"/>
        <v>174.11</v>
      </c>
      <c r="N414" s="48">
        <f t="shared" si="61"/>
        <v>174.88</v>
      </c>
      <c r="O414" s="49">
        <f t="shared" ca="1" si="64"/>
        <v>127728000</v>
      </c>
    </row>
    <row r="415" spans="1:15" x14ac:dyDescent="0.25">
      <c r="A415">
        <v>400</v>
      </c>
      <c r="B415" s="93">
        <v>41613</v>
      </c>
      <c r="C415" s="48">
        <v>179.41000399999999</v>
      </c>
      <c r="D415" s="48">
        <v>179.740005</v>
      </c>
      <c r="E415" s="48">
        <v>178.770004</v>
      </c>
      <c r="F415" s="48">
        <v>178.94000199999999</v>
      </c>
      <c r="G415" s="49">
        <v>106934000</v>
      </c>
      <c r="H415" s="48">
        <v>172.94551999999999</v>
      </c>
      <c r="I415" s="52">
        <f t="shared" si="62"/>
        <v>0.96650004508214993</v>
      </c>
      <c r="J415" s="52">
        <f t="shared" ca="1" si="63"/>
        <v>1</v>
      </c>
      <c r="K415" s="48">
        <f t="shared" si="58"/>
        <v>173.4</v>
      </c>
      <c r="L415" s="48">
        <f t="shared" si="59"/>
        <v>173.72</v>
      </c>
      <c r="M415" s="48">
        <f t="shared" si="60"/>
        <v>172.78</v>
      </c>
      <c r="N415" s="48">
        <f t="shared" si="61"/>
        <v>172.95</v>
      </c>
      <c r="O415" s="49">
        <f t="shared" ca="1" si="64"/>
        <v>106934000</v>
      </c>
    </row>
    <row r="416" spans="1:15" x14ac:dyDescent="0.25">
      <c r="A416">
        <v>401</v>
      </c>
      <c r="B416" s="93">
        <v>41612</v>
      </c>
      <c r="C416" s="48">
        <v>179.10000600000001</v>
      </c>
      <c r="D416" s="48">
        <v>180.479996</v>
      </c>
      <c r="E416" s="48">
        <v>178.35000600000001</v>
      </c>
      <c r="F416" s="48">
        <v>179.729996</v>
      </c>
      <c r="G416" s="49">
        <v>123033000</v>
      </c>
      <c r="H416" s="48">
        <v>173.70904899999999</v>
      </c>
      <c r="I416" s="52">
        <f t="shared" si="62"/>
        <v>0.96650004376564946</v>
      </c>
      <c r="J416" s="52">
        <f t="shared" ca="1" si="63"/>
        <v>1</v>
      </c>
      <c r="K416" s="48">
        <f t="shared" si="58"/>
        <v>173.1</v>
      </c>
      <c r="L416" s="48">
        <f t="shared" si="59"/>
        <v>174.43</v>
      </c>
      <c r="M416" s="48">
        <f t="shared" si="60"/>
        <v>172.38</v>
      </c>
      <c r="N416" s="48">
        <f t="shared" si="61"/>
        <v>173.71</v>
      </c>
      <c r="O416" s="49">
        <f t="shared" ca="1" si="64"/>
        <v>123033000</v>
      </c>
    </row>
    <row r="417" spans="1:15" x14ac:dyDescent="0.25">
      <c r="A417">
        <v>402</v>
      </c>
      <c r="B417" s="93">
        <v>41611</v>
      </c>
      <c r="C417" s="48">
        <v>179.94000199999999</v>
      </c>
      <c r="D417" s="48">
        <v>180.38999899999999</v>
      </c>
      <c r="E417" s="48">
        <v>179.16999799999999</v>
      </c>
      <c r="F417" s="48">
        <v>179.75</v>
      </c>
      <c r="G417" s="49">
        <v>116563000</v>
      </c>
      <c r="H417" s="48">
        <v>173.72838300000001</v>
      </c>
      <c r="I417" s="52">
        <f t="shared" si="62"/>
        <v>0.9665000445062587</v>
      </c>
      <c r="J417" s="52">
        <f t="shared" ca="1" si="63"/>
        <v>1</v>
      </c>
      <c r="K417" s="48">
        <f t="shared" si="58"/>
        <v>173.91</v>
      </c>
      <c r="L417" s="48">
        <f t="shared" si="59"/>
        <v>174.35</v>
      </c>
      <c r="M417" s="48">
        <f t="shared" si="60"/>
        <v>173.17</v>
      </c>
      <c r="N417" s="48">
        <f t="shared" si="61"/>
        <v>173.73</v>
      </c>
      <c r="O417" s="49">
        <f t="shared" ca="1" si="64"/>
        <v>116563000</v>
      </c>
    </row>
    <row r="418" spans="1:15" x14ac:dyDescent="0.25">
      <c r="A418">
        <v>403</v>
      </c>
      <c r="B418" s="93">
        <v>41610</v>
      </c>
      <c r="C418" s="48">
        <v>181.08999600000001</v>
      </c>
      <c r="D418" s="48">
        <v>181.429993</v>
      </c>
      <c r="E418" s="48">
        <v>180.25</v>
      </c>
      <c r="F418" s="48">
        <v>180.529999</v>
      </c>
      <c r="G418" s="49">
        <v>99726000</v>
      </c>
      <c r="H418" s="48">
        <v>174.48225199999999</v>
      </c>
      <c r="I418" s="52">
        <f t="shared" si="62"/>
        <v>0.96650004412839985</v>
      </c>
      <c r="J418" s="52">
        <f t="shared" ca="1" si="63"/>
        <v>1</v>
      </c>
      <c r="K418" s="48">
        <f t="shared" si="58"/>
        <v>175.02</v>
      </c>
      <c r="L418" s="48">
        <f t="shared" si="59"/>
        <v>175.35</v>
      </c>
      <c r="M418" s="48">
        <f t="shared" si="60"/>
        <v>174.21</v>
      </c>
      <c r="N418" s="48">
        <f t="shared" si="61"/>
        <v>174.48</v>
      </c>
      <c r="O418" s="49">
        <f t="shared" ca="1" si="64"/>
        <v>99726000</v>
      </c>
    </row>
    <row r="419" spans="1:15" x14ac:dyDescent="0.25">
      <c r="A419">
        <v>404</v>
      </c>
      <c r="B419" s="93">
        <v>41607</v>
      </c>
      <c r="C419" s="48">
        <v>181.320007</v>
      </c>
      <c r="D419" s="48">
        <v>181.75</v>
      </c>
      <c r="E419" s="48">
        <v>180.800003</v>
      </c>
      <c r="F419" s="48">
        <v>181</v>
      </c>
      <c r="G419" s="49">
        <v>55870900</v>
      </c>
      <c r="H419" s="48">
        <v>174.936508</v>
      </c>
      <c r="I419" s="52">
        <f t="shared" si="62"/>
        <v>0.96650004419889501</v>
      </c>
      <c r="J419" s="52">
        <f t="shared" ca="1" si="63"/>
        <v>1</v>
      </c>
      <c r="K419" s="48">
        <f t="shared" si="58"/>
        <v>175.25</v>
      </c>
      <c r="L419" s="48">
        <f t="shared" si="59"/>
        <v>175.66</v>
      </c>
      <c r="M419" s="48">
        <f t="shared" si="60"/>
        <v>174.74</v>
      </c>
      <c r="N419" s="48">
        <f t="shared" si="61"/>
        <v>174.94</v>
      </c>
      <c r="O419" s="49">
        <f t="shared" ca="1" si="64"/>
        <v>55870900</v>
      </c>
    </row>
    <row r="420" spans="1:15" x14ac:dyDescent="0.25">
      <c r="A420">
        <v>405</v>
      </c>
      <c r="B420" s="93">
        <v>41605</v>
      </c>
      <c r="C420" s="48">
        <v>180.86999499999999</v>
      </c>
      <c r="D420" s="48">
        <v>181.240005</v>
      </c>
      <c r="E420" s="48">
        <v>180.64999399999999</v>
      </c>
      <c r="F420" s="48">
        <v>181.11999499999999</v>
      </c>
      <c r="G420" s="49">
        <v>58800000</v>
      </c>
      <c r="H420" s="48">
        <v>175.052483</v>
      </c>
      <c r="I420" s="52">
        <f t="shared" si="62"/>
        <v>0.96650004324481131</v>
      </c>
      <c r="J420" s="52">
        <f t="shared" ca="1" si="63"/>
        <v>1</v>
      </c>
      <c r="K420" s="48">
        <f t="shared" si="58"/>
        <v>174.81</v>
      </c>
      <c r="L420" s="48">
        <f t="shared" si="59"/>
        <v>175.17</v>
      </c>
      <c r="M420" s="48">
        <f t="shared" si="60"/>
        <v>174.6</v>
      </c>
      <c r="N420" s="48">
        <f t="shared" si="61"/>
        <v>175.05</v>
      </c>
      <c r="O420" s="49">
        <f t="shared" ca="1" si="64"/>
        <v>58800000</v>
      </c>
    </row>
    <row r="421" spans="1:15" x14ac:dyDescent="0.25">
      <c r="A421">
        <v>406</v>
      </c>
      <c r="B421" s="93">
        <v>41604</v>
      </c>
      <c r="C421" s="48">
        <v>180.720001</v>
      </c>
      <c r="D421" s="48">
        <v>181.220001</v>
      </c>
      <c r="E421" s="48">
        <v>180.41000399999999</v>
      </c>
      <c r="F421" s="48">
        <v>180.679993</v>
      </c>
      <c r="G421" s="49">
        <v>86994000</v>
      </c>
      <c r="H421" s="48">
        <v>174.62722099999999</v>
      </c>
      <c r="I421" s="52">
        <f t="shared" si="62"/>
        <v>0.96650004297930203</v>
      </c>
      <c r="J421" s="52">
        <f t="shared" ca="1" si="63"/>
        <v>1</v>
      </c>
      <c r="K421" s="48">
        <f t="shared" si="58"/>
        <v>174.67</v>
      </c>
      <c r="L421" s="48">
        <f t="shared" si="59"/>
        <v>175.15</v>
      </c>
      <c r="M421" s="48">
        <f t="shared" si="60"/>
        <v>174.37</v>
      </c>
      <c r="N421" s="48">
        <f t="shared" si="61"/>
        <v>174.63</v>
      </c>
      <c r="O421" s="49">
        <f t="shared" ca="1" si="64"/>
        <v>86994000</v>
      </c>
    </row>
    <row r="422" spans="1:15" x14ac:dyDescent="0.25">
      <c r="A422">
        <v>407</v>
      </c>
      <c r="B422" s="93">
        <v>41603</v>
      </c>
      <c r="C422" s="48">
        <v>181.13000500000001</v>
      </c>
      <c r="D422" s="48">
        <v>181.16999799999999</v>
      </c>
      <c r="E422" s="48">
        <v>180.36999499999999</v>
      </c>
      <c r="F422" s="48">
        <v>180.63000500000001</v>
      </c>
      <c r="G422" s="49">
        <v>79486000</v>
      </c>
      <c r="H422" s="48">
        <v>174.57890800000001</v>
      </c>
      <c r="I422" s="52">
        <f t="shared" si="62"/>
        <v>0.96650004521674016</v>
      </c>
      <c r="J422" s="52">
        <f t="shared" ca="1" si="63"/>
        <v>1</v>
      </c>
      <c r="K422" s="48">
        <f t="shared" si="58"/>
        <v>175.06</v>
      </c>
      <c r="L422" s="48">
        <f t="shared" si="59"/>
        <v>175.1</v>
      </c>
      <c r="M422" s="48">
        <f t="shared" si="60"/>
        <v>174.33</v>
      </c>
      <c r="N422" s="48">
        <f t="shared" si="61"/>
        <v>174.58</v>
      </c>
      <c r="O422" s="49">
        <f t="shared" ca="1" si="64"/>
        <v>79486000</v>
      </c>
    </row>
    <row r="423" spans="1:15" x14ac:dyDescent="0.25">
      <c r="A423">
        <v>408</v>
      </c>
      <c r="B423" s="93">
        <v>41600</v>
      </c>
      <c r="C423" s="48">
        <v>179.979996</v>
      </c>
      <c r="D423" s="48">
        <v>180.83000200000001</v>
      </c>
      <c r="E423" s="48">
        <v>179.770004</v>
      </c>
      <c r="F423" s="48">
        <v>180.80999800000001</v>
      </c>
      <c r="G423" s="49">
        <v>81296000</v>
      </c>
      <c r="H423" s="48">
        <v>174.752871</v>
      </c>
      <c r="I423" s="52">
        <f t="shared" si="62"/>
        <v>0.96650004387478616</v>
      </c>
      <c r="J423" s="52">
        <f t="shared" ca="1" si="63"/>
        <v>1</v>
      </c>
      <c r="K423" s="48">
        <f t="shared" si="58"/>
        <v>173.95</v>
      </c>
      <c r="L423" s="48">
        <f t="shared" si="59"/>
        <v>174.77</v>
      </c>
      <c r="M423" s="48">
        <f t="shared" si="60"/>
        <v>173.75</v>
      </c>
      <c r="N423" s="48">
        <f t="shared" si="61"/>
        <v>174.75</v>
      </c>
      <c r="O423" s="49">
        <f t="shared" ca="1" si="64"/>
        <v>81296000</v>
      </c>
    </row>
    <row r="424" spans="1:15" x14ac:dyDescent="0.25">
      <c r="A424">
        <v>409</v>
      </c>
      <c r="B424" s="93">
        <v>41599</v>
      </c>
      <c r="C424" s="48">
        <v>178.970001</v>
      </c>
      <c r="D424" s="48">
        <v>180.050003</v>
      </c>
      <c r="E424" s="48">
        <v>178.86000100000001</v>
      </c>
      <c r="F424" s="48">
        <v>179.91000399999999</v>
      </c>
      <c r="G424" s="49">
        <v>92841000</v>
      </c>
      <c r="H424" s="48">
        <v>173.883026</v>
      </c>
      <c r="I424" s="52">
        <f t="shared" si="62"/>
        <v>0.96650003965315912</v>
      </c>
      <c r="J424" s="52">
        <f t="shared" ca="1" si="63"/>
        <v>1</v>
      </c>
      <c r="K424" s="48">
        <f t="shared" si="58"/>
        <v>172.97</v>
      </c>
      <c r="L424" s="48">
        <f t="shared" si="59"/>
        <v>174.02</v>
      </c>
      <c r="M424" s="48">
        <f t="shared" si="60"/>
        <v>172.87</v>
      </c>
      <c r="N424" s="48">
        <f t="shared" si="61"/>
        <v>173.88</v>
      </c>
      <c r="O424" s="49">
        <f t="shared" ca="1" si="64"/>
        <v>92841000</v>
      </c>
    </row>
    <row r="425" spans="1:15" x14ac:dyDescent="0.25">
      <c r="A425">
        <v>410</v>
      </c>
      <c r="B425" s="93">
        <v>41598</v>
      </c>
      <c r="C425" s="48">
        <v>179.38999899999999</v>
      </c>
      <c r="D425" s="48">
        <v>179.929993</v>
      </c>
      <c r="E425" s="48">
        <v>177.979996</v>
      </c>
      <c r="F425" s="48">
        <v>178.470001</v>
      </c>
      <c r="G425" s="49">
        <v>124909000</v>
      </c>
      <c r="H425" s="48">
        <v>172.491264</v>
      </c>
      <c r="I425" s="52">
        <f t="shared" si="62"/>
        <v>0.96650004501316722</v>
      </c>
      <c r="J425" s="52">
        <f t="shared" ca="1" si="63"/>
        <v>1</v>
      </c>
      <c r="K425" s="48">
        <f t="shared" si="58"/>
        <v>173.38</v>
      </c>
      <c r="L425" s="48">
        <f t="shared" si="59"/>
        <v>173.9</v>
      </c>
      <c r="M425" s="48">
        <f t="shared" si="60"/>
        <v>172.02</v>
      </c>
      <c r="N425" s="48">
        <f t="shared" si="61"/>
        <v>172.49</v>
      </c>
      <c r="O425" s="49">
        <f t="shared" ca="1" si="64"/>
        <v>124909000</v>
      </c>
    </row>
    <row r="426" spans="1:15" x14ac:dyDescent="0.25">
      <c r="A426">
        <v>411</v>
      </c>
      <c r="B426" s="93">
        <v>41597</v>
      </c>
      <c r="C426" s="48">
        <v>179.33000200000001</v>
      </c>
      <c r="D426" s="48">
        <v>179.86999499999999</v>
      </c>
      <c r="E426" s="48">
        <v>178.720001</v>
      </c>
      <c r="F426" s="48">
        <v>179.029999</v>
      </c>
      <c r="G426" s="49">
        <v>93891000</v>
      </c>
      <c r="H426" s="48">
        <v>173.03250199999999</v>
      </c>
      <c r="I426" s="52">
        <f t="shared" si="62"/>
        <v>0.96650004449812899</v>
      </c>
      <c r="J426" s="52">
        <f t="shared" ca="1" si="63"/>
        <v>1</v>
      </c>
      <c r="K426" s="48">
        <f t="shared" si="58"/>
        <v>173.32</v>
      </c>
      <c r="L426" s="48">
        <f t="shared" si="59"/>
        <v>173.84</v>
      </c>
      <c r="M426" s="48">
        <f t="shared" si="60"/>
        <v>172.73</v>
      </c>
      <c r="N426" s="48">
        <f t="shared" si="61"/>
        <v>173.03</v>
      </c>
      <c r="O426" s="49">
        <f t="shared" ca="1" si="64"/>
        <v>93891000</v>
      </c>
    </row>
    <row r="427" spans="1:15" x14ac:dyDescent="0.25">
      <c r="A427">
        <v>412</v>
      </c>
      <c r="B427" s="93">
        <v>41596</v>
      </c>
      <c r="C427" s="48">
        <v>180.35000600000001</v>
      </c>
      <c r="D427" s="48">
        <v>180.5</v>
      </c>
      <c r="E427" s="48">
        <v>179.020004</v>
      </c>
      <c r="F427" s="48">
        <v>179.41999799999999</v>
      </c>
      <c r="G427" s="49">
        <v>104796000</v>
      </c>
      <c r="H427" s="48">
        <v>173.409436</v>
      </c>
      <c r="I427" s="52">
        <f t="shared" si="62"/>
        <v>0.96650004421469227</v>
      </c>
      <c r="J427" s="52">
        <f t="shared" ca="1" si="63"/>
        <v>1</v>
      </c>
      <c r="K427" s="48">
        <f t="shared" si="58"/>
        <v>174.31</v>
      </c>
      <c r="L427" s="48">
        <f t="shared" si="59"/>
        <v>174.45</v>
      </c>
      <c r="M427" s="48">
        <f t="shared" si="60"/>
        <v>173.02</v>
      </c>
      <c r="N427" s="48">
        <f t="shared" si="61"/>
        <v>173.41</v>
      </c>
      <c r="O427" s="49">
        <f t="shared" ca="1" si="64"/>
        <v>104796000</v>
      </c>
    </row>
    <row r="428" spans="1:15" x14ac:dyDescent="0.25">
      <c r="A428">
        <v>413</v>
      </c>
      <c r="B428" s="93">
        <v>41593</v>
      </c>
      <c r="C428" s="48">
        <v>179.55999800000001</v>
      </c>
      <c r="D428" s="48">
        <v>180.11999499999999</v>
      </c>
      <c r="E428" s="48">
        <v>179.33000200000001</v>
      </c>
      <c r="F428" s="48">
        <v>180.050003</v>
      </c>
      <c r="G428" s="49">
        <v>102818000</v>
      </c>
      <c r="H428" s="48">
        <v>174.01833600000001</v>
      </c>
      <c r="I428" s="52">
        <f t="shared" si="62"/>
        <v>0.96650004499027975</v>
      </c>
      <c r="J428" s="52">
        <f t="shared" ca="1" si="63"/>
        <v>1</v>
      </c>
      <c r="K428" s="48">
        <f t="shared" si="58"/>
        <v>173.54</v>
      </c>
      <c r="L428" s="48">
        <f t="shared" si="59"/>
        <v>174.09</v>
      </c>
      <c r="M428" s="48">
        <f t="shared" si="60"/>
        <v>173.32</v>
      </c>
      <c r="N428" s="48">
        <f t="shared" si="61"/>
        <v>174.02</v>
      </c>
      <c r="O428" s="49">
        <f t="shared" ca="1" si="64"/>
        <v>102818000</v>
      </c>
    </row>
    <row r="429" spans="1:15" x14ac:dyDescent="0.25">
      <c r="A429">
        <v>414</v>
      </c>
      <c r="B429" s="93">
        <v>41592</v>
      </c>
      <c r="C429" s="48">
        <v>178.53999300000001</v>
      </c>
      <c r="D429" s="48">
        <v>179.41999799999999</v>
      </c>
      <c r="E429" s="48">
        <v>178.25</v>
      </c>
      <c r="F429" s="48">
        <v>179.270004</v>
      </c>
      <c r="G429" s="49">
        <v>103435000</v>
      </c>
      <c r="H429" s="48">
        <v>173.264467</v>
      </c>
      <c r="I429" s="52">
        <f t="shared" si="62"/>
        <v>0.96650004537290013</v>
      </c>
      <c r="J429" s="52">
        <f t="shared" ca="1" si="63"/>
        <v>1</v>
      </c>
      <c r="K429" s="48">
        <f t="shared" si="58"/>
        <v>172.56</v>
      </c>
      <c r="L429" s="48">
        <f t="shared" si="59"/>
        <v>173.41</v>
      </c>
      <c r="M429" s="48">
        <f t="shared" si="60"/>
        <v>172.28</v>
      </c>
      <c r="N429" s="48">
        <f t="shared" si="61"/>
        <v>173.26</v>
      </c>
      <c r="O429" s="49">
        <f t="shared" ca="1" si="64"/>
        <v>103435000</v>
      </c>
    </row>
    <row r="430" spans="1:15" x14ac:dyDescent="0.25">
      <c r="A430">
        <v>415</v>
      </c>
      <c r="B430" s="93">
        <v>41591</v>
      </c>
      <c r="C430" s="48">
        <v>176.08999600000001</v>
      </c>
      <c r="D430" s="48">
        <v>178.429993</v>
      </c>
      <c r="E430" s="48">
        <v>176.08999600000001</v>
      </c>
      <c r="F430" s="48">
        <v>178.38000500000001</v>
      </c>
      <c r="G430" s="49">
        <v>103844000</v>
      </c>
      <c r="H430" s="48">
        <v>172.40428299999999</v>
      </c>
      <c r="I430" s="52">
        <f t="shared" si="62"/>
        <v>0.96650004578708237</v>
      </c>
      <c r="J430" s="52">
        <f t="shared" ca="1" si="63"/>
        <v>1</v>
      </c>
      <c r="K430" s="48">
        <f t="shared" si="58"/>
        <v>170.19</v>
      </c>
      <c r="L430" s="48">
        <f t="shared" si="59"/>
        <v>172.45</v>
      </c>
      <c r="M430" s="48">
        <f t="shared" si="60"/>
        <v>170.19</v>
      </c>
      <c r="N430" s="48">
        <f t="shared" si="61"/>
        <v>172.4</v>
      </c>
      <c r="O430" s="49">
        <f t="shared" ca="1" si="64"/>
        <v>103844000</v>
      </c>
    </row>
    <row r="431" spans="1:15" x14ac:dyDescent="0.25">
      <c r="A431">
        <v>416</v>
      </c>
      <c r="B431" s="93">
        <v>41590</v>
      </c>
      <c r="C431" s="48">
        <v>176.94000199999999</v>
      </c>
      <c r="D431" s="48">
        <v>177.36000100000001</v>
      </c>
      <c r="E431" s="48">
        <v>176.36999499999999</v>
      </c>
      <c r="F431" s="48">
        <v>176.96000699999999</v>
      </c>
      <c r="G431" s="49">
        <v>83990000</v>
      </c>
      <c r="H431" s="48">
        <v>171.03185400000001</v>
      </c>
      <c r="I431" s="52">
        <f t="shared" si="62"/>
        <v>0.96650004088211872</v>
      </c>
      <c r="J431" s="52">
        <f t="shared" ca="1" si="63"/>
        <v>1</v>
      </c>
      <c r="K431" s="48">
        <f t="shared" si="58"/>
        <v>171.01</v>
      </c>
      <c r="L431" s="48">
        <f t="shared" si="59"/>
        <v>171.42</v>
      </c>
      <c r="M431" s="48">
        <f t="shared" si="60"/>
        <v>170.46</v>
      </c>
      <c r="N431" s="48">
        <f t="shared" si="61"/>
        <v>171.03</v>
      </c>
      <c r="O431" s="49">
        <f t="shared" ca="1" si="64"/>
        <v>83990000</v>
      </c>
    </row>
    <row r="432" spans="1:15" x14ac:dyDescent="0.25">
      <c r="A432">
        <v>417</v>
      </c>
      <c r="B432" s="93">
        <v>41589</v>
      </c>
      <c r="C432" s="48">
        <v>177.11999499999999</v>
      </c>
      <c r="D432" s="48">
        <v>177.529999</v>
      </c>
      <c r="E432" s="48">
        <v>176.91000399999999</v>
      </c>
      <c r="F432" s="48">
        <v>177.320007</v>
      </c>
      <c r="G432" s="49">
        <v>62614000</v>
      </c>
      <c r="H432" s="48">
        <v>171.379795</v>
      </c>
      <c r="I432" s="52">
        <f t="shared" si="62"/>
        <v>0.96650004643864018</v>
      </c>
      <c r="J432" s="52">
        <f t="shared" ca="1" si="63"/>
        <v>1</v>
      </c>
      <c r="K432" s="48">
        <f t="shared" si="58"/>
        <v>171.19</v>
      </c>
      <c r="L432" s="48">
        <f t="shared" si="59"/>
        <v>171.58</v>
      </c>
      <c r="M432" s="48">
        <f t="shared" si="60"/>
        <v>170.98</v>
      </c>
      <c r="N432" s="48">
        <f t="shared" si="61"/>
        <v>171.38</v>
      </c>
      <c r="O432" s="49">
        <f t="shared" ca="1" si="64"/>
        <v>62614000</v>
      </c>
    </row>
    <row r="433" spans="1:15" x14ac:dyDescent="0.25">
      <c r="A433">
        <v>418</v>
      </c>
      <c r="B433" s="93">
        <v>41586</v>
      </c>
      <c r="C433" s="48">
        <v>174.86999499999999</v>
      </c>
      <c r="D433" s="48">
        <v>177.30999800000001</v>
      </c>
      <c r="E433" s="48">
        <v>174.85000600000001</v>
      </c>
      <c r="F433" s="48">
        <v>177.28999300000001</v>
      </c>
      <c r="G433" s="49">
        <v>136713000</v>
      </c>
      <c r="H433" s="48">
        <v>171.350786</v>
      </c>
      <c r="I433" s="52">
        <f t="shared" si="62"/>
        <v>0.96650004380111854</v>
      </c>
      <c r="J433" s="52">
        <f t="shared" ca="1" si="63"/>
        <v>1</v>
      </c>
      <c r="K433" s="48">
        <f t="shared" si="58"/>
        <v>169.01</v>
      </c>
      <c r="L433" s="48">
        <f t="shared" si="59"/>
        <v>171.37</v>
      </c>
      <c r="M433" s="48">
        <f t="shared" si="60"/>
        <v>168.99</v>
      </c>
      <c r="N433" s="48">
        <f t="shared" si="61"/>
        <v>171.35</v>
      </c>
      <c r="O433" s="49">
        <f t="shared" ca="1" si="64"/>
        <v>136713000</v>
      </c>
    </row>
    <row r="434" spans="1:15" x14ac:dyDescent="0.25">
      <c r="A434">
        <v>419</v>
      </c>
      <c r="B434" s="93">
        <v>41585</v>
      </c>
      <c r="C434" s="48">
        <v>177.5</v>
      </c>
      <c r="D434" s="48">
        <v>177.63999899999999</v>
      </c>
      <c r="E434" s="48">
        <v>174.759995</v>
      </c>
      <c r="F434" s="48">
        <v>174.929993</v>
      </c>
      <c r="G434" s="49">
        <v>157000000</v>
      </c>
      <c r="H434" s="48">
        <v>169.06984600000001</v>
      </c>
      <c r="I434" s="52">
        <f t="shared" si="62"/>
        <v>0.9665000443920444</v>
      </c>
      <c r="J434" s="52">
        <f t="shared" ca="1" si="63"/>
        <v>1</v>
      </c>
      <c r="K434" s="48">
        <f t="shared" si="58"/>
        <v>171.55</v>
      </c>
      <c r="L434" s="48">
        <f t="shared" si="59"/>
        <v>171.69</v>
      </c>
      <c r="M434" s="48">
        <f t="shared" si="60"/>
        <v>168.91</v>
      </c>
      <c r="N434" s="48">
        <f t="shared" si="61"/>
        <v>169.07</v>
      </c>
      <c r="O434" s="49">
        <f t="shared" ca="1" si="64"/>
        <v>157000000</v>
      </c>
    </row>
    <row r="435" spans="1:15" x14ac:dyDescent="0.25">
      <c r="A435">
        <v>420</v>
      </c>
      <c r="B435" s="93">
        <v>41584</v>
      </c>
      <c r="C435" s="48">
        <v>177.029999</v>
      </c>
      <c r="D435" s="48">
        <v>177.5</v>
      </c>
      <c r="E435" s="48">
        <v>176.53999300000001</v>
      </c>
      <c r="F435" s="48">
        <v>177.16999799999999</v>
      </c>
      <c r="G435" s="49">
        <v>87348000</v>
      </c>
      <c r="H435" s="48">
        <v>171.23481100000001</v>
      </c>
      <c r="I435" s="52">
        <f t="shared" si="62"/>
        <v>0.96650004477620421</v>
      </c>
      <c r="J435" s="52">
        <f t="shared" ca="1" si="63"/>
        <v>1</v>
      </c>
      <c r="K435" s="48">
        <f t="shared" si="58"/>
        <v>171.1</v>
      </c>
      <c r="L435" s="48">
        <f t="shared" si="59"/>
        <v>171.55</v>
      </c>
      <c r="M435" s="48">
        <f t="shared" si="60"/>
        <v>170.63</v>
      </c>
      <c r="N435" s="48">
        <f t="shared" si="61"/>
        <v>171.23</v>
      </c>
      <c r="O435" s="49">
        <f t="shared" ca="1" si="64"/>
        <v>87348000</v>
      </c>
    </row>
    <row r="436" spans="1:15" x14ac:dyDescent="0.25">
      <c r="A436">
        <v>421</v>
      </c>
      <c r="B436" s="93">
        <v>41583</v>
      </c>
      <c r="C436" s="48">
        <v>176.13999899999999</v>
      </c>
      <c r="D436" s="48">
        <v>176.75</v>
      </c>
      <c r="E436" s="48">
        <v>175.570007</v>
      </c>
      <c r="F436" s="48">
        <v>176.270004</v>
      </c>
      <c r="G436" s="49">
        <v>85825000</v>
      </c>
      <c r="H436" s="48">
        <v>170.36496700000001</v>
      </c>
      <c r="I436" s="52">
        <f t="shared" si="62"/>
        <v>0.96650004614511731</v>
      </c>
      <c r="J436" s="52">
        <f t="shared" ca="1" si="63"/>
        <v>1</v>
      </c>
      <c r="K436" s="48">
        <f t="shared" si="58"/>
        <v>170.24</v>
      </c>
      <c r="L436" s="48">
        <f t="shared" si="59"/>
        <v>170.83</v>
      </c>
      <c r="M436" s="48">
        <f t="shared" si="60"/>
        <v>169.69</v>
      </c>
      <c r="N436" s="48">
        <f t="shared" si="61"/>
        <v>170.36</v>
      </c>
      <c r="O436" s="49">
        <f t="shared" ca="1" si="64"/>
        <v>85825000</v>
      </c>
    </row>
    <row r="437" spans="1:15" x14ac:dyDescent="0.25">
      <c r="A437">
        <v>422</v>
      </c>
      <c r="B437" s="93">
        <v>41582</v>
      </c>
      <c r="C437" s="48">
        <v>176.69000199999999</v>
      </c>
      <c r="D437" s="48">
        <v>176.89999399999999</v>
      </c>
      <c r="E437" s="48">
        <v>175.979996</v>
      </c>
      <c r="F437" s="48">
        <v>176.83000200000001</v>
      </c>
      <c r="G437" s="49">
        <v>85677000</v>
      </c>
      <c r="H437" s="48">
        <v>170.906205</v>
      </c>
      <c r="I437" s="52">
        <f t="shared" si="62"/>
        <v>0.96650004562008651</v>
      </c>
      <c r="J437" s="52">
        <f t="shared" ca="1" si="63"/>
        <v>1</v>
      </c>
      <c r="K437" s="48">
        <f t="shared" si="58"/>
        <v>170.77</v>
      </c>
      <c r="L437" s="48">
        <f t="shared" si="59"/>
        <v>170.97</v>
      </c>
      <c r="M437" s="48">
        <f t="shared" si="60"/>
        <v>170.08</v>
      </c>
      <c r="N437" s="48">
        <f t="shared" si="61"/>
        <v>170.91</v>
      </c>
      <c r="O437" s="49">
        <f t="shared" ca="1" si="64"/>
        <v>85677000</v>
      </c>
    </row>
    <row r="438" spans="1:15" x14ac:dyDescent="0.25">
      <c r="A438">
        <v>423</v>
      </c>
      <c r="B438" s="93">
        <v>41579</v>
      </c>
      <c r="C438" s="48">
        <v>176.020004</v>
      </c>
      <c r="D438" s="48">
        <v>176.61000100000001</v>
      </c>
      <c r="E438" s="48">
        <v>175.220001</v>
      </c>
      <c r="F438" s="48">
        <v>176.21000699999999</v>
      </c>
      <c r="G438" s="49">
        <v>142805000</v>
      </c>
      <c r="H438" s="48">
        <v>170.30697900000001</v>
      </c>
      <c r="I438" s="52">
        <f t="shared" si="62"/>
        <v>0.96650004105612475</v>
      </c>
      <c r="J438" s="52">
        <f t="shared" ca="1" si="63"/>
        <v>1</v>
      </c>
      <c r="K438" s="48">
        <f t="shared" si="58"/>
        <v>170.12</v>
      </c>
      <c r="L438" s="48">
        <f t="shared" si="59"/>
        <v>170.69</v>
      </c>
      <c r="M438" s="48">
        <f t="shared" si="60"/>
        <v>169.35</v>
      </c>
      <c r="N438" s="48">
        <f t="shared" si="61"/>
        <v>170.31</v>
      </c>
      <c r="O438" s="49">
        <f t="shared" ca="1" si="64"/>
        <v>142805000</v>
      </c>
    </row>
    <row r="439" spans="1:15" x14ac:dyDescent="0.25">
      <c r="A439">
        <v>424</v>
      </c>
      <c r="B439" s="93">
        <v>41578</v>
      </c>
      <c r="C439" s="48">
        <v>176.14999399999999</v>
      </c>
      <c r="D439" s="48">
        <v>176.88999899999999</v>
      </c>
      <c r="E439" s="48">
        <v>175.529999</v>
      </c>
      <c r="F439" s="48">
        <v>175.78999300000001</v>
      </c>
      <c r="G439" s="49">
        <v>133795000</v>
      </c>
      <c r="H439" s="48">
        <v>169.901036</v>
      </c>
      <c r="I439" s="52">
        <f t="shared" si="62"/>
        <v>0.96650004417486945</v>
      </c>
      <c r="J439" s="52">
        <f t="shared" ca="1" si="63"/>
        <v>1</v>
      </c>
      <c r="K439" s="48">
        <f t="shared" si="58"/>
        <v>170.25</v>
      </c>
      <c r="L439" s="48">
        <f t="shared" si="59"/>
        <v>170.96</v>
      </c>
      <c r="M439" s="48">
        <f t="shared" si="60"/>
        <v>169.65</v>
      </c>
      <c r="N439" s="48">
        <f t="shared" si="61"/>
        <v>169.9</v>
      </c>
      <c r="O439" s="49">
        <f t="shared" ca="1" si="64"/>
        <v>133795000</v>
      </c>
    </row>
    <row r="440" spans="1:15" x14ac:dyDescent="0.25">
      <c r="A440">
        <v>425</v>
      </c>
      <c r="B440" s="93">
        <v>41577</v>
      </c>
      <c r="C440" s="48">
        <v>177.38000500000001</v>
      </c>
      <c r="D440" s="48">
        <v>177.509995</v>
      </c>
      <c r="E440" s="48">
        <v>175.66000399999999</v>
      </c>
      <c r="F440" s="48">
        <v>176.28999300000001</v>
      </c>
      <c r="G440" s="49">
        <v>140002000</v>
      </c>
      <c r="H440" s="48">
        <v>170.384286</v>
      </c>
      <c r="I440" s="52">
        <f t="shared" si="62"/>
        <v>0.96650004404957912</v>
      </c>
      <c r="J440" s="52">
        <f t="shared" ca="1" si="63"/>
        <v>1</v>
      </c>
      <c r="K440" s="48">
        <f t="shared" si="58"/>
        <v>171.44</v>
      </c>
      <c r="L440" s="48">
        <f t="shared" si="59"/>
        <v>171.56</v>
      </c>
      <c r="M440" s="48">
        <f t="shared" si="60"/>
        <v>169.78</v>
      </c>
      <c r="N440" s="48">
        <f t="shared" si="61"/>
        <v>170.38</v>
      </c>
      <c r="O440" s="49">
        <f t="shared" ca="1" si="64"/>
        <v>140002000</v>
      </c>
    </row>
    <row r="441" spans="1:15" x14ac:dyDescent="0.25">
      <c r="A441">
        <v>426</v>
      </c>
      <c r="B441" s="93">
        <v>41576</v>
      </c>
      <c r="C441" s="48">
        <v>176.63000500000001</v>
      </c>
      <c r="D441" s="48">
        <v>177.240005</v>
      </c>
      <c r="E441" s="48">
        <v>176.38000500000001</v>
      </c>
      <c r="F441" s="48">
        <v>177.16999799999999</v>
      </c>
      <c r="G441" s="49">
        <v>87401000</v>
      </c>
      <c r="H441" s="48">
        <v>171.23481100000001</v>
      </c>
      <c r="I441" s="52">
        <f t="shared" si="62"/>
        <v>0.96650004477620421</v>
      </c>
      <c r="J441" s="52">
        <f t="shared" ca="1" si="63"/>
        <v>1</v>
      </c>
      <c r="K441" s="48">
        <f t="shared" si="58"/>
        <v>170.71</v>
      </c>
      <c r="L441" s="48">
        <f t="shared" si="59"/>
        <v>171.3</v>
      </c>
      <c r="M441" s="48">
        <f t="shared" si="60"/>
        <v>170.47</v>
      </c>
      <c r="N441" s="48">
        <f t="shared" si="61"/>
        <v>171.23</v>
      </c>
      <c r="O441" s="49">
        <f t="shared" ca="1" si="64"/>
        <v>87401000</v>
      </c>
    </row>
    <row r="442" spans="1:15" x14ac:dyDescent="0.25">
      <c r="A442">
        <v>427</v>
      </c>
      <c r="B442" s="93">
        <v>41575</v>
      </c>
      <c r="C442" s="48">
        <v>175.88999899999999</v>
      </c>
      <c r="D442" s="48">
        <v>176.470001</v>
      </c>
      <c r="E442" s="48">
        <v>175.699997</v>
      </c>
      <c r="F442" s="48">
        <v>176.229996</v>
      </c>
      <c r="G442" s="49">
        <v>84979000</v>
      </c>
      <c r="H442" s="48">
        <v>170.32629900000001</v>
      </c>
      <c r="I442" s="52">
        <f t="shared" si="62"/>
        <v>0.96650004463485328</v>
      </c>
      <c r="J442" s="52">
        <f t="shared" ca="1" si="63"/>
        <v>1</v>
      </c>
      <c r="K442" s="48">
        <f t="shared" si="58"/>
        <v>170</v>
      </c>
      <c r="L442" s="48">
        <f t="shared" si="59"/>
        <v>170.56</v>
      </c>
      <c r="M442" s="48">
        <f t="shared" si="60"/>
        <v>169.81</v>
      </c>
      <c r="N442" s="48">
        <f t="shared" si="61"/>
        <v>170.33</v>
      </c>
      <c r="O442" s="49">
        <f t="shared" ca="1" si="64"/>
        <v>84979000</v>
      </c>
    </row>
    <row r="443" spans="1:15" x14ac:dyDescent="0.25">
      <c r="A443">
        <v>428</v>
      </c>
      <c r="B443" s="93">
        <v>41572</v>
      </c>
      <c r="C443" s="48">
        <v>175.509995</v>
      </c>
      <c r="D443" s="48">
        <v>176</v>
      </c>
      <c r="E443" s="48">
        <v>175.16999799999999</v>
      </c>
      <c r="F443" s="48">
        <v>175.949997</v>
      </c>
      <c r="G443" s="49">
        <v>93625000</v>
      </c>
      <c r="H443" s="48">
        <v>170.05568</v>
      </c>
      <c r="I443" s="52">
        <f t="shared" si="62"/>
        <v>0.96650004489627817</v>
      </c>
      <c r="J443" s="52">
        <f t="shared" ca="1" si="63"/>
        <v>1</v>
      </c>
      <c r="K443" s="48">
        <f t="shared" si="58"/>
        <v>169.63</v>
      </c>
      <c r="L443" s="48">
        <f t="shared" si="59"/>
        <v>170.1</v>
      </c>
      <c r="M443" s="48">
        <f t="shared" si="60"/>
        <v>169.3</v>
      </c>
      <c r="N443" s="48">
        <f t="shared" si="61"/>
        <v>170.06</v>
      </c>
      <c r="O443" s="49">
        <f t="shared" ca="1" si="64"/>
        <v>93625000</v>
      </c>
    </row>
    <row r="444" spans="1:15" x14ac:dyDescent="0.25">
      <c r="A444">
        <v>429</v>
      </c>
      <c r="B444" s="93">
        <v>41571</v>
      </c>
      <c r="C444" s="48">
        <v>174.91999799999999</v>
      </c>
      <c r="D444" s="48">
        <v>175.36999499999999</v>
      </c>
      <c r="E444" s="48">
        <v>174.509995</v>
      </c>
      <c r="F444" s="48">
        <v>175.14999399999999</v>
      </c>
      <c r="G444" s="49">
        <v>70350000</v>
      </c>
      <c r="H444" s="48">
        <v>169.282477</v>
      </c>
      <c r="I444" s="52">
        <f t="shared" si="62"/>
        <v>0.96650004452754934</v>
      </c>
      <c r="J444" s="52">
        <f t="shared" ca="1" si="63"/>
        <v>1</v>
      </c>
      <c r="K444" s="48">
        <f t="shared" si="58"/>
        <v>169.06</v>
      </c>
      <c r="L444" s="48">
        <f t="shared" si="59"/>
        <v>169.5</v>
      </c>
      <c r="M444" s="48">
        <f t="shared" si="60"/>
        <v>168.66</v>
      </c>
      <c r="N444" s="48">
        <f t="shared" si="61"/>
        <v>169.28</v>
      </c>
      <c r="O444" s="49">
        <f t="shared" ca="1" si="64"/>
        <v>70350000</v>
      </c>
    </row>
    <row r="445" spans="1:15" x14ac:dyDescent="0.25">
      <c r="A445">
        <v>430</v>
      </c>
      <c r="B445" s="93">
        <v>41570</v>
      </c>
      <c r="C445" s="48">
        <v>174.80999800000001</v>
      </c>
      <c r="D445" s="48">
        <v>174.88999899999999</v>
      </c>
      <c r="E445" s="48">
        <v>173.96000699999999</v>
      </c>
      <c r="F445" s="48">
        <v>174.570007</v>
      </c>
      <c r="G445" s="49">
        <v>105484000</v>
      </c>
      <c r="H445" s="48">
        <v>168.72192000000001</v>
      </c>
      <c r="I445" s="52">
        <f t="shared" si="62"/>
        <v>0.96650004717018778</v>
      </c>
      <c r="J445" s="52">
        <f t="shared" ca="1" si="63"/>
        <v>1</v>
      </c>
      <c r="K445" s="48">
        <f t="shared" si="58"/>
        <v>168.95</v>
      </c>
      <c r="L445" s="48">
        <f t="shared" si="59"/>
        <v>169.03</v>
      </c>
      <c r="M445" s="48">
        <f t="shared" si="60"/>
        <v>168.13</v>
      </c>
      <c r="N445" s="48">
        <f t="shared" si="61"/>
        <v>168.72</v>
      </c>
      <c r="O445" s="49">
        <f t="shared" ca="1" si="64"/>
        <v>105484000</v>
      </c>
    </row>
    <row r="446" spans="1:15" x14ac:dyDescent="0.25">
      <c r="A446">
        <v>431</v>
      </c>
      <c r="B446" s="93">
        <v>41569</v>
      </c>
      <c r="C446" s="48">
        <v>174.91000399999999</v>
      </c>
      <c r="D446" s="48">
        <v>175.929993</v>
      </c>
      <c r="E446" s="48">
        <v>174.429993</v>
      </c>
      <c r="F446" s="48">
        <v>175.41000399999999</v>
      </c>
      <c r="G446" s="49">
        <v>126663000</v>
      </c>
      <c r="H446" s="48">
        <v>169.53377599999999</v>
      </c>
      <c r="I446" s="52">
        <f t="shared" si="62"/>
        <v>0.96650004067042838</v>
      </c>
      <c r="J446" s="52">
        <f t="shared" ca="1" si="63"/>
        <v>1</v>
      </c>
      <c r="K446" s="48">
        <f t="shared" si="58"/>
        <v>169.05</v>
      </c>
      <c r="L446" s="48">
        <f t="shared" si="59"/>
        <v>170.04</v>
      </c>
      <c r="M446" s="48">
        <f t="shared" si="60"/>
        <v>168.59</v>
      </c>
      <c r="N446" s="48">
        <f t="shared" si="61"/>
        <v>169.53</v>
      </c>
      <c r="O446" s="49">
        <f t="shared" ca="1" si="64"/>
        <v>126663000</v>
      </c>
    </row>
    <row r="447" spans="1:15" x14ac:dyDescent="0.25">
      <c r="A447">
        <v>432</v>
      </c>
      <c r="B447" s="93">
        <v>41568</v>
      </c>
      <c r="C447" s="48">
        <v>174.449997</v>
      </c>
      <c r="D447" s="48">
        <v>174.75</v>
      </c>
      <c r="E447" s="48">
        <v>174.009995</v>
      </c>
      <c r="F447" s="48">
        <v>174.39999399999999</v>
      </c>
      <c r="G447" s="49">
        <v>104104000</v>
      </c>
      <c r="H447" s="48">
        <v>168.557602</v>
      </c>
      <c r="I447" s="52">
        <f t="shared" si="62"/>
        <v>0.96650004471903828</v>
      </c>
      <c r="J447" s="52">
        <f t="shared" ca="1" si="63"/>
        <v>1</v>
      </c>
      <c r="K447" s="48">
        <f t="shared" si="58"/>
        <v>168.61</v>
      </c>
      <c r="L447" s="48">
        <f t="shared" si="59"/>
        <v>168.9</v>
      </c>
      <c r="M447" s="48">
        <f t="shared" si="60"/>
        <v>168.18</v>
      </c>
      <c r="N447" s="48">
        <f t="shared" si="61"/>
        <v>168.56</v>
      </c>
      <c r="O447" s="49">
        <f t="shared" ca="1" si="64"/>
        <v>104104000</v>
      </c>
    </row>
    <row r="448" spans="1:15" x14ac:dyDescent="0.25">
      <c r="A448">
        <v>433</v>
      </c>
      <c r="B448" s="93">
        <v>41565</v>
      </c>
      <c r="C448" s="48">
        <v>173.86000100000001</v>
      </c>
      <c r="D448" s="48">
        <v>174.509995</v>
      </c>
      <c r="E448" s="48">
        <v>173.509995</v>
      </c>
      <c r="F448" s="48">
        <v>174.38999899999999</v>
      </c>
      <c r="G448" s="49">
        <v>138316000</v>
      </c>
      <c r="H448" s="48">
        <v>168.54794200000001</v>
      </c>
      <c r="I448" s="52">
        <f t="shared" si="62"/>
        <v>0.96650004568209225</v>
      </c>
      <c r="J448" s="52">
        <f t="shared" ca="1" si="63"/>
        <v>1</v>
      </c>
      <c r="K448" s="48">
        <f t="shared" si="58"/>
        <v>168.04</v>
      </c>
      <c r="L448" s="48">
        <f t="shared" si="59"/>
        <v>168.66</v>
      </c>
      <c r="M448" s="48">
        <f t="shared" si="60"/>
        <v>167.7</v>
      </c>
      <c r="N448" s="48">
        <f t="shared" si="61"/>
        <v>168.55</v>
      </c>
      <c r="O448" s="49">
        <f t="shared" ca="1" si="64"/>
        <v>138316000</v>
      </c>
    </row>
    <row r="449" spans="1:15" x14ac:dyDescent="0.25">
      <c r="A449">
        <v>434</v>
      </c>
      <c r="B449" s="93">
        <v>41564</v>
      </c>
      <c r="C449" s="48">
        <v>171.36999499999999</v>
      </c>
      <c r="D449" s="48">
        <v>173.320007</v>
      </c>
      <c r="E449" s="48">
        <v>171.33999600000001</v>
      </c>
      <c r="F449" s="48">
        <v>173.220001</v>
      </c>
      <c r="G449" s="49">
        <v>129389000</v>
      </c>
      <c r="H449" s="48">
        <v>167.41713899999999</v>
      </c>
      <c r="I449" s="52">
        <f t="shared" si="62"/>
        <v>0.9665000463774388</v>
      </c>
      <c r="J449" s="52">
        <f t="shared" ca="1" si="63"/>
        <v>1</v>
      </c>
      <c r="K449" s="48">
        <f t="shared" si="58"/>
        <v>165.63</v>
      </c>
      <c r="L449" s="48">
        <f t="shared" si="59"/>
        <v>167.51</v>
      </c>
      <c r="M449" s="48">
        <f t="shared" si="60"/>
        <v>165.6</v>
      </c>
      <c r="N449" s="48">
        <f t="shared" si="61"/>
        <v>167.42</v>
      </c>
      <c r="O449" s="49">
        <f t="shared" ca="1" si="64"/>
        <v>129389000</v>
      </c>
    </row>
    <row r="450" spans="1:15" x14ac:dyDescent="0.25">
      <c r="A450">
        <v>435</v>
      </c>
      <c r="B450" s="93">
        <v>41563</v>
      </c>
      <c r="C450" s="48">
        <v>170.720001</v>
      </c>
      <c r="D450" s="48">
        <v>172.16000399999999</v>
      </c>
      <c r="E450" s="48">
        <v>170.63999899999999</v>
      </c>
      <c r="F450" s="48">
        <v>172.070007</v>
      </c>
      <c r="G450" s="49">
        <v>161676000</v>
      </c>
      <c r="H450" s="48">
        <v>166.30566999999999</v>
      </c>
      <c r="I450" s="52">
        <f t="shared" si="62"/>
        <v>0.9665000478555219</v>
      </c>
      <c r="J450" s="52">
        <f t="shared" ca="1" si="63"/>
        <v>1</v>
      </c>
      <c r="K450" s="48">
        <f t="shared" si="58"/>
        <v>165</v>
      </c>
      <c r="L450" s="48">
        <f t="shared" si="59"/>
        <v>166.39</v>
      </c>
      <c r="M450" s="48">
        <f t="shared" si="60"/>
        <v>164.92</v>
      </c>
      <c r="N450" s="48">
        <f t="shared" si="61"/>
        <v>166.31</v>
      </c>
      <c r="O450" s="49">
        <f t="shared" ca="1" si="64"/>
        <v>161676000</v>
      </c>
    </row>
    <row r="451" spans="1:15" x14ac:dyDescent="0.25">
      <c r="A451">
        <v>436</v>
      </c>
      <c r="B451" s="93">
        <v>41562</v>
      </c>
      <c r="C451" s="48">
        <v>170.509995</v>
      </c>
      <c r="D451" s="48">
        <v>171.14999399999999</v>
      </c>
      <c r="E451" s="48">
        <v>169.470001</v>
      </c>
      <c r="F451" s="48">
        <v>169.699997</v>
      </c>
      <c r="G451" s="49">
        <v>155485000</v>
      </c>
      <c r="H451" s="48">
        <v>164.01505399999999</v>
      </c>
      <c r="I451" s="52">
        <f t="shared" si="62"/>
        <v>0.96650004065704254</v>
      </c>
      <c r="J451" s="52">
        <f t="shared" ca="1" si="63"/>
        <v>1</v>
      </c>
      <c r="K451" s="48">
        <f t="shared" si="58"/>
        <v>164.8</v>
      </c>
      <c r="L451" s="48">
        <f t="shared" si="59"/>
        <v>165.42</v>
      </c>
      <c r="M451" s="48">
        <f t="shared" si="60"/>
        <v>163.79</v>
      </c>
      <c r="N451" s="48">
        <f t="shared" si="61"/>
        <v>164.02</v>
      </c>
      <c r="O451" s="49">
        <f t="shared" ca="1" si="64"/>
        <v>155485000</v>
      </c>
    </row>
    <row r="452" spans="1:15" x14ac:dyDescent="0.25">
      <c r="A452">
        <v>437</v>
      </c>
      <c r="B452" s="93">
        <v>41561</v>
      </c>
      <c r="C452" s="48">
        <v>169.21000699999999</v>
      </c>
      <c r="D452" s="48">
        <v>171.08000200000001</v>
      </c>
      <c r="E452" s="48">
        <v>169.08000200000001</v>
      </c>
      <c r="F452" s="48">
        <v>170.94000199999999</v>
      </c>
      <c r="G452" s="49">
        <v>112106000</v>
      </c>
      <c r="H452" s="48">
        <v>165.21351999999999</v>
      </c>
      <c r="I452" s="52">
        <f t="shared" si="62"/>
        <v>0.96650004719199656</v>
      </c>
      <c r="J452" s="52">
        <f t="shared" ca="1" si="63"/>
        <v>1</v>
      </c>
      <c r="K452" s="48">
        <f t="shared" si="58"/>
        <v>163.54</v>
      </c>
      <c r="L452" s="48">
        <f t="shared" si="59"/>
        <v>165.35</v>
      </c>
      <c r="M452" s="48">
        <f t="shared" si="60"/>
        <v>163.41999999999999</v>
      </c>
      <c r="N452" s="48">
        <f t="shared" si="61"/>
        <v>165.21</v>
      </c>
      <c r="O452" s="49">
        <f t="shared" ca="1" si="64"/>
        <v>112106000</v>
      </c>
    </row>
    <row r="453" spans="1:15" x14ac:dyDescent="0.25">
      <c r="A453">
        <v>438</v>
      </c>
      <c r="B453" s="93">
        <v>41558</v>
      </c>
      <c r="C453" s="48">
        <v>168.91000399999999</v>
      </c>
      <c r="D453" s="48">
        <v>170.320007</v>
      </c>
      <c r="E453" s="48">
        <v>168.770004</v>
      </c>
      <c r="F453" s="48">
        <v>170.259995</v>
      </c>
      <c r="G453" s="49">
        <v>105040000</v>
      </c>
      <c r="H453" s="48">
        <v>164.55629200000001</v>
      </c>
      <c r="I453" s="52">
        <f t="shared" si="62"/>
        <v>0.96650004012980273</v>
      </c>
      <c r="J453" s="52">
        <f t="shared" ca="1" si="63"/>
        <v>1</v>
      </c>
      <c r="K453" s="48">
        <f t="shared" si="58"/>
        <v>163.25</v>
      </c>
      <c r="L453" s="48">
        <f t="shared" si="59"/>
        <v>164.61</v>
      </c>
      <c r="M453" s="48">
        <f t="shared" si="60"/>
        <v>163.12</v>
      </c>
      <c r="N453" s="48">
        <f t="shared" si="61"/>
        <v>164.56</v>
      </c>
      <c r="O453" s="49">
        <f t="shared" ca="1" si="64"/>
        <v>105040000</v>
      </c>
    </row>
    <row r="454" spans="1:15" x14ac:dyDescent="0.25">
      <c r="A454">
        <v>439</v>
      </c>
      <c r="B454" s="93">
        <v>41557</v>
      </c>
      <c r="C454" s="48">
        <v>167.28999300000001</v>
      </c>
      <c r="D454" s="48">
        <v>169.259995</v>
      </c>
      <c r="E454" s="48">
        <v>167.229996</v>
      </c>
      <c r="F454" s="48">
        <v>169.16999799999999</v>
      </c>
      <c r="G454" s="49">
        <v>195955000</v>
      </c>
      <c r="H454" s="48">
        <v>163.50281100000001</v>
      </c>
      <c r="I454" s="52">
        <f t="shared" si="62"/>
        <v>0.96650004689365787</v>
      </c>
      <c r="J454" s="52">
        <f t="shared" ca="1" si="63"/>
        <v>1</v>
      </c>
      <c r="K454" s="48">
        <f t="shared" si="58"/>
        <v>161.69</v>
      </c>
      <c r="L454" s="48">
        <f t="shared" si="59"/>
        <v>163.59</v>
      </c>
      <c r="M454" s="48">
        <f t="shared" si="60"/>
        <v>161.63</v>
      </c>
      <c r="N454" s="48">
        <f t="shared" si="61"/>
        <v>163.5</v>
      </c>
      <c r="O454" s="49">
        <f t="shared" ca="1" si="64"/>
        <v>195955000</v>
      </c>
    </row>
    <row r="455" spans="1:15" x14ac:dyDescent="0.25">
      <c r="A455">
        <v>440</v>
      </c>
      <c r="B455" s="93">
        <v>41556</v>
      </c>
      <c r="C455" s="48">
        <v>165.800003</v>
      </c>
      <c r="D455" s="48">
        <v>166.199997</v>
      </c>
      <c r="E455" s="48">
        <v>164.529999</v>
      </c>
      <c r="F455" s="48">
        <v>165.60000600000001</v>
      </c>
      <c r="G455" s="49">
        <v>168973000</v>
      </c>
      <c r="H455" s="48">
        <v>160.052413</v>
      </c>
      <c r="I455" s="52">
        <f t="shared" si="62"/>
        <v>0.96650004348429785</v>
      </c>
      <c r="J455" s="52">
        <f t="shared" ca="1" si="63"/>
        <v>1</v>
      </c>
      <c r="K455" s="48">
        <f t="shared" si="58"/>
        <v>160.25</v>
      </c>
      <c r="L455" s="48">
        <f t="shared" si="59"/>
        <v>160.63</v>
      </c>
      <c r="M455" s="48">
        <f t="shared" si="60"/>
        <v>159.02000000000001</v>
      </c>
      <c r="N455" s="48">
        <f t="shared" si="61"/>
        <v>160.05000000000001</v>
      </c>
      <c r="O455" s="49">
        <f t="shared" ca="1" si="64"/>
        <v>168973000</v>
      </c>
    </row>
    <row r="456" spans="1:15" x14ac:dyDescent="0.25">
      <c r="A456">
        <v>441</v>
      </c>
      <c r="B456" s="93">
        <v>41555</v>
      </c>
      <c r="C456" s="48">
        <v>167.39999399999999</v>
      </c>
      <c r="D456" s="48">
        <v>167.61999499999999</v>
      </c>
      <c r="E456" s="48">
        <v>165.36000100000001</v>
      </c>
      <c r="F456" s="48">
        <v>165.479996</v>
      </c>
      <c r="G456" s="49">
        <v>178015000</v>
      </c>
      <c r="H456" s="48">
        <v>159.93642299999999</v>
      </c>
      <c r="I456" s="52">
        <f t="shared" si="62"/>
        <v>0.96650004149141988</v>
      </c>
      <c r="J456" s="52">
        <f t="shared" ca="1" si="63"/>
        <v>1</v>
      </c>
      <c r="K456" s="48">
        <f t="shared" si="58"/>
        <v>161.79</v>
      </c>
      <c r="L456" s="48">
        <f t="shared" si="59"/>
        <v>162</v>
      </c>
      <c r="M456" s="48">
        <f t="shared" si="60"/>
        <v>159.82</v>
      </c>
      <c r="N456" s="48">
        <f t="shared" si="61"/>
        <v>159.94</v>
      </c>
      <c r="O456" s="49">
        <f t="shared" ca="1" si="64"/>
        <v>178015000</v>
      </c>
    </row>
    <row r="457" spans="1:15" x14ac:dyDescent="0.25">
      <c r="A457">
        <v>442</v>
      </c>
      <c r="B457" s="93">
        <v>41554</v>
      </c>
      <c r="C457" s="48">
        <v>167.41999799999999</v>
      </c>
      <c r="D457" s="48">
        <v>168.449997</v>
      </c>
      <c r="E457" s="48">
        <v>167.25</v>
      </c>
      <c r="F457" s="48">
        <v>167.429993</v>
      </c>
      <c r="G457" s="49">
        <v>96295000</v>
      </c>
      <c r="H457" s="48">
        <v>161.82109500000001</v>
      </c>
      <c r="I457" s="52">
        <f t="shared" si="62"/>
        <v>0.96650004040793347</v>
      </c>
      <c r="J457" s="52">
        <f t="shared" ca="1" si="63"/>
        <v>1</v>
      </c>
      <c r="K457" s="48">
        <f t="shared" si="58"/>
        <v>161.81</v>
      </c>
      <c r="L457" s="48">
        <f t="shared" si="59"/>
        <v>162.81</v>
      </c>
      <c r="M457" s="48">
        <f t="shared" si="60"/>
        <v>161.65</v>
      </c>
      <c r="N457" s="48">
        <f t="shared" si="61"/>
        <v>161.82</v>
      </c>
      <c r="O457" s="49">
        <f t="shared" ca="1" si="64"/>
        <v>96295000</v>
      </c>
    </row>
    <row r="458" spans="1:15" x14ac:dyDescent="0.25">
      <c r="A458">
        <v>443</v>
      </c>
      <c r="B458" s="93">
        <v>41551</v>
      </c>
      <c r="C458" s="48">
        <v>167.75</v>
      </c>
      <c r="D458" s="48">
        <v>169.05999800000001</v>
      </c>
      <c r="E458" s="48">
        <v>167.529999</v>
      </c>
      <c r="F458" s="48">
        <v>168.88999899999999</v>
      </c>
      <c r="G458" s="49">
        <v>96878000</v>
      </c>
      <c r="H458" s="48">
        <v>163.232192</v>
      </c>
      <c r="I458" s="52">
        <f t="shared" si="62"/>
        <v>0.96650004716975579</v>
      </c>
      <c r="J458" s="52">
        <f t="shared" ca="1" si="63"/>
        <v>1</v>
      </c>
      <c r="K458" s="48">
        <f t="shared" si="58"/>
        <v>162.13</v>
      </c>
      <c r="L458" s="48">
        <f t="shared" si="59"/>
        <v>163.4</v>
      </c>
      <c r="M458" s="48">
        <f t="shared" si="60"/>
        <v>161.91999999999999</v>
      </c>
      <c r="N458" s="48">
        <f t="shared" si="61"/>
        <v>163.22999999999999</v>
      </c>
      <c r="O458" s="49">
        <f t="shared" ca="1" si="64"/>
        <v>96878000</v>
      </c>
    </row>
    <row r="459" spans="1:15" x14ac:dyDescent="0.25">
      <c r="A459">
        <v>444</v>
      </c>
      <c r="B459" s="93">
        <v>41550</v>
      </c>
      <c r="C459" s="48">
        <v>168.78999300000001</v>
      </c>
      <c r="D459" s="48">
        <v>168.94000199999999</v>
      </c>
      <c r="E459" s="48">
        <v>166.83999600000001</v>
      </c>
      <c r="F459" s="48">
        <v>167.61999499999999</v>
      </c>
      <c r="G459" s="49">
        <v>176698000</v>
      </c>
      <c r="H459" s="48">
        <v>162.00473299999999</v>
      </c>
      <c r="I459" s="52">
        <f t="shared" si="62"/>
        <v>0.96650004672771883</v>
      </c>
      <c r="J459" s="52">
        <f t="shared" ca="1" si="63"/>
        <v>1</v>
      </c>
      <c r="K459" s="48">
        <f t="shared" si="58"/>
        <v>163.13999999999999</v>
      </c>
      <c r="L459" s="48">
        <f t="shared" si="59"/>
        <v>163.28</v>
      </c>
      <c r="M459" s="48">
        <f t="shared" si="60"/>
        <v>161.25</v>
      </c>
      <c r="N459" s="48">
        <f t="shared" si="61"/>
        <v>162</v>
      </c>
      <c r="O459" s="49">
        <f t="shared" ca="1" si="64"/>
        <v>176698000</v>
      </c>
    </row>
    <row r="460" spans="1:15" x14ac:dyDescent="0.25">
      <c r="A460">
        <v>445</v>
      </c>
      <c r="B460" s="93">
        <v>41549</v>
      </c>
      <c r="C460" s="48">
        <v>168.35000600000001</v>
      </c>
      <c r="D460" s="48">
        <v>169.33999600000001</v>
      </c>
      <c r="E460" s="48">
        <v>167.83000200000001</v>
      </c>
      <c r="F460" s="48">
        <v>169.179993</v>
      </c>
      <c r="G460" s="49">
        <v>113350000</v>
      </c>
      <c r="H460" s="48">
        <v>163.51247000000001</v>
      </c>
      <c r="I460" s="52">
        <f t="shared" si="62"/>
        <v>0.96650003998995326</v>
      </c>
      <c r="J460" s="52">
        <f t="shared" ca="1" si="63"/>
        <v>1</v>
      </c>
      <c r="K460" s="48">
        <f t="shared" si="58"/>
        <v>162.71</v>
      </c>
      <c r="L460" s="48">
        <f t="shared" si="59"/>
        <v>163.66999999999999</v>
      </c>
      <c r="M460" s="48">
        <f t="shared" si="60"/>
        <v>162.21</v>
      </c>
      <c r="N460" s="48">
        <f t="shared" si="61"/>
        <v>163.51</v>
      </c>
      <c r="O460" s="49">
        <f t="shared" ca="1" si="64"/>
        <v>113350000</v>
      </c>
    </row>
    <row r="461" spans="1:15" x14ac:dyDescent="0.25">
      <c r="A461">
        <v>446</v>
      </c>
      <c r="B461" s="93">
        <v>41548</v>
      </c>
      <c r="C461" s="48">
        <v>168.13999899999999</v>
      </c>
      <c r="D461" s="48">
        <v>169.5</v>
      </c>
      <c r="E461" s="48">
        <v>167.970001</v>
      </c>
      <c r="F461" s="48">
        <v>169.33999600000001</v>
      </c>
      <c r="G461" s="49">
        <v>127160000</v>
      </c>
      <c r="H461" s="48">
        <v>163.667114</v>
      </c>
      <c r="I461" s="52">
        <f t="shared" si="62"/>
        <v>0.96650004645092813</v>
      </c>
      <c r="J461" s="52">
        <f t="shared" ca="1" si="63"/>
        <v>1</v>
      </c>
      <c r="K461" s="48">
        <f t="shared" si="58"/>
        <v>162.51</v>
      </c>
      <c r="L461" s="48">
        <f t="shared" si="59"/>
        <v>163.82</v>
      </c>
      <c r="M461" s="48">
        <f t="shared" si="60"/>
        <v>162.34</v>
      </c>
      <c r="N461" s="48">
        <f t="shared" si="61"/>
        <v>163.66999999999999</v>
      </c>
      <c r="O461" s="49">
        <f t="shared" ca="1" si="64"/>
        <v>127160000</v>
      </c>
    </row>
    <row r="462" spans="1:15" x14ac:dyDescent="0.25">
      <c r="A462">
        <v>447</v>
      </c>
      <c r="B462" s="93">
        <v>41547</v>
      </c>
      <c r="C462" s="48">
        <v>167.479996</v>
      </c>
      <c r="D462" s="48">
        <v>168.53999300000001</v>
      </c>
      <c r="E462" s="48">
        <v>167.14999399999999</v>
      </c>
      <c r="F462" s="48">
        <v>168.009995</v>
      </c>
      <c r="G462" s="49">
        <v>143937000</v>
      </c>
      <c r="H462" s="48">
        <v>162.38166699999999</v>
      </c>
      <c r="I462" s="52">
        <f t="shared" si="62"/>
        <v>0.96650004066722339</v>
      </c>
      <c r="J462" s="52">
        <f t="shared" ca="1" si="63"/>
        <v>1</v>
      </c>
      <c r="K462" s="48">
        <f t="shared" si="58"/>
        <v>161.87</v>
      </c>
      <c r="L462" s="48">
        <f t="shared" si="59"/>
        <v>162.88999999999999</v>
      </c>
      <c r="M462" s="48">
        <f t="shared" si="60"/>
        <v>161.55000000000001</v>
      </c>
      <c r="N462" s="48">
        <f t="shared" si="61"/>
        <v>162.38</v>
      </c>
      <c r="O462" s="49">
        <f t="shared" ca="1" si="64"/>
        <v>143937000</v>
      </c>
    </row>
    <row r="463" spans="1:15" x14ac:dyDescent="0.25">
      <c r="A463">
        <v>448</v>
      </c>
      <c r="B463" s="93">
        <v>41544</v>
      </c>
      <c r="C463" s="48">
        <v>168.83999600000001</v>
      </c>
      <c r="D463" s="48">
        <v>169.13999899999999</v>
      </c>
      <c r="E463" s="48">
        <v>168.470001</v>
      </c>
      <c r="F463" s="48">
        <v>168.91000399999999</v>
      </c>
      <c r="G463" s="49">
        <v>99141800</v>
      </c>
      <c r="H463" s="48">
        <v>163.25152600000001</v>
      </c>
      <c r="I463" s="52">
        <f t="shared" si="62"/>
        <v>0.96650004223550923</v>
      </c>
      <c r="J463" s="52">
        <f t="shared" ca="1" si="63"/>
        <v>1</v>
      </c>
      <c r="K463" s="48">
        <f t="shared" si="58"/>
        <v>163.18</v>
      </c>
      <c r="L463" s="48">
        <f t="shared" si="59"/>
        <v>163.47</v>
      </c>
      <c r="M463" s="48">
        <f t="shared" si="60"/>
        <v>162.83000000000001</v>
      </c>
      <c r="N463" s="48">
        <f t="shared" si="61"/>
        <v>163.25</v>
      </c>
      <c r="O463" s="49">
        <f t="shared" ca="1" si="64"/>
        <v>99141800</v>
      </c>
    </row>
    <row r="464" spans="1:15" x14ac:dyDescent="0.25">
      <c r="A464">
        <v>449</v>
      </c>
      <c r="B464" s="93">
        <v>41543</v>
      </c>
      <c r="C464" s="48">
        <v>169.320007</v>
      </c>
      <c r="D464" s="48">
        <v>170.16999799999999</v>
      </c>
      <c r="E464" s="48">
        <v>169.050003</v>
      </c>
      <c r="F464" s="48">
        <v>169.69000199999999</v>
      </c>
      <c r="G464" s="49">
        <v>77146900</v>
      </c>
      <c r="H464" s="48">
        <v>164.00539499999999</v>
      </c>
      <c r="I464" s="52">
        <f t="shared" si="62"/>
        <v>0.96650004753963048</v>
      </c>
      <c r="J464" s="52">
        <f t="shared" ca="1" si="63"/>
        <v>1</v>
      </c>
      <c r="K464" s="48">
        <f t="shared" ref="K464:K527" si="65">ROUND($I464*C464,2)</f>
        <v>163.65</v>
      </c>
      <c r="L464" s="48">
        <f t="shared" ref="L464:L527" si="66">ROUND($I464*D464,2)</f>
        <v>164.47</v>
      </c>
      <c r="M464" s="48">
        <f t="shared" ref="M464:M527" si="67">ROUND($I464*E464,2)</f>
        <v>163.38999999999999</v>
      </c>
      <c r="N464" s="48">
        <f t="shared" ref="N464:N527" si="68">ROUND($I464*F464,2)</f>
        <v>164.01</v>
      </c>
      <c r="O464" s="49">
        <f t="shared" ca="1" si="64"/>
        <v>77146900</v>
      </c>
    </row>
    <row r="465" spans="1:15" x14ac:dyDescent="0.25">
      <c r="A465">
        <v>450</v>
      </c>
      <c r="B465" s="93">
        <v>41542</v>
      </c>
      <c r="C465" s="48">
        <v>169.63999899999999</v>
      </c>
      <c r="D465" s="48">
        <v>169.979996</v>
      </c>
      <c r="E465" s="48">
        <v>168.88999899999999</v>
      </c>
      <c r="F465" s="48">
        <v>169.03999300000001</v>
      </c>
      <c r="G465" s="49">
        <v>117306500</v>
      </c>
      <c r="H465" s="48">
        <v>163.377161</v>
      </c>
      <c r="I465" s="52">
        <f t="shared" si="62"/>
        <v>0.96650004593883287</v>
      </c>
      <c r="J465" s="52">
        <f t="shared" ca="1" si="63"/>
        <v>1</v>
      </c>
      <c r="K465" s="48">
        <f t="shared" si="65"/>
        <v>163.96</v>
      </c>
      <c r="L465" s="48">
        <f t="shared" si="66"/>
        <v>164.29</v>
      </c>
      <c r="M465" s="48">
        <f t="shared" si="67"/>
        <v>163.22999999999999</v>
      </c>
      <c r="N465" s="48">
        <f t="shared" si="68"/>
        <v>163.38</v>
      </c>
      <c r="O465" s="49">
        <f t="shared" ca="1" si="64"/>
        <v>117306500</v>
      </c>
    </row>
    <row r="466" spans="1:15" x14ac:dyDescent="0.25">
      <c r="A466">
        <v>451</v>
      </c>
      <c r="B466" s="93">
        <v>41541</v>
      </c>
      <c r="C466" s="48">
        <v>169.89999399999999</v>
      </c>
      <c r="D466" s="48">
        <v>170.529999</v>
      </c>
      <c r="E466" s="48">
        <v>169.21000699999999</v>
      </c>
      <c r="F466" s="48">
        <v>169.529999</v>
      </c>
      <c r="G466" s="49">
        <v>106333100</v>
      </c>
      <c r="H466" s="48">
        <v>163.850751</v>
      </c>
      <c r="I466" s="52">
        <f t="shared" ref="I466:I529" si="69">H466/F466</f>
        <v>0.96650004109302212</v>
      </c>
      <c r="J466" s="52">
        <f t="shared" ref="J466:J529" ca="1" si="70">INDEX(OFFSET($T$15,0,0,$S$13+1,1),MATCH(B466,OFFSET($Q$15,0,0,$S$13+1,1),-1))</f>
        <v>1</v>
      </c>
      <c r="K466" s="48">
        <f t="shared" si="65"/>
        <v>164.21</v>
      </c>
      <c r="L466" s="48">
        <f t="shared" si="66"/>
        <v>164.82</v>
      </c>
      <c r="M466" s="48">
        <f t="shared" si="67"/>
        <v>163.54</v>
      </c>
      <c r="N466" s="48">
        <f t="shared" si="68"/>
        <v>163.85</v>
      </c>
      <c r="O466" s="49">
        <f t="shared" ref="O466:O529" ca="1" si="71">G466*J466</f>
        <v>106333100</v>
      </c>
    </row>
    <row r="467" spans="1:15" x14ac:dyDescent="0.25">
      <c r="A467">
        <v>452</v>
      </c>
      <c r="B467" s="93">
        <v>41540</v>
      </c>
      <c r="C467" s="48">
        <v>170.490005</v>
      </c>
      <c r="D467" s="48">
        <v>170.64999399999999</v>
      </c>
      <c r="E467" s="48">
        <v>169.38999899999999</v>
      </c>
      <c r="F467" s="48">
        <v>169.929993</v>
      </c>
      <c r="G467" s="49">
        <v>104616500</v>
      </c>
      <c r="H467" s="48">
        <v>164.237345</v>
      </c>
      <c r="I467" s="52">
        <f t="shared" si="69"/>
        <v>0.96650003981345434</v>
      </c>
      <c r="J467" s="52">
        <f t="shared" ca="1" si="70"/>
        <v>1</v>
      </c>
      <c r="K467" s="48">
        <f t="shared" si="65"/>
        <v>164.78</v>
      </c>
      <c r="L467" s="48">
        <f t="shared" si="66"/>
        <v>164.93</v>
      </c>
      <c r="M467" s="48">
        <f t="shared" si="67"/>
        <v>163.72</v>
      </c>
      <c r="N467" s="48">
        <f t="shared" si="68"/>
        <v>164.24</v>
      </c>
      <c r="O467" s="49">
        <f t="shared" ca="1" si="71"/>
        <v>104616500</v>
      </c>
    </row>
    <row r="468" spans="1:15" x14ac:dyDescent="0.25">
      <c r="A468">
        <v>453</v>
      </c>
      <c r="B468" s="93">
        <v>41537</v>
      </c>
      <c r="C468" s="48">
        <v>172.33000200000001</v>
      </c>
      <c r="D468" s="48">
        <v>172.33000200000001</v>
      </c>
      <c r="E468" s="48">
        <v>170.58000200000001</v>
      </c>
      <c r="F468" s="48">
        <v>170.720001</v>
      </c>
      <c r="G468" s="49">
        <v>132867100</v>
      </c>
      <c r="H468" s="48">
        <v>165.000889</v>
      </c>
      <c r="I468" s="52">
        <f t="shared" si="69"/>
        <v>0.96650004705658366</v>
      </c>
      <c r="J468" s="52">
        <f t="shared" ca="1" si="70"/>
        <v>1</v>
      </c>
      <c r="K468" s="48">
        <f t="shared" si="65"/>
        <v>166.56</v>
      </c>
      <c r="L468" s="48">
        <f t="shared" si="66"/>
        <v>166.56</v>
      </c>
      <c r="M468" s="48">
        <f t="shared" si="67"/>
        <v>164.87</v>
      </c>
      <c r="N468" s="48">
        <f t="shared" si="68"/>
        <v>165</v>
      </c>
      <c r="O468" s="49">
        <f t="shared" ca="1" si="71"/>
        <v>132867100</v>
      </c>
    </row>
    <row r="469" spans="1:15" x14ac:dyDescent="0.25">
      <c r="A469">
        <v>454</v>
      </c>
      <c r="B469" s="93">
        <v>41536</v>
      </c>
      <c r="C469" s="48">
        <v>173.520004</v>
      </c>
      <c r="D469" s="48">
        <v>173.60000600000001</v>
      </c>
      <c r="E469" s="48">
        <v>172.58999600000001</v>
      </c>
      <c r="F469" s="48">
        <v>172.759995</v>
      </c>
      <c r="G469" s="49">
        <v>146616900</v>
      </c>
      <c r="H469" s="48">
        <v>166.16260800000001</v>
      </c>
      <c r="I469" s="52">
        <f t="shared" si="69"/>
        <v>0.96181183612560306</v>
      </c>
      <c r="J469" s="52">
        <f t="shared" ca="1" si="70"/>
        <v>1</v>
      </c>
      <c r="K469" s="48">
        <f t="shared" si="65"/>
        <v>166.89</v>
      </c>
      <c r="L469" s="48">
        <f t="shared" si="66"/>
        <v>166.97</v>
      </c>
      <c r="M469" s="48">
        <f t="shared" si="67"/>
        <v>166</v>
      </c>
      <c r="N469" s="48">
        <f t="shared" si="68"/>
        <v>166.16</v>
      </c>
      <c r="O469" s="49">
        <f t="shared" ca="1" si="71"/>
        <v>146616900</v>
      </c>
    </row>
    <row r="470" spans="1:15" x14ac:dyDescent="0.25">
      <c r="A470">
        <v>455</v>
      </c>
      <c r="B470" s="93">
        <v>41535</v>
      </c>
      <c r="C470" s="48">
        <v>171.009995</v>
      </c>
      <c r="D470" s="48">
        <v>173.520004</v>
      </c>
      <c r="E470" s="48">
        <v>170.58000200000001</v>
      </c>
      <c r="F470" s="48">
        <v>173.050003</v>
      </c>
      <c r="G470" s="49">
        <v>203460600</v>
      </c>
      <c r="H470" s="48">
        <v>166.441542</v>
      </c>
      <c r="I470" s="52">
        <f t="shared" si="69"/>
        <v>0.96181184117055463</v>
      </c>
      <c r="J470" s="52">
        <f t="shared" ca="1" si="70"/>
        <v>1</v>
      </c>
      <c r="K470" s="48">
        <f t="shared" si="65"/>
        <v>164.48</v>
      </c>
      <c r="L470" s="48">
        <f t="shared" si="66"/>
        <v>166.89</v>
      </c>
      <c r="M470" s="48">
        <f t="shared" si="67"/>
        <v>164.07</v>
      </c>
      <c r="N470" s="48">
        <f t="shared" si="68"/>
        <v>166.44</v>
      </c>
      <c r="O470" s="49">
        <f t="shared" ca="1" si="71"/>
        <v>203460600</v>
      </c>
    </row>
    <row r="471" spans="1:15" x14ac:dyDescent="0.25">
      <c r="A471">
        <v>456</v>
      </c>
      <c r="B471" s="93">
        <v>41534</v>
      </c>
      <c r="C471" s="48">
        <v>170.46000699999999</v>
      </c>
      <c r="D471" s="48">
        <v>171.11000100000001</v>
      </c>
      <c r="E471" s="48">
        <v>170.46000699999999</v>
      </c>
      <c r="F471" s="48">
        <v>171.070007</v>
      </c>
      <c r="G471" s="49">
        <v>82523300</v>
      </c>
      <c r="H471" s="48">
        <v>164.537159</v>
      </c>
      <c r="I471" s="52">
        <f t="shared" si="69"/>
        <v>0.9618118446677798</v>
      </c>
      <c r="J471" s="52">
        <f t="shared" ca="1" si="70"/>
        <v>1</v>
      </c>
      <c r="K471" s="48">
        <f t="shared" si="65"/>
        <v>163.95</v>
      </c>
      <c r="L471" s="48">
        <f t="shared" si="66"/>
        <v>164.58</v>
      </c>
      <c r="M471" s="48">
        <f t="shared" si="67"/>
        <v>163.95</v>
      </c>
      <c r="N471" s="48">
        <f t="shared" si="68"/>
        <v>164.54</v>
      </c>
      <c r="O471" s="49">
        <f t="shared" ca="1" si="71"/>
        <v>82523300</v>
      </c>
    </row>
    <row r="472" spans="1:15" x14ac:dyDescent="0.25">
      <c r="A472">
        <v>457</v>
      </c>
      <c r="B472" s="93">
        <v>41533</v>
      </c>
      <c r="C472" s="48">
        <v>171.16000399999999</v>
      </c>
      <c r="D472" s="48">
        <v>171.240005</v>
      </c>
      <c r="E472" s="48">
        <v>170.03999300000001</v>
      </c>
      <c r="F472" s="48">
        <v>170.30999800000001</v>
      </c>
      <c r="G472" s="49">
        <v>106299200</v>
      </c>
      <c r="H472" s="48">
        <v>163.806172</v>
      </c>
      <c r="I472" s="52">
        <f t="shared" si="69"/>
        <v>0.96181183678952309</v>
      </c>
      <c r="J472" s="52">
        <f t="shared" ca="1" si="70"/>
        <v>1</v>
      </c>
      <c r="K472" s="48">
        <f t="shared" si="65"/>
        <v>164.62</v>
      </c>
      <c r="L472" s="48">
        <f t="shared" si="66"/>
        <v>164.7</v>
      </c>
      <c r="M472" s="48">
        <f t="shared" si="67"/>
        <v>163.55000000000001</v>
      </c>
      <c r="N472" s="48">
        <f t="shared" si="68"/>
        <v>163.81</v>
      </c>
      <c r="O472" s="49">
        <f t="shared" ca="1" si="71"/>
        <v>106299200</v>
      </c>
    </row>
    <row r="473" spans="1:15" x14ac:dyDescent="0.25">
      <c r="A473">
        <v>458</v>
      </c>
      <c r="B473" s="93">
        <v>41530</v>
      </c>
      <c r="C473" s="48">
        <v>169.13000500000001</v>
      </c>
      <c r="D473" s="48">
        <v>169.46000699999999</v>
      </c>
      <c r="E473" s="48">
        <v>168.740005</v>
      </c>
      <c r="F473" s="48">
        <v>169.33000200000001</v>
      </c>
      <c r="G473" s="49">
        <v>72727800</v>
      </c>
      <c r="H473" s="48">
        <v>162.86360099999999</v>
      </c>
      <c r="I473" s="52">
        <f t="shared" si="69"/>
        <v>0.96181184123531738</v>
      </c>
      <c r="J473" s="52">
        <f t="shared" ca="1" si="70"/>
        <v>1</v>
      </c>
      <c r="K473" s="48">
        <f t="shared" si="65"/>
        <v>162.66999999999999</v>
      </c>
      <c r="L473" s="48">
        <f t="shared" si="66"/>
        <v>162.99</v>
      </c>
      <c r="M473" s="48">
        <f t="shared" si="67"/>
        <v>162.30000000000001</v>
      </c>
      <c r="N473" s="48">
        <f t="shared" si="68"/>
        <v>162.86000000000001</v>
      </c>
      <c r="O473" s="49">
        <f t="shared" ca="1" si="71"/>
        <v>72727800</v>
      </c>
    </row>
    <row r="474" spans="1:15" x14ac:dyDescent="0.25">
      <c r="A474">
        <v>459</v>
      </c>
      <c r="B474" s="93">
        <v>41529</v>
      </c>
      <c r="C474" s="48">
        <v>169.33999600000001</v>
      </c>
      <c r="D474" s="48">
        <v>169.55999800000001</v>
      </c>
      <c r="E474" s="48">
        <v>168.720001</v>
      </c>
      <c r="F474" s="48">
        <v>168.949997</v>
      </c>
      <c r="G474" s="49">
        <v>83209000</v>
      </c>
      <c r="H474" s="48">
        <v>162.498108</v>
      </c>
      <c r="I474" s="52">
        <f t="shared" si="69"/>
        <v>0.96181184306265488</v>
      </c>
      <c r="J474" s="52">
        <f t="shared" ca="1" si="70"/>
        <v>1</v>
      </c>
      <c r="K474" s="48">
        <f t="shared" si="65"/>
        <v>162.87</v>
      </c>
      <c r="L474" s="48">
        <f t="shared" si="66"/>
        <v>163.08000000000001</v>
      </c>
      <c r="M474" s="48">
        <f t="shared" si="67"/>
        <v>162.28</v>
      </c>
      <c r="N474" s="48">
        <f t="shared" si="68"/>
        <v>162.5</v>
      </c>
      <c r="O474" s="49">
        <f t="shared" ca="1" si="71"/>
        <v>83209000</v>
      </c>
    </row>
    <row r="475" spans="1:15" x14ac:dyDescent="0.25">
      <c r="A475">
        <v>460</v>
      </c>
      <c r="B475" s="93">
        <v>41528</v>
      </c>
      <c r="C475" s="48">
        <v>168.63999899999999</v>
      </c>
      <c r="D475" s="48">
        <v>169.39999399999999</v>
      </c>
      <c r="E475" s="48">
        <v>168.35000600000001</v>
      </c>
      <c r="F475" s="48">
        <v>169.39999399999999</v>
      </c>
      <c r="G475" s="49">
        <v>94545900</v>
      </c>
      <c r="H475" s="48">
        <v>162.93091999999999</v>
      </c>
      <c r="I475" s="52">
        <f t="shared" si="69"/>
        <v>0.96181184044197776</v>
      </c>
      <c r="J475" s="52">
        <f t="shared" ca="1" si="70"/>
        <v>1</v>
      </c>
      <c r="K475" s="48">
        <f t="shared" si="65"/>
        <v>162.19999999999999</v>
      </c>
      <c r="L475" s="48">
        <f t="shared" si="66"/>
        <v>162.93</v>
      </c>
      <c r="M475" s="48">
        <f t="shared" si="67"/>
        <v>161.91999999999999</v>
      </c>
      <c r="N475" s="48">
        <f t="shared" si="68"/>
        <v>162.93</v>
      </c>
      <c r="O475" s="49">
        <f t="shared" ca="1" si="71"/>
        <v>94545900</v>
      </c>
    </row>
    <row r="476" spans="1:15" x14ac:dyDescent="0.25">
      <c r="A476">
        <v>461</v>
      </c>
      <c r="B476" s="93">
        <v>41527</v>
      </c>
      <c r="C476" s="48">
        <v>168.63999899999999</v>
      </c>
      <c r="D476" s="48">
        <v>168.89999399999999</v>
      </c>
      <c r="E476" s="48">
        <v>168.259995</v>
      </c>
      <c r="F476" s="48">
        <v>168.86999499999999</v>
      </c>
      <c r="G476" s="49">
        <v>105847200</v>
      </c>
      <c r="H476" s="48">
        <v>162.42116100000001</v>
      </c>
      <c r="I476" s="52">
        <f t="shared" si="69"/>
        <v>0.9618118422991605</v>
      </c>
      <c r="J476" s="52">
        <f t="shared" ca="1" si="70"/>
        <v>1</v>
      </c>
      <c r="K476" s="48">
        <f t="shared" si="65"/>
        <v>162.19999999999999</v>
      </c>
      <c r="L476" s="48">
        <f t="shared" si="66"/>
        <v>162.44999999999999</v>
      </c>
      <c r="M476" s="48">
        <f t="shared" si="67"/>
        <v>161.83000000000001</v>
      </c>
      <c r="N476" s="48">
        <f t="shared" si="68"/>
        <v>162.41999999999999</v>
      </c>
      <c r="O476" s="49">
        <f t="shared" ca="1" si="71"/>
        <v>105847200</v>
      </c>
    </row>
    <row r="477" spans="1:15" x14ac:dyDescent="0.25">
      <c r="A477">
        <v>462</v>
      </c>
      <c r="B477" s="93">
        <v>41526</v>
      </c>
      <c r="C477" s="48">
        <v>166.449997</v>
      </c>
      <c r="D477" s="48">
        <v>167.729996</v>
      </c>
      <c r="E477" s="48">
        <v>166.449997</v>
      </c>
      <c r="F477" s="48">
        <v>167.63000500000001</v>
      </c>
      <c r="G477" s="49">
        <v>87559300</v>
      </c>
      <c r="H477" s="48">
        <v>161.22852399999999</v>
      </c>
      <c r="I477" s="52">
        <f t="shared" si="69"/>
        <v>0.9618118426948683</v>
      </c>
      <c r="J477" s="52">
        <f t="shared" ca="1" si="70"/>
        <v>1</v>
      </c>
      <c r="K477" s="48">
        <f t="shared" si="65"/>
        <v>160.09</v>
      </c>
      <c r="L477" s="48">
        <f t="shared" si="66"/>
        <v>161.32</v>
      </c>
      <c r="M477" s="48">
        <f t="shared" si="67"/>
        <v>160.09</v>
      </c>
      <c r="N477" s="48">
        <f t="shared" si="68"/>
        <v>161.22999999999999</v>
      </c>
      <c r="O477" s="49">
        <f t="shared" ca="1" si="71"/>
        <v>87559300</v>
      </c>
    </row>
    <row r="478" spans="1:15" x14ac:dyDescent="0.25">
      <c r="A478">
        <v>463</v>
      </c>
      <c r="B478" s="93">
        <v>41523</v>
      </c>
      <c r="C478" s="48">
        <v>166.509995</v>
      </c>
      <c r="D478" s="48">
        <v>166.979996</v>
      </c>
      <c r="E478" s="48">
        <v>164.479996</v>
      </c>
      <c r="F478" s="48">
        <v>166.03999300000001</v>
      </c>
      <c r="G478" s="49">
        <v>159756500</v>
      </c>
      <c r="H478" s="48">
        <v>159.69923199999999</v>
      </c>
      <c r="I478" s="52">
        <f t="shared" si="69"/>
        <v>0.96181184493304561</v>
      </c>
      <c r="J478" s="52">
        <f t="shared" ca="1" si="70"/>
        <v>1</v>
      </c>
      <c r="K478" s="48">
        <f t="shared" si="65"/>
        <v>160.15</v>
      </c>
      <c r="L478" s="48">
        <f t="shared" si="66"/>
        <v>160.6</v>
      </c>
      <c r="M478" s="48">
        <f t="shared" si="67"/>
        <v>158.19999999999999</v>
      </c>
      <c r="N478" s="48">
        <f t="shared" si="68"/>
        <v>159.69999999999999</v>
      </c>
      <c r="O478" s="49">
        <f t="shared" ca="1" si="71"/>
        <v>159756500</v>
      </c>
    </row>
    <row r="479" spans="1:15" x14ac:dyDescent="0.25">
      <c r="A479">
        <v>464</v>
      </c>
      <c r="B479" s="93">
        <v>41522</v>
      </c>
      <c r="C479" s="48">
        <v>165.85000600000001</v>
      </c>
      <c r="D479" s="48">
        <v>166.39999399999999</v>
      </c>
      <c r="E479" s="48">
        <v>165.729996</v>
      </c>
      <c r="F479" s="48">
        <v>165.96000699999999</v>
      </c>
      <c r="G479" s="49">
        <v>63090500</v>
      </c>
      <c r="H479" s="48">
        <v>159.6223</v>
      </c>
      <c r="I479" s="52">
        <f t="shared" si="69"/>
        <v>0.96181184181319057</v>
      </c>
      <c r="J479" s="52">
        <f t="shared" ca="1" si="70"/>
        <v>1</v>
      </c>
      <c r="K479" s="48">
        <f t="shared" si="65"/>
        <v>159.52000000000001</v>
      </c>
      <c r="L479" s="48">
        <f t="shared" si="66"/>
        <v>160.05000000000001</v>
      </c>
      <c r="M479" s="48">
        <f t="shared" si="67"/>
        <v>159.4</v>
      </c>
      <c r="N479" s="48">
        <f t="shared" si="68"/>
        <v>159.62</v>
      </c>
      <c r="O479" s="49">
        <f t="shared" ca="1" si="71"/>
        <v>63090500</v>
      </c>
    </row>
    <row r="480" spans="1:15" x14ac:dyDescent="0.25">
      <c r="A480">
        <v>465</v>
      </c>
      <c r="B480" s="93">
        <v>41521</v>
      </c>
      <c r="C480" s="48">
        <v>164.429993</v>
      </c>
      <c r="D480" s="48">
        <v>166.029999</v>
      </c>
      <c r="E480" s="48">
        <v>164.13000500000001</v>
      </c>
      <c r="F480" s="48">
        <v>165.75</v>
      </c>
      <c r="G480" s="49">
        <v>97389400</v>
      </c>
      <c r="H480" s="48">
        <v>159.42031299999999</v>
      </c>
      <c r="I480" s="52">
        <f t="shared" si="69"/>
        <v>0.96181184313725487</v>
      </c>
      <c r="J480" s="52">
        <f t="shared" ca="1" si="70"/>
        <v>1</v>
      </c>
      <c r="K480" s="48">
        <f t="shared" si="65"/>
        <v>158.15</v>
      </c>
      <c r="L480" s="48">
        <f t="shared" si="66"/>
        <v>159.69</v>
      </c>
      <c r="M480" s="48">
        <f t="shared" si="67"/>
        <v>157.86000000000001</v>
      </c>
      <c r="N480" s="48">
        <f t="shared" si="68"/>
        <v>159.41999999999999</v>
      </c>
      <c r="O480" s="49">
        <f t="shared" ca="1" si="71"/>
        <v>97389400</v>
      </c>
    </row>
    <row r="481" spans="1:15" x14ac:dyDescent="0.25">
      <c r="A481">
        <v>466</v>
      </c>
      <c r="B481" s="93">
        <v>41520</v>
      </c>
      <c r="C481" s="48">
        <v>165.229996</v>
      </c>
      <c r="D481" s="48">
        <v>165.58000200000001</v>
      </c>
      <c r="E481" s="48">
        <v>163.699997</v>
      </c>
      <c r="F481" s="48">
        <v>164.38999899999999</v>
      </c>
      <c r="G481" s="49">
        <v>142375100</v>
      </c>
      <c r="H481" s="48">
        <v>158.11224799999999</v>
      </c>
      <c r="I481" s="52">
        <f t="shared" si="69"/>
        <v>0.96181184355381621</v>
      </c>
      <c r="J481" s="52">
        <f t="shared" ca="1" si="70"/>
        <v>1</v>
      </c>
      <c r="K481" s="48">
        <f t="shared" si="65"/>
        <v>158.91999999999999</v>
      </c>
      <c r="L481" s="48">
        <f t="shared" si="66"/>
        <v>159.26</v>
      </c>
      <c r="M481" s="48">
        <f t="shared" si="67"/>
        <v>157.44999999999999</v>
      </c>
      <c r="N481" s="48">
        <f t="shared" si="68"/>
        <v>158.11000000000001</v>
      </c>
      <c r="O481" s="49">
        <f t="shared" ca="1" si="71"/>
        <v>142375100</v>
      </c>
    </row>
    <row r="482" spans="1:15" x14ac:dyDescent="0.25">
      <c r="A482">
        <v>467</v>
      </c>
      <c r="B482" s="93">
        <v>41516</v>
      </c>
      <c r="C482" s="48">
        <v>164.509995</v>
      </c>
      <c r="D482" s="48">
        <v>164.529999</v>
      </c>
      <c r="E482" s="48">
        <v>163.16999799999999</v>
      </c>
      <c r="F482" s="48">
        <v>163.64999399999999</v>
      </c>
      <c r="G482" s="49">
        <v>134928900</v>
      </c>
      <c r="H482" s="48">
        <v>157.40050199999999</v>
      </c>
      <c r="I482" s="52">
        <f t="shared" si="69"/>
        <v>0.9618118409463553</v>
      </c>
      <c r="J482" s="52">
        <f t="shared" ca="1" si="70"/>
        <v>1</v>
      </c>
      <c r="K482" s="48">
        <f t="shared" si="65"/>
        <v>158.22999999999999</v>
      </c>
      <c r="L482" s="48">
        <f t="shared" si="66"/>
        <v>158.25</v>
      </c>
      <c r="M482" s="48">
        <f t="shared" si="67"/>
        <v>156.94</v>
      </c>
      <c r="N482" s="48">
        <f t="shared" si="68"/>
        <v>157.4</v>
      </c>
      <c r="O482" s="49">
        <f t="shared" ca="1" si="71"/>
        <v>134928900</v>
      </c>
    </row>
    <row r="483" spans="1:15" x14ac:dyDescent="0.25">
      <c r="A483">
        <v>468</v>
      </c>
      <c r="B483" s="93">
        <v>41515</v>
      </c>
      <c r="C483" s="48">
        <v>163.550003</v>
      </c>
      <c r="D483" s="48">
        <v>165.03999300000001</v>
      </c>
      <c r="E483" s="48">
        <v>163.39999399999999</v>
      </c>
      <c r="F483" s="48">
        <v>164.16999799999999</v>
      </c>
      <c r="G483" s="49">
        <v>119200500</v>
      </c>
      <c r="H483" s="48">
        <v>157.90064799999999</v>
      </c>
      <c r="I483" s="52">
        <f t="shared" si="69"/>
        <v>0.96181184091870431</v>
      </c>
      <c r="J483" s="52">
        <f t="shared" ca="1" si="70"/>
        <v>1</v>
      </c>
      <c r="K483" s="48">
        <f t="shared" si="65"/>
        <v>157.30000000000001</v>
      </c>
      <c r="L483" s="48">
        <f t="shared" si="66"/>
        <v>158.74</v>
      </c>
      <c r="M483" s="48">
        <f t="shared" si="67"/>
        <v>157.16</v>
      </c>
      <c r="N483" s="48">
        <f t="shared" si="68"/>
        <v>157.9</v>
      </c>
      <c r="O483" s="49">
        <f t="shared" ca="1" si="71"/>
        <v>119200500</v>
      </c>
    </row>
    <row r="484" spans="1:15" x14ac:dyDescent="0.25">
      <c r="A484">
        <v>469</v>
      </c>
      <c r="B484" s="93">
        <v>41514</v>
      </c>
      <c r="C484" s="48">
        <v>163.259995</v>
      </c>
      <c r="D484" s="48">
        <v>164.490005</v>
      </c>
      <c r="E484" s="48">
        <v>163.050003</v>
      </c>
      <c r="F484" s="48">
        <v>163.91000399999999</v>
      </c>
      <c r="G484" s="49">
        <v>108113000</v>
      </c>
      <c r="H484" s="48">
        <v>157.65058200000001</v>
      </c>
      <c r="I484" s="52">
        <f t="shared" si="69"/>
        <v>0.961811836695459</v>
      </c>
      <c r="J484" s="52">
        <f t="shared" ca="1" si="70"/>
        <v>1</v>
      </c>
      <c r="K484" s="48">
        <f t="shared" si="65"/>
        <v>157.03</v>
      </c>
      <c r="L484" s="48">
        <f t="shared" si="66"/>
        <v>158.21</v>
      </c>
      <c r="M484" s="48">
        <f t="shared" si="67"/>
        <v>156.82</v>
      </c>
      <c r="N484" s="48">
        <f t="shared" si="68"/>
        <v>157.65</v>
      </c>
      <c r="O484" s="49">
        <f t="shared" ca="1" si="71"/>
        <v>108113000</v>
      </c>
    </row>
    <row r="485" spans="1:15" x14ac:dyDescent="0.25">
      <c r="A485">
        <v>470</v>
      </c>
      <c r="B485" s="93">
        <v>41513</v>
      </c>
      <c r="C485" s="48">
        <v>164.36000100000001</v>
      </c>
      <c r="D485" s="48">
        <v>166</v>
      </c>
      <c r="E485" s="48">
        <v>163.21000699999999</v>
      </c>
      <c r="F485" s="48">
        <v>163.33000200000001</v>
      </c>
      <c r="G485" s="49">
        <v>158619400</v>
      </c>
      <c r="H485" s="48">
        <v>157.09272999999999</v>
      </c>
      <c r="I485" s="52">
        <f t="shared" si="69"/>
        <v>0.96181184152560029</v>
      </c>
      <c r="J485" s="52">
        <f t="shared" ca="1" si="70"/>
        <v>1</v>
      </c>
      <c r="K485" s="48">
        <f t="shared" si="65"/>
        <v>158.08000000000001</v>
      </c>
      <c r="L485" s="48">
        <f t="shared" si="66"/>
        <v>159.66</v>
      </c>
      <c r="M485" s="48">
        <f t="shared" si="67"/>
        <v>156.97999999999999</v>
      </c>
      <c r="N485" s="48">
        <f t="shared" si="68"/>
        <v>157.09</v>
      </c>
      <c r="O485" s="49">
        <f t="shared" ca="1" si="71"/>
        <v>158619400</v>
      </c>
    </row>
    <row r="486" spans="1:15" x14ac:dyDescent="0.25">
      <c r="A486">
        <v>471</v>
      </c>
      <c r="B486" s="93">
        <v>41512</v>
      </c>
      <c r="C486" s="48">
        <v>166.78999300000001</v>
      </c>
      <c r="D486" s="48">
        <v>167.300003</v>
      </c>
      <c r="E486" s="48">
        <v>165.88999899999999</v>
      </c>
      <c r="F486" s="48">
        <v>166</v>
      </c>
      <c r="G486" s="49">
        <v>89702100</v>
      </c>
      <c r="H486" s="48">
        <v>159.660766</v>
      </c>
      <c r="I486" s="52">
        <f t="shared" si="69"/>
        <v>0.9618118433734939</v>
      </c>
      <c r="J486" s="52">
        <f t="shared" ca="1" si="70"/>
        <v>1</v>
      </c>
      <c r="K486" s="48">
        <f t="shared" si="65"/>
        <v>160.41999999999999</v>
      </c>
      <c r="L486" s="48">
        <f t="shared" si="66"/>
        <v>160.91</v>
      </c>
      <c r="M486" s="48">
        <f t="shared" si="67"/>
        <v>159.55000000000001</v>
      </c>
      <c r="N486" s="48">
        <f t="shared" si="68"/>
        <v>159.66</v>
      </c>
      <c r="O486" s="49">
        <f t="shared" ca="1" si="71"/>
        <v>89702100</v>
      </c>
    </row>
    <row r="487" spans="1:15" x14ac:dyDescent="0.25">
      <c r="A487">
        <v>472</v>
      </c>
      <c r="B487" s="93">
        <v>41509</v>
      </c>
      <c r="C487" s="48">
        <v>166.550003</v>
      </c>
      <c r="D487" s="48">
        <v>166.83000200000001</v>
      </c>
      <c r="E487" s="48">
        <v>165.770004</v>
      </c>
      <c r="F487" s="48">
        <v>166.61999499999999</v>
      </c>
      <c r="G487" s="49">
        <v>90888900</v>
      </c>
      <c r="H487" s="48">
        <v>160.25708399999999</v>
      </c>
      <c r="I487" s="52">
        <f t="shared" si="69"/>
        <v>0.96181184016960275</v>
      </c>
      <c r="J487" s="52">
        <f t="shared" ca="1" si="70"/>
        <v>1</v>
      </c>
      <c r="K487" s="48">
        <f t="shared" si="65"/>
        <v>160.19</v>
      </c>
      <c r="L487" s="48">
        <f t="shared" si="66"/>
        <v>160.46</v>
      </c>
      <c r="M487" s="48">
        <f t="shared" si="67"/>
        <v>159.44</v>
      </c>
      <c r="N487" s="48">
        <f t="shared" si="68"/>
        <v>160.26</v>
      </c>
      <c r="O487" s="49">
        <f t="shared" ca="1" si="71"/>
        <v>90888900</v>
      </c>
    </row>
    <row r="488" spans="1:15" x14ac:dyDescent="0.25">
      <c r="A488">
        <v>473</v>
      </c>
      <c r="B488" s="93">
        <v>41508</v>
      </c>
      <c r="C488" s="48">
        <v>164.89999399999999</v>
      </c>
      <c r="D488" s="48">
        <v>166.300003</v>
      </c>
      <c r="E488" s="48">
        <v>164.88999899999999</v>
      </c>
      <c r="F488" s="48">
        <v>166.05999800000001</v>
      </c>
      <c r="G488" s="49">
        <v>101471400</v>
      </c>
      <c r="H488" s="48">
        <v>159.71847199999999</v>
      </c>
      <c r="I488" s="52">
        <f t="shared" si="69"/>
        <v>0.96181183863437103</v>
      </c>
      <c r="J488" s="52">
        <f t="shared" ca="1" si="70"/>
        <v>1</v>
      </c>
      <c r="K488" s="48">
        <f t="shared" si="65"/>
        <v>158.6</v>
      </c>
      <c r="L488" s="48">
        <f t="shared" si="66"/>
        <v>159.94999999999999</v>
      </c>
      <c r="M488" s="48">
        <f t="shared" si="67"/>
        <v>158.59</v>
      </c>
      <c r="N488" s="48">
        <f t="shared" si="68"/>
        <v>159.72</v>
      </c>
      <c r="O488" s="49">
        <f t="shared" ca="1" si="71"/>
        <v>101471400</v>
      </c>
    </row>
    <row r="489" spans="1:15" x14ac:dyDescent="0.25">
      <c r="A489">
        <v>474</v>
      </c>
      <c r="B489" s="93">
        <v>41507</v>
      </c>
      <c r="C489" s="48">
        <v>165.11999499999999</v>
      </c>
      <c r="D489" s="48">
        <v>166.029999</v>
      </c>
      <c r="E489" s="48">
        <v>164.19000199999999</v>
      </c>
      <c r="F489" s="48">
        <v>164.55999800000001</v>
      </c>
      <c r="G489" s="49">
        <v>159530500</v>
      </c>
      <c r="H489" s="48">
        <v>158.27575400000001</v>
      </c>
      <c r="I489" s="52">
        <f t="shared" si="69"/>
        <v>0.9618118371634885</v>
      </c>
      <c r="J489" s="52">
        <f t="shared" ca="1" si="70"/>
        <v>1</v>
      </c>
      <c r="K489" s="48">
        <f t="shared" si="65"/>
        <v>158.81</v>
      </c>
      <c r="L489" s="48">
        <f t="shared" si="66"/>
        <v>159.69</v>
      </c>
      <c r="M489" s="48">
        <f t="shared" si="67"/>
        <v>157.91999999999999</v>
      </c>
      <c r="N489" s="48">
        <f t="shared" si="68"/>
        <v>158.28</v>
      </c>
      <c r="O489" s="49">
        <f t="shared" ca="1" si="71"/>
        <v>159530500</v>
      </c>
    </row>
    <row r="490" spans="1:15" x14ac:dyDescent="0.25">
      <c r="A490">
        <v>475</v>
      </c>
      <c r="B490" s="93">
        <v>41506</v>
      </c>
      <c r="C490" s="48">
        <v>165.03999300000001</v>
      </c>
      <c r="D490" s="48">
        <v>166.199997</v>
      </c>
      <c r="E490" s="48">
        <v>164.86000100000001</v>
      </c>
      <c r="F490" s="48">
        <v>165.58000200000001</v>
      </c>
      <c r="G490" s="49">
        <v>89294400</v>
      </c>
      <c r="H490" s="48">
        <v>159.25680600000001</v>
      </c>
      <c r="I490" s="52">
        <f t="shared" si="69"/>
        <v>0.9618118376396686</v>
      </c>
      <c r="J490" s="52">
        <f t="shared" ca="1" si="70"/>
        <v>1</v>
      </c>
      <c r="K490" s="48">
        <f t="shared" si="65"/>
        <v>158.74</v>
      </c>
      <c r="L490" s="48">
        <f t="shared" si="66"/>
        <v>159.85</v>
      </c>
      <c r="M490" s="48">
        <f t="shared" si="67"/>
        <v>158.56</v>
      </c>
      <c r="N490" s="48">
        <f t="shared" si="68"/>
        <v>159.26</v>
      </c>
      <c r="O490" s="49">
        <f t="shared" ca="1" si="71"/>
        <v>89294400</v>
      </c>
    </row>
    <row r="491" spans="1:15" x14ac:dyDescent="0.25">
      <c r="A491">
        <v>476</v>
      </c>
      <c r="B491" s="93">
        <v>41505</v>
      </c>
      <c r="C491" s="48">
        <v>165.63999899999999</v>
      </c>
      <c r="D491" s="48">
        <v>166.21000699999999</v>
      </c>
      <c r="E491" s="48">
        <v>164.759995</v>
      </c>
      <c r="F491" s="48">
        <v>164.770004</v>
      </c>
      <c r="G491" s="49">
        <v>96437600</v>
      </c>
      <c r="H491" s="48">
        <v>158.47774100000001</v>
      </c>
      <c r="I491" s="52">
        <f t="shared" si="69"/>
        <v>0.96181184167477474</v>
      </c>
      <c r="J491" s="52">
        <f t="shared" ca="1" si="70"/>
        <v>1</v>
      </c>
      <c r="K491" s="48">
        <f t="shared" si="65"/>
        <v>159.31</v>
      </c>
      <c r="L491" s="48">
        <f t="shared" si="66"/>
        <v>159.86000000000001</v>
      </c>
      <c r="M491" s="48">
        <f t="shared" si="67"/>
        <v>158.47</v>
      </c>
      <c r="N491" s="48">
        <f t="shared" si="68"/>
        <v>158.47999999999999</v>
      </c>
      <c r="O491" s="49">
        <f t="shared" ca="1" si="71"/>
        <v>96437600</v>
      </c>
    </row>
    <row r="492" spans="1:15" x14ac:dyDescent="0.25">
      <c r="A492">
        <v>477</v>
      </c>
      <c r="B492" s="93">
        <v>41502</v>
      </c>
      <c r="C492" s="48">
        <v>166.05999800000001</v>
      </c>
      <c r="D492" s="48">
        <v>166.63000500000001</v>
      </c>
      <c r="E492" s="48">
        <v>165.5</v>
      </c>
      <c r="F492" s="48">
        <v>165.83000200000001</v>
      </c>
      <c r="G492" s="49">
        <v>130868200</v>
      </c>
      <c r="H492" s="48">
        <v>159.49725900000001</v>
      </c>
      <c r="I492" s="52">
        <f t="shared" si="69"/>
        <v>0.96181183788443791</v>
      </c>
      <c r="J492" s="52">
        <f t="shared" ca="1" si="70"/>
        <v>1</v>
      </c>
      <c r="K492" s="48">
        <f t="shared" si="65"/>
        <v>159.72</v>
      </c>
      <c r="L492" s="48">
        <f t="shared" si="66"/>
        <v>160.27000000000001</v>
      </c>
      <c r="M492" s="48">
        <f t="shared" si="67"/>
        <v>159.18</v>
      </c>
      <c r="N492" s="48">
        <f t="shared" si="68"/>
        <v>159.5</v>
      </c>
      <c r="O492" s="49">
        <f t="shared" ca="1" si="71"/>
        <v>130868200</v>
      </c>
    </row>
    <row r="493" spans="1:15" x14ac:dyDescent="0.25">
      <c r="A493">
        <v>478</v>
      </c>
      <c r="B493" s="93">
        <v>41501</v>
      </c>
      <c r="C493" s="48">
        <v>167.41000399999999</v>
      </c>
      <c r="D493" s="48">
        <v>167.429993</v>
      </c>
      <c r="E493" s="48">
        <v>166.08999600000001</v>
      </c>
      <c r="F493" s="48">
        <v>166.38000500000001</v>
      </c>
      <c r="G493" s="49">
        <v>152931800</v>
      </c>
      <c r="H493" s="48">
        <v>160.02625900000001</v>
      </c>
      <c r="I493" s="52">
        <f t="shared" si="69"/>
        <v>0.96181184151304722</v>
      </c>
      <c r="J493" s="52">
        <f t="shared" ca="1" si="70"/>
        <v>1</v>
      </c>
      <c r="K493" s="48">
        <f t="shared" si="65"/>
        <v>161.02000000000001</v>
      </c>
      <c r="L493" s="48">
        <f t="shared" si="66"/>
        <v>161.04</v>
      </c>
      <c r="M493" s="48">
        <f t="shared" si="67"/>
        <v>159.75</v>
      </c>
      <c r="N493" s="48">
        <f t="shared" si="68"/>
        <v>160.03</v>
      </c>
      <c r="O493" s="49">
        <f t="shared" ca="1" si="71"/>
        <v>152931800</v>
      </c>
    </row>
    <row r="494" spans="1:15" x14ac:dyDescent="0.25">
      <c r="A494">
        <v>479</v>
      </c>
      <c r="B494" s="93">
        <v>41500</v>
      </c>
      <c r="C494" s="48">
        <v>169.529999</v>
      </c>
      <c r="D494" s="48">
        <v>169.800003</v>
      </c>
      <c r="E494" s="48">
        <v>168.699997</v>
      </c>
      <c r="F494" s="48">
        <v>168.740005</v>
      </c>
      <c r="G494" s="49">
        <v>79829200</v>
      </c>
      <c r="H494" s="48">
        <v>162.29613499999999</v>
      </c>
      <c r="I494" s="52">
        <f t="shared" si="69"/>
        <v>0.9618118418332392</v>
      </c>
      <c r="J494" s="52">
        <f t="shared" ca="1" si="70"/>
        <v>1</v>
      </c>
      <c r="K494" s="48">
        <f t="shared" si="65"/>
        <v>163.06</v>
      </c>
      <c r="L494" s="48">
        <f t="shared" si="66"/>
        <v>163.32</v>
      </c>
      <c r="M494" s="48">
        <f t="shared" si="67"/>
        <v>162.26</v>
      </c>
      <c r="N494" s="48">
        <f t="shared" si="68"/>
        <v>162.30000000000001</v>
      </c>
      <c r="O494" s="49">
        <f t="shared" ca="1" si="71"/>
        <v>79829200</v>
      </c>
    </row>
    <row r="495" spans="1:15" x14ac:dyDescent="0.25">
      <c r="A495">
        <v>480</v>
      </c>
      <c r="B495" s="93">
        <v>41499</v>
      </c>
      <c r="C495" s="48">
        <v>169.41000399999999</v>
      </c>
      <c r="D495" s="48">
        <v>169.89999399999999</v>
      </c>
      <c r="E495" s="48">
        <v>168.41000399999999</v>
      </c>
      <c r="F495" s="48">
        <v>169.61000100000001</v>
      </c>
      <c r="G495" s="49">
        <v>80806000</v>
      </c>
      <c r="H495" s="48">
        <v>163.13290699999999</v>
      </c>
      <c r="I495" s="52">
        <f t="shared" si="69"/>
        <v>0.96181183914974433</v>
      </c>
      <c r="J495" s="52">
        <f t="shared" ca="1" si="70"/>
        <v>1</v>
      </c>
      <c r="K495" s="48">
        <f t="shared" si="65"/>
        <v>162.94</v>
      </c>
      <c r="L495" s="48">
        <f t="shared" si="66"/>
        <v>163.41</v>
      </c>
      <c r="M495" s="48">
        <f t="shared" si="67"/>
        <v>161.97999999999999</v>
      </c>
      <c r="N495" s="48">
        <f t="shared" si="68"/>
        <v>163.13</v>
      </c>
      <c r="O495" s="49">
        <f t="shared" ca="1" si="71"/>
        <v>80806000</v>
      </c>
    </row>
    <row r="496" spans="1:15" x14ac:dyDescent="0.25">
      <c r="A496">
        <v>481</v>
      </c>
      <c r="B496" s="93">
        <v>41498</v>
      </c>
      <c r="C496" s="48">
        <v>168.46000699999999</v>
      </c>
      <c r="D496" s="48">
        <v>169.30999800000001</v>
      </c>
      <c r="E496" s="48">
        <v>168.38000500000001</v>
      </c>
      <c r="F496" s="48">
        <v>169.11000100000001</v>
      </c>
      <c r="G496" s="49">
        <v>68593300</v>
      </c>
      <c r="H496" s="48">
        <v>162.65200100000001</v>
      </c>
      <c r="I496" s="52">
        <f t="shared" si="69"/>
        <v>0.96181183867416575</v>
      </c>
      <c r="J496" s="52">
        <f t="shared" ca="1" si="70"/>
        <v>1</v>
      </c>
      <c r="K496" s="48">
        <f t="shared" si="65"/>
        <v>162.03</v>
      </c>
      <c r="L496" s="48">
        <f t="shared" si="66"/>
        <v>162.84</v>
      </c>
      <c r="M496" s="48">
        <f t="shared" si="67"/>
        <v>161.94999999999999</v>
      </c>
      <c r="N496" s="48">
        <f t="shared" si="68"/>
        <v>162.65</v>
      </c>
      <c r="O496" s="49">
        <f t="shared" ca="1" si="71"/>
        <v>68593300</v>
      </c>
    </row>
    <row r="497" spans="1:15" x14ac:dyDescent="0.25">
      <c r="A497">
        <v>482</v>
      </c>
      <c r="B497" s="93">
        <v>41495</v>
      </c>
      <c r="C497" s="48">
        <v>169.58000200000001</v>
      </c>
      <c r="D497" s="48">
        <v>170.10000600000001</v>
      </c>
      <c r="E497" s="48">
        <v>168.720001</v>
      </c>
      <c r="F497" s="48">
        <v>169.30999800000001</v>
      </c>
      <c r="G497" s="49">
        <v>91757700</v>
      </c>
      <c r="H497" s="48">
        <v>162.84435999999999</v>
      </c>
      <c r="I497" s="52">
        <f t="shared" si="69"/>
        <v>0.96181183582554874</v>
      </c>
      <c r="J497" s="52">
        <f t="shared" ca="1" si="70"/>
        <v>1</v>
      </c>
      <c r="K497" s="48">
        <f t="shared" si="65"/>
        <v>163.1</v>
      </c>
      <c r="L497" s="48">
        <f t="shared" si="66"/>
        <v>163.6</v>
      </c>
      <c r="M497" s="48">
        <f t="shared" si="67"/>
        <v>162.28</v>
      </c>
      <c r="N497" s="48">
        <f t="shared" si="68"/>
        <v>162.84</v>
      </c>
      <c r="O497" s="49">
        <f t="shared" ca="1" si="71"/>
        <v>91757700</v>
      </c>
    </row>
    <row r="498" spans="1:15" x14ac:dyDescent="0.25">
      <c r="A498">
        <v>483</v>
      </c>
      <c r="B498" s="93">
        <v>41494</v>
      </c>
      <c r="C498" s="48">
        <v>169.979996</v>
      </c>
      <c r="D498" s="48">
        <v>170.179993</v>
      </c>
      <c r="E498" s="48">
        <v>168.929993</v>
      </c>
      <c r="F498" s="48">
        <v>169.800003</v>
      </c>
      <c r="G498" s="49">
        <v>102181300</v>
      </c>
      <c r="H498" s="48">
        <v>163.315653</v>
      </c>
      <c r="I498" s="52">
        <f t="shared" si="69"/>
        <v>0.96181183813053284</v>
      </c>
      <c r="J498" s="52">
        <f t="shared" ca="1" si="70"/>
        <v>1</v>
      </c>
      <c r="K498" s="48">
        <f t="shared" si="65"/>
        <v>163.49</v>
      </c>
      <c r="L498" s="48">
        <f t="shared" si="66"/>
        <v>163.68</v>
      </c>
      <c r="M498" s="48">
        <f t="shared" si="67"/>
        <v>162.47999999999999</v>
      </c>
      <c r="N498" s="48">
        <f t="shared" si="68"/>
        <v>163.32</v>
      </c>
      <c r="O498" s="49">
        <f t="shared" ca="1" si="71"/>
        <v>102181300</v>
      </c>
    </row>
    <row r="499" spans="1:15" x14ac:dyDescent="0.25">
      <c r="A499">
        <v>484</v>
      </c>
      <c r="B499" s="93">
        <v>41493</v>
      </c>
      <c r="C499" s="48">
        <v>169.19000199999999</v>
      </c>
      <c r="D499" s="48">
        <v>169.429993</v>
      </c>
      <c r="E499" s="48">
        <v>168.550003</v>
      </c>
      <c r="F499" s="48">
        <v>169.179993</v>
      </c>
      <c r="G499" s="49">
        <v>84854700</v>
      </c>
      <c r="H499" s="48">
        <v>162.71932000000001</v>
      </c>
      <c r="I499" s="52">
        <f t="shared" si="69"/>
        <v>0.961811837880854</v>
      </c>
      <c r="J499" s="52">
        <f t="shared" ca="1" si="70"/>
        <v>1</v>
      </c>
      <c r="K499" s="48">
        <f t="shared" si="65"/>
        <v>162.72999999999999</v>
      </c>
      <c r="L499" s="48">
        <f t="shared" si="66"/>
        <v>162.96</v>
      </c>
      <c r="M499" s="48">
        <f t="shared" si="67"/>
        <v>162.11000000000001</v>
      </c>
      <c r="N499" s="48">
        <f t="shared" si="68"/>
        <v>162.72</v>
      </c>
      <c r="O499" s="49">
        <f t="shared" ca="1" si="71"/>
        <v>84854700</v>
      </c>
    </row>
    <row r="500" spans="1:15" x14ac:dyDescent="0.25">
      <c r="A500">
        <v>485</v>
      </c>
      <c r="B500" s="93">
        <v>41492</v>
      </c>
      <c r="C500" s="48">
        <v>170.36999499999999</v>
      </c>
      <c r="D500" s="48">
        <v>170.740005</v>
      </c>
      <c r="E500" s="48">
        <v>169.35000600000001</v>
      </c>
      <c r="F500" s="48">
        <v>169.729996</v>
      </c>
      <c r="G500" s="49">
        <v>87495000</v>
      </c>
      <c r="H500" s="48">
        <v>163.24832000000001</v>
      </c>
      <c r="I500" s="52">
        <f t="shared" si="69"/>
        <v>0.96181184143785647</v>
      </c>
      <c r="J500" s="52">
        <f t="shared" ca="1" si="70"/>
        <v>1</v>
      </c>
      <c r="K500" s="48">
        <f t="shared" si="65"/>
        <v>163.86</v>
      </c>
      <c r="L500" s="48">
        <f t="shared" si="66"/>
        <v>164.22</v>
      </c>
      <c r="M500" s="48">
        <f t="shared" si="67"/>
        <v>162.88</v>
      </c>
      <c r="N500" s="48">
        <f t="shared" si="68"/>
        <v>163.25</v>
      </c>
      <c r="O500" s="49">
        <f t="shared" ca="1" si="71"/>
        <v>87495000</v>
      </c>
    </row>
    <row r="501" spans="1:15" x14ac:dyDescent="0.25">
      <c r="A501">
        <v>486</v>
      </c>
      <c r="B501" s="93">
        <v>41491</v>
      </c>
      <c r="C501" s="48">
        <v>170.570007</v>
      </c>
      <c r="D501" s="48">
        <v>170.96000699999999</v>
      </c>
      <c r="E501" s="48">
        <v>170.35000600000001</v>
      </c>
      <c r="F501" s="48">
        <v>170.699997</v>
      </c>
      <c r="G501" s="49">
        <v>54072700</v>
      </c>
      <c r="H501" s="48">
        <v>164.18127799999999</v>
      </c>
      <c r="I501" s="52">
        <f t="shared" si="69"/>
        <v>0.96181183881333043</v>
      </c>
      <c r="J501" s="52">
        <f t="shared" ca="1" si="70"/>
        <v>1</v>
      </c>
      <c r="K501" s="48">
        <f t="shared" si="65"/>
        <v>164.06</v>
      </c>
      <c r="L501" s="48">
        <f t="shared" si="66"/>
        <v>164.43</v>
      </c>
      <c r="M501" s="48">
        <f t="shared" si="67"/>
        <v>163.84</v>
      </c>
      <c r="N501" s="48">
        <f t="shared" si="68"/>
        <v>164.18</v>
      </c>
      <c r="O501" s="49">
        <f t="shared" ca="1" si="71"/>
        <v>54072700</v>
      </c>
    </row>
    <row r="502" spans="1:15" x14ac:dyDescent="0.25">
      <c r="A502">
        <v>487</v>
      </c>
      <c r="B502" s="93">
        <v>41488</v>
      </c>
      <c r="C502" s="48">
        <v>170.279999</v>
      </c>
      <c r="D502" s="48">
        <v>170.970001</v>
      </c>
      <c r="E502" s="48">
        <v>170.050003</v>
      </c>
      <c r="F502" s="48">
        <v>170.949997</v>
      </c>
      <c r="G502" s="49">
        <v>91116700</v>
      </c>
      <c r="H502" s="48">
        <v>164.42173099999999</v>
      </c>
      <c r="I502" s="52">
        <f t="shared" si="69"/>
        <v>0.96181183904905243</v>
      </c>
      <c r="J502" s="52">
        <f t="shared" ca="1" si="70"/>
        <v>1</v>
      </c>
      <c r="K502" s="48">
        <f t="shared" si="65"/>
        <v>163.78</v>
      </c>
      <c r="L502" s="48">
        <f t="shared" si="66"/>
        <v>164.44</v>
      </c>
      <c r="M502" s="48">
        <f t="shared" si="67"/>
        <v>163.56</v>
      </c>
      <c r="N502" s="48">
        <f t="shared" si="68"/>
        <v>164.42</v>
      </c>
      <c r="O502" s="49">
        <f t="shared" ca="1" si="71"/>
        <v>91116700</v>
      </c>
    </row>
    <row r="503" spans="1:15" x14ac:dyDescent="0.25">
      <c r="A503">
        <v>488</v>
      </c>
      <c r="B503" s="93">
        <v>41487</v>
      </c>
      <c r="C503" s="48">
        <v>169.990005</v>
      </c>
      <c r="D503" s="48">
        <v>170.80999800000001</v>
      </c>
      <c r="E503" s="48">
        <v>169.89999399999999</v>
      </c>
      <c r="F503" s="48">
        <v>170.66000399999999</v>
      </c>
      <c r="G503" s="49">
        <v>110438400</v>
      </c>
      <c r="H503" s="48">
        <v>164.14281199999999</v>
      </c>
      <c r="I503" s="52">
        <f t="shared" si="69"/>
        <v>0.96181183729492947</v>
      </c>
      <c r="J503" s="52">
        <f t="shared" ca="1" si="70"/>
        <v>1</v>
      </c>
      <c r="K503" s="48">
        <f t="shared" si="65"/>
        <v>163.5</v>
      </c>
      <c r="L503" s="48">
        <f t="shared" si="66"/>
        <v>164.29</v>
      </c>
      <c r="M503" s="48">
        <f t="shared" si="67"/>
        <v>163.41</v>
      </c>
      <c r="N503" s="48">
        <f t="shared" si="68"/>
        <v>164.14</v>
      </c>
      <c r="O503" s="49">
        <f t="shared" ca="1" si="71"/>
        <v>110438400</v>
      </c>
    </row>
    <row r="504" spans="1:15" x14ac:dyDescent="0.25">
      <c r="A504">
        <v>489</v>
      </c>
      <c r="B504" s="93">
        <v>41486</v>
      </c>
      <c r="C504" s="48">
        <v>168.94000199999999</v>
      </c>
      <c r="D504" s="48">
        <v>169.85000600000001</v>
      </c>
      <c r="E504" s="48">
        <v>168.490005</v>
      </c>
      <c r="F504" s="48">
        <v>168.71000699999999</v>
      </c>
      <c r="G504" s="49">
        <v>142388700</v>
      </c>
      <c r="H504" s="48">
        <v>162.26728199999999</v>
      </c>
      <c r="I504" s="52">
        <f t="shared" si="69"/>
        <v>0.96181183846433016</v>
      </c>
      <c r="J504" s="52">
        <f t="shared" ca="1" si="70"/>
        <v>1</v>
      </c>
      <c r="K504" s="48">
        <f t="shared" si="65"/>
        <v>162.49</v>
      </c>
      <c r="L504" s="48">
        <f t="shared" si="66"/>
        <v>163.36000000000001</v>
      </c>
      <c r="M504" s="48">
        <f t="shared" si="67"/>
        <v>162.06</v>
      </c>
      <c r="N504" s="48">
        <f t="shared" si="68"/>
        <v>162.27000000000001</v>
      </c>
      <c r="O504" s="49">
        <f t="shared" ca="1" si="71"/>
        <v>142388700</v>
      </c>
    </row>
    <row r="505" spans="1:15" x14ac:dyDescent="0.25">
      <c r="A505">
        <v>490</v>
      </c>
      <c r="B505" s="93">
        <v>41485</v>
      </c>
      <c r="C505" s="48">
        <v>169.10000600000001</v>
      </c>
      <c r="D505" s="48">
        <v>169.279999</v>
      </c>
      <c r="E505" s="48">
        <v>168.19000199999999</v>
      </c>
      <c r="F505" s="48">
        <v>168.58999600000001</v>
      </c>
      <c r="G505" s="49">
        <v>85209600</v>
      </c>
      <c r="H505" s="48">
        <v>162.15185500000001</v>
      </c>
      <c r="I505" s="52">
        <f t="shared" si="69"/>
        <v>0.96181184439911849</v>
      </c>
      <c r="J505" s="52">
        <f t="shared" ca="1" si="70"/>
        <v>1</v>
      </c>
      <c r="K505" s="48">
        <f t="shared" si="65"/>
        <v>162.63999999999999</v>
      </c>
      <c r="L505" s="48">
        <f t="shared" si="66"/>
        <v>162.82</v>
      </c>
      <c r="M505" s="48">
        <f t="shared" si="67"/>
        <v>161.77000000000001</v>
      </c>
      <c r="N505" s="48">
        <f t="shared" si="68"/>
        <v>162.15</v>
      </c>
      <c r="O505" s="49">
        <f t="shared" ca="1" si="71"/>
        <v>85209600</v>
      </c>
    </row>
    <row r="506" spans="1:15" x14ac:dyDescent="0.25">
      <c r="A506">
        <v>491</v>
      </c>
      <c r="B506" s="93">
        <v>41484</v>
      </c>
      <c r="C506" s="48">
        <v>168.679993</v>
      </c>
      <c r="D506" s="48">
        <v>169.05999800000001</v>
      </c>
      <c r="E506" s="48">
        <v>168.11000100000001</v>
      </c>
      <c r="F506" s="48">
        <v>168.58999600000001</v>
      </c>
      <c r="G506" s="49">
        <v>79695000</v>
      </c>
      <c r="H506" s="48">
        <v>162.15185500000001</v>
      </c>
      <c r="I506" s="52">
        <f t="shared" si="69"/>
        <v>0.96181184439911849</v>
      </c>
      <c r="J506" s="52">
        <f t="shared" ca="1" si="70"/>
        <v>1</v>
      </c>
      <c r="K506" s="48">
        <f t="shared" si="65"/>
        <v>162.24</v>
      </c>
      <c r="L506" s="48">
        <f t="shared" si="66"/>
        <v>162.6</v>
      </c>
      <c r="M506" s="48">
        <f t="shared" si="67"/>
        <v>161.69</v>
      </c>
      <c r="N506" s="48">
        <f t="shared" si="68"/>
        <v>162.15</v>
      </c>
      <c r="O506" s="49">
        <f t="shared" ca="1" si="71"/>
        <v>79695000</v>
      </c>
    </row>
    <row r="507" spans="1:15" x14ac:dyDescent="0.25">
      <c r="A507">
        <v>492</v>
      </c>
      <c r="B507" s="93">
        <v>41481</v>
      </c>
      <c r="C507" s="48">
        <v>168.220001</v>
      </c>
      <c r="D507" s="48">
        <v>169.16000399999999</v>
      </c>
      <c r="E507" s="48">
        <v>167.520004</v>
      </c>
      <c r="F507" s="48">
        <v>169.11000100000001</v>
      </c>
      <c r="G507" s="49">
        <v>107814600</v>
      </c>
      <c r="H507" s="48">
        <v>162.65200100000001</v>
      </c>
      <c r="I507" s="52">
        <f t="shared" si="69"/>
        <v>0.96181183867416575</v>
      </c>
      <c r="J507" s="52">
        <f t="shared" ca="1" si="70"/>
        <v>1</v>
      </c>
      <c r="K507" s="48">
        <f t="shared" si="65"/>
        <v>161.80000000000001</v>
      </c>
      <c r="L507" s="48">
        <f t="shared" si="66"/>
        <v>162.69999999999999</v>
      </c>
      <c r="M507" s="48">
        <f t="shared" si="67"/>
        <v>161.12</v>
      </c>
      <c r="N507" s="48">
        <f t="shared" si="68"/>
        <v>162.65</v>
      </c>
      <c r="O507" s="49">
        <f t="shared" ca="1" si="71"/>
        <v>107814600</v>
      </c>
    </row>
    <row r="508" spans="1:15" x14ac:dyDescent="0.25">
      <c r="A508">
        <v>493</v>
      </c>
      <c r="B508" s="93">
        <v>41480</v>
      </c>
      <c r="C508" s="48">
        <v>168.220001</v>
      </c>
      <c r="D508" s="48">
        <v>169.08000200000001</v>
      </c>
      <c r="E508" s="48">
        <v>167.94000199999999</v>
      </c>
      <c r="F508" s="48">
        <v>168.929993</v>
      </c>
      <c r="G508" s="49">
        <v>111088600</v>
      </c>
      <c r="H508" s="48">
        <v>162.47886700000001</v>
      </c>
      <c r="I508" s="52">
        <f t="shared" si="69"/>
        <v>0.96181183764093336</v>
      </c>
      <c r="J508" s="52">
        <f t="shared" ca="1" si="70"/>
        <v>1</v>
      </c>
      <c r="K508" s="48">
        <f t="shared" si="65"/>
        <v>161.80000000000001</v>
      </c>
      <c r="L508" s="48">
        <f t="shared" si="66"/>
        <v>162.62</v>
      </c>
      <c r="M508" s="48">
        <f t="shared" si="67"/>
        <v>161.53</v>
      </c>
      <c r="N508" s="48">
        <f t="shared" si="68"/>
        <v>162.47999999999999</v>
      </c>
      <c r="O508" s="49">
        <f t="shared" ca="1" si="71"/>
        <v>111088600</v>
      </c>
    </row>
    <row r="509" spans="1:15" x14ac:dyDescent="0.25">
      <c r="A509">
        <v>494</v>
      </c>
      <c r="B509" s="93">
        <v>41479</v>
      </c>
      <c r="C509" s="48">
        <v>169.78999300000001</v>
      </c>
      <c r="D509" s="48">
        <v>169.86000100000001</v>
      </c>
      <c r="E509" s="48">
        <v>168.179993</v>
      </c>
      <c r="F509" s="48">
        <v>168.520004</v>
      </c>
      <c r="G509" s="49">
        <v>112914000</v>
      </c>
      <c r="H509" s="48">
        <v>162.08453499999999</v>
      </c>
      <c r="I509" s="52">
        <f t="shared" si="69"/>
        <v>0.96181183926390124</v>
      </c>
      <c r="J509" s="52">
        <f t="shared" ca="1" si="70"/>
        <v>1</v>
      </c>
      <c r="K509" s="48">
        <f t="shared" si="65"/>
        <v>163.31</v>
      </c>
      <c r="L509" s="48">
        <f t="shared" si="66"/>
        <v>163.37</v>
      </c>
      <c r="M509" s="48">
        <f t="shared" si="67"/>
        <v>161.76</v>
      </c>
      <c r="N509" s="48">
        <f t="shared" si="68"/>
        <v>162.08000000000001</v>
      </c>
      <c r="O509" s="49">
        <f t="shared" ca="1" si="71"/>
        <v>112914000</v>
      </c>
    </row>
    <row r="510" spans="1:15" x14ac:dyDescent="0.25">
      <c r="A510">
        <v>495</v>
      </c>
      <c r="B510" s="93">
        <v>41478</v>
      </c>
      <c r="C510" s="48">
        <v>169.800003</v>
      </c>
      <c r="D510" s="48">
        <v>169.83000200000001</v>
      </c>
      <c r="E510" s="48">
        <v>169.050003</v>
      </c>
      <c r="F510" s="48">
        <v>169.13999899999999</v>
      </c>
      <c r="G510" s="49">
        <v>80829700</v>
      </c>
      <c r="H510" s="48">
        <v>162.68085400000001</v>
      </c>
      <c r="I510" s="52">
        <f t="shared" si="69"/>
        <v>0.96181184203507075</v>
      </c>
      <c r="J510" s="52">
        <f t="shared" ca="1" si="70"/>
        <v>1</v>
      </c>
      <c r="K510" s="48">
        <f t="shared" si="65"/>
        <v>163.32</v>
      </c>
      <c r="L510" s="48">
        <f t="shared" si="66"/>
        <v>163.34</v>
      </c>
      <c r="M510" s="48">
        <f t="shared" si="67"/>
        <v>162.59</v>
      </c>
      <c r="N510" s="48">
        <f t="shared" si="68"/>
        <v>162.68</v>
      </c>
      <c r="O510" s="49">
        <f t="shared" ca="1" si="71"/>
        <v>80829700</v>
      </c>
    </row>
    <row r="511" spans="1:15" x14ac:dyDescent="0.25">
      <c r="A511">
        <v>496</v>
      </c>
      <c r="B511" s="93">
        <v>41477</v>
      </c>
      <c r="C511" s="48">
        <v>169.41000399999999</v>
      </c>
      <c r="D511" s="48">
        <v>169.740005</v>
      </c>
      <c r="E511" s="48">
        <v>169.009995</v>
      </c>
      <c r="F511" s="48">
        <v>169.5</v>
      </c>
      <c r="G511" s="49">
        <v>79428600</v>
      </c>
      <c r="H511" s="48">
        <v>163.027107</v>
      </c>
      <c r="I511" s="52">
        <f t="shared" si="69"/>
        <v>0.96181184070796466</v>
      </c>
      <c r="J511" s="52">
        <f t="shared" ca="1" si="70"/>
        <v>1</v>
      </c>
      <c r="K511" s="48">
        <f t="shared" si="65"/>
        <v>162.94</v>
      </c>
      <c r="L511" s="48">
        <f t="shared" si="66"/>
        <v>163.26</v>
      </c>
      <c r="M511" s="48">
        <f t="shared" si="67"/>
        <v>162.56</v>
      </c>
      <c r="N511" s="48">
        <f t="shared" si="68"/>
        <v>163.03</v>
      </c>
      <c r="O511" s="49">
        <f t="shared" ca="1" si="71"/>
        <v>79428600</v>
      </c>
    </row>
    <row r="512" spans="1:15" x14ac:dyDescent="0.25">
      <c r="A512">
        <v>497</v>
      </c>
      <c r="B512" s="93">
        <v>41474</v>
      </c>
      <c r="C512" s="48">
        <v>168.520004</v>
      </c>
      <c r="D512" s="48">
        <v>169.229996</v>
      </c>
      <c r="E512" s="48">
        <v>168.30999800000001</v>
      </c>
      <c r="F512" s="48">
        <v>169.16999799999999</v>
      </c>
      <c r="G512" s="49">
        <v>103831700</v>
      </c>
      <c r="H512" s="48">
        <v>162.70970700000001</v>
      </c>
      <c r="I512" s="52">
        <f t="shared" si="69"/>
        <v>0.96181183970930839</v>
      </c>
      <c r="J512" s="52">
        <f t="shared" ca="1" si="70"/>
        <v>1</v>
      </c>
      <c r="K512" s="48">
        <f t="shared" si="65"/>
        <v>162.08000000000001</v>
      </c>
      <c r="L512" s="48">
        <f t="shared" si="66"/>
        <v>162.77000000000001</v>
      </c>
      <c r="M512" s="48">
        <f t="shared" si="67"/>
        <v>161.88</v>
      </c>
      <c r="N512" s="48">
        <f t="shared" si="68"/>
        <v>162.71</v>
      </c>
      <c r="O512" s="49">
        <f t="shared" ca="1" si="71"/>
        <v>103831700</v>
      </c>
    </row>
    <row r="513" spans="1:15" x14ac:dyDescent="0.25">
      <c r="A513">
        <v>498</v>
      </c>
      <c r="B513" s="93">
        <v>41473</v>
      </c>
      <c r="C513" s="48">
        <v>168.30999800000001</v>
      </c>
      <c r="D513" s="48">
        <v>169.270004</v>
      </c>
      <c r="E513" s="48">
        <v>168.199997</v>
      </c>
      <c r="F513" s="48">
        <v>168.86999499999999</v>
      </c>
      <c r="G513" s="49">
        <v>103620100</v>
      </c>
      <c r="H513" s="48">
        <v>162.42116100000001</v>
      </c>
      <c r="I513" s="52">
        <f t="shared" si="69"/>
        <v>0.9618118422991605</v>
      </c>
      <c r="J513" s="52">
        <f t="shared" ca="1" si="70"/>
        <v>1</v>
      </c>
      <c r="K513" s="48">
        <f t="shared" si="65"/>
        <v>161.88</v>
      </c>
      <c r="L513" s="48">
        <f t="shared" si="66"/>
        <v>162.81</v>
      </c>
      <c r="M513" s="48">
        <f t="shared" si="67"/>
        <v>161.78</v>
      </c>
      <c r="N513" s="48">
        <f t="shared" si="68"/>
        <v>162.41999999999999</v>
      </c>
      <c r="O513" s="49">
        <f t="shared" ca="1" si="71"/>
        <v>103620100</v>
      </c>
    </row>
    <row r="514" spans="1:15" x14ac:dyDescent="0.25">
      <c r="A514">
        <v>499</v>
      </c>
      <c r="B514" s="93">
        <v>41472</v>
      </c>
      <c r="C514" s="48">
        <v>168.16000399999999</v>
      </c>
      <c r="D514" s="48">
        <v>168.479996</v>
      </c>
      <c r="E514" s="48">
        <v>167.729996</v>
      </c>
      <c r="F514" s="48">
        <v>167.949997</v>
      </c>
      <c r="G514" s="49">
        <v>92873900</v>
      </c>
      <c r="H514" s="48">
        <v>161.53629599999999</v>
      </c>
      <c r="I514" s="52">
        <f t="shared" si="69"/>
        <v>0.96181184212822579</v>
      </c>
      <c r="J514" s="52">
        <f t="shared" ca="1" si="70"/>
        <v>1</v>
      </c>
      <c r="K514" s="48">
        <f t="shared" si="65"/>
        <v>161.74</v>
      </c>
      <c r="L514" s="48">
        <f t="shared" si="66"/>
        <v>162.05000000000001</v>
      </c>
      <c r="M514" s="48">
        <f t="shared" si="67"/>
        <v>161.32</v>
      </c>
      <c r="N514" s="48">
        <f t="shared" si="68"/>
        <v>161.54</v>
      </c>
      <c r="O514" s="49">
        <f t="shared" ca="1" si="71"/>
        <v>92873900</v>
      </c>
    </row>
    <row r="515" spans="1:15" x14ac:dyDescent="0.25">
      <c r="A515">
        <v>500</v>
      </c>
      <c r="B515" s="93">
        <v>41471</v>
      </c>
      <c r="C515" s="48">
        <v>168.259995</v>
      </c>
      <c r="D515" s="48">
        <v>168.36000100000001</v>
      </c>
      <c r="E515" s="48">
        <v>167.070007</v>
      </c>
      <c r="F515" s="48">
        <v>167.520004</v>
      </c>
      <c r="G515" s="49">
        <v>88702100</v>
      </c>
      <c r="H515" s="48">
        <v>161.12272400000001</v>
      </c>
      <c r="I515" s="52">
        <f t="shared" si="69"/>
        <v>0.9618118442738337</v>
      </c>
      <c r="J515" s="52">
        <f t="shared" ca="1" si="70"/>
        <v>1</v>
      </c>
      <c r="K515" s="48">
        <f t="shared" si="65"/>
        <v>161.83000000000001</v>
      </c>
      <c r="L515" s="48">
        <f t="shared" si="66"/>
        <v>161.93</v>
      </c>
      <c r="M515" s="48">
        <f t="shared" si="67"/>
        <v>160.69</v>
      </c>
      <c r="N515" s="48">
        <f t="shared" si="68"/>
        <v>161.12</v>
      </c>
      <c r="O515" s="49">
        <f t="shared" ca="1" si="71"/>
        <v>88702100</v>
      </c>
    </row>
    <row r="516" spans="1:15" x14ac:dyDescent="0.25">
      <c r="A516">
        <v>501</v>
      </c>
      <c r="B516" s="93">
        <v>41470</v>
      </c>
      <c r="C516" s="48">
        <v>167.970001</v>
      </c>
      <c r="D516" s="48">
        <v>168.38999899999999</v>
      </c>
      <c r="E516" s="48">
        <v>167.679993</v>
      </c>
      <c r="F516" s="48">
        <v>168.14999399999999</v>
      </c>
      <c r="G516" s="49">
        <v>69450600</v>
      </c>
      <c r="H516" s="48">
        <v>161.728655</v>
      </c>
      <c r="I516" s="52">
        <f t="shared" si="69"/>
        <v>0.96181183925584923</v>
      </c>
      <c r="J516" s="52">
        <f t="shared" ca="1" si="70"/>
        <v>1</v>
      </c>
      <c r="K516" s="48">
        <f t="shared" si="65"/>
        <v>161.56</v>
      </c>
      <c r="L516" s="48">
        <f t="shared" si="66"/>
        <v>161.96</v>
      </c>
      <c r="M516" s="48">
        <f t="shared" si="67"/>
        <v>161.28</v>
      </c>
      <c r="N516" s="48">
        <f t="shared" si="68"/>
        <v>161.72999999999999</v>
      </c>
      <c r="O516" s="49">
        <f t="shared" ca="1" si="71"/>
        <v>69450600</v>
      </c>
    </row>
    <row r="517" spans="1:15" x14ac:dyDescent="0.25">
      <c r="A517">
        <v>502</v>
      </c>
      <c r="B517" s="93">
        <v>41467</v>
      </c>
      <c r="C517" s="48">
        <v>167.38999899999999</v>
      </c>
      <c r="D517" s="48">
        <v>167.929993</v>
      </c>
      <c r="E517" s="48">
        <v>167.13000500000001</v>
      </c>
      <c r="F517" s="48">
        <v>167.509995</v>
      </c>
      <c r="G517" s="49">
        <v>104212700</v>
      </c>
      <c r="H517" s="48">
        <v>161.11309600000001</v>
      </c>
      <c r="I517" s="52">
        <f t="shared" si="69"/>
        <v>0.96181183695934092</v>
      </c>
      <c r="J517" s="52">
        <f t="shared" ca="1" si="70"/>
        <v>1</v>
      </c>
      <c r="K517" s="48">
        <f t="shared" si="65"/>
        <v>161</v>
      </c>
      <c r="L517" s="48">
        <f t="shared" si="66"/>
        <v>161.52000000000001</v>
      </c>
      <c r="M517" s="48">
        <f t="shared" si="67"/>
        <v>160.75</v>
      </c>
      <c r="N517" s="48">
        <f t="shared" si="68"/>
        <v>161.11000000000001</v>
      </c>
      <c r="O517" s="49">
        <f t="shared" ca="1" si="71"/>
        <v>104212700</v>
      </c>
    </row>
    <row r="518" spans="1:15" x14ac:dyDescent="0.25">
      <c r="A518">
        <v>503</v>
      </c>
      <c r="B518" s="93">
        <v>41466</v>
      </c>
      <c r="C518" s="48">
        <v>167.11000100000001</v>
      </c>
      <c r="D518" s="48">
        <v>167.61000100000001</v>
      </c>
      <c r="E518" s="48">
        <v>165.179993</v>
      </c>
      <c r="F518" s="48">
        <v>167.44000199999999</v>
      </c>
      <c r="G518" s="49">
        <v>135592200</v>
      </c>
      <c r="H518" s="48">
        <v>161.04577699999999</v>
      </c>
      <c r="I518" s="52">
        <f t="shared" si="69"/>
        <v>0.96181184350439741</v>
      </c>
      <c r="J518" s="52">
        <f t="shared" ca="1" si="70"/>
        <v>1</v>
      </c>
      <c r="K518" s="48">
        <f t="shared" si="65"/>
        <v>160.72999999999999</v>
      </c>
      <c r="L518" s="48">
        <f t="shared" si="66"/>
        <v>161.21</v>
      </c>
      <c r="M518" s="48">
        <f t="shared" si="67"/>
        <v>158.87</v>
      </c>
      <c r="N518" s="48">
        <f t="shared" si="68"/>
        <v>161.05000000000001</v>
      </c>
      <c r="O518" s="49">
        <f t="shared" ca="1" si="71"/>
        <v>135592200</v>
      </c>
    </row>
    <row r="519" spans="1:15" x14ac:dyDescent="0.25">
      <c r="A519">
        <v>504</v>
      </c>
      <c r="B519" s="93">
        <v>41465</v>
      </c>
      <c r="C519" s="48">
        <v>164.970001</v>
      </c>
      <c r="D519" s="48">
        <v>165.75</v>
      </c>
      <c r="E519" s="48">
        <v>164.63000500000001</v>
      </c>
      <c r="F519" s="48">
        <v>165.19000199999999</v>
      </c>
      <c r="G519" s="49">
        <v>121410100</v>
      </c>
      <c r="H519" s="48">
        <v>158.8817</v>
      </c>
      <c r="I519" s="52">
        <f t="shared" si="69"/>
        <v>0.96181184137282116</v>
      </c>
      <c r="J519" s="52">
        <f t="shared" ca="1" si="70"/>
        <v>1</v>
      </c>
      <c r="K519" s="48">
        <f t="shared" si="65"/>
        <v>158.66999999999999</v>
      </c>
      <c r="L519" s="48">
        <f t="shared" si="66"/>
        <v>159.41999999999999</v>
      </c>
      <c r="M519" s="48">
        <f t="shared" si="67"/>
        <v>158.34</v>
      </c>
      <c r="N519" s="48">
        <f t="shared" si="68"/>
        <v>158.88</v>
      </c>
      <c r="O519" s="49">
        <f t="shared" ca="1" si="71"/>
        <v>121410100</v>
      </c>
    </row>
    <row r="520" spans="1:15" x14ac:dyDescent="0.25">
      <c r="A520">
        <v>505</v>
      </c>
      <c r="B520" s="93">
        <v>41464</v>
      </c>
      <c r="C520" s="48">
        <v>164.979996</v>
      </c>
      <c r="D520" s="48">
        <v>165.33000200000001</v>
      </c>
      <c r="E520" s="48">
        <v>164.270004</v>
      </c>
      <c r="F520" s="48">
        <v>165.13000500000001</v>
      </c>
      <c r="G520" s="49">
        <v>119298000</v>
      </c>
      <c r="H520" s="48">
        <v>158.823994</v>
      </c>
      <c r="I520" s="52">
        <f t="shared" si="69"/>
        <v>0.96181184031333367</v>
      </c>
      <c r="J520" s="52">
        <f t="shared" ca="1" si="70"/>
        <v>1</v>
      </c>
      <c r="K520" s="48">
        <f t="shared" si="65"/>
        <v>158.68</v>
      </c>
      <c r="L520" s="48">
        <f t="shared" si="66"/>
        <v>159.02000000000001</v>
      </c>
      <c r="M520" s="48">
        <f t="shared" si="67"/>
        <v>158</v>
      </c>
      <c r="N520" s="48">
        <f t="shared" si="68"/>
        <v>158.82</v>
      </c>
      <c r="O520" s="49">
        <f t="shared" ca="1" si="71"/>
        <v>119298000</v>
      </c>
    </row>
    <row r="521" spans="1:15" x14ac:dyDescent="0.25">
      <c r="A521">
        <v>506</v>
      </c>
      <c r="B521" s="93">
        <v>41463</v>
      </c>
      <c r="C521" s="48">
        <v>163.86000100000001</v>
      </c>
      <c r="D521" s="48">
        <v>164.38999899999999</v>
      </c>
      <c r="E521" s="48">
        <v>163.08000200000001</v>
      </c>
      <c r="F521" s="48">
        <v>163.949997</v>
      </c>
      <c r="G521" s="49">
        <v>108092500</v>
      </c>
      <c r="H521" s="48">
        <v>157.68904800000001</v>
      </c>
      <c r="I521" s="52">
        <f t="shared" si="69"/>
        <v>0.9618118382765205</v>
      </c>
      <c r="J521" s="52">
        <f t="shared" ca="1" si="70"/>
        <v>1</v>
      </c>
      <c r="K521" s="48">
        <f t="shared" si="65"/>
        <v>157.6</v>
      </c>
      <c r="L521" s="48">
        <f t="shared" si="66"/>
        <v>158.11000000000001</v>
      </c>
      <c r="M521" s="48">
        <f t="shared" si="67"/>
        <v>156.85</v>
      </c>
      <c r="N521" s="48">
        <f t="shared" si="68"/>
        <v>157.69</v>
      </c>
      <c r="O521" s="49">
        <f t="shared" ca="1" si="71"/>
        <v>108092500</v>
      </c>
    </row>
    <row r="522" spans="1:15" x14ac:dyDescent="0.25">
      <c r="A522">
        <v>507</v>
      </c>
      <c r="B522" s="93">
        <v>41460</v>
      </c>
      <c r="C522" s="48">
        <v>162.470001</v>
      </c>
      <c r="D522" s="48">
        <v>163.08000200000001</v>
      </c>
      <c r="E522" s="48">
        <v>161.300003</v>
      </c>
      <c r="F522" s="48">
        <v>163.020004</v>
      </c>
      <c r="G522" s="49">
        <v>122416900</v>
      </c>
      <c r="H522" s="48">
        <v>156.79456999999999</v>
      </c>
      <c r="I522" s="52">
        <f t="shared" si="69"/>
        <v>0.96181183997517261</v>
      </c>
      <c r="J522" s="52">
        <f t="shared" ca="1" si="70"/>
        <v>1</v>
      </c>
      <c r="K522" s="48">
        <f t="shared" si="65"/>
        <v>156.27000000000001</v>
      </c>
      <c r="L522" s="48">
        <f t="shared" si="66"/>
        <v>156.85</v>
      </c>
      <c r="M522" s="48">
        <f t="shared" si="67"/>
        <v>155.13999999999999</v>
      </c>
      <c r="N522" s="48">
        <f t="shared" si="68"/>
        <v>156.79</v>
      </c>
      <c r="O522" s="49">
        <f t="shared" ca="1" si="71"/>
        <v>122416900</v>
      </c>
    </row>
    <row r="523" spans="1:15" x14ac:dyDescent="0.25">
      <c r="A523">
        <v>508</v>
      </c>
      <c r="B523" s="93">
        <v>41458</v>
      </c>
      <c r="C523" s="48">
        <v>160.479996</v>
      </c>
      <c r="D523" s="48">
        <v>161.770004</v>
      </c>
      <c r="E523" s="48">
        <v>160.220001</v>
      </c>
      <c r="F523" s="48">
        <v>161.279999</v>
      </c>
      <c r="G523" s="49">
        <v>75216400</v>
      </c>
      <c r="H523" s="48">
        <v>155.12101200000001</v>
      </c>
      <c r="I523" s="52">
        <f t="shared" si="69"/>
        <v>0.96181183632075795</v>
      </c>
      <c r="J523" s="52">
        <f t="shared" ca="1" si="70"/>
        <v>1</v>
      </c>
      <c r="K523" s="48">
        <f t="shared" si="65"/>
        <v>154.35</v>
      </c>
      <c r="L523" s="48">
        <f t="shared" si="66"/>
        <v>155.59</v>
      </c>
      <c r="M523" s="48">
        <f t="shared" si="67"/>
        <v>154.1</v>
      </c>
      <c r="N523" s="48">
        <f t="shared" si="68"/>
        <v>155.12</v>
      </c>
      <c r="O523" s="49">
        <f t="shared" ca="1" si="71"/>
        <v>75216400</v>
      </c>
    </row>
    <row r="524" spans="1:15" x14ac:dyDescent="0.25">
      <c r="A524">
        <v>509</v>
      </c>
      <c r="B524" s="93">
        <v>41457</v>
      </c>
      <c r="C524" s="48">
        <v>161.11999499999999</v>
      </c>
      <c r="D524" s="48">
        <v>162.300003</v>
      </c>
      <c r="E524" s="48">
        <v>160.5</v>
      </c>
      <c r="F524" s="48">
        <v>161.21000699999999</v>
      </c>
      <c r="G524" s="49">
        <v>154863700</v>
      </c>
      <c r="H524" s="48">
        <v>155.05369300000001</v>
      </c>
      <c r="I524" s="52">
        <f t="shared" si="69"/>
        <v>0.96181183715226826</v>
      </c>
      <c r="J524" s="52">
        <f t="shared" ca="1" si="70"/>
        <v>1</v>
      </c>
      <c r="K524" s="48">
        <f t="shared" si="65"/>
        <v>154.97</v>
      </c>
      <c r="L524" s="48">
        <f t="shared" si="66"/>
        <v>156.1</v>
      </c>
      <c r="M524" s="48">
        <f t="shared" si="67"/>
        <v>154.37</v>
      </c>
      <c r="N524" s="48">
        <f t="shared" si="68"/>
        <v>155.05000000000001</v>
      </c>
      <c r="O524" s="49">
        <f t="shared" ca="1" si="71"/>
        <v>154863700</v>
      </c>
    </row>
    <row r="525" spans="1:15" x14ac:dyDescent="0.25">
      <c r="A525">
        <v>510</v>
      </c>
      <c r="B525" s="93">
        <v>41456</v>
      </c>
      <c r="C525" s="48">
        <v>161.259995</v>
      </c>
      <c r="D525" s="48">
        <v>162.479996</v>
      </c>
      <c r="E525" s="48">
        <v>161.08000200000001</v>
      </c>
      <c r="F525" s="48">
        <v>161.36000100000001</v>
      </c>
      <c r="G525" s="49">
        <v>131954800</v>
      </c>
      <c r="H525" s="48">
        <v>155.197959</v>
      </c>
      <c r="I525" s="52">
        <f t="shared" si="69"/>
        <v>0.96181183712312934</v>
      </c>
      <c r="J525" s="52">
        <f t="shared" ca="1" si="70"/>
        <v>1</v>
      </c>
      <c r="K525" s="48">
        <f t="shared" si="65"/>
        <v>155.1</v>
      </c>
      <c r="L525" s="48">
        <f t="shared" si="66"/>
        <v>156.28</v>
      </c>
      <c r="M525" s="48">
        <f t="shared" si="67"/>
        <v>154.93</v>
      </c>
      <c r="N525" s="48">
        <f t="shared" si="68"/>
        <v>155.19999999999999</v>
      </c>
      <c r="O525" s="49">
        <f t="shared" ca="1" si="71"/>
        <v>131954800</v>
      </c>
    </row>
    <row r="526" spans="1:15" x14ac:dyDescent="0.25">
      <c r="A526">
        <v>511</v>
      </c>
      <c r="B526" s="93">
        <v>41453</v>
      </c>
      <c r="C526" s="48">
        <v>160.63000500000001</v>
      </c>
      <c r="D526" s="48">
        <v>161.39999399999999</v>
      </c>
      <c r="E526" s="48">
        <v>159.86000100000001</v>
      </c>
      <c r="F526" s="48">
        <v>160.41999799999999</v>
      </c>
      <c r="G526" s="49">
        <v>160402900</v>
      </c>
      <c r="H526" s="48">
        <v>154.29385400000001</v>
      </c>
      <c r="I526" s="52">
        <f t="shared" si="69"/>
        <v>0.96181184343363491</v>
      </c>
      <c r="J526" s="52">
        <f t="shared" ca="1" si="70"/>
        <v>1</v>
      </c>
      <c r="K526" s="48">
        <f t="shared" si="65"/>
        <v>154.5</v>
      </c>
      <c r="L526" s="48">
        <f t="shared" si="66"/>
        <v>155.24</v>
      </c>
      <c r="M526" s="48">
        <f t="shared" si="67"/>
        <v>153.76</v>
      </c>
      <c r="N526" s="48">
        <f t="shared" si="68"/>
        <v>154.29</v>
      </c>
      <c r="O526" s="49">
        <f t="shared" ca="1" si="71"/>
        <v>160402900</v>
      </c>
    </row>
    <row r="527" spans="1:15" x14ac:dyDescent="0.25">
      <c r="A527">
        <v>512</v>
      </c>
      <c r="B527" s="93">
        <v>41452</v>
      </c>
      <c r="C527" s="48">
        <v>161.10000600000001</v>
      </c>
      <c r="D527" s="48">
        <v>161.820007</v>
      </c>
      <c r="E527" s="48">
        <v>160.949997</v>
      </c>
      <c r="F527" s="48">
        <v>161.08000200000001</v>
      </c>
      <c r="G527" s="49">
        <v>129483700</v>
      </c>
      <c r="H527" s="48">
        <v>154.928653</v>
      </c>
      <c r="I527" s="52">
        <f t="shared" si="69"/>
        <v>0.96181183931199599</v>
      </c>
      <c r="J527" s="52">
        <f t="shared" ca="1" si="70"/>
        <v>1</v>
      </c>
      <c r="K527" s="48">
        <f t="shared" si="65"/>
        <v>154.94999999999999</v>
      </c>
      <c r="L527" s="48">
        <f t="shared" si="66"/>
        <v>155.63999999999999</v>
      </c>
      <c r="M527" s="48">
        <f t="shared" si="67"/>
        <v>154.80000000000001</v>
      </c>
      <c r="N527" s="48">
        <f t="shared" si="68"/>
        <v>154.93</v>
      </c>
      <c r="O527" s="49">
        <f t="shared" ca="1" si="71"/>
        <v>129483700</v>
      </c>
    </row>
    <row r="528" spans="1:15" x14ac:dyDescent="0.25">
      <c r="A528">
        <v>513</v>
      </c>
      <c r="B528" s="93">
        <v>41451</v>
      </c>
      <c r="C528" s="48">
        <v>159.86999499999999</v>
      </c>
      <c r="D528" s="48">
        <v>160.5</v>
      </c>
      <c r="E528" s="48">
        <v>159.25</v>
      </c>
      <c r="F528" s="48">
        <v>160.13999899999999</v>
      </c>
      <c r="G528" s="49">
        <v>134848000</v>
      </c>
      <c r="H528" s="48">
        <v>154.02454800000001</v>
      </c>
      <c r="I528" s="52">
        <f t="shared" si="69"/>
        <v>0.96181184564638356</v>
      </c>
      <c r="J528" s="52">
        <f t="shared" ca="1" si="70"/>
        <v>1</v>
      </c>
      <c r="K528" s="48">
        <f t="shared" ref="K528:K591" si="72">ROUND($I528*C528,2)</f>
        <v>153.76</v>
      </c>
      <c r="L528" s="48">
        <f t="shared" ref="L528:L591" si="73">ROUND($I528*D528,2)</f>
        <v>154.37</v>
      </c>
      <c r="M528" s="48">
        <f t="shared" ref="M528:M591" si="74">ROUND($I528*E528,2)</f>
        <v>153.16999999999999</v>
      </c>
      <c r="N528" s="48">
        <f t="shared" ref="N528:N591" si="75">ROUND($I528*F528,2)</f>
        <v>154.02000000000001</v>
      </c>
      <c r="O528" s="49">
        <f t="shared" ca="1" si="71"/>
        <v>134848000</v>
      </c>
    </row>
    <row r="529" spans="1:15" x14ac:dyDescent="0.25">
      <c r="A529">
        <v>514</v>
      </c>
      <c r="B529" s="93">
        <v>41450</v>
      </c>
      <c r="C529" s="48">
        <v>158.479996</v>
      </c>
      <c r="D529" s="48">
        <v>160.10000600000001</v>
      </c>
      <c r="E529" s="48">
        <v>157.41999799999999</v>
      </c>
      <c r="F529" s="48">
        <v>158.570007</v>
      </c>
      <c r="G529" s="49">
        <v>162262200</v>
      </c>
      <c r="H529" s="48">
        <v>152.514511</v>
      </c>
      <c r="I529" s="52">
        <f t="shared" si="69"/>
        <v>0.96181184503573869</v>
      </c>
      <c r="J529" s="52">
        <f t="shared" ca="1" si="70"/>
        <v>1</v>
      </c>
      <c r="K529" s="48">
        <f t="shared" si="72"/>
        <v>152.43</v>
      </c>
      <c r="L529" s="48">
        <f t="shared" si="73"/>
        <v>153.99</v>
      </c>
      <c r="M529" s="48">
        <f t="shared" si="74"/>
        <v>151.41</v>
      </c>
      <c r="N529" s="48">
        <f t="shared" si="75"/>
        <v>152.51</v>
      </c>
      <c r="O529" s="49">
        <f t="shared" ca="1" si="71"/>
        <v>162262200</v>
      </c>
    </row>
    <row r="530" spans="1:15" x14ac:dyDescent="0.25">
      <c r="A530">
        <v>515</v>
      </c>
      <c r="B530" s="93">
        <v>41449</v>
      </c>
      <c r="C530" s="48">
        <v>157.41000399999999</v>
      </c>
      <c r="D530" s="48">
        <v>158.429993</v>
      </c>
      <c r="E530" s="48">
        <v>155.729996</v>
      </c>
      <c r="F530" s="48">
        <v>157.05999800000001</v>
      </c>
      <c r="G530" s="49">
        <v>222329000</v>
      </c>
      <c r="H530" s="48">
        <v>151.06216499999999</v>
      </c>
      <c r="I530" s="52">
        <f t="shared" ref="I530:I593" si="76">H530/F530</f>
        <v>0.96181183575463935</v>
      </c>
      <c r="J530" s="52">
        <f t="shared" ref="J530:J593" ca="1" si="77">INDEX(OFFSET($T$15,0,0,$S$13+1,1),MATCH(B530,OFFSET($Q$15,0,0,$S$13+1,1),-1))</f>
        <v>1</v>
      </c>
      <c r="K530" s="48">
        <f t="shared" si="72"/>
        <v>151.4</v>
      </c>
      <c r="L530" s="48">
        <f t="shared" si="73"/>
        <v>152.38</v>
      </c>
      <c r="M530" s="48">
        <f t="shared" si="74"/>
        <v>149.78</v>
      </c>
      <c r="N530" s="48">
        <f t="shared" si="75"/>
        <v>151.06</v>
      </c>
      <c r="O530" s="49">
        <f t="shared" ref="O530:O593" ca="1" si="78">G530*J530</f>
        <v>222329000</v>
      </c>
    </row>
    <row r="531" spans="1:15" x14ac:dyDescent="0.25">
      <c r="A531">
        <v>516</v>
      </c>
      <c r="B531" s="93">
        <v>41446</v>
      </c>
      <c r="C531" s="48">
        <v>159.63999899999999</v>
      </c>
      <c r="D531" s="48">
        <v>159.759995</v>
      </c>
      <c r="E531" s="48">
        <v>157.470001</v>
      </c>
      <c r="F531" s="48">
        <v>159.070007</v>
      </c>
      <c r="G531" s="49">
        <v>271956800</v>
      </c>
      <c r="H531" s="48">
        <v>152.995417</v>
      </c>
      <c r="I531" s="52">
        <f t="shared" si="76"/>
        <v>0.96181184552283328</v>
      </c>
      <c r="J531" s="52">
        <f t="shared" ca="1" si="77"/>
        <v>1</v>
      </c>
      <c r="K531" s="48">
        <f t="shared" si="72"/>
        <v>153.54</v>
      </c>
      <c r="L531" s="48">
        <f t="shared" si="73"/>
        <v>153.66</v>
      </c>
      <c r="M531" s="48">
        <f t="shared" si="74"/>
        <v>151.46</v>
      </c>
      <c r="N531" s="48">
        <f t="shared" si="75"/>
        <v>153</v>
      </c>
      <c r="O531" s="49">
        <f t="shared" ca="1" si="78"/>
        <v>271956800</v>
      </c>
    </row>
    <row r="532" spans="1:15" x14ac:dyDescent="0.25">
      <c r="A532">
        <v>517</v>
      </c>
      <c r="B532" s="93">
        <v>41445</v>
      </c>
      <c r="C532" s="48">
        <v>161.86000100000001</v>
      </c>
      <c r="D532" s="48">
        <v>163.470001</v>
      </c>
      <c r="E532" s="48">
        <v>158.979996</v>
      </c>
      <c r="F532" s="48">
        <v>159.39999399999999</v>
      </c>
      <c r="G532" s="49">
        <v>321255900</v>
      </c>
      <c r="H532" s="48">
        <v>152.50584499999999</v>
      </c>
      <c r="I532" s="52">
        <f t="shared" si="76"/>
        <v>0.95674937729295018</v>
      </c>
      <c r="J532" s="52">
        <f t="shared" ca="1" si="77"/>
        <v>1</v>
      </c>
      <c r="K532" s="48">
        <f t="shared" si="72"/>
        <v>154.86000000000001</v>
      </c>
      <c r="L532" s="48">
        <f t="shared" si="73"/>
        <v>156.4</v>
      </c>
      <c r="M532" s="48">
        <f t="shared" si="74"/>
        <v>152.1</v>
      </c>
      <c r="N532" s="48">
        <f t="shared" si="75"/>
        <v>152.51</v>
      </c>
      <c r="O532" s="49">
        <f t="shared" ca="1" si="78"/>
        <v>321255900</v>
      </c>
    </row>
    <row r="533" spans="1:15" x14ac:dyDescent="0.25">
      <c r="A533">
        <v>518</v>
      </c>
      <c r="B533" s="93">
        <v>41444</v>
      </c>
      <c r="C533" s="48">
        <v>165.60000600000001</v>
      </c>
      <c r="D533" s="48">
        <v>165.88999899999999</v>
      </c>
      <c r="E533" s="48">
        <v>163.38000500000001</v>
      </c>
      <c r="F533" s="48">
        <v>163.449997</v>
      </c>
      <c r="G533" s="49">
        <v>206149500</v>
      </c>
      <c r="H533" s="48">
        <v>156.380683</v>
      </c>
      <c r="I533" s="52">
        <f t="shared" si="76"/>
        <v>0.95674937822115724</v>
      </c>
      <c r="J533" s="52">
        <f t="shared" ca="1" si="77"/>
        <v>1</v>
      </c>
      <c r="K533" s="48">
        <f t="shared" si="72"/>
        <v>158.44</v>
      </c>
      <c r="L533" s="48">
        <f t="shared" si="73"/>
        <v>158.72</v>
      </c>
      <c r="M533" s="48">
        <f t="shared" si="74"/>
        <v>156.31</v>
      </c>
      <c r="N533" s="48">
        <f t="shared" si="75"/>
        <v>156.38</v>
      </c>
      <c r="O533" s="49">
        <f t="shared" ca="1" si="78"/>
        <v>206149500</v>
      </c>
    </row>
    <row r="534" spans="1:15" x14ac:dyDescent="0.25">
      <c r="A534">
        <v>519</v>
      </c>
      <c r="B534" s="93">
        <v>41443</v>
      </c>
      <c r="C534" s="48">
        <v>164.529999</v>
      </c>
      <c r="D534" s="48">
        <v>165.990005</v>
      </c>
      <c r="E534" s="48">
        <v>164.520004</v>
      </c>
      <c r="F534" s="48">
        <v>165.740005</v>
      </c>
      <c r="G534" s="49">
        <v>114695600</v>
      </c>
      <c r="H534" s="48">
        <v>158.57164700000001</v>
      </c>
      <c r="I534" s="52">
        <f t="shared" si="76"/>
        <v>0.95674937984948183</v>
      </c>
      <c r="J534" s="52">
        <f t="shared" ca="1" si="77"/>
        <v>1</v>
      </c>
      <c r="K534" s="48">
        <f t="shared" si="72"/>
        <v>157.41</v>
      </c>
      <c r="L534" s="48">
        <f t="shared" si="73"/>
        <v>158.81</v>
      </c>
      <c r="M534" s="48">
        <f t="shared" si="74"/>
        <v>157.4</v>
      </c>
      <c r="N534" s="48">
        <f t="shared" si="75"/>
        <v>158.57</v>
      </c>
      <c r="O534" s="49">
        <f t="shared" ca="1" si="78"/>
        <v>114695600</v>
      </c>
    </row>
    <row r="535" spans="1:15" x14ac:dyDescent="0.25">
      <c r="A535">
        <v>520</v>
      </c>
      <c r="B535" s="93">
        <v>41442</v>
      </c>
      <c r="C535" s="48">
        <v>164.28999300000001</v>
      </c>
      <c r="D535" s="48">
        <v>165.220001</v>
      </c>
      <c r="E535" s="48">
        <v>163.220001</v>
      </c>
      <c r="F535" s="48">
        <v>164.44000199999999</v>
      </c>
      <c r="G535" s="49">
        <v>136295600</v>
      </c>
      <c r="H535" s="48">
        <v>157.32786999999999</v>
      </c>
      <c r="I535" s="52">
        <f t="shared" si="76"/>
        <v>0.95674938023900047</v>
      </c>
      <c r="J535" s="52">
        <f t="shared" ca="1" si="77"/>
        <v>1</v>
      </c>
      <c r="K535" s="48">
        <f t="shared" si="72"/>
        <v>157.18</v>
      </c>
      <c r="L535" s="48">
        <f t="shared" si="73"/>
        <v>158.07</v>
      </c>
      <c r="M535" s="48">
        <f t="shared" si="74"/>
        <v>156.16</v>
      </c>
      <c r="N535" s="48">
        <f t="shared" si="75"/>
        <v>157.33000000000001</v>
      </c>
      <c r="O535" s="49">
        <f t="shared" ca="1" si="78"/>
        <v>136295600</v>
      </c>
    </row>
    <row r="536" spans="1:15" x14ac:dyDescent="0.25">
      <c r="A536">
        <v>521</v>
      </c>
      <c r="B536" s="93">
        <v>41439</v>
      </c>
      <c r="C536" s="48">
        <v>164.029999</v>
      </c>
      <c r="D536" s="48">
        <v>164.66999799999999</v>
      </c>
      <c r="E536" s="48">
        <v>162.91000399999999</v>
      </c>
      <c r="F536" s="48">
        <v>163.179993</v>
      </c>
      <c r="G536" s="49">
        <v>141197500</v>
      </c>
      <c r="H536" s="48">
        <v>156.12235699999999</v>
      </c>
      <c r="I536" s="52">
        <f t="shared" si="76"/>
        <v>0.95674937919625969</v>
      </c>
      <c r="J536" s="52">
        <f t="shared" ca="1" si="77"/>
        <v>1</v>
      </c>
      <c r="K536" s="48">
        <f t="shared" si="72"/>
        <v>156.94</v>
      </c>
      <c r="L536" s="48">
        <f t="shared" si="73"/>
        <v>157.55000000000001</v>
      </c>
      <c r="M536" s="48">
        <f t="shared" si="74"/>
        <v>155.86000000000001</v>
      </c>
      <c r="N536" s="48">
        <f t="shared" si="75"/>
        <v>156.12</v>
      </c>
      <c r="O536" s="49">
        <f t="shared" ca="1" si="78"/>
        <v>141197500</v>
      </c>
    </row>
    <row r="537" spans="1:15" x14ac:dyDescent="0.25">
      <c r="A537">
        <v>522</v>
      </c>
      <c r="B537" s="93">
        <v>41438</v>
      </c>
      <c r="C537" s="48">
        <v>161.66000399999999</v>
      </c>
      <c r="D537" s="48">
        <v>164.5</v>
      </c>
      <c r="E537" s="48">
        <v>161.300003</v>
      </c>
      <c r="F537" s="48">
        <v>164.21000699999999</v>
      </c>
      <c r="G537" s="49">
        <v>163587800</v>
      </c>
      <c r="H537" s="48">
        <v>157.107822</v>
      </c>
      <c r="I537" s="52">
        <f t="shared" si="76"/>
        <v>0.95674937764298373</v>
      </c>
      <c r="J537" s="52">
        <f t="shared" ca="1" si="77"/>
        <v>1</v>
      </c>
      <c r="K537" s="48">
        <f t="shared" si="72"/>
        <v>154.66999999999999</v>
      </c>
      <c r="L537" s="48">
        <f t="shared" si="73"/>
        <v>157.38999999999999</v>
      </c>
      <c r="M537" s="48">
        <f t="shared" si="74"/>
        <v>154.32</v>
      </c>
      <c r="N537" s="48">
        <f t="shared" si="75"/>
        <v>157.11000000000001</v>
      </c>
      <c r="O537" s="49">
        <f t="shared" ca="1" si="78"/>
        <v>163587800</v>
      </c>
    </row>
    <row r="538" spans="1:15" x14ac:dyDescent="0.25">
      <c r="A538">
        <v>523</v>
      </c>
      <c r="B538" s="93">
        <v>41437</v>
      </c>
      <c r="C538" s="48">
        <v>164.220001</v>
      </c>
      <c r="D538" s="48">
        <v>164.38999899999999</v>
      </c>
      <c r="E538" s="48">
        <v>161.60000600000001</v>
      </c>
      <c r="F538" s="48">
        <v>161.75</v>
      </c>
      <c r="G538" s="49">
        <v>177361500</v>
      </c>
      <c r="H538" s="48">
        <v>154.754212</v>
      </c>
      <c r="I538" s="52">
        <f t="shared" si="76"/>
        <v>0.95674937867078824</v>
      </c>
      <c r="J538" s="52">
        <f t="shared" ca="1" si="77"/>
        <v>1</v>
      </c>
      <c r="K538" s="48">
        <f t="shared" si="72"/>
        <v>157.12</v>
      </c>
      <c r="L538" s="48">
        <f t="shared" si="73"/>
        <v>157.28</v>
      </c>
      <c r="M538" s="48">
        <f t="shared" si="74"/>
        <v>154.61000000000001</v>
      </c>
      <c r="N538" s="48">
        <f t="shared" si="75"/>
        <v>154.75</v>
      </c>
      <c r="O538" s="49">
        <f t="shared" ca="1" si="78"/>
        <v>177361500</v>
      </c>
    </row>
    <row r="539" spans="1:15" x14ac:dyDescent="0.25">
      <c r="A539">
        <v>524</v>
      </c>
      <c r="B539" s="93">
        <v>41436</v>
      </c>
      <c r="C539" s="48">
        <v>163.300003</v>
      </c>
      <c r="D539" s="48">
        <v>164.53999300000001</v>
      </c>
      <c r="E539" s="48">
        <v>162.740005</v>
      </c>
      <c r="F539" s="48">
        <v>163.10000600000001</v>
      </c>
      <c r="G539" s="49">
        <v>159505400</v>
      </c>
      <c r="H539" s="48">
        <v>156.04583</v>
      </c>
      <c r="I539" s="52">
        <f t="shared" si="76"/>
        <v>0.95674938233907847</v>
      </c>
      <c r="J539" s="52">
        <f t="shared" ca="1" si="77"/>
        <v>1</v>
      </c>
      <c r="K539" s="48">
        <f t="shared" si="72"/>
        <v>156.24</v>
      </c>
      <c r="L539" s="48">
        <f t="shared" si="73"/>
        <v>157.41999999999999</v>
      </c>
      <c r="M539" s="48">
        <f t="shared" si="74"/>
        <v>155.69999999999999</v>
      </c>
      <c r="N539" s="48">
        <f t="shared" si="75"/>
        <v>156.05000000000001</v>
      </c>
      <c r="O539" s="49">
        <f t="shared" ca="1" si="78"/>
        <v>159505400</v>
      </c>
    </row>
    <row r="540" spans="1:15" x14ac:dyDescent="0.25">
      <c r="A540">
        <v>525</v>
      </c>
      <c r="B540" s="93">
        <v>41435</v>
      </c>
      <c r="C540" s="48">
        <v>165.30999800000001</v>
      </c>
      <c r="D540" s="48">
        <v>165.39999399999999</v>
      </c>
      <c r="E540" s="48">
        <v>164.36999499999999</v>
      </c>
      <c r="F540" s="48">
        <v>164.800003</v>
      </c>
      <c r="G540" s="49">
        <v>105667100</v>
      </c>
      <c r="H540" s="48">
        <v>157.672301</v>
      </c>
      <c r="I540" s="52">
        <f t="shared" si="76"/>
        <v>0.95674938185529035</v>
      </c>
      <c r="J540" s="52">
        <f t="shared" ca="1" si="77"/>
        <v>1</v>
      </c>
      <c r="K540" s="48">
        <f t="shared" si="72"/>
        <v>158.16</v>
      </c>
      <c r="L540" s="48">
        <f t="shared" si="73"/>
        <v>158.25</v>
      </c>
      <c r="M540" s="48">
        <f t="shared" si="74"/>
        <v>157.26</v>
      </c>
      <c r="N540" s="48">
        <f t="shared" si="75"/>
        <v>157.66999999999999</v>
      </c>
      <c r="O540" s="49">
        <f t="shared" ca="1" si="78"/>
        <v>105667100</v>
      </c>
    </row>
    <row r="541" spans="1:15" x14ac:dyDescent="0.25">
      <c r="A541">
        <v>526</v>
      </c>
      <c r="B541" s="93">
        <v>41432</v>
      </c>
      <c r="C541" s="48">
        <v>163.85000600000001</v>
      </c>
      <c r="D541" s="48">
        <v>164.949997</v>
      </c>
      <c r="E541" s="48">
        <v>163.13999899999999</v>
      </c>
      <c r="F541" s="48">
        <v>164.800003</v>
      </c>
      <c r="G541" s="49">
        <v>188337800</v>
      </c>
      <c r="H541" s="48">
        <v>157.672301</v>
      </c>
      <c r="I541" s="52">
        <f t="shared" si="76"/>
        <v>0.95674938185529035</v>
      </c>
      <c r="J541" s="52">
        <f t="shared" ca="1" si="77"/>
        <v>1</v>
      </c>
      <c r="K541" s="48">
        <f t="shared" si="72"/>
        <v>156.76</v>
      </c>
      <c r="L541" s="48">
        <f t="shared" si="73"/>
        <v>157.82</v>
      </c>
      <c r="M541" s="48">
        <f t="shared" si="74"/>
        <v>156.08000000000001</v>
      </c>
      <c r="N541" s="48">
        <f t="shared" si="75"/>
        <v>157.66999999999999</v>
      </c>
      <c r="O541" s="49">
        <f t="shared" ca="1" si="78"/>
        <v>188337800</v>
      </c>
    </row>
    <row r="542" spans="1:15" x14ac:dyDescent="0.25">
      <c r="A542">
        <v>527</v>
      </c>
      <c r="B542" s="93">
        <v>41431</v>
      </c>
      <c r="C542" s="48">
        <v>161.199997</v>
      </c>
      <c r="D542" s="48">
        <v>162.740005</v>
      </c>
      <c r="E542" s="48">
        <v>160.25</v>
      </c>
      <c r="F542" s="48">
        <v>162.729996</v>
      </c>
      <c r="G542" s="49">
        <v>200225500</v>
      </c>
      <c r="H542" s="48">
        <v>155.691822</v>
      </c>
      <c r="I542" s="52">
        <f t="shared" si="76"/>
        <v>0.9567493752043108</v>
      </c>
      <c r="J542" s="52">
        <f t="shared" ca="1" si="77"/>
        <v>1</v>
      </c>
      <c r="K542" s="48">
        <f t="shared" si="72"/>
        <v>154.22999999999999</v>
      </c>
      <c r="L542" s="48">
        <f t="shared" si="73"/>
        <v>155.69999999999999</v>
      </c>
      <c r="M542" s="48">
        <f t="shared" si="74"/>
        <v>153.32</v>
      </c>
      <c r="N542" s="48">
        <f t="shared" si="75"/>
        <v>155.69</v>
      </c>
      <c r="O542" s="49">
        <f t="shared" ca="1" si="78"/>
        <v>200225500</v>
      </c>
    </row>
    <row r="543" spans="1:15" x14ac:dyDescent="0.25">
      <c r="A543">
        <v>528</v>
      </c>
      <c r="B543" s="93">
        <v>41430</v>
      </c>
      <c r="C543" s="48">
        <v>163.08999600000001</v>
      </c>
      <c r="D543" s="48">
        <v>163.41999799999999</v>
      </c>
      <c r="E543" s="48">
        <v>161.13000500000001</v>
      </c>
      <c r="F543" s="48">
        <v>161.270004</v>
      </c>
      <c r="G543" s="49">
        <v>211737800</v>
      </c>
      <c r="H543" s="48">
        <v>154.29497699999999</v>
      </c>
      <c r="I543" s="52">
        <f t="shared" si="76"/>
        <v>0.9567493840950112</v>
      </c>
      <c r="J543" s="52">
        <f t="shared" ca="1" si="77"/>
        <v>1</v>
      </c>
      <c r="K543" s="48">
        <f t="shared" si="72"/>
        <v>156.04</v>
      </c>
      <c r="L543" s="48">
        <f t="shared" si="73"/>
        <v>156.35</v>
      </c>
      <c r="M543" s="48">
        <f t="shared" si="74"/>
        <v>154.16</v>
      </c>
      <c r="N543" s="48">
        <f t="shared" si="75"/>
        <v>154.29</v>
      </c>
      <c r="O543" s="49">
        <f t="shared" ca="1" si="78"/>
        <v>211737800</v>
      </c>
    </row>
    <row r="544" spans="1:15" x14ac:dyDescent="0.25">
      <c r="A544">
        <v>529</v>
      </c>
      <c r="B544" s="93">
        <v>41429</v>
      </c>
      <c r="C544" s="48">
        <v>164.44000199999999</v>
      </c>
      <c r="D544" s="48">
        <v>165.10000600000001</v>
      </c>
      <c r="E544" s="48">
        <v>162.729996</v>
      </c>
      <c r="F544" s="48">
        <v>163.55999800000001</v>
      </c>
      <c r="G544" s="49">
        <v>157631500</v>
      </c>
      <c r="H544" s="48">
        <v>156.48592600000001</v>
      </c>
      <c r="I544" s="52">
        <f t="shared" si="76"/>
        <v>0.95674937584677644</v>
      </c>
      <c r="J544" s="52">
        <f t="shared" ca="1" si="77"/>
        <v>1</v>
      </c>
      <c r="K544" s="48">
        <f t="shared" si="72"/>
        <v>157.33000000000001</v>
      </c>
      <c r="L544" s="48">
        <f t="shared" si="73"/>
        <v>157.96</v>
      </c>
      <c r="M544" s="48">
        <f t="shared" si="74"/>
        <v>155.69</v>
      </c>
      <c r="N544" s="48">
        <f t="shared" si="75"/>
        <v>156.49</v>
      </c>
      <c r="O544" s="49">
        <f t="shared" ca="1" si="78"/>
        <v>157631500</v>
      </c>
    </row>
    <row r="545" spans="1:15" x14ac:dyDescent="0.25">
      <c r="A545">
        <v>530</v>
      </c>
      <c r="B545" s="93">
        <v>41428</v>
      </c>
      <c r="C545" s="48">
        <v>163.83000200000001</v>
      </c>
      <c r="D545" s="48">
        <v>164.46000699999999</v>
      </c>
      <c r="E545" s="48">
        <v>162.66000399999999</v>
      </c>
      <c r="F545" s="48">
        <v>164.35000600000001</v>
      </c>
      <c r="G545" s="49">
        <v>168390700</v>
      </c>
      <c r="H545" s="48">
        <v>157.24176600000001</v>
      </c>
      <c r="I545" s="52">
        <f t="shared" si="76"/>
        <v>0.95674937790997105</v>
      </c>
      <c r="J545" s="52">
        <f t="shared" ca="1" si="77"/>
        <v>1</v>
      </c>
      <c r="K545" s="48">
        <f t="shared" si="72"/>
        <v>156.74</v>
      </c>
      <c r="L545" s="48">
        <f t="shared" si="73"/>
        <v>157.35</v>
      </c>
      <c r="M545" s="48">
        <f t="shared" si="74"/>
        <v>155.62</v>
      </c>
      <c r="N545" s="48">
        <f t="shared" si="75"/>
        <v>157.24</v>
      </c>
      <c r="O545" s="49">
        <f t="shared" ca="1" si="78"/>
        <v>168390700</v>
      </c>
    </row>
    <row r="546" spans="1:15" x14ac:dyDescent="0.25">
      <c r="A546">
        <v>531</v>
      </c>
      <c r="B546" s="93">
        <v>41425</v>
      </c>
      <c r="C546" s="48">
        <v>165.36999499999999</v>
      </c>
      <c r="D546" s="48">
        <v>166.30999800000001</v>
      </c>
      <c r="E546" s="48">
        <v>163.13000500000001</v>
      </c>
      <c r="F546" s="48">
        <v>163.449997</v>
      </c>
      <c r="G546" s="49">
        <v>176850100</v>
      </c>
      <c r="H546" s="48">
        <v>156.380683</v>
      </c>
      <c r="I546" s="52">
        <f t="shared" si="76"/>
        <v>0.95674937822115724</v>
      </c>
      <c r="J546" s="52">
        <f t="shared" ca="1" si="77"/>
        <v>1</v>
      </c>
      <c r="K546" s="48">
        <f t="shared" si="72"/>
        <v>158.22</v>
      </c>
      <c r="L546" s="48">
        <f t="shared" si="73"/>
        <v>159.12</v>
      </c>
      <c r="M546" s="48">
        <f t="shared" si="74"/>
        <v>156.07</v>
      </c>
      <c r="N546" s="48">
        <f t="shared" si="75"/>
        <v>156.38</v>
      </c>
      <c r="O546" s="49">
        <f t="shared" ca="1" si="78"/>
        <v>176850100</v>
      </c>
    </row>
    <row r="547" spans="1:15" x14ac:dyDescent="0.25">
      <c r="A547">
        <v>532</v>
      </c>
      <c r="B547" s="93">
        <v>41424</v>
      </c>
      <c r="C547" s="48">
        <v>165.35000600000001</v>
      </c>
      <c r="D547" s="48">
        <v>166.58999600000001</v>
      </c>
      <c r="E547" s="48">
        <v>165.220001</v>
      </c>
      <c r="F547" s="48">
        <v>165.83000200000001</v>
      </c>
      <c r="G547" s="49">
        <v>107793800</v>
      </c>
      <c r="H547" s="48">
        <v>158.65775099999999</v>
      </c>
      <c r="I547" s="52">
        <f t="shared" si="76"/>
        <v>0.95674937638847757</v>
      </c>
      <c r="J547" s="52">
        <f t="shared" ca="1" si="77"/>
        <v>1</v>
      </c>
      <c r="K547" s="48">
        <f t="shared" si="72"/>
        <v>158.19999999999999</v>
      </c>
      <c r="L547" s="48">
        <f t="shared" si="73"/>
        <v>159.38</v>
      </c>
      <c r="M547" s="48">
        <f t="shared" si="74"/>
        <v>158.07</v>
      </c>
      <c r="N547" s="48">
        <f t="shared" si="75"/>
        <v>158.66</v>
      </c>
      <c r="O547" s="49">
        <f t="shared" ca="1" si="78"/>
        <v>107793800</v>
      </c>
    </row>
    <row r="548" spans="1:15" x14ac:dyDescent="0.25">
      <c r="A548">
        <v>533</v>
      </c>
      <c r="B548" s="93">
        <v>41423</v>
      </c>
      <c r="C548" s="48">
        <v>165.41999799999999</v>
      </c>
      <c r="D548" s="48">
        <v>165.800003</v>
      </c>
      <c r="E548" s="48">
        <v>164.33999600000001</v>
      </c>
      <c r="F548" s="48">
        <v>165.220001</v>
      </c>
      <c r="G548" s="49">
        <v>160363400</v>
      </c>
      <c r="H548" s="48">
        <v>158.07413399999999</v>
      </c>
      <c r="I548" s="52">
        <f t="shared" si="76"/>
        <v>0.95674938290310252</v>
      </c>
      <c r="J548" s="52">
        <f t="shared" ca="1" si="77"/>
        <v>1</v>
      </c>
      <c r="K548" s="48">
        <f t="shared" si="72"/>
        <v>158.27000000000001</v>
      </c>
      <c r="L548" s="48">
        <f t="shared" si="73"/>
        <v>158.63</v>
      </c>
      <c r="M548" s="48">
        <f t="shared" si="74"/>
        <v>157.22999999999999</v>
      </c>
      <c r="N548" s="48">
        <f t="shared" si="75"/>
        <v>158.07</v>
      </c>
      <c r="O548" s="49">
        <f t="shared" ca="1" si="78"/>
        <v>160363400</v>
      </c>
    </row>
    <row r="549" spans="1:15" x14ac:dyDescent="0.25">
      <c r="A549">
        <v>534</v>
      </c>
      <c r="B549" s="93">
        <v>41422</v>
      </c>
      <c r="C549" s="48">
        <v>167.03999300000001</v>
      </c>
      <c r="D549" s="48">
        <v>167.779999</v>
      </c>
      <c r="E549" s="48">
        <v>165.80999800000001</v>
      </c>
      <c r="F549" s="48">
        <v>166.300003</v>
      </c>
      <c r="G549" s="49">
        <v>143679800</v>
      </c>
      <c r="H549" s="48">
        <v>159.10742500000001</v>
      </c>
      <c r="I549" s="52">
        <f t="shared" si="76"/>
        <v>0.95674938141762988</v>
      </c>
      <c r="J549" s="52">
        <f t="shared" ca="1" si="77"/>
        <v>1</v>
      </c>
      <c r="K549" s="48">
        <f t="shared" si="72"/>
        <v>159.82</v>
      </c>
      <c r="L549" s="48">
        <f t="shared" si="73"/>
        <v>160.52000000000001</v>
      </c>
      <c r="M549" s="48">
        <f t="shared" si="74"/>
        <v>158.63999999999999</v>
      </c>
      <c r="N549" s="48">
        <f t="shared" si="75"/>
        <v>159.11000000000001</v>
      </c>
      <c r="O549" s="49">
        <f t="shared" ca="1" si="78"/>
        <v>143679800</v>
      </c>
    </row>
    <row r="550" spans="1:15" x14ac:dyDescent="0.25">
      <c r="A550">
        <v>535</v>
      </c>
      <c r="B550" s="93">
        <v>41418</v>
      </c>
      <c r="C550" s="48">
        <v>164.470001</v>
      </c>
      <c r="D550" s="48">
        <v>165.38000500000001</v>
      </c>
      <c r="E550" s="48">
        <v>163.979996</v>
      </c>
      <c r="F550" s="48">
        <v>165.30999800000001</v>
      </c>
      <c r="G550" s="49">
        <v>151573900</v>
      </c>
      <c r="H550" s="48">
        <v>158.16023799999999</v>
      </c>
      <c r="I550" s="52">
        <f t="shared" si="76"/>
        <v>0.95674937942954896</v>
      </c>
      <c r="J550" s="52">
        <f t="shared" ca="1" si="77"/>
        <v>1</v>
      </c>
      <c r="K550" s="48">
        <f t="shared" si="72"/>
        <v>157.36000000000001</v>
      </c>
      <c r="L550" s="48">
        <f t="shared" si="73"/>
        <v>158.22999999999999</v>
      </c>
      <c r="M550" s="48">
        <f t="shared" si="74"/>
        <v>156.88999999999999</v>
      </c>
      <c r="N550" s="48">
        <f t="shared" si="75"/>
        <v>158.16</v>
      </c>
      <c r="O550" s="49">
        <f t="shared" ca="1" si="78"/>
        <v>151573900</v>
      </c>
    </row>
    <row r="551" spans="1:15" x14ac:dyDescent="0.25">
      <c r="A551">
        <v>536</v>
      </c>
      <c r="B551" s="93">
        <v>41417</v>
      </c>
      <c r="C551" s="48">
        <v>164.16000399999999</v>
      </c>
      <c r="D551" s="48">
        <v>165.91000399999999</v>
      </c>
      <c r="E551" s="48">
        <v>163.94000199999999</v>
      </c>
      <c r="F551" s="48">
        <v>165.449997</v>
      </c>
      <c r="G551" s="49">
        <v>211064400</v>
      </c>
      <c r="H551" s="48">
        <v>158.29418200000001</v>
      </c>
      <c r="I551" s="52">
        <f t="shared" si="76"/>
        <v>0.95674937969324958</v>
      </c>
      <c r="J551" s="52">
        <f t="shared" ca="1" si="77"/>
        <v>1</v>
      </c>
      <c r="K551" s="48">
        <f t="shared" si="72"/>
        <v>157.06</v>
      </c>
      <c r="L551" s="48">
        <f t="shared" si="73"/>
        <v>158.72999999999999</v>
      </c>
      <c r="M551" s="48">
        <f t="shared" si="74"/>
        <v>156.85</v>
      </c>
      <c r="N551" s="48">
        <f t="shared" si="75"/>
        <v>158.29</v>
      </c>
      <c r="O551" s="49">
        <f t="shared" ca="1" si="78"/>
        <v>211064400</v>
      </c>
    </row>
    <row r="552" spans="1:15" x14ac:dyDescent="0.25">
      <c r="A552">
        <v>537</v>
      </c>
      <c r="B552" s="93">
        <v>41416</v>
      </c>
      <c r="C552" s="48">
        <v>167.33999600000001</v>
      </c>
      <c r="D552" s="48">
        <v>169.070007</v>
      </c>
      <c r="E552" s="48">
        <v>165.16999799999999</v>
      </c>
      <c r="F552" s="48">
        <v>165.929993</v>
      </c>
      <c r="G552" s="49">
        <v>244031800</v>
      </c>
      <c r="H552" s="48">
        <v>158.75341800000001</v>
      </c>
      <c r="I552" s="52">
        <f t="shared" si="76"/>
        <v>0.9567493804450411</v>
      </c>
      <c r="J552" s="52">
        <f t="shared" ca="1" si="77"/>
        <v>1</v>
      </c>
      <c r="K552" s="48">
        <f t="shared" si="72"/>
        <v>160.1</v>
      </c>
      <c r="L552" s="48">
        <f t="shared" si="73"/>
        <v>161.76</v>
      </c>
      <c r="M552" s="48">
        <f t="shared" si="74"/>
        <v>158.03</v>
      </c>
      <c r="N552" s="48">
        <f t="shared" si="75"/>
        <v>158.75</v>
      </c>
      <c r="O552" s="49">
        <f t="shared" ca="1" si="78"/>
        <v>244031800</v>
      </c>
    </row>
    <row r="553" spans="1:15" x14ac:dyDescent="0.25">
      <c r="A553">
        <v>538</v>
      </c>
      <c r="B553" s="93">
        <v>41415</v>
      </c>
      <c r="C553" s="48">
        <v>167.08000200000001</v>
      </c>
      <c r="D553" s="48">
        <v>167.800003</v>
      </c>
      <c r="E553" s="48">
        <v>166.5</v>
      </c>
      <c r="F553" s="48">
        <v>167.16999799999999</v>
      </c>
      <c r="G553" s="49">
        <v>95804200</v>
      </c>
      <c r="H553" s="48">
        <v>159.93979200000001</v>
      </c>
      <c r="I553" s="52">
        <f t="shared" si="76"/>
        <v>0.95674938035232859</v>
      </c>
      <c r="J553" s="52">
        <f t="shared" ca="1" si="77"/>
        <v>1</v>
      </c>
      <c r="K553" s="48">
        <f t="shared" si="72"/>
        <v>159.85</v>
      </c>
      <c r="L553" s="48">
        <f t="shared" si="73"/>
        <v>160.54</v>
      </c>
      <c r="M553" s="48">
        <f t="shared" si="74"/>
        <v>159.30000000000001</v>
      </c>
      <c r="N553" s="48">
        <f t="shared" si="75"/>
        <v>159.94</v>
      </c>
      <c r="O553" s="49">
        <f t="shared" ca="1" si="78"/>
        <v>95804200</v>
      </c>
    </row>
    <row r="554" spans="1:15" x14ac:dyDescent="0.25">
      <c r="A554">
        <v>539</v>
      </c>
      <c r="B554" s="93">
        <v>41414</v>
      </c>
      <c r="C554" s="48">
        <v>166.779999</v>
      </c>
      <c r="D554" s="48">
        <v>167.58000200000001</v>
      </c>
      <c r="E554" s="48">
        <v>166.61000100000001</v>
      </c>
      <c r="F554" s="48">
        <v>166.929993</v>
      </c>
      <c r="G554" s="49">
        <v>85071200</v>
      </c>
      <c r="H554" s="48">
        <v>159.71016700000001</v>
      </c>
      <c r="I554" s="52">
        <f t="shared" si="76"/>
        <v>0.95674937816597172</v>
      </c>
      <c r="J554" s="52">
        <f t="shared" ca="1" si="77"/>
        <v>1</v>
      </c>
      <c r="K554" s="48">
        <f t="shared" si="72"/>
        <v>159.57</v>
      </c>
      <c r="L554" s="48">
        <f t="shared" si="73"/>
        <v>160.33000000000001</v>
      </c>
      <c r="M554" s="48">
        <f t="shared" si="74"/>
        <v>159.4</v>
      </c>
      <c r="N554" s="48">
        <f t="shared" si="75"/>
        <v>159.71</v>
      </c>
      <c r="O554" s="49">
        <f t="shared" ca="1" si="78"/>
        <v>85071200</v>
      </c>
    </row>
    <row r="555" spans="1:15" x14ac:dyDescent="0.25">
      <c r="A555">
        <v>540</v>
      </c>
      <c r="B555" s="93">
        <v>41411</v>
      </c>
      <c r="C555" s="48">
        <v>165.949997</v>
      </c>
      <c r="D555" s="48">
        <v>167.03999300000001</v>
      </c>
      <c r="E555" s="48">
        <v>165.729996</v>
      </c>
      <c r="F555" s="48">
        <v>166.94000199999999</v>
      </c>
      <c r="G555" s="49">
        <v>129801000</v>
      </c>
      <c r="H555" s="48">
        <v>159.71974399999999</v>
      </c>
      <c r="I555" s="52">
        <f t="shared" si="76"/>
        <v>0.95674938353001815</v>
      </c>
      <c r="J555" s="52">
        <f t="shared" ca="1" si="77"/>
        <v>1</v>
      </c>
      <c r="K555" s="48">
        <f t="shared" si="72"/>
        <v>158.77000000000001</v>
      </c>
      <c r="L555" s="48">
        <f t="shared" si="73"/>
        <v>159.82</v>
      </c>
      <c r="M555" s="48">
        <f t="shared" si="74"/>
        <v>158.56</v>
      </c>
      <c r="N555" s="48">
        <f t="shared" si="75"/>
        <v>159.72</v>
      </c>
      <c r="O555" s="49">
        <f t="shared" ca="1" si="78"/>
        <v>129801000</v>
      </c>
    </row>
    <row r="556" spans="1:15" x14ac:dyDescent="0.25">
      <c r="A556">
        <v>541</v>
      </c>
      <c r="B556" s="93">
        <v>41410</v>
      </c>
      <c r="C556" s="48">
        <v>165.779999</v>
      </c>
      <c r="D556" s="48">
        <v>166.36000100000001</v>
      </c>
      <c r="E556" s="48">
        <v>165.08999600000001</v>
      </c>
      <c r="F556" s="48">
        <v>165.33999600000001</v>
      </c>
      <c r="G556" s="49">
        <v>109913600</v>
      </c>
      <c r="H556" s="48">
        <v>158.188939</v>
      </c>
      <c r="I556" s="52">
        <f t="shared" si="76"/>
        <v>0.95674938204304782</v>
      </c>
      <c r="J556" s="52">
        <f t="shared" ca="1" si="77"/>
        <v>1</v>
      </c>
      <c r="K556" s="48">
        <f t="shared" si="72"/>
        <v>158.61000000000001</v>
      </c>
      <c r="L556" s="48">
        <f t="shared" si="73"/>
        <v>159.16</v>
      </c>
      <c r="M556" s="48">
        <f t="shared" si="74"/>
        <v>157.94999999999999</v>
      </c>
      <c r="N556" s="48">
        <f t="shared" si="75"/>
        <v>158.19</v>
      </c>
      <c r="O556" s="49">
        <f t="shared" ca="1" si="78"/>
        <v>109913600</v>
      </c>
    </row>
    <row r="557" spans="1:15" x14ac:dyDescent="0.25">
      <c r="A557">
        <v>542</v>
      </c>
      <c r="B557" s="93">
        <v>41409</v>
      </c>
      <c r="C557" s="48">
        <v>164.96000699999999</v>
      </c>
      <c r="D557" s="48">
        <v>166.449997</v>
      </c>
      <c r="E557" s="48">
        <v>164.91000399999999</v>
      </c>
      <c r="F557" s="48">
        <v>166.11999499999999</v>
      </c>
      <c r="G557" s="49">
        <v>120718500</v>
      </c>
      <c r="H557" s="48">
        <v>158.935202</v>
      </c>
      <c r="I557" s="52">
        <f t="shared" si="76"/>
        <v>0.95674937866450105</v>
      </c>
      <c r="J557" s="52">
        <f t="shared" ca="1" si="77"/>
        <v>1</v>
      </c>
      <c r="K557" s="48">
        <f t="shared" si="72"/>
        <v>157.83000000000001</v>
      </c>
      <c r="L557" s="48">
        <f t="shared" si="73"/>
        <v>159.25</v>
      </c>
      <c r="M557" s="48">
        <f t="shared" si="74"/>
        <v>157.78</v>
      </c>
      <c r="N557" s="48">
        <f t="shared" si="75"/>
        <v>158.94</v>
      </c>
      <c r="O557" s="49">
        <f t="shared" ca="1" si="78"/>
        <v>120718500</v>
      </c>
    </row>
    <row r="558" spans="1:15" x14ac:dyDescent="0.25">
      <c r="A558">
        <v>543</v>
      </c>
      <c r="B558" s="93">
        <v>41408</v>
      </c>
      <c r="C558" s="48">
        <v>163.66999799999999</v>
      </c>
      <c r="D558" s="48">
        <v>165.35000600000001</v>
      </c>
      <c r="E558" s="48">
        <v>163.66999799999999</v>
      </c>
      <c r="F558" s="48">
        <v>165.229996</v>
      </c>
      <c r="G558" s="49">
        <v>119000900</v>
      </c>
      <c r="H558" s="48">
        <v>158.083696</v>
      </c>
      <c r="I558" s="52">
        <f t="shared" si="76"/>
        <v>0.95674937860556508</v>
      </c>
      <c r="J558" s="52">
        <f t="shared" ca="1" si="77"/>
        <v>1</v>
      </c>
      <c r="K558" s="48">
        <f t="shared" si="72"/>
        <v>156.59</v>
      </c>
      <c r="L558" s="48">
        <f t="shared" si="73"/>
        <v>158.19999999999999</v>
      </c>
      <c r="M558" s="48">
        <f t="shared" si="74"/>
        <v>156.59</v>
      </c>
      <c r="N558" s="48">
        <f t="shared" si="75"/>
        <v>158.08000000000001</v>
      </c>
      <c r="O558" s="49">
        <f t="shared" ca="1" si="78"/>
        <v>119000900</v>
      </c>
    </row>
    <row r="559" spans="1:15" x14ac:dyDescent="0.25">
      <c r="A559">
        <v>544</v>
      </c>
      <c r="B559" s="93">
        <v>41407</v>
      </c>
      <c r="C559" s="48">
        <v>163.199997</v>
      </c>
      <c r="D559" s="48">
        <v>163.80999800000001</v>
      </c>
      <c r="E559" s="48">
        <v>162.820007</v>
      </c>
      <c r="F559" s="48">
        <v>163.53999300000001</v>
      </c>
      <c r="G559" s="49">
        <v>81843200</v>
      </c>
      <c r="H559" s="48">
        <v>156.46678700000001</v>
      </c>
      <c r="I559" s="52">
        <f t="shared" si="76"/>
        <v>0.95674938056283276</v>
      </c>
      <c r="J559" s="52">
        <f t="shared" ca="1" si="77"/>
        <v>1</v>
      </c>
      <c r="K559" s="48">
        <f t="shared" si="72"/>
        <v>156.13999999999999</v>
      </c>
      <c r="L559" s="48">
        <f t="shared" si="73"/>
        <v>156.72999999999999</v>
      </c>
      <c r="M559" s="48">
        <f t="shared" si="74"/>
        <v>155.78</v>
      </c>
      <c r="N559" s="48">
        <f t="shared" si="75"/>
        <v>156.47</v>
      </c>
      <c r="O559" s="49">
        <f t="shared" ca="1" si="78"/>
        <v>81843200</v>
      </c>
    </row>
    <row r="560" spans="1:15" x14ac:dyDescent="0.25">
      <c r="A560">
        <v>545</v>
      </c>
      <c r="B560" s="93">
        <v>41404</v>
      </c>
      <c r="C560" s="48">
        <v>162.990005</v>
      </c>
      <c r="D560" s="48">
        <v>163.550003</v>
      </c>
      <c r="E560" s="48">
        <v>162.509995</v>
      </c>
      <c r="F560" s="48">
        <v>163.41000399999999</v>
      </c>
      <c r="G560" s="49">
        <v>103203000</v>
      </c>
      <c r="H560" s="48">
        <v>156.34242</v>
      </c>
      <c r="I560" s="52">
        <f t="shared" si="76"/>
        <v>0.95674937992168474</v>
      </c>
      <c r="J560" s="52">
        <f t="shared" ca="1" si="77"/>
        <v>1</v>
      </c>
      <c r="K560" s="48">
        <f t="shared" si="72"/>
        <v>155.94</v>
      </c>
      <c r="L560" s="48">
        <f t="shared" si="73"/>
        <v>156.47999999999999</v>
      </c>
      <c r="M560" s="48">
        <f t="shared" si="74"/>
        <v>155.47999999999999</v>
      </c>
      <c r="N560" s="48">
        <f t="shared" si="75"/>
        <v>156.34</v>
      </c>
      <c r="O560" s="49">
        <f t="shared" ca="1" si="78"/>
        <v>103203000</v>
      </c>
    </row>
    <row r="561" spans="1:15" x14ac:dyDescent="0.25">
      <c r="A561">
        <v>546</v>
      </c>
      <c r="B561" s="93">
        <v>41403</v>
      </c>
      <c r="C561" s="48">
        <v>163.270004</v>
      </c>
      <c r="D561" s="48">
        <v>163.699997</v>
      </c>
      <c r="E561" s="48">
        <v>162.470001</v>
      </c>
      <c r="F561" s="48">
        <v>162.88000500000001</v>
      </c>
      <c r="G561" s="49">
        <v>106738600</v>
      </c>
      <c r="H561" s="48">
        <v>155.83534399999999</v>
      </c>
      <c r="I561" s="52">
        <f t="shared" si="76"/>
        <v>0.95674938123927478</v>
      </c>
      <c r="J561" s="52">
        <f t="shared" ca="1" si="77"/>
        <v>1</v>
      </c>
      <c r="K561" s="48">
        <f t="shared" si="72"/>
        <v>156.21</v>
      </c>
      <c r="L561" s="48">
        <f t="shared" si="73"/>
        <v>156.62</v>
      </c>
      <c r="M561" s="48">
        <f t="shared" si="74"/>
        <v>155.44</v>
      </c>
      <c r="N561" s="48">
        <f t="shared" si="75"/>
        <v>155.84</v>
      </c>
      <c r="O561" s="49">
        <f t="shared" ca="1" si="78"/>
        <v>106738600</v>
      </c>
    </row>
    <row r="562" spans="1:15" x14ac:dyDescent="0.25">
      <c r="A562">
        <v>547</v>
      </c>
      <c r="B562" s="93">
        <v>41402</v>
      </c>
      <c r="C562" s="48">
        <v>162.41999799999999</v>
      </c>
      <c r="D562" s="48">
        <v>163.38999899999999</v>
      </c>
      <c r="E562" s="48">
        <v>162.33000200000001</v>
      </c>
      <c r="F562" s="48">
        <v>163.33999600000001</v>
      </c>
      <c r="G562" s="49">
        <v>97419200</v>
      </c>
      <c r="H562" s="48">
        <v>156.27544</v>
      </c>
      <c r="I562" s="52">
        <f t="shared" si="76"/>
        <v>0.95674938059873582</v>
      </c>
      <c r="J562" s="52">
        <f t="shared" ca="1" si="77"/>
        <v>1</v>
      </c>
      <c r="K562" s="48">
        <f t="shared" si="72"/>
        <v>155.4</v>
      </c>
      <c r="L562" s="48">
        <f t="shared" si="73"/>
        <v>156.32</v>
      </c>
      <c r="M562" s="48">
        <f t="shared" si="74"/>
        <v>155.31</v>
      </c>
      <c r="N562" s="48">
        <f t="shared" si="75"/>
        <v>156.28</v>
      </c>
      <c r="O562" s="49">
        <f t="shared" ca="1" si="78"/>
        <v>97419200</v>
      </c>
    </row>
    <row r="563" spans="1:15" x14ac:dyDescent="0.25">
      <c r="A563">
        <v>548</v>
      </c>
      <c r="B563" s="93">
        <v>41401</v>
      </c>
      <c r="C563" s="48">
        <v>162.13000500000001</v>
      </c>
      <c r="D563" s="48">
        <v>162.64999399999999</v>
      </c>
      <c r="E563" s="48">
        <v>161.66999799999999</v>
      </c>
      <c r="F563" s="48">
        <v>162.60000600000001</v>
      </c>
      <c r="G563" s="49">
        <v>90359200</v>
      </c>
      <c r="H563" s="48">
        <v>155.567455</v>
      </c>
      <c r="I563" s="52">
        <f t="shared" si="76"/>
        <v>0.95674938043975222</v>
      </c>
      <c r="J563" s="52">
        <f t="shared" ca="1" si="77"/>
        <v>1</v>
      </c>
      <c r="K563" s="48">
        <f t="shared" si="72"/>
        <v>155.12</v>
      </c>
      <c r="L563" s="48">
        <f t="shared" si="73"/>
        <v>155.62</v>
      </c>
      <c r="M563" s="48">
        <f t="shared" si="74"/>
        <v>154.68</v>
      </c>
      <c r="N563" s="48">
        <f t="shared" si="75"/>
        <v>155.57</v>
      </c>
      <c r="O563" s="49">
        <f t="shared" ca="1" si="78"/>
        <v>90359200</v>
      </c>
    </row>
    <row r="564" spans="1:15" x14ac:dyDescent="0.25">
      <c r="A564">
        <v>549</v>
      </c>
      <c r="B564" s="93">
        <v>41400</v>
      </c>
      <c r="C564" s="48">
        <v>161.490005</v>
      </c>
      <c r="D564" s="48">
        <v>162.009995</v>
      </c>
      <c r="E564" s="48">
        <v>161.41999799999999</v>
      </c>
      <c r="F564" s="48">
        <v>161.779999</v>
      </c>
      <c r="G564" s="49">
        <v>66882100</v>
      </c>
      <c r="H564" s="48">
        <v>154.78291300000001</v>
      </c>
      <c r="I564" s="52">
        <f t="shared" si="76"/>
        <v>0.95674937542804661</v>
      </c>
      <c r="J564" s="52">
        <f t="shared" ca="1" si="77"/>
        <v>1</v>
      </c>
      <c r="K564" s="48">
        <f t="shared" si="72"/>
        <v>154.51</v>
      </c>
      <c r="L564" s="48">
        <f t="shared" si="73"/>
        <v>155</v>
      </c>
      <c r="M564" s="48">
        <f t="shared" si="74"/>
        <v>154.44</v>
      </c>
      <c r="N564" s="48">
        <f t="shared" si="75"/>
        <v>154.78</v>
      </c>
      <c r="O564" s="49">
        <f t="shared" ca="1" si="78"/>
        <v>66882100</v>
      </c>
    </row>
    <row r="565" spans="1:15" x14ac:dyDescent="0.25">
      <c r="A565">
        <v>550</v>
      </c>
      <c r="B565" s="93">
        <v>41397</v>
      </c>
      <c r="C565" s="48">
        <v>161.13999899999999</v>
      </c>
      <c r="D565" s="48">
        <v>161.88000500000001</v>
      </c>
      <c r="E565" s="48">
        <v>159.779999</v>
      </c>
      <c r="F565" s="48">
        <v>161.36999499999999</v>
      </c>
      <c r="G565" s="49">
        <v>144202300</v>
      </c>
      <c r="H565" s="48">
        <v>154.39064300000001</v>
      </c>
      <c r="I565" s="52">
        <f t="shared" si="76"/>
        <v>0.95674938206449112</v>
      </c>
      <c r="J565" s="52">
        <f t="shared" ca="1" si="77"/>
        <v>1</v>
      </c>
      <c r="K565" s="48">
        <f t="shared" si="72"/>
        <v>154.16999999999999</v>
      </c>
      <c r="L565" s="48">
        <f t="shared" si="73"/>
        <v>154.88</v>
      </c>
      <c r="M565" s="48">
        <f t="shared" si="74"/>
        <v>152.87</v>
      </c>
      <c r="N565" s="48">
        <f t="shared" si="75"/>
        <v>154.38999999999999</v>
      </c>
      <c r="O565" s="49">
        <f t="shared" ca="1" si="78"/>
        <v>144202300</v>
      </c>
    </row>
    <row r="566" spans="1:15" x14ac:dyDescent="0.25">
      <c r="A566">
        <v>551</v>
      </c>
      <c r="B566" s="93">
        <v>41396</v>
      </c>
      <c r="C566" s="48">
        <v>158.679993</v>
      </c>
      <c r="D566" s="48">
        <v>159.88999899999999</v>
      </c>
      <c r="E566" s="48">
        <v>158.529999</v>
      </c>
      <c r="F566" s="48">
        <v>159.75</v>
      </c>
      <c r="G566" s="49">
        <v>96407600</v>
      </c>
      <c r="H566" s="48">
        <v>152.84071299999999</v>
      </c>
      <c r="I566" s="52">
        <f t="shared" si="76"/>
        <v>0.95674937715179964</v>
      </c>
      <c r="J566" s="52">
        <f t="shared" ca="1" si="77"/>
        <v>1</v>
      </c>
      <c r="K566" s="48">
        <f t="shared" si="72"/>
        <v>151.82</v>
      </c>
      <c r="L566" s="48">
        <f t="shared" si="73"/>
        <v>152.97</v>
      </c>
      <c r="M566" s="48">
        <f t="shared" si="74"/>
        <v>151.66999999999999</v>
      </c>
      <c r="N566" s="48">
        <f t="shared" si="75"/>
        <v>152.84</v>
      </c>
      <c r="O566" s="49">
        <f t="shared" ca="1" si="78"/>
        <v>96407600</v>
      </c>
    </row>
    <row r="567" spans="1:15" x14ac:dyDescent="0.25">
      <c r="A567">
        <v>552</v>
      </c>
      <c r="B567" s="93">
        <v>41395</v>
      </c>
      <c r="C567" s="48">
        <v>159.33000200000001</v>
      </c>
      <c r="D567" s="48">
        <v>159.41000399999999</v>
      </c>
      <c r="E567" s="48">
        <v>158.10000600000001</v>
      </c>
      <c r="F567" s="48">
        <v>158.279999</v>
      </c>
      <c r="G567" s="49">
        <v>138874200</v>
      </c>
      <c r="H567" s="48">
        <v>151.434291</v>
      </c>
      <c r="I567" s="52">
        <f t="shared" si="76"/>
        <v>0.95674938057081993</v>
      </c>
      <c r="J567" s="52">
        <f t="shared" ca="1" si="77"/>
        <v>1</v>
      </c>
      <c r="K567" s="48">
        <f t="shared" si="72"/>
        <v>152.44</v>
      </c>
      <c r="L567" s="48">
        <f t="shared" si="73"/>
        <v>152.52000000000001</v>
      </c>
      <c r="M567" s="48">
        <f t="shared" si="74"/>
        <v>151.26</v>
      </c>
      <c r="N567" s="48">
        <f t="shared" si="75"/>
        <v>151.43</v>
      </c>
      <c r="O567" s="49">
        <f t="shared" ca="1" si="78"/>
        <v>138874200</v>
      </c>
    </row>
    <row r="568" spans="1:15" x14ac:dyDescent="0.25">
      <c r="A568">
        <v>553</v>
      </c>
      <c r="B568" s="93">
        <v>41394</v>
      </c>
      <c r="C568" s="48">
        <v>159.270004</v>
      </c>
      <c r="D568" s="48">
        <v>159.720001</v>
      </c>
      <c r="E568" s="48">
        <v>158.61000100000001</v>
      </c>
      <c r="F568" s="48">
        <v>159.679993</v>
      </c>
      <c r="G568" s="49">
        <v>116010700</v>
      </c>
      <c r="H568" s="48">
        <v>152.77373399999999</v>
      </c>
      <c r="I568" s="52">
        <f t="shared" si="76"/>
        <v>0.95674937811401328</v>
      </c>
      <c r="J568" s="52">
        <f t="shared" ca="1" si="77"/>
        <v>1</v>
      </c>
      <c r="K568" s="48">
        <f t="shared" si="72"/>
        <v>152.38</v>
      </c>
      <c r="L568" s="48">
        <f t="shared" si="73"/>
        <v>152.81</v>
      </c>
      <c r="M568" s="48">
        <f t="shared" si="74"/>
        <v>151.75</v>
      </c>
      <c r="N568" s="48">
        <f t="shared" si="75"/>
        <v>152.77000000000001</v>
      </c>
      <c r="O568" s="49">
        <f t="shared" ca="1" si="78"/>
        <v>116010700</v>
      </c>
    </row>
    <row r="569" spans="1:15" x14ac:dyDescent="0.25">
      <c r="A569">
        <v>554</v>
      </c>
      <c r="B569" s="93">
        <v>41393</v>
      </c>
      <c r="C569" s="48">
        <v>158.66999799999999</v>
      </c>
      <c r="D569" s="48">
        <v>159.64999399999999</v>
      </c>
      <c r="E569" s="48">
        <v>158.41999799999999</v>
      </c>
      <c r="F569" s="48">
        <v>159.300003</v>
      </c>
      <c r="G569" s="49">
        <v>88572800</v>
      </c>
      <c r="H569" s="48">
        <v>152.410179</v>
      </c>
      <c r="I569" s="52">
        <f t="shared" si="76"/>
        <v>0.95674937934558602</v>
      </c>
      <c r="J569" s="52">
        <f t="shared" ca="1" si="77"/>
        <v>1</v>
      </c>
      <c r="K569" s="48">
        <f t="shared" si="72"/>
        <v>151.81</v>
      </c>
      <c r="L569" s="48">
        <f t="shared" si="73"/>
        <v>152.75</v>
      </c>
      <c r="M569" s="48">
        <f t="shared" si="74"/>
        <v>151.57</v>
      </c>
      <c r="N569" s="48">
        <f t="shared" si="75"/>
        <v>152.41</v>
      </c>
      <c r="O569" s="49">
        <f t="shared" ca="1" si="78"/>
        <v>88572800</v>
      </c>
    </row>
    <row r="570" spans="1:15" x14ac:dyDescent="0.25">
      <c r="A570">
        <v>555</v>
      </c>
      <c r="B570" s="93">
        <v>41390</v>
      </c>
      <c r="C570" s="48">
        <v>158.33000200000001</v>
      </c>
      <c r="D570" s="48">
        <v>158.60000600000001</v>
      </c>
      <c r="E570" s="48">
        <v>157.729996</v>
      </c>
      <c r="F570" s="48">
        <v>158.240005</v>
      </c>
      <c r="G570" s="49">
        <v>95918800</v>
      </c>
      <c r="H570" s="48">
        <v>151.396027</v>
      </c>
      <c r="I570" s="52">
        <f t="shared" si="76"/>
        <v>0.95674938205417781</v>
      </c>
      <c r="J570" s="52">
        <f t="shared" ca="1" si="77"/>
        <v>1</v>
      </c>
      <c r="K570" s="48">
        <f t="shared" si="72"/>
        <v>151.47999999999999</v>
      </c>
      <c r="L570" s="48">
        <f t="shared" si="73"/>
        <v>151.74</v>
      </c>
      <c r="M570" s="48">
        <f t="shared" si="74"/>
        <v>150.91</v>
      </c>
      <c r="N570" s="48">
        <f t="shared" si="75"/>
        <v>151.4</v>
      </c>
      <c r="O570" s="49">
        <f t="shared" ca="1" si="78"/>
        <v>95918800</v>
      </c>
    </row>
    <row r="571" spans="1:15" x14ac:dyDescent="0.25">
      <c r="A571">
        <v>556</v>
      </c>
      <c r="B571" s="93">
        <v>41389</v>
      </c>
      <c r="C571" s="48">
        <v>158.33999600000001</v>
      </c>
      <c r="D571" s="48">
        <v>159.270004</v>
      </c>
      <c r="E571" s="48">
        <v>158.10000600000001</v>
      </c>
      <c r="F571" s="48">
        <v>158.520004</v>
      </c>
      <c r="G571" s="49">
        <v>131060600</v>
      </c>
      <c r="H571" s="48">
        <v>151.663916</v>
      </c>
      <c r="I571" s="52">
        <f t="shared" si="76"/>
        <v>0.95674938287283917</v>
      </c>
      <c r="J571" s="52">
        <f t="shared" ca="1" si="77"/>
        <v>1</v>
      </c>
      <c r="K571" s="48">
        <f t="shared" si="72"/>
        <v>151.49</v>
      </c>
      <c r="L571" s="48">
        <f t="shared" si="73"/>
        <v>152.38</v>
      </c>
      <c r="M571" s="48">
        <f t="shared" si="74"/>
        <v>151.26</v>
      </c>
      <c r="N571" s="48">
        <f t="shared" si="75"/>
        <v>151.66</v>
      </c>
      <c r="O571" s="49">
        <f t="shared" ca="1" si="78"/>
        <v>131060600</v>
      </c>
    </row>
    <row r="572" spans="1:15" x14ac:dyDescent="0.25">
      <c r="A572">
        <v>557</v>
      </c>
      <c r="B572" s="93">
        <v>41388</v>
      </c>
      <c r="C572" s="48">
        <v>157.83000200000001</v>
      </c>
      <c r="D572" s="48">
        <v>158.300003</v>
      </c>
      <c r="E572" s="48">
        <v>157.53999300000001</v>
      </c>
      <c r="F572" s="48">
        <v>157.88000500000001</v>
      </c>
      <c r="G572" s="49">
        <v>96781200</v>
      </c>
      <c r="H572" s="48">
        <v>151.05159699999999</v>
      </c>
      <c r="I572" s="52">
        <f t="shared" si="76"/>
        <v>0.95674938064512971</v>
      </c>
      <c r="J572" s="52">
        <f t="shared" ca="1" si="77"/>
        <v>1</v>
      </c>
      <c r="K572" s="48">
        <f t="shared" si="72"/>
        <v>151</v>
      </c>
      <c r="L572" s="48">
        <f t="shared" si="73"/>
        <v>151.44999999999999</v>
      </c>
      <c r="M572" s="48">
        <f t="shared" si="74"/>
        <v>150.72999999999999</v>
      </c>
      <c r="N572" s="48">
        <f t="shared" si="75"/>
        <v>151.05000000000001</v>
      </c>
      <c r="O572" s="49">
        <f t="shared" ca="1" si="78"/>
        <v>96781200</v>
      </c>
    </row>
    <row r="573" spans="1:15" x14ac:dyDescent="0.25">
      <c r="A573">
        <v>558</v>
      </c>
      <c r="B573" s="93">
        <v>41387</v>
      </c>
      <c r="C573" s="48">
        <v>156.949997</v>
      </c>
      <c r="D573" s="48">
        <v>157.929993</v>
      </c>
      <c r="E573" s="48">
        <v>156.16999799999999</v>
      </c>
      <c r="F573" s="48">
        <v>157.779999</v>
      </c>
      <c r="G573" s="49">
        <v>166141300</v>
      </c>
      <c r="H573" s="48">
        <v>150.955916</v>
      </c>
      <c r="I573" s="52">
        <f t="shared" si="76"/>
        <v>0.9567493786078678</v>
      </c>
      <c r="J573" s="52">
        <f t="shared" ca="1" si="77"/>
        <v>1</v>
      </c>
      <c r="K573" s="48">
        <f t="shared" si="72"/>
        <v>150.16</v>
      </c>
      <c r="L573" s="48">
        <f t="shared" si="73"/>
        <v>151.1</v>
      </c>
      <c r="M573" s="48">
        <f t="shared" si="74"/>
        <v>149.41999999999999</v>
      </c>
      <c r="N573" s="48">
        <f t="shared" si="75"/>
        <v>150.96</v>
      </c>
      <c r="O573" s="49">
        <f t="shared" ca="1" si="78"/>
        <v>166141300</v>
      </c>
    </row>
    <row r="574" spans="1:15" x14ac:dyDescent="0.25">
      <c r="A574">
        <v>559</v>
      </c>
      <c r="B574" s="93">
        <v>41386</v>
      </c>
      <c r="C574" s="48">
        <v>155.779999</v>
      </c>
      <c r="D574" s="48">
        <v>156.53999300000001</v>
      </c>
      <c r="E574" s="48">
        <v>154.75</v>
      </c>
      <c r="F574" s="48">
        <v>156.16999799999999</v>
      </c>
      <c r="G574" s="49">
        <v>106553500</v>
      </c>
      <c r="H574" s="48">
        <v>149.415549</v>
      </c>
      <c r="I574" s="52">
        <f t="shared" si="76"/>
        <v>0.95674938152973532</v>
      </c>
      <c r="J574" s="52">
        <f t="shared" ca="1" si="77"/>
        <v>1</v>
      </c>
      <c r="K574" s="48">
        <f t="shared" si="72"/>
        <v>149.04</v>
      </c>
      <c r="L574" s="48">
        <f t="shared" si="73"/>
        <v>149.77000000000001</v>
      </c>
      <c r="M574" s="48">
        <f t="shared" si="74"/>
        <v>148.06</v>
      </c>
      <c r="N574" s="48">
        <f t="shared" si="75"/>
        <v>149.41999999999999</v>
      </c>
      <c r="O574" s="49">
        <f t="shared" ca="1" si="78"/>
        <v>106553500</v>
      </c>
    </row>
    <row r="575" spans="1:15" x14ac:dyDescent="0.25">
      <c r="A575">
        <v>560</v>
      </c>
      <c r="B575" s="93">
        <v>41383</v>
      </c>
      <c r="C575" s="48">
        <v>154.5</v>
      </c>
      <c r="D575" s="48">
        <v>155.550003</v>
      </c>
      <c r="E575" s="48">
        <v>154.11999499999999</v>
      </c>
      <c r="F575" s="48">
        <v>155.479996</v>
      </c>
      <c r="G575" s="49">
        <v>149687600</v>
      </c>
      <c r="H575" s="48">
        <v>148.75538900000001</v>
      </c>
      <c r="I575" s="52">
        <f t="shared" si="76"/>
        <v>0.9567493750128474</v>
      </c>
      <c r="J575" s="52">
        <f t="shared" ca="1" si="77"/>
        <v>1</v>
      </c>
      <c r="K575" s="48">
        <f t="shared" si="72"/>
        <v>147.82</v>
      </c>
      <c r="L575" s="48">
        <f t="shared" si="73"/>
        <v>148.82</v>
      </c>
      <c r="M575" s="48">
        <f t="shared" si="74"/>
        <v>147.44999999999999</v>
      </c>
      <c r="N575" s="48">
        <f t="shared" si="75"/>
        <v>148.76</v>
      </c>
      <c r="O575" s="49">
        <f t="shared" ca="1" si="78"/>
        <v>149687600</v>
      </c>
    </row>
    <row r="576" spans="1:15" x14ac:dyDescent="0.25">
      <c r="A576">
        <v>561</v>
      </c>
      <c r="B576" s="93">
        <v>41382</v>
      </c>
      <c r="C576" s="48">
        <v>155.36999499999999</v>
      </c>
      <c r="D576" s="48">
        <v>155.41000399999999</v>
      </c>
      <c r="E576" s="48">
        <v>153.550003</v>
      </c>
      <c r="F576" s="48">
        <v>154.13999899999999</v>
      </c>
      <c r="G576" s="49">
        <v>167583200</v>
      </c>
      <c r="H576" s="48">
        <v>147.47334900000001</v>
      </c>
      <c r="I576" s="52">
        <f t="shared" si="76"/>
        <v>0.95674938339658366</v>
      </c>
      <c r="J576" s="52">
        <f t="shared" ca="1" si="77"/>
        <v>1</v>
      </c>
      <c r="K576" s="48">
        <f t="shared" si="72"/>
        <v>148.65</v>
      </c>
      <c r="L576" s="48">
        <f t="shared" si="73"/>
        <v>148.69</v>
      </c>
      <c r="M576" s="48">
        <f t="shared" si="74"/>
        <v>146.91</v>
      </c>
      <c r="N576" s="48">
        <f t="shared" si="75"/>
        <v>147.47</v>
      </c>
      <c r="O576" s="49">
        <f t="shared" ca="1" si="78"/>
        <v>167583200</v>
      </c>
    </row>
    <row r="577" spans="1:15" x14ac:dyDescent="0.25">
      <c r="A577">
        <v>562</v>
      </c>
      <c r="B577" s="93">
        <v>41381</v>
      </c>
      <c r="C577" s="48">
        <v>156.28999300000001</v>
      </c>
      <c r="D577" s="48">
        <v>156.320007</v>
      </c>
      <c r="E577" s="48">
        <v>154.279999</v>
      </c>
      <c r="F577" s="48">
        <v>155.11000100000001</v>
      </c>
      <c r="G577" s="49">
        <v>226834800</v>
      </c>
      <c r="H577" s="48">
        <v>148.401397</v>
      </c>
      <c r="I577" s="52">
        <f t="shared" si="76"/>
        <v>0.95674937813971128</v>
      </c>
      <c r="J577" s="52">
        <f t="shared" ca="1" si="77"/>
        <v>1</v>
      </c>
      <c r="K577" s="48">
        <f t="shared" si="72"/>
        <v>149.53</v>
      </c>
      <c r="L577" s="48">
        <f t="shared" si="73"/>
        <v>149.56</v>
      </c>
      <c r="M577" s="48">
        <f t="shared" si="74"/>
        <v>147.61000000000001</v>
      </c>
      <c r="N577" s="48">
        <f t="shared" si="75"/>
        <v>148.4</v>
      </c>
      <c r="O577" s="49">
        <f t="shared" ca="1" si="78"/>
        <v>226834800</v>
      </c>
    </row>
    <row r="578" spans="1:15" x14ac:dyDescent="0.25">
      <c r="A578">
        <v>563</v>
      </c>
      <c r="B578" s="93">
        <v>41380</v>
      </c>
      <c r="C578" s="48">
        <v>156.28999300000001</v>
      </c>
      <c r="D578" s="48">
        <v>157.490005</v>
      </c>
      <c r="E578" s="48">
        <v>155.91000399999999</v>
      </c>
      <c r="F578" s="48">
        <v>157.41000399999999</v>
      </c>
      <c r="G578" s="49">
        <v>147507800</v>
      </c>
      <c r="H578" s="48">
        <v>150.601923</v>
      </c>
      <c r="I578" s="52">
        <f t="shared" si="76"/>
        <v>0.95674937534465732</v>
      </c>
      <c r="J578" s="52">
        <f t="shared" ca="1" si="77"/>
        <v>1</v>
      </c>
      <c r="K578" s="48">
        <f t="shared" si="72"/>
        <v>149.53</v>
      </c>
      <c r="L578" s="48">
        <f t="shared" si="73"/>
        <v>150.68</v>
      </c>
      <c r="M578" s="48">
        <f t="shared" si="74"/>
        <v>149.16999999999999</v>
      </c>
      <c r="N578" s="48">
        <f t="shared" si="75"/>
        <v>150.6</v>
      </c>
      <c r="O578" s="49">
        <f t="shared" ca="1" si="78"/>
        <v>147507800</v>
      </c>
    </row>
    <row r="579" spans="1:15" x14ac:dyDescent="0.25">
      <c r="A579">
        <v>564</v>
      </c>
      <c r="B579" s="93">
        <v>41379</v>
      </c>
      <c r="C579" s="48">
        <v>158</v>
      </c>
      <c r="D579" s="48">
        <v>158.13000500000001</v>
      </c>
      <c r="E579" s="48">
        <v>155.10000600000001</v>
      </c>
      <c r="F579" s="48">
        <v>155.11999499999999</v>
      </c>
      <c r="G579" s="49">
        <v>217259000</v>
      </c>
      <c r="H579" s="48">
        <v>148.41095899999999</v>
      </c>
      <c r="I579" s="52">
        <f t="shared" si="76"/>
        <v>0.95674937973018892</v>
      </c>
      <c r="J579" s="52">
        <f t="shared" ca="1" si="77"/>
        <v>1</v>
      </c>
      <c r="K579" s="48">
        <f t="shared" si="72"/>
        <v>151.16999999999999</v>
      </c>
      <c r="L579" s="48">
        <f t="shared" si="73"/>
        <v>151.29</v>
      </c>
      <c r="M579" s="48">
        <f t="shared" si="74"/>
        <v>148.38999999999999</v>
      </c>
      <c r="N579" s="48">
        <f t="shared" si="75"/>
        <v>148.41</v>
      </c>
      <c r="O579" s="49">
        <f t="shared" ca="1" si="78"/>
        <v>217259000</v>
      </c>
    </row>
    <row r="580" spans="1:15" x14ac:dyDescent="0.25">
      <c r="A580">
        <v>565</v>
      </c>
      <c r="B580" s="93">
        <v>41376</v>
      </c>
      <c r="C580" s="48">
        <v>158.679993</v>
      </c>
      <c r="D580" s="48">
        <v>159.03999300000001</v>
      </c>
      <c r="E580" s="48">
        <v>157.91999799999999</v>
      </c>
      <c r="F580" s="48">
        <v>158.800003</v>
      </c>
      <c r="G580" s="49">
        <v>116359900</v>
      </c>
      <c r="H580" s="48">
        <v>151.931804</v>
      </c>
      <c r="I580" s="52">
        <f t="shared" si="76"/>
        <v>0.95674937739138455</v>
      </c>
      <c r="J580" s="52">
        <f t="shared" ca="1" si="77"/>
        <v>1</v>
      </c>
      <c r="K580" s="48">
        <f t="shared" si="72"/>
        <v>151.82</v>
      </c>
      <c r="L580" s="48">
        <f t="shared" si="73"/>
        <v>152.16</v>
      </c>
      <c r="M580" s="48">
        <f t="shared" si="74"/>
        <v>151.09</v>
      </c>
      <c r="N580" s="48">
        <f t="shared" si="75"/>
        <v>151.93</v>
      </c>
      <c r="O580" s="49">
        <f t="shared" ca="1" si="78"/>
        <v>116359900</v>
      </c>
    </row>
    <row r="581" spans="1:15" x14ac:dyDescent="0.25">
      <c r="A581">
        <v>566</v>
      </c>
      <c r="B581" s="93">
        <v>41375</v>
      </c>
      <c r="C581" s="48">
        <v>158.699997</v>
      </c>
      <c r="D581" s="48">
        <v>159.71000699999999</v>
      </c>
      <c r="E581" s="48">
        <v>158.53999300000001</v>
      </c>
      <c r="F581" s="48">
        <v>159.19000199999999</v>
      </c>
      <c r="G581" s="49">
        <v>110142500</v>
      </c>
      <c r="H581" s="48">
        <v>152.304936</v>
      </c>
      <c r="I581" s="52">
        <f t="shared" si="76"/>
        <v>0.95674938178592395</v>
      </c>
      <c r="J581" s="52">
        <f t="shared" ca="1" si="77"/>
        <v>1</v>
      </c>
      <c r="K581" s="48">
        <f t="shared" si="72"/>
        <v>151.84</v>
      </c>
      <c r="L581" s="48">
        <f t="shared" si="73"/>
        <v>152.80000000000001</v>
      </c>
      <c r="M581" s="48">
        <f t="shared" si="74"/>
        <v>151.68</v>
      </c>
      <c r="N581" s="48">
        <f t="shared" si="75"/>
        <v>152.30000000000001</v>
      </c>
      <c r="O581" s="49">
        <f t="shared" ca="1" si="78"/>
        <v>110142500</v>
      </c>
    </row>
    <row r="582" spans="1:15" x14ac:dyDescent="0.25">
      <c r="A582">
        <v>567</v>
      </c>
      <c r="B582" s="93">
        <v>41374</v>
      </c>
      <c r="C582" s="48">
        <v>157.16999799999999</v>
      </c>
      <c r="D582" s="48">
        <v>158.86999499999999</v>
      </c>
      <c r="E582" s="48">
        <v>157.13000500000001</v>
      </c>
      <c r="F582" s="48">
        <v>158.66999799999999</v>
      </c>
      <c r="G582" s="49">
        <v>135711100</v>
      </c>
      <c r="H582" s="48">
        <v>151.807422</v>
      </c>
      <c r="I582" s="52">
        <f t="shared" si="76"/>
        <v>0.956749378669558</v>
      </c>
      <c r="J582" s="52">
        <f t="shared" ca="1" si="77"/>
        <v>1</v>
      </c>
      <c r="K582" s="48">
        <f t="shared" si="72"/>
        <v>150.37</v>
      </c>
      <c r="L582" s="48">
        <f t="shared" si="73"/>
        <v>152</v>
      </c>
      <c r="M582" s="48">
        <f t="shared" si="74"/>
        <v>150.33000000000001</v>
      </c>
      <c r="N582" s="48">
        <f t="shared" si="75"/>
        <v>151.81</v>
      </c>
      <c r="O582" s="49">
        <f t="shared" ca="1" si="78"/>
        <v>135711100</v>
      </c>
    </row>
    <row r="583" spans="1:15" x14ac:dyDescent="0.25">
      <c r="A583">
        <v>568</v>
      </c>
      <c r="B583" s="93">
        <v>41373</v>
      </c>
      <c r="C583" s="48">
        <v>156.5</v>
      </c>
      <c r="D583" s="48">
        <v>157.320007</v>
      </c>
      <c r="E583" s="48">
        <v>155.979996</v>
      </c>
      <c r="F583" s="48">
        <v>156.75</v>
      </c>
      <c r="G583" s="49">
        <v>101922200</v>
      </c>
      <c r="H583" s="48">
        <v>149.97046499999999</v>
      </c>
      <c r="I583" s="52">
        <f t="shared" si="76"/>
        <v>0.95674937799043058</v>
      </c>
      <c r="J583" s="52">
        <f t="shared" ca="1" si="77"/>
        <v>1</v>
      </c>
      <c r="K583" s="48">
        <f t="shared" si="72"/>
        <v>149.72999999999999</v>
      </c>
      <c r="L583" s="48">
        <f t="shared" si="73"/>
        <v>150.52000000000001</v>
      </c>
      <c r="M583" s="48">
        <f t="shared" si="74"/>
        <v>149.22999999999999</v>
      </c>
      <c r="N583" s="48">
        <f t="shared" si="75"/>
        <v>149.97</v>
      </c>
      <c r="O583" s="49">
        <f t="shared" ca="1" si="78"/>
        <v>101922200</v>
      </c>
    </row>
    <row r="584" spans="1:15" x14ac:dyDescent="0.25">
      <c r="A584">
        <v>569</v>
      </c>
      <c r="B584" s="93">
        <v>41372</v>
      </c>
      <c r="C584" s="48">
        <v>155.270004</v>
      </c>
      <c r="D584" s="48">
        <v>156.220001</v>
      </c>
      <c r="E584" s="48">
        <v>154.75</v>
      </c>
      <c r="F584" s="48">
        <v>156.21000699999999</v>
      </c>
      <c r="G584" s="49">
        <v>86571200</v>
      </c>
      <c r="H584" s="48">
        <v>149.45382699999999</v>
      </c>
      <c r="I584" s="52">
        <f t="shared" si="76"/>
        <v>0.95674937777833913</v>
      </c>
      <c r="J584" s="52">
        <f t="shared" ca="1" si="77"/>
        <v>1</v>
      </c>
      <c r="K584" s="48">
        <f t="shared" si="72"/>
        <v>148.55000000000001</v>
      </c>
      <c r="L584" s="48">
        <f t="shared" si="73"/>
        <v>149.46</v>
      </c>
      <c r="M584" s="48">
        <f t="shared" si="74"/>
        <v>148.06</v>
      </c>
      <c r="N584" s="48">
        <f t="shared" si="75"/>
        <v>149.44999999999999</v>
      </c>
      <c r="O584" s="49">
        <f t="shared" ca="1" si="78"/>
        <v>86571200</v>
      </c>
    </row>
    <row r="585" spans="1:15" x14ac:dyDescent="0.25">
      <c r="A585">
        <v>570</v>
      </c>
      <c r="B585" s="93">
        <v>41369</v>
      </c>
      <c r="C585" s="48">
        <v>153.949997</v>
      </c>
      <c r="D585" s="48">
        <v>155.35000600000001</v>
      </c>
      <c r="E585" s="48">
        <v>153.770004</v>
      </c>
      <c r="F585" s="48">
        <v>155.16000399999999</v>
      </c>
      <c r="G585" s="49">
        <v>159666000</v>
      </c>
      <c r="H585" s="48">
        <v>148.44923700000001</v>
      </c>
      <c r="I585" s="52">
        <f t="shared" si="76"/>
        <v>0.95674937595387033</v>
      </c>
      <c r="J585" s="52">
        <f t="shared" ca="1" si="77"/>
        <v>1</v>
      </c>
      <c r="K585" s="48">
        <f t="shared" si="72"/>
        <v>147.29</v>
      </c>
      <c r="L585" s="48">
        <f t="shared" si="73"/>
        <v>148.63</v>
      </c>
      <c r="M585" s="48">
        <f t="shared" si="74"/>
        <v>147.12</v>
      </c>
      <c r="N585" s="48">
        <f t="shared" si="75"/>
        <v>148.44999999999999</v>
      </c>
      <c r="O585" s="49">
        <f t="shared" ca="1" si="78"/>
        <v>159666000</v>
      </c>
    </row>
    <row r="586" spans="1:15" x14ac:dyDescent="0.25">
      <c r="A586">
        <v>571</v>
      </c>
      <c r="B586" s="93">
        <v>41368</v>
      </c>
      <c r="C586" s="48">
        <v>155.429993</v>
      </c>
      <c r="D586" s="48">
        <v>156.16999799999999</v>
      </c>
      <c r="E586" s="48">
        <v>155.08999600000001</v>
      </c>
      <c r="F586" s="48">
        <v>155.86000100000001</v>
      </c>
      <c r="G586" s="49">
        <v>131885000</v>
      </c>
      <c r="H586" s="48">
        <v>149.11895899999999</v>
      </c>
      <c r="I586" s="52">
        <f t="shared" si="76"/>
        <v>0.95674937792410242</v>
      </c>
      <c r="J586" s="52">
        <f t="shared" ca="1" si="77"/>
        <v>1</v>
      </c>
      <c r="K586" s="48">
        <f t="shared" si="72"/>
        <v>148.71</v>
      </c>
      <c r="L586" s="48">
        <f t="shared" si="73"/>
        <v>149.41999999999999</v>
      </c>
      <c r="M586" s="48">
        <f t="shared" si="74"/>
        <v>148.38</v>
      </c>
      <c r="N586" s="48">
        <f t="shared" si="75"/>
        <v>149.12</v>
      </c>
      <c r="O586" s="49">
        <f t="shared" ca="1" si="78"/>
        <v>131885000</v>
      </c>
    </row>
    <row r="587" spans="1:15" x14ac:dyDescent="0.25">
      <c r="A587">
        <v>572</v>
      </c>
      <c r="B587" s="93">
        <v>41367</v>
      </c>
      <c r="C587" s="48">
        <v>156.91000399999999</v>
      </c>
      <c r="D587" s="48">
        <v>157.029999</v>
      </c>
      <c r="E587" s="48">
        <v>154.820007</v>
      </c>
      <c r="F587" s="48">
        <v>155.229996</v>
      </c>
      <c r="G587" s="49">
        <v>154167400</v>
      </c>
      <c r="H587" s="48">
        <v>148.51620199999999</v>
      </c>
      <c r="I587" s="52">
        <f t="shared" si="76"/>
        <v>0.956749377227324</v>
      </c>
      <c r="J587" s="52">
        <f t="shared" ca="1" si="77"/>
        <v>1</v>
      </c>
      <c r="K587" s="48">
        <f t="shared" si="72"/>
        <v>150.12</v>
      </c>
      <c r="L587" s="48">
        <f t="shared" si="73"/>
        <v>150.24</v>
      </c>
      <c r="M587" s="48">
        <f t="shared" si="74"/>
        <v>148.12</v>
      </c>
      <c r="N587" s="48">
        <f t="shared" si="75"/>
        <v>148.52000000000001</v>
      </c>
      <c r="O587" s="49">
        <f t="shared" ca="1" si="78"/>
        <v>154167400</v>
      </c>
    </row>
    <row r="588" spans="1:15" x14ac:dyDescent="0.25">
      <c r="A588">
        <v>573</v>
      </c>
      <c r="B588" s="93">
        <v>41366</v>
      </c>
      <c r="C588" s="48">
        <v>156.61000100000001</v>
      </c>
      <c r="D588" s="48">
        <v>157.21000699999999</v>
      </c>
      <c r="E588" s="48">
        <v>156.36999499999999</v>
      </c>
      <c r="F588" s="48">
        <v>156.820007</v>
      </c>
      <c r="G588" s="49">
        <v>101504300</v>
      </c>
      <c r="H588" s="48">
        <v>150.03744499999999</v>
      </c>
      <c r="I588" s="52">
        <f t="shared" si="76"/>
        <v>0.95674938338703164</v>
      </c>
      <c r="J588" s="52">
        <f t="shared" ca="1" si="77"/>
        <v>1</v>
      </c>
      <c r="K588" s="48">
        <f t="shared" si="72"/>
        <v>149.84</v>
      </c>
      <c r="L588" s="48">
        <f t="shared" si="73"/>
        <v>150.41</v>
      </c>
      <c r="M588" s="48">
        <f t="shared" si="74"/>
        <v>149.61000000000001</v>
      </c>
      <c r="N588" s="48">
        <f t="shared" si="75"/>
        <v>150.04</v>
      </c>
      <c r="O588" s="49">
        <f t="shared" ca="1" si="78"/>
        <v>101504300</v>
      </c>
    </row>
    <row r="589" spans="1:15" x14ac:dyDescent="0.25">
      <c r="A589">
        <v>574</v>
      </c>
      <c r="B589" s="93">
        <v>41365</v>
      </c>
      <c r="C589" s="48">
        <v>156.58999600000001</v>
      </c>
      <c r="D589" s="48">
        <v>156.91000399999999</v>
      </c>
      <c r="E589" s="48">
        <v>155.66999799999999</v>
      </c>
      <c r="F589" s="48">
        <v>156.050003</v>
      </c>
      <c r="G589" s="49">
        <v>99194100</v>
      </c>
      <c r="H589" s="48">
        <v>149.30074400000001</v>
      </c>
      <c r="I589" s="52">
        <f t="shared" si="76"/>
        <v>0.95674938243993501</v>
      </c>
      <c r="J589" s="52">
        <f t="shared" ca="1" si="77"/>
        <v>1</v>
      </c>
      <c r="K589" s="48">
        <f t="shared" si="72"/>
        <v>149.82</v>
      </c>
      <c r="L589" s="48">
        <f t="shared" si="73"/>
        <v>150.12</v>
      </c>
      <c r="M589" s="48">
        <f t="shared" si="74"/>
        <v>148.94</v>
      </c>
      <c r="N589" s="48">
        <f t="shared" si="75"/>
        <v>149.30000000000001</v>
      </c>
      <c r="O589" s="49">
        <f t="shared" ca="1" si="78"/>
        <v>99194100</v>
      </c>
    </row>
    <row r="590" spans="1:15" x14ac:dyDescent="0.25">
      <c r="A590">
        <v>575</v>
      </c>
      <c r="B590" s="93">
        <v>41361</v>
      </c>
      <c r="C590" s="48">
        <v>156.08999600000001</v>
      </c>
      <c r="D590" s="48">
        <v>156.85000600000001</v>
      </c>
      <c r="E590" s="48">
        <v>155.75</v>
      </c>
      <c r="F590" s="48">
        <v>156.66999799999999</v>
      </c>
      <c r="G590" s="49">
        <v>102932800</v>
      </c>
      <c r="H590" s="48">
        <v>149.893924</v>
      </c>
      <c r="I590" s="52">
        <f t="shared" si="76"/>
        <v>0.95674938350353467</v>
      </c>
      <c r="J590" s="52">
        <f t="shared" ca="1" si="77"/>
        <v>1</v>
      </c>
      <c r="K590" s="48">
        <f t="shared" si="72"/>
        <v>149.34</v>
      </c>
      <c r="L590" s="48">
        <f t="shared" si="73"/>
        <v>150.07</v>
      </c>
      <c r="M590" s="48">
        <f t="shared" si="74"/>
        <v>149.01</v>
      </c>
      <c r="N590" s="48">
        <f t="shared" si="75"/>
        <v>149.88999999999999</v>
      </c>
      <c r="O590" s="49">
        <f t="shared" ca="1" si="78"/>
        <v>102932800</v>
      </c>
    </row>
    <row r="591" spans="1:15" x14ac:dyDescent="0.25">
      <c r="A591">
        <v>576</v>
      </c>
      <c r="B591" s="93">
        <v>41360</v>
      </c>
      <c r="C591" s="48">
        <v>155.259995</v>
      </c>
      <c r="D591" s="48">
        <v>156.240005</v>
      </c>
      <c r="E591" s="48">
        <v>155</v>
      </c>
      <c r="F591" s="48">
        <v>156.19000199999999</v>
      </c>
      <c r="G591" s="49">
        <v>99950600</v>
      </c>
      <c r="H591" s="48">
        <v>149.43468799999999</v>
      </c>
      <c r="I591" s="52">
        <f t="shared" si="76"/>
        <v>0.95674938271657106</v>
      </c>
      <c r="J591" s="52">
        <f t="shared" ca="1" si="77"/>
        <v>1</v>
      </c>
      <c r="K591" s="48">
        <f t="shared" si="72"/>
        <v>148.54</v>
      </c>
      <c r="L591" s="48">
        <f t="shared" si="73"/>
        <v>149.47999999999999</v>
      </c>
      <c r="M591" s="48">
        <f t="shared" si="74"/>
        <v>148.30000000000001</v>
      </c>
      <c r="N591" s="48">
        <f t="shared" si="75"/>
        <v>149.43</v>
      </c>
      <c r="O591" s="49">
        <f t="shared" ca="1" si="78"/>
        <v>99950600</v>
      </c>
    </row>
    <row r="592" spans="1:15" x14ac:dyDescent="0.25">
      <c r="A592">
        <v>577</v>
      </c>
      <c r="B592" s="93">
        <v>41359</v>
      </c>
      <c r="C592" s="48">
        <v>155.58999600000001</v>
      </c>
      <c r="D592" s="48">
        <v>156.229996</v>
      </c>
      <c r="E592" s="48">
        <v>155.41999799999999</v>
      </c>
      <c r="F592" s="48">
        <v>156.19000199999999</v>
      </c>
      <c r="G592" s="49">
        <v>86856600</v>
      </c>
      <c r="H592" s="48">
        <v>149.43468799999999</v>
      </c>
      <c r="I592" s="52">
        <f t="shared" si="76"/>
        <v>0.95674938271657106</v>
      </c>
      <c r="J592" s="52">
        <f t="shared" ca="1" si="77"/>
        <v>1</v>
      </c>
      <c r="K592" s="48">
        <f t="shared" ref="K592:K655" si="79">ROUND($I592*C592,2)</f>
        <v>148.86000000000001</v>
      </c>
      <c r="L592" s="48">
        <f t="shared" ref="L592:L655" si="80">ROUND($I592*D592,2)</f>
        <v>149.47</v>
      </c>
      <c r="M592" s="48">
        <f t="shared" ref="M592:M655" si="81">ROUND($I592*E592,2)</f>
        <v>148.69999999999999</v>
      </c>
      <c r="N592" s="48">
        <f t="shared" ref="N592:N655" si="82">ROUND($I592*F592,2)</f>
        <v>149.43</v>
      </c>
      <c r="O592" s="49">
        <f t="shared" ca="1" si="78"/>
        <v>86856600</v>
      </c>
    </row>
    <row r="593" spans="1:15" x14ac:dyDescent="0.25">
      <c r="A593">
        <v>578</v>
      </c>
      <c r="B593" s="93">
        <v>41358</v>
      </c>
      <c r="C593" s="48">
        <v>156.009995</v>
      </c>
      <c r="D593" s="48">
        <v>156.270004</v>
      </c>
      <c r="E593" s="48">
        <v>154.35000600000001</v>
      </c>
      <c r="F593" s="48">
        <v>154.949997</v>
      </c>
      <c r="G593" s="49">
        <v>151322300</v>
      </c>
      <c r="H593" s="48">
        <v>148.248313</v>
      </c>
      <c r="I593" s="52">
        <f t="shared" si="76"/>
        <v>0.9567493763810786</v>
      </c>
      <c r="J593" s="52">
        <f t="shared" ca="1" si="77"/>
        <v>1</v>
      </c>
      <c r="K593" s="48">
        <f t="shared" si="79"/>
        <v>149.26</v>
      </c>
      <c r="L593" s="48">
        <f t="shared" si="80"/>
        <v>149.51</v>
      </c>
      <c r="M593" s="48">
        <f t="shared" si="81"/>
        <v>147.66999999999999</v>
      </c>
      <c r="N593" s="48">
        <f t="shared" si="82"/>
        <v>148.25</v>
      </c>
      <c r="O593" s="49">
        <f t="shared" ca="1" si="78"/>
        <v>151322300</v>
      </c>
    </row>
    <row r="594" spans="1:15" x14ac:dyDescent="0.25">
      <c r="A594">
        <v>579</v>
      </c>
      <c r="B594" s="93">
        <v>41355</v>
      </c>
      <c r="C594" s="48">
        <v>154.85000600000001</v>
      </c>
      <c r="D594" s="48">
        <v>155.60000600000001</v>
      </c>
      <c r="E594" s="48">
        <v>154.729996</v>
      </c>
      <c r="F594" s="48">
        <v>155.60000600000001</v>
      </c>
      <c r="G594" s="49">
        <v>111163600</v>
      </c>
      <c r="H594" s="48">
        <v>148.87020899999999</v>
      </c>
      <c r="I594" s="52">
        <f t="shared" ref="I594:I657" si="83">H594/F594</f>
        <v>0.95674937827444539</v>
      </c>
      <c r="J594" s="52">
        <f t="shared" ref="J594:J657" ca="1" si="84">INDEX(OFFSET($T$15,0,0,$S$13+1,1),MATCH(B594,OFFSET($Q$15,0,0,$S$13+1,1),-1))</f>
        <v>1</v>
      </c>
      <c r="K594" s="48">
        <f t="shared" si="79"/>
        <v>148.15</v>
      </c>
      <c r="L594" s="48">
        <f t="shared" si="80"/>
        <v>148.87</v>
      </c>
      <c r="M594" s="48">
        <f t="shared" si="81"/>
        <v>148.04</v>
      </c>
      <c r="N594" s="48">
        <f t="shared" si="82"/>
        <v>148.87</v>
      </c>
      <c r="O594" s="49">
        <f t="shared" ref="O594:O657" ca="1" si="85">G594*J594</f>
        <v>111163600</v>
      </c>
    </row>
    <row r="595" spans="1:15" x14ac:dyDescent="0.25">
      <c r="A595">
        <v>580</v>
      </c>
      <c r="B595" s="93">
        <v>41354</v>
      </c>
      <c r="C595" s="48">
        <v>154.759995</v>
      </c>
      <c r="D595" s="48">
        <v>155.63999899999999</v>
      </c>
      <c r="E595" s="48">
        <v>154.10000600000001</v>
      </c>
      <c r="F595" s="48">
        <v>154.36000100000001</v>
      </c>
      <c r="G595" s="49">
        <v>128605000</v>
      </c>
      <c r="H595" s="48">
        <v>147.68383499999999</v>
      </c>
      <c r="I595" s="52">
        <f t="shared" si="83"/>
        <v>0.95674937835741514</v>
      </c>
      <c r="J595" s="52">
        <f t="shared" ca="1" si="84"/>
        <v>1</v>
      </c>
      <c r="K595" s="48">
        <f t="shared" si="79"/>
        <v>148.07</v>
      </c>
      <c r="L595" s="48">
        <f t="shared" si="80"/>
        <v>148.91</v>
      </c>
      <c r="M595" s="48">
        <f t="shared" si="81"/>
        <v>147.44</v>
      </c>
      <c r="N595" s="48">
        <f t="shared" si="82"/>
        <v>147.68</v>
      </c>
      <c r="O595" s="49">
        <f t="shared" ca="1" si="85"/>
        <v>128605000</v>
      </c>
    </row>
    <row r="596" spans="1:15" x14ac:dyDescent="0.25">
      <c r="A596">
        <v>581</v>
      </c>
      <c r="B596" s="93">
        <v>41353</v>
      </c>
      <c r="C596" s="48">
        <v>155.520004</v>
      </c>
      <c r="D596" s="48">
        <v>155.949997</v>
      </c>
      <c r="E596" s="48">
        <v>155.259995</v>
      </c>
      <c r="F596" s="48">
        <v>155.69000199999999</v>
      </c>
      <c r="G596" s="49">
        <v>113759300</v>
      </c>
      <c r="H596" s="48">
        <v>148.95631299999999</v>
      </c>
      <c r="I596" s="52">
        <f t="shared" si="83"/>
        <v>0.95674938073415916</v>
      </c>
      <c r="J596" s="52">
        <f t="shared" ca="1" si="84"/>
        <v>1</v>
      </c>
      <c r="K596" s="48">
        <f t="shared" si="79"/>
        <v>148.79</v>
      </c>
      <c r="L596" s="48">
        <f t="shared" si="80"/>
        <v>149.21</v>
      </c>
      <c r="M596" s="48">
        <f t="shared" si="81"/>
        <v>148.54</v>
      </c>
      <c r="N596" s="48">
        <f t="shared" si="82"/>
        <v>148.96</v>
      </c>
      <c r="O596" s="49">
        <f t="shared" ca="1" si="85"/>
        <v>113759300</v>
      </c>
    </row>
    <row r="597" spans="1:15" x14ac:dyDescent="0.25">
      <c r="A597">
        <v>582</v>
      </c>
      <c r="B597" s="93">
        <v>41352</v>
      </c>
      <c r="C597" s="48">
        <v>155.300003</v>
      </c>
      <c r="D597" s="48">
        <v>155.509995</v>
      </c>
      <c r="E597" s="48">
        <v>153.58999600000001</v>
      </c>
      <c r="F597" s="48">
        <v>154.61000100000001</v>
      </c>
      <c r="G597" s="49">
        <v>167567300</v>
      </c>
      <c r="H597" s="48">
        <v>147.923022</v>
      </c>
      <c r="I597" s="52">
        <f t="shared" si="83"/>
        <v>0.9567493761286503</v>
      </c>
      <c r="J597" s="52">
        <f t="shared" ca="1" si="84"/>
        <v>1</v>
      </c>
      <c r="K597" s="48">
        <f t="shared" si="79"/>
        <v>148.58000000000001</v>
      </c>
      <c r="L597" s="48">
        <f t="shared" si="80"/>
        <v>148.78</v>
      </c>
      <c r="M597" s="48">
        <f t="shared" si="81"/>
        <v>146.94999999999999</v>
      </c>
      <c r="N597" s="48">
        <f t="shared" si="82"/>
        <v>147.91999999999999</v>
      </c>
      <c r="O597" s="49">
        <f t="shared" ca="1" si="85"/>
        <v>167567300</v>
      </c>
    </row>
    <row r="598" spans="1:15" x14ac:dyDescent="0.25">
      <c r="A598">
        <v>583</v>
      </c>
      <c r="B598" s="93">
        <v>41351</v>
      </c>
      <c r="C598" s="48">
        <v>154.33999600000001</v>
      </c>
      <c r="D598" s="48">
        <v>155.63999899999999</v>
      </c>
      <c r="E598" s="48">
        <v>154.199997</v>
      </c>
      <c r="F598" s="48">
        <v>154.970001</v>
      </c>
      <c r="G598" s="49">
        <v>126704300</v>
      </c>
      <c r="H598" s="48">
        <v>148.26745299999999</v>
      </c>
      <c r="I598" s="52">
        <f t="shared" si="83"/>
        <v>0.95674938403078402</v>
      </c>
      <c r="J598" s="52">
        <f t="shared" ca="1" si="84"/>
        <v>1</v>
      </c>
      <c r="K598" s="48">
        <f t="shared" si="79"/>
        <v>147.66</v>
      </c>
      <c r="L598" s="48">
        <f t="shared" si="80"/>
        <v>148.91</v>
      </c>
      <c r="M598" s="48">
        <f t="shared" si="81"/>
        <v>147.53</v>
      </c>
      <c r="N598" s="48">
        <f t="shared" si="82"/>
        <v>148.27000000000001</v>
      </c>
      <c r="O598" s="49">
        <f t="shared" ca="1" si="85"/>
        <v>126704300</v>
      </c>
    </row>
    <row r="599" spans="1:15" x14ac:dyDescent="0.25">
      <c r="A599">
        <v>584</v>
      </c>
      <c r="B599" s="93">
        <v>41348</v>
      </c>
      <c r="C599" s="48">
        <v>155.85000600000001</v>
      </c>
      <c r="D599" s="48">
        <v>156.03999300000001</v>
      </c>
      <c r="E599" s="48">
        <v>155.30999800000001</v>
      </c>
      <c r="F599" s="48">
        <v>155.83000200000001</v>
      </c>
      <c r="G599" s="49">
        <v>138601100</v>
      </c>
      <c r="H599" s="48">
        <v>149.09025800000001</v>
      </c>
      <c r="I599" s="52">
        <f t="shared" si="83"/>
        <v>0.95674938129051679</v>
      </c>
      <c r="J599" s="52">
        <f t="shared" ca="1" si="84"/>
        <v>1</v>
      </c>
      <c r="K599" s="48">
        <f t="shared" si="79"/>
        <v>149.11000000000001</v>
      </c>
      <c r="L599" s="48">
        <f t="shared" si="80"/>
        <v>149.29</v>
      </c>
      <c r="M599" s="48">
        <f t="shared" si="81"/>
        <v>148.59</v>
      </c>
      <c r="N599" s="48">
        <f t="shared" si="82"/>
        <v>149.09</v>
      </c>
      <c r="O599" s="49">
        <f t="shared" ca="1" si="85"/>
        <v>138601100</v>
      </c>
    </row>
    <row r="600" spans="1:15" x14ac:dyDescent="0.25">
      <c r="A600">
        <v>585</v>
      </c>
      <c r="B600" s="93">
        <v>41347</v>
      </c>
      <c r="C600" s="48">
        <v>156.30999800000001</v>
      </c>
      <c r="D600" s="48">
        <v>156.800003</v>
      </c>
      <c r="E600" s="48">
        <v>155.91000399999999</v>
      </c>
      <c r="F600" s="48">
        <v>156.729996</v>
      </c>
      <c r="G600" s="49">
        <v>126329900</v>
      </c>
      <c r="H600" s="48">
        <v>149.28733700000001</v>
      </c>
      <c r="I600" s="52">
        <f t="shared" si="83"/>
        <v>0.95251286167326898</v>
      </c>
      <c r="J600" s="52">
        <f t="shared" ca="1" si="84"/>
        <v>1</v>
      </c>
      <c r="K600" s="48">
        <f t="shared" si="79"/>
        <v>148.88999999999999</v>
      </c>
      <c r="L600" s="48">
        <f t="shared" si="80"/>
        <v>149.35</v>
      </c>
      <c r="M600" s="48">
        <f t="shared" si="81"/>
        <v>148.51</v>
      </c>
      <c r="N600" s="48">
        <f t="shared" si="82"/>
        <v>149.29</v>
      </c>
      <c r="O600" s="49">
        <f t="shared" ca="1" si="85"/>
        <v>126329900</v>
      </c>
    </row>
    <row r="601" spans="1:15" x14ac:dyDescent="0.25">
      <c r="A601">
        <v>586</v>
      </c>
      <c r="B601" s="93">
        <v>41346</v>
      </c>
      <c r="C601" s="48">
        <v>155.759995</v>
      </c>
      <c r="D601" s="48">
        <v>156.11999499999999</v>
      </c>
      <c r="E601" s="48">
        <v>155.229996</v>
      </c>
      <c r="F601" s="48">
        <v>155.89999399999999</v>
      </c>
      <c r="G601" s="49">
        <v>92550900</v>
      </c>
      <c r="H601" s="48">
        <v>148.49674899999999</v>
      </c>
      <c r="I601" s="52">
        <f t="shared" si="83"/>
        <v>0.95251285898061033</v>
      </c>
      <c r="J601" s="52">
        <f t="shared" ca="1" si="84"/>
        <v>1</v>
      </c>
      <c r="K601" s="48">
        <f t="shared" si="79"/>
        <v>148.36000000000001</v>
      </c>
      <c r="L601" s="48">
        <f t="shared" si="80"/>
        <v>148.71</v>
      </c>
      <c r="M601" s="48">
        <f t="shared" si="81"/>
        <v>147.86000000000001</v>
      </c>
      <c r="N601" s="48">
        <f t="shared" si="82"/>
        <v>148.5</v>
      </c>
      <c r="O601" s="49">
        <f t="shared" ca="1" si="85"/>
        <v>92550900</v>
      </c>
    </row>
    <row r="602" spans="1:15" x14ac:dyDescent="0.25">
      <c r="A602">
        <v>587</v>
      </c>
      <c r="B602" s="93">
        <v>41345</v>
      </c>
      <c r="C602" s="48">
        <v>155.91999799999999</v>
      </c>
      <c r="D602" s="48">
        <v>156.10000600000001</v>
      </c>
      <c r="E602" s="48">
        <v>155.21000699999999</v>
      </c>
      <c r="F602" s="48">
        <v>155.679993</v>
      </c>
      <c r="G602" s="49">
        <v>105755800</v>
      </c>
      <c r="H602" s="48">
        <v>148.287195</v>
      </c>
      <c r="I602" s="52">
        <f t="shared" si="83"/>
        <v>0.95251285757701698</v>
      </c>
      <c r="J602" s="52">
        <f t="shared" ca="1" si="84"/>
        <v>1</v>
      </c>
      <c r="K602" s="48">
        <f t="shared" si="79"/>
        <v>148.52000000000001</v>
      </c>
      <c r="L602" s="48">
        <f t="shared" si="80"/>
        <v>148.69</v>
      </c>
      <c r="M602" s="48">
        <f t="shared" si="81"/>
        <v>147.84</v>
      </c>
      <c r="N602" s="48">
        <f t="shared" si="82"/>
        <v>148.29</v>
      </c>
      <c r="O602" s="49">
        <f t="shared" ca="1" si="85"/>
        <v>105755800</v>
      </c>
    </row>
    <row r="603" spans="1:15" x14ac:dyDescent="0.25">
      <c r="A603">
        <v>588</v>
      </c>
      <c r="B603" s="93">
        <v>41344</v>
      </c>
      <c r="C603" s="48">
        <v>155.320007</v>
      </c>
      <c r="D603" s="48">
        <v>156.03999300000001</v>
      </c>
      <c r="E603" s="48">
        <v>155.13000500000001</v>
      </c>
      <c r="F603" s="48">
        <v>156.029999</v>
      </c>
      <c r="G603" s="49">
        <v>83746800</v>
      </c>
      <c r="H603" s="48">
        <v>148.62057999999999</v>
      </c>
      <c r="I603" s="52">
        <f t="shared" si="83"/>
        <v>0.95251285619760839</v>
      </c>
      <c r="J603" s="52">
        <f t="shared" ca="1" si="84"/>
        <v>1</v>
      </c>
      <c r="K603" s="48">
        <f t="shared" si="79"/>
        <v>147.94</v>
      </c>
      <c r="L603" s="48">
        <f t="shared" si="80"/>
        <v>148.63</v>
      </c>
      <c r="M603" s="48">
        <f t="shared" si="81"/>
        <v>147.76</v>
      </c>
      <c r="N603" s="48">
        <f t="shared" si="82"/>
        <v>148.62</v>
      </c>
      <c r="O603" s="49">
        <f t="shared" ca="1" si="85"/>
        <v>83746800</v>
      </c>
    </row>
    <row r="604" spans="1:15" x14ac:dyDescent="0.25">
      <c r="A604">
        <v>589</v>
      </c>
      <c r="B604" s="93">
        <v>41341</v>
      </c>
      <c r="C604" s="48">
        <v>155.46000699999999</v>
      </c>
      <c r="D604" s="48">
        <v>155.64999399999999</v>
      </c>
      <c r="E604" s="48">
        <v>154.66000399999999</v>
      </c>
      <c r="F604" s="48">
        <v>155.44000199999999</v>
      </c>
      <c r="G604" s="49">
        <v>123477800</v>
      </c>
      <c r="H604" s="48">
        <v>148.05860100000001</v>
      </c>
      <c r="I604" s="52">
        <f t="shared" si="83"/>
        <v>0.9525128608786303</v>
      </c>
      <c r="J604" s="52">
        <f t="shared" ca="1" si="84"/>
        <v>1</v>
      </c>
      <c r="K604" s="48">
        <f t="shared" si="79"/>
        <v>148.08000000000001</v>
      </c>
      <c r="L604" s="48">
        <f t="shared" si="80"/>
        <v>148.26</v>
      </c>
      <c r="M604" s="48">
        <f t="shared" si="81"/>
        <v>147.32</v>
      </c>
      <c r="N604" s="48">
        <f t="shared" si="82"/>
        <v>148.06</v>
      </c>
      <c r="O604" s="49">
        <f t="shared" ca="1" si="85"/>
        <v>123477800</v>
      </c>
    </row>
    <row r="605" spans="1:15" x14ac:dyDescent="0.25">
      <c r="A605">
        <v>590</v>
      </c>
      <c r="B605" s="93">
        <v>41340</v>
      </c>
      <c r="C605" s="48">
        <v>154.699997</v>
      </c>
      <c r="D605" s="48">
        <v>154.979996</v>
      </c>
      <c r="E605" s="48">
        <v>154.520004</v>
      </c>
      <c r="F605" s="48">
        <v>154.779999</v>
      </c>
      <c r="G605" s="49">
        <v>86101400</v>
      </c>
      <c r="H605" s="48">
        <v>147.42993899999999</v>
      </c>
      <c r="I605" s="52">
        <f t="shared" si="83"/>
        <v>0.95251285665145913</v>
      </c>
      <c r="J605" s="52">
        <f t="shared" ca="1" si="84"/>
        <v>1</v>
      </c>
      <c r="K605" s="48">
        <f t="shared" si="79"/>
        <v>147.35</v>
      </c>
      <c r="L605" s="48">
        <f t="shared" si="80"/>
        <v>147.62</v>
      </c>
      <c r="M605" s="48">
        <f t="shared" si="81"/>
        <v>147.18</v>
      </c>
      <c r="N605" s="48">
        <f t="shared" si="82"/>
        <v>147.43</v>
      </c>
      <c r="O605" s="49">
        <f t="shared" ca="1" si="85"/>
        <v>86101400</v>
      </c>
    </row>
    <row r="606" spans="1:15" x14ac:dyDescent="0.25">
      <c r="A606">
        <v>591</v>
      </c>
      <c r="B606" s="93">
        <v>41339</v>
      </c>
      <c r="C606" s="48">
        <v>154.83999600000001</v>
      </c>
      <c r="D606" s="48">
        <v>154.91999799999999</v>
      </c>
      <c r="E606" s="48">
        <v>154.16000399999999</v>
      </c>
      <c r="F606" s="48">
        <v>154.5</v>
      </c>
      <c r="G606" s="49">
        <v>94469900</v>
      </c>
      <c r="H606" s="48">
        <v>147.16323700000001</v>
      </c>
      <c r="I606" s="52">
        <f t="shared" si="83"/>
        <v>0.95251286084142406</v>
      </c>
      <c r="J606" s="52">
        <f t="shared" ca="1" si="84"/>
        <v>1</v>
      </c>
      <c r="K606" s="48">
        <f t="shared" si="79"/>
        <v>147.49</v>
      </c>
      <c r="L606" s="48">
        <f t="shared" si="80"/>
        <v>147.56</v>
      </c>
      <c r="M606" s="48">
        <f t="shared" si="81"/>
        <v>146.84</v>
      </c>
      <c r="N606" s="48">
        <f t="shared" si="82"/>
        <v>147.16</v>
      </c>
      <c r="O606" s="49">
        <f t="shared" ca="1" si="85"/>
        <v>94469900</v>
      </c>
    </row>
    <row r="607" spans="1:15" x14ac:dyDescent="0.25">
      <c r="A607">
        <v>592</v>
      </c>
      <c r="B607" s="93">
        <v>41338</v>
      </c>
      <c r="C607" s="48">
        <v>153.66000399999999</v>
      </c>
      <c r="D607" s="48">
        <v>154.699997</v>
      </c>
      <c r="E607" s="48">
        <v>153.63999899999999</v>
      </c>
      <c r="F607" s="48">
        <v>154.28999300000001</v>
      </c>
      <c r="G607" s="49">
        <v>121431900</v>
      </c>
      <c r="H607" s="48">
        <v>146.96320299999999</v>
      </c>
      <c r="I607" s="52">
        <f t="shared" si="83"/>
        <v>0.9525128632289197</v>
      </c>
      <c r="J607" s="52">
        <f t="shared" ca="1" si="84"/>
        <v>1</v>
      </c>
      <c r="K607" s="48">
        <f t="shared" si="79"/>
        <v>146.36000000000001</v>
      </c>
      <c r="L607" s="48">
        <f t="shared" si="80"/>
        <v>147.35</v>
      </c>
      <c r="M607" s="48">
        <f t="shared" si="81"/>
        <v>146.34</v>
      </c>
      <c r="N607" s="48">
        <f t="shared" si="82"/>
        <v>146.96</v>
      </c>
      <c r="O607" s="49">
        <f t="shared" ca="1" si="85"/>
        <v>121431900</v>
      </c>
    </row>
    <row r="608" spans="1:15" x14ac:dyDescent="0.25">
      <c r="A608">
        <v>593</v>
      </c>
      <c r="B608" s="93">
        <v>41337</v>
      </c>
      <c r="C608" s="48">
        <v>151.759995</v>
      </c>
      <c r="D608" s="48">
        <v>152.91999799999999</v>
      </c>
      <c r="E608" s="48">
        <v>151.520004</v>
      </c>
      <c r="F608" s="48">
        <v>152.91999799999999</v>
      </c>
      <c r="G608" s="49">
        <v>99010200</v>
      </c>
      <c r="H608" s="48">
        <v>145.658265</v>
      </c>
      <c r="I608" s="52">
        <f t="shared" si="83"/>
        <v>0.95251286231379628</v>
      </c>
      <c r="J608" s="52">
        <f t="shared" ca="1" si="84"/>
        <v>1</v>
      </c>
      <c r="K608" s="48">
        <f t="shared" si="79"/>
        <v>144.55000000000001</v>
      </c>
      <c r="L608" s="48">
        <f t="shared" si="80"/>
        <v>145.66</v>
      </c>
      <c r="M608" s="48">
        <f t="shared" si="81"/>
        <v>144.32</v>
      </c>
      <c r="N608" s="48">
        <f t="shared" si="82"/>
        <v>145.66</v>
      </c>
      <c r="O608" s="49">
        <f t="shared" ca="1" si="85"/>
        <v>99010200</v>
      </c>
    </row>
    <row r="609" spans="1:15" x14ac:dyDescent="0.25">
      <c r="A609">
        <v>594</v>
      </c>
      <c r="B609" s="93">
        <v>41334</v>
      </c>
      <c r="C609" s="48">
        <v>151.08999600000001</v>
      </c>
      <c r="D609" s="48">
        <v>152.33999600000001</v>
      </c>
      <c r="E609" s="48">
        <v>150.41000399999999</v>
      </c>
      <c r="F609" s="48">
        <v>152.11000100000001</v>
      </c>
      <c r="G609" s="49">
        <v>170634800</v>
      </c>
      <c r="H609" s="48">
        <v>144.88673199999999</v>
      </c>
      <c r="I609" s="52">
        <f t="shared" si="83"/>
        <v>0.95251285942730346</v>
      </c>
      <c r="J609" s="52">
        <f t="shared" ca="1" si="84"/>
        <v>1</v>
      </c>
      <c r="K609" s="48">
        <f t="shared" si="79"/>
        <v>143.91999999999999</v>
      </c>
      <c r="L609" s="48">
        <f t="shared" si="80"/>
        <v>145.11000000000001</v>
      </c>
      <c r="M609" s="48">
        <f t="shared" si="81"/>
        <v>143.27000000000001</v>
      </c>
      <c r="N609" s="48">
        <f t="shared" si="82"/>
        <v>144.88999999999999</v>
      </c>
      <c r="O609" s="49">
        <f t="shared" ca="1" si="85"/>
        <v>170634800</v>
      </c>
    </row>
    <row r="610" spans="1:15" x14ac:dyDescent="0.25">
      <c r="A610">
        <v>595</v>
      </c>
      <c r="B610" s="93">
        <v>41333</v>
      </c>
      <c r="C610" s="48">
        <v>151.89999399999999</v>
      </c>
      <c r="D610" s="48">
        <v>152.86999499999999</v>
      </c>
      <c r="E610" s="48">
        <v>151.41000399999999</v>
      </c>
      <c r="F610" s="48">
        <v>151.61000100000001</v>
      </c>
      <c r="G610" s="49">
        <v>126866000</v>
      </c>
      <c r="H610" s="48">
        <v>144.41047499999999</v>
      </c>
      <c r="I610" s="52">
        <f t="shared" si="83"/>
        <v>0.95251285566576827</v>
      </c>
      <c r="J610" s="52">
        <f t="shared" ca="1" si="84"/>
        <v>1</v>
      </c>
      <c r="K610" s="48">
        <f t="shared" si="79"/>
        <v>144.69</v>
      </c>
      <c r="L610" s="48">
        <f t="shared" si="80"/>
        <v>145.61000000000001</v>
      </c>
      <c r="M610" s="48">
        <f t="shared" si="81"/>
        <v>144.22</v>
      </c>
      <c r="N610" s="48">
        <f t="shared" si="82"/>
        <v>144.41</v>
      </c>
      <c r="O610" s="49">
        <f t="shared" ca="1" si="85"/>
        <v>126866000</v>
      </c>
    </row>
    <row r="611" spans="1:15" x14ac:dyDescent="0.25">
      <c r="A611">
        <v>596</v>
      </c>
      <c r="B611" s="93">
        <v>41332</v>
      </c>
      <c r="C611" s="48">
        <v>149.88999899999999</v>
      </c>
      <c r="D611" s="48">
        <v>152.33000200000001</v>
      </c>
      <c r="E611" s="48">
        <v>149.759995</v>
      </c>
      <c r="F611" s="48">
        <v>151.91000399999999</v>
      </c>
      <c r="G611" s="49">
        <v>150781900</v>
      </c>
      <c r="H611" s="48">
        <v>144.69623200000001</v>
      </c>
      <c r="I611" s="52">
        <f t="shared" si="83"/>
        <v>0.95251285754689352</v>
      </c>
      <c r="J611" s="52">
        <f t="shared" ca="1" si="84"/>
        <v>1</v>
      </c>
      <c r="K611" s="48">
        <f t="shared" si="79"/>
        <v>142.77000000000001</v>
      </c>
      <c r="L611" s="48">
        <f t="shared" si="80"/>
        <v>145.1</v>
      </c>
      <c r="M611" s="48">
        <f t="shared" si="81"/>
        <v>142.65</v>
      </c>
      <c r="N611" s="48">
        <f t="shared" si="82"/>
        <v>144.69999999999999</v>
      </c>
      <c r="O611" s="49">
        <f t="shared" ca="1" si="85"/>
        <v>150781900</v>
      </c>
    </row>
    <row r="612" spans="1:15" x14ac:dyDescent="0.25">
      <c r="A612">
        <v>597</v>
      </c>
      <c r="B612" s="93">
        <v>41331</v>
      </c>
      <c r="C612" s="48">
        <v>149.720001</v>
      </c>
      <c r="D612" s="48">
        <v>150.199997</v>
      </c>
      <c r="E612" s="48">
        <v>148.729996</v>
      </c>
      <c r="F612" s="48">
        <v>150.020004</v>
      </c>
      <c r="G612" s="49">
        <v>186596200</v>
      </c>
      <c r="H612" s="48">
        <v>142.895983</v>
      </c>
      <c r="I612" s="52">
        <f t="shared" si="83"/>
        <v>0.95251285955171683</v>
      </c>
      <c r="J612" s="52">
        <f t="shared" ca="1" si="84"/>
        <v>1</v>
      </c>
      <c r="K612" s="48">
        <f t="shared" si="79"/>
        <v>142.61000000000001</v>
      </c>
      <c r="L612" s="48">
        <f t="shared" si="80"/>
        <v>143.07</v>
      </c>
      <c r="M612" s="48">
        <f t="shared" si="81"/>
        <v>141.66999999999999</v>
      </c>
      <c r="N612" s="48">
        <f t="shared" si="82"/>
        <v>142.9</v>
      </c>
      <c r="O612" s="49">
        <f t="shared" ca="1" si="85"/>
        <v>186596200</v>
      </c>
    </row>
    <row r="613" spans="1:15" x14ac:dyDescent="0.25">
      <c r="A613">
        <v>598</v>
      </c>
      <c r="B613" s="93">
        <v>41330</v>
      </c>
      <c r="C613" s="48">
        <v>152.63000500000001</v>
      </c>
      <c r="D613" s="48">
        <v>152.86000100000001</v>
      </c>
      <c r="E613" s="48">
        <v>149</v>
      </c>
      <c r="F613" s="48">
        <v>149</v>
      </c>
      <c r="G613" s="49">
        <v>245824800</v>
      </c>
      <c r="H613" s="48">
        <v>141.92441600000001</v>
      </c>
      <c r="I613" s="52">
        <f t="shared" si="83"/>
        <v>0.95251285906040273</v>
      </c>
      <c r="J613" s="52">
        <f t="shared" ca="1" si="84"/>
        <v>1</v>
      </c>
      <c r="K613" s="48">
        <f t="shared" si="79"/>
        <v>145.38</v>
      </c>
      <c r="L613" s="48">
        <f t="shared" si="80"/>
        <v>145.6</v>
      </c>
      <c r="M613" s="48">
        <f t="shared" si="81"/>
        <v>141.91999999999999</v>
      </c>
      <c r="N613" s="48">
        <f t="shared" si="82"/>
        <v>141.91999999999999</v>
      </c>
      <c r="O613" s="49">
        <f t="shared" ca="1" si="85"/>
        <v>245824800</v>
      </c>
    </row>
    <row r="614" spans="1:15" x14ac:dyDescent="0.25">
      <c r="A614">
        <v>599</v>
      </c>
      <c r="B614" s="93">
        <v>41327</v>
      </c>
      <c r="C614" s="48">
        <v>151.14999399999999</v>
      </c>
      <c r="D614" s="48">
        <v>151.88999899999999</v>
      </c>
      <c r="E614" s="48">
        <v>150.490005</v>
      </c>
      <c r="F614" s="48">
        <v>151.88999899999999</v>
      </c>
      <c r="G614" s="49">
        <v>106356600</v>
      </c>
      <c r="H614" s="48">
        <v>144.677178</v>
      </c>
      <c r="I614" s="52">
        <f t="shared" si="83"/>
        <v>0.95251286426040471</v>
      </c>
      <c r="J614" s="52">
        <f t="shared" ca="1" si="84"/>
        <v>1</v>
      </c>
      <c r="K614" s="48">
        <f t="shared" si="79"/>
        <v>143.97</v>
      </c>
      <c r="L614" s="48">
        <f t="shared" si="80"/>
        <v>144.68</v>
      </c>
      <c r="M614" s="48">
        <f t="shared" si="81"/>
        <v>143.34</v>
      </c>
      <c r="N614" s="48">
        <f t="shared" si="82"/>
        <v>144.68</v>
      </c>
      <c r="O614" s="49">
        <f t="shared" ca="1" si="85"/>
        <v>106356600</v>
      </c>
    </row>
    <row r="615" spans="1:15" x14ac:dyDescent="0.25">
      <c r="A615">
        <v>600</v>
      </c>
      <c r="B615" s="93">
        <v>41326</v>
      </c>
      <c r="C615" s="48">
        <v>150.96000699999999</v>
      </c>
      <c r="D615" s="48">
        <v>151.41999799999999</v>
      </c>
      <c r="E615" s="48">
        <v>149.94000199999999</v>
      </c>
      <c r="F615" s="48">
        <v>150.41999799999999</v>
      </c>
      <c r="G615" s="49">
        <v>183257000</v>
      </c>
      <c r="H615" s="48">
        <v>143.276983</v>
      </c>
      <c r="I615" s="52">
        <f t="shared" si="83"/>
        <v>0.95251286334945973</v>
      </c>
      <c r="J615" s="52">
        <f t="shared" ca="1" si="84"/>
        <v>1</v>
      </c>
      <c r="K615" s="48">
        <f t="shared" si="79"/>
        <v>143.79</v>
      </c>
      <c r="L615" s="48">
        <f t="shared" si="80"/>
        <v>144.22999999999999</v>
      </c>
      <c r="M615" s="48">
        <f t="shared" si="81"/>
        <v>142.82</v>
      </c>
      <c r="N615" s="48">
        <f t="shared" si="82"/>
        <v>143.28</v>
      </c>
      <c r="O615" s="49">
        <f t="shared" ca="1" si="85"/>
        <v>183257000</v>
      </c>
    </row>
    <row r="616" spans="1:15" x14ac:dyDescent="0.25">
      <c r="A616">
        <v>601</v>
      </c>
      <c r="B616" s="93">
        <v>41325</v>
      </c>
      <c r="C616" s="48">
        <v>153.13999899999999</v>
      </c>
      <c r="D616" s="48">
        <v>153.19000199999999</v>
      </c>
      <c r="E616" s="48">
        <v>151.259995</v>
      </c>
      <c r="F616" s="48">
        <v>151.33999600000001</v>
      </c>
      <c r="G616" s="49">
        <v>160574800</v>
      </c>
      <c r="H616" s="48">
        <v>144.15329299999999</v>
      </c>
      <c r="I616" s="52">
        <f t="shared" si="83"/>
        <v>0.9525128638169118</v>
      </c>
      <c r="J616" s="52">
        <f t="shared" ca="1" si="84"/>
        <v>1</v>
      </c>
      <c r="K616" s="48">
        <f t="shared" si="79"/>
        <v>145.87</v>
      </c>
      <c r="L616" s="48">
        <f t="shared" si="80"/>
        <v>145.91999999999999</v>
      </c>
      <c r="M616" s="48">
        <f t="shared" si="81"/>
        <v>144.08000000000001</v>
      </c>
      <c r="N616" s="48">
        <f t="shared" si="82"/>
        <v>144.15</v>
      </c>
      <c r="O616" s="49">
        <f t="shared" ca="1" si="85"/>
        <v>160574800</v>
      </c>
    </row>
    <row r="617" spans="1:15" x14ac:dyDescent="0.25">
      <c r="A617">
        <v>602</v>
      </c>
      <c r="B617" s="93">
        <v>41324</v>
      </c>
      <c r="C617" s="48">
        <v>152.36999499999999</v>
      </c>
      <c r="D617" s="48">
        <v>153.279999</v>
      </c>
      <c r="E617" s="48">
        <v>152.16000399999999</v>
      </c>
      <c r="F617" s="48">
        <v>153.25</v>
      </c>
      <c r="G617" s="49">
        <v>95105400</v>
      </c>
      <c r="H617" s="48">
        <v>145.97259600000001</v>
      </c>
      <c r="I617" s="52">
        <f t="shared" si="83"/>
        <v>0.95251286133768354</v>
      </c>
      <c r="J617" s="52">
        <f t="shared" ca="1" si="84"/>
        <v>1</v>
      </c>
      <c r="K617" s="48">
        <f t="shared" si="79"/>
        <v>145.13</v>
      </c>
      <c r="L617" s="48">
        <f t="shared" si="80"/>
        <v>146</v>
      </c>
      <c r="M617" s="48">
        <f t="shared" si="81"/>
        <v>144.93</v>
      </c>
      <c r="N617" s="48">
        <f t="shared" si="82"/>
        <v>145.97</v>
      </c>
      <c r="O617" s="49">
        <f t="shared" ca="1" si="85"/>
        <v>95105400</v>
      </c>
    </row>
    <row r="618" spans="1:15" x14ac:dyDescent="0.25">
      <c r="A618">
        <v>603</v>
      </c>
      <c r="B618" s="93">
        <v>41320</v>
      </c>
      <c r="C618" s="48">
        <v>152.429993</v>
      </c>
      <c r="D618" s="48">
        <v>152.58999600000001</v>
      </c>
      <c r="E618" s="48">
        <v>151.550003</v>
      </c>
      <c r="F618" s="48">
        <v>152.11000100000001</v>
      </c>
      <c r="G618" s="49">
        <v>215226500</v>
      </c>
      <c r="H618" s="48">
        <v>144.88673199999999</v>
      </c>
      <c r="I618" s="52">
        <f t="shared" si="83"/>
        <v>0.95251285942730346</v>
      </c>
      <c r="J618" s="52">
        <f t="shared" ca="1" si="84"/>
        <v>1</v>
      </c>
      <c r="K618" s="48">
        <f t="shared" si="79"/>
        <v>145.19</v>
      </c>
      <c r="L618" s="48">
        <f t="shared" si="80"/>
        <v>145.34</v>
      </c>
      <c r="M618" s="48">
        <f t="shared" si="81"/>
        <v>144.35</v>
      </c>
      <c r="N618" s="48">
        <f t="shared" si="82"/>
        <v>144.88999999999999</v>
      </c>
      <c r="O618" s="49">
        <f t="shared" ca="1" si="85"/>
        <v>215226500</v>
      </c>
    </row>
    <row r="619" spans="1:15" x14ac:dyDescent="0.25">
      <c r="A619">
        <v>604</v>
      </c>
      <c r="B619" s="93">
        <v>41319</v>
      </c>
      <c r="C619" s="48">
        <v>151.69000199999999</v>
      </c>
      <c r="D619" s="48">
        <v>152.470001</v>
      </c>
      <c r="E619" s="48">
        <v>151.520004</v>
      </c>
      <c r="F619" s="48">
        <v>152.28999300000001</v>
      </c>
      <c r="G619" s="49">
        <v>80834300</v>
      </c>
      <c r="H619" s="48">
        <v>145.058177</v>
      </c>
      <c r="I619" s="52">
        <f t="shared" si="83"/>
        <v>0.95251286143272718</v>
      </c>
      <c r="J619" s="52">
        <f t="shared" ca="1" si="84"/>
        <v>1</v>
      </c>
      <c r="K619" s="48">
        <f t="shared" si="79"/>
        <v>144.49</v>
      </c>
      <c r="L619" s="48">
        <f t="shared" si="80"/>
        <v>145.22999999999999</v>
      </c>
      <c r="M619" s="48">
        <f t="shared" si="81"/>
        <v>144.32</v>
      </c>
      <c r="N619" s="48">
        <f t="shared" si="82"/>
        <v>145.06</v>
      </c>
      <c r="O619" s="49">
        <f t="shared" ca="1" si="85"/>
        <v>80834300</v>
      </c>
    </row>
    <row r="620" spans="1:15" x14ac:dyDescent="0.25">
      <c r="A620">
        <v>605</v>
      </c>
      <c r="B620" s="93">
        <v>41318</v>
      </c>
      <c r="C620" s="48">
        <v>152.33000200000001</v>
      </c>
      <c r="D620" s="48">
        <v>152.61000100000001</v>
      </c>
      <c r="E620" s="48">
        <v>151.720001</v>
      </c>
      <c r="F620" s="48">
        <v>152.14999399999999</v>
      </c>
      <c r="G620" s="49">
        <v>82322600</v>
      </c>
      <c r="H620" s="48">
        <v>144.924826</v>
      </c>
      <c r="I620" s="52">
        <f t="shared" si="83"/>
        <v>0.95251286043428962</v>
      </c>
      <c r="J620" s="52">
        <f t="shared" ca="1" si="84"/>
        <v>1</v>
      </c>
      <c r="K620" s="48">
        <f t="shared" si="79"/>
        <v>145.1</v>
      </c>
      <c r="L620" s="48">
        <f t="shared" si="80"/>
        <v>145.36000000000001</v>
      </c>
      <c r="M620" s="48">
        <f t="shared" si="81"/>
        <v>144.52000000000001</v>
      </c>
      <c r="N620" s="48">
        <f t="shared" si="82"/>
        <v>144.91999999999999</v>
      </c>
      <c r="O620" s="49">
        <f t="shared" ca="1" si="85"/>
        <v>82322600</v>
      </c>
    </row>
    <row r="621" spans="1:15" x14ac:dyDescent="0.25">
      <c r="A621">
        <v>606</v>
      </c>
      <c r="B621" s="93">
        <v>41317</v>
      </c>
      <c r="C621" s="48">
        <v>151.779999</v>
      </c>
      <c r="D621" s="48">
        <v>152.300003</v>
      </c>
      <c r="E621" s="48">
        <v>151.61000100000001</v>
      </c>
      <c r="F621" s="48">
        <v>152.020004</v>
      </c>
      <c r="G621" s="49">
        <v>65392700</v>
      </c>
      <c r="H621" s="48">
        <v>144.80100899999999</v>
      </c>
      <c r="I621" s="52">
        <f t="shared" si="83"/>
        <v>0.95251286139947733</v>
      </c>
      <c r="J621" s="52">
        <f t="shared" ca="1" si="84"/>
        <v>1</v>
      </c>
      <c r="K621" s="48">
        <f t="shared" si="79"/>
        <v>144.57</v>
      </c>
      <c r="L621" s="48">
        <f t="shared" si="80"/>
        <v>145.07</v>
      </c>
      <c r="M621" s="48">
        <f t="shared" si="81"/>
        <v>144.41</v>
      </c>
      <c r="N621" s="48">
        <f t="shared" si="82"/>
        <v>144.80000000000001</v>
      </c>
      <c r="O621" s="49">
        <f t="shared" ca="1" si="85"/>
        <v>65392700</v>
      </c>
    </row>
    <row r="622" spans="1:15" x14ac:dyDescent="0.25">
      <c r="A622">
        <v>607</v>
      </c>
      <c r="B622" s="93">
        <v>41316</v>
      </c>
      <c r="C622" s="48">
        <v>151.740005</v>
      </c>
      <c r="D622" s="48">
        <v>151.89999399999999</v>
      </c>
      <c r="E622" s="48">
        <v>151.38999899999999</v>
      </c>
      <c r="F622" s="48">
        <v>151.770004</v>
      </c>
      <c r="G622" s="49">
        <v>73775000</v>
      </c>
      <c r="H622" s="48">
        <v>144.562881</v>
      </c>
      <c r="I622" s="52">
        <f t="shared" si="83"/>
        <v>0.95251286281839986</v>
      </c>
      <c r="J622" s="52">
        <f t="shared" ca="1" si="84"/>
        <v>1</v>
      </c>
      <c r="K622" s="48">
        <f t="shared" si="79"/>
        <v>144.53</v>
      </c>
      <c r="L622" s="48">
        <f t="shared" si="80"/>
        <v>144.69</v>
      </c>
      <c r="M622" s="48">
        <f t="shared" si="81"/>
        <v>144.19999999999999</v>
      </c>
      <c r="N622" s="48">
        <f t="shared" si="82"/>
        <v>144.56</v>
      </c>
      <c r="O622" s="49">
        <f t="shared" ca="1" si="85"/>
        <v>73775000</v>
      </c>
    </row>
    <row r="623" spans="1:15" x14ac:dyDescent="0.25">
      <c r="A623">
        <v>608</v>
      </c>
      <c r="B623" s="93">
        <v>41313</v>
      </c>
      <c r="C623" s="48">
        <v>151.220001</v>
      </c>
      <c r="D623" s="48">
        <v>151.88999899999999</v>
      </c>
      <c r="E623" s="48">
        <v>151.220001</v>
      </c>
      <c r="F623" s="48">
        <v>151.800003</v>
      </c>
      <c r="G623" s="49">
        <v>103133700</v>
      </c>
      <c r="H623" s="48">
        <v>144.591455</v>
      </c>
      <c r="I623" s="52">
        <f t="shared" si="83"/>
        <v>0.95251285996351387</v>
      </c>
      <c r="J623" s="52">
        <f t="shared" ca="1" si="84"/>
        <v>1</v>
      </c>
      <c r="K623" s="48">
        <f t="shared" si="79"/>
        <v>144.04</v>
      </c>
      <c r="L623" s="48">
        <f t="shared" si="80"/>
        <v>144.68</v>
      </c>
      <c r="M623" s="48">
        <f t="shared" si="81"/>
        <v>144.04</v>
      </c>
      <c r="N623" s="48">
        <f t="shared" si="82"/>
        <v>144.59</v>
      </c>
      <c r="O623" s="49">
        <f t="shared" ca="1" si="85"/>
        <v>103133700</v>
      </c>
    </row>
    <row r="624" spans="1:15" x14ac:dyDescent="0.25">
      <c r="A624">
        <v>609</v>
      </c>
      <c r="B624" s="93">
        <v>41312</v>
      </c>
      <c r="C624" s="48">
        <v>151.21000699999999</v>
      </c>
      <c r="D624" s="48">
        <v>151.35000600000001</v>
      </c>
      <c r="E624" s="48">
        <v>149.86000100000001</v>
      </c>
      <c r="F624" s="48">
        <v>150.96000699999999</v>
      </c>
      <c r="G624" s="49">
        <v>162490000</v>
      </c>
      <c r="H624" s="48">
        <v>143.791348</v>
      </c>
      <c r="I624" s="52">
        <f t="shared" si="83"/>
        <v>0.9525128599126258</v>
      </c>
      <c r="J624" s="52">
        <f t="shared" ca="1" si="84"/>
        <v>1</v>
      </c>
      <c r="K624" s="48">
        <f t="shared" si="79"/>
        <v>144.03</v>
      </c>
      <c r="L624" s="48">
        <f t="shared" si="80"/>
        <v>144.16</v>
      </c>
      <c r="M624" s="48">
        <f t="shared" si="81"/>
        <v>142.74</v>
      </c>
      <c r="N624" s="48">
        <f t="shared" si="82"/>
        <v>143.79</v>
      </c>
      <c r="O624" s="49">
        <f t="shared" ca="1" si="85"/>
        <v>162490000</v>
      </c>
    </row>
    <row r="625" spans="1:15" x14ac:dyDescent="0.25">
      <c r="A625">
        <v>610</v>
      </c>
      <c r="B625" s="93">
        <v>41311</v>
      </c>
      <c r="C625" s="48">
        <v>150.520004</v>
      </c>
      <c r="D625" s="48">
        <v>151.259995</v>
      </c>
      <c r="E625" s="48">
        <v>150.41000399999999</v>
      </c>
      <c r="F625" s="48">
        <v>151.16000399999999</v>
      </c>
      <c r="G625" s="49">
        <v>138762800</v>
      </c>
      <c r="H625" s="48">
        <v>143.98184699999999</v>
      </c>
      <c r="I625" s="52">
        <f t="shared" si="83"/>
        <v>0.95251285518621709</v>
      </c>
      <c r="J625" s="52">
        <f t="shared" ca="1" si="84"/>
        <v>1</v>
      </c>
      <c r="K625" s="48">
        <f t="shared" si="79"/>
        <v>143.37</v>
      </c>
      <c r="L625" s="48">
        <f t="shared" si="80"/>
        <v>144.08000000000001</v>
      </c>
      <c r="M625" s="48">
        <f t="shared" si="81"/>
        <v>143.27000000000001</v>
      </c>
      <c r="N625" s="48">
        <f t="shared" si="82"/>
        <v>143.97999999999999</v>
      </c>
      <c r="O625" s="49">
        <f t="shared" ca="1" si="85"/>
        <v>138762800</v>
      </c>
    </row>
    <row r="626" spans="1:15" x14ac:dyDescent="0.25">
      <c r="A626">
        <v>611</v>
      </c>
      <c r="B626" s="93">
        <v>41310</v>
      </c>
      <c r="C626" s="48">
        <v>150.35000600000001</v>
      </c>
      <c r="D626" s="48">
        <v>151.479996</v>
      </c>
      <c r="E626" s="48">
        <v>150.28999300000001</v>
      </c>
      <c r="F626" s="48">
        <v>151.050003</v>
      </c>
      <c r="G626" s="49">
        <v>113912400</v>
      </c>
      <c r="H626" s="48">
        <v>143.87707</v>
      </c>
      <c r="I626" s="52">
        <f t="shared" si="83"/>
        <v>0.95251285761311766</v>
      </c>
      <c r="J626" s="52">
        <f t="shared" ca="1" si="84"/>
        <v>1</v>
      </c>
      <c r="K626" s="48">
        <f t="shared" si="79"/>
        <v>143.21</v>
      </c>
      <c r="L626" s="48">
        <f t="shared" si="80"/>
        <v>144.29</v>
      </c>
      <c r="M626" s="48">
        <f t="shared" si="81"/>
        <v>143.15</v>
      </c>
      <c r="N626" s="48">
        <f t="shared" si="82"/>
        <v>143.88</v>
      </c>
      <c r="O626" s="49">
        <f t="shared" ca="1" si="85"/>
        <v>113912400</v>
      </c>
    </row>
    <row r="627" spans="1:15" x14ac:dyDescent="0.25">
      <c r="A627">
        <v>612</v>
      </c>
      <c r="B627" s="93">
        <v>41309</v>
      </c>
      <c r="C627" s="48">
        <v>150.320007</v>
      </c>
      <c r="D627" s="48">
        <v>151.270004</v>
      </c>
      <c r="E627" s="48">
        <v>149.429993</v>
      </c>
      <c r="F627" s="48">
        <v>149.53999300000001</v>
      </c>
      <c r="G627" s="49">
        <v>159073600</v>
      </c>
      <c r="H627" s="48">
        <v>142.43876700000001</v>
      </c>
      <c r="I627" s="52">
        <f t="shared" si="83"/>
        <v>0.95251286389989331</v>
      </c>
      <c r="J627" s="52">
        <f t="shared" ca="1" si="84"/>
        <v>1</v>
      </c>
      <c r="K627" s="48">
        <f t="shared" si="79"/>
        <v>143.18</v>
      </c>
      <c r="L627" s="48">
        <f t="shared" si="80"/>
        <v>144.09</v>
      </c>
      <c r="M627" s="48">
        <f t="shared" si="81"/>
        <v>142.33000000000001</v>
      </c>
      <c r="N627" s="48">
        <f t="shared" si="82"/>
        <v>142.44</v>
      </c>
      <c r="O627" s="49">
        <f t="shared" ca="1" si="85"/>
        <v>159073600</v>
      </c>
    </row>
    <row r="628" spans="1:15" x14ac:dyDescent="0.25">
      <c r="A628">
        <v>613</v>
      </c>
      <c r="B628" s="93">
        <v>41306</v>
      </c>
      <c r="C628" s="48">
        <v>150.64999399999999</v>
      </c>
      <c r="D628" s="48">
        <v>151.41999799999999</v>
      </c>
      <c r="E628" s="48">
        <v>150.38999899999999</v>
      </c>
      <c r="F628" s="48">
        <v>151.240005</v>
      </c>
      <c r="G628" s="49">
        <v>131173000</v>
      </c>
      <c r="H628" s="48">
        <v>144.05805000000001</v>
      </c>
      <c r="I628" s="52">
        <f t="shared" si="83"/>
        <v>0.95251286192433027</v>
      </c>
      <c r="J628" s="52">
        <f t="shared" ca="1" si="84"/>
        <v>1</v>
      </c>
      <c r="K628" s="48">
        <f t="shared" si="79"/>
        <v>143.5</v>
      </c>
      <c r="L628" s="48">
        <f t="shared" si="80"/>
        <v>144.22999999999999</v>
      </c>
      <c r="M628" s="48">
        <f t="shared" si="81"/>
        <v>143.25</v>
      </c>
      <c r="N628" s="48">
        <f t="shared" si="82"/>
        <v>144.06</v>
      </c>
      <c r="O628" s="49">
        <f t="shared" ca="1" si="85"/>
        <v>131173000</v>
      </c>
    </row>
    <row r="629" spans="1:15" x14ac:dyDescent="0.25">
      <c r="A629">
        <v>614</v>
      </c>
      <c r="B629" s="93">
        <v>41305</v>
      </c>
      <c r="C629" s="48">
        <v>149.88999899999999</v>
      </c>
      <c r="D629" s="48">
        <v>150.38000500000001</v>
      </c>
      <c r="E629" s="48">
        <v>149.60000600000001</v>
      </c>
      <c r="F629" s="48">
        <v>149.699997</v>
      </c>
      <c r="G629" s="49">
        <v>108975800</v>
      </c>
      <c r="H629" s="48">
        <v>142.591172</v>
      </c>
      <c r="I629" s="52">
        <f t="shared" si="83"/>
        <v>0.95251285809979014</v>
      </c>
      <c r="J629" s="52">
        <f t="shared" ca="1" si="84"/>
        <v>1</v>
      </c>
      <c r="K629" s="48">
        <f t="shared" si="79"/>
        <v>142.77000000000001</v>
      </c>
      <c r="L629" s="48">
        <f t="shared" si="80"/>
        <v>143.24</v>
      </c>
      <c r="M629" s="48">
        <f t="shared" si="81"/>
        <v>142.5</v>
      </c>
      <c r="N629" s="48">
        <f t="shared" si="82"/>
        <v>142.59</v>
      </c>
      <c r="O629" s="49">
        <f t="shared" ca="1" si="85"/>
        <v>108975800</v>
      </c>
    </row>
    <row r="630" spans="1:15" x14ac:dyDescent="0.25">
      <c r="A630">
        <v>615</v>
      </c>
      <c r="B630" s="93">
        <v>41304</v>
      </c>
      <c r="C630" s="48">
        <v>150.63999899999999</v>
      </c>
      <c r="D630" s="48">
        <v>150.94000199999999</v>
      </c>
      <c r="E630" s="48">
        <v>149.929993</v>
      </c>
      <c r="F630" s="48">
        <v>150.070007</v>
      </c>
      <c r="G630" s="49">
        <v>137447700</v>
      </c>
      <c r="H630" s="48">
        <v>142.943612</v>
      </c>
      <c r="I630" s="52">
        <f t="shared" si="83"/>
        <v>0.95251286288005566</v>
      </c>
      <c r="J630" s="52">
        <f t="shared" ca="1" si="84"/>
        <v>1</v>
      </c>
      <c r="K630" s="48">
        <f t="shared" si="79"/>
        <v>143.49</v>
      </c>
      <c r="L630" s="48">
        <f t="shared" si="80"/>
        <v>143.77000000000001</v>
      </c>
      <c r="M630" s="48">
        <f t="shared" si="81"/>
        <v>142.81</v>
      </c>
      <c r="N630" s="48">
        <f t="shared" si="82"/>
        <v>142.94</v>
      </c>
      <c r="O630" s="49">
        <f t="shared" ca="1" si="85"/>
        <v>137447700</v>
      </c>
    </row>
    <row r="631" spans="1:15" x14ac:dyDescent="0.25">
      <c r="A631">
        <v>616</v>
      </c>
      <c r="B631" s="93">
        <v>41303</v>
      </c>
      <c r="C631" s="48">
        <v>149.770004</v>
      </c>
      <c r="D631" s="48">
        <v>150.85000600000001</v>
      </c>
      <c r="E631" s="48">
        <v>149.66999799999999</v>
      </c>
      <c r="F631" s="48">
        <v>150.66000399999999</v>
      </c>
      <c r="G631" s="49">
        <v>105694400</v>
      </c>
      <c r="H631" s="48">
        <v>143.50559100000001</v>
      </c>
      <c r="I631" s="52">
        <f t="shared" si="83"/>
        <v>0.95251285802435015</v>
      </c>
      <c r="J631" s="52">
        <f t="shared" ca="1" si="84"/>
        <v>1</v>
      </c>
      <c r="K631" s="48">
        <f t="shared" si="79"/>
        <v>142.66</v>
      </c>
      <c r="L631" s="48">
        <f t="shared" si="80"/>
        <v>143.69</v>
      </c>
      <c r="M631" s="48">
        <f t="shared" si="81"/>
        <v>142.56</v>
      </c>
      <c r="N631" s="48">
        <f t="shared" si="82"/>
        <v>143.51</v>
      </c>
      <c r="O631" s="49">
        <f t="shared" ca="1" si="85"/>
        <v>105694400</v>
      </c>
    </row>
    <row r="632" spans="1:15" x14ac:dyDescent="0.25">
      <c r="A632">
        <v>617</v>
      </c>
      <c r="B632" s="93">
        <v>41302</v>
      </c>
      <c r="C632" s="48">
        <v>150.28999300000001</v>
      </c>
      <c r="D632" s="48">
        <v>150.33000200000001</v>
      </c>
      <c r="E632" s="48">
        <v>149.509995</v>
      </c>
      <c r="F632" s="48">
        <v>150.070007</v>
      </c>
      <c r="G632" s="49">
        <v>113357700</v>
      </c>
      <c r="H632" s="48">
        <v>142.943612</v>
      </c>
      <c r="I632" s="52">
        <f t="shared" si="83"/>
        <v>0.95251286288005566</v>
      </c>
      <c r="J632" s="52">
        <f t="shared" ca="1" si="84"/>
        <v>1</v>
      </c>
      <c r="K632" s="48">
        <f t="shared" si="79"/>
        <v>143.15</v>
      </c>
      <c r="L632" s="48">
        <f t="shared" si="80"/>
        <v>143.19</v>
      </c>
      <c r="M632" s="48">
        <f t="shared" si="81"/>
        <v>142.41</v>
      </c>
      <c r="N632" s="48">
        <f t="shared" si="82"/>
        <v>142.94</v>
      </c>
      <c r="O632" s="49">
        <f t="shared" ca="1" si="85"/>
        <v>113357700</v>
      </c>
    </row>
    <row r="633" spans="1:15" x14ac:dyDescent="0.25">
      <c r="A633">
        <v>618</v>
      </c>
      <c r="B633" s="93">
        <v>41299</v>
      </c>
      <c r="C633" s="48">
        <v>149.88000500000001</v>
      </c>
      <c r="D633" s="48">
        <v>150.25</v>
      </c>
      <c r="E633" s="48">
        <v>149.36999499999999</v>
      </c>
      <c r="F633" s="48">
        <v>150.25</v>
      </c>
      <c r="G633" s="49">
        <v>147211600</v>
      </c>
      <c r="H633" s="48">
        <v>143.11505700000001</v>
      </c>
      <c r="I633" s="52">
        <f t="shared" si="83"/>
        <v>0.95251285856905166</v>
      </c>
      <c r="J633" s="52">
        <f t="shared" ca="1" si="84"/>
        <v>1</v>
      </c>
      <c r="K633" s="48">
        <f t="shared" si="79"/>
        <v>142.76</v>
      </c>
      <c r="L633" s="48">
        <f t="shared" si="80"/>
        <v>143.12</v>
      </c>
      <c r="M633" s="48">
        <f t="shared" si="81"/>
        <v>142.28</v>
      </c>
      <c r="N633" s="48">
        <f t="shared" si="82"/>
        <v>143.12</v>
      </c>
      <c r="O633" s="49">
        <f t="shared" ca="1" si="85"/>
        <v>147211600</v>
      </c>
    </row>
    <row r="634" spans="1:15" x14ac:dyDescent="0.25">
      <c r="A634">
        <v>619</v>
      </c>
      <c r="B634" s="93">
        <v>41298</v>
      </c>
      <c r="C634" s="48">
        <v>149.14999399999999</v>
      </c>
      <c r="D634" s="48">
        <v>150.13999899999999</v>
      </c>
      <c r="E634" s="48">
        <v>149.009995</v>
      </c>
      <c r="F634" s="48">
        <v>149.41000399999999</v>
      </c>
      <c r="G634" s="49">
        <v>146426400</v>
      </c>
      <c r="H634" s="48">
        <v>142.31495000000001</v>
      </c>
      <c r="I634" s="52">
        <f t="shared" si="83"/>
        <v>0.95251285850979583</v>
      </c>
      <c r="J634" s="52">
        <f t="shared" ca="1" si="84"/>
        <v>1</v>
      </c>
      <c r="K634" s="48">
        <f t="shared" si="79"/>
        <v>142.07</v>
      </c>
      <c r="L634" s="48">
        <f t="shared" si="80"/>
        <v>143.01</v>
      </c>
      <c r="M634" s="48">
        <f t="shared" si="81"/>
        <v>141.93</v>
      </c>
      <c r="N634" s="48">
        <f t="shared" si="82"/>
        <v>142.31</v>
      </c>
      <c r="O634" s="49">
        <f t="shared" ca="1" si="85"/>
        <v>146426400</v>
      </c>
    </row>
    <row r="635" spans="1:15" x14ac:dyDescent="0.25">
      <c r="A635">
        <v>620</v>
      </c>
      <c r="B635" s="93">
        <v>41297</v>
      </c>
      <c r="C635" s="48">
        <v>149.13000500000001</v>
      </c>
      <c r="D635" s="48">
        <v>149.5</v>
      </c>
      <c r="E635" s="48">
        <v>148.86000100000001</v>
      </c>
      <c r="F635" s="48">
        <v>149.36999499999999</v>
      </c>
      <c r="G635" s="49">
        <v>104596100</v>
      </c>
      <c r="H635" s="48">
        <v>142.27684099999999</v>
      </c>
      <c r="I635" s="52">
        <f t="shared" si="83"/>
        <v>0.95251285909194816</v>
      </c>
      <c r="J635" s="52">
        <f t="shared" ca="1" si="84"/>
        <v>1</v>
      </c>
      <c r="K635" s="48">
        <f t="shared" si="79"/>
        <v>142.05000000000001</v>
      </c>
      <c r="L635" s="48">
        <f t="shared" si="80"/>
        <v>142.4</v>
      </c>
      <c r="M635" s="48">
        <f t="shared" si="81"/>
        <v>141.79</v>
      </c>
      <c r="N635" s="48">
        <f t="shared" si="82"/>
        <v>142.28</v>
      </c>
      <c r="O635" s="49">
        <f t="shared" ca="1" si="85"/>
        <v>104596100</v>
      </c>
    </row>
    <row r="636" spans="1:15" x14ac:dyDescent="0.25">
      <c r="A636">
        <v>621</v>
      </c>
      <c r="B636" s="93">
        <v>41296</v>
      </c>
      <c r="C636" s="48">
        <v>148.33000200000001</v>
      </c>
      <c r="D636" s="48">
        <v>149.13000500000001</v>
      </c>
      <c r="E636" s="48">
        <v>147.979996</v>
      </c>
      <c r="F636" s="48">
        <v>149.13000500000001</v>
      </c>
      <c r="G636" s="49">
        <v>111797300</v>
      </c>
      <c r="H636" s="48">
        <v>142.048248</v>
      </c>
      <c r="I636" s="52">
        <f t="shared" si="83"/>
        <v>0.95251286285412506</v>
      </c>
      <c r="J636" s="52">
        <f t="shared" ca="1" si="84"/>
        <v>1</v>
      </c>
      <c r="K636" s="48">
        <f t="shared" si="79"/>
        <v>141.29</v>
      </c>
      <c r="L636" s="48">
        <f t="shared" si="80"/>
        <v>142.05000000000001</v>
      </c>
      <c r="M636" s="48">
        <f t="shared" si="81"/>
        <v>140.94999999999999</v>
      </c>
      <c r="N636" s="48">
        <f t="shared" si="82"/>
        <v>142.05000000000001</v>
      </c>
      <c r="O636" s="49">
        <f t="shared" ca="1" si="85"/>
        <v>111797300</v>
      </c>
    </row>
    <row r="637" spans="1:15" x14ac:dyDescent="0.25">
      <c r="A637">
        <v>622</v>
      </c>
      <c r="B637" s="93">
        <v>41292</v>
      </c>
      <c r="C637" s="48">
        <v>147.970001</v>
      </c>
      <c r="D637" s="48">
        <v>148.490005</v>
      </c>
      <c r="E637" s="48">
        <v>147.429993</v>
      </c>
      <c r="F637" s="48">
        <v>148.33000200000001</v>
      </c>
      <c r="G637" s="49">
        <v>169906000</v>
      </c>
      <c r="H637" s="48">
        <v>141.28623400000001</v>
      </c>
      <c r="I637" s="52">
        <f t="shared" si="83"/>
        <v>0.95251285710897515</v>
      </c>
      <c r="J637" s="52">
        <f t="shared" ca="1" si="84"/>
        <v>1</v>
      </c>
      <c r="K637" s="48">
        <f t="shared" si="79"/>
        <v>140.94</v>
      </c>
      <c r="L637" s="48">
        <f t="shared" si="80"/>
        <v>141.44</v>
      </c>
      <c r="M637" s="48">
        <f t="shared" si="81"/>
        <v>140.43</v>
      </c>
      <c r="N637" s="48">
        <f t="shared" si="82"/>
        <v>141.29</v>
      </c>
      <c r="O637" s="49">
        <f t="shared" ca="1" si="85"/>
        <v>169906000</v>
      </c>
    </row>
    <row r="638" spans="1:15" x14ac:dyDescent="0.25">
      <c r="A638">
        <v>623</v>
      </c>
      <c r="B638" s="93">
        <v>41291</v>
      </c>
      <c r="C638" s="48">
        <v>147.699997</v>
      </c>
      <c r="D638" s="48">
        <v>148.41999799999999</v>
      </c>
      <c r="E638" s="48">
        <v>147.14999399999999</v>
      </c>
      <c r="F638" s="48">
        <v>148</v>
      </c>
      <c r="G638" s="49">
        <v>133833500</v>
      </c>
      <c r="H638" s="48">
        <v>140.971903</v>
      </c>
      <c r="I638" s="52">
        <f t="shared" si="83"/>
        <v>0.95251285810810804</v>
      </c>
      <c r="J638" s="52">
        <f t="shared" ca="1" si="84"/>
        <v>1</v>
      </c>
      <c r="K638" s="48">
        <f t="shared" si="79"/>
        <v>140.69</v>
      </c>
      <c r="L638" s="48">
        <f t="shared" si="80"/>
        <v>141.37</v>
      </c>
      <c r="M638" s="48">
        <f t="shared" si="81"/>
        <v>140.16</v>
      </c>
      <c r="N638" s="48">
        <f t="shared" si="82"/>
        <v>140.97</v>
      </c>
      <c r="O638" s="49">
        <f t="shared" ca="1" si="85"/>
        <v>133833500</v>
      </c>
    </row>
    <row r="639" spans="1:15" x14ac:dyDescent="0.25">
      <c r="A639">
        <v>624</v>
      </c>
      <c r="B639" s="93">
        <v>41290</v>
      </c>
      <c r="C639" s="48">
        <v>146.770004</v>
      </c>
      <c r="D639" s="48">
        <v>147.279999</v>
      </c>
      <c r="E639" s="48">
        <v>146.61000100000001</v>
      </c>
      <c r="F639" s="48">
        <v>147.050003</v>
      </c>
      <c r="G639" s="49">
        <v>104849500</v>
      </c>
      <c r="H639" s="48">
        <v>140.06701899999999</v>
      </c>
      <c r="I639" s="52">
        <f t="shared" si="83"/>
        <v>0.95251286054036999</v>
      </c>
      <c r="J639" s="52">
        <f t="shared" ca="1" si="84"/>
        <v>1</v>
      </c>
      <c r="K639" s="48">
        <f t="shared" si="79"/>
        <v>139.80000000000001</v>
      </c>
      <c r="L639" s="48">
        <f t="shared" si="80"/>
        <v>140.29</v>
      </c>
      <c r="M639" s="48">
        <f t="shared" si="81"/>
        <v>139.65</v>
      </c>
      <c r="N639" s="48">
        <f t="shared" si="82"/>
        <v>140.07</v>
      </c>
      <c r="O639" s="49">
        <f t="shared" ca="1" si="85"/>
        <v>104849500</v>
      </c>
    </row>
    <row r="640" spans="1:15" x14ac:dyDescent="0.25">
      <c r="A640">
        <v>625</v>
      </c>
      <c r="B640" s="93">
        <v>41289</v>
      </c>
      <c r="C640" s="48">
        <v>146.28999300000001</v>
      </c>
      <c r="D640" s="48">
        <v>147.21000699999999</v>
      </c>
      <c r="E640" s="48">
        <v>146.199997</v>
      </c>
      <c r="F640" s="48">
        <v>147.070007</v>
      </c>
      <c r="G640" s="49">
        <v>93172600</v>
      </c>
      <c r="H640" s="48">
        <v>140.086073</v>
      </c>
      <c r="I640" s="52">
        <f t="shared" si="83"/>
        <v>0.9525128600830215</v>
      </c>
      <c r="J640" s="52">
        <f t="shared" ca="1" si="84"/>
        <v>1</v>
      </c>
      <c r="K640" s="48">
        <f t="shared" si="79"/>
        <v>139.34</v>
      </c>
      <c r="L640" s="48">
        <f t="shared" si="80"/>
        <v>140.22</v>
      </c>
      <c r="M640" s="48">
        <f t="shared" si="81"/>
        <v>139.26</v>
      </c>
      <c r="N640" s="48">
        <f t="shared" si="82"/>
        <v>140.09</v>
      </c>
      <c r="O640" s="49">
        <f t="shared" ca="1" si="85"/>
        <v>93172600</v>
      </c>
    </row>
    <row r="641" spans="1:15" x14ac:dyDescent="0.25">
      <c r="A641">
        <v>626</v>
      </c>
      <c r="B641" s="93">
        <v>41288</v>
      </c>
      <c r="C641" s="48">
        <v>146.88999899999999</v>
      </c>
      <c r="D641" s="48">
        <v>147.070007</v>
      </c>
      <c r="E641" s="48">
        <v>146.429993</v>
      </c>
      <c r="F641" s="48">
        <v>146.970001</v>
      </c>
      <c r="G641" s="49">
        <v>89567200</v>
      </c>
      <c r="H641" s="48">
        <v>139.990816</v>
      </c>
      <c r="I641" s="52">
        <f t="shared" si="83"/>
        <v>0.95251286009040714</v>
      </c>
      <c r="J641" s="52">
        <f t="shared" ca="1" si="84"/>
        <v>1</v>
      </c>
      <c r="K641" s="48">
        <f t="shared" si="79"/>
        <v>139.91</v>
      </c>
      <c r="L641" s="48">
        <f t="shared" si="80"/>
        <v>140.09</v>
      </c>
      <c r="M641" s="48">
        <f t="shared" si="81"/>
        <v>139.47999999999999</v>
      </c>
      <c r="N641" s="48">
        <f t="shared" si="82"/>
        <v>139.99</v>
      </c>
      <c r="O641" s="49">
        <f t="shared" ca="1" si="85"/>
        <v>89567200</v>
      </c>
    </row>
    <row r="642" spans="1:15" x14ac:dyDescent="0.25">
      <c r="A642">
        <v>627</v>
      </c>
      <c r="B642" s="93">
        <v>41285</v>
      </c>
      <c r="C642" s="48">
        <v>147.03999300000001</v>
      </c>
      <c r="D642" s="48">
        <v>147.14999399999999</v>
      </c>
      <c r="E642" s="48">
        <v>146.61000100000001</v>
      </c>
      <c r="F642" s="48">
        <v>147.070007</v>
      </c>
      <c r="G642" s="49">
        <v>113917300</v>
      </c>
      <c r="H642" s="48">
        <v>140.086073</v>
      </c>
      <c r="I642" s="52">
        <f t="shared" si="83"/>
        <v>0.9525128600830215</v>
      </c>
      <c r="J642" s="52">
        <f t="shared" ca="1" si="84"/>
        <v>1</v>
      </c>
      <c r="K642" s="48">
        <f t="shared" si="79"/>
        <v>140.06</v>
      </c>
      <c r="L642" s="48">
        <f t="shared" si="80"/>
        <v>140.16</v>
      </c>
      <c r="M642" s="48">
        <f t="shared" si="81"/>
        <v>139.65</v>
      </c>
      <c r="N642" s="48">
        <f t="shared" si="82"/>
        <v>140.09</v>
      </c>
      <c r="O642" s="49">
        <f t="shared" ca="1" si="85"/>
        <v>113917300</v>
      </c>
    </row>
    <row r="643" spans="1:15" x14ac:dyDescent="0.25">
      <c r="A643">
        <v>628</v>
      </c>
      <c r="B643" s="93">
        <v>41284</v>
      </c>
      <c r="C643" s="48">
        <v>146.729996</v>
      </c>
      <c r="D643" s="48">
        <v>147.08999600000001</v>
      </c>
      <c r="E643" s="48">
        <v>145.970001</v>
      </c>
      <c r="F643" s="48">
        <v>147.08000200000001</v>
      </c>
      <c r="G643" s="49">
        <v>130735400</v>
      </c>
      <c r="H643" s="48">
        <v>140.09559300000001</v>
      </c>
      <c r="I643" s="52">
        <f t="shared" si="83"/>
        <v>0.95251285759433157</v>
      </c>
      <c r="J643" s="52">
        <f t="shared" ca="1" si="84"/>
        <v>1</v>
      </c>
      <c r="K643" s="48">
        <f t="shared" si="79"/>
        <v>139.76</v>
      </c>
      <c r="L643" s="48">
        <f t="shared" si="80"/>
        <v>140.11000000000001</v>
      </c>
      <c r="M643" s="48">
        <f t="shared" si="81"/>
        <v>139.04</v>
      </c>
      <c r="N643" s="48">
        <f t="shared" si="82"/>
        <v>140.1</v>
      </c>
      <c r="O643" s="49">
        <f t="shared" ca="1" si="85"/>
        <v>130735400</v>
      </c>
    </row>
    <row r="644" spans="1:15" x14ac:dyDescent="0.25">
      <c r="A644">
        <v>629</v>
      </c>
      <c r="B644" s="93">
        <v>41283</v>
      </c>
      <c r="C644" s="48">
        <v>145.86999499999999</v>
      </c>
      <c r="D644" s="48">
        <v>146.320007</v>
      </c>
      <c r="E644" s="48">
        <v>145.63999899999999</v>
      </c>
      <c r="F644" s="48">
        <v>145.91999799999999</v>
      </c>
      <c r="G644" s="49">
        <v>90745600</v>
      </c>
      <c r="H644" s="48">
        <v>138.99067500000001</v>
      </c>
      <c r="I644" s="52">
        <f t="shared" si="83"/>
        <v>0.95251286256185408</v>
      </c>
      <c r="J644" s="52">
        <f t="shared" ca="1" si="84"/>
        <v>1</v>
      </c>
      <c r="K644" s="48">
        <f t="shared" si="79"/>
        <v>138.94</v>
      </c>
      <c r="L644" s="48">
        <f t="shared" si="80"/>
        <v>139.37</v>
      </c>
      <c r="M644" s="48">
        <f t="shared" si="81"/>
        <v>138.72</v>
      </c>
      <c r="N644" s="48">
        <f t="shared" si="82"/>
        <v>138.99</v>
      </c>
      <c r="O644" s="49">
        <f t="shared" ca="1" si="85"/>
        <v>90745600</v>
      </c>
    </row>
    <row r="645" spans="1:15" x14ac:dyDescent="0.25">
      <c r="A645">
        <v>630</v>
      </c>
      <c r="B645" s="93">
        <v>41282</v>
      </c>
      <c r="C645" s="48">
        <v>145.71000699999999</v>
      </c>
      <c r="D645" s="48">
        <v>145.91000399999999</v>
      </c>
      <c r="E645" s="48">
        <v>144.979996</v>
      </c>
      <c r="F645" s="48">
        <v>145.550003</v>
      </c>
      <c r="G645" s="49">
        <v>121265100</v>
      </c>
      <c r="H645" s="48">
        <v>138.63825</v>
      </c>
      <c r="I645" s="52">
        <f t="shared" si="83"/>
        <v>0.95251286253838141</v>
      </c>
      <c r="J645" s="52">
        <f t="shared" ca="1" si="84"/>
        <v>1</v>
      </c>
      <c r="K645" s="48">
        <f t="shared" si="79"/>
        <v>138.79</v>
      </c>
      <c r="L645" s="48">
        <f t="shared" si="80"/>
        <v>138.97999999999999</v>
      </c>
      <c r="M645" s="48">
        <f t="shared" si="81"/>
        <v>138.1</v>
      </c>
      <c r="N645" s="48">
        <f t="shared" si="82"/>
        <v>138.63999999999999</v>
      </c>
      <c r="O645" s="49">
        <f t="shared" ca="1" si="85"/>
        <v>121265100</v>
      </c>
    </row>
    <row r="646" spans="1:15" x14ac:dyDescent="0.25">
      <c r="A646">
        <v>631</v>
      </c>
      <c r="B646" s="93">
        <v>41281</v>
      </c>
      <c r="C646" s="48">
        <v>145.85000600000001</v>
      </c>
      <c r="D646" s="48">
        <v>146.11000100000001</v>
      </c>
      <c r="E646" s="48">
        <v>145.429993</v>
      </c>
      <c r="F646" s="48">
        <v>145.970001</v>
      </c>
      <c r="G646" s="49">
        <v>110002500</v>
      </c>
      <c r="H646" s="48">
        <v>139.03830300000001</v>
      </c>
      <c r="I646" s="52">
        <f t="shared" si="83"/>
        <v>0.9525128591319254</v>
      </c>
      <c r="J646" s="52">
        <f t="shared" ca="1" si="84"/>
        <v>1</v>
      </c>
      <c r="K646" s="48">
        <f t="shared" si="79"/>
        <v>138.91999999999999</v>
      </c>
      <c r="L646" s="48">
        <f t="shared" si="80"/>
        <v>139.16999999999999</v>
      </c>
      <c r="M646" s="48">
        <f t="shared" si="81"/>
        <v>138.52000000000001</v>
      </c>
      <c r="N646" s="48">
        <f t="shared" si="82"/>
        <v>139.04</v>
      </c>
      <c r="O646" s="49">
        <f t="shared" ca="1" si="85"/>
        <v>110002500</v>
      </c>
    </row>
    <row r="647" spans="1:15" x14ac:dyDescent="0.25">
      <c r="A647">
        <v>632</v>
      </c>
      <c r="B647" s="93">
        <v>41278</v>
      </c>
      <c r="C647" s="48">
        <v>145.970001</v>
      </c>
      <c r="D647" s="48">
        <v>146.61000100000001</v>
      </c>
      <c r="E647" s="48">
        <v>145.66999799999999</v>
      </c>
      <c r="F647" s="48">
        <v>146.36999499999999</v>
      </c>
      <c r="G647" s="49">
        <v>116817700</v>
      </c>
      <c r="H647" s="48">
        <v>139.41930300000001</v>
      </c>
      <c r="I647" s="52">
        <f t="shared" si="83"/>
        <v>0.95251286303589766</v>
      </c>
      <c r="J647" s="52">
        <f t="shared" ca="1" si="84"/>
        <v>1</v>
      </c>
      <c r="K647" s="48">
        <f t="shared" si="79"/>
        <v>139.04</v>
      </c>
      <c r="L647" s="48">
        <f t="shared" si="80"/>
        <v>139.65</v>
      </c>
      <c r="M647" s="48">
        <f t="shared" si="81"/>
        <v>138.75</v>
      </c>
      <c r="N647" s="48">
        <f t="shared" si="82"/>
        <v>139.41999999999999</v>
      </c>
      <c r="O647" s="49">
        <f t="shared" ca="1" si="85"/>
        <v>116817700</v>
      </c>
    </row>
    <row r="648" spans="1:15" x14ac:dyDescent="0.25">
      <c r="A648">
        <v>633</v>
      </c>
      <c r="B648" s="93">
        <v>41277</v>
      </c>
      <c r="C648" s="48">
        <v>145.990005</v>
      </c>
      <c r="D648" s="48">
        <v>146.36999499999999</v>
      </c>
      <c r="E648" s="48">
        <v>145.33999600000001</v>
      </c>
      <c r="F648" s="48">
        <v>145.729996</v>
      </c>
      <c r="G648" s="49">
        <v>144761800</v>
      </c>
      <c r="H648" s="48">
        <v>138.809695</v>
      </c>
      <c r="I648" s="52">
        <f t="shared" si="83"/>
        <v>0.95251285809408792</v>
      </c>
      <c r="J648" s="52">
        <f t="shared" ca="1" si="84"/>
        <v>1</v>
      </c>
      <c r="K648" s="48">
        <f t="shared" si="79"/>
        <v>139.06</v>
      </c>
      <c r="L648" s="48">
        <f t="shared" si="80"/>
        <v>139.41999999999999</v>
      </c>
      <c r="M648" s="48">
        <f t="shared" si="81"/>
        <v>138.44</v>
      </c>
      <c r="N648" s="48">
        <f t="shared" si="82"/>
        <v>138.81</v>
      </c>
      <c r="O648" s="49">
        <f t="shared" ca="1" si="85"/>
        <v>144761800</v>
      </c>
    </row>
    <row r="649" spans="1:15" x14ac:dyDescent="0.25">
      <c r="A649">
        <v>634</v>
      </c>
      <c r="B649" s="93">
        <v>41276</v>
      </c>
      <c r="C649" s="48">
        <v>145.11000100000001</v>
      </c>
      <c r="D649" s="48">
        <v>146.14999399999999</v>
      </c>
      <c r="E649" s="48">
        <v>144.729996</v>
      </c>
      <c r="F649" s="48">
        <v>146.05999800000001</v>
      </c>
      <c r="G649" s="49">
        <v>192059000</v>
      </c>
      <c r="H649" s="48">
        <v>139.12402599999999</v>
      </c>
      <c r="I649" s="52">
        <f t="shared" si="83"/>
        <v>0.95251285707945843</v>
      </c>
      <c r="J649" s="52">
        <f t="shared" ca="1" si="84"/>
        <v>1</v>
      </c>
      <c r="K649" s="48">
        <f t="shared" si="79"/>
        <v>138.22</v>
      </c>
      <c r="L649" s="48">
        <f t="shared" si="80"/>
        <v>139.21</v>
      </c>
      <c r="M649" s="48">
        <f t="shared" si="81"/>
        <v>137.86000000000001</v>
      </c>
      <c r="N649" s="48">
        <f t="shared" si="82"/>
        <v>139.12</v>
      </c>
      <c r="O649" s="49">
        <f t="shared" ca="1" si="85"/>
        <v>192059000</v>
      </c>
    </row>
    <row r="650" spans="1:15" x14ac:dyDescent="0.25">
      <c r="A650">
        <v>635</v>
      </c>
      <c r="B650" s="93">
        <v>41274</v>
      </c>
      <c r="C650" s="48">
        <v>139.66000399999999</v>
      </c>
      <c r="D650" s="48">
        <v>142.55999800000001</v>
      </c>
      <c r="E650" s="48">
        <v>139.53999300000001</v>
      </c>
      <c r="F650" s="48">
        <v>142.41000399999999</v>
      </c>
      <c r="G650" s="49">
        <v>243935200</v>
      </c>
      <c r="H650" s="48">
        <v>135.64735999999999</v>
      </c>
      <c r="I650" s="52">
        <f t="shared" si="83"/>
        <v>0.95251285857698598</v>
      </c>
      <c r="J650" s="52">
        <f t="shared" ca="1" si="84"/>
        <v>1</v>
      </c>
      <c r="K650" s="48">
        <f t="shared" si="79"/>
        <v>133.03</v>
      </c>
      <c r="L650" s="48">
        <f t="shared" si="80"/>
        <v>135.79</v>
      </c>
      <c r="M650" s="48">
        <f t="shared" si="81"/>
        <v>132.91</v>
      </c>
      <c r="N650" s="48">
        <f t="shared" si="82"/>
        <v>135.65</v>
      </c>
      <c r="O650" s="49">
        <f t="shared" ca="1" si="85"/>
        <v>243935200</v>
      </c>
    </row>
    <row r="651" spans="1:15" x14ac:dyDescent="0.25">
      <c r="A651">
        <v>636</v>
      </c>
      <c r="B651" s="93">
        <v>41271</v>
      </c>
      <c r="C651" s="48">
        <v>140.63999899999999</v>
      </c>
      <c r="D651" s="48">
        <v>141.41999799999999</v>
      </c>
      <c r="E651" s="48">
        <v>139.86999499999999</v>
      </c>
      <c r="F651" s="48">
        <v>140.029999</v>
      </c>
      <c r="G651" s="49">
        <v>148806700</v>
      </c>
      <c r="H651" s="48">
        <v>133.38037499999999</v>
      </c>
      <c r="I651" s="52">
        <f t="shared" si="83"/>
        <v>0.9525128611905509</v>
      </c>
      <c r="J651" s="52">
        <f t="shared" ca="1" si="84"/>
        <v>1</v>
      </c>
      <c r="K651" s="48">
        <f t="shared" si="79"/>
        <v>133.96</v>
      </c>
      <c r="L651" s="48">
        <f t="shared" si="80"/>
        <v>134.69999999999999</v>
      </c>
      <c r="M651" s="48">
        <f t="shared" si="81"/>
        <v>133.22999999999999</v>
      </c>
      <c r="N651" s="48">
        <f t="shared" si="82"/>
        <v>133.38</v>
      </c>
      <c r="O651" s="49">
        <f t="shared" ca="1" si="85"/>
        <v>148806700</v>
      </c>
    </row>
    <row r="652" spans="1:15" x14ac:dyDescent="0.25">
      <c r="A652">
        <v>637</v>
      </c>
      <c r="B652" s="93">
        <v>41270</v>
      </c>
      <c r="C652" s="48">
        <v>141.78999300000001</v>
      </c>
      <c r="D652" s="48">
        <v>142.08000200000001</v>
      </c>
      <c r="E652" s="48">
        <v>139.91999799999999</v>
      </c>
      <c r="F652" s="48">
        <v>141.55999800000001</v>
      </c>
      <c r="G652" s="49">
        <v>167920600</v>
      </c>
      <c r="H652" s="48">
        <v>134.837718</v>
      </c>
      <c r="I652" s="52">
        <f t="shared" si="83"/>
        <v>0.95251285606827985</v>
      </c>
      <c r="J652" s="52">
        <f t="shared" ca="1" si="84"/>
        <v>1</v>
      </c>
      <c r="K652" s="48">
        <f t="shared" si="79"/>
        <v>135.06</v>
      </c>
      <c r="L652" s="48">
        <f t="shared" si="80"/>
        <v>135.33000000000001</v>
      </c>
      <c r="M652" s="48">
        <f t="shared" si="81"/>
        <v>133.28</v>
      </c>
      <c r="N652" s="48">
        <f t="shared" si="82"/>
        <v>134.84</v>
      </c>
      <c r="O652" s="49">
        <f t="shared" ca="1" si="85"/>
        <v>167920600</v>
      </c>
    </row>
    <row r="653" spans="1:15" x14ac:dyDescent="0.25">
      <c r="A653">
        <v>638</v>
      </c>
      <c r="B653" s="93">
        <v>41269</v>
      </c>
      <c r="C653" s="48">
        <v>142.63999899999999</v>
      </c>
      <c r="D653" s="48">
        <v>142.71000699999999</v>
      </c>
      <c r="E653" s="48">
        <v>141.35000600000001</v>
      </c>
      <c r="F653" s="48">
        <v>141.75</v>
      </c>
      <c r="G653" s="49">
        <v>106947700</v>
      </c>
      <c r="H653" s="48">
        <v>135.018698</v>
      </c>
      <c r="I653" s="52">
        <f t="shared" si="83"/>
        <v>0.95251286067019403</v>
      </c>
      <c r="J653" s="52">
        <f t="shared" ca="1" si="84"/>
        <v>1</v>
      </c>
      <c r="K653" s="48">
        <f t="shared" si="79"/>
        <v>135.87</v>
      </c>
      <c r="L653" s="48">
        <f t="shared" si="80"/>
        <v>135.93</v>
      </c>
      <c r="M653" s="48">
        <f t="shared" si="81"/>
        <v>134.63999999999999</v>
      </c>
      <c r="N653" s="48">
        <f t="shared" si="82"/>
        <v>135.02000000000001</v>
      </c>
      <c r="O653" s="49">
        <f t="shared" ca="1" si="85"/>
        <v>106947700</v>
      </c>
    </row>
    <row r="654" spans="1:15" x14ac:dyDescent="0.25">
      <c r="A654">
        <v>639</v>
      </c>
      <c r="B654" s="93">
        <v>41267</v>
      </c>
      <c r="C654" s="48">
        <v>142.479996</v>
      </c>
      <c r="D654" s="48">
        <v>142.55999800000001</v>
      </c>
      <c r="E654" s="48">
        <v>142.19000199999999</v>
      </c>
      <c r="F654" s="48">
        <v>142.35000600000001</v>
      </c>
      <c r="G654" s="49">
        <v>53874600</v>
      </c>
      <c r="H654" s="48">
        <v>135.59021100000001</v>
      </c>
      <c r="I654" s="52">
        <f t="shared" si="83"/>
        <v>0.95251285763907878</v>
      </c>
      <c r="J654" s="52">
        <f t="shared" ca="1" si="84"/>
        <v>1</v>
      </c>
      <c r="K654" s="48">
        <f t="shared" si="79"/>
        <v>135.71</v>
      </c>
      <c r="L654" s="48">
        <f t="shared" si="80"/>
        <v>135.79</v>
      </c>
      <c r="M654" s="48">
        <f t="shared" si="81"/>
        <v>135.44</v>
      </c>
      <c r="N654" s="48">
        <f t="shared" si="82"/>
        <v>135.59</v>
      </c>
      <c r="O654" s="49">
        <f t="shared" ca="1" si="85"/>
        <v>53874600</v>
      </c>
    </row>
    <row r="655" spans="1:15" x14ac:dyDescent="0.25">
      <c r="A655">
        <v>640</v>
      </c>
      <c r="B655" s="93">
        <v>41264</v>
      </c>
      <c r="C655" s="48">
        <v>142.16999799999999</v>
      </c>
      <c r="D655" s="48">
        <v>144.08999600000001</v>
      </c>
      <c r="E655" s="48">
        <v>141.94000199999999</v>
      </c>
      <c r="F655" s="48">
        <v>142.78999300000001</v>
      </c>
      <c r="G655" s="49">
        <v>245883800</v>
      </c>
      <c r="H655" s="48">
        <v>136.00930500000001</v>
      </c>
      <c r="I655" s="52">
        <f t="shared" si="83"/>
        <v>0.95251286271860802</v>
      </c>
      <c r="J655" s="52">
        <f t="shared" ca="1" si="84"/>
        <v>1</v>
      </c>
      <c r="K655" s="48">
        <f t="shared" si="79"/>
        <v>135.41999999999999</v>
      </c>
      <c r="L655" s="48">
        <f t="shared" si="80"/>
        <v>137.25</v>
      </c>
      <c r="M655" s="48">
        <f t="shared" si="81"/>
        <v>135.19999999999999</v>
      </c>
      <c r="N655" s="48">
        <f t="shared" si="82"/>
        <v>136.01</v>
      </c>
      <c r="O655" s="49">
        <f t="shared" ca="1" si="85"/>
        <v>245883800</v>
      </c>
    </row>
    <row r="656" spans="1:15" x14ac:dyDescent="0.25">
      <c r="A656">
        <v>641</v>
      </c>
      <c r="B656" s="93">
        <v>41263</v>
      </c>
      <c r="C656" s="48">
        <v>144.38000500000001</v>
      </c>
      <c r="D656" s="48">
        <v>145.13999899999999</v>
      </c>
      <c r="E656" s="48">
        <v>143.979996</v>
      </c>
      <c r="F656" s="48">
        <v>145.11999499999999</v>
      </c>
      <c r="G656" s="49">
        <v>168487000</v>
      </c>
      <c r="H656" s="48">
        <v>137.255202</v>
      </c>
      <c r="I656" s="52">
        <f t="shared" si="83"/>
        <v>0.94580489752635399</v>
      </c>
      <c r="J656" s="52">
        <f t="shared" ca="1" si="84"/>
        <v>1</v>
      </c>
      <c r="K656" s="48">
        <f t="shared" ref="K656:K719" si="86">ROUND($I656*C656,2)</f>
        <v>136.56</v>
      </c>
      <c r="L656" s="48">
        <f t="shared" ref="L656:L719" si="87">ROUND($I656*D656,2)</f>
        <v>137.27000000000001</v>
      </c>
      <c r="M656" s="48">
        <f t="shared" ref="M656:M719" si="88">ROUND($I656*E656,2)</f>
        <v>136.18</v>
      </c>
      <c r="N656" s="48">
        <f t="shared" ref="N656:N719" si="89">ROUND($I656*F656,2)</f>
        <v>137.26</v>
      </c>
      <c r="O656" s="49">
        <f t="shared" ca="1" si="85"/>
        <v>168487000</v>
      </c>
    </row>
    <row r="657" spans="1:15" x14ac:dyDescent="0.25">
      <c r="A657">
        <v>642</v>
      </c>
      <c r="B657" s="93">
        <v>41262</v>
      </c>
      <c r="C657" s="48">
        <v>145.529999</v>
      </c>
      <c r="D657" s="48">
        <v>145.58000200000001</v>
      </c>
      <c r="E657" s="48">
        <v>144.240005</v>
      </c>
      <c r="F657" s="48">
        <v>144.28999300000001</v>
      </c>
      <c r="G657" s="49">
        <v>150895400</v>
      </c>
      <c r="H657" s="48">
        <v>136.47018199999999</v>
      </c>
      <c r="I657" s="52">
        <f t="shared" si="83"/>
        <v>0.94580489722527039</v>
      </c>
      <c r="J657" s="52">
        <f t="shared" ca="1" si="84"/>
        <v>1</v>
      </c>
      <c r="K657" s="48">
        <f t="shared" si="86"/>
        <v>137.63999999999999</v>
      </c>
      <c r="L657" s="48">
        <f t="shared" si="87"/>
        <v>137.69</v>
      </c>
      <c r="M657" s="48">
        <f t="shared" si="88"/>
        <v>136.41999999999999</v>
      </c>
      <c r="N657" s="48">
        <f t="shared" si="89"/>
        <v>136.47</v>
      </c>
      <c r="O657" s="49">
        <f t="shared" ca="1" si="85"/>
        <v>150895400</v>
      </c>
    </row>
    <row r="658" spans="1:15" x14ac:dyDescent="0.25">
      <c r="A658">
        <v>643</v>
      </c>
      <c r="B658" s="93">
        <v>41261</v>
      </c>
      <c r="C658" s="48">
        <v>144</v>
      </c>
      <c r="D658" s="48">
        <v>145.5</v>
      </c>
      <c r="E658" s="48">
        <v>143.78999300000001</v>
      </c>
      <c r="F658" s="48">
        <v>145.36999499999999</v>
      </c>
      <c r="G658" s="49">
        <v>177762800</v>
      </c>
      <c r="H658" s="48">
        <v>137.49165300000001</v>
      </c>
      <c r="I658" s="52">
        <f t="shared" ref="I658:I721" si="90">H658/F658</f>
        <v>0.94580489598283346</v>
      </c>
      <c r="J658" s="52">
        <f t="shared" ref="J658:J721" ca="1" si="91">INDEX(OFFSET($T$15,0,0,$S$13+1,1),MATCH(B658,OFFSET($Q$15,0,0,$S$13+1,1),-1))</f>
        <v>1</v>
      </c>
      <c r="K658" s="48">
        <f t="shared" si="86"/>
        <v>136.19999999999999</v>
      </c>
      <c r="L658" s="48">
        <f t="shared" si="87"/>
        <v>137.61000000000001</v>
      </c>
      <c r="M658" s="48">
        <f t="shared" si="88"/>
        <v>136</v>
      </c>
      <c r="N658" s="48">
        <f t="shared" si="89"/>
        <v>137.49</v>
      </c>
      <c r="O658" s="49">
        <f t="shared" ref="O658:O721" ca="1" si="92">G658*J658</f>
        <v>177762800</v>
      </c>
    </row>
    <row r="659" spans="1:15" x14ac:dyDescent="0.25">
      <c r="A659">
        <v>644</v>
      </c>
      <c r="B659" s="93">
        <v>41260</v>
      </c>
      <c r="C659" s="48">
        <v>142.470001</v>
      </c>
      <c r="D659" s="48">
        <v>143.85000600000001</v>
      </c>
      <c r="E659" s="48">
        <v>142.429993</v>
      </c>
      <c r="F659" s="48">
        <v>143.770004</v>
      </c>
      <c r="G659" s="49">
        <v>143238200</v>
      </c>
      <c r="H659" s="48">
        <v>135.978374</v>
      </c>
      <c r="I659" s="52">
        <f t="shared" si="90"/>
        <v>0.94580489821785085</v>
      </c>
      <c r="J659" s="52">
        <f t="shared" ca="1" si="91"/>
        <v>1</v>
      </c>
      <c r="K659" s="48">
        <f t="shared" si="86"/>
        <v>134.75</v>
      </c>
      <c r="L659" s="48">
        <f t="shared" si="87"/>
        <v>136.05000000000001</v>
      </c>
      <c r="M659" s="48">
        <f t="shared" si="88"/>
        <v>134.71</v>
      </c>
      <c r="N659" s="48">
        <f t="shared" si="89"/>
        <v>135.97999999999999</v>
      </c>
      <c r="O659" s="49">
        <f t="shared" ca="1" si="92"/>
        <v>143238200</v>
      </c>
    </row>
    <row r="660" spans="1:15" x14ac:dyDescent="0.25">
      <c r="A660">
        <v>645</v>
      </c>
      <c r="B660" s="93">
        <v>41257</v>
      </c>
      <c r="C660" s="48">
        <v>142.320007</v>
      </c>
      <c r="D660" s="48">
        <v>142.58000200000001</v>
      </c>
      <c r="E660" s="48">
        <v>141.88000500000001</v>
      </c>
      <c r="F660" s="48">
        <v>142.10000600000001</v>
      </c>
      <c r="G660" s="49">
        <v>137701700</v>
      </c>
      <c r="H660" s="48">
        <v>134.39888099999999</v>
      </c>
      <c r="I660" s="52">
        <f t="shared" si="90"/>
        <v>0.94580489321020844</v>
      </c>
      <c r="J660" s="52">
        <f t="shared" ca="1" si="91"/>
        <v>1</v>
      </c>
      <c r="K660" s="48">
        <f t="shared" si="86"/>
        <v>134.61000000000001</v>
      </c>
      <c r="L660" s="48">
        <f t="shared" si="87"/>
        <v>134.85</v>
      </c>
      <c r="M660" s="48">
        <f t="shared" si="88"/>
        <v>134.19</v>
      </c>
      <c r="N660" s="48">
        <f t="shared" si="89"/>
        <v>134.4</v>
      </c>
      <c r="O660" s="49">
        <f t="shared" ca="1" si="92"/>
        <v>137701700</v>
      </c>
    </row>
    <row r="661" spans="1:15" x14ac:dyDescent="0.25">
      <c r="A661">
        <v>646</v>
      </c>
      <c r="B661" s="93">
        <v>41256</v>
      </c>
      <c r="C661" s="48">
        <v>143.41999799999999</v>
      </c>
      <c r="D661" s="48">
        <v>143.83000200000001</v>
      </c>
      <c r="E661" s="48">
        <v>142.270004</v>
      </c>
      <c r="F661" s="48">
        <v>142.63000500000001</v>
      </c>
      <c r="G661" s="49">
        <v>135715000</v>
      </c>
      <c r="H661" s="48">
        <v>134.90015700000001</v>
      </c>
      <c r="I661" s="52">
        <f t="shared" si="90"/>
        <v>0.94580489568096138</v>
      </c>
      <c r="J661" s="52">
        <f t="shared" ca="1" si="91"/>
        <v>1</v>
      </c>
      <c r="K661" s="48">
        <f t="shared" si="86"/>
        <v>135.65</v>
      </c>
      <c r="L661" s="48">
        <f t="shared" si="87"/>
        <v>136.04</v>
      </c>
      <c r="M661" s="48">
        <f t="shared" si="88"/>
        <v>134.56</v>
      </c>
      <c r="N661" s="48">
        <f t="shared" si="89"/>
        <v>134.9</v>
      </c>
      <c r="O661" s="49">
        <f t="shared" ca="1" si="92"/>
        <v>135715000</v>
      </c>
    </row>
    <row r="662" spans="1:15" x14ac:dyDescent="0.25">
      <c r="A662">
        <v>647</v>
      </c>
      <c r="B662" s="93">
        <v>41255</v>
      </c>
      <c r="C662" s="48">
        <v>144</v>
      </c>
      <c r="D662" s="48">
        <v>144.550003</v>
      </c>
      <c r="E662" s="48">
        <v>143.30999800000001</v>
      </c>
      <c r="F662" s="48">
        <v>143.509995</v>
      </c>
      <c r="G662" s="49">
        <v>145880100</v>
      </c>
      <c r="H662" s="48">
        <v>135.73245499999999</v>
      </c>
      <c r="I662" s="52">
        <f t="shared" si="90"/>
        <v>0.94580488975698163</v>
      </c>
      <c r="J662" s="52">
        <f t="shared" ca="1" si="91"/>
        <v>1</v>
      </c>
      <c r="K662" s="48">
        <f t="shared" si="86"/>
        <v>136.19999999999999</v>
      </c>
      <c r="L662" s="48">
        <f t="shared" si="87"/>
        <v>136.72</v>
      </c>
      <c r="M662" s="48">
        <f t="shared" si="88"/>
        <v>135.54</v>
      </c>
      <c r="N662" s="48">
        <f t="shared" si="89"/>
        <v>135.72999999999999</v>
      </c>
      <c r="O662" s="49">
        <f t="shared" ca="1" si="92"/>
        <v>145880100</v>
      </c>
    </row>
    <row r="663" spans="1:15" x14ac:dyDescent="0.25">
      <c r="A663">
        <v>648</v>
      </c>
      <c r="B663" s="93">
        <v>41254</v>
      </c>
      <c r="C663" s="48">
        <v>143.05999800000001</v>
      </c>
      <c r="D663" s="48">
        <v>144.11000100000001</v>
      </c>
      <c r="E663" s="48">
        <v>142.990005</v>
      </c>
      <c r="F663" s="48">
        <v>143.44000199999999</v>
      </c>
      <c r="G663" s="49">
        <v>152570400</v>
      </c>
      <c r="H663" s="48">
        <v>135.666256</v>
      </c>
      <c r="I663" s="52">
        <f t="shared" si="90"/>
        <v>0.94580489478799656</v>
      </c>
      <c r="J663" s="52">
        <f t="shared" ca="1" si="91"/>
        <v>1</v>
      </c>
      <c r="K663" s="48">
        <f t="shared" si="86"/>
        <v>135.31</v>
      </c>
      <c r="L663" s="48">
        <f t="shared" si="87"/>
        <v>136.30000000000001</v>
      </c>
      <c r="M663" s="48">
        <f t="shared" si="88"/>
        <v>135.24</v>
      </c>
      <c r="N663" s="48">
        <f t="shared" si="89"/>
        <v>135.66999999999999</v>
      </c>
      <c r="O663" s="49">
        <f t="shared" ca="1" si="92"/>
        <v>152570400</v>
      </c>
    </row>
    <row r="664" spans="1:15" x14ac:dyDescent="0.25">
      <c r="A664">
        <v>649</v>
      </c>
      <c r="B664" s="93">
        <v>41253</v>
      </c>
      <c r="C664" s="48">
        <v>142.21000699999999</v>
      </c>
      <c r="D664" s="48">
        <v>142.80999800000001</v>
      </c>
      <c r="E664" s="48">
        <v>142.14999399999999</v>
      </c>
      <c r="F664" s="48">
        <v>142.470001</v>
      </c>
      <c r="G664" s="49">
        <v>98840700</v>
      </c>
      <c r="H664" s="48">
        <v>134.74882400000001</v>
      </c>
      <c r="I664" s="52">
        <f t="shared" si="90"/>
        <v>0.94580489263841594</v>
      </c>
      <c r="J664" s="52">
        <f t="shared" ca="1" si="91"/>
        <v>1</v>
      </c>
      <c r="K664" s="48">
        <f t="shared" si="86"/>
        <v>134.5</v>
      </c>
      <c r="L664" s="48">
        <f t="shared" si="87"/>
        <v>135.07</v>
      </c>
      <c r="M664" s="48">
        <f t="shared" si="88"/>
        <v>134.44999999999999</v>
      </c>
      <c r="N664" s="48">
        <f t="shared" si="89"/>
        <v>134.75</v>
      </c>
      <c r="O664" s="49">
        <f t="shared" ca="1" si="92"/>
        <v>98840700</v>
      </c>
    </row>
    <row r="665" spans="1:15" x14ac:dyDescent="0.25">
      <c r="A665">
        <v>650</v>
      </c>
      <c r="B665" s="93">
        <v>41250</v>
      </c>
      <c r="C665" s="48">
        <v>142.529999</v>
      </c>
      <c r="D665" s="48">
        <v>142.69000199999999</v>
      </c>
      <c r="E665" s="48">
        <v>141.66999799999999</v>
      </c>
      <c r="F665" s="48">
        <v>142.41000399999999</v>
      </c>
      <c r="G665" s="49">
        <v>108726400</v>
      </c>
      <c r="H665" s="48">
        <v>134.69207800000001</v>
      </c>
      <c r="I665" s="52">
        <f t="shared" si="90"/>
        <v>0.94580488881946823</v>
      </c>
      <c r="J665" s="52">
        <f t="shared" ca="1" si="91"/>
        <v>1</v>
      </c>
      <c r="K665" s="48">
        <f t="shared" si="86"/>
        <v>134.81</v>
      </c>
      <c r="L665" s="48">
        <f t="shared" si="87"/>
        <v>134.96</v>
      </c>
      <c r="M665" s="48">
        <f t="shared" si="88"/>
        <v>133.99</v>
      </c>
      <c r="N665" s="48">
        <f t="shared" si="89"/>
        <v>134.69</v>
      </c>
      <c r="O665" s="49">
        <f t="shared" ca="1" si="92"/>
        <v>108726400</v>
      </c>
    </row>
    <row r="666" spans="1:15" x14ac:dyDescent="0.25">
      <c r="A666">
        <v>651</v>
      </c>
      <c r="B666" s="93">
        <v>41249</v>
      </c>
      <c r="C666" s="48">
        <v>141.36999499999999</v>
      </c>
      <c r="D666" s="48">
        <v>142.03999300000001</v>
      </c>
      <c r="E666" s="48">
        <v>141.16000399999999</v>
      </c>
      <c r="F666" s="48">
        <v>141.979996</v>
      </c>
      <c r="G666" s="49">
        <v>103220600</v>
      </c>
      <c r="H666" s="48">
        <v>134.28537499999999</v>
      </c>
      <c r="I666" s="52">
        <f t="shared" si="90"/>
        <v>0.94580489352880381</v>
      </c>
      <c r="J666" s="52">
        <f t="shared" ca="1" si="91"/>
        <v>1</v>
      </c>
      <c r="K666" s="48">
        <f t="shared" si="86"/>
        <v>133.71</v>
      </c>
      <c r="L666" s="48">
        <f t="shared" si="87"/>
        <v>134.34</v>
      </c>
      <c r="M666" s="48">
        <f t="shared" si="88"/>
        <v>133.51</v>
      </c>
      <c r="N666" s="48">
        <f t="shared" si="89"/>
        <v>134.29</v>
      </c>
      <c r="O666" s="49">
        <f t="shared" ca="1" si="92"/>
        <v>103220600</v>
      </c>
    </row>
    <row r="667" spans="1:15" x14ac:dyDescent="0.25">
      <c r="A667">
        <v>652</v>
      </c>
      <c r="B667" s="93">
        <v>41248</v>
      </c>
      <c r="C667" s="48">
        <v>141.36999499999999</v>
      </c>
      <c r="D667" s="48">
        <v>142.16000399999999</v>
      </c>
      <c r="E667" s="48">
        <v>140.36999499999999</v>
      </c>
      <c r="F667" s="48">
        <v>141.5</v>
      </c>
      <c r="G667" s="49">
        <v>147300500</v>
      </c>
      <c r="H667" s="48">
        <v>133.83139199999999</v>
      </c>
      <c r="I667" s="52">
        <f t="shared" si="90"/>
        <v>0.94580489045936389</v>
      </c>
      <c r="J667" s="52">
        <f t="shared" ca="1" si="91"/>
        <v>1</v>
      </c>
      <c r="K667" s="48">
        <f t="shared" si="86"/>
        <v>133.71</v>
      </c>
      <c r="L667" s="48">
        <f t="shared" si="87"/>
        <v>134.46</v>
      </c>
      <c r="M667" s="48">
        <f t="shared" si="88"/>
        <v>132.76</v>
      </c>
      <c r="N667" s="48">
        <f t="shared" si="89"/>
        <v>133.83000000000001</v>
      </c>
      <c r="O667" s="49">
        <f t="shared" ca="1" si="92"/>
        <v>147300500</v>
      </c>
    </row>
    <row r="668" spans="1:15" x14ac:dyDescent="0.25">
      <c r="A668">
        <v>653</v>
      </c>
      <c r="B668" s="93">
        <v>41247</v>
      </c>
      <c r="C668" s="48">
        <v>141.44000199999999</v>
      </c>
      <c r="D668" s="48">
        <v>141.86999499999999</v>
      </c>
      <c r="E668" s="48">
        <v>140.86999499999999</v>
      </c>
      <c r="F668" s="48">
        <v>141.25</v>
      </c>
      <c r="G668" s="49">
        <v>127512200</v>
      </c>
      <c r="H668" s="48">
        <v>133.59494100000001</v>
      </c>
      <c r="I668" s="52">
        <f t="shared" si="90"/>
        <v>0.9458048920353983</v>
      </c>
      <c r="J668" s="52">
        <f t="shared" ca="1" si="91"/>
        <v>1</v>
      </c>
      <c r="K668" s="48">
        <f t="shared" si="86"/>
        <v>133.77000000000001</v>
      </c>
      <c r="L668" s="48">
        <f t="shared" si="87"/>
        <v>134.18</v>
      </c>
      <c r="M668" s="48">
        <f t="shared" si="88"/>
        <v>133.24</v>
      </c>
      <c r="N668" s="48">
        <f t="shared" si="89"/>
        <v>133.59</v>
      </c>
      <c r="O668" s="49">
        <f t="shared" ca="1" si="92"/>
        <v>127512200</v>
      </c>
    </row>
    <row r="669" spans="1:15" x14ac:dyDescent="0.25">
      <c r="A669">
        <v>654</v>
      </c>
      <c r="B669" s="93">
        <v>41246</v>
      </c>
      <c r="C669" s="48">
        <v>142.800003</v>
      </c>
      <c r="D669" s="48">
        <v>142.91999799999999</v>
      </c>
      <c r="E669" s="48">
        <v>141.33999600000001</v>
      </c>
      <c r="F669" s="48">
        <v>141.449997</v>
      </c>
      <c r="G669" s="49">
        <v>124656300</v>
      </c>
      <c r="H669" s="48">
        <v>133.784099</v>
      </c>
      <c r="I669" s="52">
        <f t="shared" si="90"/>
        <v>0.9458048910386333</v>
      </c>
      <c r="J669" s="52">
        <f t="shared" ca="1" si="91"/>
        <v>1</v>
      </c>
      <c r="K669" s="48">
        <f t="shared" si="86"/>
        <v>135.06</v>
      </c>
      <c r="L669" s="48">
        <f t="shared" si="87"/>
        <v>135.16999999999999</v>
      </c>
      <c r="M669" s="48">
        <f t="shared" si="88"/>
        <v>133.68</v>
      </c>
      <c r="N669" s="48">
        <f t="shared" si="89"/>
        <v>133.78</v>
      </c>
      <c r="O669" s="49">
        <f t="shared" ca="1" si="92"/>
        <v>124656300</v>
      </c>
    </row>
    <row r="670" spans="1:15" x14ac:dyDescent="0.25">
      <c r="A670">
        <v>655</v>
      </c>
      <c r="B670" s="93">
        <v>41243</v>
      </c>
      <c r="C670" s="48">
        <v>142.13999899999999</v>
      </c>
      <c r="D670" s="48">
        <v>142.41999799999999</v>
      </c>
      <c r="E670" s="48">
        <v>141.66000399999999</v>
      </c>
      <c r="F670" s="48">
        <v>142.14999399999999</v>
      </c>
      <c r="G670" s="49">
        <v>136568300</v>
      </c>
      <c r="H670" s="48">
        <v>134.44615999999999</v>
      </c>
      <c r="I670" s="52">
        <f t="shared" si="90"/>
        <v>0.94580489394885237</v>
      </c>
      <c r="J670" s="52">
        <f t="shared" ca="1" si="91"/>
        <v>1</v>
      </c>
      <c r="K670" s="48">
        <f t="shared" si="86"/>
        <v>134.44</v>
      </c>
      <c r="L670" s="48">
        <f t="shared" si="87"/>
        <v>134.69999999999999</v>
      </c>
      <c r="M670" s="48">
        <f t="shared" si="88"/>
        <v>133.97999999999999</v>
      </c>
      <c r="N670" s="48">
        <f t="shared" si="89"/>
        <v>134.44999999999999</v>
      </c>
      <c r="O670" s="49">
        <f t="shared" ca="1" si="92"/>
        <v>136568300</v>
      </c>
    </row>
    <row r="671" spans="1:15" x14ac:dyDescent="0.25">
      <c r="A671">
        <v>656</v>
      </c>
      <c r="B671" s="93">
        <v>41242</v>
      </c>
      <c r="C671" s="48">
        <v>141.990005</v>
      </c>
      <c r="D671" s="48">
        <v>142.509995</v>
      </c>
      <c r="E671" s="48">
        <v>141.36999499999999</v>
      </c>
      <c r="F671" s="48">
        <v>142.11999499999999</v>
      </c>
      <c r="G671" s="49">
        <v>151085900</v>
      </c>
      <c r="H671" s="48">
        <v>134.417787</v>
      </c>
      <c r="I671" s="52">
        <f t="shared" si="90"/>
        <v>0.94580489536324575</v>
      </c>
      <c r="J671" s="52">
        <f t="shared" ca="1" si="91"/>
        <v>1</v>
      </c>
      <c r="K671" s="48">
        <f t="shared" si="86"/>
        <v>134.29</v>
      </c>
      <c r="L671" s="48">
        <f t="shared" si="87"/>
        <v>134.79</v>
      </c>
      <c r="M671" s="48">
        <f t="shared" si="88"/>
        <v>133.71</v>
      </c>
      <c r="N671" s="48">
        <f t="shared" si="89"/>
        <v>134.41999999999999</v>
      </c>
      <c r="O671" s="49">
        <f t="shared" ca="1" si="92"/>
        <v>151085900</v>
      </c>
    </row>
    <row r="672" spans="1:15" x14ac:dyDescent="0.25">
      <c r="A672">
        <v>657</v>
      </c>
      <c r="B672" s="93">
        <v>41241</v>
      </c>
      <c r="C672" s="48">
        <v>139.759995</v>
      </c>
      <c r="D672" s="48">
        <v>141.53999300000001</v>
      </c>
      <c r="E672" s="48">
        <v>139</v>
      </c>
      <c r="F672" s="48">
        <v>141.46000699999999</v>
      </c>
      <c r="G672" s="49">
        <v>177086500</v>
      </c>
      <c r="H672" s="48">
        <v>133.793567</v>
      </c>
      <c r="I672" s="52">
        <f t="shared" si="90"/>
        <v>0.94580489452400496</v>
      </c>
      <c r="J672" s="52">
        <f t="shared" ca="1" si="91"/>
        <v>1</v>
      </c>
      <c r="K672" s="48">
        <f t="shared" si="86"/>
        <v>132.19</v>
      </c>
      <c r="L672" s="48">
        <f t="shared" si="87"/>
        <v>133.87</v>
      </c>
      <c r="M672" s="48">
        <f t="shared" si="88"/>
        <v>131.47</v>
      </c>
      <c r="N672" s="48">
        <f t="shared" si="89"/>
        <v>133.79</v>
      </c>
      <c r="O672" s="49">
        <f t="shared" ca="1" si="92"/>
        <v>177086500</v>
      </c>
    </row>
    <row r="673" spans="1:15" x14ac:dyDescent="0.25">
      <c r="A673">
        <v>658</v>
      </c>
      <c r="B673" s="93">
        <v>41240</v>
      </c>
      <c r="C673" s="48">
        <v>140.91000399999999</v>
      </c>
      <c r="D673" s="48">
        <v>141.38999899999999</v>
      </c>
      <c r="E673" s="48">
        <v>140.240005</v>
      </c>
      <c r="F673" s="48">
        <v>140.33000200000001</v>
      </c>
      <c r="G673" s="49">
        <v>128646200</v>
      </c>
      <c r="H673" s="48">
        <v>132.72480300000001</v>
      </c>
      <c r="I673" s="52">
        <f t="shared" si="90"/>
        <v>0.94580489637561616</v>
      </c>
      <c r="J673" s="52">
        <f t="shared" ca="1" si="91"/>
        <v>1</v>
      </c>
      <c r="K673" s="48">
        <f t="shared" si="86"/>
        <v>133.27000000000001</v>
      </c>
      <c r="L673" s="48">
        <f t="shared" si="87"/>
        <v>133.72999999999999</v>
      </c>
      <c r="M673" s="48">
        <f t="shared" si="88"/>
        <v>132.63999999999999</v>
      </c>
      <c r="N673" s="48">
        <f t="shared" si="89"/>
        <v>132.72</v>
      </c>
      <c r="O673" s="49">
        <f t="shared" ca="1" si="92"/>
        <v>128646200</v>
      </c>
    </row>
    <row r="674" spans="1:15" x14ac:dyDescent="0.25">
      <c r="A674">
        <v>659</v>
      </c>
      <c r="B674" s="93">
        <v>41239</v>
      </c>
      <c r="C674" s="48">
        <v>140.64999399999999</v>
      </c>
      <c r="D674" s="48">
        <v>141.36000100000001</v>
      </c>
      <c r="E674" s="48">
        <v>140.19000199999999</v>
      </c>
      <c r="F674" s="48">
        <v>141.050003</v>
      </c>
      <c r="G674" s="49">
        <v>100124400</v>
      </c>
      <c r="H674" s="48">
        <v>133.40578300000001</v>
      </c>
      <c r="I674" s="52">
        <f t="shared" si="90"/>
        <v>0.94580489303498994</v>
      </c>
      <c r="J674" s="52">
        <f t="shared" ca="1" si="91"/>
        <v>1</v>
      </c>
      <c r="K674" s="48">
        <f t="shared" si="86"/>
        <v>133.03</v>
      </c>
      <c r="L674" s="48">
        <f t="shared" si="87"/>
        <v>133.69999999999999</v>
      </c>
      <c r="M674" s="48">
        <f t="shared" si="88"/>
        <v>132.59</v>
      </c>
      <c r="N674" s="48">
        <f t="shared" si="89"/>
        <v>133.41</v>
      </c>
      <c r="O674" s="49">
        <f t="shared" ca="1" si="92"/>
        <v>100124400</v>
      </c>
    </row>
    <row r="675" spans="1:15" x14ac:dyDescent="0.25">
      <c r="A675">
        <v>660</v>
      </c>
      <c r="B675" s="93">
        <v>41236</v>
      </c>
      <c r="C675" s="48">
        <v>140.13000500000001</v>
      </c>
      <c r="D675" s="48">
        <v>141.39999399999999</v>
      </c>
      <c r="E675" s="48">
        <v>140.03999300000001</v>
      </c>
      <c r="F675" s="48">
        <v>141.35000600000001</v>
      </c>
      <c r="G675" s="49">
        <v>65409200</v>
      </c>
      <c r="H675" s="48">
        <v>133.689528</v>
      </c>
      <c r="I675" s="52">
        <f t="shared" si="90"/>
        <v>0.94580489794956213</v>
      </c>
      <c r="J675" s="52">
        <f t="shared" ca="1" si="91"/>
        <v>1</v>
      </c>
      <c r="K675" s="48">
        <f t="shared" si="86"/>
        <v>132.54</v>
      </c>
      <c r="L675" s="48">
        <f t="shared" si="87"/>
        <v>133.74</v>
      </c>
      <c r="M675" s="48">
        <f t="shared" si="88"/>
        <v>132.44999999999999</v>
      </c>
      <c r="N675" s="48">
        <f t="shared" si="89"/>
        <v>133.69</v>
      </c>
      <c r="O675" s="49">
        <f t="shared" ca="1" si="92"/>
        <v>65409200</v>
      </c>
    </row>
    <row r="676" spans="1:15" x14ac:dyDescent="0.25">
      <c r="A676">
        <v>661</v>
      </c>
      <c r="B676" s="93">
        <v>41234</v>
      </c>
      <c r="C676" s="48">
        <v>139.30999800000001</v>
      </c>
      <c r="D676" s="48">
        <v>139.570007</v>
      </c>
      <c r="E676" s="48">
        <v>139.029999</v>
      </c>
      <c r="F676" s="48">
        <v>139.449997</v>
      </c>
      <c r="G676" s="49">
        <v>81710800</v>
      </c>
      <c r="H676" s="48">
        <v>131.89249000000001</v>
      </c>
      <c r="I676" s="52">
        <f t="shared" si="90"/>
        <v>0.94580489664693224</v>
      </c>
      <c r="J676" s="52">
        <f t="shared" ca="1" si="91"/>
        <v>1</v>
      </c>
      <c r="K676" s="48">
        <f t="shared" si="86"/>
        <v>131.76</v>
      </c>
      <c r="L676" s="48">
        <f t="shared" si="87"/>
        <v>132.01</v>
      </c>
      <c r="M676" s="48">
        <f t="shared" si="88"/>
        <v>131.5</v>
      </c>
      <c r="N676" s="48">
        <f t="shared" si="89"/>
        <v>131.88999999999999</v>
      </c>
      <c r="O676" s="49">
        <f t="shared" ca="1" si="92"/>
        <v>81710800</v>
      </c>
    </row>
    <row r="677" spans="1:15" x14ac:dyDescent="0.25">
      <c r="A677">
        <v>662</v>
      </c>
      <c r="B677" s="93">
        <v>41233</v>
      </c>
      <c r="C677" s="48">
        <v>138.91000399999999</v>
      </c>
      <c r="D677" s="48">
        <v>139.41999799999999</v>
      </c>
      <c r="E677" s="48">
        <v>138.08000200000001</v>
      </c>
      <c r="F677" s="48">
        <v>139.19000199999999</v>
      </c>
      <c r="G677" s="49">
        <v>119807400</v>
      </c>
      <c r="H677" s="48">
        <v>131.64658600000001</v>
      </c>
      <c r="I677" s="52">
        <f t="shared" si="90"/>
        <v>0.94580490055600419</v>
      </c>
      <c r="J677" s="52">
        <f t="shared" ca="1" si="91"/>
        <v>1</v>
      </c>
      <c r="K677" s="48">
        <f t="shared" si="86"/>
        <v>131.38</v>
      </c>
      <c r="L677" s="48">
        <f t="shared" si="87"/>
        <v>131.86000000000001</v>
      </c>
      <c r="M677" s="48">
        <f t="shared" si="88"/>
        <v>130.6</v>
      </c>
      <c r="N677" s="48">
        <f t="shared" si="89"/>
        <v>131.65</v>
      </c>
      <c r="O677" s="49">
        <f t="shared" ca="1" si="92"/>
        <v>119807400</v>
      </c>
    </row>
    <row r="678" spans="1:15" x14ac:dyDescent="0.25">
      <c r="A678">
        <v>663</v>
      </c>
      <c r="B678" s="93">
        <v>41232</v>
      </c>
      <c r="C678" s="48">
        <v>137.89999399999999</v>
      </c>
      <c r="D678" s="48">
        <v>139.14999399999999</v>
      </c>
      <c r="E678" s="48">
        <v>136.41000399999999</v>
      </c>
      <c r="F678" s="48">
        <v>139.13000500000001</v>
      </c>
      <c r="G678" s="49">
        <v>151495800</v>
      </c>
      <c r="H678" s="48">
        <v>131.58984000000001</v>
      </c>
      <c r="I678" s="52">
        <f t="shared" si="90"/>
        <v>0.94580489665043854</v>
      </c>
      <c r="J678" s="52">
        <f t="shared" ca="1" si="91"/>
        <v>1</v>
      </c>
      <c r="K678" s="48">
        <f t="shared" si="86"/>
        <v>130.43</v>
      </c>
      <c r="L678" s="48">
        <f t="shared" si="87"/>
        <v>131.61000000000001</v>
      </c>
      <c r="M678" s="48">
        <f t="shared" si="88"/>
        <v>129.02000000000001</v>
      </c>
      <c r="N678" s="48">
        <f t="shared" si="89"/>
        <v>131.59</v>
      </c>
      <c r="O678" s="49">
        <f t="shared" ca="1" si="92"/>
        <v>151495800</v>
      </c>
    </row>
    <row r="679" spans="1:15" x14ac:dyDescent="0.25">
      <c r="A679">
        <v>664</v>
      </c>
      <c r="B679" s="93">
        <v>41229</v>
      </c>
      <c r="C679" s="48">
        <v>135.89999399999999</v>
      </c>
      <c r="D679" s="48">
        <v>136.63999899999999</v>
      </c>
      <c r="E679" s="48">
        <v>134.699997</v>
      </c>
      <c r="F679" s="48">
        <v>136.36999499999999</v>
      </c>
      <c r="G679" s="49">
        <v>239483900</v>
      </c>
      <c r="H679" s="48">
        <v>128.979409</v>
      </c>
      <c r="I679" s="52">
        <f t="shared" si="90"/>
        <v>0.94580489645101196</v>
      </c>
      <c r="J679" s="52">
        <f t="shared" ca="1" si="91"/>
        <v>1</v>
      </c>
      <c r="K679" s="48">
        <f t="shared" si="86"/>
        <v>128.53</v>
      </c>
      <c r="L679" s="48">
        <f t="shared" si="87"/>
        <v>129.22999999999999</v>
      </c>
      <c r="M679" s="48">
        <f t="shared" si="88"/>
        <v>127.4</v>
      </c>
      <c r="N679" s="48">
        <f t="shared" si="89"/>
        <v>128.97999999999999</v>
      </c>
      <c r="O679" s="49">
        <f t="shared" ca="1" si="92"/>
        <v>239483900</v>
      </c>
    </row>
    <row r="680" spans="1:15" x14ac:dyDescent="0.25">
      <c r="A680">
        <v>665</v>
      </c>
      <c r="B680" s="93">
        <v>41228</v>
      </c>
      <c r="C680" s="48">
        <v>135.979996</v>
      </c>
      <c r="D680" s="48">
        <v>136.490005</v>
      </c>
      <c r="E680" s="48">
        <v>135.179993</v>
      </c>
      <c r="F680" s="48">
        <v>135.699997</v>
      </c>
      <c r="G680" s="49">
        <v>178128400</v>
      </c>
      <c r="H680" s="48">
        <v>128.345721</v>
      </c>
      <c r="I680" s="52">
        <f t="shared" si="90"/>
        <v>0.9458048919485238</v>
      </c>
      <c r="J680" s="52">
        <f t="shared" ca="1" si="91"/>
        <v>1</v>
      </c>
      <c r="K680" s="48">
        <f t="shared" si="86"/>
        <v>128.61000000000001</v>
      </c>
      <c r="L680" s="48">
        <f t="shared" si="87"/>
        <v>129.09</v>
      </c>
      <c r="M680" s="48">
        <f t="shared" si="88"/>
        <v>127.85</v>
      </c>
      <c r="N680" s="48">
        <f t="shared" si="89"/>
        <v>128.35</v>
      </c>
      <c r="O680" s="49">
        <f t="shared" ca="1" si="92"/>
        <v>178128400</v>
      </c>
    </row>
    <row r="681" spans="1:15" x14ac:dyDescent="0.25">
      <c r="A681">
        <v>666</v>
      </c>
      <c r="B681" s="93">
        <v>41227</v>
      </c>
      <c r="C681" s="48">
        <v>138.21000699999999</v>
      </c>
      <c r="D681" s="48">
        <v>138.429993</v>
      </c>
      <c r="E681" s="48">
        <v>135.61999499999999</v>
      </c>
      <c r="F681" s="48">
        <v>135.929993</v>
      </c>
      <c r="G681" s="49">
        <v>191505000</v>
      </c>
      <c r="H681" s="48">
        <v>128.56325200000001</v>
      </c>
      <c r="I681" s="52">
        <f t="shared" si="90"/>
        <v>0.94580488943304819</v>
      </c>
      <c r="J681" s="52">
        <f t="shared" ca="1" si="91"/>
        <v>1</v>
      </c>
      <c r="K681" s="48">
        <f t="shared" si="86"/>
        <v>130.72</v>
      </c>
      <c r="L681" s="48">
        <f t="shared" si="87"/>
        <v>130.93</v>
      </c>
      <c r="M681" s="48">
        <f t="shared" si="88"/>
        <v>128.27000000000001</v>
      </c>
      <c r="N681" s="48">
        <f t="shared" si="89"/>
        <v>128.56</v>
      </c>
      <c r="O681" s="49">
        <f t="shared" ca="1" si="92"/>
        <v>191505000</v>
      </c>
    </row>
    <row r="682" spans="1:15" x14ac:dyDescent="0.25">
      <c r="A682">
        <v>667</v>
      </c>
      <c r="B682" s="93">
        <v>41226</v>
      </c>
      <c r="C682" s="48">
        <v>137.53999300000001</v>
      </c>
      <c r="D682" s="48">
        <v>139.25</v>
      </c>
      <c r="E682" s="48">
        <v>137.36000100000001</v>
      </c>
      <c r="F682" s="48">
        <v>137.78999300000001</v>
      </c>
      <c r="G682" s="49">
        <v>123018300</v>
      </c>
      <c r="H682" s="48">
        <v>130.32245</v>
      </c>
      <c r="I682" s="52">
        <f t="shared" si="90"/>
        <v>0.94580489600576434</v>
      </c>
      <c r="J682" s="52">
        <f t="shared" ca="1" si="91"/>
        <v>1</v>
      </c>
      <c r="K682" s="48">
        <f t="shared" si="86"/>
        <v>130.09</v>
      </c>
      <c r="L682" s="48">
        <f t="shared" si="87"/>
        <v>131.69999999999999</v>
      </c>
      <c r="M682" s="48">
        <f t="shared" si="88"/>
        <v>129.91999999999999</v>
      </c>
      <c r="N682" s="48">
        <f t="shared" si="89"/>
        <v>130.32</v>
      </c>
      <c r="O682" s="49">
        <f t="shared" ca="1" si="92"/>
        <v>123018300</v>
      </c>
    </row>
    <row r="683" spans="1:15" x14ac:dyDescent="0.25">
      <c r="A683">
        <v>668</v>
      </c>
      <c r="B683" s="93">
        <v>41225</v>
      </c>
      <c r="C683" s="48">
        <v>138.58999600000001</v>
      </c>
      <c r="D683" s="48">
        <v>138.80999800000001</v>
      </c>
      <c r="E683" s="48">
        <v>137.96000699999999</v>
      </c>
      <c r="F683" s="48">
        <v>138.270004</v>
      </c>
      <c r="G683" s="49">
        <v>97677500</v>
      </c>
      <c r="H683" s="48">
        <v>130.77644699999999</v>
      </c>
      <c r="I683" s="52">
        <f t="shared" si="90"/>
        <v>0.94580489778535037</v>
      </c>
      <c r="J683" s="52">
        <f t="shared" ca="1" si="91"/>
        <v>1</v>
      </c>
      <c r="K683" s="48">
        <f t="shared" si="86"/>
        <v>131.08000000000001</v>
      </c>
      <c r="L683" s="48">
        <f t="shared" si="87"/>
        <v>131.29</v>
      </c>
      <c r="M683" s="48">
        <f t="shared" si="88"/>
        <v>130.47999999999999</v>
      </c>
      <c r="N683" s="48">
        <f t="shared" si="89"/>
        <v>130.78</v>
      </c>
      <c r="O683" s="49">
        <f t="shared" ca="1" si="92"/>
        <v>97677500</v>
      </c>
    </row>
    <row r="684" spans="1:15" x14ac:dyDescent="0.25">
      <c r="A684">
        <v>669</v>
      </c>
      <c r="B684" s="93">
        <v>41222</v>
      </c>
      <c r="C684" s="48">
        <v>137.61999499999999</v>
      </c>
      <c r="D684" s="48">
        <v>139.44000199999999</v>
      </c>
      <c r="E684" s="48">
        <v>137.550003</v>
      </c>
      <c r="F684" s="48">
        <v>138.16000399999999</v>
      </c>
      <c r="G684" s="49">
        <v>201055300</v>
      </c>
      <c r="H684" s="48">
        <v>130.67240799999999</v>
      </c>
      <c r="I684" s="52">
        <f t="shared" si="90"/>
        <v>0.94580489444687632</v>
      </c>
      <c r="J684" s="52">
        <f t="shared" ca="1" si="91"/>
        <v>1</v>
      </c>
      <c r="K684" s="48">
        <f t="shared" si="86"/>
        <v>130.16</v>
      </c>
      <c r="L684" s="48">
        <f t="shared" si="87"/>
        <v>131.88</v>
      </c>
      <c r="M684" s="48">
        <f t="shared" si="88"/>
        <v>130.1</v>
      </c>
      <c r="N684" s="48">
        <f t="shared" si="89"/>
        <v>130.66999999999999</v>
      </c>
      <c r="O684" s="49">
        <f t="shared" ca="1" si="92"/>
        <v>201055300</v>
      </c>
    </row>
    <row r="685" spans="1:15" x14ac:dyDescent="0.25">
      <c r="A685">
        <v>670</v>
      </c>
      <c r="B685" s="93">
        <v>41221</v>
      </c>
      <c r="C685" s="48">
        <v>139.699997</v>
      </c>
      <c r="D685" s="48">
        <v>140.41000399999999</v>
      </c>
      <c r="E685" s="48">
        <v>137.929993</v>
      </c>
      <c r="F685" s="48">
        <v>138.03999300000001</v>
      </c>
      <c r="G685" s="49">
        <v>181517300</v>
      </c>
      <c r="H685" s="48">
        <v>130.55890099999999</v>
      </c>
      <c r="I685" s="52">
        <f t="shared" si="90"/>
        <v>0.94580489438303561</v>
      </c>
      <c r="J685" s="52">
        <f t="shared" ca="1" si="91"/>
        <v>1</v>
      </c>
      <c r="K685" s="48">
        <f t="shared" si="86"/>
        <v>132.13</v>
      </c>
      <c r="L685" s="48">
        <f t="shared" si="87"/>
        <v>132.80000000000001</v>
      </c>
      <c r="M685" s="48">
        <f t="shared" si="88"/>
        <v>130.44999999999999</v>
      </c>
      <c r="N685" s="48">
        <f t="shared" si="89"/>
        <v>130.56</v>
      </c>
      <c r="O685" s="49">
        <f t="shared" ca="1" si="92"/>
        <v>181517300</v>
      </c>
    </row>
    <row r="686" spans="1:15" x14ac:dyDescent="0.25">
      <c r="A686">
        <v>671</v>
      </c>
      <c r="B686" s="93">
        <v>41220</v>
      </c>
      <c r="C686" s="48">
        <v>141.66000399999999</v>
      </c>
      <c r="D686" s="48">
        <v>141.679993</v>
      </c>
      <c r="E686" s="48">
        <v>139.05999800000001</v>
      </c>
      <c r="F686" s="48">
        <v>139.720001</v>
      </c>
      <c r="G686" s="49">
        <v>264304500</v>
      </c>
      <c r="H686" s="48">
        <v>132.14786100000001</v>
      </c>
      <c r="I686" s="52">
        <f t="shared" si="90"/>
        <v>0.94580489589318006</v>
      </c>
      <c r="J686" s="52">
        <f t="shared" ca="1" si="91"/>
        <v>1</v>
      </c>
      <c r="K686" s="48">
        <f t="shared" si="86"/>
        <v>133.97999999999999</v>
      </c>
      <c r="L686" s="48">
        <f t="shared" si="87"/>
        <v>134</v>
      </c>
      <c r="M686" s="48">
        <f t="shared" si="88"/>
        <v>131.52000000000001</v>
      </c>
      <c r="N686" s="48">
        <f t="shared" si="89"/>
        <v>132.15</v>
      </c>
      <c r="O686" s="49">
        <f t="shared" ca="1" si="92"/>
        <v>264304500</v>
      </c>
    </row>
    <row r="687" spans="1:15" x14ac:dyDescent="0.25">
      <c r="A687">
        <v>672</v>
      </c>
      <c r="B687" s="93">
        <v>41219</v>
      </c>
      <c r="C687" s="48">
        <v>142.279999</v>
      </c>
      <c r="D687" s="48">
        <v>143.520004</v>
      </c>
      <c r="E687" s="48">
        <v>142.13000500000001</v>
      </c>
      <c r="F687" s="48">
        <v>142.96000699999999</v>
      </c>
      <c r="G687" s="49">
        <v>107068100</v>
      </c>
      <c r="H687" s="48">
        <v>135.21227400000001</v>
      </c>
      <c r="I687" s="52">
        <f t="shared" si="90"/>
        <v>0.9458048921332245</v>
      </c>
      <c r="J687" s="52">
        <f t="shared" ca="1" si="91"/>
        <v>1</v>
      </c>
      <c r="K687" s="48">
        <f t="shared" si="86"/>
        <v>134.57</v>
      </c>
      <c r="L687" s="48">
        <f t="shared" si="87"/>
        <v>135.74</v>
      </c>
      <c r="M687" s="48">
        <f t="shared" si="88"/>
        <v>134.43</v>
      </c>
      <c r="N687" s="48">
        <f t="shared" si="89"/>
        <v>135.21</v>
      </c>
      <c r="O687" s="49">
        <f t="shared" ca="1" si="92"/>
        <v>107068100</v>
      </c>
    </row>
    <row r="688" spans="1:15" x14ac:dyDescent="0.25">
      <c r="A688">
        <v>673</v>
      </c>
      <c r="B688" s="93">
        <v>41218</v>
      </c>
      <c r="C688" s="48">
        <v>141.35000600000001</v>
      </c>
      <c r="D688" s="48">
        <v>142.16999799999999</v>
      </c>
      <c r="E688" s="48">
        <v>140.929993</v>
      </c>
      <c r="F688" s="48">
        <v>141.85000600000001</v>
      </c>
      <c r="G688" s="49">
        <v>98378500</v>
      </c>
      <c r="H688" s="48">
        <v>134.16243</v>
      </c>
      <c r="I688" s="52">
        <f t="shared" si="90"/>
        <v>0.94580489478442453</v>
      </c>
      <c r="J688" s="52">
        <f t="shared" ca="1" si="91"/>
        <v>1</v>
      </c>
      <c r="K688" s="48">
        <f t="shared" si="86"/>
        <v>133.69</v>
      </c>
      <c r="L688" s="48">
        <f t="shared" si="87"/>
        <v>134.47</v>
      </c>
      <c r="M688" s="48">
        <f t="shared" si="88"/>
        <v>133.29</v>
      </c>
      <c r="N688" s="48">
        <f t="shared" si="89"/>
        <v>134.16</v>
      </c>
      <c r="O688" s="49">
        <f t="shared" ca="1" si="92"/>
        <v>98378500</v>
      </c>
    </row>
    <row r="689" spans="1:15" x14ac:dyDescent="0.25">
      <c r="A689">
        <v>674</v>
      </c>
      <c r="B689" s="93">
        <v>41215</v>
      </c>
      <c r="C689" s="48">
        <v>143.679993</v>
      </c>
      <c r="D689" s="48">
        <v>143.720001</v>
      </c>
      <c r="E689" s="48">
        <v>141.41000399999999</v>
      </c>
      <c r="F689" s="48">
        <v>141.55999800000001</v>
      </c>
      <c r="G689" s="49">
        <v>137702200</v>
      </c>
      <c r="H689" s="48">
        <v>133.888138</v>
      </c>
      <c r="I689" s="52">
        <f t="shared" si="90"/>
        <v>0.94580488762086579</v>
      </c>
      <c r="J689" s="52">
        <f t="shared" ca="1" si="91"/>
        <v>1</v>
      </c>
      <c r="K689" s="48">
        <f t="shared" si="86"/>
        <v>135.88999999999999</v>
      </c>
      <c r="L689" s="48">
        <f t="shared" si="87"/>
        <v>135.93</v>
      </c>
      <c r="M689" s="48">
        <f t="shared" si="88"/>
        <v>133.75</v>
      </c>
      <c r="N689" s="48">
        <f t="shared" si="89"/>
        <v>133.88999999999999</v>
      </c>
      <c r="O689" s="49">
        <f t="shared" ca="1" si="92"/>
        <v>137702200</v>
      </c>
    </row>
    <row r="690" spans="1:15" x14ac:dyDescent="0.25">
      <c r="A690">
        <v>675</v>
      </c>
      <c r="B690" s="93">
        <v>41214</v>
      </c>
      <c r="C690" s="48">
        <v>141.64999399999999</v>
      </c>
      <c r="D690" s="48">
        <v>143.009995</v>
      </c>
      <c r="E690" s="48">
        <v>141.520004</v>
      </c>
      <c r="F690" s="48">
        <v>142.83000200000001</v>
      </c>
      <c r="G690" s="49">
        <v>100995600</v>
      </c>
      <c r="H690" s="48">
        <v>135.089315</v>
      </c>
      <c r="I690" s="52">
        <f t="shared" si="90"/>
        <v>0.94580489468872231</v>
      </c>
      <c r="J690" s="52">
        <f t="shared" ca="1" si="91"/>
        <v>1</v>
      </c>
      <c r="K690" s="48">
        <f t="shared" si="86"/>
        <v>133.97</v>
      </c>
      <c r="L690" s="48">
        <f t="shared" si="87"/>
        <v>135.26</v>
      </c>
      <c r="M690" s="48">
        <f t="shared" si="88"/>
        <v>133.85</v>
      </c>
      <c r="N690" s="48">
        <f t="shared" si="89"/>
        <v>135.09</v>
      </c>
      <c r="O690" s="49">
        <f t="shared" ca="1" si="92"/>
        <v>100995600</v>
      </c>
    </row>
    <row r="691" spans="1:15" x14ac:dyDescent="0.25">
      <c r="A691">
        <v>676</v>
      </c>
      <c r="B691" s="93">
        <v>41213</v>
      </c>
      <c r="C691" s="48">
        <v>141.85000600000001</v>
      </c>
      <c r="D691" s="48">
        <v>142.029999</v>
      </c>
      <c r="E691" s="48">
        <v>140.679993</v>
      </c>
      <c r="F691" s="48">
        <v>141.35000600000001</v>
      </c>
      <c r="G691" s="49">
        <v>103438500</v>
      </c>
      <c r="H691" s="48">
        <v>133.689528</v>
      </c>
      <c r="I691" s="52">
        <f t="shared" si="90"/>
        <v>0.94580489794956213</v>
      </c>
      <c r="J691" s="52">
        <f t="shared" ca="1" si="91"/>
        <v>1</v>
      </c>
      <c r="K691" s="48">
        <f t="shared" si="86"/>
        <v>134.16</v>
      </c>
      <c r="L691" s="48">
        <f t="shared" si="87"/>
        <v>134.33000000000001</v>
      </c>
      <c r="M691" s="48">
        <f t="shared" si="88"/>
        <v>133.06</v>
      </c>
      <c r="N691" s="48">
        <f t="shared" si="89"/>
        <v>133.69</v>
      </c>
      <c r="O691" s="49">
        <f t="shared" ca="1" si="92"/>
        <v>103438500</v>
      </c>
    </row>
    <row r="692" spans="1:15" x14ac:dyDescent="0.25">
      <c r="A692">
        <v>677</v>
      </c>
      <c r="B692" s="93">
        <v>41208</v>
      </c>
      <c r="C692" s="48">
        <v>141.300003</v>
      </c>
      <c r="D692" s="48">
        <v>141.83999600000001</v>
      </c>
      <c r="E692" s="48">
        <v>140.38999899999999</v>
      </c>
      <c r="F692" s="48">
        <v>141.35000600000001</v>
      </c>
      <c r="G692" s="49">
        <v>146023500</v>
      </c>
      <c r="H692" s="48">
        <v>133.689528</v>
      </c>
      <c r="I692" s="52">
        <f t="shared" si="90"/>
        <v>0.94580489794956213</v>
      </c>
      <c r="J692" s="52">
        <f t="shared" ca="1" si="91"/>
        <v>1</v>
      </c>
      <c r="K692" s="48">
        <f t="shared" si="86"/>
        <v>133.63999999999999</v>
      </c>
      <c r="L692" s="48">
        <f t="shared" si="87"/>
        <v>134.15</v>
      </c>
      <c r="M692" s="48">
        <f t="shared" si="88"/>
        <v>132.78</v>
      </c>
      <c r="N692" s="48">
        <f t="shared" si="89"/>
        <v>133.69</v>
      </c>
      <c r="O692" s="49">
        <f t="shared" ca="1" si="92"/>
        <v>146023500</v>
      </c>
    </row>
    <row r="693" spans="1:15" x14ac:dyDescent="0.25">
      <c r="A693">
        <v>678</v>
      </c>
      <c r="B693" s="93">
        <v>41207</v>
      </c>
      <c r="C693" s="48">
        <v>142.020004</v>
      </c>
      <c r="D693" s="48">
        <v>142.279999</v>
      </c>
      <c r="E693" s="48">
        <v>140.570007</v>
      </c>
      <c r="F693" s="48">
        <v>141.429993</v>
      </c>
      <c r="G693" s="49">
        <v>134457400</v>
      </c>
      <c r="H693" s="48">
        <v>133.76517899999999</v>
      </c>
      <c r="I693" s="52">
        <f t="shared" si="90"/>
        <v>0.94580489019751268</v>
      </c>
      <c r="J693" s="52">
        <f t="shared" ca="1" si="91"/>
        <v>1</v>
      </c>
      <c r="K693" s="48">
        <f t="shared" si="86"/>
        <v>134.32</v>
      </c>
      <c r="L693" s="48">
        <f t="shared" si="87"/>
        <v>134.57</v>
      </c>
      <c r="M693" s="48">
        <f t="shared" si="88"/>
        <v>132.94999999999999</v>
      </c>
      <c r="N693" s="48">
        <f t="shared" si="89"/>
        <v>133.77000000000001</v>
      </c>
      <c r="O693" s="49">
        <f t="shared" ca="1" si="92"/>
        <v>134457400</v>
      </c>
    </row>
    <row r="694" spans="1:15" x14ac:dyDescent="0.25">
      <c r="A694">
        <v>679</v>
      </c>
      <c r="B694" s="93">
        <v>41206</v>
      </c>
      <c r="C694" s="48">
        <v>141.929993</v>
      </c>
      <c r="D694" s="48">
        <v>142.10000600000001</v>
      </c>
      <c r="E694" s="48">
        <v>140.800003</v>
      </c>
      <c r="F694" s="48">
        <v>141.020004</v>
      </c>
      <c r="G694" s="49">
        <v>120179400</v>
      </c>
      <c r="H694" s="48">
        <v>133.37741</v>
      </c>
      <c r="I694" s="52">
        <f t="shared" si="90"/>
        <v>0.94580489446022142</v>
      </c>
      <c r="J694" s="52">
        <f t="shared" ca="1" si="91"/>
        <v>1</v>
      </c>
      <c r="K694" s="48">
        <f t="shared" si="86"/>
        <v>134.24</v>
      </c>
      <c r="L694" s="48">
        <f t="shared" si="87"/>
        <v>134.4</v>
      </c>
      <c r="M694" s="48">
        <f t="shared" si="88"/>
        <v>133.16999999999999</v>
      </c>
      <c r="N694" s="48">
        <f t="shared" si="89"/>
        <v>133.38</v>
      </c>
      <c r="O694" s="49">
        <f t="shared" ca="1" si="92"/>
        <v>120179400</v>
      </c>
    </row>
    <row r="695" spans="1:15" x14ac:dyDescent="0.25">
      <c r="A695">
        <v>680</v>
      </c>
      <c r="B695" s="93">
        <v>41205</v>
      </c>
      <c r="C695" s="48">
        <v>141.86000100000001</v>
      </c>
      <c r="D695" s="48">
        <v>142.05999800000001</v>
      </c>
      <c r="E695" s="48">
        <v>140.83000200000001</v>
      </c>
      <c r="F695" s="48">
        <v>141.41999799999999</v>
      </c>
      <c r="G695" s="49">
        <v>192056300</v>
      </c>
      <c r="H695" s="48">
        <v>133.75572600000001</v>
      </c>
      <c r="I695" s="52">
        <f t="shared" si="90"/>
        <v>0.94580489245941024</v>
      </c>
      <c r="J695" s="52">
        <f t="shared" ca="1" si="91"/>
        <v>1</v>
      </c>
      <c r="K695" s="48">
        <f t="shared" si="86"/>
        <v>134.16999999999999</v>
      </c>
      <c r="L695" s="48">
        <f t="shared" si="87"/>
        <v>134.36000000000001</v>
      </c>
      <c r="M695" s="48">
        <f t="shared" si="88"/>
        <v>133.19999999999999</v>
      </c>
      <c r="N695" s="48">
        <f t="shared" si="89"/>
        <v>133.76</v>
      </c>
      <c r="O695" s="49">
        <f t="shared" ca="1" si="92"/>
        <v>192056300</v>
      </c>
    </row>
    <row r="696" spans="1:15" x14ac:dyDescent="0.25">
      <c r="A696">
        <v>681</v>
      </c>
      <c r="B696" s="93">
        <v>41204</v>
      </c>
      <c r="C696" s="48">
        <v>143.14999399999999</v>
      </c>
      <c r="D696" s="48">
        <v>143.66999799999999</v>
      </c>
      <c r="E696" s="48">
        <v>142.279999</v>
      </c>
      <c r="F696" s="48">
        <v>143.41000399999999</v>
      </c>
      <c r="G696" s="49">
        <v>125578600</v>
      </c>
      <c r="H696" s="48">
        <v>135.63788299999999</v>
      </c>
      <c r="I696" s="52">
        <f t="shared" si="90"/>
        <v>0.94580488959473152</v>
      </c>
      <c r="J696" s="52">
        <f t="shared" ca="1" si="91"/>
        <v>1</v>
      </c>
      <c r="K696" s="48">
        <f t="shared" si="86"/>
        <v>135.38999999999999</v>
      </c>
      <c r="L696" s="48">
        <f t="shared" si="87"/>
        <v>135.88</v>
      </c>
      <c r="M696" s="48">
        <f t="shared" si="88"/>
        <v>134.57</v>
      </c>
      <c r="N696" s="48">
        <f t="shared" si="89"/>
        <v>135.63999999999999</v>
      </c>
      <c r="O696" s="49">
        <f t="shared" ca="1" si="92"/>
        <v>125578600</v>
      </c>
    </row>
    <row r="697" spans="1:15" x14ac:dyDescent="0.25">
      <c r="A697">
        <v>682</v>
      </c>
      <c r="B697" s="93">
        <v>41201</v>
      </c>
      <c r="C697" s="48">
        <v>145.550003</v>
      </c>
      <c r="D697" s="48">
        <v>145.55999800000001</v>
      </c>
      <c r="E697" s="48">
        <v>143.050003</v>
      </c>
      <c r="F697" s="48">
        <v>143.38999899999999</v>
      </c>
      <c r="G697" s="49">
        <v>185645200</v>
      </c>
      <c r="H697" s="48">
        <v>135.61896300000001</v>
      </c>
      <c r="I697" s="52">
        <f t="shared" si="90"/>
        <v>0.94580489536093815</v>
      </c>
      <c r="J697" s="52">
        <f t="shared" ca="1" si="91"/>
        <v>1</v>
      </c>
      <c r="K697" s="48">
        <f t="shared" si="86"/>
        <v>137.66</v>
      </c>
      <c r="L697" s="48">
        <f t="shared" si="87"/>
        <v>137.66999999999999</v>
      </c>
      <c r="M697" s="48">
        <f t="shared" si="88"/>
        <v>135.30000000000001</v>
      </c>
      <c r="N697" s="48">
        <f t="shared" si="89"/>
        <v>135.62</v>
      </c>
      <c r="O697" s="49">
        <f t="shared" ca="1" si="92"/>
        <v>185645200</v>
      </c>
    </row>
    <row r="698" spans="1:15" x14ac:dyDescent="0.25">
      <c r="A698">
        <v>683</v>
      </c>
      <c r="B698" s="93">
        <v>41200</v>
      </c>
      <c r="C698" s="48">
        <v>145.820007</v>
      </c>
      <c r="D698" s="48">
        <v>146.520004</v>
      </c>
      <c r="E698" s="48">
        <v>145.33000200000001</v>
      </c>
      <c r="F698" s="48">
        <v>145.820007</v>
      </c>
      <c r="G698" s="49">
        <v>148108500</v>
      </c>
      <c r="H698" s="48">
        <v>137.91727700000001</v>
      </c>
      <c r="I698" s="52">
        <f t="shared" si="90"/>
        <v>0.945804899049278</v>
      </c>
      <c r="J698" s="52">
        <f t="shared" ca="1" si="91"/>
        <v>1</v>
      </c>
      <c r="K698" s="48">
        <f t="shared" si="86"/>
        <v>137.91999999999999</v>
      </c>
      <c r="L698" s="48">
        <f t="shared" si="87"/>
        <v>138.58000000000001</v>
      </c>
      <c r="M698" s="48">
        <f t="shared" si="88"/>
        <v>137.44999999999999</v>
      </c>
      <c r="N698" s="48">
        <f t="shared" si="89"/>
        <v>137.91999999999999</v>
      </c>
      <c r="O698" s="49">
        <f t="shared" ca="1" si="92"/>
        <v>148108500</v>
      </c>
    </row>
    <row r="699" spans="1:15" x14ac:dyDescent="0.25">
      <c r="A699">
        <v>684</v>
      </c>
      <c r="B699" s="93">
        <v>41199</v>
      </c>
      <c r="C699" s="48">
        <v>145.63999899999999</v>
      </c>
      <c r="D699" s="48">
        <v>146.320007</v>
      </c>
      <c r="E699" s="48">
        <v>145.41999799999999</v>
      </c>
      <c r="F699" s="48">
        <v>146.199997</v>
      </c>
      <c r="G699" s="49">
        <v>128834100</v>
      </c>
      <c r="H699" s="48">
        <v>138.27667299999999</v>
      </c>
      <c r="I699" s="52">
        <f t="shared" si="90"/>
        <v>0.94580489628874609</v>
      </c>
      <c r="J699" s="52">
        <f t="shared" ca="1" si="91"/>
        <v>1</v>
      </c>
      <c r="K699" s="48">
        <f t="shared" si="86"/>
        <v>137.75</v>
      </c>
      <c r="L699" s="48">
        <f t="shared" si="87"/>
        <v>138.38999999999999</v>
      </c>
      <c r="M699" s="48">
        <f t="shared" si="88"/>
        <v>137.54</v>
      </c>
      <c r="N699" s="48">
        <f t="shared" si="89"/>
        <v>138.28</v>
      </c>
      <c r="O699" s="49">
        <f t="shared" ca="1" si="92"/>
        <v>128834100</v>
      </c>
    </row>
    <row r="700" spans="1:15" x14ac:dyDescent="0.25">
      <c r="A700">
        <v>685</v>
      </c>
      <c r="B700" s="93">
        <v>41198</v>
      </c>
      <c r="C700" s="48">
        <v>144.759995</v>
      </c>
      <c r="D700" s="48">
        <v>145.63999899999999</v>
      </c>
      <c r="E700" s="48">
        <v>144.66000399999999</v>
      </c>
      <c r="F700" s="48">
        <v>145.53999300000001</v>
      </c>
      <c r="G700" s="49">
        <v>108815500</v>
      </c>
      <c r="H700" s="48">
        <v>137.65243799999999</v>
      </c>
      <c r="I700" s="52">
        <f t="shared" si="90"/>
        <v>0.94580489639023124</v>
      </c>
      <c r="J700" s="52">
        <f t="shared" ca="1" si="91"/>
        <v>1</v>
      </c>
      <c r="K700" s="48">
        <f t="shared" si="86"/>
        <v>136.91</v>
      </c>
      <c r="L700" s="48">
        <f t="shared" si="87"/>
        <v>137.75</v>
      </c>
      <c r="M700" s="48">
        <f t="shared" si="88"/>
        <v>136.82</v>
      </c>
      <c r="N700" s="48">
        <f t="shared" si="89"/>
        <v>137.65</v>
      </c>
      <c r="O700" s="49">
        <f t="shared" ca="1" si="92"/>
        <v>108815500</v>
      </c>
    </row>
    <row r="701" spans="1:15" x14ac:dyDescent="0.25">
      <c r="A701">
        <v>686</v>
      </c>
      <c r="B701" s="93">
        <v>41197</v>
      </c>
      <c r="C701" s="48">
        <v>143.229996</v>
      </c>
      <c r="D701" s="48">
        <v>144.229996</v>
      </c>
      <c r="E701" s="48">
        <v>142.770004</v>
      </c>
      <c r="F701" s="48">
        <v>144.08000200000001</v>
      </c>
      <c r="G701" s="49">
        <v>107689100</v>
      </c>
      <c r="H701" s="48">
        <v>136.27157099999999</v>
      </c>
      <c r="I701" s="52">
        <f t="shared" si="90"/>
        <v>0.94580489386722788</v>
      </c>
      <c r="J701" s="52">
        <f t="shared" ca="1" si="91"/>
        <v>1</v>
      </c>
      <c r="K701" s="48">
        <f t="shared" si="86"/>
        <v>135.47</v>
      </c>
      <c r="L701" s="48">
        <f t="shared" si="87"/>
        <v>136.41</v>
      </c>
      <c r="M701" s="48">
        <f t="shared" si="88"/>
        <v>135.03</v>
      </c>
      <c r="N701" s="48">
        <f t="shared" si="89"/>
        <v>136.27000000000001</v>
      </c>
      <c r="O701" s="49">
        <f t="shared" ca="1" si="92"/>
        <v>107689100</v>
      </c>
    </row>
    <row r="702" spans="1:15" x14ac:dyDescent="0.25">
      <c r="A702">
        <v>687</v>
      </c>
      <c r="B702" s="93">
        <v>41194</v>
      </c>
      <c r="C702" s="48">
        <v>143.46000699999999</v>
      </c>
      <c r="D702" s="48">
        <v>143.949997</v>
      </c>
      <c r="E702" s="48">
        <v>142.58000200000001</v>
      </c>
      <c r="F702" s="48">
        <v>142.88999899999999</v>
      </c>
      <c r="G702" s="49">
        <v>124181900</v>
      </c>
      <c r="H702" s="48">
        <v>135.146061</v>
      </c>
      <c r="I702" s="52">
        <f t="shared" si="90"/>
        <v>0.94580489849398075</v>
      </c>
      <c r="J702" s="52">
        <f t="shared" ca="1" si="91"/>
        <v>1</v>
      </c>
      <c r="K702" s="48">
        <f t="shared" si="86"/>
        <v>135.69</v>
      </c>
      <c r="L702" s="48">
        <f t="shared" si="87"/>
        <v>136.15</v>
      </c>
      <c r="M702" s="48">
        <f t="shared" si="88"/>
        <v>134.85</v>
      </c>
      <c r="N702" s="48">
        <f t="shared" si="89"/>
        <v>135.15</v>
      </c>
      <c r="O702" s="49">
        <f t="shared" ca="1" si="92"/>
        <v>124181900</v>
      </c>
    </row>
    <row r="703" spans="1:15" x14ac:dyDescent="0.25">
      <c r="A703">
        <v>688</v>
      </c>
      <c r="B703" s="93">
        <v>41193</v>
      </c>
      <c r="C703" s="48">
        <v>144.279999</v>
      </c>
      <c r="D703" s="48">
        <v>144.490005</v>
      </c>
      <c r="E703" s="48">
        <v>143.33000200000001</v>
      </c>
      <c r="F703" s="48">
        <v>143.36000100000001</v>
      </c>
      <c r="G703" s="49">
        <v>123601500</v>
      </c>
      <c r="H703" s="48">
        <v>135.59058999999999</v>
      </c>
      <c r="I703" s="52">
        <f t="shared" si="90"/>
        <v>0.94580489016598135</v>
      </c>
      <c r="J703" s="52">
        <f t="shared" ca="1" si="91"/>
        <v>1</v>
      </c>
      <c r="K703" s="48">
        <f t="shared" si="86"/>
        <v>136.46</v>
      </c>
      <c r="L703" s="48">
        <f t="shared" si="87"/>
        <v>136.66</v>
      </c>
      <c r="M703" s="48">
        <f t="shared" si="88"/>
        <v>135.56</v>
      </c>
      <c r="N703" s="48">
        <f t="shared" si="89"/>
        <v>135.59</v>
      </c>
      <c r="O703" s="49">
        <f t="shared" ca="1" si="92"/>
        <v>123601500</v>
      </c>
    </row>
    <row r="704" spans="1:15" x14ac:dyDescent="0.25">
      <c r="A704">
        <v>689</v>
      </c>
      <c r="B704" s="93">
        <v>41192</v>
      </c>
      <c r="C704" s="48">
        <v>144.179993</v>
      </c>
      <c r="D704" s="48">
        <v>144.320007</v>
      </c>
      <c r="E704" s="48">
        <v>143.08999600000001</v>
      </c>
      <c r="F704" s="48">
        <v>143.279999</v>
      </c>
      <c r="G704" s="49">
        <v>124247500</v>
      </c>
      <c r="H704" s="48">
        <v>135.51492400000001</v>
      </c>
      <c r="I704" s="52">
        <f t="shared" si="90"/>
        <v>0.94580489213990016</v>
      </c>
      <c r="J704" s="52">
        <f t="shared" ca="1" si="91"/>
        <v>1</v>
      </c>
      <c r="K704" s="48">
        <f t="shared" si="86"/>
        <v>136.37</v>
      </c>
      <c r="L704" s="48">
        <f t="shared" si="87"/>
        <v>136.5</v>
      </c>
      <c r="M704" s="48">
        <f t="shared" si="88"/>
        <v>135.34</v>
      </c>
      <c r="N704" s="48">
        <f t="shared" si="89"/>
        <v>135.51</v>
      </c>
      <c r="O704" s="49">
        <f t="shared" ca="1" si="92"/>
        <v>124247500</v>
      </c>
    </row>
    <row r="705" spans="1:15" x14ac:dyDescent="0.25">
      <c r="A705">
        <v>690</v>
      </c>
      <c r="B705" s="93">
        <v>41191</v>
      </c>
      <c r="C705" s="48">
        <v>145.529999</v>
      </c>
      <c r="D705" s="48">
        <v>145.64999399999999</v>
      </c>
      <c r="E705" s="48">
        <v>144.14999399999999</v>
      </c>
      <c r="F705" s="48">
        <v>144.199997</v>
      </c>
      <c r="G705" s="49">
        <v>148872900</v>
      </c>
      <c r="H705" s="48">
        <v>136.385063</v>
      </c>
      <c r="I705" s="52">
        <f t="shared" si="90"/>
        <v>0.94580489485030994</v>
      </c>
      <c r="J705" s="52">
        <f t="shared" ca="1" si="91"/>
        <v>1</v>
      </c>
      <c r="K705" s="48">
        <f t="shared" si="86"/>
        <v>137.63999999999999</v>
      </c>
      <c r="L705" s="48">
        <f t="shared" si="87"/>
        <v>137.76</v>
      </c>
      <c r="M705" s="48">
        <f t="shared" si="88"/>
        <v>136.34</v>
      </c>
      <c r="N705" s="48">
        <f t="shared" si="89"/>
        <v>136.38999999999999</v>
      </c>
      <c r="O705" s="49">
        <f t="shared" ca="1" si="92"/>
        <v>148872900</v>
      </c>
    </row>
    <row r="706" spans="1:15" x14ac:dyDescent="0.25">
      <c r="A706">
        <v>691</v>
      </c>
      <c r="B706" s="93">
        <v>41190</v>
      </c>
      <c r="C706" s="48">
        <v>145.60000600000001</v>
      </c>
      <c r="D706" s="48">
        <v>146.11999499999999</v>
      </c>
      <c r="E706" s="48">
        <v>145.30999800000001</v>
      </c>
      <c r="F706" s="48">
        <v>145.63999899999999</v>
      </c>
      <c r="G706" s="49">
        <v>78415400</v>
      </c>
      <c r="H706" s="48">
        <v>137.74702400000001</v>
      </c>
      <c r="I706" s="52">
        <f t="shared" si="90"/>
        <v>0.94580489526095113</v>
      </c>
      <c r="J706" s="52">
        <f t="shared" ca="1" si="91"/>
        <v>1</v>
      </c>
      <c r="K706" s="48">
        <f t="shared" si="86"/>
        <v>137.71</v>
      </c>
      <c r="L706" s="48">
        <f t="shared" si="87"/>
        <v>138.19999999999999</v>
      </c>
      <c r="M706" s="48">
        <f t="shared" si="88"/>
        <v>137.43</v>
      </c>
      <c r="N706" s="48">
        <f t="shared" si="89"/>
        <v>137.75</v>
      </c>
      <c r="O706" s="49">
        <f t="shared" ca="1" si="92"/>
        <v>78415400</v>
      </c>
    </row>
    <row r="707" spans="1:15" x14ac:dyDescent="0.25">
      <c r="A707">
        <v>692</v>
      </c>
      <c r="B707" s="93">
        <v>41187</v>
      </c>
      <c r="C707" s="48">
        <v>146.91000399999999</v>
      </c>
      <c r="D707" s="48">
        <v>147.16000399999999</v>
      </c>
      <c r="E707" s="48">
        <v>145.699997</v>
      </c>
      <c r="F707" s="48">
        <v>146.13999899999999</v>
      </c>
      <c r="G707" s="49">
        <v>124842100</v>
      </c>
      <c r="H707" s="48">
        <v>138.21992700000001</v>
      </c>
      <c r="I707" s="52">
        <f t="shared" si="90"/>
        <v>0.94580489904067966</v>
      </c>
      <c r="J707" s="52">
        <f t="shared" ca="1" si="91"/>
        <v>1</v>
      </c>
      <c r="K707" s="48">
        <f t="shared" si="86"/>
        <v>138.94999999999999</v>
      </c>
      <c r="L707" s="48">
        <f t="shared" si="87"/>
        <v>139.18</v>
      </c>
      <c r="M707" s="48">
        <f t="shared" si="88"/>
        <v>137.80000000000001</v>
      </c>
      <c r="N707" s="48">
        <f t="shared" si="89"/>
        <v>138.22</v>
      </c>
      <c r="O707" s="49">
        <f t="shared" ca="1" si="92"/>
        <v>124842100</v>
      </c>
    </row>
    <row r="708" spans="1:15" x14ac:dyDescent="0.25">
      <c r="A708">
        <v>693</v>
      </c>
      <c r="B708" s="93">
        <v>41186</v>
      </c>
      <c r="C708" s="48">
        <v>145.63999899999999</v>
      </c>
      <c r="D708" s="48">
        <v>146.33999600000001</v>
      </c>
      <c r="E708" s="48">
        <v>145.44000199999999</v>
      </c>
      <c r="F708" s="48">
        <v>146.13000500000001</v>
      </c>
      <c r="G708" s="49">
        <v>124311600</v>
      </c>
      <c r="H708" s="48">
        <v>138.210474</v>
      </c>
      <c r="I708" s="52">
        <f t="shared" si="90"/>
        <v>0.94580489475792462</v>
      </c>
      <c r="J708" s="52">
        <f t="shared" ca="1" si="91"/>
        <v>1</v>
      </c>
      <c r="K708" s="48">
        <f t="shared" si="86"/>
        <v>137.75</v>
      </c>
      <c r="L708" s="48">
        <f t="shared" si="87"/>
        <v>138.41</v>
      </c>
      <c r="M708" s="48">
        <f t="shared" si="88"/>
        <v>137.56</v>
      </c>
      <c r="N708" s="48">
        <f t="shared" si="89"/>
        <v>138.21</v>
      </c>
      <c r="O708" s="49">
        <f t="shared" ca="1" si="92"/>
        <v>124311600</v>
      </c>
    </row>
    <row r="709" spans="1:15" x14ac:dyDescent="0.25">
      <c r="A709">
        <v>694</v>
      </c>
      <c r="B709" s="93">
        <v>41185</v>
      </c>
      <c r="C709" s="48">
        <v>144.88999899999999</v>
      </c>
      <c r="D709" s="48">
        <v>145.429993</v>
      </c>
      <c r="E709" s="48">
        <v>144.13000500000001</v>
      </c>
      <c r="F709" s="48">
        <v>145.08999600000001</v>
      </c>
      <c r="G709" s="49">
        <v>121283100</v>
      </c>
      <c r="H709" s="48">
        <v>137.22682900000001</v>
      </c>
      <c r="I709" s="52">
        <f t="shared" si="90"/>
        <v>0.94580489891253428</v>
      </c>
      <c r="J709" s="52">
        <f t="shared" ca="1" si="91"/>
        <v>1</v>
      </c>
      <c r="K709" s="48">
        <f t="shared" si="86"/>
        <v>137.04</v>
      </c>
      <c r="L709" s="48">
        <f t="shared" si="87"/>
        <v>137.55000000000001</v>
      </c>
      <c r="M709" s="48">
        <f t="shared" si="88"/>
        <v>136.32</v>
      </c>
      <c r="N709" s="48">
        <f t="shared" si="89"/>
        <v>137.22999999999999</v>
      </c>
      <c r="O709" s="49">
        <f t="shared" ca="1" si="92"/>
        <v>121283100</v>
      </c>
    </row>
    <row r="710" spans="1:15" x14ac:dyDescent="0.25">
      <c r="A710">
        <v>695</v>
      </c>
      <c r="B710" s="93">
        <v>41184</v>
      </c>
      <c r="C710" s="48">
        <v>144.91999799999999</v>
      </c>
      <c r="D710" s="48">
        <v>145.14999399999999</v>
      </c>
      <c r="E710" s="48">
        <v>143.83000200000001</v>
      </c>
      <c r="F710" s="48">
        <v>144.5</v>
      </c>
      <c r="G710" s="49">
        <v>113422200</v>
      </c>
      <c r="H710" s="48">
        <v>136.66880699999999</v>
      </c>
      <c r="I710" s="52">
        <f t="shared" si="90"/>
        <v>0.94580489273356394</v>
      </c>
      <c r="J710" s="52">
        <f t="shared" ca="1" si="91"/>
        <v>1</v>
      </c>
      <c r="K710" s="48">
        <f t="shared" si="86"/>
        <v>137.07</v>
      </c>
      <c r="L710" s="48">
        <f t="shared" si="87"/>
        <v>137.28</v>
      </c>
      <c r="M710" s="48">
        <f t="shared" si="88"/>
        <v>136.04</v>
      </c>
      <c r="N710" s="48">
        <f t="shared" si="89"/>
        <v>136.66999999999999</v>
      </c>
      <c r="O710" s="49">
        <f t="shared" ca="1" si="92"/>
        <v>113422200</v>
      </c>
    </row>
    <row r="711" spans="1:15" x14ac:dyDescent="0.25">
      <c r="A711">
        <v>696</v>
      </c>
      <c r="B711" s="93">
        <v>41183</v>
      </c>
      <c r="C711" s="48">
        <v>144.520004</v>
      </c>
      <c r="D711" s="48">
        <v>145.69000199999999</v>
      </c>
      <c r="E711" s="48">
        <v>144.009995</v>
      </c>
      <c r="F711" s="48">
        <v>144.35000600000001</v>
      </c>
      <c r="G711" s="49">
        <v>135911200</v>
      </c>
      <c r="H711" s="48">
        <v>136.52694199999999</v>
      </c>
      <c r="I711" s="52">
        <f t="shared" si="90"/>
        <v>0.94580489314285154</v>
      </c>
      <c r="J711" s="52">
        <f t="shared" ca="1" si="91"/>
        <v>1</v>
      </c>
      <c r="K711" s="48">
        <f t="shared" si="86"/>
        <v>136.69</v>
      </c>
      <c r="L711" s="48">
        <f t="shared" si="87"/>
        <v>137.79</v>
      </c>
      <c r="M711" s="48">
        <f t="shared" si="88"/>
        <v>136.21</v>
      </c>
      <c r="N711" s="48">
        <f t="shared" si="89"/>
        <v>136.53</v>
      </c>
      <c r="O711" s="49">
        <f t="shared" ca="1" si="92"/>
        <v>135911200</v>
      </c>
    </row>
    <row r="712" spans="1:15" x14ac:dyDescent="0.25">
      <c r="A712">
        <v>697</v>
      </c>
      <c r="B712" s="93">
        <v>41180</v>
      </c>
      <c r="C712" s="48">
        <v>144.08999600000001</v>
      </c>
      <c r="D712" s="48">
        <v>144.55999800000001</v>
      </c>
      <c r="E712" s="48">
        <v>143.46000699999999</v>
      </c>
      <c r="F712" s="48">
        <v>143.970001</v>
      </c>
      <c r="G712" s="49">
        <v>150696100</v>
      </c>
      <c r="H712" s="48">
        <v>136.16753199999999</v>
      </c>
      <c r="I712" s="52">
        <f t="shared" si="90"/>
        <v>0.94580489722994443</v>
      </c>
      <c r="J712" s="52">
        <f t="shared" ca="1" si="91"/>
        <v>1</v>
      </c>
      <c r="K712" s="48">
        <f t="shared" si="86"/>
        <v>136.28</v>
      </c>
      <c r="L712" s="48">
        <f t="shared" si="87"/>
        <v>136.72999999999999</v>
      </c>
      <c r="M712" s="48">
        <f t="shared" si="88"/>
        <v>135.69</v>
      </c>
      <c r="N712" s="48">
        <f t="shared" si="89"/>
        <v>136.16999999999999</v>
      </c>
      <c r="O712" s="49">
        <f t="shared" ca="1" si="92"/>
        <v>150696100</v>
      </c>
    </row>
    <row r="713" spans="1:15" x14ac:dyDescent="0.25">
      <c r="A713">
        <v>698</v>
      </c>
      <c r="B713" s="93">
        <v>41179</v>
      </c>
      <c r="C713" s="48">
        <v>143.88999899999999</v>
      </c>
      <c r="D713" s="48">
        <v>144.970001</v>
      </c>
      <c r="E713" s="48">
        <v>143.509995</v>
      </c>
      <c r="F713" s="48">
        <v>144.63999899999999</v>
      </c>
      <c r="G713" s="49">
        <v>111830300</v>
      </c>
      <c r="H713" s="48">
        <v>136.801219</v>
      </c>
      <c r="I713" s="52">
        <f t="shared" si="90"/>
        <v>0.94580489453681493</v>
      </c>
      <c r="J713" s="52">
        <f t="shared" ca="1" si="91"/>
        <v>1</v>
      </c>
      <c r="K713" s="48">
        <f t="shared" si="86"/>
        <v>136.09</v>
      </c>
      <c r="L713" s="48">
        <f t="shared" si="87"/>
        <v>137.11000000000001</v>
      </c>
      <c r="M713" s="48">
        <f t="shared" si="88"/>
        <v>135.72999999999999</v>
      </c>
      <c r="N713" s="48">
        <f t="shared" si="89"/>
        <v>136.80000000000001</v>
      </c>
      <c r="O713" s="49">
        <f t="shared" ca="1" si="92"/>
        <v>111830300</v>
      </c>
    </row>
    <row r="714" spans="1:15" x14ac:dyDescent="0.25">
      <c r="A714">
        <v>699</v>
      </c>
      <c r="B714" s="93">
        <v>41178</v>
      </c>
      <c r="C714" s="48">
        <v>144.070007</v>
      </c>
      <c r="D714" s="48">
        <v>144.11000100000001</v>
      </c>
      <c r="E714" s="48">
        <v>142.949997</v>
      </c>
      <c r="F714" s="48">
        <v>143.28999300000001</v>
      </c>
      <c r="G714" s="49">
        <v>146502200</v>
      </c>
      <c r="H714" s="48">
        <v>135.52437699999999</v>
      </c>
      <c r="I714" s="52">
        <f t="shared" si="90"/>
        <v>0.94580489650802047</v>
      </c>
      <c r="J714" s="52">
        <f t="shared" ca="1" si="91"/>
        <v>1</v>
      </c>
      <c r="K714" s="48">
        <f t="shared" si="86"/>
        <v>136.26</v>
      </c>
      <c r="L714" s="48">
        <f t="shared" si="87"/>
        <v>136.30000000000001</v>
      </c>
      <c r="M714" s="48">
        <f t="shared" si="88"/>
        <v>135.19999999999999</v>
      </c>
      <c r="N714" s="48">
        <f t="shared" si="89"/>
        <v>135.52000000000001</v>
      </c>
      <c r="O714" s="49">
        <f t="shared" ca="1" si="92"/>
        <v>146502200</v>
      </c>
    </row>
    <row r="715" spans="1:15" x14ac:dyDescent="0.25">
      <c r="A715">
        <v>700</v>
      </c>
      <c r="B715" s="93">
        <v>41177</v>
      </c>
      <c r="C715" s="48">
        <v>145.96000699999999</v>
      </c>
      <c r="D715" s="48">
        <v>146.240005</v>
      </c>
      <c r="E715" s="48">
        <v>144.05999800000001</v>
      </c>
      <c r="F715" s="48">
        <v>144.10000600000001</v>
      </c>
      <c r="G715" s="49">
        <v>133165200</v>
      </c>
      <c r="H715" s="48">
        <v>136.290491</v>
      </c>
      <c r="I715" s="52">
        <f t="shared" si="90"/>
        <v>0.94580489469237072</v>
      </c>
      <c r="J715" s="52">
        <f t="shared" ca="1" si="91"/>
        <v>1</v>
      </c>
      <c r="K715" s="48">
        <f t="shared" si="86"/>
        <v>138.05000000000001</v>
      </c>
      <c r="L715" s="48">
        <f t="shared" si="87"/>
        <v>138.31</v>
      </c>
      <c r="M715" s="48">
        <f t="shared" si="88"/>
        <v>136.25</v>
      </c>
      <c r="N715" s="48">
        <f t="shared" si="89"/>
        <v>136.29</v>
      </c>
      <c r="O715" s="49">
        <f t="shared" ca="1" si="92"/>
        <v>133165200</v>
      </c>
    </row>
    <row r="716" spans="1:15" x14ac:dyDescent="0.25">
      <c r="A716">
        <v>701</v>
      </c>
      <c r="B716" s="93">
        <v>41176</v>
      </c>
      <c r="C716" s="48">
        <v>145.14999399999999</v>
      </c>
      <c r="D716" s="48">
        <v>145.979996</v>
      </c>
      <c r="E716" s="48">
        <v>145.03999300000001</v>
      </c>
      <c r="F716" s="48">
        <v>145.64999399999999</v>
      </c>
      <c r="G716" s="49">
        <v>95682000</v>
      </c>
      <c r="H716" s="48">
        <v>137.75647699999999</v>
      </c>
      <c r="I716" s="52">
        <f t="shared" si="90"/>
        <v>0.94580489306439652</v>
      </c>
      <c r="J716" s="52">
        <f t="shared" ca="1" si="91"/>
        <v>1</v>
      </c>
      <c r="K716" s="48">
        <f t="shared" si="86"/>
        <v>137.28</v>
      </c>
      <c r="L716" s="48">
        <f t="shared" si="87"/>
        <v>138.07</v>
      </c>
      <c r="M716" s="48">
        <f t="shared" si="88"/>
        <v>137.18</v>
      </c>
      <c r="N716" s="48">
        <f t="shared" si="89"/>
        <v>137.76</v>
      </c>
      <c r="O716" s="49">
        <f t="shared" ca="1" si="92"/>
        <v>95682000</v>
      </c>
    </row>
    <row r="717" spans="1:15" x14ac:dyDescent="0.25">
      <c r="A717">
        <v>702</v>
      </c>
      <c r="B717" s="93">
        <v>41173</v>
      </c>
      <c r="C717" s="48">
        <v>146.63999899999999</v>
      </c>
      <c r="D717" s="48">
        <v>146.66999799999999</v>
      </c>
      <c r="E717" s="48">
        <v>145.80999800000001</v>
      </c>
      <c r="F717" s="48">
        <v>145.86999499999999</v>
      </c>
      <c r="G717" s="49">
        <v>108737500</v>
      </c>
      <c r="H717" s="48">
        <v>137.96455499999999</v>
      </c>
      <c r="I717" s="52">
        <f t="shared" si="90"/>
        <v>0.94580489291166425</v>
      </c>
      <c r="J717" s="52">
        <f t="shared" ca="1" si="91"/>
        <v>1</v>
      </c>
      <c r="K717" s="48">
        <f t="shared" si="86"/>
        <v>138.69</v>
      </c>
      <c r="L717" s="48">
        <f t="shared" si="87"/>
        <v>138.72</v>
      </c>
      <c r="M717" s="48">
        <f t="shared" si="88"/>
        <v>137.91</v>
      </c>
      <c r="N717" s="48">
        <f t="shared" si="89"/>
        <v>137.96</v>
      </c>
      <c r="O717" s="49">
        <f t="shared" ca="1" si="92"/>
        <v>108737500</v>
      </c>
    </row>
    <row r="718" spans="1:15" x14ac:dyDescent="0.25">
      <c r="A718">
        <v>703</v>
      </c>
      <c r="B718" s="93">
        <v>41172</v>
      </c>
      <c r="C718" s="48">
        <v>146.029999</v>
      </c>
      <c r="D718" s="48">
        <v>146.78999300000001</v>
      </c>
      <c r="E718" s="48">
        <v>145.63000500000001</v>
      </c>
      <c r="F718" s="48">
        <v>146.71000699999999</v>
      </c>
      <c r="G718" s="49">
        <v>154009800</v>
      </c>
      <c r="H718" s="48">
        <v>138.02225799999999</v>
      </c>
      <c r="I718" s="52">
        <f t="shared" si="90"/>
        <v>0.94078284653070732</v>
      </c>
      <c r="J718" s="52">
        <f t="shared" ca="1" si="91"/>
        <v>1</v>
      </c>
      <c r="K718" s="48">
        <f t="shared" si="86"/>
        <v>137.38</v>
      </c>
      <c r="L718" s="48">
        <f t="shared" si="87"/>
        <v>138.1</v>
      </c>
      <c r="M718" s="48">
        <f t="shared" si="88"/>
        <v>137.01</v>
      </c>
      <c r="N718" s="48">
        <f t="shared" si="89"/>
        <v>138.02000000000001</v>
      </c>
      <c r="O718" s="49">
        <f t="shared" ca="1" si="92"/>
        <v>154009800</v>
      </c>
    </row>
    <row r="719" spans="1:15" x14ac:dyDescent="0.25">
      <c r="A719">
        <v>704</v>
      </c>
      <c r="B719" s="93">
        <v>41171</v>
      </c>
      <c r="C719" s="48">
        <v>146.78999300000001</v>
      </c>
      <c r="D719" s="48">
        <v>147.16999799999999</v>
      </c>
      <c r="E719" s="48">
        <v>146.41000399999999</v>
      </c>
      <c r="F719" s="48">
        <v>146.699997</v>
      </c>
      <c r="G719" s="49">
        <v>128318300</v>
      </c>
      <c r="H719" s="48">
        <v>138.01284000000001</v>
      </c>
      <c r="I719" s="52">
        <f t="shared" si="90"/>
        <v>0.94078284132480261</v>
      </c>
      <c r="J719" s="52">
        <f t="shared" ca="1" si="91"/>
        <v>1</v>
      </c>
      <c r="K719" s="48">
        <f t="shared" si="86"/>
        <v>138.1</v>
      </c>
      <c r="L719" s="48">
        <f t="shared" si="87"/>
        <v>138.46</v>
      </c>
      <c r="M719" s="48">
        <f t="shared" si="88"/>
        <v>137.74</v>
      </c>
      <c r="N719" s="48">
        <f t="shared" si="89"/>
        <v>138.01</v>
      </c>
      <c r="O719" s="49">
        <f t="shared" ca="1" si="92"/>
        <v>128318300</v>
      </c>
    </row>
    <row r="720" spans="1:15" x14ac:dyDescent="0.25">
      <c r="A720">
        <v>705</v>
      </c>
      <c r="B720" s="93">
        <v>41170</v>
      </c>
      <c r="C720" s="48">
        <v>146.490005</v>
      </c>
      <c r="D720" s="48">
        <v>146.80999800000001</v>
      </c>
      <c r="E720" s="48">
        <v>146.25</v>
      </c>
      <c r="F720" s="48">
        <v>146.61999499999999</v>
      </c>
      <c r="G720" s="49">
        <v>98326600</v>
      </c>
      <c r="H720" s="48">
        <v>137.93757600000001</v>
      </c>
      <c r="I720" s="52">
        <f t="shared" si="90"/>
        <v>0.94078284479548657</v>
      </c>
      <c r="J720" s="52">
        <f t="shared" ca="1" si="91"/>
        <v>1</v>
      </c>
      <c r="K720" s="48">
        <f t="shared" ref="K720:K783" si="93">ROUND($I720*C720,2)</f>
        <v>137.82</v>
      </c>
      <c r="L720" s="48">
        <f t="shared" ref="L720:L783" si="94">ROUND($I720*D720,2)</f>
        <v>138.12</v>
      </c>
      <c r="M720" s="48">
        <f t="shared" ref="M720:M783" si="95">ROUND($I720*E720,2)</f>
        <v>137.59</v>
      </c>
      <c r="N720" s="48">
        <f t="shared" ref="N720:N783" si="96">ROUND($I720*F720,2)</f>
        <v>137.94</v>
      </c>
      <c r="O720" s="49">
        <f t="shared" ca="1" si="92"/>
        <v>98326600</v>
      </c>
    </row>
    <row r="721" spans="1:15" x14ac:dyDescent="0.25">
      <c r="A721">
        <v>706</v>
      </c>
      <c r="B721" s="93">
        <v>41169</v>
      </c>
      <c r="C721" s="48">
        <v>146.94000199999999</v>
      </c>
      <c r="D721" s="48">
        <v>147.19000199999999</v>
      </c>
      <c r="E721" s="48">
        <v>146.36999499999999</v>
      </c>
      <c r="F721" s="48">
        <v>146.740005</v>
      </c>
      <c r="G721" s="49">
        <v>119427800</v>
      </c>
      <c r="H721" s="48">
        <v>138.05047999999999</v>
      </c>
      <c r="I721" s="52">
        <f t="shared" si="90"/>
        <v>0.94078284923051481</v>
      </c>
      <c r="J721" s="52">
        <f t="shared" ca="1" si="91"/>
        <v>1</v>
      </c>
      <c r="K721" s="48">
        <f t="shared" si="93"/>
        <v>138.24</v>
      </c>
      <c r="L721" s="48">
        <f t="shared" si="94"/>
        <v>138.47</v>
      </c>
      <c r="M721" s="48">
        <f t="shared" si="95"/>
        <v>137.69999999999999</v>
      </c>
      <c r="N721" s="48">
        <f t="shared" si="96"/>
        <v>138.05000000000001</v>
      </c>
      <c r="O721" s="49">
        <f t="shared" ca="1" si="92"/>
        <v>119427800</v>
      </c>
    </row>
    <row r="722" spans="1:15" x14ac:dyDescent="0.25">
      <c r="A722">
        <v>707</v>
      </c>
      <c r="B722" s="93">
        <v>41166</v>
      </c>
      <c r="C722" s="48">
        <v>146.88000500000001</v>
      </c>
      <c r="D722" s="48">
        <v>148.11000100000001</v>
      </c>
      <c r="E722" s="48">
        <v>146.759995</v>
      </c>
      <c r="F722" s="48">
        <v>147.240005</v>
      </c>
      <c r="G722" s="49">
        <v>169777000</v>
      </c>
      <c r="H722" s="48">
        <v>138.520871</v>
      </c>
      <c r="I722" s="52">
        <f t="shared" ref="I722:I785" si="97">H722/F722</f>
        <v>0.94078284634668408</v>
      </c>
      <c r="J722" s="52">
        <f t="shared" ref="J722:J785" ca="1" si="98">INDEX(OFFSET($T$15,0,0,$S$13+1,1),MATCH(B722,OFFSET($Q$15,0,0,$S$13+1,1),-1))</f>
        <v>1</v>
      </c>
      <c r="K722" s="48">
        <f t="shared" si="93"/>
        <v>138.18</v>
      </c>
      <c r="L722" s="48">
        <f t="shared" si="94"/>
        <v>139.34</v>
      </c>
      <c r="M722" s="48">
        <f t="shared" si="95"/>
        <v>138.07</v>
      </c>
      <c r="N722" s="48">
        <f t="shared" si="96"/>
        <v>138.52000000000001</v>
      </c>
      <c r="O722" s="49">
        <f t="shared" ref="O722:O785" ca="1" si="99">G722*J722</f>
        <v>169777000</v>
      </c>
    </row>
    <row r="723" spans="1:15" x14ac:dyDescent="0.25">
      <c r="A723">
        <v>708</v>
      </c>
      <c r="B723" s="93">
        <v>41165</v>
      </c>
      <c r="C723" s="48">
        <v>144.36999499999999</v>
      </c>
      <c r="D723" s="48">
        <v>147.03999300000001</v>
      </c>
      <c r="E723" s="48">
        <v>143.990005</v>
      </c>
      <c r="F723" s="48">
        <v>146.58999600000001</v>
      </c>
      <c r="G723" s="49">
        <v>225470200</v>
      </c>
      <c r="H723" s="48">
        <v>137.90935400000001</v>
      </c>
      <c r="I723" s="52">
        <f t="shared" si="97"/>
        <v>0.94078284851034444</v>
      </c>
      <c r="J723" s="52">
        <f t="shared" ca="1" si="98"/>
        <v>1</v>
      </c>
      <c r="K723" s="48">
        <f t="shared" si="93"/>
        <v>135.82</v>
      </c>
      <c r="L723" s="48">
        <f t="shared" si="94"/>
        <v>138.33000000000001</v>
      </c>
      <c r="M723" s="48">
        <f t="shared" si="95"/>
        <v>135.46</v>
      </c>
      <c r="N723" s="48">
        <f t="shared" si="96"/>
        <v>137.91</v>
      </c>
      <c r="O723" s="49">
        <f t="shared" ca="1" si="99"/>
        <v>225470200</v>
      </c>
    </row>
    <row r="724" spans="1:15" x14ac:dyDescent="0.25">
      <c r="A724">
        <v>709</v>
      </c>
      <c r="B724" s="93">
        <v>41164</v>
      </c>
      <c r="C724" s="48">
        <v>144.38999899999999</v>
      </c>
      <c r="D724" s="48">
        <v>144.550003</v>
      </c>
      <c r="E724" s="48">
        <v>143.89999399999999</v>
      </c>
      <c r="F724" s="48">
        <v>144.38999899999999</v>
      </c>
      <c r="G724" s="49">
        <v>87640900</v>
      </c>
      <c r="H724" s="48">
        <v>135.83963399999999</v>
      </c>
      <c r="I724" s="52">
        <f t="shared" si="97"/>
        <v>0.94078284466225393</v>
      </c>
      <c r="J724" s="52">
        <f t="shared" ca="1" si="98"/>
        <v>1</v>
      </c>
      <c r="K724" s="48">
        <f t="shared" si="93"/>
        <v>135.84</v>
      </c>
      <c r="L724" s="48">
        <f t="shared" si="94"/>
        <v>135.99</v>
      </c>
      <c r="M724" s="48">
        <f t="shared" si="95"/>
        <v>135.38</v>
      </c>
      <c r="N724" s="48">
        <f t="shared" si="96"/>
        <v>135.84</v>
      </c>
      <c r="O724" s="49">
        <f t="shared" ca="1" si="99"/>
        <v>87640900</v>
      </c>
    </row>
    <row r="725" spans="1:15" x14ac:dyDescent="0.25">
      <c r="A725">
        <v>710</v>
      </c>
      <c r="B725" s="93">
        <v>41163</v>
      </c>
      <c r="C725" s="48">
        <v>143.60000600000001</v>
      </c>
      <c r="D725" s="48">
        <v>144.36999499999999</v>
      </c>
      <c r="E725" s="48">
        <v>143.55999800000001</v>
      </c>
      <c r="F725" s="48">
        <v>143.91000399999999</v>
      </c>
      <c r="G725" s="49">
        <v>88760000</v>
      </c>
      <c r="H725" s="48">
        <v>135.38806299999999</v>
      </c>
      <c r="I725" s="52">
        <f t="shared" si="97"/>
        <v>0.94078284508976873</v>
      </c>
      <c r="J725" s="52">
        <f t="shared" ca="1" si="98"/>
        <v>1</v>
      </c>
      <c r="K725" s="48">
        <f t="shared" si="93"/>
        <v>135.1</v>
      </c>
      <c r="L725" s="48">
        <f t="shared" si="94"/>
        <v>135.82</v>
      </c>
      <c r="M725" s="48">
        <f t="shared" si="95"/>
        <v>135.06</v>
      </c>
      <c r="N725" s="48">
        <f t="shared" si="96"/>
        <v>135.38999999999999</v>
      </c>
      <c r="O725" s="49">
        <f t="shared" ca="1" si="99"/>
        <v>88760000</v>
      </c>
    </row>
    <row r="726" spans="1:15" x14ac:dyDescent="0.25">
      <c r="A726">
        <v>711</v>
      </c>
      <c r="B726" s="93">
        <v>41162</v>
      </c>
      <c r="C726" s="48">
        <v>144.19000199999999</v>
      </c>
      <c r="D726" s="48">
        <v>144.44000199999999</v>
      </c>
      <c r="E726" s="48">
        <v>143.46000699999999</v>
      </c>
      <c r="F726" s="48">
        <v>143.509995</v>
      </c>
      <c r="G726" s="49">
        <v>86458500</v>
      </c>
      <c r="H726" s="48">
        <v>135.011741</v>
      </c>
      <c r="I726" s="52">
        <f t="shared" si="97"/>
        <v>0.9407828423379152</v>
      </c>
      <c r="J726" s="52">
        <f t="shared" ca="1" si="98"/>
        <v>1</v>
      </c>
      <c r="K726" s="48">
        <f t="shared" si="93"/>
        <v>135.65</v>
      </c>
      <c r="L726" s="48">
        <f t="shared" si="94"/>
        <v>135.88999999999999</v>
      </c>
      <c r="M726" s="48">
        <f t="shared" si="95"/>
        <v>134.96</v>
      </c>
      <c r="N726" s="48">
        <f t="shared" si="96"/>
        <v>135.01</v>
      </c>
      <c r="O726" s="49">
        <f t="shared" ca="1" si="99"/>
        <v>86458500</v>
      </c>
    </row>
    <row r="727" spans="1:15" x14ac:dyDescent="0.25">
      <c r="A727">
        <v>712</v>
      </c>
      <c r="B727" s="93">
        <v>41159</v>
      </c>
      <c r="C727" s="48">
        <v>144.009995</v>
      </c>
      <c r="D727" s="48">
        <v>144.38999899999999</v>
      </c>
      <c r="E727" s="48">
        <v>143.88000500000001</v>
      </c>
      <c r="F727" s="48">
        <v>144.33000200000001</v>
      </c>
      <c r="G727" s="49">
        <v>107272100</v>
      </c>
      <c r="H727" s="48">
        <v>135.78318999999999</v>
      </c>
      <c r="I727" s="52">
        <f t="shared" si="97"/>
        <v>0.94078284568997639</v>
      </c>
      <c r="J727" s="52">
        <f t="shared" ca="1" si="98"/>
        <v>1</v>
      </c>
      <c r="K727" s="48">
        <f t="shared" si="93"/>
        <v>135.47999999999999</v>
      </c>
      <c r="L727" s="48">
        <f t="shared" si="94"/>
        <v>135.84</v>
      </c>
      <c r="M727" s="48">
        <f t="shared" si="95"/>
        <v>135.36000000000001</v>
      </c>
      <c r="N727" s="48">
        <f t="shared" si="96"/>
        <v>135.78</v>
      </c>
      <c r="O727" s="49">
        <f t="shared" ca="1" si="99"/>
        <v>107272100</v>
      </c>
    </row>
    <row r="728" spans="1:15" x14ac:dyDescent="0.25">
      <c r="A728">
        <v>713</v>
      </c>
      <c r="B728" s="93">
        <v>41158</v>
      </c>
      <c r="C728" s="48">
        <v>141.759995</v>
      </c>
      <c r="D728" s="48">
        <v>143.779999</v>
      </c>
      <c r="E728" s="48">
        <v>141.75</v>
      </c>
      <c r="F728" s="48">
        <v>143.770004</v>
      </c>
      <c r="G728" s="49">
        <v>158272500</v>
      </c>
      <c r="H728" s="48">
        <v>135.25635399999999</v>
      </c>
      <c r="I728" s="52">
        <f t="shared" si="97"/>
        <v>0.94078284925136391</v>
      </c>
      <c r="J728" s="52">
        <f t="shared" ca="1" si="98"/>
        <v>1</v>
      </c>
      <c r="K728" s="48">
        <f t="shared" si="93"/>
        <v>133.37</v>
      </c>
      <c r="L728" s="48">
        <f t="shared" si="94"/>
        <v>135.27000000000001</v>
      </c>
      <c r="M728" s="48">
        <f t="shared" si="95"/>
        <v>133.36000000000001</v>
      </c>
      <c r="N728" s="48">
        <f t="shared" si="96"/>
        <v>135.26</v>
      </c>
      <c r="O728" s="49">
        <f t="shared" ca="1" si="99"/>
        <v>158272500</v>
      </c>
    </row>
    <row r="729" spans="1:15" x14ac:dyDescent="0.25">
      <c r="A729">
        <v>714</v>
      </c>
      <c r="B729" s="93">
        <v>41157</v>
      </c>
      <c r="C729" s="48">
        <v>141.08999600000001</v>
      </c>
      <c r="D729" s="48">
        <v>141.470001</v>
      </c>
      <c r="E729" s="48">
        <v>140.63000500000001</v>
      </c>
      <c r="F729" s="48">
        <v>140.91000399999999</v>
      </c>
      <c r="G729" s="49">
        <v>100660300</v>
      </c>
      <c r="H729" s="48">
        <v>132.56571400000001</v>
      </c>
      <c r="I729" s="52">
        <f t="shared" si="97"/>
        <v>0.94078284179170146</v>
      </c>
      <c r="J729" s="52">
        <f t="shared" ca="1" si="98"/>
        <v>1</v>
      </c>
      <c r="K729" s="48">
        <f t="shared" si="93"/>
        <v>132.74</v>
      </c>
      <c r="L729" s="48">
        <f t="shared" si="94"/>
        <v>133.09</v>
      </c>
      <c r="M729" s="48">
        <f t="shared" si="95"/>
        <v>132.30000000000001</v>
      </c>
      <c r="N729" s="48">
        <f t="shared" si="96"/>
        <v>132.57</v>
      </c>
      <c r="O729" s="49">
        <f t="shared" ca="1" si="99"/>
        <v>100660300</v>
      </c>
    </row>
    <row r="730" spans="1:15" x14ac:dyDescent="0.25">
      <c r="A730">
        <v>715</v>
      </c>
      <c r="B730" s="93">
        <v>41156</v>
      </c>
      <c r="C730" s="48">
        <v>141.03999300000001</v>
      </c>
      <c r="D730" s="48">
        <v>141.46000699999999</v>
      </c>
      <c r="E730" s="48">
        <v>140.13000500000001</v>
      </c>
      <c r="F730" s="48">
        <v>141.029999</v>
      </c>
      <c r="G730" s="49">
        <v>120226200</v>
      </c>
      <c r="H730" s="48">
        <v>132.67860300000001</v>
      </c>
      <c r="I730" s="52">
        <f t="shared" si="97"/>
        <v>0.94078284011049318</v>
      </c>
      <c r="J730" s="52">
        <f t="shared" ca="1" si="98"/>
        <v>1</v>
      </c>
      <c r="K730" s="48">
        <f t="shared" si="93"/>
        <v>132.69</v>
      </c>
      <c r="L730" s="48">
        <f t="shared" si="94"/>
        <v>133.08000000000001</v>
      </c>
      <c r="M730" s="48">
        <f t="shared" si="95"/>
        <v>131.83000000000001</v>
      </c>
      <c r="N730" s="48">
        <f t="shared" si="96"/>
        <v>132.68</v>
      </c>
      <c r="O730" s="49">
        <f t="shared" ca="1" si="99"/>
        <v>120226200</v>
      </c>
    </row>
    <row r="731" spans="1:15" x14ac:dyDescent="0.25">
      <c r="A731">
        <v>716</v>
      </c>
      <c r="B731" s="93">
        <v>41152</v>
      </c>
      <c r="C731" s="48">
        <v>141.28999300000001</v>
      </c>
      <c r="D731" s="48">
        <v>141.820007</v>
      </c>
      <c r="E731" s="48">
        <v>140.36000100000001</v>
      </c>
      <c r="F731" s="48">
        <v>141.16000399999999</v>
      </c>
      <c r="G731" s="49">
        <v>151970400</v>
      </c>
      <c r="H731" s="48">
        <v>132.80090999999999</v>
      </c>
      <c r="I731" s="52">
        <f t="shared" si="97"/>
        <v>0.94078284384293442</v>
      </c>
      <c r="J731" s="52">
        <f t="shared" ca="1" si="98"/>
        <v>1</v>
      </c>
      <c r="K731" s="48">
        <f t="shared" si="93"/>
        <v>132.91999999999999</v>
      </c>
      <c r="L731" s="48">
        <f t="shared" si="94"/>
        <v>133.41999999999999</v>
      </c>
      <c r="M731" s="48">
        <f t="shared" si="95"/>
        <v>132.05000000000001</v>
      </c>
      <c r="N731" s="48">
        <f t="shared" si="96"/>
        <v>132.80000000000001</v>
      </c>
      <c r="O731" s="49">
        <f t="shared" ca="1" si="99"/>
        <v>151970400</v>
      </c>
    </row>
    <row r="732" spans="1:15" x14ac:dyDescent="0.25">
      <c r="A732">
        <v>717</v>
      </c>
      <c r="B732" s="93">
        <v>41151</v>
      </c>
      <c r="C732" s="48">
        <v>140.89999399999999</v>
      </c>
      <c r="D732" s="48">
        <v>140.94000199999999</v>
      </c>
      <c r="E732" s="48">
        <v>140.19000199999999</v>
      </c>
      <c r="F732" s="48">
        <v>140.490005</v>
      </c>
      <c r="G732" s="49">
        <v>96589900</v>
      </c>
      <c r="H732" s="48">
        <v>132.17058700000001</v>
      </c>
      <c r="I732" s="52">
        <f t="shared" si="97"/>
        <v>0.94078284786166833</v>
      </c>
      <c r="J732" s="52">
        <f t="shared" ca="1" si="98"/>
        <v>1</v>
      </c>
      <c r="K732" s="48">
        <f t="shared" si="93"/>
        <v>132.56</v>
      </c>
      <c r="L732" s="48">
        <f t="shared" si="94"/>
        <v>132.59</v>
      </c>
      <c r="M732" s="48">
        <f t="shared" si="95"/>
        <v>131.88999999999999</v>
      </c>
      <c r="N732" s="48">
        <f t="shared" si="96"/>
        <v>132.16999999999999</v>
      </c>
      <c r="O732" s="49">
        <f t="shared" ca="1" si="99"/>
        <v>96589900</v>
      </c>
    </row>
    <row r="733" spans="1:15" x14ac:dyDescent="0.25">
      <c r="A733">
        <v>718</v>
      </c>
      <c r="B733" s="93">
        <v>41150</v>
      </c>
      <c r="C733" s="48">
        <v>141.520004</v>
      </c>
      <c r="D733" s="48">
        <v>141.88999899999999</v>
      </c>
      <c r="E733" s="48">
        <v>141.11999499999999</v>
      </c>
      <c r="F733" s="48">
        <v>141.509995</v>
      </c>
      <c r="G733" s="49">
        <v>65421300</v>
      </c>
      <c r="H733" s="48">
        <v>133.13017500000001</v>
      </c>
      <c r="I733" s="52">
        <f t="shared" si="97"/>
        <v>0.94078284010963331</v>
      </c>
      <c r="J733" s="52">
        <f t="shared" ca="1" si="98"/>
        <v>1</v>
      </c>
      <c r="K733" s="48">
        <f t="shared" si="93"/>
        <v>133.13999999999999</v>
      </c>
      <c r="L733" s="48">
        <f t="shared" si="94"/>
        <v>133.49</v>
      </c>
      <c r="M733" s="48">
        <f t="shared" si="95"/>
        <v>132.76</v>
      </c>
      <c r="N733" s="48">
        <f t="shared" si="96"/>
        <v>133.13</v>
      </c>
      <c r="O733" s="49">
        <f t="shared" ca="1" si="99"/>
        <v>65421300</v>
      </c>
    </row>
    <row r="734" spans="1:15" x14ac:dyDescent="0.25">
      <c r="A734">
        <v>719</v>
      </c>
      <c r="B734" s="93">
        <v>41149</v>
      </c>
      <c r="C734" s="48">
        <v>141.179993</v>
      </c>
      <c r="D734" s="48">
        <v>141.83999600000001</v>
      </c>
      <c r="E734" s="48">
        <v>140.970001</v>
      </c>
      <c r="F734" s="48">
        <v>141.39999399999999</v>
      </c>
      <c r="G734" s="49">
        <v>75689600</v>
      </c>
      <c r="H734" s="48">
        <v>133.026689</v>
      </c>
      <c r="I734" s="52">
        <f t="shared" si="97"/>
        <v>0.94078284755797104</v>
      </c>
      <c r="J734" s="52">
        <f t="shared" ca="1" si="98"/>
        <v>1</v>
      </c>
      <c r="K734" s="48">
        <f t="shared" si="93"/>
        <v>132.82</v>
      </c>
      <c r="L734" s="48">
        <f t="shared" si="94"/>
        <v>133.44</v>
      </c>
      <c r="M734" s="48">
        <f t="shared" si="95"/>
        <v>132.62</v>
      </c>
      <c r="N734" s="48">
        <f t="shared" si="96"/>
        <v>133.03</v>
      </c>
      <c r="O734" s="49">
        <f t="shared" ca="1" si="99"/>
        <v>75689600</v>
      </c>
    </row>
    <row r="735" spans="1:15" x14ac:dyDescent="0.25">
      <c r="A735">
        <v>720</v>
      </c>
      <c r="B735" s="93">
        <v>41148</v>
      </c>
      <c r="C735" s="48">
        <v>141.88999899999999</v>
      </c>
      <c r="D735" s="48">
        <v>142.08000200000001</v>
      </c>
      <c r="E735" s="48">
        <v>141.33999600000001</v>
      </c>
      <c r="F735" s="48">
        <v>141.53999300000001</v>
      </c>
      <c r="G735" s="49">
        <v>68785900</v>
      </c>
      <c r="H735" s="48">
        <v>133.15839800000001</v>
      </c>
      <c r="I735" s="52">
        <f t="shared" si="97"/>
        <v>0.94078284997513029</v>
      </c>
      <c r="J735" s="52">
        <f t="shared" ca="1" si="98"/>
        <v>1</v>
      </c>
      <c r="K735" s="48">
        <f t="shared" si="93"/>
        <v>133.49</v>
      </c>
      <c r="L735" s="48">
        <f t="shared" si="94"/>
        <v>133.66999999999999</v>
      </c>
      <c r="M735" s="48">
        <f t="shared" si="95"/>
        <v>132.97</v>
      </c>
      <c r="N735" s="48">
        <f t="shared" si="96"/>
        <v>133.16</v>
      </c>
      <c r="O735" s="49">
        <f t="shared" ca="1" si="99"/>
        <v>68785900</v>
      </c>
    </row>
    <row r="736" spans="1:15" x14ac:dyDescent="0.25">
      <c r="A736">
        <v>721</v>
      </c>
      <c r="B736" s="93">
        <v>41145</v>
      </c>
      <c r="C736" s="48">
        <v>140.30999800000001</v>
      </c>
      <c r="D736" s="48">
        <v>141.83000200000001</v>
      </c>
      <c r="E736" s="48">
        <v>140.220001</v>
      </c>
      <c r="F736" s="48">
        <v>141.509995</v>
      </c>
      <c r="G736" s="49">
        <v>99481200</v>
      </c>
      <c r="H736" s="48">
        <v>133.13017500000001</v>
      </c>
      <c r="I736" s="52">
        <f t="shared" si="97"/>
        <v>0.94078284010963331</v>
      </c>
      <c r="J736" s="52">
        <f t="shared" ca="1" si="98"/>
        <v>1</v>
      </c>
      <c r="K736" s="48">
        <f t="shared" si="93"/>
        <v>132</v>
      </c>
      <c r="L736" s="48">
        <f t="shared" si="94"/>
        <v>133.43</v>
      </c>
      <c r="M736" s="48">
        <f t="shared" si="95"/>
        <v>131.91999999999999</v>
      </c>
      <c r="N736" s="48">
        <f t="shared" si="96"/>
        <v>133.13</v>
      </c>
      <c r="O736" s="49">
        <f t="shared" ca="1" si="99"/>
        <v>99481200</v>
      </c>
    </row>
    <row r="737" spans="1:15" x14ac:dyDescent="0.25">
      <c r="A737">
        <v>722</v>
      </c>
      <c r="B737" s="93">
        <v>41144</v>
      </c>
      <c r="C737" s="48">
        <v>141.470001</v>
      </c>
      <c r="D737" s="48">
        <v>141.479996</v>
      </c>
      <c r="E737" s="48">
        <v>140.44000199999999</v>
      </c>
      <c r="F737" s="48">
        <v>140.66000399999999</v>
      </c>
      <c r="G737" s="49">
        <v>111466400</v>
      </c>
      <c r="H737" s="48">
        <v>132.33051800000001</v>
      </c>
      <c r="I737" s="52">
        <f t="shared" si="97"/>
        <v>0.94078283973317689</v>
      </c>
      <c r="J737" s="52">
        <f t="shared" ca="1" si="98"/>
        <v>1</v>
      </c>
      <c r="K737" s="48">
        <f t="shared" si="93"/>
        <v>133.09</v>
      </c>
      <c r="L737" s="48">
        <f t="shared" si="94"/>
        <v>133.1</v>
      </c>
      <c r="M737" s="48">
        <f t="shared" si="95"/>
        <v>132.12</v>
      </c>
      <c r="N737" s="48">
        <f t="shared" si="96"/>
        <v>132.33000000000001</v>
      </c>
      <c r="O737" s="49">
        <f t="shared" ca="1" si="99"/>
        <v>111466400</v>
      </c>
    </row>
    <row r="738" spans="1:15" x14ac:dyDescent="0.25">
      <c r="A738">
        <v>723</v>
      </c>
      <c r="B738" s="93">
        <v>41143</v>
      </c>
      <c r="C738" s="48">
        <v>141.39999399999999</v>
      </c>
      <c r="D738" s="48">
        <v>142.050003</v>
      </c>
      <c r="E738" s="48">
        <v>141.070007</v>
      </c>
      <c r="F738" s="48">
        <v>141.820007</v>
      </c>
      <c r="G738" s="49">
        <v>133243500</v>
      </c>
      <c r="H738" s="48">
        <v>133.42183</v>
      </c>
      <c r="I738" s="52">
        <f t="shared" si="97"/>
        <v>0.94078284737357254</v>
      </c>
      <c r="J738" s="52">
        <f t="shared" ca="1" si="98"/>
        <v>1</v>
      </c>
      <c r="K738" s="48">
        <f t="shared" si="93"/>
        <v>133.03</v>
      </c>
      <c r="L738" s="48">
        <f t="shared" si="94"/>
        <v>133.63999999999999</v>
      </c>
      <c r="M738" s="48">
        <f t="shared" si="95"/>
        <v>132.72</v>
      </c>
      <c r="N738" s="48">
        <f t="shared" si="96"/>
        <v>133.41999999999999</v>
      </c>
      <c r="O738" s="49">
        <f t="shared" ca="1" si="99"/>
        <v>133243500</v>
      </c>
    </row>
    <row r="739" spans="1:15" x14ac:dyDescent="0.25">
      <c r="A739">
        <v>724</v>
      </c>
      <c r="B739" s="93">
        <v>41142</v>
      </c>
      <c r="C739" s="48">
        <v>142.53999300000001</v>
      </c>
      <c r="D739" s="48">
        <v>143.08999600000001</v>
      </c>
      <c r="E739" s="48">
        <v>141.449997</v>
      </c>
      <c r="F739" s="48">
        <v>141.759995</v>
      </c>
      <c r="G739" s="49">
        <v>105581100</v>
      </c>
      <c r="H739" s="48">
        <v>133.36537100000001</v>
      </c>
      <c r="I739" s="52">
        <f t="shared" si="97"/>
        <v>0.94078284215515107</v>
      </c>
      <c r="J739" s="52">
        <f t="shared" ca="1" si="98"/>
        <v>1</v>
      </c>
      <c r="K739" s="48">
        <f t="shared" si="93"/>
        <v>134.1</v>
      </c>
      <c r="L739" s="48">
        <f t="shared" si="94"/>
        <v>134.62</v>
      </c>
      <c r="M739" s="48">
        <f t="shared" si="95"/>
        <v>133.07</v>
      </c>
      <c r="N739" s="48">
        <f t="shared" si="96"/>
        <v>133.37</v>
      </c>
      <c r="O739" s="49">
        <f t="shared" ca="1" si="99"/>
        <v>105581100</v>
      </c>
    </row>
    <row r="740" spans="1:15" x14ac:dyDescent="0.25">
      <c r="A740">
        <v>725</v>
      </c>
      <c r="B740" s="93">
        <v>41141</v>
      </c>
      <c r="C740" s="48">
        <v>141.979996</v>
      </c>
      <c r="D740" s="48">
        <v>142.220001</v>
      </c>
      <c r="E740" s="48">
        <v>141.58999600000001</v>
      </c>
      <c r="F740" s="48">
        <v>142.19000199999999</v>
      </c>
      <c r="G740" s="49">
        <v>78255700</v>
      </c>
      <c r="H740" s="48">
        <v>133.769915</v>
      </c>
      <c r="I740" s="52">
        <f t="shared" si="97"/>
        <v>0.94078284772792964</v>
      </c>
      <c r="J740" s="52">
        <f t="shared" ca="1" si="98"/>
        <v>1</v>
      </c>
      <c r="K740" s="48">
        <f t="shared" si="93"/>
        <v>133.57</v>
      </c>
      <c r="L740" s="48">
        <f t="shared" si="94"/>
        <v>133.80000000000001</v>
      </c>
      <c r="M740" s="48">
        <f t="shared" si="95"/>
        <v>133.21</v>
      </c>
      <c r="N740" s="48">
        <f t="shared" si="96"/>
        <v>133.77000000000001</v>
      </c>
      <c r="O740" s="49">
        <f t="shared" ca="1" si="99"/>
        <v>78255700</v>
      </c>
    </row>
    <row r="741" spans="1:15" x14ac:dyDescent="0.25">
      <c r="A741">
        <v>726</v>
      </c>
      <c r="B741" s="93">
        <v>41138</v>
      </c>
      <c r="C741" s="48">
        <v>142.229996</v>
      </c>
      <c r="D741" s="48">
        <v>142.300003</v>
      </c>
      <c r="E741" s="48">
        <v>141.86000100000001</v>
      </c>
      <c r="F741" s="48">
        <v>142.179993</v>
      </c>
      <c r="G741" s="49">
        <v>90813700</v>
      </c>
      <c r="H741" s="48">
        <v>133.76049800000001</v>
      </c>
      <c r="I741" s="52">
        <f t="shared" si="97"/>
        <v>0.94078284277310387</v>
      </c>
      <c r="J741" s="52">
        <f t="shared" ca="1" si="98"/>
        <v>1</v>
      </c>
      <c r="K741" s="48">
        <f t="shared" si="93"/>
        <v>133.81</v>
      </c>
      <c r="L741" s="48">
        <f t="shared" si="94"/>
        <v>133.87</v>
      </c>
      <c r="M741" s="48">
        <f t="shared" si="95"/>
        <v>133.46</v>
      </c>
      <c r="N741" s="48">
        <f t="shared" si="96"/>
        <v>133.76</v>
      </c>
      <c r="O741" s="49">
        <f t="shared" ca="1" si="99"/>
        <v>90813700</v>
      </c>
    </row>
    <row r="742" spans="1:15" x14ac:dyDescent="0.25">
      <c r="A742">
        <v>727</v>
      </c>
      <c r="B742" s="93">
        <v>41137</v>
      </c>
      <c r="C742" s="48">
        <v>141.14999399999999</v>
      </c>
      <c r="D742" s="48">
        <v>142.16000399999999</v>
      </c>
      <c r="E742" s="48">
        <v>140.800003</v>
      </c>
      <c r="F742" s="48">
        <v>141.990005</v>
      </c>
      <c r="G742" s="49">
        <v>112014200</v>
      </c>
      <c r="H742" s="48">
        <v>133.581761</v>
      </c>
      <c r="I742" s="52">
        <f t="shared" si="97"/>
        <v>0.94078284594750172</v>
      </c>
      <c r="J742" s="52">
        <f t="shared" ca="1" si="98"/>
        <v>1</v>
      </c>
      <c r="K742" s="48">
        <f t="shared" si="93"/>
        <v>132.79</v>
      </c>
      <c r="L742" s="48">
        <f t="shared" si="94"/>
        <v>133.74</v>
      </c>
      <c r="M742" s="48">
        <f t="shared" si="95"/>
        <v>132.46</v>
      </c>
      <c r="N742" s="48">
        <f t="shared" si="96"/>
        <v>133.58000000000001</v>
      </c>
      <c r="O742" s="49">
        <f t="shared" ca="1" si="99"/>
        <v>112014200</v>
      </c>
    </row>
    <row r="743" spans="1:15" x14ac:dyDescent="0.25">
      <c r="A743">
        <v>728</v>
      </c>
      <c r="B743" s="93">
        <v>41136</v>
      </c>
      <c r="C743" s="48">
        <v>140.63999899999999</v>
      </c>
      <c r="D743" s="48">
        <v>141.19000199999999</v>
      </c>
      <c r="E743" s="48">
        <v>140.550003</v>
      </c>
      <c r="F743" s="48">
        <v>140.949997</v>
      </c>
      <c r="G743" s="49">
        <v>71085900</v>
      </c>
      <c r="H743" s="48">
        <v>132.60333900000001</v>
      </c>
      <c r="I743" s="52">
        <f t="shared" si="97"/>
        <v>0.94078284372010312</v>
      </c>
      <c r="J743" s="52">
        <f t="shared" ca="1" si="98"/>
        <v>1</v>
      </c>
      <c r="K743" s="48">
        <f t="shared" si="93"/>
        <v>132.31</v>
      </c>
      <c r="L743" s="48">
        <f t="shared" si="94"/>
        <v>132.83000000000001</v>
      </c>
      <c r="M743" s="48">
        <f t="shared" si="95"/>
        <v>132.22999999999999</v>
      </c>
      <c r="N743" s="48">
        <f t="shared" si="96"/>
        <v>132.6</v>
      </c>
      <c r="O743" s="49">
        <f t="shared" ca="1" si="99"/>
        <v>71085900</v>
      </c>
    </row>
    <row r="744" spans="1:15" x14ac:dyDescent="0.25">
      <c r="A744">
        <v>729</v>
      </c>
      <c r="B744" s="93">
        <v>41135</v>
      </c>
      <c r="C744" s="48">
        <v>141.28999300000001</v>
      </c>
      <c r="D744" s="48">
        <v>141.38000500000001</v>
      </c>
      <c r="E744" s="48">
        <v>140.36999499999999</v>
      </c>
      <c r="F744" s="48">
        <v>140.78999300000001</v>
      </c>
      <c r="G744" s="49">
        <v>102379400</v>
      </c>
      <c r="H744" s="48">
        <v>132.45281</v>
      </c>
      <c r="I744" s="52">
        <f t="shared" si="97"/>
        <v>0.94078284384885213</v>
      </c>
      <c r="J744" s="52">
        <f t="shared" ca="1" si="98"/>
        <v>1</v>
      </c>
      <c r="K744" s="48">
        <f t="shared" si="93"/>
        <v>132.91999999999999</v>
      </c>
      <c r="L744" s="48">
        <f t="shared" si="94"/>
        <v>133.01</v>
      </c>
      <c r="M744" s="48">
        <f t="shared" si="95"/>
        <v>132.06</v>
      </c>
      <c r="N744" s="48">
        <f t="shared" si="96"/>
        <v>132.44999999999999</v>
      </c>
      <c r="O744" s="49">
        <f t="shared" ca="1" si="99"/>
        <v>102379400</v>
      </c>
    </row>
    <row r="745" spans="1:15" x14ac:dyDescent="0.25">
      <c r="A745">
        <v>730</v>
      </c>
      <c r="B745" s="93">
        <v>41134</v>
      </c>
      <c r="C745" s="48">
        <v>140.60000600000001</v>
      </c>
      <c r="D745" s="48">
        <v>140.83999600000001</v>
      </c>
      <c r="E745" s="48">
        <v>140.03999300000001</v>
      </c>
      <c r="F745" s="48">
        <v>140.770004</v>
      </c>
      <c r="G745" s="49">
        <v>79426900</v>
      </c>
      <c r="H745" s="48">
        <v>132.43400500000001</v>
      </c>
      <c r="I745" s="52">
        <f t="shared" si="97"/>
        <v>0.94078284603870588</v>
      </c>
      <c r="J745" s="52">
        <f t="shared" ca="1" si="98"/>
        <v>1</v>
      </c>
      <c r="K745" s="48">
        <f t="shared" si="93"/>
        <v>132.27000000000001</v>
      </c>
      <c r="L745" s="48">
        <f t="shared" si="94"/>
        <v>132.5</v>
      </c>
      <c r="M745" s="48">
        <f t="shared" si="95"/>
        <v>131.75</v>
      </c>
      <c r="N745" s="48">
        <f t="shared" si="96"/>
        <v>132.43</v>
      </c>
      <c r="O745" s="49">
        <f t="shared" ca="1" si="99"/>
        <v>79426900</v>
      </c>
    </row>
    <row r="746" spans="1:15" x14ac:dyDescent="0.25">
      <c r="A746">
        <v>731</v>
      </c>
      <c r="B746" s="93">
        <v>41131</v>
      </c>
      <c r="C746" s="48">
        <v>140.03999300000001</v>
      </c>
      <c r="D746" s="48">
        <v>140.88999899999999</v>
      </c>
      <c r="E746" s="48">
        <v>139.80999800000001</v>
      </c>
      <c r="F746" s="48">
        <v>140.83999600000001</v>
      </c>
      <c r="G746" s="49">
        <v>99792700</v>
      </c>
      <c r="H746" s="48">
        <v>132.499852</v>
      </c>
      <c r="I746" s="52">
        <f t="shared" si="97"/>
        <v>0.9407828441006203</v>
      </c>
      <c r="J746" s="52">
        <f t="shared" ca="1" si="98"/>
        <v>1</v>
      </c>
      <c r="K746" s="48">
        <f t="shared" si="93"/>
        <v>131.75</v>
      </c>
      <c r="L746" s="48">
        <f t="shared" si="94"/>
        <v>132.55000000000001</v>
      </c>
      <c r="M746" s="48">
        <f t="shared" si="95"/>
        <v>131.53</v>
      </c>
      <c r="N746" s="48">
        <f t="shared" si="96"/>
        <v>132.5</v>
      </c>
      <c r="O746" s="49">
        <f t="shared" ca="1" si="99"/>
        <v>99792700</v>
      </c>
    </row>
    <row r="747" spans="1:15" x14ac:dyDescent="0.25">
      <c r="A747">
        <v>732</v>
      </c>
      <c r="B747" s="93">
        <v>41130</v>
      </c>
      <c r="C747" s="48">
        <v>140.28999300000001</v>
      </c>
      <c r="D747" s="48">
        <v>140.88999899999999</v>
      </c>
      <c r="E747" s="48">
        <v>140.14999399999999</v>
      </c>
      <c r="F747" s="48">
        <v>140.61000100000001</v>
      </c>
      <c r="G747" s="49">
        <v>90291700</v>
      </c>
      <c r="H747" s="48">
        <v>132.28347600000001</v>
      </c>
      <c r="I747" s="52">
        <f t="shared" si="97"/>
        <v>0.94078283947953312</v>
      </c>
      <c r="J747" s="52">
        <f t="shared" ca="1" si="98"/>
        <v>1</v>
      </c>
      <c r="K747" s="48">
        <f t="shared" si="93"/>
        <v>131.97999999999999</v>
      </c>
      <c r="L747" s="48">
        <f t="shared" si="94"/>
        <v>132.55000000000001</v>
      </c>
      <c r="M747" s="48">
        <f t="shared" si="95"/>
        <v>131.85</v>
      </c>
      <c r="N747" s="48">
        <f t="shared" si="96"/>
        <v>132.28</v>
      </c>
      <c r="O747" s="49">
        <f t="shared" ca="1" si="99"/>
        <v>90291700</v>
      </c>
    </row>
    <row r="748" spans="1:15" x14ac:dyDescent="0.25">
      <c r="A748">
        <v>733</v>
      </c>
      <c r="B748" s="93">
        <v>41129</v>
      </c>
      <c r="C748" s="48">
        <v>139.85000600000001</v>
      </c>
      <c r="D748" s="48">
        <v>140.64999399999999</v>
      </c>
      <c r="E748" s="48">
        <v>139.80999800000001</v>
      </c>
      <c r="F748" s="48">
        <v>140.490005</v>
      </c>
      <c r="G748" s="49">
        <v>89754700</v>
      </c>
      <c r="H748" s="48">
        <v>132.17058700000001</v>
      </c>
      <c r="I748" s="52">
        <f t="shared" si="97"/>
        <v>0.94078284786166833</v>
      </c>
      <c r="J748" s="52">
        <f t="shared" ca="1" si="98"/>
        <v>1</v>
      </c>
      <c r="K748" s="48">
        <f t="shared" si="93"/>
        <v>131.57</v>
      </c>
      <c r="L748" s="48">
        <f t="shared" si="94"/>
        <v>132.32</v>
      </c>
      <c r="M748" s="48">
        <f t="shared" si="95"/>
        <v>131.53</v>
      </c>
      <c r="N748" s="48">
        <f t="shared" si="96"/>
        <v>132.16999999999999</v>
      </c>
      <c r="O748" s="49">
        <f t="shared" ca="1" si="99"/>
        <v>89754700</v>
      </c>
    </row>
    <row r="749" spans="1:15" x14ac:dyDescent="0.25">
      <c r="A749">
        <v>734</v>
      </c>
      <c r="B749" s="93">
        <v>41128</v>
      </c>
      <c r="C749" s="48">
        <v>140.179993</v>
      </c>
      <c r="D749" s="48">
        <v>140.91999799999999</v>
      </c>
      <c r="E749" s="48">
        <v>140.029999</v>
      </c>
      <c r="F749" s="48">
        <v>140.320007</v>
      </c>
      <c r="G749" s="49">
        <v>109545100</v>
      </c>
      <c r="H749" s="48">
        <v>132.01065600000001</v>
      </c>
      <c r="I749" s="52">
        <f t="shared" si="97"/>
        <v>0.94078284930530265</v>
      </c>
      <c r="J749" s="52">
        <f t="shared" ca="1" si="98"/>
        <v>1</v>
      </c>
      <c r="K749" s="48">
        <f t="shared" si="93"/>
        <v>131.88</v>
      </c>
      <c r="L749" s="48">
        <f t="shared" si="94"/>
        <v>132.58000000000001</v>
      </c>
      <c r="M749" s="48">
        <f t="shared" si="95"/>
        <v>131.74</v>
      </c>
      <c r="N749" s="48">
        <f t="shared" si="96"/>
        <v>132.01</v>
      </c>
      <c r="O749" s="49">
        <f t="shared" ca="1" si="99"/>
        <v>109545100</v>
      </c>
    </row>
    <row r="750" spans="1:15" x14ac:dyDescent="0.25">
      <c r="A750">
        <v>735</v>
      </c>
      <c r="B750" s="93">
        <v>41127</v>
      </c>
      <c r="C750" s="48">
        <v>139.720001</v>
      </c>
      <c r="D750" s="48">
        <v>140.16999799999999</v>
      </c>
      <c r="E750" s="48">
        <v>139.55999800000001</v>
      </c>
      <c r="F750" s="48">
        <v>139.61999499999999</v>
      </c>
      <c r="G750" s="49">
        <v>86326200</v>
      </c>
      <c r="H750" s="48">
        <v>131.35209599999999</v>
      </c>
      <c r="I750" s="52">
        <f t="shared" si="97"/>
        <v>0.94078284417643765</v>
      </c>
      <c r="J750" s="52">
        <f t="shared" ca="1" si="98"/>
        <v>1</v>
      </c>
      <c r="K750" s="48">
        <f t="shared" si="93"/>
        <v>131.44999999999999</v>
      </c>
      <c r="L750" s="48">
        <f t="shared" si="94"/>
        <v>131.87</v>
      </c>
      <c r="M750" s="48">
        <f t="shared" si="95"/>
        <v>131.30000000000001</v>
      </c>
      <c r="N750" s="48">
        <f t="shared" si="96"/>
        <v>131.35</v>
      </c>
      <c r="O750" s="49">
        <f t="shared" ca="1" si="99"/>
        <v>86326200</v>
      </c>
    </row>
    <row r="751" spans="1:15" x14ac:dyDescent="0.25">
      <c r="A751">
        <v>736</v>
      </c>
      <c r="B751" s="93">
        <v>41124</v>
      </c>
      <c r="C751" s="48">
        <v>138.55999800000001</v>
      </c>
      <c r="D751" s="48">
        <v>139.63999899999999</v>
      </c>
      <c r="E751" s="48">
        <v>136.679993</v>
      </c>
      <c r="F751" s="48">
        <v>139.35000600000001</v>
      </c>
      <c r="G751" s="49">
        <v>157825000</v>
      </c>
      <c r="H751" s="48">
        <v>131.098095</v>
      </c>
      <c r="I751" s="52">
        <f t="shared" si="97"/>
        <v>0.9407828443150551</v>
      </c>
      <c r="J751" s="52">
        <f t="shared" ca="1" si="98"/>
        <v>1</v>
      </c>
      <c r="K751" s="48">
        <f t="shared" si="93"/>
        <v>130.35</v>
      </c>
      <c r="L751" s="48">
        <f t="shared" si="94"/>
        <v>131.37</v>
      </c>
      <c r="M751" s="48">
        <f t="shared" si="95"/>
        <v>128.59</v>
      </c>
      <c r="N751" s="48">
        <f t="shared" si="96"/>
        <v>131.1</v>
      </c>
      <c r="O751" s="49">
        <f t="shared" ca="1" si="99"/>
        <v>157825000</v>
      </c>
    </row>
    <row r="752" spans="1:15" x14ac:dyDescent="0.25">
      <c r="A752">
        <v>737</v>
      </c>
      <c r="B752" s="93">
        <v>41123</v>
      </c>
      <c r="C752" s="48">
        <v>136.550003</v>
      </c>
      <c r="D752" s="48">
        <v>137.570007</v>
      </c>
      <c r="E752" s="48">
        <v>135.58000200000001</v>
      </c>
      <c r="F752" s="48">
        <v>136.63999899999999</v>
      </c>
      <c r="G752" s="49">
        <v>199556600</v>
      </c>
      <c r="H752" s="48">
        <v>128.54856699999999</v>
      </c>
      <c r="I752" s="52">
        <f t="shared" si="97"/>
        <v>0.94078284499987441</v>
      </c>
      <c r="J752" s="52">
        <f t="shared" ca="1" si="98"/>
        <v>1</v>
      </c>
      <c r="K752" s="48">
        <f t="shared" si="93"/>
        <v>128.46</v>
      </c>
      <c r="L752" s="48">
        <f t="shared" si="94"/>
        <v>129.41999999999999</v>
      </c>
      <c r="M752" s="48">
        <f t="shared" si="95"/>
        <v>127.55</v>
      </c>
      <c r="N752" s="48">
        <f t="shared" si="96"/>
        <v>128.55000000000001</v>
      </c>
      <c r="O752" s="49">
        <f t="shared" ca="1" si="99"/>
        <v>199556600</v>
      </c>
    </row>
    <row r="753" spans="1:15" x14ac:dyDescent="0.25">
      <c r="A753">
        <v>738</v>
      </c>
      <c r="B753" s="93">
        <v>41122</v>
      </c>
      <c r="C753" s="48">
        <v>138.699997</v>
      </c>
      <c r="D753" s="48">
        <v>138.729996</v>
      </c>
      <c r="E753" s="48">
        <v>137.39999399999999</v>
      </c>
      <c r="F753" s="48">
        <v>137.58999600000001</v>
      </c>
      <c r="G753" s="49">
        <v>138293800</v>
      </c>
      <c r="H753" s="48">
        <v>129.442308</v>
      </c>
      <c r="I753" s="52">
        <f t="shared" si="97"/>
        <v>0.94078284586911376</v>
      </c>
      <c r="J753" s="52">
        <f t="shared" ca="1" si="98"/>
        <v>1</v>
      </c>
      <c r="K753" s="48">
        <f t="shared" si="93"/>
        <v>130.49</v>
      </c>
      <c r="L753" s="48">
        <f t="shared" si="94"/>
        <v>130.51</v>
      </c>
      <c r="M753" s="48">
        <f t="shared" si="95"/>
        <v>129.26</v>
      </c>
      <c r="N753" s="48">
        <f t="shared" si="96"/>
        <v>129.44</v>
      </c>
      <c r="O753" s="49">
        <f t="shared" ca="1" si="99"/>
        <v>138293800</v>
      </c>
    </row>
    <row r="754" spans="1:15" x14ac:dyDescent="0.25">
      <c r="A754">
        <v>739</v>
      </c>
      <c r="B754" s="93">
        <v>41121</v>
      </c>
      <c r="C754" s="48">
        <v>138.490005</v>
      </c>
      <c r="D754" s="48">
        <v>138.86999499999999</v>
      </c>
      <c r="E754" s="48">
        <v>137.71000699999999</v>
      </c>
      <c r="F754" s="48">
        <v>137.71000699999999</v>
      </c>
      <c r="G754" s="49">
        <v>120575900</v>
      </c>
      <c r="H754" s="48">
        <v>129.55521200000001</v>
      </c>
      <c r="I754" s="52">
        <f t="shared" si="97"/>
        <v>0.94078284376240007</v>
      </c>
      <c r="J754" s="52">
        <f t="shared" ca="1" si="98"/>
        <v>1</v>
      </c>
      <c r="K754" s="48">
        <f t="shared" si="93"/>
        <v>130.29</v>
      </c>
      <c r="L754" s="48">
        <f t="shared" si="94"/>
        <v>130.65</v>
      </c>
      <c r="M754" s="48">
        <f t="shared" si="95"/>
        <v>129.56</v>
      </c>
      <c r="N754" s="48">
        <f t="shared" si="96"/>
        <v>129.56</v>
      </c>
      <c r="O754" s="49">
        <f t="shared" ca="1" si="99"/>
        <v>120575900</v>
      </c>
    </row>
    <row r="755" spans="1:15" x14ac:dyDescent="0.25">
      <c r="A755">
        <v>740</v>
      </c>
      <c r="B755" s="93">
        <v>41120</v>
      </c>
      <c r="C755" s="48">
        <v>138.520004</v>
      </c>
      <c r="D755" s="48">
        <v>139.33999600000001</v>
      </c>
      <c r="E755" s="48">
        <v>138.270004</v>
      </c>
      <c r="F755" s="48">
        <v>138.679993</v>
      </c>
      <c r="G755" s="49">
        <v>106782000</v>
      </c>
      <c r="H755" s="48">
        <v>130.467758</v>
      </c>
      <c r="I755" s="52">
        <f t="shared" si="97"/>
        <v>0.94078284241044063</v>
      </c>
      <c r="J755" s="52">
        <f t="shared" ca="1" si="98"/>
        <v>1</v>
      </c>
      <c r="K755" s="48">
        <f t="shared" si="93"/>
        <v>130.32</v>
      </c>
      <c r="L755" s="48">
        <f t="shared" si="94"/>
        <v>131.09</v>
      </c>
      <c r="M755" s="48">
        <f t="shared" si="95"/>
        <v>130.08000000000001</v>
      </c>
      <c r="N755" s="48">
        <f t="shared" si="96"/>
        <v>130.47</v>
      </c>
      <c r="O755" s="49">
        <f t="shared" ca="1" si="99"/>
        <v>106782000</v>
      </c>
    </row>
    <row r="756" spans="1:15" x14ac:dyDescent="0.25">
      <c r="A756">
        <v>741</v>
      </c>
      <c r="B756" s="93">
        <v>41117</v>
      </c>
      <c r="C756" s="48">
        <v>136.88999899999999</v>
      </c>
      <c r="D756" s="48">
        <v>139.070007</v>
      </c>
      <c r="E756" s="48">
        <v>136.13999899999999</v>
      </c>
      <c r="F756" s="48">
        <v>138.679993</v>
      </c>
      <c r="G756" s="49">
        <v>236768900</v>
      </c>
      <c r="H756" s="48">
        <v>130.467758</v>
      </c>
      <c r="I756" s="52">
        <f t="shared" si="97"/>
        <v>0.94078284241044063</v>
      </c>
      <c r="J756" s="52">
        <f t="shared" ca="1" si="98"/>
        <v>1</v>
      </c>
      <c r="K756" s="48">
        <f t="shared" si="93"/>
        <v>128.78</v>
      </c>
      <c r="L756" s="48">
        <f t="shared" si="94"/>
        <v>130.83000000000001</v>
      </c>
      <c r="M756" s="48">
        <f t="shared" si="95"/>
        <v>128.08000000000001</v>
      </c>
      <c r="N756" s="48">
        <f t="shared" si="96"/>
        <v>130.47</v>
      </c>
      <c r="O756" s="49">
        <f t="shared" ca="1" si="99"/>
        <v>236768900</v>
      </c>
    </row>
    <row r="757" spans="1:15" x14ac:dyDescent="0.25">
      <c r="A757">
        <v>742</v>
      </c>
      <c r="B757" s="93">
        <v>41116</v>
      </c>
      <c r="C757" s="48">
        <v>135.88999899999999</v>
      </c>
      <c r="D757" s="48">
        <v>136.46000699999999</v>
      </c>
      <c r="E757" s="48">
        <v>135.259995</v>
      </c>
      <c r="F757" s="48">
        <v>136.16999799999999</v>
      </c>
      <c r="G757" s="49">
        <v>156526500</v>
      </c>
      <c r="H757" s="48">
        <v>128.10639800000001</v>
      </c>
      <c r="I757" s="52">
        <f t="shared" si="97"/>
        <v>0.94078284410344204</v>
      </c>
      <c r="J757" s="52">
        <f t="shared" ca="1" si="98"/>
        <v>1</v>
      </c>
      <c r="K757" s="48">
        <f t="shared" si="93"/>
        <v>127.84</v>
      </c>
      <c r="L757" s="48">
        <f t="shared" si="94"/>
        <v>128.38</v>
      </c>
      <c r="M757" s="48">
        <f t="shared" si="95"/>
        <v>127.25</v>
      </c>
      <c r="N757" s="48">
        <f t="shared" si="96"/>
        <v>128.11000000000001</v>
      </c>
      <c r="O757" s="49">
        <f t="shared" ca="1" si="99"/>
        <v>156526500</v>
      </c>
    </row>
    <row r="758" spans="1:15" x14ac:dyDescent="0.25">
      <c r="A758">
        <v>743</v>
      </c>
      <c r="B758" s="93">
        <v>41115</v>
      </c>
      <c r="C758" s="48">
        <v>134.21000699999999</v>
      </c>
      <c r="D758" s="48">
        <v>134.55999800000001</v>
      </c>
      <c r="E758" s="48">
        <v>133.25</v>
      </c>
      <c r="F758" s="48">
        <v>133.96000699999999</v>
      </c>
      <c r="G758" s="49">
        <v>129122300</v>
      </c>
      <c r="H758" s="48">
        <v>126.027276</v>
      </c>
      <c r="I758" s="52">
        <f t="shared" si="97"/>
        <v>0.94078284125500244</v>
      </c>
      <c r="J758" s="52">
        <f t="shared" ca="1" si="98"/>
        <v>1</v>
      </c>
      <c r="K758" s="48">
        <f t="shared" si="93"/>
        <v>126.26</v>
      </c>
      <c r="L758" s="48">
        <f t="shared" si="94"/>
        <v>126.59</v>
      </c>
      <c r="M758" s="48">
        <f t="shared" si="95"/>
        <v>125.36</v>
      </c>
      <c r="N758" s="48">
        <f t="shared" si="96"/>
        <v>126.03</v>
      </c>
      <c r="O758" s="49">
        <f t="shared" ca="1" si="99"/>
        <v>129122300</v>
      </c>
    </row>
    <row r="759" spans="1:15" x14ac:dyDescent="0.25">
      <c r="A759">
        <v>744</v>
      </c>
      <c r="B759" s="93">
        <v>41114</v>
      </c>
      <c r="C759" s="48">
        <v>135.19000199999999</v>
      </c>
      <c r="D759" s="48">
        <v>135.25</v>
      </c>
      <c r="E759" s="48">
        <v>133.029999</v>
      </c>
      <c r="F759" s="48">
        <v>133.929993</v>
      </c>
      <c r="G759" s="49">
        <v>173301200</v>
      </c>
      <c r="H759" s="48">
        <v>125.99903999999999</v>
      </c>
      <c r="I759" s="52">
        <f t="shared" si="97"/>
        <v>0.94078284615455776</v>
      </c>
      <c r="J759" s="52">
        <f t="shared" ca="1" si="98"/>
        <v>1</v>
      </c>
      <c r="K759" s="48">
        <f t="shared" si="93"/>
        <v>127.18</v>
      </c>
      <c r="L759" s="48">
        <f t="shared" si="94"/>
        <v>127.24</v>
      </c>
      <c r="M759" s="48">
        <f t="shared" si="95"/>
        <v>125.15</v>
      </c>
      <c r="N759" s="48">
        <f t="shared" si="96"/>
        <v>126</v>
      </c>
      <c r="O759" s="49">
        <f t="shared" ca="1" si="99"/>
        <v>173301200</v>
      </c>
    </row>
    <row r="760" spans="1:15" x14ac:dyDescent="0.25">
      <c r="A760">
        <v>745</v>
      </c>
      <c r="B760" s="93">
        <v>41113</v>
      </c>
      <c r="C760" s="48">
        <v>134.470001</v>
      </c>
      <c r="D760" s="48">
        <v>136.38000500000001</v>
      </c>
      <c r="E760" s="48">
        <v>133.83999600000001</v>
      </c>
      <c r="F760" s="48">
        <v>135.08999600000001</v>
      </c>
      <c r="G760" s="49">
        <v>145210900</v>
      </c>
      <c r="H760" s="48">
        <v>127.090351</v>
      </c>
      <c r="I760" s="52">
        <f t="shared" si="97"/>
        <v>0.94078284671797596</v>
      </c>
      <c r="J760" s="52">
        <f t="shared" ca="1" si="98"/>
        <v>1</v>
      </c>
      <c r="K760" s="48">
        <f t="shared" si="93"/>
        <v>126.51</v>
      </c>
      <c r="L760" s="48">
        <f t="shared" si="94"/>
        <v>128.30000000000001</v>
      </c>
      <c r="M760" s="48">
        <f t="shared" si="95"/>
        <v>125.91</v>
      </c>
      <c r="N760" s="48">
        <f t="shared" si="96"/>
        <v>127.09</v>
      </c>
      <c r="O760" s="49">
        <f t="shared" ca="1" si="99"/>
        <v>145210900</v>
      </c>
    </row>
    <row r="761" spans="1:15" x14ac:dyDescent="0.25">
      <c r="A761">
        <v>746</v>
      </c>
      <c r="B761" s="93">
        <v>41110</v>
      </c>
      <c r="C761" s="48">
        <v>136.949997</v>
      </c>
      <c r="D761" s="48">
        <v>137.16000399999999</v>
      </c>
      <c r="E761" s="48">
        <v>136.320007</v>
      </c>
      <c r="F761" s="48">
        <v>136.470001</v>
      </c>
      <c r="G761" s="49">
        <v>142904500</v>
      </c>
      <c r="H761" s="48">
        <v>128.38863599999999</v>
      </c>
      <c r="I761" s="52">
        <f t="shared" si="97"/>
        <v>0.94078284648067079</v>
      </c>
      <c r="J761" s="52">
        <f t="shared" ca="1" si="98"/>
        <v>1</v>
      </c>
      <c r="K761" s="48">
        <f t="shared" si="93"/>
        <v>128.84</v>
      </c>
      <c r="L761" s="48">
        <f t="shared" si="94"/>
        <v>129.04</v>
      </c>
      <c r="M761" s="48">
        <f t="shared" si="95"/>
        <v>128.25</v>
      </c>
      <c r="N761" s="48">
        <f t="shared" si="96"/>
        <v>128.38999999999999</v>
      </c>
      <c r="O761" s="49">
        <f t="shared" ca="1" si="99"/>
        <v>142904500</v>
      </c>
    </row>
    <row r="762" spans="1:15" x14ac:dyDescent="0.25">
      <c r="A762">
        <v>747</v>
      </c>
      <c r="B762" s="93">
        <v>41109</v>
      </c>
      <c r="C762" s="48">
        <v>137.64999399999999</v>
      </c>
      <c r="D762" s="48">
        <v>138.179993</v>
      </c>
      <c r="E762" s="48">
        <v>137.21000699999999</v>
      </c>
      <c r="F762" s="48">
        <v>137.729996</v>
      </c>
      <c r="G762" s="49">
        <v>129847300</v>
      </c>
      <c r="H762" s="48">
        <v>129.574017</v>
      </c>
      <c r="I762" s="52">
        <f t="shared" si="97"/>
        <v>0.94078284152422398</v>
      </c>
      <c r="J762" s="52">
        <f t="shared" ca="1" si="98"/>
        <v>1</v>
      </c>
      <c r="K762" s="48">
        <f t="shared" si="93"/>
        <v>129.5</v>
      </c>
      <c r="L762" s="48">
        <f t="shared" si="94"/>
        <v>130</v>
      </c>
      <c r="M762" s="48">
        <f t="shared" si="95"/>
        <v>129.08000000000001</v>
      </c>
      <c r="N762" s="48">
        <f t="shared" si="96"/>
        <v>129.57</v>
      </c>
      <c r="O762" s="49">
        <f t="shared" ca="1" si="99"/>
        <v>129847300</v>
      </c>
    </row>
    <row r="763" spans="1:15" x14ac:dyDescent="0.25">
      <c r="A763">
        <v>748</v>
      </c>
      <c r="B763" s="93">
        <v>41108</v>
      </c>
      <c r="C763" s="48">
        <v>136.03999300000001</v>
      </c>
      <c r="D763" s="48">
        <v>137.63999899999999</v>
      </c>
      <c r="E763" s="48">
        <v>135.96000699999999</v>
      </c>
      <c r="F763" s="48">
        <v>137.36999499999999</v>
      </c>
      <c r="G763" s="49">
        <v>113349700</v>
      </c>
      <c r="H763" s="48">
        <v>129.23533499999999</v>
      </c>
      <c r="I763" s="52">
        <f t="shared" si="97"/>
        <v>0.94078284708389193</v>
      </c>
      <c r="J763" s="52">
        <f t="shared" ca="1" si="98"/>
        <v>1</v>
      </c>
      <c r="K763" s="48">
        <f t="shared" si="93"/>
        <v>127.98</v>
      </c>
      <c r="L763" s="48">
        <f t="shared" si="94"/>
        <v>129.49</v>
      </c>
      <c r="M763" s="48">
        <f t="shared" si="95"/>
        <v>127.91</v>
      </c>
      <c r="N763" s="48">
        <f t="shared" si="96"/>
        <v>129.24</v>
      </c>
      <c r="O763" s="49">
        <f t="shared" ca="1" si="99"/>
        <v>113349700</v>
      </c>
    </row>
    <row r="764" spans="1:15" x14ac:dyDescent="0.25">
      <c r="A764">
        <v>749</v>
      </c>
      <c r="B764" s="93">
        <v>41107</v>
      </c>
      <c r="C764" s="48">
        <v>135.970001</v>
      </c>
      <c r="D764" s="48">
        <v>136.63999899999999</v>
      </c>
      <c r="E764" s="48">
        <v>134.550003</v>
      </c>
      <c r="F764" s="48">
        <v>136.36000100000001</v>
      </c>
      <c r="G764" s="49">
        <v>138860300</v>
      </c>
      <c r="H764" s="48">
        <v>128.28514899999999</v>
      </c>
      <c r="I764" s="52">
        <f t="shared" si="97"/>
        <v>0.94078283997665835</v>
      </c>
      <c r="J764" s="52">
        <f t="shared" ca="1" si="98"/>
        <v>1</v>
      </c>
      <c r="K764" s="48">
        <f t="shared" si="93"/>
        <v>127.92</v>
      </c>
      <c r="L764" s="48">
        <f t="shared" si="94"/>
        <v>128.55000000000001</v>
      </c>
      <c r="M764" s="48">
        <f t="shared" si="95"/>
        <v>126.58</v>
      </c>
      <c r="N764" s="48">
        <f t="shared" si="96"/>
        <v>128.29</v>
      </c>
      <c r="O764" s="49">
        <f t="shared" ca="1" si="99"/>
        <v>138860300</v>
      </c>
    </row>
    <row r="765" spans="1:15" x14ac:dyDescent="0.25">
      <c r="A765">
        <v>750</v>
      </c>
      <c r="B765" s="93">
        <v>41106</v>
      </c>
      <c r="C765" s="48">
        <v>135.44000199999999</v>
      </c>
      <c r="D765" s="48">
        <v>135.83000200000001</v>
      </c>
      <c r="E765" s="48">
        <v>134.89999399999999</v>
      </c>
      <c r="F765" s="48">
        <v>135.429993</v>
      </c>
      <c r="G765" s="49">
        <v>97525200</v>
      </c>
      <c r="H765" s="48">
        <v>127.410214</v>
      </c>
      <c r="I765" s="52">
        <f t="shared" si="97"/>
        <v>0.94078284416657987</v>
      </c>
      <c r="J765" s="52">
        <f t="shared" ca="1" si="98"/>
        <v>1</v>
      </c>
      <c r="K765" s="48">
        <f t="shared" si="93"/>
        <v>127.42</v>
      </c>
      <c r="L765" s="48">
        <f t="shared" si="94"/>
        <v>127.79</v>
      </c>
      <c r="M765" s="48">
        <f t="shared" si="95"/>
        <v>126.91</v>
      </c>
      <c r="N765" s="48">
        <f t="shared" si="96"/>
        <v>127.41</v>
      </c>
      <c r="O765" s="49">
        <f t="shared" ca="1" si="99"/>
        <v>97525200</v>
      </c>
    </row>
    <row r="766" spans="1:15" x14ac:dyDescent="0.25">
      <c r="A766">
        <v>751</v>
      </c>
      <c r="B766" s="93">
        <v>41103</v>
      </c>
      <c r="C766" s="48">
        <v>133.86000100000001</v>
      </c>
      <c r="D766" s="48">
        <v>135.88999899999999</v>
      </c>
      <c r="E766" s="48">
        <v>133.83999600000001</v>
      </c>
      <c r="F766" s="48">
        <v>135.75</v>
      </c>
      <c r="G766" s="49">
        <v>129642600</v>
      </c>
      <c r="H766" s="48">
        <v>127.711271</v>
      </c>
      <c r="I766" s="52">
        <f t="shared" si="97"/>
        <v>0.94078284346224672</v>
      </c>
      <c r="J766" s="52">
        <f t="shared" ca="1" si="98"/>
        <v>1</v>
      </c>
      <c r="K766" s="48">
        <f t="shared" si="93"/>
        <v>125.93</v>
      </c>
      <c r="L766" s="48">
        <f t="shared" si="94"/>
        <v>127.84</v>
      </c>
      <c r="M766" s="48">
        <f t="shared" si="95"/>
        <v>125.91</v>
      </c>
      <c r="N766" s="48">
        <f t="shared" si="96"/>
        <v>127.71</v>
      </c>
      <c r="O766" s="49">
        <f t="shared" ca="1" si="99"/>
        <v>129642600</v>
      </c>
    </row>
    <row r="767" spans="1:15" x14ac:dyDescent="0.25">
      <c r="A767">
        <v>752</v>
      </c>
      <c r="B767" s="93">
        <v>41102</v>
      </c>
      <c r="C767" s="48">
        <v>133.38000500000001</v>
      </c>
      <c r="D767" s="48">
        <v>134.229996</v>
      </c>
      <c r="E767" s="48">
        <v>132.60000600000001</v>
      </c>
      <c r="F767" s="48">
        <v>133.509995</v>
      </c>
      <c r="G767" s="49">
        <v>143583200</v>
      </c>
      <c r="H767" s="48">
        <v>125.60391199999999</v>
      </c>
      <c r="I767" s="52">
        <f t="shared" si="97"/>
        <v>0.94078283801898122</v>
      </c>
      <c r="J767" s="52">
        <f t="shared" ca="1" si="98"/>
        <v>1</v>
      </c>
      <c r="K767" s="48">
        <f t="shared" si="93"/>
        <v>125.48</v>
      </c>
      <c r="L767" s="48">
        <f t="shared" si="94"/>
        <v>126.28</v>
      </c>
      <c r="M767" s="48">
        <f t="shared" si="95"/>
        <v>124.75</v>
      </c>
      <c r="N767" s="48">
        <f t="shared" si="96"/>
        <v>125.6</v>
      </c>
      <c r="O767" s="49">
        <f t="shared" ca="1" si="99"/>
        <v>143583200</v>
      </c>
    </row>
    <row r="768" spans="1:15" x14ac:dyDescent="0.25">
      <c r="A768">
        <v>753</v>
      </c>
      <c r="B768" s="93">
        <v>41101</v>
      </c>
      <c r="C768" s="48">
        <v>134.21000699999999</v>
      </c>
      <c r="D768" s="48">
        <v>134.60000600000001</v>
      </c>
      <c r="E768" s="48">
        <v>133.38000500000001</v>
      </c>
      <c r="F768" s="48">
        <v>134.16000399999999</v>
      </c>
      <c r="G768" s="49">
        <v>141733400</v>
      </c>
      <c r="H768" s="48">
        <v>126.21543</v>
      </c>
      <c r="I768" s="52">
        <f t="shared" si="97"/>
        <v>0.94078284314899108</v>
      </c>
      <c r="J768" s="52">
        <f t="shared" ca="1" si="98"/>
        <v>1</v>
      </c>
      <c r="K768" s="48">
        <f t="shared" si="93"/>
        <v>126.26</v>
      </c>
      <c r="L768" s="48">
        <f t="shared" si="94"/>
        <v>126.63</v>
      </c>
      <c r="M768" s="48">
        <f t="shared" si="95"/>
        <v>125.48</v>
      </c>
      <c r="N768" s="48">
        <f t="shared" si="96"/>
        <v>126.22</v>
      </c>
      <c r="O768" s="49">
        <f t="shared" ca="1" si="99"/>
        <v>141733400</v>
      </c>
    </row>
    <row r="769" spans="1:15" x14ac:dyDescent="0.25">
      <c r="A769">
        <v>754</v>
      </c>
      <c r="B769" s="93">
        <v>41100</v>
      </c>
      <c r="C769" s="48">
        <v>136.009995</v>
      </c>
      <c r="D769" s="48">
        <v>136.229996</v>
      </c>
      <c r="E769" s="48">
        <v>133.679993</v>
      </c>
      <c r="F769" s="48">
        <v>134.13999899999999</v>
      </c>
      <c r="G769" s="49">
        <v>167884800</v>
      </c>
      <c r="H769" s="48">
        <v>126.19661000000001</v>
      </c>
      <c r="I769" s="52">
        <f t="shared" si="97"/>
        <v>0.94078284583854821</v>
      </c>
      <c r="J769" s="52">
        <f t="shared" ca="1" si="98"/>
        <v>1</v>
      </c>
      <c r="K769" s="48">
        <f t="shared" si="93"/>
        <v>127.96</v>
      </c>
      <c r="L769" s="48">
        <f t="shared" si="94"/>
        <v>128.16</v>
      </c>
      <c r="M769" s="48">
        <f t="shared" si="95"/>
        <v>125.76</v>
      </c>
      <c r="N769" s="48">
        <f t="shared" si="96"/>
        <v>126.2</v>
      </c>
      <c r="O769" s="49">
        <f t="shared" ca="1" si="99"/>
        <v>167884800</v>
      </c>
    </row>
    <row r="770" spans="1:15" x14ac:dyDescent="0.25">
      <c r="A770">
        <v>755</v>
      </c>
      <c r="B770" s="93">
        <v>41099</v>
      </c>
      <c r="C770" s="48">
        <v>135.38000500000001</v>
      </c>
      <c r="D770" s="48">
        <v>135.570007</v>
      </c>
      <c r="E770" s="48">
        <v>134.699997</v>
      </c>
      <c r="F770" s="48">
        <v>135.320007</v>
      </c>
      <c r="G770" s="49">
        <v>103780500</v>
      </c>
      <c r="H770" s="48">
        <v>127.306741</v>
      </c>
      <c r="I770" s="52">
        <f t="shared" si="97"/>
        <v>0.94078284373721621</v>
      </c>
      <c r="J770" s="52">
        <f t="shared" ca="1" si="98"/>
        <v>1</v>
      </c>
      <c r="K770" s="48">
        <f t="shared" si="93"/>
        <v>127.36</v>
      </c>
      <c r="L770" s="48">
        <f t="shared" si="94"/>
        <v>127.54</v>
      </c>
      <c r="M770" s="48">
        <f t="shared" si="95"/>
        <v>126.72</v>
      </c>
      <c r="N770" s="48">
        <f t="shared" si="96"/>
        <v>127.31</v>
      </c>
      <c r="O770" s="49">
        <f t="shared" ca="1" si="99"/>
        <v>103780500</v>
      </c>
    </row>
    <row r="771" spans="1:15" x14ac:dyDescent="0.25">
      <c r="A771">
        <v>756</v>
      </c>
      <c r="B771" s="93">
        <v>41096</v>
      </c>
      <c r="C771" s="48">
        <v>135.470001</v>
      </c>
      <c r="D771" s="48">
        <v>135.770004</v>
      </c>
      <c r="E771" s="48">
        <v>134.85000600000001</v>
      </c>
      <c r="F771" s="48">
        <v>135.490005</v>
      </c>
      <c r="G771" s="49">
        <v>151192100</v>
      </c>
      <c r="H771" s="48">
        <v>127.466673</v>
      </c>
      <c r="I771" s="52">
        <f t="shared" si="97"/>
        <v>0.9407828496279117</v>
      </c>
      <c r="J771" s="52">
        <f t="shared" ca="1" si="98"/>
        <v>1</v>
      </c>
      <c r="K771" s="48">
        <f t="shared" si="93"/>
        <v>127.45</v>
      </c>
      <c r="L771" s="48">
        <f t="shared" si="94"/>
        <v>127.73</v>
      </c>
      <c r="M771" s="48">
        <f t="shared" si="95"/>
        <v>126.86</v>
      </c>
      <c r="N771" s="48">
        <f t="shared" si="96"/>
        <v>127.47</v>
      </c>
      <c r="O771" s="49">
        <f t="shared" ca="1" si="99"/>
        <v>151192100</v>
      </c>
    </row>
    <row r="772" spans="1:15" x14ac:dyDescent="0.25">
      <c r="A772">
        <v>757</v>
      </c>
      <c r="B772" s="93">
        <v>41095</v>
      </c>
      <c r="C772" s="48">
        <v>136.89999399999999</v>
      </c>
      <c r="D772" s="48">
        <v>137.800003</v>
      </c>
      <c r="E772" s="48">
        <v>136.28999300000001</v>
      </c>
      <c r="F772" s="48">
        <v>136.78999300000001</v>
      </c>
      <c r="G772" s="49">
        <v>126177500</v>
      </c>
      <c r="H772" s="48">
        <v>128.68967900000001</v>
      </c>
      <c r="I772" s="52">
        <f t="shared" si="97"/>
        <v>0.94078284659317146</v>
      </c>
      <c r="J772" s="52">
        <f t="shared" ca="1" si="98"/>
        <v>1</v>
      </c>
      <c r="K772" s="48">
        <f t="shared" si="93"/>
        <v>128.79</v>
      </c>
      <c r="L772" s="48">
        <f t="shared" si="94"/>
        <v>129.63999999999999</v>
      </c>
      <c r="M772" s="48">
        <f t="shared" si="95"/>
        <v>128.22</v>
      </c>
      <c r="N772" s="48">
        <f t="shared" si="96"/>
        <v>128.69</v>
      </c>
      <c r="O772" s="49">
        <f t="shared" ca="1" si="99"/>
        <v>126177500</v>
      </c>
    </row>
    <row r="773" spans="1:15" x14ac:dyDescent="0.25">
      <c r="A773">
        <v>758</v>
      </c>
      <c r="B773" s="93">
        <v>41093</v>
      </c>
      <c r="C773" s="48">
        <v>136.479996</v>
      </c>
      <c r="D773" s="48">
        <v>137.509995</v>
      </c>
      <c r="E773" s="48">
        <v>136.33999600000001</v>
      </c>
      <c r="F773" s="48">
        <v>137.41000399999999</v>
      </c>
      <c r="G773" s="49">
        <v>80450000</v>
      </c>
      <c r="H773" s="48">
        <v>129.272974</v>
      </c>
      <c r="I773" s="52">
        <f t="shared" si="97"/>
        <v>0.9407828414006888</v>
      </c>
      <c r="J773" s="52">
        <f t="shared" ca="1" si="98"/>
        <v>1</v>
      </c>
      <c r="K773" s="48">
        <f t="shared" si="93"/>
        <v>128.4</v>
      </c>
      <c r="L773" s="48">
        <f t="shared" si="94"/>
        <v>129.37</v>
      </c>
      <c r="M773" s="48">
        <f t="shared" si="95"/>
        <v>128.27000000000001</v>
      </c>
      <c r="N773" s="48">
        <f t="shared" si="96"/>
        <v>129.27000000000001</v>
      </c>
      <c r="O773" s="49">
        <f t="shared" ca="1" si="99"/>
        <v>80450000</v>
      </c>
    </row>
    <row r="774" spans="1:15" x14ac:dyDescent="0.25">
      <c r="A774">
        <v>759</v>
      </c>
      <c r="B774" s="93">
        <v>41092</v>
      </c>
      <c r="C774" s="48">
        <v>136.479996</v>
      </c>
      <c r="D774" s="48">
        <v>136.64999399999999</v>
      </c>
      <c r="E774" s="48">
        <v>135.520004</v>
      </c>
      <c r="F774" s="48">
        <v>136.509995</v>
      </c>
      <c r="G774" s="49">
        <v>129524500</v>
      </c>
      <c r="H774" s="48">
        <v>128.42626100000001</v>
      </c>
      <c r="I774" s="52">
        <f t="shared" si="97"/>
        <v>0.94078284157874303</v>
      </c>
      <c r="J774" s="52">
        <f t="shared" ca="1" si="98"/>
        <v>1</v>
      </c>
      <c r="K774" s="48">
        <f t="shared" si="93"/>
        <v>128.4</v>
      </c>
      <c r="L774" s="48">
        <f t="shared" si="94"/>
        <v>128.56</v>
      </c>
      <c r="M774" s="48">
        <f t="shared" si="95"/>
        <v>127.49</v>
      </c>
      <c r="N774" s="48">
        <f t="shared" si="96"/>
        <v>128.43</v>
      </c>
      <c r="O774" s="49">
        <f t="shared" ca="1" si="99"/>
        <v>129524500</v>
      </c>
    </row>
    <row r="775" spans="1:15" x14ac:dyDescent="0.25">
      <c r="A775">
        <v>760</v>
      </c>
      <c r="B775" s="93">
        <v>41089</v>
      </c>
      <c r="C775" s="48">
        <v>135.199997</v>
      </c>
      <c r="D775" s="48">
        <v>136.270004</v>
      </c>
      <c r="E775" s="48">
        <v>134.85000600000001</v>
      </c>
      <c r="F775" s="48">
        <v>136.10000600000001</v>
      </c>
      <c r="G775" s="49">
        <v>212250900</v>
      </c>
      <c r="H775" s="48">
        <v>128.04055099999999</v>
      </c>
      <c r="I775" s="52">
        <f t="shared" si="97"/>
        <v>0.9407828461080302</v>
      </c>
      <c r="J775" s="52">
        <f t="shared" ca="1" si="98"/>
        <v>1</v>
      </c>
      <c r="K775" s="48">
        <f t="shared" si="93"/>
        <v>127.19</v>
      </c>
      <c r="L775" s="48">
        <f t="shared" si="94"/>
        <v>128.19999999999999</v>
      </c>
      <c r="M775" s="48">
        <f t="shared" si="95"/>
        <v>126.86</v>
      </c>
      <c r="N775" s="48">
        <f t="shared" si="96"/>
        <v>128.04</v>
      </c>
      <c r="O775" s="49">
        <f t="shared" ca="1" si="99"/>
        <v>212250900</v>
      </c>
    </row>
    <row r="776" spans="1:15" x14ac:dyDescent="0.25">
      <c r="A776">
        <v>761</v>
      </c>
      <c r="B776" s="93">
        <v>41088</v>
      </c>
      <c r="C776" s="48">
        <v>132.28999300000001</v>
      </c>
      <c r="D776" s="48">
        <v>132.990005</v>
      </c>
      <c r="E776" s="48">
        <v>131.279999</v>
      </c>
      <c r="F776" s="48">
        <v>132.78999300000001</v>
      </c>
      <c r="G776" s="49">
        <v>169242100</v>
      </c>
      <c r="H776" s="48">
        <v>124.926548</v>
      </c>
      <c r="I776" s="52">
        <f t="shared" si="97"/>
        <v>0.94078284950282354</v>
      </c>
      <c r="J776" s="52">
        <f t="shared" ca="1" si="98"/>
        <v>1</v>
      </c>
      <c r="K776" s="48">
        <f t="shared" si="93"/>
        <v>124.46</v>
      </c>
      <c r="L776" s="48">
        <f t="shared" si="94"/>
        <v>125.11</v>
      </c>
      <c r="M776" s="48">
        <f t="shared" si="95"/>
        <v>123.51</v>
      </c>
      <c r="N776" s="48">
        <f t="shared" si="96"/>
        <v>124.93</v>
      </c>
      <c r="O776" s="49">
        <f t="shared" ca="1" si="99"/>
        <v>169242100</v>
      </c>
    </row>
    <row r="777" spans="1:15" x14ac:dyDescent="0.25">
      <c r="A777">
        <v>762</v>
      </c>
      <c r="B777" s="93">
        <v>41087</v>
      </c>
      <c r="C777" s="48">
        <v>132.41999799999999</v>
      </c>
      <c r="D777" s="48">
        <v>133.429993</v>
      </c>
      <c r="E777" s="48">
        <v>131.970001</v>
      </c>
      <c r="F777" s="48">
        <v>133.16999799999999</v>
      </c>
      <c r="G777" s="49">
        <v>108088000</v>
      </c>
      <c r="H777" s="48">
        <v>125.28404999999999</v>
      </c>
      <c r="I777" s="52">
        <f t="shared" si="97"/>
        <v>0.94078284810066604</v>
      </c>
      <c r="J777" s="52">
        <f t="shared" ca="1" si="98"/>
        <v>1</v>
      </c>
      <c r="K777" s="48">
        <f t="shared" si="93"/>
        <v>124.58</v>
      </c>
      <c r="L777" s="48">
        <f t="shared" si="94"/>
        <v>125.53</v>
      </c>
      <c r="M777" s="48">
        <f t="shared" si="95"/>
        <v>124.16</v>
      </c>
      <c r="N777" s="48">
        <f t="shared" si="96"/>
        <v>125.28</v>
      </c>
      <c r="O777" s="49">
        <f t="shared" ca="1" si="99"/>
        <v>108088000</v>
      </c>
    </row>
    <row r="778" spans="1:15" x14ac:dyDescent="0.25">
      <c r="A778">
        <v>763</v>
      </c>
      <c r="B778" s="93">
        <v>41086</v>
      </c>
      <c r="C778" s="48">
        <v>131.699997</v>
      </c>
      <c r="D778" s="48">
        <v>132.38000500000001</v>
      </c>
      <c r="E778" s="48">
        <v>130.929993</v>
      </c>
      <c r="F778" s="48">
        <v>131.979996</v>
      </c>
      <c r="G778" s="49">
        <v>141634000</v>
      </c>
      <c r="H778" s="48">
        <v>124.16451600000001</v>
      </c>
      <c r="I778" s="52">
        <f t="shared" si="97"/>
        <v>0.9407828440910091</v>
      </c>
      <c r="J778" s="52">
        <f t="shared" ca="1" si="98"/>
        <v>1</v>
      </c>
      <c r="K778" s="48">
        <f t="shared" si="93"/>
        <v>123.9</v>
      </c>
      <c r="L778" s="48">
        <f t="shared" si="94"/>
        <v>124.54</v>
      </c>
      <c r="M778" s="48">
        <f t="shared" si="95"/>
        <v>123.18</v>
      </c>
      <c r="N778" s="48">
        <f t="shared" si="96"/>
        <v>124.16</v>
      </c>
      <c r="O778" s="49">
        <f t="shared" ca="1" si="99"/>
        <v>141634000</v>
      </c>
    </row>
    <row r="779" spans="1:15" x14ac:dyDescent="0.25">
      <c r="A779">
        <v>764</v>
      </c>
      <c r="B779" s="93">
        <v>41085</v>
      </c>
      <c r="C779" s="48">
        <v>132.050003</v>
      </c>
      <c r="D779" s="48">
        <v>132.10000600000001</v>
      </c>
      <c r="E779" s="48">
        <v>130.85000600000001</v>
      </c>
      <c r="F779" s="48">
        <v>131.320007</v>
      </c>
      <c r="G779" s="49">
        <v>146375700</v>
      </c>
      <c r="H779" s="48">
        <v>123.54361</v>
      </c>
      <c r="I779" s="52">
        <f t="shared" si="97"/>
        <v>0.94078284659244649</v>
      </c>
      <c r="J779" s="52">
        <f t="shared" ca="1" si="98"/>
        <v>1</v>
      </c>
      <c r="K779" s="48">
        <f t="shared" si="93"/>
        <v>124.23</v>
      </c>
      <c r="L779" s="48">
        <f t="shared" si="94"/>
        <v>124.28</v>
      </c>
      <c r="M779" s="48">
        <f t="shared" si="95"/>
        <v>123.1</v>
      </c>
      <c r="N779" s="48">
        <f t="shared" si="96"/>
        <v>123.54</v>
      </c>
      <c r="O779" s="49">
        <f t="shared" ca="1" si="99"/>
        <v>146375700</v>
      </c>
    </row>
    <row r="780" spans="1:15" x14ac:dyDescent="0.25">
      <c r="A780">
        <v>765</v>
      </c>
      <c r="B780" s="93">
        <v>41082</v>
      </c>
      <c r="C780" s="48">
        <v>133.13000500000001</v>
      </c>
      <c r="D780" s="48">
        <v>133.71000699999999</v>
      </c>
      <c r="E780" s="48">
        <v>132.61999499999999</v>
      </c>
      <c r="F780" s="48">
        <v>133.46000699999999</v>
      </c>
      <c r="G780" s="49">
        <v>130029200</v>
      </c>
      <c r="H780" s="48">
        <v>125.55688499999999</v>
      </c>
      <c r="I780" s="52">
        <f t="shared" si="97"/>
        <v>0.94078284440671434</v>
      </c>
      <c r="J780" s="52">
        <f t="shared" ca="1" si="98"/>
        <v>1</v>
      </c>
      <c r="K780" s="48">
        <f t="shared" si="93"/>
        <v>125.25</v>
      </c>
      <c r="L780" s="48">
        <f t="shared" si="94"/>
        <v>125.79</v>
      </c>
      <c r="M780" s="48">
        <f t="shared" si="95"/>
        <v>124.77</v>
      </c>
      <c r="N780" s="48">
        <f t="shared" si="96"/>
        <v>125.56</v>
      </c>
      <c r="O780" s="49">
        <f t="shared" ca="1" si="99"/>
        <v>130029200</v>
      </c>
    </row>
    <row r="781" spans="1:15" x14ac:dyDescent="0.25">
      <c r="A781">
        <v>766</v>
      </c>
      <c r="B781" s="93">
        <v>41081</v>
      </c>
      <c r="C781" s="48">
        <v>135.63999899999999</v>
      </c>
      <c r="D781" s="48">
        <v>135.779999</v>
      </c>
      <c r="E781" s="48">
        <v>132.33000200000001</v>
      </c>
      <c r="F781" s="48">
        <v>132.44000199999999</v>
      </c>
      <c r="G781" s="49">
        <v>205272200</v>
      </c>
      <c r="H781" s="48">
        <v>124.59728200000001</v>
      </c>
      <c r="I781" s="52">
        <f t="shared" si="97"/>
        <v>0.94078284595616368</v>
      </c>
      <c r="J781" s="52">
        <f t="shared" ca="1" si="98"/>
        <v>1</v>
      </c>
      <c r="K781" s="48">
        <f t="shared" si="93"/>
        <v>127.61</v>
      </c>
      <c r="L781" s="48">
        <f t="shared" si="94"/>
        <v>127.74</v>
      </c>
      <c r="M781" s="48">
        <f t="shared" si="95"/>
        <v>124.49</v>
      </c>
      <c r="N781" s="48">
        <f t="shared" si="96"/>
        <v>124.6</v>
      </c>
      <c r="O781" s="49">
        <f t="shared" ca="1" si="99"/>
        <v>205272200</v>
      </c>
    </row>
    <row r="782" spans="1:15" x14ac:dyDescent="0.25">
      <c r="A782">
        <v>767</v>
      </c>
      <c r="B782" s="93">
        <v>41080</v>
      </c>
      <c r="C782" s="48">
        <v>135.71000699999999</v>
      </c>
      <c r="D782" s="48">
        <v>136.10000600000001</v>
      </c>
      <c r="E782" s="48">
        <v>134.270004</v>
      </c>
      <c r="F782" s="48">
        <v>135.479996</v>
      </c>
      <c r="G782" s="49">
        <v>206451800</v>
      </c>
      <c r="H782" s="48">
        <v>127.457256</v>
      </c>
      <c r="I782" s="52">
        <f t="shared" si="97"/>
        <v>0.94078284442819149</v>
      </c>
      <c r="J782" s="52">
        <f t="shared" ca="1" si="98"/>
        <v>1</v>
      </c>
      <c r="K782" s="48">
        <f t="shared" si="93"/>
        <v>127.67</v>
      </c>
      <c r="L782" s="48">
        <f t="shared" si="94"/>
        <v>128.04</v>
      </c>
      <c r="M782" s="48">
        <f t="shared" si="95"/>
        <v>126.32</v>
      </c>
      <c r="N782" s="48">
        <f t="shared" si="96"/>
        <v>127.46</v>
      </c>
      <c r="O782" s="49">
        <f t="shared" ca="1" si="99"/>
        <v>206451800</v>
      </c>
    </row>
    <row r="783" spans="1:15" x14ac:dyDescent="0.25">
      <c r="A783">
        <v>768</v>
      </c>
      <c r="B783" s="93">
        <v>41079</v>
      </c>
      <c r="C783" s="48">
        <v>135.08000200000001</v>
      </c>
      <c r="D783" s="48">
        <v>136.25</v>
      </c>
      <c r="E783" s="48">
        <v>134.36999499999999</v>
      </c>
      <c r="F783" s="48">
        <v>135.699997</v>
      </c>
      <c r="G783" s="49">
        <v>137382600</v>
      </c>
      <c r="H783" s="48">
        <v>127.66422900000001</v>
      </c>
      <c r="I783" s="52">
        <f t="shared" si="97"/>
        <v>0.94078284320079986</v>
      </c>
      <c r="J783" s="52">
        <f t="shared" ca="1" si="98"/>
        <v>1</v>
      </c>
      <c r="K783" s="48">
        <f t="shared" si="93"/>
        <v>127.08</v>
      </c>
      <c r="L783" s="48">
        <f t="shared" si="94"/>
        <v>128.18</v>
      </c>
      <c r="M783" s="48">
        <f t="shared" si="95"/>
        <v>126.41</v>
      </c>
      <c r="N783" s="48">
        <f t="shared" si="96"/>
        <v>127.66</v>
      </c>
      <c r="O783" s="49">
        <f t="shared" ca="1" si="99"/>
        <v>137382600</v>
      </c>
    </row>
    <row r="784" spans="1:15" x14ac:dyDescent="0.25">
      <c r="A784">
        <v>769</v>
      </c>
      <c r="B784" s="93">
        <v>41078</v>
      </c>
      <c r="C784" s="48">
        <v>133.58000200000001</v>
      </c>
      <c r="D784" s="48">
        <v>134.729996</v>
      </c>
      <c r="E784" s="48">
        <v>133.279999</v>
      </c>
      <c r="F784" s="48">
        <v>134.39999399999999</v>
      </c>
      <c r="G784" s="49">
        <v>131360900</v>
      </c>
      <c r="H784" s="48">
        <v>126.441209</v>
      </c>
      <c r="I784" s="52">
        <f t="shared" si="97"/>
        <v>0.94078284705875814</v>
      </c>
      <c r="J784" s="52">
        <f t="shared" ca="1" si="98"/>
        <v>1</v>
      </c>
      <c r="K784" s="48">
        <f t="shared" ref="K784:K847" si="100">ROUND($I784*C784,2)</f>
        <v>125.67</v>
      </c>
      <c r="L784" s="48">
        <f t="shared" ref="L784:L847" si="101">ROUND($I784*D784,2)</f>
        <v>126.75</v>
      </c>
      <c r="M784" s="48">
        <f t="shared" ref="M784:M847" si="102">ROUND($I784*E784,2)</f>
        <v>125.39</v>
      </c>
      <c r="N784" s="48">
        <f t="shared" ref="N784:N847" si="103">ROUND($I784*F784,2)</f>
        <v>126.44</v>
      </c>
      <c r="O784" s="49">
        <f t="shared" ca="1" si="99"/>
        <v>131360900</v>
      </c>
    </row>
    <row r="785" spans="1:15" x14ac:dyDescent="0.25">
      <c r="A785">
        <v>770</v>
      </c>
      <c r="B785" s="93">
        <v>41075</v>
      </c>
      <c r="C785" s="48">
        <v>133.38000500000001</v>
      </c>
      <c r="D785" s="48">
        <v>134.259995</v>
      </c>
      <c r="E785" s="48">
        <v>133.10000600000001</v>
      </c>
      <c r="F785" s="48">
        <v>134.13999899999999</v>
      </c>
      <c r="G785" s="49">
        <v>169444500</v>
      </c>
      <c r="H785" s="48">
        <v>126.19661000000001</v>
      </c>
      <c r="I785" s="52">
        <f t="shared" si="97"/>
        <v>0.94078284583854821</v>
      </c>
      <c r="J785" s="52">
        <f t="shared" ca="1" si="98"/>
        <v>1</v>
      </c>
      <c r="K785" s="48">
        <f t="shared" si="100"/>
        <v>125.48</v>
      </c>
      <c r="L785" s="48">
        <f t="shared" si="101"/>
        <v>126.31</v>
      </c>
      <c r="M785" s="48">
        <f t="shared" si="102"/>
        <v>125.22</v>
      </c>
      <c r="N785" s="48">
        <f t="shared" si="103"/>
        <v>126.2</v>
      </c>
      <c r="O785" s="49">
        <f t="shared" ca="1" si="99"/>
        <v>169444500</v>
      </c>
    </row>
    <row r="786" spans="1:15" x14ac:dyDescent="0.25">
      <c r="A786">
        <v>771</v>
      </c>
      <c r="B786" s="93">
        <v>41074</v>
      </c>
      <c r="C786" s="48">
        <v>132.33999600000001</v>
      </c>
      <c r="D786" s="48">
        <v>134</v>
      </c>
      <c r="E786" s="48">
        <v>131.979996</v>
      </c>
      <c r="F786" s="48">
        <v>133.470001</v>
      </c>
      <c r="G786" s="49">
        <v>230615500</v>
      </c>
      <c r="H786" s="48">
        <v>124.919026</v>
      </c>
      <c r="I786" s="52">
        <f t="shared" ref="I786:I849" si="104">H786/F786</f>
        <v>0.93593335629030228</v>
      </c>
      <c r="J786" s="52">
        <f t="shared" ref="J786:J849" ca="1" si="105">INDEX(OFFSET($T$15,0,0,$S$13+1,1),MATCH(B786,OFFSET($Q$15,0,0,$S$13+1,1),-1))</f>
        <v>1</v>
      </c>
      <c r="K786" s="48">
        <f t="shared" si="100"/>
        <v>123.86</v>
      </c>
      <c r="L786" s="48">
        <f t="shared" si="101"/>
        <v>125.42</v>
      </c>
      <c r="M786" s="48">
        <f t="shared" si="102"/>
        <v>123.52</v>
      </c>
      <c r="N786" s="48">
        <f t="shared" si="103"/>
        <v>124.92</v>
      </c>
      <c r="O786" s="49">
        <f t="shared" ref="O786:O849" ca="1" si="106">G786*J786</f>
        <v>230615500</v>
      </c>
    </row>
    <row r="787" spans="1:15" x14ac:dyDescent="0.25">
      <c r="A787">
        <v>772</v>
      </c>
      <c r="B787" s="93">
        <v>41073</v>
      </c>
      <c r="C787" s="48">
        <v>132.529999</v>
      </c>
      <c r="D787" s="48">
        <v>133.36000100000001</v>
      </c>
      <c r="E787" s="48">
        <v>131.61999499999999</v>
      </c>
      <c r="F787" s="48">
        <v>132.070007</v>
      </c>
      <c r="G787" s="49">
        <v>172223900</v>
      </c>
      <c r="H787" s="48">
        <v>123.60872500000001</v>
      </c>
      <c r="I787" s="52">
        <f t="shared" si="104"/>
        <v>0.93593335692031876</v>
      </c>
      <c r="J787" s="52">
        <f t="shared" ca="1" si="105"/>
        <v>1</v>
      </c>
      <c r="K787" s="48">
        <f t="shared" si="100"/>
        <v>124.04</v>
      </c>
      <c r="L787" s="48">
        <f t="shared" si="101"/>
        <v>124.82</v>
      </c>
      <c r="M787" s="48">
        <f t="shared" si="102"/>
        <v>123.19</v>
      </c>
      <c r="N787" s="48">
        <f t="shared" si="103"/>
        <v>123.61</v>
      </c>
      <c r="O787" s="49">
        <f t="shared" ca="1" si="106"/>
        <v>172223900</v>
      </c>
    </row>
    <row r="788" spans="1:15" x14ac:dyDescent="0.25">
      <c r="A788">
        <v>773</v>
      </c>
      <c r="B788" s="93">
        <v>41072</v>
      </c>
      <c r="C788" s="48">
        <v>131.78999300000001</v>
      </c>
      <c r="D788" s="48">
        <v>133.009995</v>
      </c>
      <c r="E788" s="48">
        <v>131.16000399999999</v>
      </c>
      <c r="F788" s="48">
        <v>132.91999799999999</v>
      </c>
      <c r="G788" s="49">
        <v>181931800</v>
      </c>
      <c r="H788" s="48">
        <v>124.404259</v>
      </c>
      <c r="I788" s="52">
        <f t="shared" si="104"/>
        <v>0.93593334992376398</v>
      </c>
      <c r="J788" s="52">
        <f t="shared" ca="1" si="105"/>
        <v>1</v>
      </c>
      <c r="K788" s="48">
        <f t="shared" si="100"/>
        <v>123.35</v>
      </c>
      <c r="L788" s="48">
        <f t="shared" si="101"/>
        <v>124.49</v>
      </c>
      <c r="M788" s="48">
        <f t="shared" si="102"/>
        <v>122.76</v>
      </c>
      <c r="N788" s="48">
        <f t="shared" si="103"/>
        <v>124.4</v>
      </c>
      <c r="O788" s="49">
        <f t="shared" ca="1" si="106"/>
        <v>181931800</v>
      </c>
    </row>
    <row r="789" spans="1:15" x14ac:dyDescent="0.25">
      <c r="A789">
        <v>774</v>
      </c>
      <c r="B789" s="93">
        <v>41071</v>
      </c>
      <c r="C789" s="48">
        <v>134.16999799999999</v>
      </c>
      <c r="D789" s="48">
        <v>134.25</v>
      </c>
      <c r="E789" s="48">
        <v>131.279999</v>
      </c>
      <c r="F789" s="48">
        <v>131.41000399999999</v>
      </c>
      <c r="G789" s="49">
        <v>169756100</v>
      </c>
      <c r="H789" s="48">
        <v>122.991005</v>
      </c>
      <c r="I789" s="52">
        <f t="shared" si="104"/>
        <v>0.93593334796641525</v>
      </c>
      <c r="J789" s="52">
        <f t="shared" ca="1" si="105"/>
        <v>1</v>
      </c>
      <c r="K789" s="48">
        <f t="shared" si="100"/>
        <v>125.57</v>
      </c>
      <c r="L789" s="48">
        <f t="shared" si="101"/>
        <v>125.65</v>
      </c>
      <c r="M789" s="48">
        <f t="shared" si="102"/>
        <v>122.87</v>
      </c>
      <c r="N789" s="48">
        <f t="shared" si="103"/>
        <v>122.99</v>
      </c>
      <c r="O789" s="49">
        <f t="shared" ca="1" si="106"/>
        <v>169756100</v>
      </c>
    </row>
    <row r="790" spans="1:15" x14ac:dyDescent="0.25">
      <c r="A790">
        <v>775</v>
      </c>
      <c r="B790" s="93">
        <v>41068</v>
      </c>
      <c r="C790" s="48">
        <v>131.71000699999999</v>
      </c>
      <c r="D790" s="48">
        <v>133.13000500000001</v>
      </c>
      <c r="E790" s="48">
        <v>131.28999300000001</v>
      </c>
      <c r="F790" s="48">
        <v>133.10000600000001</v>
      </c>
      <c r="G790" s="49">
        <v>143915400</v>
      </c>
      <c r="H790" s="48">
        <v>124.57273499999999</v>
      </c>
      <c r="I790" s="52">
        <f t="shared" si="104"/>
        <v>0.9359333537520651</v>
      </c>
      <c r="J790" s="52">
        <f t="shared" ca="1" si="105"/>
        <v>1</v>
      </c>
      <c r="K790" s="48">
        <f t="shared" si="100"/>
        <v>123.27</v>
      </c>
      <c r="L790" s="48">
        <f t="shared" si="101"/>
        <v>124.6</v>
      </c>
      <c r="M790" s="48">
        <f t="shared" si="102"/>
        <v>122.88</v>
      </c>
      <c r="N790" s="48">
        <f t="shared" si="103"/>
        <v>124.57</v>
      </c>
      <c r="O790" s="49">
        <f t="shared" ca="1" si="106"/>
        <v>143915400</v>
      </c>
    </row>
    <row r="791" spans="1:15" x14ac:dyDescent="0.25">
      <c r="A791">
        <v>776</v>
      </c>
      <c r="B791" s="93">
        <v>41067</v>
      </c>
      <c r="C791" s="48">
        <v>133.470001</v>
      </c>
      <c r="D791" s="48">
        <v>133.529999</v>
      </c>
      <c r="E791" s="48">
        <v>131.779999</v>
      </c>
      <c r="F791" s="48">
        <v>132.050003</v>
      </c>
      <c r="G791" s="49">
        <v>184772700</v>
      </c>
      <c r="H791" s="48">
        <v>123.590002</v>
      </c>
      <c r="I791" s="52">
        <f t="shared" si="104"/>
        <v>0.93593335245891662</v>
      </c>
      <c r="J791" s="52">
        <f t="shared" ca="1" si="105"/>
        <v>1</v>
      </c>
      <c r="K791" s="48">
        <f t="shared" si="100"/>
        <v>124.92</v>
      </c>
      <c r="L791" s="48">
        <f t="shared" si="101"/>
        <v>124.98</v>
      </c>
      <c r="M791" s="48">
        <f t="shared" si="102"/>
        <v>123.34</v>
      </c>
      <c r="N791" s="48">
        <f t="shared" si="103"/>
        <v>123.59</v>
      </c>
      <c r="O791" s="49">
        <f t="shared" ca="1" si="106"/>
        <v>184772700</v>
      </c>
    </row>
    <row r="792" spans="1:15" x14ac:dyDescent="0.25">
      <c r="A792">
        <v>777</v>
      </c>
      <c r="B792" s="93">
        <v>41066</v>
      </c>
      <c r="C792" s="48">
        <v>129.970001</v>
      </c>
      <c r="D792" s="48">
        <v>132.029999</v>
      </c>
      <c r="E792" s="48">
        <v>129.929993</v>
      </c>
      <c r="F792" s="48">
        <v>131.970001</v>
      </c>
      <c r="G792" s="49">
        <v>184202800</v>
      </c>
      <c r="H792" s="48">
        <v>123.515126</v>
      </c>
      <c r="I792" s="52">
        <f t="shared" si="104"/>
        <v>0.93593335655123622</v>
      </c>
      <c r="J792" s="52">
        <f t="shared" ca="1" si="105"/>
        <v>1</v>
      </c>
      <c r="K792" s="48">
        <f t="shared" si="100"/>
        <v>121.64</v>
      </c>
      <c r="L792" s="48">
        <f t="shared" si="101"/>
        <v>123.57</v>
      </c>
      <c r="M792" s="48">
        <f t="shared" si="102"/>
        <v>121.61</v>
      </c>
      <c r="N792" s="48">
        <f t="shared" si="103"/>
        <v>123.52</v>
      </c>
      <c r="O792" s="49">
        <f t="shared" ca="1" si="106"/>
        <v>184202800</v>
      </c>
    </row>
    <row r="793" spans="1:15" x14ac:dyDescent="0.25">
      <c r="A793">
        <v>778</v>
      </c>
      <c r="B793" s="93">
        <v>41065</v>
      </c>
      <c r="C793" s="48">
        <v>127.849998</v>
      </c>
      <c r="D793" s="48">
        <v>129.259995</v>
      </c>
      <c r="E793" s="48">
        <v>127.779999</v>
      </c>
      <c r="F793" s="48">
        <v>129.070007</v>
      </c>
      <c r="G793" s="49">
        <v>164149400</v>
      </c>
      <c r="H793" s="48">
        <v>120.80092500000001</v>
      </c>
      <c r="I793" s="52">
        <f t="shared" si="104"/>
        <v>0.93593335746855588</v>
      </c>
      <c r="J793" s="52">
        <f t="shared" ca="1" si="105"/>
        <v>1</v>
      </c>
      <c r="K793" s="48">
        <f t="shared" si="100"/>
        <v>119.66</v>
      </c>
      <c r="L793" s="48">
        <f t="shared" si="101"/>
        <v>120.98</v>
      </c>
      <c r="M793" s="48">
        <f t="shared" si="102"/>
        <v>119.59</v>
      </c>
      <c r="N793" s="48">
        <f t="shared" si="103"/>
        <v>120.8</v>
      </c>
      <c r="O793" s="49">
        <f t="shared" ca="1" si="106"/>
        <v>164149400</v>
      </c>
    </row>
    <row r="794" spans="1:15" x14ac:dyDescent="0.25">
      <c r="A794">
        <v>779</v>
      </c>
      <c r="B794" s="93">
        <v>41064</v>
      </c>
      <c r="C794" s="48">
        <v>128.38999899999999</v>
      </c>
      <c r="D794" s="48">
        <v>128.740005</v>
      </c>
      <c r="E794" s="48">
        <v>127.139999</v>
      </c>
      <c r="F794" s="48">
        <v>128.10000600000001</v>
      </c>
      <c r="G794" s="49">
        <v>202545800</v>
      </c>
      <c r="H794" s="48">
        <v>119.893068</v>
      </c>
      <c r="I794" s="52">
        <f t="shared" si="104"/>
        <v>0.93593335194691551</v>
      </c>
      <c r="J794" s="52">
        <f t="shared" ca="1" si="105"/>
        <v>1</v>
      </c>
      <c r="K794" s="48">
        <f t="shared" si="100"/>
        <v>120.16</v>
      </c>
      <c r="L794" s="48">
        <f t="shared" si="101"/>
        <v>120.49</v>
      </c>
      <c r="M794" s="48">
        <f t="shared" si="102"/>
        <v>118.99</v>
      </c>
      <c r="N794" s="48">
        <f t="shared" si="103"/>
        <v>119.89</v>
      </c>
      <c r="O794" s="49">
        <f t="shared" ca="1" si="106"/>
        <v>202545800</v>
      </c>
    </row>
    <row r="795" spans="1:15" x14ac:dyDescent="0.25">
      <c r="A795">
        <v>780</v>
      </c>
      <c r="B795" s="93">
        <v>41061</v>
      </c>
      <c r="C795" s="48">
        <v>129.41000399999999</v>
      </c>
      <c r="D795" s="48">
        <v>131.5</v>
      </c>
      <c r="E795" s="48">
        <v>128.16000399999999</v>
      </c>
      <c r="F795" s="48">
        <v>128.16000399999999</v>
      </c>
      <c r="G795" s="49">
        <v>253240900</v>
      </c>
      <c r="H795" s="48">
        <v>119.94922200000001</v>
      </c>
      <c r="I795" s="52">
        <f t="shared" si="104"/>
        <v>0.9359333509384099</v>
      </c>
      <c r="J795" s="52">
        <f t="shared" ca="1" si="105"/>
        <v>1</v>
      </c>
      <c r="K795" s="48">
        <f t="shared" si="100"/>
        <v>121.12</v>
      </c>
      <c r="L795" s="48">
        <f t="shared" si="101"/>
        <v>123.08</v>
      </c>
      <c r="M795" s="48">
        <f t="shared" si="102"/>
        <v>119.95</v>
      </c>
      <c r="N795" s="48">
        <f t="shared" si="103"/>
        <v>119.95</v>
      </c>
      <c r="O795" s="49">
        <f t="shared" ca="1" si="106"/>
        <v>253240900</v>
      </c>
    </row>
    <row r="796" spans="1:15" x14ac:dyDescent="0.25">
      <c r="A796">
        <v>781</v>
      </c>
      <c r="B796" s="93">
        <v>41060</v>
      </c>
      <c r="C796" s="48">
        <v>131.71000699999999</v>
      </c>
      <c r="D796" s="48">
        <v>132.449997</v>
      </c>
      <c r="E796" s="48">
        <v>130.33999600000001</v>
      </c>
      <c r="F796" s="48">
        <v>131.470001</v>
      </c>
      <c r="G796" s="49">
        <v>196186000</v>
      </c>
      <c r="H796" s="48">
        <v>123.04715899999999</v>
      </c>
      <c r="I796" s="52">
        <f t="shared" si="104"/>
        <v>0.93593335410410472</v>
      </c>
      <c r="J796" s="52">
        <f t="shared" ca="1" si="105"/>
        <v>1</v>
      </c>
      <c r="K796" s="48">
        <f t="shared" si="100"/>
        <v>123.27</v>
      </c>
      <c r="L796" s="48">
        <f t="shared" si="101"/>
        <v>123.96</v>
      </c>
      <c r="M796" s="48">
        <f t="shared" si="102"/>
        <v>121.99</v>
      </c>
      <c r="N796" s="48">
        <f t="shared" si="103"/>
        <v>123.05</v>
      </c>
      <c r="O796" s="49">
        <f t="shared" ca="1" si="106"/>
        <v>196186000</v>
      </c>
    </row>
    <row r="797" spans="1:15" x14ac:dyDescent="0.25">
      <c r="A797">
        <v>782</v>
      </c>
      <c r="B797" s="93">
        <v>41059</v>
      </c>
      <c r="C797" s="48">
        <v>132.55999800000001</v>
      </c>
      <c r="D797" s="48">
        <v>133.69000199999999</v>
      </c>
      <c r="E797" s="48">
        <v>131.490005</v>
      </c>
      <c r="F797" s="48">
        <v>131.759995</v>
      </c>
      <c r="G797" s="49">
        <v>162370400</v>
      </c>
      <c r="H797" s="48">
        <v>123.318573</v>
      </c>
      <c r="I797" s="52">
        <f t="shared" si="104"/>
        <v>0.93593334608125933</v>
      </c>
      <c r="J797" s="52">
        <f t="shared" ca="1" si="105"/>
        <v>1</v>
      </c>
      <c r="K797" s="48">
        <f t="shared" si="100"/>
        <v>124.07</v>
      </c>
      <c r="L797" s="48">
        <f t="shared" si="101"/>
        <v>125.12</v>
      </c>
      <c r="M797" s="48">
        <f t="shared" si="102"/>
        <v>123.07</v>
      </c>
      <c r="N797" s="48">
        <f t="shared" si="103"/>
        <v>123.32</v>
      </c>
      <c r="O797" s="49">
        <f t="shared" ca="1" si="106"/>
        <v>162370400</v>
      </c>
    </row>
    <row r="798" spans="1:15" x14ac:dyDescent="0.25">
      <c r="A798">
        <v>783</v>
      </c>
      <c r="B798" s="93">
        <v>41058</v>
      </c>
      <c r="C798" s="48">
        <v>133.16000399999999</v>
      </c>
      <c r="D798" s="48">
        <v>133.929993</v>
      </c>
      <c r="E798" s="48">
        <v>131.16999799999999</v>
      </c>
      <c r="F798" s="48">
        <v>133.699997</v>
      </c>
      <c r="G798" s="49">
        <v>152883500</v>
      </c>
      <c r="H798" s="48">
        <v>125.134286</v>
      </c>
      <c r="I798" s="52">
        <f t="shared" si="104"/>
        <v>0.93593334934779393</v>
      </c>
      <c r="J798" s="52">
        <f t="shared" ca="1" si="105"/>
        <v>1</v>
      </c>
      <c r="K798" s="48">
        <f t="shared" si="100"/>
        <v>124.63</v>
      </c>
      <c r="L798" s="48">
        <f t="shared" si="101"/>
        <v>125.35</v>
      </c>
      <c r="M798" s="48">
        <f t="shared" si="102"/>
        <v>122.77</v>
      </c>
      <c r="N798" s="48">
        <f t="shared" si="103"/>
        <v>125.13</v>
      </c>
      <c r="O798" s="49">
        <f t="shared" ca="1" si="106"/>
        <v>152883500</v>
      </c>
    </row>
    <row r="799" spans="1:15" x14ac:dyDescent="0.25">
      <c r="A799">
        <v>784</v>
      </c>
      <c r="B799" s="93">
        <v>41054</v>
      </c>
      <c r="C799" s="48">
        <v>132.479996</v>
      </c>
      <c r="D799" s="48">
        <v>132.85000600000001</v>
      </c>
      <c r="E799" s="48">
        <v>131.779999</v>
      </c>
      <c r="F799" s="48">
        <v>132.10000600000001</v>
      </c>
      <c r="G799" s="49">
        <v>135465600</v>
      </c>
      <c r="H799" s="48">
        <v>123.63680100000001</v>
      </c>
      <c r="I799" s="52">
        <f t="shared" si="104"/>
        <v>0.93593334885995383</v>
      </c>
      <c r="J799" s="52">
        <f t="shared" ca="1" si="105"/>
        <v>1</v>
      </c>
      <c r="K799" s="48">
        <f t="shared" si="100"/>
        <v>123.99</v>
      </c>
      <c r="L799" s="48">
        <f t="shared" si="101"/>
        <v>124.34</v>
      </c>
      <c r="M799" s="48">
        <f t="shared" si="102"/>
        <v>123.34</v>
      </c>
      <c r="N799" s="48">
        <f t="shared" si="103"/>
        <v>123.64</v>
      </c>
      <c r="O799" s="49">
        <f t="shared" ca="1" si="106"/>
        <v>135465600</v>
      </c>
    </row>
    <row r="800" spans="1:15" x14ac:dyDescent="0.25">
      <c r="A800">
        <v>785</v>
      </c>
      <c r="B800" s="93">
        <v>41053</v>
      </c>
      <c r="C800" s="48">
        <v>132.63000500000001</v>
      </c>
      <c r="D800" s="48">
        <v>132.83999600000001</v>
      </c>
      <c r="E800" s="48">
        <v>131.41999799999999</v>
      </c>
      <c r="F800" s="48">
        <v>132.529999</v>
      </c>
      <c r="G800" s="49">
        <v>167357600</v>
      </c>
      <c r="H800" s="48">
        <v>124.03924600000001</v>
      </c>
      <c r="I800" s="52">
        <f t="shared" si="104"/>
        <v>0.93593335045599757</v>
      </c>
      <c r="J800" s="52">
        <f t="shared" ca="1" si="105"/>
        <v>1</v>
      </c>
      <c r="K800" s="48">
        <f t="shared" si="100"/>
        <v>124.13</v>
      </c>
      <c r="L800" s="48">
        <f t="shared" si="101"/>
        <v>124.33</v>
      </c>
      <c r="M800" s="48">
        <f t="shared" si="102"/>
        <v>123</v>
      </c>
      <c r="N800" s="48">
        <f t="shared" si="103"/>
        <v>124.04</v>
      </c>
      <c r="O800" s="49">
        <f t="shared" ca="1" si="106"/>
        <v>167357600</v>
      </c>
    </row>
    <row r="801" spans="1:15" x14ac:dyDescent="0.25">
      <c r="A801">
        <v>786</v>
      </c>
      <c r="B801" s="93">
        <v>41052</v>
      </c>
      <c r="C801" s="48">
        <v>131.25</v>
      </c>
      <c r="D801" s="48">
        <v>132.46000699999999</v>
      </c>
      <c r="E801" s="48">
        <v>129.990005</v>
      </c>
      <c r="F801" s="48">
        <v>132.270004</v>
      </c>
      <c r="G801" s="49">
        <v>204958400</v>
      </c>
      <c r="H801" s="48">
        <v>123.795908</v>
      </c>
      <c r="I801" s="52">
        <f t="shared" si="104"/>
        <v>0.9359333503913706</v>
      </c>
      <c r="J801" s="52">
        <f t="shared" ca="1" si="105"/>
        <v>1</v>
      </c>
      <c r="K801" s="48">
        <f t="shared" si="100"/>
        <v>122.84</v>
      </c>
      <c r="L801" s="48">
        <f t="shared" si="101"/>
        <v>123.97</v>
      </c>
      <c r="M801" s="48">
        <f t="shared" si="102"/>
        <v>121.66</v>
      </c>
      <c r="N801" s="48">
        <f t="shared" si="103"/>
        <v>123.8</v>
      </c>
      <c r="O801" s="49">
        <f t="shared" ca="1" si="106"/>
        <v>204958400</v>
      </c>
    </row>
    <row r="802" spans="1:15" x14ac:dyDescent="0.25">
      <c r="A802">
        <v>787</v>
      </c>
      <c r="B802" s="93">
        <v>41051</v>
      </c>
      <c r="C802" s="48">
        <v>132.30999800000001</v>
      </c>
      <c r="D802" s="48">
        <v>133.229996</v>
      </c>
      <c r="E802" s="48">
        <v>131.33999600000001</v>
      </c>
      <c r="F802" s="48">
        <v>132.199997</v>
      </c>
      <c r="G802" s="49">
        <v>197531200</v>
      </c>
      <c r="H802" s="48">
        <v>123.730386</v>
      </c>
      <c r="I802" s="52">
        <f t="shared" si="104"/>
        <v>0.93593334952950114</v>
      </c>
      <c r="J802" s="52">
        <f t="shared" ca="1" si="105"/>
        <v>1</v>
      </c>
      <c r="K802" s="48">
        <f t="shared" si="100"/>
        <v>123.83</v>
      </c>
      <c r="L802" s="48">
        <f t="shared" si="101"/>
        <v>124.69</v>
      </c>
      <c r="M802" s="48">
        <f t="shared" si="102"/>
        <v>122.93</v>
      </c>
      <c r="N802" s="48">
        <f t="shared" si="103"/>
        <v>123.73</v>
      </c>
      <c r="O802" s="49">
        <f t="shared" ca="1" si="106"/>
        <v>197531200</v>
      </c>
    </row>
    <row r="803" spans="1:15" x14ac:dyDescent="0.25">
      <c r="A803">
        <v>788</v>
      </c>
      <c r="B803" s="93">
        <v>41050</v>
      </c>
      <c r="C803" s="48">
        <v>130.16000399999999</v>
      </c>
      <c r="D803" s="48">
        <v>132.020004</v>
      </c>
      <c r="E803" s="48">
        <v>129.949997</v>
      </c>
      <c r="F803" s="48">
        <v>131.970001</v>
      </c>
      <c r="G803" s="49">
        <v>177861100</v>
      </c>
      <c r="H803" s="48">
        <v>123.515126</v>
      </c>
      <c r="I803" s="52">
        <f t="shared" si="104"/>
        <v>0.93593335655123622</v>
      </c>
      <c r="J803" s="52">
        <f t="shared" ca="1" si="105"/>
        <v>1</v>
      </c>
      <c r="K803" s="48">
        <f t="shared" si="100"/>
        <v>121.82</v>
      </c>
      <c r="L803" s="48">
        <f t="shared" si="101"/>
        <v>123.56</v>
      </c>
      <c r="M803" s="48">
        <f t="shared" si="102"/>
        <v>121.62</v>
      </c>
      <c r="N803" s="48">
        <f t="shared" si="103"/>
        <v>123.52</v>
      </c>
      <c r="O803" s="49">
        <f t="shared" ca="1" si="106"/>
        <v>177861100</v>
      </c>
    </row>
    <row r="804" spans="1:15" x14ac:dyDescent="0.25">
      <c r="A804">
        <v>789</v>
      </c>
      <c r="B804" s="93">
        <v>41047</v>
      </c>
      <c r="C804" s="48">
        <v>131.36999499999999</v>
      </c>
      <c r="D804" s="48">
        <v>131.60000600000001</v>
      </c>
      <c r="E804" s="48">
        <v>129.550003</v>
      </c>
      <c r="F804" s="48">
        <v>129.740005</v>
      </c>
      <c r="G804" s="49">
        <v>319615900</v>
      </c>
      <c r="H804" s="48">
        <v>121.427998</v>
      </c>
      <c r="I804" s="52">
        <f t="shared" si="104"/>
        <v>0.93593335378706055</v>
      </c>
      <c r="J804" s="52">
        <f t="shared" ca="1" si="105"/>
        <v>1</v>
      </c>
      <c r="K804" s="48">
        <f t="shared" si="100"/>
        <v>122.95</v>
      </c>
      <c r="L804" s="48">
        <f t="shared" si="101"/>
        <v>123.17</v>
      </c>
      <c r="M804" s="48">
        <f t="shared" si="102"/>
        <v>121.25</v>
      </c>
      <c r="N804" s="48">
        <f t="shared" si="103"/>
        <v>121.43</v>
      </c>
      <c r="O804" s="49">
        <f t="shared" ca="1" si="106"/>
        <v>319615900</v>
      </c>
    </row>
    <row r="805" spans="1:15" x14ac:dyDescent="0.25">
      <c r="A805">
        <v>790</v>
      </c>
      <c r="B805" s="93">
        <v>41046</v>
      </c>
      <c r="C805" s="48">
        <v>132.86000100000001</v>
      </c>
      <c r="D805" s="48">
        <v>133.020004</v>
      </c>
      <c r="E805" s="48">
        <v>130.78999300000001</v>
      </c>
      <c r="F805" s="48">
        <v>130.86000100000001</v>
      </c>
      <c r="G805" s="49">
        <v>247992900</v>
      </c>
      <c r="H805" s="48">
        <v>122.47623900000001</v>
      </c>
      <c r="I805" s="52">
        <f t="shared" si="104"/>
        <v>0.93593334910642401</v>
      </c>
      <c r="J805" s="52">
        <f t="shared" ca="1" si="105"/>
        <v>1</v>
      </c>
      <c r="K805" s="48">
        <f t="shared" si="100"/>
        <v>124.35</v>
      </c>
      <c r="L805" s="48">
        <f t="shared" si="101"/>
        <v>124.5</v>
      </c>
      <c r="M805" s="48">
        <f t="shared" si="102"/>
        <v>122.41</v>
      </c>
      <c r="N805" s="48">
        <f t="shared" si="103"/>
        <v>122.48</v>
      </c>
      <c r="O805" s="49">
        <f t="shared" ca="1" si="106"/>
        <v>247992900</v>
      </c>
    </row>
    <row r="806" spans="1:15" x14ac:dyDescent="0.25">
      <c r="A806">
        <v>791</v>
      </c>
      <c r="B806" s="93">
        <v>41045</v>
      </c>
      <c r="C806" s="48">
        <v>133.94000199999999</v>
      </c>
      <c r="D806" s="48">
        <v>134.550003</v>
      </c>
      <c r="E806" s="48">
        <v>132.800003</v>
      </c>
      <c r="F806" s="48">
        <v>132.83000200000001</v>
      </c>
      <c r="G806" s="49">
        <v>207265500</v>
      </c>
      <c r="H806" s="48">
        <v>124.32002900000001</v>
      </c>
      <c r="I806" s="52">
        <f t="shared" si="104"/>
        <v>0.93593335186428739</v>
      </c>
      <c r="J806" s="52">
        <f t="shared" ca="1" si="105"/>
        <v>1</v>
      </c>
      <c r="K806" s="48">
        <f t="shared" si="100"/>
        <v>125.36</v>
      </c>
      <c r="L806" s="48">
        <f t="shared" si="101"/>
        <v>125.93</v>
      </c>
      <c r="M806" s="48">
        <f t="shared" si="102"/>
        <v>124.29</v>
      </c>
      <c r="N806" s="48">
        <f t="shared" si="103"/>
        <v>124.32</v>
      </c>
      <c r="O806" s="49">
        <f t="shared" ca="1" si="106"/>
        <v>207265500</v>
      </c>
    </row>
    <row r="807" spans="1:15" x14ac:dyDescent="0.25">
      <c r="A807">
        <v>792</v>
      </c>
      <c r="B807" s="93">
        <v>41044</v>
      </c>
      <c r="C807" s="48">
        <v>134.020004</v>
      </c>
      <c r="D807" s="48">
        <v>134.80999800000001</v>
      </c>
      <c r="E807" s="48">
        <v>133.13000500000001</v>
      </c>
      <c r="F807" s="48">
        <v>133.33999600000001</v>
      </c>
      <c r="G807" s="49">
        <v>207629300</v>
      </c>
      <c r="H807" s="48">
        <v>124.79734999999999</v>
      </c>
      <c r="I807" s="52">
        <f t="shared" si="104"/>
        <v>0.93593335641018005</v>
      </c>
      <c r="J807" s="52">
        <f t="shared" ca="1" si="105"/>
        <v>1</v>
      </c>
      <c r="K807" s="48">
        <f t="shared" si="100"/>
        <v>125.43</v>
      </c>
      <c r="L807" s="48">
        <f t="shared" si="101"/>
        <v>126.17</v>
      </c>
      <c r="M807" s="48">
        <f t="shared" si="102"/>
        <v>124.6</v>
      </c>
      <c r="N807" s="48">
        <f t="shared" si="103"/>
        <v>124.8</v>
      </c>
      <c r="O807" s="49">
        <f t="shared" ca="1" si="106"/>
        <v>207629300</v>
      </c>
    </row>
    <row r="808" spans="1:15" x14ac:dyDescent="0.25">
      <c r="A808">
        <v>793</v>
      </c>
      <c r="B808" s="93">
        <v>41043</v>
      </c>
      <c r="C808" s="48">
        <v>134.30999800000001</v>
      </c>
      <c r="D808" s="48">
        <v>135.61000100000001</v>
      </c>
      <c r="E808" s="48">
        <v>133.91000399999999</v>
      </c>
      <c r="F808" s="48">
        <v>134.11000100000001</v>
      </c>
      <c r="G808" s="49">
        <v>163910000</v>
      </c>
      <c r="H808" s="48">
        <v>125.518022</v>
      </c>
      <c r="I808" s="52">
        <f t="shared" si="104"/>
        <v>0.93593334623865965</v>
      </c>
      <c r="J808" s="52">
        <f t="shared" ca="1" si="105"/>
        <v>1</v>
      </c>
      <c r="K808" s="48">
        <f t="shared" si="100"/>
        <v>125.71</v>
      </c>
      <c r="L808" s="48">
        <f t="shared" si="101"/>
        <v>126.92</v>
      </c>
      <c r="M808" s="48">
        <f t="shared" si="102"/>
        <v>125.33</v>
      </c>
      <c r="N808" s="48">
        <f t="shared" si="103"/>
        <v>125.52</v>
      </c>
      <c r="O808" s="49">
        <f t="shared" ca="1" si="106"/>
        <v>163910000</v>
      </c>
    </row>
    <row r="809" spans="1:15" x14ac:dyDescent="0.25">
      <c r="A809">
        <v>794</v>
      </c>
      <c r="B809" s="93">
        <v>41040</v>
      </c>
      <c r="C809" s="48">
        <v>135.16999799999999</v>
      </c>
      <c r="D809" s="48">
        <v>136.86999499999999</v>
      </c>
      <c r="E809" s="48">
        <v>135.11000100000001</v>
      </c>
      <c r="F809" s="48">
        <v>135.61000100000001</v>
      </c>
      <c r="G809" s="49">
        <v>153032400</v>
      </c>
      <c r="H809" s="48">
        <v>126.921922</v>
      </c>
      <c r="I809" s="52">
        <f t="shared" si="104"/>
        <v>0.93593334609591206</v>
      </c>
      <c r="J809" s="52">
        <f t="shared" ca="1" si="105"/>
        <v>1</v>
      </c>
      <c r="K809" s="48">
        <f t="shared" si="100"/>
        <v>126.51</v>
      </c>
      <c r="L809" s="48">
        <f t="shared" si="101"/>
        <v>128.1</v>
      </c>
      <c r="M809" s="48">
        <f t="shared" si="102"/>
        <v>126.45</v>
      </c>
      <c r="N809" s="48">
        <f t="shared" si="103"/>
        <v>126.92</v>
      </c>
      <c r="O809" s="49">
        <f t="shared" ca="1" si="106"/>
        <v>153032400</v>
      </c>
    </row>
    <row r="810" spans="1:15" x14ac:dyDescent="0.25">
      <c r="A810">
        <v>795</v>
      </c>
      <c r="B810" s="93">
        <v>41039</v>
      </c>
      <c r="C810" s="48">
        <v>136.679993</v>
      </c>
      <c r="D810" s="48">
        <v>136.85000600000001</v>
      </c>
      <c r="E810" s="48">
        <v>135.71000699999999</v>
      </c>
      <c r="F810" s="48">
        <v>136.020004</v>
      </c>
      <c r="G810" s="49">
        <v>150600000</v>
      </c>
      <c r="H810" s="48">
        <v>127.30565799999999</v>
      </c>
      <c r="I810" s="52">
        <f t="shared" si="104"/>
        <v>0.93593334992108945</v>
      </c>
      <c r="J810" s="52">
        <f t="shared" ca="1" si="105"/>
        <v>1</v>
      </c>
      <c r="K810" s="48">
        <f t="shared" si="100"/>
        <v>127.92</v>
      </c>
      <c r="L810" s="48">
        <f t="shared" si="101"/>
        <v>128.08000000000001</v>
      </c>
      <c r="M810" s="48">
        <f t="shared" si="102"/>
        <v>127.02</v>
      </c>
      <c r="N810" s="48">
        <f t="shared" si="103"/>
        <v>127.31</v>
      </c>
      <c r="O810" s="49">
        <f t="shared" ca="1" si="106"/>
        <v>150600000</v>
      </c>
    </row>
    <row r="811" spans="1:15" x14ac:dyDescent="0.25">
      <c r="A811">
        <v>796</v>
      </c>
      <c r="B811" s="93">
        <v>41038</v>
      </c>
      <c r="C811" s="48">
        <v>135.10000600000001</v>
      </c>
      <c r="D811" s="48">
        <v>136.61000100000001</v>
      </c>
      <c r="E811" s="48">
        <v>134.490005</v>
      </c>
      <c r="F811" s="48">
        <v>135.740005</v>
      </c>
      <c r="G811" s="49">
        <v>220752500</v>
      </c>
      <c r="H811" s="48">
        <v>127.043598</v>
      </c>
      <c r="I811" s="52">
        <f t="shared" si="104"/>
        <v>0.93593335288296187</v>
      </c>
      <c r="J811" s="52">
        <f t="shared" ca="1" si="105"/>
        <v>1</v>
      </c>
      <c r="K811" s="48">
        <f t="shared" si="100"/>
        <v>126.44</v>
      </c>
      <c r="L811" s="48">
        <f t="shared" si="101"/>
        <v>127.86</v>
      </c>
      <c r="M811" s="48">
        <f t="shared" si="102"/>
        <v>125.87</v>
      </c>
      <c r="N811" s="48">
        <f t="shared" si="103"/>
        <v>127.04</v>
      </c>
      <c r="O811" s="49">
        <f t="shared" ca="1" si="106"/>
        <v>220752500</v>
      </c>
    </row>
    <row r="812" spans="1:15" x14ac:dyDescent="0.25">
      <c r="A812">
        <v>797</v>
      </c>
      <c r="B812" s="93">
        <v>41037</v>
      </c>
      <c r="C812" s="48">
        <v>136.279999</v>
      </c>
      <c r="D812" s="48">
        <v>136.770004</v>
      </c>
      <c r="E812" s="48">
        <v>134.91999799999999</v>
      </c>
      <c r="F812" s="48">
        <v>136.550003</v>
      </c>
      <c r="G812" s="49">
        <v>213377700</v>
      </c>
      <c r="H812" s="48">
        <v>127.80170200000001</v>
      </c>
      <c r="I812" s="52">
        <f t="shared" si="104"/>
        <v>0.9359333518286338</v>
      </c>
      <c r="J812" s="52">
        <f t="shared" ca="1" si="105"/>
        <v>1</v>
      </c>
      <c r="K812" s="48">
        <f t="shared" si="100"/>
        <v>127.55</v>
      </c>
      <c r="L812" s="48">
        <f t="shared" si="101"/>
        <v>128.01</v>
      </c>
      <c r="M812" s="48">
        <f t="shared" si="102"/>
        <v>126.28</v>
      </c>
      <c r="N812" s="48">
        <f t="shared" si="103"/>
        <v>127.8</v>
      </c>
      <c r="O812" s="49">
        <f t="shared" ca="1" si="106"/>
        <v>213377700</v>
      </c>
    </row>
    <row r="813" spans="1:15" x14ac:dyDescent="0.25">
      <c r="A813">
        <v>798</v>
      </c>
      <c r="B813" s="93">
        <v>41036</v>
      </c>
      <c r="C813" s="48">
        <v>136.509995</v>
      </c>
      <c r="D813" s="48">
        <v>137.55999800000001</v>
      </c>
      <c r="E813" s="48">
        <v>136.46000699999999</v>
      </c>
      <c r="F813" s="48">
        <v>137.10000600000001</v>
      </c>
      <c r="G813" s="49">
        <v>127765900</v>
      </c>
      <c r="H813" s="48">
        <v>128.31646799999999</v>
      </c>
      <c r="I813" s="52">
        <f t="shared" si="104"/>
        <v>0.93593335072501738</v>
      </c>
      <c r="J813" s="52">
        <f t="shared" ca="1" si="105"/>
        <v>1</v>
      </c>
      <c r="K813" s="48">
        <f t="shared" si="100"/>
        <v>127.76</v>
      </c>
      <c r="L813" s="48">
        <f t="shared" si="101"/>
        <v>128.75</v>
      </c>
      <c r="M813" s="48">
        <f t="shared" si="102"/>
        <v>127.72</v>
      </c>
      <c r="N813" s="48">
        <f t="shared" si="103"/>
        <v>128.32</v>
      </c>
      <c r="O813" s="49">
        <f t="shared" ca="1" si="106"/>
        <v>127765900</v>
      </c>
    </row>
    <row r="814" spans="1:15" x14ac:dyDescent="0.25">
      <c r="A814">
        <v>799</v>
      </c>
      <c r="B814" s="93">
        <v>41033</v>
      </c>
      <c r="C814" s="48">
        <v>138.520004</v>
      </c>
      <c r="D814" s="48">
        <v>139.300003</v>
      </c>
      <c r="E814" s="48">
        <v>136.91999799999999</v>
      </c>
      <c r="F814" s="48">
        <v>137</v>
      </c>
      <c r="G814" s="49">
        <v>193927300</v>
      </c>
      <c r="H814" s="48">
        <v>128.222869</v>
      </c>
      <c r="I814" s="52">
        <f t="shared" si="104"/>
        <v>0.9359333503649635</v>
      </c>
      <c r="J814" s="52">
        <f t="shared" ca="1" si="105"/>
        <v>1</v>
      </c>
      <c r="K814" s="48">
        <f t="shared" si="100"/>
        <v>129.65</v>
      </c>
      <c r="L814" s="48">
        <f t="shared" si="101"/>
        <v>130.38</v>
      </c>
      <c r="M814" s="48">
        <f t="shared" si="102"/>
        <v>128.15</v>
      </c>
      <c r="N814" s="48">
        <f t="shared" si="103"/>
        <v>128.22</v>
      </c>
      <c r="O814" s="49">
        <f t="shared" ca="1" si="106"/>
        <v>193927300</v>
      </c>
    </row>
    <row r="815" spans="1:15" x14ac:dyDescent="0.25">
      <c r="A815">
        <v>800</v>
      </c>
      <c r="B815" s="93">
        <v>41032</v>
      </c>
      <c r="C815" s="48">
        <v>140.33999600000001</v>
      </c>
      <c r="D815" s="48">
        <v>140.449997</v>
      </c>
      <c r="E815" s="48">
        <v>138.990005</v>
      </c>
      <c r="F815" s="48">
        <v>139.25</v>
      </c>
      <c r="G815" s="49">
        <v>143759700</v>
      </c>
      <c r="H815" s="48">
        <v>130.32871900000001</v>
      </c>
      <c r="I815" s="52">
        <f t="shared" si="104"/>
        <v>0.93593335008976664</v>
      </c>
      <c r="J815" s="52">
        <f t="shared" ca="1" si="105"/>
        <v>1</v>
      </c>
      <c r="K815" s="48">
        <f t="shared" si="100"/>
        <v>131.35</v>
      </c>
      <c r="L815" s="48">
        <f t="shared" si="101"/>
        <v>131.44999999999999</v>
      </c>
      <c r="M815" s="48">
        <f t="shared" si="102"/>
        <v>130.09</v>
      </c>
      <c r="N815" s="48">
        <f t="shared" si="103"/>
        <v>130.33000000000001</v>
      </c>
      <c r="O815" s="49">
        <f t="shared" ca="1" si="106"/>
        <v>143759700</v>
      </c>
    </row>
    <row r="816" spans="1:15" x14ac:dyDescent="0.25">
      <c r="A816">
        <v>801</v>
      </c>
      <c r="B816" s="93">
        <v>41031</v>
      </c>
      <c r="C816" s="48">
        <v>139.91999799999999</v>
      </c>
      <c r="D816" s="48">
        <v>140.46000699999999</v>
      </c>
      <c r="E816" s="48">
        <v>139.46000699999999</v>
      </c>
      <c r="F816" s="48">
        <v>140.320007</v>
      </c>
      <c r="G816" s="49">
        <v>121081000</v>
      </c>
      <c r="H816" s="48">
        <v>131.330175</v>
      </c>
      <c r="I816" s="52">
        <f t="shared" si="104"/>
        <v>0.93593335553354118</v>
      </c>
      <c r="J816" s="52">
        <f t="shared" ca="1" si="105"/>
        <v>1</v>
      </c>
      <c r="K816" s="48">
        <f t="shared" si="100"/>
        <v>130.96</v>
      </c>
      <c r="L816" s="48">
        <f t="shared" si="101"/>
        <v>131.46</v>
      </c>
      <c r="M816" s="48">
        <f t="shared" si="102"/>
        <v>130.53</v>
      </c>
      <c r="N816" s="48">
        <f t="shared" si="103"/>
        <v>131.33000000000001</v>
      </c>
      <c r="O816" s="49">
        <f t="shared" ca="1" si="106"/>
        <v>121081000</v>
      </c>
    </row>
    <row r="817" spans="1:15" x14ac:dyDescent="0.25">
      <c r="A817">
        <v>802</v>
      </c>
      <c r="B817" s="93">
        <v>41030</v>
      </c>
      <c r="C817" s="48">
        <v>139.78999300000001</v>
      </c>
      <c r="D817" s="48">
        <v>141.66000399999999</v>
      </c>
      <c r="E817" s="48">
        <v>139.63000500000001</v>
      </c>
      <c r="F817" s="48">
        <v>140.740005</v>
      </c>
      <c r="G817" s="49">
        <v>138832200</v>
      </c>
      <c r="H817" s="48">
        <v>131.723265</v>
      </c>
      <c r="I817" s="52">
        <f t="shared" si="104"/>
        <v>0.93593335455686533</v>
      </c>
      <c r="J817" s="52">
        <f t="shared" ca="1" si="105"/>
        <v>1</v>
      </c>
      <c r="K817" s="48">
        <f t="shared" si="100"/>
        <v>130.83000000000001</v>
      </c>
      <c r="L817" s="48">
        <f t="shared" si="101"/>
        <v>132.58000000000001</v>
      </c>
      <c r="M817" s="48">
        <f t="shared" si="102"/>
        <v>130.68</v>
      </c>
      <c r="N817" s="48">
        <f t="shared" si="103"/>
        <v>131.72</v>
      </c>
      <c r="O817" s="49">
        <f t="shared" ca="1" si="106"/>
        <v>138832200</v>
      </c>
    </row>
    <row r="818" spans="1:15" x14ac:dyDescent="0.25">
      <c r="A818">
        <v>803</v>
      </c>
      <c r="B818" s="93">
        <v>41029</v>
      </c>
      <c r="C818" s="48">
        <v>140.11000100000001</v>
      </c>
      <c r="D818" s="48">
        <v>140.21000699999999</v>
      </c>
      <c r="E818" s="48">
        <v>139.490005</v>
      </c>
      <c r="F818" s="48">
        <v>139.86999499999999</v>
      </c>
      <c r="G818" s="49">
        <v>115092200</v>
      </c>
      <c r="H818" s="48">
        <v>130.90899300000001</v>
      </c>
      <c r="I818" s="52">
        <f t="shared" si="104"/>
        <v>0.93593335010843481</v>
      </c>
      <c r="J818" s="52">
        <f t="shared" ca="1" si="105"/>
        <v>1</v>
      </c>
      <c r="K818" s="48">
        <f t="shared" si="100"/>
        <v>131.13</v>
      </c>
      <c r="L818" s="48">
        <f t="shared" si="101"/>
        <v>131.22999999999999</v>
      </c>
      <c r="M818" s="48">
        <f t="shared" si="102"/>
        <v>130.55000000000001</v>
      </c>
      <c r="N818" s="48">
        <f t="shared" si="103"/>
        <v>130.91</v>
      </c>
      <c r="O818" s="49">
        <f t="shared" ca="1" si="106"/>
        <v>115092200</v>
      </c>
    </row>
    <row r="819" spans="1:15" x14ac:dyDescent="0.25">
      <c r="A819">
        <v>804</v>
      </c>
      <c r="B819" s="93">
        <v>41026</v>
      </c>
      <c r="C819" s="48">
        <v>140.58000200000001</v>
      </c>
      <c r="D819" s="48">
        <v>140.78999300000001</v>
      </c>
      <c r="E819" s="48">
        <v>139.800003</v>
      </c>
      <c r="F819" s="48">
        <v>140.38999899999999</v>
      </c>
      <c r="G819" s="49">
        <v>130725000</v>
      </c>
      <c r="H819" s="48">
        <v>131.39568299999999</v>
      </c>
      <c r="I819" s="52">
        <f t="shared" si="104"/>
        <v>0.93593335662036725</v>
      </c>
      <c r="J819" s="52">
        <f t="shared" ca="1" si="105"/>
        <v>1</v>
      </c>
      <c r="K819" s="48">
        <f t="shared" si="100"/>
        <v>131.57</v>
      </c>
      <c r="L819" s="48">
        <f t="shared" si="101"/>
        <v>131.77000000000001</v>
      </c>
      <c r="M819" s="48">
        <f t="shared" si="102"/>
        <v>130.84</v>
      </c>
      <c r="N819" s="48">
        <f t="shared" si="103"/>
        <v>131.4</v>
      </c>
      <c r="O819" s="49">
        <f t="shared" ca="1" si="106"/>
        <v>130725000</v>
      </c>
    </row>
    <row r="820" spans="1:15" x14ac:dyDescent="0.25">
      <c r="A820">
        <v>805</v>
      </c>
      <c r="B820" s="93">
        <v>41025</v>
      </c>
      <c r="C820" s="48">
        <v>138.88999899999999</v>
      </c>
      <c r="D820" s="48">
        <v>140.320007</v>
      </c>
      <c r="E820" s="48">
        <v>138.80999800000001</v>
      </c>
      <c r="F820" s="48">
        <v>140.16000399999999</v>
      </c>
      <c r="G820" s="49">
        <v>136291600</v>
      </c>
      <c r="H820" s="48">
        <v>131.18042199999999</v>
      </c>
      <c r="I820" s="52">
        <f t="shared" si="104"/>
        <v>0.93593334943112594</v>
      </c>
      <c r="J820" s="52">
        <f t="shared" ca="1" si="105"/>
        <v>1</v>
      </c>
      <c r="K820" s="48">
        <f t="shared" si="100"/>
        <v>129.99</v>
      </c>
      <c r="L820" s="48">
        <f t="shared" si="101"/>
        <v>131.33000000000001</v>
      </c>
      <c r="M820" s="48">
        <f t="shared" si="102"/>
        <v>129.91999999999999</v>
      </c>
      <c r="N820" s="48">
        <f t="shared" si="103"/>
        <v>131.18</v>
      </c>
      <c r="O820" s="49">
        <f t="shared" ca="1" si="106"/>
        <v>136291600</v>
      </c>
    </row>
    <row r="821" spans="1:15" x14ac:dyDescent="0.25">
      <c r="A821">
        <v>806</v>
      </c>
      <c r="B821" s="93">
        <v>41024</v>
      </c>
      <c r="C821" s="48">
        <v>138.64999399999999</v>
      </c>
      <c r="D821" s="48">
        <v>139.25</v>
      </c>
      <c r="E821" s="48">
        <v>138.529999</v>
      </c>
      <c r="F821" s="48">
        <v>139.19000199999999</v>
      </c>
      <c r="G821" s="49">
        <v>150252200</v>
      </c>
      <c r="H821" s="48">
        <v>130.27256499999999</v>
      </c>
      <c r="I821" s="52">
        <f t="shared" si="104"/>
        <v>0.93593335101755359</v>
      </c>
      <c r="J821" s="52">
        <f t="shared" ca="1" si="105"/>
        <v>1</v>
      </c>
      <c r="K821" s="48">
        <f t="shared" si="100"/>
        <v>129.77000000000001</v>
      </c>
      <c r="L821" s="48">
        <f t="shared" si="101"/>
        <v>130.33000000000001</v>
      </c>
      <c r="M821" s="48">
        <f t="shared" si="102"/>
        <v>129.65</v>
      </c>
      <c r="N821" s="48">
        <f t="shared" si="103"/>
        <v>130.27000000000001</v>
      </c>
      <c r="O821" s="49">
        <f t="shared" ca="1" si="106"/>
        <v>150252200</v>
      </c>
    </row>
    <row r="822" spans="1:15" x14ac:dyDescent="0.25">
      <c r="A822">
        <v>807</v>
      </c>
      <c r="B822" s="93">
        <v>41023</v>
      </c>
      <c r="C822" s="48">
        <v>136.91000399999999</v>
      </c>
      <c r="D822" s="48">
        <v>137.66000399999999</v>
      </c>
      <c r="E822" s="48">
        <v>136.800003</v>
      </c>
      <c r="F822" s="48">
        <v>137.30999800000001</v>
      </c>
      <c r="G822" s="49">
        <v>137484200</v>
      </c>
      <c r="H822" s="48">
        <v>128.51300599999999</v>
      </c>
      <c r="I822" s="52">
        <f t="shared" si="104"/>
        <v>0.9359333469657467</v>
      </c>
      <c r="J822" s="52">
        <f t="shared" ca="1" si="105"/>
        <v>1</v>
      </c>
      <c r="K822" s="48">
        <f t="shared" si="100"/>
        <v>128.13999999999999</v>
      </c>
      <c r="L822" s="48">
        <f t="shared" si="101"/>
        <v>128.84</v>
      </c>
      <c r="M822" s="48">
        <f t="shared" si="102"/>
        <v>128.04</v>
      </c>
      <c r="N822" s="48">
        <f t="shared" si="103"/>
        <v>128.51</v>
      </c>
      <c r="O822" s="49">
        <f t="shared" ca="1" si="106"/>
        <v>137484200</v>
      </c>
    </row>
    <row r="823" spans="1:15" x14ac:dyDescent="0.25">
      <c r="A823">
        <v>808</v>
      </c>
      <c r="B823" s="93">
        <v>41022</v>
      </c>
      <c r="C823" s="48">
        <v>136.53999300000001</v>
      </c>
      <c r="D823" s="48">
        <v>136.91000399999999</v>
      </c>
      <c r="E823" s="48">
        <v>135.94000199999999</v>
      </c>
      <c r="F823" s="48">
        <v>136.78999300000001</v>
      </c>
      <c r="G823" s="49">
        <v>171844900</v>
      </c>
      <c r="H823" s="48">
        <v>128.02631700000001</v>
      </c>
      <c r="I823" s="52">
        <f t="shared" si="104"/>
        <v>0.93593335442308268</v>
      </c>
      <c r="J823" s="52">
        <f t="shared" ca="1" si="105"/>
        <v>1</v>
      </c>
      <c r="K823" s="48">
        <f t="shared" si="100"/>
        <v>127.79</v>
      </c>
      <c r="L823" s="48">
        <f t="shared" si="101"/>
        <v>128.13999999999999</v>
      </c>
      <c r="M823" s="48">
        <f t="shared" si="102"/>
        <v>127.23</v>
      </c>
      <c r="N823" s="48">
        <f t="shared" si="103"/>
        <v>128.03</v>
      </c>
      <c r="O823" s="49">
        <f t="shared" ca="1" si="106"/>
        <v>171844900</v>
      </c>
    </row>
    <row r="824" spans="1:15" x14ac:dyDescent="0.25">
      <c r="A824">
        <v>809</v>
      </c>
      <c r="B824" s="93">
        <v>41019</v>
      </c>
      <c r="C824" s="48">
        <v>138.33000200000001</v>
      </c>
      <c r="D824" s="48">
        <v>138.83000200000001</v>
      </c>
      <c r="E824" s="48">
        <v>137.86999499999999</v>
      </c>
      <c r="F824" s="48">
        <v>137.949997</v>
      </c>
      <c r="G824" s="49">
        <v>143199600</v>
      </c>
      <c r="H824" s="48">
        <v>129.11200299999999</v>
      </c>
      <c r="I824" s="52">
        <f t="shared" si="104"/>
        <v>0.93593335127075061</v>
      </c>
      <c r="J824" s="52">
        <f t="shared" ca="1" si="105"/>
        <v>1</v>
      </c>
      <c r="K824" s="48">
        <f t="shared" si="100"/>
        <v>129.47</v>
      </c>
      <c r="L824" s="48">
        <f t="shared" si="101"/>
        <v>129.94</v>
      </c>
      <c r="M824" s="48">
        <f t="shared" si="102"/>
        <v>129.04</v>
      </c>
      <c r="N824" s="48">
        <f t="shared" si="103"/>
        <v>129.11000000000001</v>
      </c>
      <c r="O824" s="49">
        <f t="shared" ca="1" si="106"/>
        <v>143199600</v>
      </c>
    </row>
    <row r="825" spans="1:15" x14ac:dyDescent="0.25">
      <c r="A825">
        <v>810</v>
      </c>
      <c r="B825" s="93">
        <v>41018</v>
      </c>
      <c r="C825" s="48">
        <v>138.63000500000001</v>
      </c>
      <c r="D825" s="48">
        <v>139.14999399999999</v>
      </c>
      <c r="E825" s="48">
        <v>137.070007</v>
      </c>
      <c r="F825" s="48">
        <v>137.720001</v>
      </c>
      <c r="G825" s="49">
        <v>198666700</v>
      </c>
      <c r="H825" s="48">
        <v>128.89674199999999</v>
      </c>
      <c r="I825" s="52">
        <f t="shared" si="104"/>
        <v>0.93593335074111705</v>
      </c>
      <c r="J825" s="52">
        <f t="shared" ca="1" si="105"/>
        <v>1</v>
      </c>
      <c r="K825" s="48">
        <f t="shared" si="100"/>
        <v>129.75</v>
      </c>
      <c r="L825" s="48">
        <f t="shared" si="101"/>
        <v>130.24</v>
      </c>
      <c r="M825" s="48">
        <f t="shared" si="102"/>
        <v>128.29</v>
      </c>
      <c r="N825" s="48">
        <f t="shared" si="103"/>
        <v>128.9</v>
      </c>
      <c r="O825" s="49">
        <f t="shared" ca="1" si="106"/>
        <v>198666700</v>
      </c>
    </row>
    <row r="826" spans="1:15" x14ac:dyDescent="0.25">
      <c r="A826">
        <v>811</v>
      </c>
      <c r="B826" s="93">
        <v>41017</v>
      </c>
      <c r="C826" s="48">
        <v>138.46000699999999</v>
      </c>
      <c r="D826" s="48">
        <v>139.08000200000001</v>
      </c>
      <c r="E826" s="48">
        <v>138.38000500000001</v>
      </c>
      <c r="F826" s="48">
        <v>138.61000100000001</v>
      </c>
      <c r="G826" s="49">
        <v>123884200</v>
      </c>
      <c r="H826" s="48">
        <v>129.72972200000001</v>
      </c>
      <c r="I826" s="52">
        <f t="shared" si="104"/>
        <v>0.93593334581968579</v>
      </c>
      <c r="J826" s="52">
        <f t="shared" ca="1" si="105"/>
        <v>1</v>
      </c>
      <c r="K826" s="48">
        <f t="shared" si="100"/>
        <v>129.59</v>
      </c>
      <c r="L826" s="48">
        <f t="shared" si="101"/>
        <v>130.16999999999999</v>
      </c>
      <c r="M826" s="48">
        <f t="shared" si="102"/>
        <v>129.51</v>
      </c>
      <c r="N826" s="48">
        <f t="shared" si="103"/>
        <v>129.72999999999999</v>
      </c>
      <c r="O826" s="49">
        <f t="shared" ca="1" si="106"/>
        <v>123884200</v>
      </c>
    </row>
    <row r="827" spans="1:15" x14ac:dyDescent="0.25">
      <c r="A827">
        <v>812</v>
      </c>
      <c r="B827" s="93">
        <v>41016</v>
      </c>
      <c r="C827" s="48">
        <v>137.83999600000001</v>
      </c>
      <c r="D827" s="48">
        <v>139.36000100000001</v>
      </c>
      <c r="E827" s="48">
        <v>137.699997</v>
      </c>
      <c r="F827" s="48">
        <v>139.08000200000001</v>
      </c>
      <c r="G827" s="49">
        <v>147877600</v>
      </c>
      <c r="H827" s="48">
        <v>130.169612</v>
      </c>
      <c r="I827" s="52">
        <f t="shared" si="104"/>
        <v>0.93593334863483824</v>
      </c>
      <c r="J827" s="52">
        <f t="shared" ca="1" si="105"/>
        <v>1</v>
      </c>
      <c r="K827" s="48">
        <f t="shared" si="100"/>
        <v>129.01</v>
      </c>
      <c r="L827" s="48">
        <f t="shared" si="101"/>
        <v>130.43</v>
      </c>
      <c r="M827" s="48">
        <f t="shared" si="102"/>
        <v>128.88</v>
      </c>
      <c r="N827" s="48">
        <f t="shared" si="103"/>
        <v>130.16999999999999</v>
      </c>
      <c r="O827" s="49">
        <f t="shared" ca="1" si="106"/>
        <v>147877600</v>
      </c>
    </row>
    <row r="828" spans="1:15" x14ac:dyDescent="0.25">
      <c r="A828">
        <v>813</v>
      </c>
      <c r="B828" s="93">
        <v>41015</v>
      </c>
      <c r="C828" s="48">
        <v>137.83999600000001</v>
      </c>
      <c r="D828" s="48">
        <v>138.03999300000001</v>
      </c>
      <c r="E828" s="48">
        <v>136.58000200000001</v>
      </c>
      <c r="F828" s="48">
        <v>137.050003</v>
      </c>
      <c r="G828" s="49">
        <v>147825300</v>
      </c>
      <c r="H828" s="48">
        <v>128.26966899999999</v>
      </c>
      <c r="I828" s="52">
        <f t="shared" si="104"/>
        <v>0.93593335419335955</v>
      </c>
      <c r="J828" s="52">
        <f t="shared" ca="1" si="105"/>
        <v>1</v>
      </c>
      <c r="K828" s="48">
        <f t="shared" si="100"/>
        <v>129.01</v>
      </c>
      <c r="L828" s="48">
        <f t="shared" si="101"/>
        <v>129.19999999999999</v>
      </c>
      <c r="M828" s="48">
        <f t="shared" si="102"/>
        <v>127.83</v>
      </c>
      <c r="N828" s="48">
        <f t="shared" si="103"/>
        <v>128.27000000000001</v>
      </c>
      <c r="O828" s="49">
        <f t="shared" ca="1" si="106"/>
        <v>147825300</v>
      </c>
    </row>
    <row r="829" spans="1:15" x14ac:dyDescent="0.25">
      <c r="A829">
        <v>814</v>
      </c>
      <c r="B829" s="93">
        <v>41012</v>
      </c>
      <c r="C829" s="48">
        <v>138.470001</v>
      </c>
      <c r="D829" s="48">
        <v>138.820007</v>
      </c>
      <c r="E829" s="48">
        <v>137.009995</v>
      </c>
      <c r="F829" s="48">
        <v>137.13999899999999</v>
      </c>
      <c r="G829" s="49">
        <v>169246700</v>
      </c>
      <c r="H829" s="48">
        <v>128.35389900000001</v>
      </c>
      <c r="I829" s="52">
        <f t="shared" si="104"/>
        <v>0.93593335231102071</v>
      </c>
      <c r="J829" s="52">
        <f t="shared" ca="1" si="105"/>
        <v>1</v>
      </c>
      <c r="K829" s="48">
        <f t="shared" si="100"/>
        <v>129.6</v>
      </c>
      <c r="L829" s="48">
        <f t="shared" si="101"/>
        <v>129.93</v>
      </c>
      <c r="M829" s="48">
        <f t="shared" si="102"/>
        <v>128.22999999999999</v>
      </c>
      <c r="N829" s="48">
        <f t="shared" si="103"/>
        <v>128.35</v>
      </c>
      <c r="O829" s="49">
        <f t="shared" ca="1" si="106"/>
        <v>169246700</v>
      </c>
    </row>
    <row r="830" spans="1:15" x14ac:dyDescent="0.25">
      <c r="A830">
        <v>815</v>
      </c>
      <c r="B830" s="93">
        <v>41011</v>
      </c>
      <c r="C830" s="48">
        <v>137.13000500000001</v>
      </c>
      <c r="D830" s="48">
        <v>138.89999399999999</v>
      </c>
      <c r="E830" s="48">
        <v>137.029999</v>
      </c>
      <c r="F830" s="48">
        <v>138.78999300000001</v>
      </c>
      <c r="G830" s="49">
        <v>154321500</v>
      </c>
      <c r="H830" s="48">
        <v>129.89818399999999</v>
      </c>
      <c r="I830" s="52">
        <f t="shared" si="104"/>
        <v>0.93593335652088383</v>
      </c>
      <c r="J830" s="52">
        <f t="shared" ca="1" si="105"/>
        <v>1</v>
      </c>
      <c r="K830" s="48">
        <f t="shared" si="100"/>
        <v>128.34</v>
      </c>
      <c r="L830" s="48">
        <f t="shared" si="101"/>
        <v>130</v>
      </c>
      <c r="M830" s="48">
        <f t="shared" si="102"/>
        <v>128.25</v>
      </c>
      <c r="N830" s="48">
        <f t="shared" si="103"/>
        <v>129.9</v>
      </c>
      <c r="O830" s="49">
        <f t="shared" ca="1" si="106"/>
        <v>154321500</v>
      </c>
    </row>
    <row r="831" spans="1:15" x14ac:dyDescent="0.25">
      <c r="A831">
        <v>816</v>
      </c>
      <c r="B831" s="93">
        <v>41010</v>
      </c>
      <c r="C831" s="48">
        <v>137.28999300000001</v>
      </c>
      <c r="D831" s="48">
        <v>137.53999300000001</v>
      </c>
      <c r="E831" s="48">
        <v>136.75</v>
      </c>
      <c r="F831" s="48">
        <v>137</v>
      </c>
      <c r="G831" s="49">
        <v>154133000</v>
      </c>
      <c r="H831" s="48">
        <v>128.222869</v>
      </c>
      <c r="I831" s="52">
        <f t="shared" si="104"/>
        <v>0.9359333503649635</v>
      </c>
      <c r="J831" s="52">
        <f t="shared" ca="1" si="105"/>
        <v>1</v>
      </c>
      <c r="K831" s="48">
        <f t="shared" si="100"/>
        <v>128.49</v>
      </c>
      <c r="L831" s="48">
        <f t="shared" si="101"/>
        <v>128.72999999999999</v>
      </c>
      <c r="M831" s="48">
        <f t="shared" si="102"/>
        <v>127.99</v>
      </c>
      <c r="N831" s="48">
        <f t="shared" si="103"/>
        <v>128.22</v>
      </c>
      <c r="O831" s="49">
        <f t="shared" ca="1" si="106"/>
        <v>154133000</v>
      </c>
    </row>
    <row r="832" spans="1:15" x14ac:dyDescent="0.25">
      <c r="A832">
        <v>817</v>
      </c>
      <c r="B832" s="93">
        <v>41009</v>
      </c>
      <c r="C832" s="48">
        <v>137.949997</v>
      </c>
      <c r="D832" s="48">
        <v>138.33999600000001</v>
      </c>
      <c r="E832" s="48">
        <v>135.759995</v>
      </c>
      <c r="F832" s="48">
        <v>135.89999399999999</v>
      </c>
      <c r="G832" s="49">
        <v>235360300</v>
      </c>
      <c r="H832" s="48">
        <v>127.193337</v>
      </c>
      <c r="I832" s="52">
        <f t="shared" si="104"/>
        <v>0.93593335257983901</v>
      </c>
      <c r="J832" s="52">
        <f t="shared" ca="1" si="105"/>
        <v>1</v>
      </c>
      <c r="K832" s="48">
        <f t="shared" si="100"/>
        <v>129.11000000000001</v>
      </c>
      <c r="L832" s="48">
        <f t="shared" si="101"/>
        <v>129.47999999999999</v>
      </c>
      <c r="M832" s="48">
        <f t="shared" si="102"/>
        <v>127.06</v>
      </c>
      <c r="N832" s="48">
        <f t="shared" si="103"/>
        <v>127.19</v>
      </c>
      <c r="O832" s="49">
        <f t="shared" ca="1" si="106"/>
        <v>235360300</v>
      </c>
    </row>
    <row r="833" spans="1:15" x14ac:dyDescent="0.25">
      <c r="A833">
        <v>818</v>
      </c>
      <c r="B833" s="93">
        <v>41008</v>
      </c>
      <c r="C833" s="48">
        <v>138.029999</v>
      </c>
      <c r="D833" s="48">
        <v>139.83999600000001</v>
      </c>
      <c r="E833" s="48">
        <v>137.83999600000001</v>
      </c>
      <c r="F833" s="48">
        <v>138.220001</v>
      </c>
      <c r="G833" s="49">
        <v>127555900</v>
      </c>
      <c r="H833" s="48">
        <v>129.364709</v>
      </c>
      <c r="I833" s="52">
        <f t="shared" si="104"/>
        <v>0.93593335308976022</v>
      </c>
      <c r="J833" s="52">
        <f t="shared" ca="1" si="105"/>
        <v>1</v>
      </c>
      <c r="K833" s="48">
        <f t="shared" si="100"/>
        <v>129.19</v>
      </c>
      <c r="L833" s="48">
        <f t="shared" si="101"/>
        <v>130.88</v>
      </c>
      <c r="M833" s="48">
        <f t="shared" si="102"/>
        <v>129.01</v>
      </c>
      <c r="N833" s="48">
        <f t="shared" si="103"/>
        <v>129.36000000000001</v>
      </c>
      <c r="O833" s="49">
        <f t="shared" ca="1" si="106"/>
        <v>127555900</v>
      </c>
    </row>
    <row r="834" spans="1:15" x14ac:dyDescent="0.25">
      <c r="A834">
        <v>819</v>
      </c>
      <c r="B834" s="93">
        <v>41004</v>
      </c>
      <c r="C834" s="48">
        <v>139.38000500000001</v>
      </c>
      <c r="D834" s="48">
        <v>140.199997</v>
      </c>
      <c r="E834" s="48">
        <v>139.259995</v>
      </c>
      <c r="F834" s="48">
        <v>139.78999300000001</v>
      </c>
      <c r="G834" s="49">
        <v>137439400</v>
      </c>
      <c r="H834" s="48">
        <v>130.83411699999999</v>
      </c>
      <c r="I834" s="52">
        <f t="shared" si="104"/>
        <v>0.93593335397048039</v>
      </c>
      <c r="J834" s="52">
        <f t="shared" ca="1" si="105"/>
        <v>1</v>
      </c>
      <c r="K834" s="48">
        <f t="shared" si="100"/>
        <v>130.44999999999999</v>
      </c>
      <c r="L834" s="48">
        <f t="shared" si="101"/>
        <v>131.22</v>
      </c>
      <c r="M834" s="48">
        <f t="shared" si="102"/>
        <v>130.34</v>
      </c>
      <c r="N834" s="48">
        <f t="shared" si="103"/>
        <v>130.83000000000001</v>
      </c>
      <c r="O834" s="49">
        <f t="shared" ca="1" si="106"/>
        <v>137439400</v>
      </c>
    </row>
    <row r="835" spans="1:15" x14ac:dyDescent="0.25">
      <c r="A835">
        <v>820</v>
      </c>
      <c r="B835" s="93">
        <v>41003</v>
      </c>
      <c r="C835" s="48">
        <v>140.220001</v>
      </c>
      <c r="D835" s="48">
        <v>140.33999600000001</v>
      </c>
      <c r="E835" s="48">
        <v>139.33999600000001</v>
      </c>
      <c r="F835" s="48">
        <v>139.86000100000001</v>
      </c>
      <c r="G835" s="49">
        <v>146896000</v>
      </c>
      <c r="H835" s="48">
        <v>130.89963900000001</v>
      </c>
      <c r="I835" s="52">
        <f t="shared" si="104"/>
        <v>0.93593334809142459</v>
      </c>
      <c r="J835" s="52">
        <f t="shared" ca="1" si="105"/>
        <v>1</v>
      </c>
      <c r="K835" s="48">
        <f t="shared" si="100"/>
        <v>131.24</v>
      </c>
      <c r="L835" s="48">
        <f t="shared" si="101"/>
        <v>131.35</v>
      </c>
      <c r="M835" s="48">
        <f t="shared" si="102"/>
        <v>130.41</v>
      </c>
      <c r="N835" s="48">
        <f t="shared" si="103"/>
        <v>130.9</v>
      </c>
      <c r="O835" s="49">
        <f t="shared" ca="1" si="106"/>
        <v>146896000</v>
      </c>
    </row>
    <row r="836" spans="1:15" x14ac:dyDescent="0.25">
      <c r="A836">
        <v>821</v>
      </c>
      <c r="B836" s="93">
        <v>41002</v>
      </c>
      <c r="C836" s="48">
        <v>141.63999899999999</v>
      </c>
      <c r="D836" s="48">
        <v>141.88000500000001</v>
      </c>
      <c r="E836" s="48">
        <v>140.429993</v>
      </c>
      <c r="F836" s="48">
        <v>141.259995</v>
      </c>
      <c r="G836" s="49">
        <v>155806700</v>
      </c>
      <c r="H836" s="48">
        <v>132.20993999999999</v>
      </c>
      <c r="I836" s="52">
        <f t="shared" si="104"/>
        <v>0.93593334758365232</v>
      </c>
      <c r="J836" s="52">
        <f t="shared" ca="1" si="105"/>
        <v>1</v>
      </c>
      <c r="K836" s="48">
        <f t="shared" si="100"/>
        <v>132.57</v>
      </c>
      <c r="L836" s="48">
        <f t="shared" si="101"/>
        <v>132.79</v>
      </c>
      <c r="M836" s="48">
        <f t="shared" si="102"/>
        <v>131.43</v>
      </c>
      <c r="N836" s="48">
        <f t="shared" si="103"/>
        <v>132.21</v>
      </c>
      <c r="O836" s="49">
        <f t="shared" ca="1" si="106"/>
        <v>155806700</v>
      </c>
    </row>
    <row r="837" spans="1:15" x14ac:dyDescent="0.25">
      <c r="A837">
        <v>822</v>
      </c>
      <c r="B837" s="93">
        <v>41001</v>
      </c>
      <c r="C837" s="48">
        <v>140.63999899999999</v>
      </c>
      <c r="D837" s="48">
        <v>142.21000699999999</v>
      </c>
      <c r="E837" s="48">
        <v>140.36000100000001</v>
      </c>
      <c r="F837" s="48">
        <v>141.83999600000001</v>
      </c>
      <c r="G837" s="49">
        <v>151741100</v>
      </c>
      <c r="H837" s="48">
        <v>132.75278299999999</v>
      </c>
      <c r="I837" s="52">
        <f t="shared" si="104"/>
        <v>0.93593335267719535</v>
      </c>
      <c r="J837" s="52">
        <f t="shared" ca="1" si="105"/>
        <v>1</v>
      </c>
      <c r="K837" s="48">
        <f t="shared" si="100"/>
        <v>131.63</v>
      </c>
      <c r="L837" s="48">
        <f t="shared" si="101"/>
        <v>133.1</v>
      </c>
      <c r="M837" s="48">
        <f t="shared" si="102"/>
        <v>131.37</v>
      </c>
      <c r="N837" s="48">
        <f t="shared" si="103"/>
        <v>132.75</v>
      </c>
      <c r="O837" s="49">
        <f t="shared" ca="1" si="106"/>
        <v>151741100</v>
      </c>
    </row>
    <row r="838" spans="1:15" x14ac:dyDescent="0.25">
      <c r="A838">
        <v>823</v>
      </c>
      <c r="B838" s="93">
        <v>40998</v>
      </c>
      <c r="C838" s="48">
        <v>140.91999799999999</v>
      </c>
      <c r="D838" s="48">
        <v>141.050003</v>
      </c>
      <c r="E838" s="48">
        <v>140.050003</v>
      </c>
      <c r="F838" s="48">
        <v>140.80999800000001</v>
      </c>
      <c r="G838" s="49">
        <v>135486800</v>
      </c>
      <c r="H838" s="48">
        <v>131.78877299999999</v>
      </c>
      <c r="I838" s="52">
        <f t="shared" si="104"/>
        <v>0.93593334899415304</v>
      </c>
      <c r="J838" s="52">
        <f t="shared" ca="1" si="105"/>
        <v>1</v>
      </c>
      <c r="K838" s="48">
        <f t="shared" si="100"/>
        <v>131.88999999999999</v>
      </c>
      <c r="L838" s="48">
        <f t="shared" si="101"/>
        <v>132.01</v>
      </c>
      <c r="M838" s="48">
        <f t="shared" si="102"/>
        <v>131.08000000000001</v>
      </c>
      <c r="N838" s="48">
        <f t="shared" si="103"/>
        <v>131.79</v>
      </c>
      <c r="O838" s="49">
        <f t="shared" ca="1" si="106"/>
        <v>135486800</v>
      </c>
    </row>
    <row r="839" spans="1:15" x14ac:dyDescent="0.25">
      <c r="A839">
        <v>824</v>
      </c>
      <c r="B839" s="93">
        <v>40997</v>
      </c>
      <c r="C839" s="48">
        <v>139.63999899999999</v>
      </c>
      <c r="D839" s="48">
        <v>140.490005</v>
      </c>
      <c r="E839" s="48">
        <v>139.08999600000001</v>
      </c>
      <c r="F839" s="48">
        <v>140.229996</v>
      </c>
      <c r="G839" s="49">
        <v>164963700</v>
      </c>
      <c r="H839" s="48">
        <v>131.24592999999999</v>
      </c>
      <c r="I839" s="52">
        <f t="shared" si="104"/>
        <v>0.93593335052223769</v>
      </c>
      <c r="J839" s="52">
        <f t="shared" ca="1" si="105"/>
        <v>1</v>
      </c>
      <c r="K839" s="48">
        <f t="shared" si="100"/>
        <v>130.69</v>
      </c>
      <c r="L839" s="48">
        <f t="shared" si="101"/>
        <v>131.49</v>
      </c>
      <c r="M839" s="48">
        <f t="shared" si="102"/>
        <v>130.18</v>
      </c>
      <c r="N839" s="48">
        <f t="shared" si="103"/>
        <v>131.25</v>
      </c>
      <c r="O839" s="49">
        <f t="shared" ca="1" si="106"/>
        <v>164963700</v>
      </c>
    </row>
    <row r="840" spans="1:15" x14ac:dyDescent="0.25">
      <c r="A840">
        <v>825</v>
      </c>
      <c r="B840" s="93">
        <v>40996</v>
      </c>
      <c r="C840" s="48">
        <v>141.10000600000001</v>
      </c>
      <c r="D840" s="48">
        <v>141.320007</v>
      </c>
      <c r="E840" s="48">
        <v>139.63999899999999</v>
      </c>
      <c r="F840" s="48">
        <v>140.470001</v>
      </c>
      <c r="G840" s="49">
        <v>148562100</v>
      </c>
      <c r="H840" s="48">
        <v>131.47055900000001</v>
      </c>
      <c r="I840" s="52">
        <f t="shared" si="104"/>
        <v>0.93593335277330858</v>
      </c>
      <c r="J840" s="52">
        <f t="shared" ca="1" si="105"/>
        <v>1</v>
      </c>
      <c r="K840" s="48">
        <f t="shared" si="100"/>
        <v>132.06</v>
      </c>
      <c r="L840" s="48">
        <f t="shared" si="101"/>
        <v>132.27000000000001</v>
      </c>
      <c r="M840" s="48">
        <f t="shared" si="102"/>
        <v>130.69</v>
      </c>
      <c r="N840" s="48">
        <f t="shared" si="103"/>
        <v>131.47</v>
      </c>
      <c r="O840" s="49">
        <f t="shared" ca="1" si="106"/>
        <v>148562100</v>
      </c>
    </row>
    <row r="841" spans="1:15" x14ac:dyDescent="0.25">
      <c r="A841">
        <v>826</v>
      </c>
      <c r="B841" s="93">
        <v>40995</v>
      </c>
      <c r="C841" s="48">
        <v>141.740005</v>
      </c>
      <c r="D841" s="48">
        <v>141.83000200000001</v>
      </c>
      <c r="E841" s="48">
        <v>141.08000200000001</v>
      </c>
      <c r="F841" s="48">
        <v>141.16999799999999</v>
      </c>
      <c r="G841" s="49">
        <v>119868500</v>
      </c>
      <c r="H841" s="48">
        <v>132.12571</v>
      </c>
      <c r="I841" s="52">
        <f t="shared" si="104"/>
        <v>0.93593335603787431</v>
      </c>
      <c r="J841" s="52">
        <f t="shared" ca="1" si="105"/>
        <v>1</v>
      </c>
      <c r="K841" s="48">
        <f t="shared" si="100"/>
        <v>132.66</v>
      </c>
      <c r="L841" s="48">
        <f t="shared" si="101"/>
        <v>132.74</v>
      </c>
      <c r="M841" s="48">
        <f t="shared" si="102"/>
        <v>132.04</v>
      </c>
      <c r="N841" s="48">
        <f t="shared" si="103"/>
        <v>132.13</v>
      </c>
      <c r="O841" s="49">
        <f t="shared" ca="1" si="106"/>
        <v>119868500</v>
      </c>
    </row>
    <row r="842" spans="1:15" x14ac:dyDescent="0.25">
      <c r="A842">
        <v>827</v>
      </c>
      <c r="B842" s="93">
        <v>40994</v>
      </c>
      <c r="C842" s="48">
        <v>140.64999399999999</v>
      </c>
      <c r="D842" s="48">
        <v>141.61000100000001</v>
      </c>
      <c r="E842" s="48">
        <v>140.60000600000001</v>
      </c>
      <c r="F842" s="48">
        <v>141.61000100000001</v>
      </c>
      <c r="G842" s="49">
        <v>120164000</v>
      </c>
      <c r="H842" s="48">
        <v>132.537522</v>
      </c>
      <c r="I842" s="52">
        <f t="shared" si="104"/>
        <v>0.93593334555516305</v>
      </c>
      <c r="J842" s="52">
        <f t="shared" ca="1" si="105"/>
        <v>1</v>
      </c>
      <c r="K842" s="48">
        <f t="shared" si="100"/>
        <v>131.63999999999999</v>
      </c>
      <c r="L842" s="48">
        <f t="shared" si="101"/>
        <v>132.54</v>
      </c>
      <c r="M842" s="48">
        <f t="shared" si="102"/>
        <v>131.59</v>
      </c>
      <c r="N842" s="48">
        <f t="shared" si="103"/>
        <v>132.54</v>
      </c>
      <c r="O842" s="49">
        <f t="shared" ca="1" si="106"/>
        <v>120164000</v>
      </c>
    </row>
    <row r="843" spans="1:15" x14ac:dyDescent="0.25">
      <c r="A843">
        <v>828</v>
      </c>
      <c r="B843" s="93">
        <v>40991</v>
      </c>
      <c r="C843" s="48">
        <v>139.320007</v>
      </c>
      <c r="D843" s="48">
        <v>139.80999800000001</v>
      </c>
      <c r="E843" s="48">
        <v>138.550003</v>
      </c>
      <c r="F843" s="48">
        <v>139.64999399999999</v>
      </c>
      <c r="G843" s="49">
        <v>120521000</v>
      </c>
      <c r="H843" s="48">
        <v>130.70308700000001</v>
      </c>
      <c r="I843" s="52">
        <f t="shared" si="104"/>
        <v>0.93593335206301564</v>
      </c>
      <c r="J843" s="52">
        <f t="shared" ca="1" si="105"/>
        <v>1</v>
      </c>
      <c r="K843" s="48">
        <f t="shared" si="100"/>
        <v>130.38999999999999</v>
      </c>
      <c r="L843" s="48">
        <f t="shared" si="101"/>
        <v>130.85</v>
      </c>
      <c r="M843" s="48">
        <f t="shared" si="102"/>
        <v>129.66999999999999</v>
      </c>
      <c r="N843" s="48">
        <f t="shared" si="103"/>
        <v>130.69999999999999</v>
      </c>
      <c r="O843" s="49">
        <f t="shared" ca="1" si="106"/>
        <v>120521000</v>
      </c>
    </row>
    <row r="844" spans="1:15" x14ac:dyDescent="0.25">
      <c r="A844">
        <v>829</v>
      </c>
      <c r="B844" s="93">
        <v>40990</v>
      </c>
      <c r="C844" s="48">
        <v>139.179993</v>
      </c>
      <c r="D844" s="48">
        <v>139.550003</v>
      </c>
      <c r="E844" s="48">
        <v>138.740005</v>
      </c>
      <c r="F844" s="48">
        <v>139.199997</v>
      </c>
      <c r="G844" s="49">
        <v>135216700</v>
      </c>
      <c r="H844" s="48">
        <v>130.28192000000001</v>
      </c>
      <c r="I844" s="52">
        <f t="shared" si="104"/>
        <v>0.93593335350431095</v>
      </c>
      <c r="J844" s="52">
        <f t="shared" ca="1" si="105"/>
        <v>1</v>
      </c>
      <c r="K844" s="48">
        <f t="shared" si="100"/>
        <v>130.26</v>
      </c>
      <c r="L844" s="48">
        <f t="shared" si="101"/>
        <v>130.61000000000001</v>
      </c>
      <c r="M844" s="48">
        <f t="shared" si="102"/>
        <v>129.85</v>
      </c>
      <c r="N844" s="48">
        <f t="shared" si="103"/>
        <v>130.28</v>
      </c>
      <c r="O844" s="49">
        <f t="shared" ca="1" si="106"/>
        <v>135216700</v>
      </c>
    </row>
    <row r="845" spans="1:15" x14ac:dyDescent="0.25">
      <c r="A845">
        <v>830</v>
      </c>
      <c r="B845" s="93">
        <v>40989</v>
      </c>
      <c r="C845" s="48">
        <v>140.520004</v>
      </c>
      <c r="D845" s="48">
        <v>140.64999399999999</v>
      </c>
      <c r="E845" s="48">
        <v>139.91999799999999</v>
      </c>
      <c r="F845" s="48">
        <v>140.21000699999999</v>
      </c>
      <c r="G845" s="49">
        <v>122388400</v>
      </c>
      <c r="H845" s="48">
        <v>131.22722099999999</v>
      </c>
      <c r="I845" s="52">
        <f t="shared" si="104"/>
        <v>0.93593334604141343</v>
      </c>
      <c r="J845" s="52">
        <f t="shared" ca="1" si="105"/>
        <v>1</v>
      </c>
      <c r="K845" s="48">
        <f t="shared" si="100"/>
        <v>131.52000000000001</v>
      </c>
      <c r="L845" s="48">
        <f t="shared" si="101"/>
        <v>131.63999999999999</v>
      </c>
      <c r="M845" s="48">
        <f t="shared" si="102"/>
        <v>130.96</v>
      </c>
      <c r="N845" s="48">
        <f t="shared" si="103"/>
        <v>131.22999999999999</v>
      </c>
      <c r="O845" s="49">
        <f t="shared" ca="1" si="106"/>
        <v>122388400</v>
      </c>
    </row>
    <row r="846" spans="1:15" x14ac:dyDescent="0.25">
      <c r="A846">
        <v>831</v>
      </c>
      <c r="B846" s="93">
        <v>40988</v>
      </c>
      <c r="C846" s="48">
        <v>140.050003</v>
      </c>
      <c r="D846" s="48">
        <v>140.61000100000001</v>
      </c>
      <c r="E846" s="48">
        <v>139.63999899999999</v>
      </c>
      <c r="F846" s="48">
        <v>140.44000199999999</v>
      </c>
      <c r="G846" s="49">
        <v>121729700</v>
      </c>
      <c r="H846" s="48">
        <v>131.44248200000001</v>
      </c>
      <c r="I846" s="52">
        <f t="shared" si="104"/>
        <v>0.93593335323364646</v>
      </c>
      <c r="J846" s="52">
        <f t="shared" ca="1" si="105"/>
        <v>1</v>
      </c>
      <c r="K846" s="48">
        <f t="shared" si="100"/>
        <v>131.08000000000001</v>
      </c>
      <c r="L846" s="48">
        <f t="shared" si="101"/>
        <v>131.6</v>
      </c>
      <c r="M846" s="48">
        <f t="shared" si="102"/>
        <v>130.69</v>
      </c>
      <c r="N846" s="48">
        <f t="shared" si="103"/>
        <v>131.44</v>
      </c>
      <c r="O846" s="49">
        <f t="shared" ca="1" si="106"/>
        <v>121729700</v>
      </c>
    </row>
    <row r="847" spans="1:15" x14ac:dyDescent="0.25">
      <c r="A847">
        <v>832</v>
      </c>
      <c r="B847" s="93">
        <v>40987</v>
      </c>
      <c r="C847" s="48">
        <v>140.21000699999999</v>
      </c>
      <c r="D847" s="48">
        <v>141.279999</v>
      </c>
      <c r="E847" s="48">
        <v>140.11000100000001</v>
      </c>
      <c r="F847" s="48">
        <v>140.85000600000001</v>
      </c>
      <c r="G847" s="49">
        <v>125291100</v>
      </c>
      <c r="H847" s="48">
        <v>131.82621800000001</v>
      </c>
      <c r="I847" s="52">
        <f t="shared" si="104"/>
        <v>0.9359333502619801</v>
      </c>
      <c r="J847" s="52">
        <f t="shared" ca="1" si="105"/>
        <v>1</v>
      </c>
      <c r="K847" s="48">
        <f t="shared" si="100"/>
        <v>131.22999999999999</v>
      </c>
      <c r="L847" s="48">
        <f t="shared" si="101"/>
        <v>132.22999999999999</v>
      </c>
      <c r="M847" s="48">
        <f t="shared" si="102"/>
        <v>131.13</v>
      </c>
      <c r="N847" s="48">
        <f t="shared" si="103"/>
        <v>131.83000000000001</v>
      </c>
      <c r="O847" s="49">
        <f t="shared" ca="1" si="106"/>
        <v>125291100</v>
      </c>
    </row>
    <row r="848" spans="1:15" x14ac:dyDescent="0.25">
      <c r="A848">
        <v>833</v>
      </c>
      <c r="B848" s="93">
        <v>40984</v>
      </c>
      <c r="C848" s="48">
        <v>140.36000100000001</v>
      </c>
      <c r="D848" s="48">
        <v>140.479996</v>
      </c>
      <c r="E848" s="48">
        <v>140</v>
      </c>
      <c r="F848" s="48">
        <v>140.300003</v>
      </c>
      <c r="G848" s="49">
        <v>152893500</v>
      </c>
      <c r="H848" s="48">
        <v>131.311452</v>
      </c>
      <c r="I848" s="52">
        <f t="shared" si="104"/>
        <v>0.93593335133428324</v>
      </c>
      <c r="J848" s="52">
        <f t="shared" ca="1" si="105"/>
        <v>1</v>
      </c>
      <c r="K848" s="48">
        <f t="shared" ref="K848:K911" si="107">ROUND($I848*C848,2)</f>
        <v>131.37</v>
      </c>
      <c r="L848" s="48">
        <f t="shared" ref="L848:L911" si="108">ROUND($I848*D848,2)</f>
        <v>131.47999999999999</v>
      </c>
      <c r="M848" s="48">
        <f t="shared" ref="M848:M911" si="109">ROUND($I848*E848,2)</f>
        <v>131.03</v>
      </c>
      <c r="N848" s="48">
        <f t="shared" ref="N848:N911" si="110">ROUND($I848*F848,2)</f>
        <v>131.31</v>
      </c>
      <c r="O848" s="49">
        <f t="shared" ca="1" si="106"/>
        <v>152893500</v>
      </c>
    </row>
    <row r="849" spans="1:15" x14ac:dyDescent="0.25">
      <c r="A849">
        <v>834</v>
      </c>
      <c r="B849" s="93">
        <v>40983</v>
      </c>
      <c r="C849" s="48">
        <v>140.11999499999999</v>
      </c>
      <c r="D849" s="48">
        <v>140.779999</v>
      </c>
      <c r="E849" s="48">
        <v>139.759995</v>
      </c>
      <c r="F849" s="48">
        <v>140.720001</v>
      </c>
      <c r="G849" s="49">
        <v>165118500</v>
      </c>
      <c r="H849" s="48">
        <v>131.129885</v>
      </c>
      <c r="I849" s="52">
        <f t="shared" si="104"/>
        <v>0.93184965938139819</v>
      </c>
      <c r="J849" s="52">
        <f t="shared" ca="1" si="105"/>
        <v>1</v>
      </c>
      <c r="K849" s="48">
        <f t="shared" si="107"/>
        <v>130.57</v>
      </c>
      <c r="L849" s="48">
        <f t="shared" si="108"/>
        <v>131.19</v>
      </c>
      <c r="M849" s="48">
        <f t="shared" si="109"/>
        <v>130.24</v>
      </c>
      <c r="N849" s="48">
        <f t="shared" si="110"/>
        <v>131.13</v>
      </c>
      <c r="O849" s="49">
        <f t="shared" ca="1" si="106"/>
        <v>165118500</v>
      </c>
    </row>
    <row r="850" spans="1:15" x14ac:dyDescent="0.25">
      <c r="A850">
        <v>835</v>
      </c>
      <c r="B850" s="93">
        <v>40982</v>
      </c>
      <c r="C850" s="48">
        <v>140.10000600000001</v>
      </c>
      <c r="D850" s="48">
        <v>140.449997</v>
      </c>
      <c r="E850" s="48">
        <v>139.479996</v>
      </c>
      <c r="F850" s="48">
        <v>139.91000399999999</v>
      </c>
      <c r="G850" s="49">
        <v>145163600</v>
      </c>
      <c r="H850" s="48">
        <v>130.375089</v>
      </c>
      <c r="I850" s="52">
        <f t="shared" ref="I850:I913" si="111">H850/F850</f>
        <v>0.9318496552969866</v>
      </c>
      <c r="J850" s="52">
        <f t="shared" ref="J850:J913" ca="1" si="112">INDEX(OFFSET($T$15,0,0,$S$13+1,1),MATCH(B850,OFFSET($Q$15,0,0,$S$13+1,1),-1))</f>
        <v>1</v>
      </c>
      <c r="K850" s="48">
        <f t="shared" si="107"/>
        <v>130.55000000000001</v>
      </c>
      <c r="L850" s="48">
        <f t="shared" si="108"/>
        <v>130.88</v>
      </c>
      <c r="M850" s="48">
        <f t="shared" si="109"/>
        <v>129.97</v>
      </c>
      <c r="N850" s="48">
        <f t="shared" si="110"/>
        <v>130.38</v>
      </c>
      <c r="O850" s="49">
        <f t="shared" ref="O850:O913" ca="1" si="113">G850*J850</f>
        <v>145163600</v>
      </c>
    </row>
    <row r="851" spans="1:15" x14ac:dyDescent="0.25">
      <c r="A851">
        <v>836</v>
      </c>
      <c r="B851" s="93">
        <v>40981</v>
      </c>
      <c r="C851" s="48">
        <v>138.320007</v>
      </c>
      <c r="D851" s="48">
        <v>140.13000500000001</v>
      </c>
      <c r="E851" s="48">
        <v>138.08999600000001</v>
      </c>
      <c r="F851" s="48">
        <v>140.05999800000001</v>
      </c>
      <c r="G851" s="49">
        <v>184090500</v>
      </c>
      <c r="H851" s="48">
        <v>130.514861</v>
      </c>
      <c r="I851" s="52">
        <f t="shared" si="111"/>
        <v>0.93184965631657357</v>
      </c>
      <c r="J851" s="52">
        <f t="shared" ca="1" si="112"/>
        <v>1</v>
      </c>
      <c r="K851" s="48">
        <f t="shared" si="107"/>
        <v>128.88999999999999</v>
      </c>
      <c r="L851" s="48">
        <f t="shared" si="108"/>
        <v>130.58000000000001</v>
      </c>
      <c r="M851" s="48">
        <f t="shared" si="109"/>
        <v>128.68</v>
      </c>
      <c r="N851" s="48">
        <f t="shared" si="110"/>
        <v>130.51</v>
      </c>
      <c r="O851" s="49">
        <f t="shared" ca="1" si="113"/>
        <v>184090500</v>
      </c>
    </row>
    <row r="852" spans="1:15" x14ac:dyDescent="0.25">
      <c r="A852">
        <v>837</v>
      </c>
      <c r="B852" s="93">
        <v>40980</v>
      </c>
      <c r="C852" s="48">
        <v>137.550003</v>
      </c>
      <c r="D852" s="48">
        <v>137.759995</v>
      </c>
      <c r="E852" s="48">
        <v>137.08999600000001</v>
      </c>
      <c r="F852" s="48">
        <v>137.58000200000001</v>
      </c>
      <c r="G852" s="49">
        <v>104003500</v>
      </c>
      <c r="H852" s="48">
        <v>128.203878</v>
      </c>
      <c r="I852" s="52">
        <f t="shared" si="111"/>
        <v>0.93184965937127984</v>
      </c>
      <c r="J852" s="52">
        <f t="shared" ca="1" si="112"/>
        <v>1</v>
      </c>
      <c r="K852" s="48">
        <f t="shared" si="107"/>
        <v>128.18</v>
      </c>
      <c r="L852" s="48">
        <f t="shared" si="108"/>
        <v>128.37</v>
      </c>
      <c r="M852" s="48">
        <f t="shared" si="109"/>
        <v>127.75</v>
      </c>
      <c r="N852" s="48">
        <f t="shared" si="110"/>
        <v>128.19999999999999</v>
      </c>
      <c r="O852" s="49">
        <f t="shared" ca="1" si="113"/>
        <v>104003500</v>
      </c>
    </row>
    <row r="853" spans="1:15" x14ac:dyDescent="0.25">
      <c r="A853">
        <v>838</v>
      </c>
      <c r="B853" s="93">
        <v>40977</v>
      </c>
      <c r="C853" s="48">
        <v>137.300003</v>
      </c>
      <c r="D853" s="48">
        <v>137.929993</v>
      </c>
      <c r="E853" s="48">
        <v>137.13000500000001</v>
      </c>
      <c r="F853" s="48">
        <v>137.570007</v>
      </c>
      <c r="G853" s="49">
        <v>122836800</v>
      </c>
      <c r="H853" s="48">
        <v>128.19456400000001</v>
      </c>
      <c r="I853" s="52">
        <f t="shared" si="111"/>
        <v>0.9318496581889395</v>
      </c>
      <c r="J853" s="52">
        <f t="shared" ca="1" si="112"/>
        <v>1</v>
      </c>
      <c r="K853" s="48">
        <f t="shared" si="107"/>
        <v>127.94</v>
      </c>
      <c r="L853" s="48">
        <f t="shared" si="108"/>
        <v>128.53</v>
      </c>
      <c r="M853" s="48">
        <f t="shared" si="109"/>
        <v>127.78</v>
      </c>
      <c r="N853" s="48">
        <f t="shared" si="110"/>
        <v>128.19</v>
      </c>
      <c r="O853" s="49">
        <f t="shared" ca="1" si="113"/>
        <v>122836800</v>
      </c>
    </row>
    <row r="854" spans="1:15" x14ac:dyDescent="0.25">
      <c r="A854">
        <v>839</v>
      </c>
      <c r="B854" s="93">
        <v>40976</v>
      </c>
      <c r="C854" s="48">
        <v>136.520004</v>
      </c>
      <c r="D854" s="48">
        <v>137.320007</v>
      </c>
      <c r="E854" s="48">
        <v>136.240005</v>
      </c>
      <c r="F854" s="48">
        <v>137.03999300000001</v>
      </c>
      <c r="G854" s="49">
        <v>116968900</v>
      </c>
      <c r="H854" s="48">
        <v>127.700671</v>
      </c>
      <c r="I854" s="52">
        <f t="shared" si="111"/>
        <v>0.93184966085046417</v>
      </c>
      <c r="J854" s="52">
        <f t="shared" ca="1" si="112"/>
        <v>1</v>
      </c>
      <c r="K854" s="48">
        <f t="shared" si="107"/>
        <v>127.22</v>
      </c>
      <c r="L854" s="48">
        <f t="shared" si="108"/>
        <v>127.96</v>
      </c>
      <c r="M854" s="48">
        <f t="shared" si="109"/>
        <v>126.96</v>
      </c>
      <c r="N854" s="48">
        <f t="shared" si="110"/>
        <v>127.7</v>
      </c>
      <c r="O854" s="49">
        <f t="shared" ca="1" si="113"/>
        <v>116968900</v>
      </c>
    </row>
    <row r="855" spans="1:15" x14ac:dyDescent="0.25">
      <c r="A855">
        <v>840</v>
      </c>
      <c r="B855" s="93">
        <v>40975</v>
      </c>
      <c r="C855" s="48">
        <v>135.05999800000001</v>
      </c>
      <c r="D855" s="48">
        <v>135.91000399999999</v>
      </c>
      <c r="E855" s="48">
        <v>134.929993</v>
      </c>
      <c r="F855" s="48">
        <v>135.69000199999999</v>
      </c>
      <c r="G855" s="49">
        <v>143692200</v>
      </c>
      <c r="H855" s="48">
        <v>126.442682</v>
      </c>
      <c r="I855" s="52">
        <f t="shared" si="111"/>
        <v>0.93184965831159772</v>
      </c>
      <c r="J855" s="52">
        <f t="shared" ca="1" si="112"/>
        <v>1</v>
      </c>
      <c r="K855" s="48">
        <f t="shared" si="107"/>
        <v>125.86</v>
      </c>
      <c r="L855" s="48">
        <f t="shared" si="108"/>
        <v>126.65</v>
      </c>
      <c r="M855" s="48">
        <f t="shared" si="109"/>
        <v>125.73</v>
      </c>
      <c r="N855" s="48">
        <f t="shared" si="110"/>
        <v>126.44</v>
      </c>
      <c r="O855" s="49">
        <f t="shared" ca="1" si="113"/>
        <v>143692200</v>
      </c>
    </row>
    <row r="856" spans="1:15" x14ac:dyDescent="0.25">
      <c r="A856">
        <v>841</v>
      </c>
      <c r="B856" s="93">
        <v>40974</v>
      </c>
      <c r="C856" s="48">
        <v>135.35000600000001</v>
      </c>
      <c r="D856" s="48">
        <v>135.429993</v>
      </c>
      <c r="E856" s="48">
        <v>134.36000100000001</v>
      </c>
      <c r="F856" s="48">
        <v>134.75</v>
      </c>
      <c r="G856" s="49">
        <v>202129900</v>
      </c>
      <c r="H856" s="48">
        <v>125.56674099999999</v>
      </c>
      <c r="I856" s="52">
        <f t="shared" si="111"/>
        <v>0.93184965491651206</v>
      </c>
      <c r="J856" s="52">
        <f t="shared" ca="1" si="112"/>
        <v>1</v>
      </c>
      <c r="K856" s="48">
        <f t="shared" si="107"/>
        <v>126.13</v>
      </c>
      <c r="L856" s="48">
        <f t="shared" si="108"/>
        <v>126.2</v>
      </c>
      <c r="M856" s="48">
        <f t="shared" si="109"/>
        <v>125.2</v>
      </c>
      <c r="N856" s="48">
        <f t="shared" si="110"/>
        <v>125.57</v>
      </c>
      <c r="O856" s="49">
        <f t="shared" ca="1" si="113"/>
        <v>202129900</v>
      </c>
    </row>
    <row r="857" spans="1:15" x14ac:dyDescent="0.25">
      <c r="A857">
        <v>842</v>
      </c>
      <c r="B857" s="93">
        <v>40973</v>
      </c>
      <c r="C857" s="48">
        <v>137.10000600000001</v>
      </c>
      <c r="D857" s="48">
        <v>137.199997</v>
      </c>
      <c r="E857" s="48">
        <v>136.279999</v>
      </c>
      <c r="F857" s="48">
        <v>136.75</v>
      </c>
      <c r="G857" s="49">
        <v>140765000</v>
      </c>
      <c r="H857" s="48">
        <v>127.430441</v>
      </c>
      <c r="I857" s="52">
        <f t="shared" si="111"/>
        <v>0.93184965996343694</v>
      </c>
      <c r="J857" s="52">
        <f t="shared" ca="1" si="112"/>
        <v>1</v>
      </c>
      <c r="K857" s="48">
        <f t="shared" si="107"/>
        <v>127.76</v>
      </c>
      <c r="L857" s="48">
        <f t="shared" si="108"/>
        <v>127.85</v>
      </c>
      <c r="M857" s="48">
        <f t="shared" si="109"/>
        <v>126.99</v>
      </c>
      <c r="N857" s="48">
        <f t="shared" si="110"/>
        <v>127.43</v>
      </c>
      <c r="O857" s="49">
        <f t="shared" ca="1" si="113"/>
        <v>140765000</v>
      </c>
    </row>
    <row r="858" spans="1:15" x14ac:dyDescent="0.25">
      <c r="A858">
        <v>843</v>
      </c>
      <c r="B858" s="93">
        <v>40970</v>
      </c>
      <c r="C858" s="48">
        <v>137.63999899999999</v>
      </c>
      <c r="D858" s="48">
        <v>137.820007</v>
      </c>
      <c r="E858" s="48">
        <v>137</v>
      </c>
      <c r="F858" s="48">
        <v>137.30999800000001</v>
      </c>
      <c r="G858" s="49">
        <v>120638300</v>
      </c>
      <c r="H858" s="48">
        <v>127.952274</v>
      </c>
      <c r="I858" s="52">
        <f t="shared" si="111"/>
        <v>0.93184965307478917</v>
      </c>
      <c r="J858" s="52">
        <f t="shared" ca="1" si="112"/>
        <v>1</v>
      </c>
      <c r="K858" s="48">
        <f t="shared" si="107"/>
        <v>128.26</v>
      </c>
      <c r="L858" s="48">
        <f t="shared" si="108"/>
        <v>128.43</v>
      </c>
      <c r="M858" s="48">
        <f t="shared" si="109"/>
        <v>127.66</v>
      </c>
      <c r="N858" s="48">
        <f t="shared" si="110"/>
        <v>127.95</v>
      </c>
      <c r="O858" s="49">
        <f t="shared" ca="1" si="113"/>
        <v>120638300</v>
      </c>
    </row>
    <row r="859" spans="1:15" x14ac:dyDescent="0.25">
      <c r="A859">
        <v>844</v>
      </c>
      <c r="B859" s="93">
        <v>40969</v>
      </c>
      <c r="C859" s="48">
        <v>137.30999800000001</v>
      </c>
      <c r="D859" s="48">
        <v>137.990005</v>
      </c>
      <c r="E859" s="48">
        <v>136.929993</v>
      </c>
      <c r="F859" s="48">
        <v>137.729996</v>
      </c>
      <c r="G859" s="49">
        <v>145023500</v>
      </c>
      <c r="H859" s="48">
        <v>128.343649</v>
      </c>
      <c r="I859" s="52">
        <f t="shared" si="111"/>
        <v>0.93184965314309598</v>
      </c>
      <c r="J859" s="52">
        <f t="shared" ca="1" si="112"/>
        <v>1</v>
      </c>
      <c r="K859" s="48">
        <f t="shared" si="107"/>
        <v>127.95</v>
      </c>
      <c r="L859" s="48">
        <f t="shared" si="108"/>
        <v>128.59</v>
      </c>
      <c r="M859" s="48">
        <f t="shared" si="109"/>
        <v>127.6</v>
      </c>
      <c r="N859" s="48">
        <f t="shared" si="110"/>
        <v>128.34</v>
      </c>
      <c r="O859" s="49">
        <f t="shared" ca="1" si="113"/>
        <v>145023500</v>
      </c>
    </row>
    <row r="860" spans="1:15" x14ac:dyDescent="0.25">
      <c r="A860">
        <v>845</v>
      </c>
      <c r="B860" s="93">
        <v>40968</v>
      </c>
      <c r="C860" s="48">
        <v>137.759995</v>
      </c>
      <c r="D860" s="48">
        <v>138.19000199999999</v>
      </c>
      <c r="E860" s="48">
        <v>136.53999300000001</v>
      </c>
      <c r="F860" s="48">
        <v>137.020004</v>
      </c>
      <c r="G860" s="49">
        <v>185934700</v>
      </c>
      <c r="H860" s="48">
        <v>127.682044</v>
      </c>
      <c r="I860" s="52">
        <f t="shared" si="111"/>
        <v>0.93184965897388239</v>
      </c>
      <c r="J860" s="52">
        <f t="shared" ca="1" si="112"/>
        <v>1</v>
      </c>
      <c r="K860" s="48">
        <f t="shared" si="107"/>
        <v>128.37</v>
      </c>
      <c r="L860" s="48">
        <f t="shared" si="108"/>
        <v>128.77000000000001</v>
      </c>
      <c r="M860" s="48">
        <f t="shared" si="109"/>
        <v>127.23</v>
      </c>
      <c r="N860" s="48">
        <f t="shared" si="110"/>
        <v>127.68</v>
      </c>
      <c r="O860" s="49">
        <f t="shared" ca="1" si="113"/>
        <v>185934700</v>
      </c>
    </row>
    <row r="861" spans="1:15" x14ac:dyDescent="0.25">
      <c r="A861">
        <v>846</v>
      </c>
      <c r="B861" s="93">
        <v>40967</v>
      </c>
      <c r="C861" s="48">
        <v>137.199997</v>
      </c>
      <c r="D861" s="48">
        <v>137.720001</v>
      </c>
      <c r="E861" s="48">
        <v>136.929993</v>
      </c>
      <c r="F861" s="48">
        <v>137.55999800000001</v>
      </c>
      <c r="G861" s="49">
        <v>129355900</v>
      </c>
      <c r="H861" s="48">
        <v>128.185237</v>
      </c>
      <c r="I861" s="52">
        <f t="shared" si="111"/>
        <v>0.93184965734006475</v>
      </c>
      <c r="J861" s="52">
        <f t="shared" ca="1" si="112"/>
        <v>1</v>
      </c>
      <c r="K861" s="48">
        <f t="shared" si="107"/>
        <v>127.85</v>
      </c>
      <c r="L861" s="48">
        <f t="shared" si="108"/>
        <v>128.33000000000001</v>
      </c>
      <c r="M861" s="48">
        <f t="shared" si="109"/>
        <v>127.6</v>
      </c>
      <c r="N861" s="48">
        <f t="shared" si="110"/>
        <v>128.19</v>
      </c>
      <c r="O861" s="49">
        <f t="shared" ca="1" si="113"/>
        <v>129355900</v>
      </c>
    </row>
    <row r="862" spans="1:15" x14ac:dyDescent="0.25">
      <c r="A862">
        <v>847</v>
      </c>
      <c r="B862" s="93">
        <v>40966</v>
      </c>
      <c r="C862" s="48">
        <v>136.020004</v>
      </c>
      <c r="D862" s="48">
        <v>137.529999</v>
      </c>
      <c r="E862" s="48">
        <v>135.800003</v>
      </c>
      <c r="F862" s="48">
        <v>137.16000399999999</v>
      </c>
      <c r="G862" s="49">
        <v>145728900</v>
      </c>
      <c r="H862" s="48">
        <v>127.81250300000001</v>
      </c>
      <c r="I862" s="52">
        <f t="shared" si="111"/>
        <v>0.93184965932196984</v>
      </c>
      <c r="J862" s="52">
        <f t="shared" ca="1" si="112"/>
        <v>1</v>
      </c>
      <c r="K862" s="48">
        <f t="shared" si="107"/>
        <v>126.75</v>
      </c>
      <c r="L862" s="48">
        <f t="shared" si="108"/>
        <v>128.16</v>
      </c>
      <c r="M862" s="48">
        <f t="shared" si="109"/>
        <v>126.55</v>
      </c>
      <c r="N862" s="48">
        <f t="shared" si="110"/>
        <v>127.81</v>
      </c>
      <c r="O862" s="49">
        <f t="shared" ca="1" si="113"/>
        <v>145728900</v>
      </c>
    </row>
    <row r="863" spans="1:15" x14ac:dyDescent="0.25">
      <c r="A863">
        <v>848</v>
      </c>
      <c r="B863" s="93">
        <v>40963</v>
      </c>
      <c r="C863" s="48">
        <v>136.929993</v>
      </c>
      <c r="D863" s="48">
        <v>137.199997</v>
      </c>
      <c r="E863" s="48">
        <v>136.63000500000001</v>
      </c>
      <c r="F863" s="48">
        <v>136.929993</v>
      </c>
      <c r="G863" s="49">
        <v>105539100</v>
      </c>
      <c r="H863" s="48">
        <v>127.598167</v>
      </c>
      <c r="I863" s="52">
        <f t="shared" si="111"/>
        <v>0.93184965692651434</v>
      </c>
      <c r="J863" s="52">
        <f t="shared" ca="1" si="112"/>
        <v>1</v>
      </c>
      <c r="K863" s="48">
        <f t="shared" si="107"/>
        <v>127.6</v>
      </c>
      <c r="L863" s="48">
        <f t="shared" si="108"/>
        <v>127.85</v>
      </c>
      <c r="M863" s="48">
        <f t="shared" si="109"/>
        <v>127.32</v>
      </c>
      <c r="N863" s="48">
        <f t="shared" si="110"/>
        <v>127.6</v>
      </c>
      <c r="O863" s="49">
        <f t="shared" ca="1" si="113"/>
        <v>105539100</v>
      </c>
    </row>
    <row r="864" spans="1:15" x14ac:dyDescent="0.25">
      <c r="A864">
        <v>849</v>
      </c>
      <c r="B864" s="93">
        <v>40962</v>
      </c>
      <c r="C864" s="48">
        <v>135.96000699999999</v>
      </c>
      <c r="D864" s="48">
        <v>136.729996</v>
      </c>
      <c r="E864" s="48">
        <v>135.5</v>
      </c>
      <c r="F864" s="48">
        <v>136.63000500000001</v>
      </c>
      <c r="G864" s="49">
        <v>137704300</v>
      </c>
      <c r="H864" s="48">
        <v>127.318623</v>
      </c>
      <c r="I864" s="52">
        <f t="shared" si="111"/>
        <v>0.93184965483972571</v>
      </c>
      <c r="J864" s="52">
        <f t="shared" ca="1" si="112"/>
        <v>1</v>
      </c>
      <c r="K864" s="48">
        <f t="shared" si="107"/>
        <v>126.69</v>
      </c>
      <c r="L864" s="48">
        <f t="shared" si="108"/>
        <v>127.41</v>
      </c>
      <c r="M864" s="48">
        <f t="shared" si="109"/>
        <v>126.27</v>
      </c>
      <c r="N864" s="48">
        <f t="shared" si="110"/>
        <v>127.32</v>
      </c>
      <c r="O864" s="49">
        <f t="shared" ca="1" si="113"/>
        <v>137704300</v>
      </c>
    </row>
    <row r="865" spans="1:15" x14ac:dyDescent="0.25">
      <c r="A865">
        <v>850</v>
      </c>
      <c r="B865" s="93">
        <v>40961</v>
      </c>
      <c r="C865" s="48">
        <v>136.259995</v>
      </c>
      <c r="D865" s="48">
        <v>136.550003</v>
      </c>
      <c r="E865" s="48">
        <v>135.78999300000001</v>
      </c>
      <c r="F865" s="48">
        <v>136.029999</v>
      </c>
      <c r="G865" s="49">
        <v>124455300</v>
      </c>
      <c r="H865" s="48">
        <v>126.759508</v>
      </c>
      <c r="I865" s="52">
        <f t="shared" si="111"/>
        <v>0.93184965766264538</v>
      </c>
      <c r="J865" s="52">
        <f t="shared" ca="1" si="112"/>
        <v>1</v>
      </c>
      <c r="K865" s="48">
        <f t="shared" si="107"/>
        <v>126.97</v>
      </c>
      <c r="L865" s="48">
        <f t="shared" si="108"/>
        <v>127.24</v>
      </c>
      <c r="M865" s="48">
        <f t="shared" si="109"/>
        <v>126.54</v>
      </c>
      <c r="N865" s="48">
        <f t="shared" si="110"/>
        <v>126.76</v>
      </c>
      <c r="O865" s="49">
        <f t="shared" ca="1" si="113"/>
        <v>124455300</v>
      </c>
    </row>
    <row r="866" spans="1:15" x14ac:dyDescent="0.25">
      <c r="A866">
        <v>851</v>
      </c>
      <c r="B866" s="93">
        <v>40960</v>
      </c>
      <c r="C866" s="48">
        <v>136.729996</v>
      </c>
      <c r="D866" s="48">
        <v>137.050003</v>
      </c>
      <c r="E866" s="48">
        <v>136.050003</v>
      </c>
      <c r="F866" s="48">
        <v>136.470001</v>
      </c>
      <c r="G866" s="49">
        <v>134042300</v>
      </c>
      <c r="H866" s="48">
        <v>127.169524</v>
      </c>
      <c r="I866" s="52">
        <f t="shared" si="111"/>
        <v>0.93184965976515233</v>
      </c>
      <c r="J866" s="52">
        <f t="shared" ca="1" si="112"/>
        <v>1</v>
      </c>
      <c r="K866" s="48">
        <f t="shared" si="107"/>
        <v>127.41</v>
      </c>
      <c r="L866" s="48">
        <f t="shared" si="108"/>
        <v>127.71</v>
      </c>
      <c r="M866" s="48">
        <f t="shared" si="109"/>
        <v>126.78</v>
      </c>
      <c r="N866" s="48">
        <f t="shared" si="110"/>
        <v>127.17</v>
      </c>
      <c r="O866" s="49">
        <f t="shared" ca="1" si="113"/>
        <v>134042300</v>
      </c>
    </row>
    <row r="867" spans="1:15" x14ac:dyDescent="0.25">
      <c r="A867">
        <v>852</v>
      </c>
      <c r="B867" s="93">
        <v>40956</v>
      </c>
      <c r="C867" s="48">
        <v>136.520004</v>
      </c>
      <c r="D867" s="48">
        <v>136.63000500000001</v>
      </c>
      <c r="E867" s="48">
        <v>135.96000699999999</v>
      </c>
      <c r="F867" s="48">
        <v>136.41000399999999</v>
      </c>
      <c r="G867" s="49">
        <v>129869400</v>
      </c>
      <c r="H867" s="48">
        <v>127.113615</v>
      </c>
      <c r="I867" s="52">
        <f t="shared" si="111"/>
        <v>0.93184965378345719</v>
      </c>
      <c r="J867" s="52">
        <f t="shared" ca="1" si="112"/>
        <v>1</v>
      </c>
      <c r="K867" s="48">
        <f t="shared" si="107"/>
        <v>127.22</v>
      </c>
      <c r="L867" s="48">
        <f t="shared" si="108"/>
        <v>127.32</v>
      </c>
      <c r="M867" s="48">
        <f t="shared" si="109"/>
        <v>126.69</v>
      </c>
      <c r="N867" s="48">
        <f t="shared" si="110"/>
        <v>127.11</v>
      </c>
      <c r="O867" s="49">
        <f t="shared" ca="1" si="113"/>
        <v>129869400</v>
      </c>
    </row>
    <row r="868" spans="1:15" x14ac:dyDescent="0.25">
      <c r="A868">
        <v>853</v>
      </c>
      <c r="B868" s="93">
        <v>40955</v>
      </c>
      <c r="C868" s="48">
        <v>134.570007</v>
      </c>
      <c r="D868" s="48">
        <v>136.16999799999999</v>
      </c>
      <c r="E868" s="48">
        <v>134.33000200000001</v>
      </c>
      <c r="F868" s="48">
        <v>136.050003</v>
      </c>
      <c r="G868" s="49">
        <v>186567800</v>
      </c>
      <c r="H868" s="48">
        <v>126.778149</v>
      </c>
      <c r="I868" s="52">
        <f t="shared" si="111"/>
        <v>0.93184965971665579</v>
      </c>
      <c r="J868" s="52">
        <f t="shared" ca="1" si="112"/>
        <v>1</v>
      </c>
      <c r="K868" s="48">
        <f t="shared" si="107"/>
        <v>125.4</v>
      </c>
      <c r="L868" s="48">
        <f t="shared" si="108"/>
        <v>126.89</v>
      </c>
      <c r="M868" s="48">
        <f t="shared" si="109"/>
        <v>125.18</v>
      </c>
      <c r="N868" s="48">
        <f t="shared" si="110"/>
        <v>126.78</v>
      </c>
      <c r="O868" s="49">
        <f t="shared" ca="1" si="113"/>
        <v>186567800</v>
      </c>
    </row>
    <row r="869" spans="1:15" x14ac:dyDescent="0.25">
      <c r="A869">
        <v>854</v>
      </c>
      <c r="B869" s="93">
        <v>40954</v>
      </c>
      <c r="C869" s="48">
        <v>135.63000500000001</v>
      </c>
      <c r="D869" s="48">
        <v>135.83000200000001</v>
      </c>
      <c r="E869" s="48">
        <v>134.28999300000001</v>
      </c>
      <c r="F869" s="48">
        <v>134.55999800000001</v>
      </c>
      <c r="G869" s="49">
        <v>195195100</v>
      </c>
      <c r="H869" s="48">
        <v>125.38968800000001</v>
      </c>
      <c r="I869" s="52">
        <f t="shared" si="111"/>
        <v>0.93184965713212931</v>
      </c>
      <c r="J869" s="52">
        <f t="shared" ca="1" si="112"/>
        <v>1</v>
      </c>
      <c r="K869" s="48">
        <f t="shared" si="107"/>
        <v>126.39</v>
      </c>
      <c r="L869" s="48">
        <f t="shared" si="108"/>
        <v>126.57</v>
      </c>
      <c r="M869" s="48">
        <f t="shared" si="109"/>
        <v>125.14</v>
      </c>
      <c r="N869" s="48">
        <f t="shared" si="110"/>
        <v>125.39</v>
      </c>
      <c r="O869" s="49">
        <f t="shared" ca="1" si="113"/>
        <v>195195100</v>
      </c>
    </row>
    <row r="870" spans="1:15" x14ac:dyDescent="0.25">
      <c r="A870">
        <v>855</v>
      </c>
      <c r="B870" s="93">
        <v>40953</v>
      </c>
      <c r="C870" s="48">
        <v>135</v>
      </c>
      <c r="D870" s="48">
        <v>135.270004</v>
      </c>
      <c r="E870" s="48">
        <v>134.25</v>
      </c>
      <c r="F870" s="48">
        <v>135.19000199999999</v>
      </c>
      <c r="G870" s="49">
        <v>165329500</v>
      </c>
      <c r="H870" s="48">
        <v>125.976758</v>
      </c>
      <c r="I870" s="52">
        <f t="shared" si="111"/>
        <v>0.93184966444486039</v>
      </c>
      <c r="J870" s="52">
        <f t="shared" ca="1" si="112"/>
        <v>1</v>
      </c>
      <c r="K870" s="48">
        <f t="shared" si="107"/>
        <v>125.8</v>
      </c>
      <c r="L870" s="48">
        <f t="shared" si="108"/>
        <v>126.05</v>
      </c>
      <c r="M870" s="48">
        <f t="shared" si="109"/>
        <v>125.1</v>
      </c>
      <c r="N870" s="48">
        <f t="shared" si="110"/>
        <v>125.98</v>
      </c>
      <c r="O870" s="49">
        <f t="shared" ca="1" si="113"/>
        <v>165329500</v>
      </c>
    </row>
    <row r="871" spans="1:15" x14ac:dyDescent="0.25">
      <c r="A871">
        <v>856</v>
      </c>
      <c r="B871" s="93">
        <v>40952</v>
      </c>
      <c r="C871" s="48">
        <v>135.320007</v>
      </c>
      <c r="D871" s="48">
        <v>135.520004</v>
      </c>
      <c r="E871" s="48">
        <v>134.740005</v>
      </c>
      <c r="F871" s="48">
        <v>135.36000100000001</v>
      </c>
      <c r="G871" s="49">
        <v>115841900</v>
      </c>
      <c r="H871" s="48">
        <v>126.13517</v>
      </c>
      <c r="I871" s="52">
        <f t="shared" si="111"/>
        <v>0.93184965328125247</v>
      </c>
      <c r="J871" s="52">
        <f t="shared" ca="1" si="112"/>
        <v>1</v>
      </c>
      <c r="K871" s="48">
        <f t="shared" si="107"/>
        <v>126.1</v>
      </c>
      <c r="L871" s="48">
        <f t="shared" si="108"/>
        <v>126.28</v>
      </c>
      <c r="M871" s="48">
        <f t="shared" si="109"/>
        <v>125.56</v>
      </c>
      <c r="N871" s="48">
        <f t="shared" si="110"/>
        <v>126.14</v>
      </c>
      <c r="O871" s="49">
        <f t="shared" ca="1" si="113"/>
        <v>115841900</v>
      </c>
    </row>
    <row r="872" spans="1:15" x14ac:dyDescent="0.25">
      <c r="A872">
        <v>857</v>
      </c>
      <c r="B872" s="93">
        <v>40949</v>
      </c>
      <c r="C872" s="48">
        <v>134.16000399999999</v>
      </c>
      <c r="D872" s="48">
        <v>134.470001</v>
      </c>
      <c r="E872" s="48">
        <v>133.83999600000001</v>
      </c>
      <c r="F872" s="48">
        <v>134.36000100000001</v>
      </c>
      <c r="G872" s="49">
        <v>167907500</v>
      </c>
      <c r="H872" s="48">
        <v>125.203321</v>
      </c>
      <c r="I872" s="52">
        <f t="shared" si="111"/>
        <v>0.93184965814342313</v>
      </c>
      <c r="J872" s="52">
        <f t="shared" ca="1" si="112"/>
        <v>1</v>
      </c>
      <c r="K872" s="48">
        <f t="shared" si="107"/>
        <v>125.02</v>
      </c>
      <c r="L872" s="48">
        <f t="shared" si="108"/>
        <v>125.31</v>
      </c>
      <c r="M872" s="48">
        <f t="shared" si="109"/>
        <v>124.72</v>
      </c>
      <c r="N872" s="48">
        <f t="shared" si="110"/>
        <v>125.2</v>
      </c>
      <c r="O872" s="49">
        <f t="shared" ca="1" si="113"/>
        <v>167907500</v>
      </c>
    </row>
    <row r="873" spans="1:15" x14ac:dyDescent="0.25">
      <c r="A873">
        <v>858</v>
      </c>
      <c r="B873" s="93">
        <v>40948</v>
      </c>
      <c r="C873" s="48">
        <v>135.41000399999999</v>
      </c>
      <c r="D873" s="48">
        <v>135.58999600000001</v>
      </c>
      <c r="E873" s="48">
        <v>134.55999800000001</v>
      </c>
      <c r="F873" s="48">
        <v>135.36000100000001</v>
      </c>
      <c r="G873" s="49">
        <v>148602900</v>
      </c>
      <c r="H873" s="48">
        <v>126.13517</v>
      </c>
      <c r="I873" s="52">
        <f t="shared" si="111"/>
        <v>0.93184965328125247</v>
      </c>
      <c r="J873" s="52">
        <f t="shared" ca="1" si="112"/>
        <v>1</v>
      </c>
      <c r="K873" s="48">
        <f t="shared" si="107"/>
        <v>126.18</v>
      </c>
      <c r="L873" s="48">
        <f t="shared" si="108"/>
        <v>126.35</v>
      </c>
      <c r="M873" s="48">
        <f t="shared" si="109"/>
        <v>125.39</v>
      </c>
      <c r="N873" s="48">
        <f t="shared" si="110"/>
        <v>126.14</v>
      </c>
      <c r="O873" s="49">
        <f t="shared" ca="1" si="113"/>
        <v>148602900</v>
      </c>
    </row>
    <row r="874" spans="1:15" x14ac:dyDescent="0.25">
      <c r="A874">
        <v>859</v>
      </c>
      <c r="B874" s="93">
        <v>40947</v>
      </c>
      <c r="C874" s="48">
        <v>134.86000100000001</v>
      </c>
      <c r="D874" s="48">
        <v>135.220001</v>
      </c>
      <c r="E874" s="48">
        <v>134.30999800000001</v>
      </c>
      <c r="F874" s="48">
        <v>135.19000199999999</v>
      </c>
      <c r="G874" s="49">
        <v>139361400</v>
      </c>
      <c r="H874" s="48">
        <v>125.976758</v>
      </c>
      <c r="I874" s="52">
        <f t="shared" si="111"/>
        <v>0.93184966444486039</v>
      </c>
      <c r="J874" s="52">
        <f t="shared" ca="1" si="112"/>
        <v>1</v>
      </c>
      <c r="K874" s="48">
        <f t="shared" si="107"/>
        <v>125.67</v>
      </c>
      <c r="L874" s="48">
        <f t="shared" si="108"/>
        <v>126</v>
      </c>
      <c r="M874" s="48">
        <f t="shared" si="109"/>
        <v>125.16</v>
      </c>
      <c r="N874" s="48">
        <f t="shared" si="110"/>
        <v>125.98</v>
      </c>
      <c r="O874" s="49">
        <f t="shared" ca="1" si="113"/>
        <v>139361400</v>
      </c>
    </row>
    <row r="875" spans="1:15" x14ac:dyDescent="0.25">
      <c r="A875">
        <v>860</v>
      </c>
      <c r="B875" s="93">
        <v>40946</v>
      </c>
      <c r="C875" s="48">
        <v>134.16999799999999</v>
      </c>
      <c r="D875" s="48">
        <v>135.020004</v>
      </c>
      <c r="E875" s="48">
        <v>133.63999899999999</v>
      </c>
      <c r="F875" s="48">
        <v>134.78999300000001</v>
      </c>
      <c r="G875" s="49">
        <v>135528100</v>
      </c>
      <c r="H875" s="48">
        <v>125.604009</v>
      </c>
      <c r="I875" s="52">
        <f t="shared" si="111"/>
        <v>0.93184965889863947</v>
      </c>
      <c r="J875" s="52">
        <f t="shared" ca="1" si="112"/>
        <v>1</v>
      </c>
      <c r="K875" s="48">
        <f t="shared" si="107"/>
        <v>125.03</v>
      </c>
      <c r="L875" s="48">
        <f t="shared" si="108"/>
        <v>125.82</v>
      </c>
      <c r="M875" s="48">
        <f t="shared" si="109"/>
        <v>124.53</v>
      </c>
      <c r="N875" s="48">
        <f t="shared" si="110"/>
        <v>125.6</v>
      </c>
      <c r="O875" s="49">
        <f t="shared" ca="1" si="113"/>
        <v>135528100</v>
      </c>
    </row>
    <row r="876" spans="1:15" x14ac:dyDescent="0.25">
      <c r="A876">
        <v>861</v>
      </c>
      <c r="B876" s="93">
        <v>40945</v>
      </c>
      <c r="C876" s="48">
        <v>133.979996</v>
      </c>
      <c r="D876" s="48">
        <v>134.509995</v>
      </c>
      <c r="E876" s="48">
        <v>133.83000200000001</v>
      </c>
      <c r="F876" s="48">
        <v>134.449997</v>
      </c>
      <c r="G876" s="49">
        <v>107694500</v>
      </c>
      <c r="H876" s="48">
        <v>125.287184</v>
      </c>
      <c r="I876" s="52">
        <f t="shared" si="111"/>
        <v>0.93184966006358483</v>
      </c>
      <c r="J876" s="52">
        <f t="shared" ca="1" si="112"/>
        <v>1</v>
      </c>
      <c r="K876" s="48">
        <f t="shared" si="107"/>
        <v>124.85</v>
      </c>
      <c r="L876" s="48">
        <f t="shared" si="108"/>
        <v>125.34</v>
      </c>
      <c r="M876" s="48">
        <f t="shared" si="109"/>
        <v>124.71</v>
      </c>
      <c r="N876" s="48">
        <f t="shared" si="110"/>
        <v>125.29</v>
      </c>
      <c r="O876" s="49">
        <f t="shared" ca="1" si="113"/>
        <v>107694500</v>
      </c>
    </row>
    <row r="877" spans="1:15" x14ac:dyDescent="0.25">
      <c r="A877">
        <v>862</v>
      </c>
      <c r="B877" s="93">
        <v>40942</v>
      </c>
      <c r="C877" s="48">
        <v>134</v>
      </c>
      <c r="D877" s="48">
        <v>134.61999499999999</v>
      </c>
      <c r="E877" s="48">
        <v>133.770004</v>
      </c>
      <c r="F877" s="48">
        <v>134.53999300000001</v>
      </c>
      <c r="G877" s="49">
        <v>160598500</v>
      </c>
      <c r="H877" s="48">
        <v>125.371047</v>
      </c>
      <c r="I877" s="52">
        <f t="shared" si="111"/>
        <v>0.93184966198117758</v>
      </c>
      <c r="J877" s="52">
        <f t="shared" ca="1" si="112"/>
        <v>1</v>
      </c>
      <c r="K877" s="48">
        <f t="shared" si="107"/>
        <v>124.87</v>
      </c>
      <c r="L877" s="48">
        <f t="shared" si="108"/>
        <v>125.45</v>
      </c>
      <c r="M877" s="48">
        <f t="shared" si="109"/>
        <v>124.65</v>
      </c>
      <c r="N877" s="48">
        <f t="shared" si="110"/>
        <v>125.37</v>
      </c>
      <c r="O877" s="49">
        <f t="shared" ca="1" si="113"/>
        <v>160598500</v>
      </c>
    </row>
    <row r="878" spans="1:15" x14ac:dyDescent="0.25">
      <c r="A878">
        <v>863</v>
      </c>
      <c r="B878" s="93">
        <v>40941</v>
      </c>
      <c r="C878" s="48">
        <v>132.729996</v>
      </c>
      <c r="D878" s="48">
        <v>133.020004</v>
      </c>
      <c r="E878" s="48">
        <v>132.21000699999999</v>
      </c>
      <c r="F878" s="48">
        <v>132.679993</v>
      </c>
      <c r="G878" s="49">
        <v>113090400</v>
      </c>
      <c r="H878" s="48">
        <v>123.637806</v>
      </c>
      <c r="I878" s="52">
        <f t="shared" si="111"/>
        <v>0.93184965724259572</v>
      </c>
      <c r="J878" s="52">
        <f t="shared" ca="1" si="112"/>
        <v>1</v>
      </c>
      <c r="K878" s="48">
        <f t="shared" si="107"/>
        <v>123.68</v>
      </c>
      <c r="L878" s="48">
        <f t="shared" si="108"/>
        <v>123.95</v>
      </c>
      <c r="M878" s="48">
        <f t="shared" si="109"/>
        <v>123.2</v>
      </c>
      <c r="N878" s="48">
        <f t="shared" si="110"/>
        <v>123.64</v>
      </c>
      <c r="O878" s="49">
        <f t="shared" ca="1" si="113"/>
        <v>113090400</v>
      </c>
    </row>
    <row r="879" spans="1:15" x14ac:dyDescent="0.25">
      <c r="A879">
        <v>864</v>
      </c>
      <c r="B879" s="93">
        <v>40940</v>
      </c>
      <c r="C879" s="48">
        <v>132.28999300000001</v>
      </c>
      <c r="D879" s="48">
        <v>133.13999899999999</v>
      </c>
      <c r="E879" s="48">
        <v>132.13000500000001</v>
      </c>
      <c r="F879" s="48">
        <v>132.470001</v>
      </c>
      <c r="G879" s="49">
        <v>166234500</v>
      </c>
      <c r="H879" s="48">
        <v>123.442125</v>
      </c>
      <c r="I879" s="52">
        <f t="shared" si="111"/>
        <v>0.93184965704046463</v>
      </c>
      <c r="J879" s="52">
        <f t="shared" ca="1" si="112"/>
        <v>1</v>
      </c>
      <c r="K879" s="48">
        <f t="shared" si="107"/>
        <v>123.27</v>
      </c>
      <c r="L879" s="48">
        <f t="shared" si="108"/>
        <v>124.07</v>
      </c>
      <c r="M879" s="48">
        <f t="shared" si="109"/>
        <v>123.13</v>
      </c>
      <c r="N879" s="48">
        <f t="shared" si="110"/>
        <v>123.44</v>
      </c>
      <c r="O879" s="49">
        <f t="shared" ca="1" si="113"/>
        <v>166234500</v>
      </c>
    </row>
    <row r="880" spans="1:15" x14ac:dyDescent="0.25">
      <c r="A880">
        <v>865</v>
      </c>
      <c r="B880" s="93">
        <v>40939</v>
      </c>
      <c r="C880" s="48">
        <v>132.020004</v>
      </c>
      <c r="D880" s="48">
        <v>132.179993</v>
      </c>
      <c r="E880" s="48">
        <v>130.679993</v>
      </c>
      <c r="F880" s="48">
        <v>131.320007</v>
      </c>
      <c r="G880" s="49">
        <v>157212000</v>
      </c>
      <c r="H880" s="48">
        <v>122.370504</v>
      </c>
      <c r="I880" s="52">
        <f t="shared" si="111"/>
        <v>0.93184966095836408</v>
      </c>
      <c r="J880" s="52">
        <f t="shared" ca="1" si="112"/>
        <v>1</v>
      </c>
      <c r="K880" s="48">
        <f t="shared" si="107"/>
        <v>123.02</v>
      </c>
      <c r="L880" s="48">
        <f t="shared" si="108"/>
        <v>123.17</v>
      </c>
      <c r="M880" s="48">
        <f t="shared" si="109"/>
        <v>121.77</v>
      </c>
      <c r="N880" s="48">
        <f t="shared" si="110"/>
        <v>122.37</v>
      </c>
      <c r="O880" s="49">
        <f t="shared" ca="1" si="113"/>
        <v>157212000</v>
      </c>
    </row>
    <row r="881" spans="1:15" x14ac:dyDescent="0.25">
      <c r="A881">
        <v>866</v>
      </c>
      <c r="B881" s="93">
        <v>40938</v>
      </c>
      <c r="C881" s="48">
        <v>130.509995</v>
      </c>
      <c r="D881" s="48">
        <v>131.44000199999999</v>
      </c>
      <c r="E881" s="48">
        <v>130.05999800000001</v>
      </c>
      <c r="F881" s="48">
        <v>131.36999499999999</v>
      </c>
      <c r="G881" s="49">
        <v>147311800</v>
      </c>
      <c r="H881" s="48">
        <v>122.417085</v>
      </c>
      <c r="I881" s="52">
        <f t="shared" si="111"/>
        <v>0.93184965866825231</v>
      </c>
      <c r="J881" s="52">
        <f t="shared" ca="1" si="112"/>
        <v>1</v>
      </c>
      <c r="K881" s="48">
        <f t="shared" si="107"/>
        <v>121.62</v>
      </c>
      <c r="L881" s="48">
        <f t="shared" si="108"/>
        <v>122.48</v>
      </c>
      <c r="M881" s="48">
        <f t="shared" si="109"/>
        <v>121.2</v>
      </c>
      <c r="N881" s="48">
        <f t="shared" si="110"/>
        <v>122.42</v>
      </c>
      <c r="O881" s="49">
        <f t="shared" ca="1" si="113"/>
        <v>147311800</v>
      </c>
    </row>
    <row r="882" spans="1:15" x14ac:dyDescent="0.25">
      <c r="A882">
        <v>867</v>
      </c>
      <c r="B882" s="93">
        <v>40935</v>
      </c>
      <c r="C882" s="48">
        <v>131.240005</v>
      </c>
      <c r="D882" s="48">
        <v>132.050003</v>
      </c>
      <c r="E882" s="48">
        <v>131.14999399999999</v>
      </c>
      <c r="F882" s="48">
        <v>131.820007</v>
      </c>
      <c r="G882" s="49">
        <v>135259100</v>
      </c>
      <c r="H882" s="48">
        <v>122.836429</v>
      </c>
      <c r="I882" s="52">
        <f t="shared" si="111"/>
        <v>0.93184966224436627</v>
      </c>
      <c r="J882" s="52">
        <f t="shared" ca="1" si="112"/>
        <v>1</v>
      </c>
      <c r="K882" s="48">
        <f t="shared" si="107"/>
        <v>122.3</v>
      </c>
      <c r="L882" s="48">
        <f t="shared" si="108"/>
        <v>123.05</v>
      </c>
      <c r="M882" s="48">
        <f t="shared" si="109"/>
        <v>122.21</v>
      </c>
      <c r="N882" s="48">
        <f t="shared" si="110"/>
        <v>122.84</v>
      </c>
      <c r="O882" s="49">
        <f t="shared" ca="1" si="113"/>
        <v>135259100</v>
      </c>
    </row>
    <row r="883" spans="1:15" x14ac:dyDescent="0.25">
      <c r="A883">
        <v>868</v>
      </c>
      <c r="B883" s="93">
        <v>40934</v>
      </c>
      <c r="C883" s="48">
        <v>133.14999399999999</v>
      </c>
      <c r="D883" s="48">
        <v>133.39999399999999</v>
      </c>
      <c r="E883" s="48">
        <v>131.36000100000001</v>
      </c>
      <c r="F883" s="48">
        <v>131.88000500000001</v>
      </c>
      <c r="G883" s="49">
        <v>184880500</v>
      </c>
      <c r="H883" s="48">
        <v>122.892338</v>
      </c>
      <c r="I883" s="52">
        <f t="shared" si="111"/>
        <v>0.93184966136451075</v>
      </c>
      <c r="J883" s="52">
        <f t="shared" ca="1" si="112"/>
        <v>1</v>
      </c>
      <c r="K883" s="48">
        <f t="shared" si="107"/>
        <v>124.08</v>
      </c>
      <c r="L883" s="48">
        <f t="shared" si="108"/>
        <v>124.31</v>
      </c>
      <c r="M883" s="48">
        <f t="shared" si="109"/>
        <v>122.41</v>
      </c>
      <c r="N883" s="48">
        <f t="shared" si="110"/>
        <v>122.89</v>
      </c>
      <c r="O883" s="49">
        <f t="shared" ca="1" si="113"/>
        <v>184880500</v>
      </c>
    </row>
    <row r="884" spans="1:15" x14ac:dyDescent="0.25">
      <c r="A884">
        <v>869</v>
      </c>
      <c r="B884" s="93">
        <v>40933</v>
      </c>
      <c r="C884" s="48">
        <v>131.259995</v>
      </c>
      <c r="D884" s="48">
        <v>132.86999499999999</v>
      </c>
      <c r="E884" s="48">
        <v>130.75</v>
      </c>
      <c r="F884" s="48">
        <v>132.55999800000001</v>
      </c>
      <c r="G884" s="49">
        <v>198613200</v>
      </c>
      <c r="H884" s="48">
        <v>123.525988</v>
      </c>
      <c r="I884" s="52">
        <f t="shared" si="111"/>
        <v>0.93184965195910752</v>
      </c>
      <c r="J884" s="52">
        <f t="shared" ca="1" si="112"/>
        <v>1</v>
      </c>
      <c r="K884" s="48">
        <f t="shared" si="107"/>
        <v>122.31</v>
      </c>
      <c r="L884" s="48">
        <f t="shared" si="108"/>
        <v>123.81</v>
      </c>
      <c r="M884" s="48">
        <f t="shared" si="109"/>
        <v>121.84</v>
      </c>
      <c r="N884" s="48">
        <f t="shared" si="110"/>
        <v>123.53</v>
      </c>
      <c r="O884" s="49">
        <f t="shared" ca="1" si="113"/>
        <v>198613200</v>
      </c>
    </row>
    <row r="885" spans="1:15" x14ac:dyDescent="0.25">
      <c r="A885">
        <v>870</v>
      </c>
      <c r="B885" s="93">
        <v>40932</v>
      </c>
      <c r="C885" s="48">
        <v>130.800003</v>
      </c>
      <c r="D885" s="48">
        <v>131.5</v>
      </c>
      <c r="E885" s="48">
        <v>130.60000600000001</v>
      </c>
      <c r="F885" s="48">
        <v>131.46000699999999</v>
      </c>
      <c r="G885" s="49">
        <v>103083300</v>
      </c>
      <c r="H885" s="48">
        <v>122.500962</v>
      </c>
      <c r="I885" s="52">
        <f t="shared" si="111"/>
        <v>0.93184965371255468</v>
      </c>
      <c r="J885" s="52">
        <f t="shared" ca="1" si="112"/>
        <v>1</v>
      </c>
      <c r="K885" s="48">
        <f t="shared" si="107"/>
        <v>121.89</v>
      </c>
      <c r="L885" s="48">
        <f t="shared" si="108"/>
        <v>122.54</v>
      </c>
      <c r="M885" s="48">
        <f t="shared" si="109"/>
        <v>121.7</v>
      </c>
      <c r="N885" s="48">
        <f t="shared" si="110"/>
        <v>122.5</v>
      </c>
      <c r="O885" s="49">
        <f t="shared" ca="1" si="113"/>
        <v>103083300</v>
      </c>
    </row>
    <row r="886" spans="1:15" x14ac:dyDescent="0.25">
      <c r="A886">
        <v>871</v>
      </c>
      <c r="B886" s="93">
        <v>40931</v>
      </c>
      <c r="C886" s="48">
        <v>131.509995</v>
      </c>
      <c r="D886" s="48">
        <v>132.25</v>
      </c>
      <c r="E886" s="48">
        <v>130.979996</v>
      </c>
      <c r="F886" s="48">
        <v>131.61000100000001</v>
      </c>
      <c r="G886" s="49">
        <v>129295800</v>
      </c>
      <c r="H886" s="48">
        <v>122.64073399999999</v>
      </c>
      <c r="I886" s="52">
        <f t="shared" si="111"/>
        <v>0.93184965479940984</v>
      </c>
      <c r="J886" s="52">
        <f t="shared" ca="1" si="112"/>
        <v>1</v>
      </c>
      <c r="K886" s="48">
        <f t="shared" si="107"/>
        <v>122.55</v>
      </c>
      <c r="L886" s="48">
        <f t="shared" si="108"/>
        <v>123.24</v>
      </c>
      <c r="M886" s="48">
        <f t="shared" si="109"/>
        <v>122.05</v>
      </c>
      <c r="N886" s="48">
        <f t="shared" si="110"/>
        <v>122.64</v>
      </c>
      <c r="O886" s="49">
        <f t="shared" ca="1" si="113"/>
        <v>129295800</v>
      </c>
    </row>
    <row r="887" spans="1:15" x14ac:dyDescent="0.25">
      <c r="A887">
        <v>872</v>
      </c>
      <c r="B887" s="93">
        <v>40928</v>
      </c>
      <c r="C887" s="48">
        <v>131.240005</v>
      </c>
      <c r="D887" s="48">
        <v>131.949997</v>
      </c>
      <c r="E887" s="48">
        <v>130.91999799999999</v>
      </c>
      <c r="F887" s="48">
        <v>131.949997</v>
      </c>
      <c r="G887" s="49">
        <v>138230200</v>
      </c>
      <c r="H887" s="48">
        <v>122.95756</v>
      </c>
      <c r="I887" s="52">
        <f t="shared" si="111"/>
        <v>0.93184966120158386</v>
      </c>
      <c r="J887" s="52">
        <f t="shared" ca="1" si="112"/>
        <v>1</v>
      </c>
      <c r="K887" s="48">
        <f t="shared" si="107"/>
        <v>122.3</v>
      </c>
      <c r="L887" s="48">
        <f t="shared" si="108"/>
        <v>122.96</v>
      </c>
      <c r="M887" s="48">
        <f t="shared" si="109"/>
        <v>122</v>
      </c>
      <c r="N887" s="48">
        <f t="shared" si="110"/>
        <v>122.96</v>
      </c>
      <c r="O887" s="49">
        <f t="shared" ca="1" si="113"/>
        <v>138230200</v>
      </c>
    </row>
    <row r="888" spans="1:15" x14ac:dyDescent="0.25">
      <c r="A888">
        <v>873</v>
      </c>
      <c r="B888" s="93">
        <v>40927</v>
      </c>
      <c r="C888" s="48">
        <v>131.220001</v>
      </c>
      <c r="D888" s="48">
        <v>131.570007</v>
      </c>
      <c r="E888" s="48">
        <v>130.800003</v>
      </c>
      <c r="F888" s="48">
        <v>131.46000699999999</v>
      </c>
      <c r="G888" s="49">
        <v>126328900</v>
      </c>
      <c r="H888" s="48">
        <v>122.500962</v>
      </c>
      <c r="I888" s="52">
        <f t="shared" si="111"/>
        <v>0.93184965371255468</v>
      </c>
      <c r="J888" s="52">
        <f t="shared" ca="1" si="112"/>
        <v>1</v>
      </c>
      <c r="K888" s="48">
        <f t="shared" si="107"/>
        <v>122.28</v>
      </c>
      <c r="L888" s="48">
        <f t="shared" si="108"/>
        <v>122.6</v>
      </c>
      <c r="M888" s="48">
        <f t="shared" si="109"/>
        <v>121.89</v>
      </c>
      <c r="N888" s="48">
        <f t="shared" si="110"/>
        <v>122.5</v>
      </c>
      <c r="O888" s="49">
        <f t="shared" ca="1" si="113"/>
        <v>126328900</v>
      </c>
    </row>
    <row r="889" spans="1:15" x14ac:dyDescent="0.25">
      <c r="A889">
        <v>874</v>
      </c>
      <c r="B889" s="93">
        <v>40926</v>
      </c>
      <c r="C889" s="48">
        <v>129.30999800000001</v>
      </c>
      <c r="D889" s="48">
        <v>130.83999600000001</v>
      </c>
      <c r="E889" s="48">
        <v>129.08000200000001</v>
      </c>
      <c r="F889" s="48">
        <v>130.770004</v>
      </c>
      <c r="G889" s="49">
        <v>163395200</v>
      </c>
      <c r="H889" s="48">
        <v>121.857984</v>
      </c>
      <c r="I889" s="52">
        <f t="shared" si="111"/>
        <v>0.93184966179247042</v>
      </c>
      <c r="J889" s="52">
        <f t="shared" ca="1" si="112"/>
        <v>1</v>
      </c>
      <c r="K889" s="48">
        <f t="shared" si="107"/>
        <v>120.5</v>
      </c>
      <c r="L889" s="48">
        <f t="shared" si="108"/>
        <v>121.92</v>
      </c>
      <c r="M889" s="48">
        <f t="shared" si="109"/>
        <v>120.28</v>
      </c>
      <c r="N889" s="48">
        <f t="shared" si="110"/>
        <v>121.86</v>
      </c>
      <c r="O889" s="49">
        <f t="shared" ca="1" si="113"/>
        <v>163395200</v>
      </c>
    </row>
    <row r="890" spans="1:15" x14ac:dyDescent="0.25">
      <c r="A890">
        <v>875</v>
      </c>
      <c r="B890" s="93">
        <v>40925</v>
      </c>
      <c r="C890" s="48">
        <v>130.08000200000001</v>
      </c>
      <c r="D890" s="48">
        <v>130.320007</v>
      </c>
      <c r="E890" s="48">
        <v>128.89999399999999</v>
      </c>
      <c r="F890" s="48">
        <v>129.33999600000001</v>
      </c>
      <c r="G890" s="49">
        <v>132209200</v>
      </c>
      <c r="H890" s="48">
        <v>120.525431</v>
      </c>
      <c r="I890" s="52">
        <f t="shared" si="111"/>
        <v>0.93184965770371586</v>
      </c>
      <c r="J890" s="52">
        <f t="shared" ca="1" si="112"/>
        <v>1</v>
      </c>
      <c r="K890" s="48">
        <f t="shared" si="107"/>
        <v>121.22</v>
      </c>
      <c r="L890" s="48">
        <f t="shared" si="108"/>
        <v>121.44</v>
      </c>
      <c r="M890" s="48">
        <f t="shared" si="109"/>
        <v>120.12</v>
      </c>
      <c r="N890" s="48">
        <f t="shared" si="110"/>
        <v>120.53</v>
      </c>
      <c r="O890" s="49">
        <f t="shared" ca="1" si="113"/>
        <v>132209200</v>
      </c>
    </row>
    <row r="891" spans="1:15" x14ac:dyDescent="0.25">
      <c r="A891">
        <v>876</v>
      </c>
      <c r="B891" s="93">
        <v>40921</v>
      </c>
      <c r="C891" s="48">
        <v>128.63999899999999</v>
      </c>
      <c r="D891" s="48">
        <v>129.050003</v>
      </c>
      <c r="E891" s="48">
        <v>127.720001</v>
      </c>
      <c r="F891" s="48">
        <v>128.83999600000001</v>
      </c>
      <c r="G891" s="49">
        <v>179836200</v>
      </c>
      <c r="H891" s="48">
        <v>120.059507</v>
      </c>
      <c r="I891" s="52">
        <f t="shared" si="111"/>
        <v>0.9318496641369034</v>
      </c>
      <c r="J891" s="52">
        <f t="shared" ca="1" si="112"/>
        <v>1</v>
      </c>
      <c r="K891" s="48">
        <f t="shared" si="107"/>
        <v>119.87</v>
      </c>
      <c r="L891" s="48">
        <f t="shared" si="108"/>
        <v>120.26</v>
      </c>
      <c r="M891" s="48">
        <f t="shared" si="109"/>
        <v>119.02</v>
      </c>
      <c r="N891" s="48">
        <f t="shared" si="110"/>
        <v>120.06</v>
      </c>
      <c r="O891" s="49">
        <f t="shared" ca="1" si="113"/>
        <v>179836200</v>
      </c>
    </row>
    <row r="892" spans="1:15" x14ac:dyDescent="0.25">
      <c r="A892">
        <v>877</v>
      </c>
      <c r="B892" s="93">
        <v>40920</v>
      </c>
      <c r="C892" s="48">
        <v>129.570007</v>
      </c>
      <c r="D892" s="48">
        <v>129.699997</v>
      </c>
      <c r="E892" s="48">
        <v>128.53999300000001</v>
      </c>
      <c r="F892" s="48">
        <v>129.509995</v>
      </c>
      <c r="G892" s="49">
        <v>118983700</v>
      </c>
      <c r="H892" s="48">
        <v>120.68384399999999</v>
      </c>
      <c r="I892" s="52">
        <f t="shared" si="111"/>
        <v>0.93184965376610496</v>
      </c>
      <c r="J892" s="52">
        <f t="shared" ca="1" si="112"/>
        <v>1</v>
      </c>
      <c r="K892" s="48">
        <f t="shared" si="107"/>
        <v>120.74</v>
      </c>
      <c r="L892" s="48">
        <f t="shared" si="108"/>
        <v>120.86</v>
      </c>
      <c r="M892" s="48">
        <f t="shared" si="109"/>
        <v>119.78</v>
      </c>
      <c r="N892" s="48">
        <f t="shared" si="110"/>
        <v>120.68</v>
      </c>
      <c r="O892" s="49">
        <f t="shared" ca="1" si="113"/>
        <v>118983700</v>
      </c>
    </row>
    <row r="893" spans="1:15" x14ac:dyDescent="0.25">
      <c r="A893">
        <v>878</v>
      </c>
      <c r="B893" s="93">
        <v>40919</v>
      </c>
      <c r="C893" s="48">
        <v>128.729996</v>
      </c>
      <c r="D893" s="48">
        <v>129.36999499999999</v>
      </c>
      <c r="E893" s="48">
        <v>128.520004</v>
      </c>
      <c r="F893" s="48">
        <v>129.199997</v>
      </c>
      <c r="G893" s="49">
        <v>111540700</v>
      </c>
      <c r="H893" s="48">
        <v>120.39497299999999</v>
      </c>
      <c r="I893" s="52">
        <f t="shared" si="111"/>
        <v>0.93184965786028617</v>
      </c>
      <c r="J893" s="52">
        <f t="shared" ca="1" si="112"/>
        <v>1</v>
      </c>
      <c r="K893" s="48">
        <f t="shared" si="107"/>
        <v>119.96</v>
      </c>
      <c r="L893" s="48">
        <f t="shared" si="108"/>
        <v>120.55</v>
      </c>
      <c r="M893" s="48">
        <f t="shared" si="109"/>
        <v>119.76</v>
      </c>
      <c r="N893" s="48">
        <f t="shared" si="110"/>
        <v>120.39</v>
      </c>
      <c r="O893" s="49">
        <f t="shared" ca="1" si="113"/>
        <v>111540700</v>
      </c>
    </row>
    <row r="894" spans="1:15" x14ac:dyDescent="0.25">
      <c r="A894">
        <v>879</v>
      </c>
      <c r="B894" s="93">
        <v>40918</v>
      </c>
      <c r="C894" s="48">
        <v>129.38999899999999</v>
      </c>
      <c r="D894" s="48">
        <v>129.64999399999999</v>
      </c>
      <c r="E894" s="48">
        <v>128.949997</v>
      </c>
      <c r="F894" s="48">
        <v>129.13000500000001</v>
      </c>
      <c r="G894" s="49">
        <v>115282000</v>
      </c>
      <c r="H894" s="48">
        <v>120.329751</v>
      </c>
      <c r="I894" s="52">
        <f t="shared" si="111"/>
        <v>0.93184965802487185</v>
      </c>
      <c r="J894" s="52">
        <f t="shared" ca="1" si="112"/>
        <v>1</v>
      </c>
      <c r="K894" s="48">
        <f t="shared" si="107"/>
        <v>120.57</v>
      </c>
      <c r="L894" s="48">
        <f t="shared" si="108"/>
        <v>120.81</v>
      </c>
      <c r="M894" s="48">
        <f t="shared" si="109"/>
        <v>120.16</v>
      </c>
      <c r="N894" s="48">
        <f t="shared" si="110"/>
        <v>120.33</v>
      </c>
      <c r="O894" s="49">
        <f t="shared" ca="1" si="113"/>
        <v>115282000</v>
      </c>
    </row>
    <row r="895" spans="1:15" x14ac:dyDescent="0.25">
      <c r="A895">
        <v>880</v>
      </c>
      <c r="B895" s="93">
        <v>40917</v>
      </c>
      <c r="C895" s="48">
        <v>128</v>
      </c>
      <c r="D895" s="48">
        <v>128.179993</v>
      </c>
      <c r="E895" s="48">
        <v>127.410004</v>
      </c>
      <c r="F895" s="48">
        <v>128.020004</v>
      </c>
      <c r="G895" s="49">
        <v>99530200</v>
      </c>
      <c r="H895" s="48">
        <v>119.29539699999999</v>
      </c>
      <c r="I895" s="52">
        <f t="shared" si="111"/>
        <v>0.931849658433068</v>
      </c>
      <c r="J895" s="52">
        <f t="shared" ca="1" si="112"/>
        <v>1</v>
      </c>
      <c r="K895" s="48">
        <f t="shared" si="107"/>
        <v>119.28</v>
      </c>
      <c r="L895" s="48">
        <f t="shared" si="108"/>
        <v>119.44</v>
      </c>
      <c r="M895" s="48">
        <f t="shared" si="109"/>
        <v>118.73</v>
      </c>
      <c r="N895" s="48">
        <f t="shared" si="110"/>
        <v>119.3</v>
      </c>
      <c r="O895" s="49">
        <f t="shared" ca="1" si="113"/>
        <v>99530200</v>
      </c>
    </row>
    <row r="896" spans="1:15" x14ac:dyDescent="0.25">
      <c r="A896">
        <v>881</v>
      </c>
      <c r="B896" s="93">
        <v>40914</v>
      </c>
      <c r="C896" s="48">
        <v>128.199997</v>
      </c>
      <c r="D896" s="48">
        <v>128.220001</v>
      </c>
      <c r="E896" s="48">
        <v>127.290001</v>
      </c>
      <c r="F896" s="48">
        <v>127.709999</v>
      </c>
      <c r="G896" s="49">
        <v>148050000</v>
      </c>
      <c r="H896" s="48">
        <v>119.006519</v>
      </c>
      <c r="I896" s="52">
        <f t="shared" si="111"/>
        <v>0.93184965885090953</v>
      </c>
      <c r="J896" s="52">
        <f t="shared" ca="1" si="112"/>
        <v>1</v>
      </c>
      <c r="K896" s="48">
        <f t="shared" si="107"/>
        <v>119.46</v>
      </c>
      <c r="L896" s="48">
        <f t="shared" si="108"/>
        <v>119.48</v>
      </c>
      <c r="M896" s="48">
        <f t="shared" si="109"/>
        <v>118.62</v>
      </c>
      <c r="N896" s="48">
        <f t="shared" si="110"/>
        <v>119.01</v>
      </c>
      <c r="O896" s="49">
        <f t="shared" ca="1" si="113"/>
        <v>148050000</v>
      </c>
    </row>
    <row r="897" spans="1:15" x14ac:dyDescent="0.25">
      <c r="A897">
        <v>882</v>
      </c>
      <c r="B897" s="93">
        <v>40913</v>
      </c>
      <c r="C897" s="48">
        <v>127.010002</v>
      </c>
      <c r="D897" s="48">
        <v>128.229996</v>
      </c>
      <c r="E897" s="48">
        <v>126.43</v>
      </c>
      <c r="F897" s="48">
        <v>128.03999300000001</v>
      </c>
      <c r="G897" s="49">
        <v>173895000</v>
      </c>
      <c r="H897" s="48">
        <v>119.314024</v>
      </c>
      <c r="I897" s="52">
        <f t="shared" si="111"/>
        <v>0.9318496604416403</v>
      </c>
      <c r="J897" s="52">
        <f t="shared" ca="1" si="112"/>
        <v>1</v>
      </c>
      <c r="K897" s="48">
        <f t="shared" si="107"/>
        <v>118.35</v>
      </c>
      <c r="L897" s="48">
        <f t="shared" si="108"/>
        <v>119.49</v>
      </c>
      <c r="M897" s="48">
        <f t="shared" si="109"/>
        <v>117.81</v>
      </c>
      <c r="N897" s="48">
        <f t="shared" si="110"/>
        <v>119.31</v>
      </c>
      <c r="O897" s="49">
        <f t="shared" ca="1" si="113"/>
        <v>173895000</v>
      </c>
    </row>
    <row r="898" spans="1:15" x14ac:dyDescent="0.25">
      <c r="A898">
        <v>883</v>
      </c>
      <c r="B898" s="93">
        <v>40912</v>
      </c>
      <c r="C898" s="48">
        <v>127.199997</v>
      </c>
      <c r="D898" s="48">
        <v>127.80999799999999</v>
      </c>
      <c r="E898" s="48">
        <v>126.709999</v>
      </c>
      <c r="F898" s="48">
        <v>127.699997</v>
      </c>
      <c r="G898" s="49">
        <v>127186500</v>
      </c>
      <c r="H898" s="48">
        <v>118.99719899999999</v>
      </c>
      <c r="I898" s="52">
        <f t="shared" si="111"/>
        <v>0.93184966167227079</v>
      </c>
      <c r="J898" s="52">
        <f t="shared" ca="1" si="112"/>
        <v>1</v>
      </c>
      <c r="K898" s="48">
        <f t="shared" si="107"/>
        <v>118.53</v>
      </c>
      <c r="L898" s="48">
        <f t="shared" si="108"/>
        <v>119.1</v>
      </c>
      <c r="M898" s="48">
        <f t="shared" si="109"/>
        <v>118.07</v>
      </c>
      <c r="N898" s="48">
        <f t="shared" si="110"/>
        <v>119</v>
      </c>
      <c r="O898" s="49">
        <f t="shared" ca="1" si="113"/>
        <v>127186500</v>
      </c>
    </row>
    <row r="899" spans="1:15" x14ac:dyDescent="0.25">
      <c r="A899">
        <v>884</v>
      </c>
      <c r="B899" s="93">
        <v>40911</v>
      </c>
      <c r="C899" s="48">
        <v>127.760002</v>
      </c>
      <c r="D899" s="48">
        <v>128.38000500000001</v>
      </c>
      <c r="E899" s="48">
        <v>127.43</v>
      </c>
      <c r="F899" s="48">
        <v>127.5</v>
      </c>
      <c r="G899" s="49">
        <v>193697900</v>
      </c>
      <c r="H899" s="48">
        <v>118.81083099999999</v>
      </c>
      <c r="I899" s="52">
        <f t="shared" si="111"/>
        <v>0.9318496549019607</v>
      </c>
      <c r="J899" s="52">
        <f t="shared" ca="1" si="112"/>
        <v>1</v>
      </c>
      <c r="K899" s="48">
        <f t="shared" si="107"/>
        <v>119.05</v>
      </c>
      <c r="L899" s="48">
        <f t="shared" si="108"/>
        <v>119.63</v>
      </c>
      <c r="M899" s="48">
        <f t="shared" si="109"/>
        <v>118.75</v>
      </c>
      <c r="N899" s="48">
        <f t="shared" si="110"/>
        <v>118.81</v>
      </c>
      <c r="O899" s="49">
        <f t="shared" ca="1" si="113"/>
        <v>193697900</v>
      </c>
    </row>
    <row r="900" spans="1:15" x14ac:dyDescent="0.25">
      <c r="A900">
        <v>885</v>
      </c>
      <c r="B900" s="93">
        <v>40907</v>
      </c>
      <c r="C900" s="48">
        <v>126.019997</v>
      </c>
      <c r="D900" s="48">
        <v>126.33000199999999</v>
      </c>
      <c r="E900" s="48">
        <v>125.5</v>
      </c>
      <c r="F900" s="48">
        <v>125.5</v>
      </c>
      <c r="G900" s="49">
        <v>95599000</v>
      </c>
      <c r="H900" s="48">
        <v>116.947132</v>
      </c>
      <c r="I900" s="52">
        <f t="shared" si="111"/>
        <v>0.93184965737051795</v>
      </c>
      <c r="J900" s="52">
        <f t="shared" ca="1" si="112"/>
        <v>1</v>
      </c>
      <c r="K900" s="48">
        <f t="shared" si="107"/>
        <v>117.43</v>
      </c>
      <c r="L900" s="48">
        <f t="shared" si="108"/>
        <v>117.72</v>
      </c>
      <c r="M900" s="48">
        <f t="shared" si="109"/>
        <v>116.95</v>
      </c>
      <c r="N900" s="48">
        <f t="shared" si="110"/>
        <v>116.95</v>
      </c>
      <c r="O900" s="49">
        <f t="shared" ca="1" si="113"/>
        <v>95599000</v>
      </c>
    </row>
    <row r="901" spans="1:15" x14ac:dyDescent="0.25">
      <c r="A901">
        <v>886</v>
      </c>
      <c r="B901" s="93">
        <v>40906</v>
      </c>
      <c r="C901" s="48">
        <v>125.239998</v>
      </c>
      <c r="D901" s="48">
        <v>126.25</v>
      </c>
      <c r="E901" s="48">
        <v>124.860001</v>
      </c>
      <c r="F901" s="48">
        <v>126.120003</v>
      </c>
      <c r="G901" s="49">
        <v>123507200</v>
      </c>
      <c r="H901" s="48">
        <v>117.52488099999999</v>
      </c>
      <c r="I901" s="52">
        <f t="shared" si="111"/>
        <v>0.93184965274699527</v>
      </c>
      <c r="J901" s="52">
        <f t="shared" ca="1" si="112"/>
        <v>1</v>
      </c>
      <c r="K901" s="48">
        <f t="shared" si="107"/>
        <v>116.7</v>
      </c>
      <c r="L901" s="48">
        <f t="shared" si="108"/>
        <v>117.65</v>
      </c>
      <c r="M901" s="48">
        <f t="shared" si="109"/>
        <v>116.35</v>
      </c>
      <c r="N901" s="48">
        <f t="shared" si="110"/>
        <v>117.52</v>
      </c>
      <c r="O901" s="49">
        <f t="shared" ca="1" si="113"/>
        <v>123507200</v>
      </c>
    </row>
    <row r="902" spans="1:15" x14ac:dyDescent="0.25">
      <c r="A902">
        <v>887</v>
      </c>
      <c r="B902" s="93">
        <v>40905</v>
      </c>
      <c r="C902" s="48">
        <v>126.510002</v>
      </c>
      <c r="D902" s="48">
        <v>126.529999</v>
      </c>
      <c r="E902" s="48">
        <v>124.730003</v>
      </c>
      <c r="F902" s="48">
        <v>124.83000199999999</v>
      </c>
      <c r="G902" s="49">
        <v>119107100</v>
      </c>
      <c r="H902" s="48">
        <v>116.322795</v>
      </c>
      <c r="I902" s="52">
        <f t="shared" si="111"/>
        <v>0.93184966062886077</v>
      </c>
      <c r="J902" s="52">
        <f t="shared" ca="1" si="112"/>
        <v>1</v>
      </c>
      <c r="K902" s="48">
        <f t="shared" si="107"/>
        <v>117.89</v>
      </c>
      <c r="L902" s="48">
        <f t="shared" si="108"/>
        <v>117.91</v>
      </c>
      <c r="M902" s="48">
        <f t="shared" si="109"/>
        <v>116.23</v>
      </c>
      <c r="N902" s="48">
        <f t="shared" si="110"/>
        <v>116.32</v>
      </c>
      <c r="O902" s="49">
        <f t="shared" ca="1" si="113"/>
        <v>119107100</v>
      </c>
    </row>
    <row r="903" spans="1:15" x14ac:dyDescent="0.25">
      <c r="A903">
        <v>888</v>
      </c>
      <c r="B903" s="93">
        <v>40904</v>
      </c>
      <c r="C903" s="48">
        <v>126.16999800000001</v>
      </c>
      <c r="D903" s="48">
        <v>126.82</v>
      </c>
      <c r="E903" s="48">
        <v>126.05999799999999</v>
      </c>
      <c r="F903" s="48">
        <v>126.489998</v>
      </c>
      <c r="G903" s="49">
        <v>86075700</v>
      </c>
      <c r="H903" s="48">
        <v>117.86966099999999</v>
      </c>
      <c r="I903" s="52">
        <f t="shared" si="111"/>
        <v>0.93184965502173533</v>
      </c>
      <c r="J903" s="52">
        <f t="shared" ca="1" si="112"/>
        <v>1</v>
      </c>
      <c r="K903" s="48">
        <f t="shared" si="107"/>
        <v>117.57</v>
      </c>
      <c r="L903" s="48">
        <f t="shared" si="108"/>
        <v>118.18</v>
      </c>
      <c r="M903" s="48">
        <f t="shared" si="109"/>
        <v>117.47</v>
      </c>
      <c r="N903" s="48">
        <f t="shared" si="110"/>
        <v>117.87</v>
      </c>
      <c r="O903" s="49">
        <f t="shared" ca="1" si="113"/>
        <v>86075700</v>
      </c>
    </row>
    <row r="904" spans="1:15" x14ac:dyDescent="0.25">
      <c r="A904">
        <v>889</v>
      </c>
      <c r="B904" s="93">
        <v>40900</v>
      </c>
      <c r="C904" s="48">
        <v>125.66999800000001</v>
      </c>
      <c r="D904" s="48">
        <v>126.43</v>
      </c>
      <c r="E904" s="48">
        <v>125.410004</v>
      </c>
      <c r="F904" s="48">
        <v>126.389999</v>
      </c>
      <c r="G904" s="49">
        <v>92187200</v>
      </c>
      <c r="H904" s="48">
        <v>117.776478</v>
      </c>
      <c r="I904" s="52">
        <f t="shared" si="111"/>
        <v>0.93184966320001317</v>
      </c>
      <c r="J904" s="52">
        <f t="shared" ca="1" si="112"/>
        <v>1</v>
      </c>
      <c r="K904" s="48">
        <f t="shared" si="107"/>
        <v>117.11</v>
      </c>
      <c r="L904" s="48">
        <f t="shared" si="108"/>
        <v>117.81</v>
      </c>
      <c r="M904" s="48">
        <f t="shared" si="109"/>
        <v>116.86</v>
      </c>
      <c r="N904" s="48">
        <f t="shared" si="110"/>
        <v>117.78</v>
      </c>
      <c r="O904" s="49">
        <f t="shared" ca="1" si="113"/>
        <v>92187200</v>
      </c>
    </row>
    <row r="905" spans="1:15" x14ac:dyDescent="0.25">
      <c r="A905">
        <v>890</v>
      </c>
      <c r="B905" s="93">
        <v>40899</v>
      </c>
      <c r="C905" s="48">
        <v>124.629997</v>
      </c>
      <c r="D905" s="48">
        <v>125.400002</v>
      </c>
      <c r="E905" s="48">
        <v>124.230003</v>
      </c>
      <c r="F905" s="48">
        <v>125.269997</v>
      </c>
      <c r="G905" s="49">
        <v>119465400</v>
      </c>
      <c r="H905" s="48">
        <v>116.732804</v>
      </c>
      <c r="I905" s="52">
        <f t="shared" si="111"/>
        <v>0.93184965910073425</v>
      </c>
      <c r="J905" s="52">
        <f t="shared" ca="1" si="112"/>
        <v>1</v>
      </c>
      <c r="K905" s="48">
        <f t="shared" si="107"/>
        <v>116.14</v>
      </c>
      <c r="L905" s="48">
        <f t="shared" si="108"/>
        <v>116.85</v>
      </c>
      <c r="M905" s="48">
        <f t="shared" si="109"/>
        <v>115.76</v>
      </c>
      <c r="N905" s="48">
        <f t="shared" si="110"/>
        <v>116.73</v>
      </c>
      <c r="O905" s="49">
        <f t="shared" ca="1" si="113"/>
        <v>119465400</v>
      </c>
    </row>
    <row r="906" spans="1:15" x14ac:dyDescent="0.25">
      <c r="A906">
        <v>891</v>
      </c>
      <c r="B906" s="93">
        <v>40898</v>
      </c>
      <c r="C906" s="48">
        <v>123.93</v>
      </c>
      <c r="D906" s="48">
        <v>124.360001</v>
      </c>
      <c r="E906" s="48">
        <v>122.75</v>
      </c>
      <c r="F906" s="48">
        <v>124.16999800000001</v>
      </c>
      <c r="G906" s="49">
        <v>194230900</v>
      </c>
      <c r="H906" s="48">
        <v>115.70777</v>
      </c>
      <c r="I906" s="52">
        <f t="shared" si="111"/>
        <v>0.93184965662961505</v>
      </c>
      <c r="J906" s="52">
        <f t="shared" ca="1" si="112"/>
        <v>1</v>
      </c>
      <c r="K906" s="48">
        <f t="shared" si="107"/>
        <v>115.48</v>
      </c>
      <c r="L906" s="48">
        <f t="shared" si="108"/>
        <v>115.88</v>
      </c>
      <c r="M906" s="48">
        <f t="shared" si="109"/>
        <v>114.38</v>
      </c>
      <c r="N906" s="48">
        <f t="shared" si="110"/>
        <v>115.71</v>
      </c>
      <c r="O906" s="49">
        <f t="shared" ca="1" si="113"/>
        <v>194230900</v>
      </c>
    </row>
    <row r="907" spans="1:15" x14ac:dyDescent="0.25">
      <c r="A907">
        <v>892</v>
      </c>
      <c r="B907" s="93">
        <v>40897</v>
      </c>
      <c r="C907" s="48">
        <v>122.18</v>
      </c>
      <c r="D907" s="48">
        <v>124.139999</v>
      </c>
      <c r="E907" s="48">
        <v>120.370003</v>
      </c>
      <c r="F907" s="48">
        <v>123.93</v>
      </c>
      <c r="G907" s="49">
        <v>225418100</v>
      </c>
      <c r="H907" s="48">
        <v>115.484128</v>
      </c>
      <c r="I907" s="52">
        <f t="shared" si="111"/>
        <v>0.93184965706447176</v>
      </c>
      <c r="J907" s="52">
        <f t="shared" ca="1" si="112"/>
        <v>1</v>
      </c>
      <c r="K907" s="48">
        <f t="shared" si="107"/>
        <v>113.85</v>
      </c>
      <c r="L907" s="48">
        <f t="shared" si="108"/>
        <v>115.68</v>
      </c>
      <c r="M907" s="48">
        <f t="shared" si="109"/>
        <v>112.17</v>
      </c>
      <c r="N907" s="48">
        <f t="shared" si="110"/>
        <v>115.48</v>
      </c>
      <c r="O907" s="49">
        <f t="shared" ca="1" si="113"/>
        <v>225418100</v>
      </c>
    </row>
    <row r="908" spans="1:15" x14ac:dyDescent="0.25">
      <c r="A908">
        <v>893</v>
      </c>
      <c r="B908" s="93">
        <v>40896</v>
      </c>
      <c r="C908" s="48">
        <v>122.05999799999999</v>
      </c>
      <c r="D908" s="48">
        <v>122.32</v>
      </c>
      <c r="E908" s="48">
        <v>120.029999</v>
      </c>
      <c r="F908" s="48">
        <v>120.290001</v>
      </c>
      <c r="G908" s="49">
        <v>183903000</v>
      </c>
      <c r="H908" s="48">
        <v>112.092196</v>
      </c>
      <c r="I908" s="52">
        <f t="shared" si="111"/>
        <v>0.93184965556696597</v>
      </c>
      <c r="J908" s="52">
        <f t="shared" ca="1" si="112"/>
        <v>1</v>
      </c>
      <c r="K908" s="48">
        <f t="shared" si="107"/>
        <v>113.74</v>
      </c>
      <c r="L908" s="48">
        <f t="shared" si="108"/>
        <v>113.98</v>
      </c>
      <c r="M908" s="48">
        <f t="shared" si="109"/>
        <v>111.85</v>
      </c>
      <c r="N908" s="48">
        <f t="shared" si="110"/>
        <v>112.09</v>
      </c>
      <c r="O908" s="49">
        <f t="shared" ca="1" si="113"/>
        <v>183903000</v>
      </c>
    </row>
    <row r="909" spans="1:15" x14ac:dyDescent="0.25">
      <c r="A909">
        <v>894</v>
      </c>
      <c r="B909" s="93">
        <v>40893</v>
      </c>
      <c r="C909" s="48">
        <v>122.230003</v>
      </c>
      <c r="D909" s="48">
        <v>122.949997</v>
      </c>
      <c r="E909" s="48">
        <v>121.300003</v>
      </c>
      <c r="F909" s="48">
        <v>121.589996</v>
      </c>
      <c r="G909" s="49">
        <v>220481400</v>
      </c>
      <c r="H909" s="48">
        <v>113.303597</v>
      </c>
      <c r="I909" s="52">
        <f t="shared" si="111"/>
        <v>0.93184966467142571</v>
      </c>
      <c r="J909" s="52">
        <f t="shared" ca="1" si="112"/>
        <v>1</v>
      </c>
      <c r="K909" s="48">
        <f t="shared" si="107"/>
        <v>113.9</v>
      </c>
      <c r="L909" s="48">
        <f t="shared" si="108"/>
        <v>114.57</v>
      </c>
      <c r="M909" s="48">
        <f t="shared" si="109"/>
        <v>113.03</v>
      </c>
      <c r="N909" s="48">
        <f t="shared" si="110"/>
        <v>113.3</v>
      </c>
      <c r="O909" s="49">
        <f t="shared" ca="1" si="113"/>
        <v>220481400</v>
      </c>
    </row>
    <row r="910" spans="1:15" x14ac:dyDescent="0.25">
      <c r="A910">
        <v>895</v>
      </c>
      <c r="B910" s="93">
        <v>40892</v>
      </c>
      <c r="C910" s="48">
        <v>123.029999</v>
      </c>
      <c r="D910" s="48">
        <v>123.199997</v>
      </c>
      <c r="E910" s="48">
        <v>121.989998</v>
      </c>
      <c r="F910" s="48">
        <v>122.18</v>
      </c>
      <c r="G910" s="49">
        <v>199109200</v>
      </c>
      <c r="H910" s="48">
        <v>113.135862</v>
      </c>
      <c r="I910" s="52">
        <f t="shared" si="111"/>
        <v>0.92597693566868555</v>
      </c>
      <c r="J910" s="52">
        <f t="shared" ca="1" si="112"/>
        <v>1</v>
      </c>
      <c r="K910" s="48">
        <f t="shared" si="107"/>
        <v>113.92</v>
      </c>
      <c r="L910" s="48">
        <f t="shared" si="108"/>
        <v>114.08</v>
      </c>
      <c r="M910" s="48">
        <f t="shared" si="109"/>
        <v>112.96</v>
      </c>
      <c r="N910" s="48">
        <f t="shared" si="110"/>
        <v>113.14</v>
      </c>
      <c r="O910" s="49">
        <f t="shared" ca="1" si="113"/>
        <v>199109200</v>
      </c>
    </row>
    <row r="911" spans="1:15" x14ac:dyDescent="0.25">
      <c r="A911">
        <v>896</v>
      </c>
      <c r="B911" s="93">
        <v>40891</v>
      </c>
      <c r="C911" s="48">
        <v>122.55999799999999</v>
      </c>
      <c r="D911" s="48">
        <v>123.029999</v>
      </c>
      <c r="E911" s="48">
        <v>121.470001</v>
      </c>
      <c r="F911" s="48">
        <v>121.739998</v>
      </c>
      <c r="G911" s="49">
        <v>238618800</v>
      </c>
      <c r="H911" s="48">
        <v>112.72843</v>
      </c>
      <c r="I911" s="52">
        <f t="shared" si="111"/>
        <v>0.92597693323438368</v>
      </c>
      <c r="J911" s="52">
        <f t="shared" ca="1" si="112"/>
        <v>1</v>
      </c>
      <c r="K911" s="48">
        <f t="shared" si="107"/>
        <v>113.49</v>
      </c>
      <c r="L911" s="48">
        <f t="shared" si="108"/>
        <v>113.92</v>
      </c>
      <c r="M911" s="48">
        <f t="shared" si="109"/>
        <v>112.48</v>
      </c>
      <c r="N911" s="48">
        <f t="shared" si="110"/>
        <v>112.73</v>
      </c>
      <c r="O911" s="49">
        <f t="shared" ca="1" si="113"/>
        <v>238618800</v>
      </c>
    </row>
    <row r="912" spans="1:15" x14ac:dyDescent="0.25">
      <c r="A912">
        <v>897</v>
      </c>
      <c r="B912" s="93">
        <v>40890</v>
      </c>
      <c r="C912" s="48">
        <v>124.860001</v>
      </c>
      <c r="D912" s="48">
        <v>125.57</v>
      </c>
      <c r="E912" s="48">
        <v>122.449997</v>
      </c>
      <c r="F912" s="48">
        <v>123.050003</v>
      </c>
      <c r="G912" s="49">
        <v>245159800</v>
      </c>
      <c r="H912" s="48">
        <v>113.941464</v>
      </c>
      <c r="I912" s="52">
        <f t="shared" si="111"/>
        <v>0.92597692988272418</v>
      </c>
      <c r="J912" s="52">
        <f t="shared" ca="1" si="112"/>
        <v>1</v>
      </c>
      <c r="K912" s="48">
        <f t="shared" ref="K912:K975" si="114">ROUND($I912*C912,2)</f>
        <v>115.62</v>
      </c>
      <c r="L912" s="48">
        <f t="shared" ref="L912:L975" si="115">ROUND($I912*D912,2)</f>
        <v>116.27</v>
      </c>
      <c r="M912" s="48">
        <f t="shared" ref="M912:M975" si="116">ROUND($I912*E912,2)</f>
        <v>113.39</v>
      </c>
      <c r="N912" s="48">
        <f t="shared" ref="N912:N975" si="117">ROUND($I912*F912,2)</f>
        <v>113.94</v>
      </c>
      <c r="O912" s="49">
        <f t="shared" ca="1" si="113"/>
        <v>245159800</v>
      </c>
    </row>
    <row r="913" spans="1:15" x14ac:dyDescent="0.25">
      <c r="A913">
        <v>898</v>
      </c>
      <c r="B913" s="93">
        <v>40889</v>
      </c>
      <c r="C913" s="48">
        <v>124.949997</v>
      </c>
      <c r="D913" s="48">
        <v>124.970001</v>
      </c>
      <c r="E913" s="48">
        <v>123.160004</v>
      </c>
      <c r="F913" s="48">
        <v>124.209999</v>
      </c>
      <c r="G913" s="49">
        <v>215826100</v>
      </c>
      <c r="H913" s="48">
        <v>115.01559399999999</v>
      </c>
      <c r="I913" s="52">
        <f t="shared" si="111"/>
        <v>0.92597693362834654</v>
      </c>
      <c r="J913" s="52">
        <f t="shared" ca="1" si="112"/>
        <v>1</v>
      </c>
      <c r="K913" s="48">
        <f t="shared" si="114"/>
        <v>115.7</v>
      </c>
      <c r="L913" s="48">
        <f t="shared" si="115"/>
        <v>115.72</v>
      </c>
      <c r="M913" s="48">
        <f t="shared" si="116"/>
        <v>114.04</v>
      </c>
      <c r="N913" s="48">
        <f t="shared" si="117"/>
        <v>115.02</v>
      </c>
      <c r="O913" s="49">
        <f t="shared" ca="1" si="113"/>
        <v>215826100</v>
      </c>
    </row>
    <row r="914" spans="1:15" x14ac:dyDescent="0.25">
      <c r="A914">
        <v>899</v>
      </c>
      <c r="B914" s="93">
        <v>40886</v>
      </c>
      <c r="C914" s="48">
        <v>124.510002</v>
      </c>
      <c r="D914" s="48">
        <v>126.370003</v>
      </c>
      <c r="E914" s="48">
        <v>124.400002</v>
      </c>
      <c r="F914" s="48">
        <v>126.050003</v>
      </c>
      <c r="G914" s="49">
        <v>209111400</v>
      </c>
      <c r="H914" s="48">
        <v>116.71939500000001</v>
      </c>
      <c r="I914" s="52">
        <f t="shared" ref="I914:I977" si="118">H914/F914</f>
        <v>0.92597693155152083</v>
      </c>
      <c r="J914" s="52">
        <f t="shared" ref="J914:J977" ca="1" si="119">INDEX(OFFSET($T$15,0,0,$S$13+1,1),MATCH(B914,OFFSET($Q$15,0,0,$S$13+1,1),-1))</f>
        <v>1</v>
      </c>
      <c r="K914" s="48">
        <f t="shared" si="114"/>
        <v>115.29</v>
      </c>
      <c r="L914" s="48">
        <f t="shared" si="115"/>
        <v>117.02</v>
      </c>
      <c r="M914" s="48">
        <f t="shared" si="116"/>
        <v>115.19</v>
      </c>
      <c r="N914" s="48">
        <f t="shared" si="117"/>
        <v>116.72</v>
      </c>
      <c r="O914" s="49">
        <f t="shared" ref="O914:O977" ca="1" si="120">G914*J914</f>
        <v>209111400</v>
      </c>
    </row>
    <row r="915" spans="1:15" x14ac:dyDescent="0.25">
      <c r="A915">
        <v>900</v>
      </c>
      <c r="B915" s="93">
        <v>40885</v>
      </c>
      <c r="C915" s="48">
        <v>125.900002</v>
      </c>
      <c r="D915" s="48">
        <v>126.18</v>
      </c>
      <c r="E915" s="48">
        <v>123.650002</v>
      </c>
      <c r="F915" s="48">
        <v>123.949997</v>
      </c>
      <c r="G915" s="49">
        <v>240862800</v>
      </c>
      <c r="H915" s="48">
        <v>114.774838</v>
      </c>
      <c r="I915" s="52">
        <f t="shared" si="118"/>
        <v>0.92597693245607748</v>
      </c>
      <c r="J915" s="52">
        <f t="shared" ca="1" si="119"/>
        <v>1</v>
      </c>
      <c r="K915" s="48">
        <f t="shared" si="114"/>
        <v>116.58</v>
      </c>
      <c r="L915" s="48">
        <f t="shared" si="115"/>
        <v>116.84</v>
      </c>
      <c r="M915" s="48">
        <f t="shared" si="116"/>
        <v>114.5</v>
      </c>
      <c r="N915" s="48">
        <f t="shared" si="117"/>
        <v>114.77</v>
      </c>
      <c r="O915" s="49">
        <f t="shared" ca="1" si="120"/>
        <v>240862800</v>
      </c>
    </row>
    <row r="916" spans="1:15" x14ac:dyDescent="0.25">
      <c r="A916">
        <v>901</v>
      </c>
      <c r="B916" s="93">
        <v>40884</v>
      </c>
      <c r="C916" s="48">
        <v>125.839996</v>
      </c>
      <c r="D916" s="48">
        <v>127.260002</v>
      </c>
      <c r="E916" s="48">
        <v>124.970001</v>
      </c>
      <c r="F916" s="48">
        <v>126.730003</v>
      </c>
      <c r="G916" s="49">
        <v>237802500</v>
      </c>
      <c r="H916" s="48">
        <v>117.34905999999999</v>
      </c>
      <c r="I916" s="52">
        <f t="shared" si="118"/>
        <v>0.92597693696890382</v>
      </c>
      <c r="J916" s="52">
        <f t="shared" ca="1" si="119"/>
        <v>1</v>
      </c>
      <c r="K916" s="48">
        <f t="shared" si="114"/>
        <v>116.52</v>
      </c>
      <c r="L916" s="48">
        <f t="shared" si="115"/>
        <v>117.84</v>
      </c>
      <c r="M916" s="48">
        <f t="shared" si="116"/>
        <v>115.72</v>
      </c>
      <c r="N916" s="48">
        <f t="shared" si="117"/>
        <v>117.35</v>
      </c>
      <c r="O916" s="49">
        <f t="shared" ca="1" si="120"/>
        <v>237802500</v>
      </c>
    </row>
    <row r="917" spans="1:15" x14ac:dyDescent="0.25">
      <c r="A917">
        <v>902</v>
      </c>
      <c r="B917" s="93">
        <v>40883</v>
      </c>
      <c r="C917" s="48">
        <v>126.209999</v>
      </c>
      <c r="D917" s="48">
        <v>127.110001</v>
      </c>
      <c r="E917" s="48">
        <v>125.760002</v>
      </c>
      <c r="F917" s="48">
        <v>126.260002</v>
      </c>
      <c r="G917" s="49">
        <v>178842100</v>
      </c>
      <c r="H917" s="48">
        <v>116.913849</v>
      </c>
      <c r="I917" s="52">
        <f t="shared" si="118"/>
        <v>0.92597692973266388</v>
      </c>
      <c r="J917" s="52">
        <f t="shared" ca="1" si="119"/>
        <v>1</v>
      </c>
      <c r="K917" s="48">
        <f t="shared" si="114"/>
        <v>116.87</v>
      </c>
      <c r="L917" s="48">
        <f t="shared" si="115"/>
        <v>117.7</v>
      </c>
      <c r="M917" s="48">
        <f t="shared" si="116"/>
        <v>116.45</v>
      </c>
      <c r="N917" s="48">
        <f t="shared" si="117"/>
        <v>116.91</v>
      </c>
      <c r="O917" s="49">
        <f t="shared" ca="1" si="120"/>
        <v>178842100</v>
      </c>
    </row>
    <row r="918" spans="1:15" x14ac:dyDescent="0.25">
      <c r="A918">
        <v>903</v>
      </c>
      <c r="B918" s="93">
        <v>40882</v>
      </c>
      <c r="C918" s="48">
        <v>126.839996</v>
      </c>
      <c r="D918" s="48">
        <v>127.18</v>
      </c>
      <c r="E918" s="48">
        <v>125.44000200000001</v>
      </c>
      <c r="F918" s="48">
        <v>126.220001</v>
      </c>
      <c r="G918" s="49">
        <v>225263900</v>
      </c>
      <c r="H918" s="48">
        <v>116.87680899999999</v>
      </c>
      <c r="I918" s="52">
        <f t="shared" si="118"/>
        <v>0.92597692975774892</v>
      </c>
      <c r="J918" s="52">
        <f t="shared" ca="1" si="119"/>
        <v>1</v>
      </c>
      <c r="K918" s="48">
        <f t="shared" si="114"/>
        <v>117.45</v>
      </c>
      <c r="L918" s="48">
        <f t="shared" si="115"/>
        <v>117.77</v>
      </c>
      <c r="M918" s="48">
        <f t="shared" si="116"/>
        <v>116.15</v>
      </c>
      <c r="N918" s="48">
        <f t="shared" si="117"/>
        <v>116.88</v>
      </c>
      <c r="O918" s="49">
        <f t="shared" ca="1" si="120"/>
        <v>225263900</v>
      </c>
    </row>
    <row r="919" spans="1:15" x14ac:dyDescent="0.25">
      <c r="A919">
        <v>904</v>
      </c>
      <c r="B919" s="93">
        <v>40879</v>
      </c>
      <c r="C919" s="48">
        <v>126.120003</v>
      </c>
      <c r="D919" s="48">
        <v>126.5</v>
      </c>
      <c r="E919" s="48">
        <v>124.779999</v>
      </c>
      <c r="F919" s="48">
        <v>124.860001</v>
      </c>
      <c r="G919" s="49">
        <v>221109700</v>
      </c>
      <c r="H919" s="48">
        <v>115.61748</v>
      </c>
      <c r="I919" s="52">
        <f t="shared" si="118"/>
        <v>0.92597692675014476</v>
      </c>
      <c r="J919" s="52">
        <f t="shared" ca="1" si="119"/>
        <v>1</v>
      </c>
      <c r="K919" s="48">
        <f t="shared" si="114"/>
        <v>116.78</v>
      </c>
      <c r="L919" s="48">
        <f t="shared" si="115"/>
        <v>117.14</v>
      </c>
      <c r="M919" s="48">
        <f t="shared" si="116"/>
        <v>115.54</v>
      </c>
      <c r="N919" s="48">
        <f t="shared" si="117"/>
        <v>115.62</v>
      </c>
      <c r="O919" s="49">
        <f t="shared" ca="1" si="120"/>
        <v>221109700</v>
      </c>
    </row>
    <row r="920" spans="1:15" x14ac:dyDescent="0.25">
      <c r="A920">
        <v>905</v>
      </c>
      <c r="B920" s="93">
        <v>40878</v>
      </c>
      <c r="C920" s="48">
        <v>124.849998</v>
      </c>
      <c r="D920" s="48">
        <v>125.639999</v>
      </c>
      <c r="E920" s="48">
        <v>124.43</v>
      </c>
      <c r="F920" s="48">
        <v>124.970001</v>
      </c>
      <c r="G920" s="49">
        <v>176954800</v>
      </c>
      <c r="H920" s="48">
        <v>115.71933799999999</v>
      </c>
      <c r="I920" s="52">
        <f t="shared" si="118"/>
        <v>0.92597693105563783</v>
      </c>
      <c r="J920" s="52">
        <f t="shared" ca="1" si="119"/>
        <v>1</v>
      </c>
      <c r="K920" s="48">
        <f t="shared" si="114"/>
        <v>115.61</v>
      </c>
      <c r="L920" s="48">
        <f t="shared" si="115"/>
        <v>116.34</v>
      </c>
      <c r="M920" s="48">
        <f t="shared" si="116"/>
        <v>115.22</v>
      </c>
      <c r="N920" s="48">
        <f t="shared" si="117"/>
        <v>115.72</v>
      </c>
      <c r="O920" s="49">
        <f t="shared" ca="1" si="120"/>
        <v>176954800</v>
      </c>
    </row>
    <row r="921" spans="1:15" x14ac:dyDescent="0.25">
      <c r="A921">
        <v>906</v>
      </c>
      <c r="B921" s="93">
        <v>40877</v>
      </c>
      <c r="C921" s="48">
        <v>123.489998</v>
      </c>
      <c r="D921" s="48">
        <v>125.220001</v>
      </c>
      <c r="E921" s="48">
        <v>120</v>
      </c>
      <c r="F921" s="48">
        <v>124.989998</v>
      </c>
      <c r="G921" s="49">
        <v>324439500</v>
      </c>
      <c r="H921" s="48">
        <v>115.737855</v>
      </c>
      <c r="I921" s="52">
        <f t="shared" si="118"/>
        <v>0.92597693297026851</v>
      </c>
      <c r="J921" s="52">
        <f t="shared" ca="1" si="119"/>
        <v>1</v>
      </c>
      <c r="K921" s="48">
        <f t="shared" si="114"/>
        <v>114.35</v>
      </c>
      <c r="L921" s="48">
        <f t="shared" si="115"/>
        <v>115.95</v>
      </c>
      <c r="M921" s="48">
        <f t="shared" si="116"/>
        <v>111.12</v>
      </c>
      <c r="N921" s="48">
        <f t="shared" si="117"/>
        <v>115.74</v>
      </c>
      <c r="O921" s="49">
        <f t="shared" ca="1" si="120"/>
        <v>324439500</v>
      </c>
    </row>
    <row r="922" spans="1:15" x14ac:dyDescent="0.25">
      <c r="A922">
        <v>907</v>
      </c>
      <c r="B922" s="93">
        <v>40876</v>
      </c>
      <c r="C922" s="48">
        <v>120.050003</v>
      </c>
      <c r="D922" s="48">
        <v>121</v>
      </c>
      <c r="E922" s="48">
        <v>119.610001</v>
      </c>
      <c r="F922" s="48">
        <v>120.050003</v>
      </c>
      <c r="G922" s="49">
        <v>199241500</v>
      </c>
      <c r="H922" s="48">
        <v>111.163534</v>
      </c>
      <c r="I922" s="52">
        <f t="shared" si="118"/>
        <v>0.9259769364603847</v>
      </c>
      <c r="J922" s="52">
        <f t="shared" ca="1" si="119"/>
        <v>1</v>
      </c>
      <c r="K922" s="48">
        <f t="shared" si="114"/>
        <v>111.16</v>
      </c>
      <c r="L922" s="48">
        <f t="shared" si="115"/>
        <v>112.04</v>
      </c>
      <c r="M922" s="48">
        <f t="shared" si="116"/>
        <v>110.76</v>
      </c>
      <c r="N922" s="48">
        <f t="shared" si="117"/>
        <v>111.16</v>
      </c>
      <c r="O922" s="49">
        <f t="shared" ca="1" si="120"/>
        <v>199241500</v>
      </c>
    </row>
    <row r="923" spans="1:15" x14ac:dyDescent="0.25">
      <c r="A923">
        <v>908</v>
      </c>
      <c r="B923" s="93">
        <v>40875</v>
      </c>
      <c r="C923" s="48">
        <v>119.540001</v>
      </c>
      <c r="D923" s="48">
        <v>120.18</v>
      </c>
      <c r="E923" s="48">
        <v>118.82</v>
      </c>
      <c r="F923" s="48">
        <v>119.709999</v>
      </c>
      <c r="G923" s="49">
        <v>210686000</v>
      </c>
      <c r="H923" s="48">
        <v>110.848698</v>
      </c>
      <c r="I923" s="52">
        <f t="shared" si="118"/>
        <v>0.92597693531014069</v>
      </c>
      <c r="J923" s="52">
        <f t="shared" ca="1" si="119"/>
        <v>1</v>
      </c>
      <c r="K923" s="48">
        <f t="shared" si="114"/>
        <v>110.69</v>
      </c>
      <c r="L923" s="48">
        <f t="shared" si="115"/>
        <v>111.28</v>
      </c>
      <c r="M923" s="48">
        <f t="shared" si="116"/>
        <v>110.02</v>
      </c>
      <c r="N923" s="48">
        <f t="shared" si="117"/>
        <v>110.85</v>
      </c>
      <c r="O923" s="49">
        <f t="shared" ca="1" si="120"/>
        <v>210686000</v>
      </c>
    </row>
    <row r="924" spans="1:15" x14ac:dyDescent="0.25">
      <c r="A924">
        <v>909</v>
      </c>
      <c r="B924" s="93">
        <v>40872</v>
      </c>
      <c r="C924" s="48">
        <v>116.379997</v>
      </c>
      <c r="D924" s="48">
        <v>117.699997</v>
      </c>
      <c r="E924" s="48">
        <v>116.199997</v>
      </c>
      <c r="F924" s="48">
        <v>116.339996</v>
      </c>
      <c r="G924" s="49">
        <v>99557000</v>
      </c>
      <c r="H924" s="48">
        <v>107.72815300000001</v>
      </c>
      <c r="I924" s="52">
        <f t="shared" si="118"/>
        <v>0.92597693573927931</v>
      </c>
      <c r="J924" s="52">
        <f t="shared" ca="1" si="119"/>
        <v>1</v>
      </c>
      <c r="K924" s="48">
        <f t="shared" si="114"/>
        <v>107.77</v>
      </c>
      <c r="L924" s="48">
        <f t="shared" si="115"/>
        <v>108.99</v>
      </c>
      <c r="M924" s="48">
        <f t="shared" si="116"/>
        <v>107.6</v>
      </c>
      <c r="N924" s="48">
        <f t="shared" si="117"/>
        <v>107.73</v>
      </c>
      <c r="O924" s="49">
        <f t="shared" ca="1" si="120"/>
        <v>99557000</v>
      </c>
    </row>
    <row r="925" spans="1:15" x14ac:dyDescent="0.25">
      <c r="A925">
        <v>910</v>
      </c>
      <c r="B925" s="93">
        <v>40870</v>
      </c>
      <c r="C925" s="48">
        <v>118.07</v>
      </c>
      <c r="D925" s="48">
        <v>119.19000200000001</v>
      </c>
      <c r="E925" s="48">
        <v>116.55999799999999</v>
      </c>
      <c r="F925" s="48">
        <v>116.55999799999999</v>
      </c>
      <c r="G925" s="49">
        <v>224329100</v>
      </c>
      <c r="H925" s="48">
        <v>107.93186900000001</v>
      </c>
      <c r="I925" s="52">
        <f t="shared" si="118"/>
        <v>0.92597692906617934</v>
      </c>
      <c r="J925" s="52">
        <f t="shared" ca="1" si="119"/>
        <v>1</v>
      </c>
      <c r="K925" s="48">
        <f t="shared" si="114"/>
        <v>109.33</v>
      </c>
      <c r="L925" s="48">
        <f t="shared" si="115"/>
        <v>110.37</v>
      </c>
      <c r="M925" s="48">
        <f t="shared" si="116"/>
        <v>107.93</v>
      </c>
      <c r="N925" s="48">
        <f t="shared" si="117"/>
        <v>107.93</v>
      </c>
      <c r="O925" s="49">
        <f t="shared" ca="1" si="120"/>
        <v>224329100</v>
      </c>
    </row>
    <row r="926" spans="1:15" x14ac:dyDescent="0.25">
      <c r="A926">
        <v>911</v>
      </c>
      <c r="B926" s="93">
        <v>40869</v>
      </c>
      <c r="C926" s="48">
        <v>119.400002</v>
      </c>
      <c r="D926" s="48">
        <v>120.099998</v>
      </c>
      <c r="E926" s="48">
        <v>118.519997</v>
      </c>
      <c r="F926" s="48">
        <v>119.19000200000001</v>
      </c>
      <c r="G926" s="49">
        <v>216494900</v>
      </c>
      <c r="H926" s="48">
        <v>110.367193</v>
      </c>
      <c r="I926" s="52">
        <f t="shared" si="118"/>
        <v>0.9259769372266643</v>
      </c>
      <c r="J926" s="52">
        <f t="shared" ca="1" si="119"/>
        <v>1</v>
      </c>
      <c r="K926" s="48">
        <f t="shared" si="114"/>
        <v>110.56</v>
      </c>
      <c r="L926" s="48">
        <f t="shared" si="115"/>
        <v>111.21</v>
      </c>
      <c r="M926" s="48">
        <f t="shared" si="116"/>
        <v>109.75</v>
      </c>
      <c r="N926" s="48">
        <f t="shared" si="117"/>
        <v>110.37</v>
      </c>
      <c r="O926" s="49">
        <f t="shared" ca="1" si="120"/>
        <v>216494900</v>
      </c>
    </row>
    <row r="927" spans="1:15" x14ac:dyDescent="0.25">
      <c r="A927">
        <v>912</v>
      </c>
      <c r="B927" s="93">
        <v>40868</v>
      </c>
      <c r="C927" s="48">
        <v>120.199997</v>
      </c>
      <c r="D927" s="48">
        <v>120.349998</v>
      </c>
      <c r="E927" s="48">
        <v>118.650002</v>
      </c>
      <c r="F927" s="48">
        <v>119.660004</v>
      </c>
      <c r="G927" s="49">
        <v>229611600</v>
      </c>
      <c r="H927" s="48">
        <v>110.802403</v>
      </c>
      <c r="I927" s="52">
        <f t="shared" si="118"/>
        <v>0.92597692876560489</v>
      </c>
      <c r="J927" s="52">
        <f t="shared" ca="1" si="119"/>
        <v>1</v>
      </c>
      <c r="K927" s="48">
        <f t="shared" si="114"/>
        <v>111.3</v>
      </c>
      <c r="L927" s="48">
        <f t="shared" si="115"/>
        <v>111.44</v>
      </c>
      <c r="M927" s="48">
        <f t="shared" si="116"/>
        <v>109.87</v>
      </c>
      <c r="N927" s="48">
        <f t="shared" si="117"/>
        <v>110.8</v>
      </c>
      <c r="O927" s="49">
        <f t="shared" ca="1" si="120"/>
        <v>229611600</v>
      </c>
    </row>
    <row r="928" spans="1:15" x14ac:dyDescent="0.25">
      <c r="A928">
        <v>913</v>
      </c>
      <c r="B928" s="93">
        <v>40865</v>
      </c>
      <c r="C928" s="48">
        <v>122.5</v>
      </c>
      <c r="D928" s="48">
        <v>122.75</v>
      </c>
      <c r="E928" s="48">
        <v>121.470001</v>
      </c>
      <c r="F928" s="48">
        <v>121.980003</v>
      </c>
      <c r="G928" s="49">
        <v>215580400</v>
      </c>
      <c r="H928" s="48">
        <v>112.950669</v>
      </c>
      <c r="I928" s="52">
        <f t="shared" si="118"/>
        <v>0.92597693246490576</v>
      </c>
      <c r="J928" s="52">
        <f t="shared" ca="1" si="119"/>
        <v>1</v>
      </c>
      <c r="K928" s="48">
        <f t="shared" si="114"/>
        <v>113.43</v>
      </c>
      <c r="L928" s="48">
        <f t="shared" si="115"/>
        <v>113.66</v>
      </c>
      <c r="M928" s="48">
        <f t="shared" si="116"/>
        <v>112.48</v>
      </c>
      <c r="N928" s="48">
        <f t="shared" si="117"/>
        <v>112.95</v>
      </c>
      <c r="O928" s="49">
        <f t="shared" ca="1" si="120"/>
        <v>215580400</v>
      </c>
    </row>
    <row r="929" spans="1:15" x14ac:dyDescent="0.25">
      <c r="A929">
        <v>914</v>
      </c>
      <c r="B929" s="93">
        <v>40864</v>
      </c>
      <c r="C929" s="48">
        <v>123.849998</v>
      </c>
      <c r="D929" s="48">
        <v>124.160004</v>
      </c>
      <c r="E929" s="48">
        <v>121.230003</v>
      </c>
      <c r="F929" s="48">
        <v>122.110001</v>
      </c>
      <c r="G929" s="49">
        <v>331219600</v>
      </c>
      <c r="H929" s="48">
        <v>113.071044</v>
      </c>
      <c r="I929" s="52">
        <f t="shared" si="118"/>
        <v>0.92597693124251146</v>
      </c>
      <c r="J929" s="52">
        <f t="shared" ca="1" si="119"/>
        <v>1</v>
      </c>
      <c r="K929" s="48">
        <f t="shared" si="114"/>
        <v>114.68</v>
      </c>
      <c r="L929" s="48">
        <f t="shared" si="115"/>
        <v>114.97</v>
      </c>
      <c r="M929" s="48">
        <f t="shared" si="116"/>
        <v>112.26</v>
      </c>
      <c r="N929" s="48">
        <f t="shared" si="117"/>
        <v>113.07</v>
      </c>
      <c r="O929" s="49">
        <f t="shared" ca="1" si="120"/>
        <v>331219600</v>
      </c>
    </row>
    <row r="930" spans="1:15" x14ac:dyDescent="0.25">
      <c r="A930">
        <v>915</v>
      </c>
      <c r="B930" s="93">
        <v>40863</v>
      </c>
      <c r="C930" s="48">
        <v>124.80999799999999</v>
      </c>
      <c r="D930" s="48">
        <v>126.339996</v>
      </c>
      <c r="E930" s="48">
        <v>123.900002</v>
      </c>
      <c r="F930" s="48">
        <v>124.08000199999999</v>
      </c>
      <c r="G930" s="49">
        <v>235782500</v>
      </c>
      <c r="H930" s="48">
        <v>114.895219</v>
      </c>
      <c r="I930" s="52">
        <f t="shared" si="118"/>
        <v>0.92597692736981096</v>
      </c>
      <c r="J930" s="52">
        <f t="shared" ca="1" si="119"/>
        <v>1</v>
      </c>
      <c r="K930" s="48">
        <f t="shared" si="114"/>
        <v>115.57</v>
      </c>
      <c r="L930" s="48">
        <f t="shared" si="115"/>
        <v>116.99</v>
      </c>
      <c r="M930" s="48">
        <f t="shared" si="116"/>
        <v>114.73</v>
      </c>
      <c r="N930" s="48">
        <f t="shared" si="117"/>
        <v>114.9</v>
      </c>
      <c r="O930" s="49">
        <f t="shared" ca="1" si="120"/>
        <v>235782500</v>
      </c>
    </row>
    <row r="931" spans="1:15" x14ac:dyDescent="0.25">
      <c r="A931">
        <v>916</v>
      </c>
      <c r="B931" s="93">
        <v>40862</v>
      </c>
      <c r="C931" s="48">
        <v>125.16999800000001</v>
      </c>
      <c r="D931" s="48">
        <v>126.75</v>
      </c>
      <c r="E931" s="48">
        <v>124.720001</v>
      </c>
      <c r="F931" s="48">
        <v>126.08000199999999</v>
      </c>
      <c r="G931" s="49">
        <v>184709400</v>
      </c>
      <c r="H931" s="48">
        <v>116.747173</v>
      </c>
      <c r="I931" s="52">
        <f t="shared" si="118"/>
        <v>0.92597692852193969</v>
      </c>
      <c r="J931" s="52">
        <f t="shared" ca="1" si="119"/>
        <v>1</v>
      </c>
      <c r="K931" s="48">
        <f t="shared" si="114"/>
        <v>115.9</v>
      </c>
      <c r="L931" s="48">
        <f t="shared" si="115"/>
        <v>117.37</v>
      </c>
      <c r="M931" s="48">
        <f t="shared" si="116"/>
        <v>115.49</v>
      </c>
      <c r="N931" s="48">
        <f t="shared" si="117"/>
        <v>116.75</v>
      </c>
      <c r="O931" s="49">
        <f t="shared" ca="1" si="120"/>
        <v>184709400</v>
      </c>
    </row>
    <row r="932" spans="1:15" x14ac:dyDescent="0.25">
      <c r="A932">
        <v>917</v>
      </c>
      <c r="B932" s="93">
        <v>40861</v>
      </c>
      <c r="C932" s="48">
        <v>126.19000200000001</v>
      </c>
      <c r="D932" s="48">
        <v>127.449997</v>
      </c>
      <c r="E932" s="48">
        <v>124.91999800000001</v>
      </c>
      <c r="F932" s="48">
        <v>125.459999</v>
      </c>
      <c r="G932" s="49">
        <v>159258300</v>
      </c>
      <c r="H932" s="48">
        <v>116.17306499999999</v>
      </c>
      <c r="I932" s="52">
        <f t="shared" si="118"/>
        <v>0.92597693229696265</v>
      </c>
      <c r="J932" s="52">
        <f t="shared" ca="1" si="119"/>
        <v>1</v>
      </c>
      <c r="K932" s="48">
        <f t="shared" si="114"/>
        <v>116.85</v>
      </c>
      <c r="L932" s="48">
        <f t="shared" si="115"/>
        <v>118.02</v>
      </c>
      <c r="M932" s="48">
        <f t="shared" si="116"/>
        <v>115.67</v>
      </c>
      <c r="N932" s="48">
        <f t="shared" si="117"/>
        <v>116.17</v>
      </c>
      <c r="O932" s="49">
        <f t="shared" ca="1" si="120"/>
        <v>159258300</v>
      </c>
    </row>
    <row r="933" spans="1:15" x14ac:dyDescent="0.25">
      <c r="A933">
        <v>918</v>
      </c>
      <c r="B933" s="93">
        <v>40858</v>
      </c>
      <c r="C933" s="48">
        <v>125.83000199999999</v>
      </c>
      <c r="D933" s="48">
        <v>126.989998</v>
      </c>
      <c r="E933" s="48">
        <v>125.790001</v>
      </c>
      <c r="F933" s="48">
        <v>126.660004</v>
      </c>
      <c r="G933" s="49">
        <v>189924400</v>
      </c>
      <c r="H933" s="48">
        <v>117.28424200000001</v>
      </c>
      <c r="I933" s="52">
        <f t="shared" si="118"/>
        <v>0.92597693270244963</v>
      </c>
      <c r="J933" s="52">
        <f t="shared" ca="1" si="119"/>
        <v>1</v>
      </c>
      <c r="K933" s="48">
        <f t="shared" si="114"/>
        <v>116.52</v>
      </c>
      <c r="L933" s="48">
        <f t="shared" si="115"/>
        <v>117.59</v>
      </c>
      <c r="M933" s="48">
        <f t="shared" si="116"/>
        <v>116.48</v>
      </c>
      <c r="N933" s="48">
        <f t="shared" si="117"/>
        <v>117.28</v>
      </c>
      <c r="O933" s="49">
        <f t="shared" ca="1" si="120"/>
        <v>189924400</v>
      </c>
    </row>
    <row r="934" spans="1:15" x14ac:dyDescent="0.25">
      <c r="A934">
        <v>919</v>
      </c>
      <c r="B934" s="93">
        <v>40857</v>
      </c>
      <c r="C934" s="48">
        <v>124.790001</v>
      </c>
      <c r="D934" s="48">
        <v>124.94000200000001</v>
      </c>
      <c r="E934" s="48">
        <v>123.019997</v>
      </c>
      <c r="F934" s="48">
        <v>124.32</v>
      </c>
      <c r="G934" s="49">
        <v>231866500</v>
      </c>
      <c r="H934" s="48">
        <v>115.117452</v>
      </c>
      <c r="I934" s="52">
        <f t="shared" si="118"/>
        <v>0.92597693050193053</v>
      </c>
      <c r="J934" s="52">
        <f t="shared" ca="1" si="119"/>
        <v>1</v>
      </c>
      <c r="K934" s="48">
        <f t="shared" si="114"/>
        <v>115.55</v>
      </c>
      <c r="L934" s="48">
        <f t="shared" si="115"/>
        <v>115.69</v>
      </c>
      <c r="M934" s="48">
        <f t="shared" si="116"/>
        <v>113.91</v>
      </c>
      <c r="N934" s="48">
        <f t="shared" si="117"/>
        <v>115.12</v>
      </c>
      <c r="O934" s="49">
        <f t="shared" ca="1" si="120"/>
        <v>231866500</v>
      </c>
    </row>
    <row r="935" spans="1:15" x14ac:dyDescent="0.25">
      <c r="A935">
        <v>920</v>
      </c>
      <c r="B935" s="93">
        <v>40856</v>
      </c>
      <c r="C935" s="48">
        <v>124.889999</v>
      </c>
      <c r="D935" s="48">
        <v>125.800003</v>
      </c>
      <c r="E935" s="48">
        <v>122.860001</v>
      </c>
      <c r="F935" s="48">
        <v>123.160004</v>
      </c>
      <c r="G935" s="49">
        <v>337982000</v>
      </c>
      <c r="H935" s="48">
        <v>114.043322</v>
      </c>
      <c r="I935" s="52">
        <f t="shared" si="118"/>
        <v>0.92597692673020704</v>
      </c>
      <c r="J935" s="52">
        <f t="shared" ca="1" si="119"/>
        <v>1</v>
      </c>
      <c r="K935" s="48">
        <f t="shared" si="114"/>
        <v>115.65</v>
      </c>
      <c r="L935" s="48">
        <f t="shared" si="115"/>
        <v>116.49</v>
      </c>
      <c r="M935" s="48">
        <f t="shared" si="116"/>
        <v>113.77</v>
      </c>
      <c r="N935" s="48">
        <f t="shared" si="117"/>
        <v>114.04</v>
      </c>
      <c r="O935" s="49">
        <f t="shared" ca="1" si="120"/>
        <v>337982000</v>
      </c>
    </row>
    <row r="936" spans="1:15" x14ac:dyDescent="0.25">
      <c r="A936">
        <v>921</v>
      </c>
      <c r="B936" s="93">
        <v>40855</v>
      </c>
      <c r="C936" s="48">
        <v>126.91999800000001</v>
      </c>
      <c r="D936" s="48">
        <v>128.020004</v>
      </c>
      <c r="E936" s="48">
        <v>125.709999</v>
      </c>
      <c r="F936" s="48">
        <v>127.879997</v>
      </c>
      <c r="G936" s="49">
        <v>224426300</v>
      </c>
      <c r="H936" s="48">
        <v>118.413928</v>
      </c>
      <c r="I936" s="52">
        <f t="shared" si="118"/>
        <v>0.92597693758156718</v>
      </c>
      <c r="J936" s="52">
        <f t="shared" ca="1" si="119"/>
        <v>1</v>
      </c>
      <c r="K936" s="48">
        <f t="shared" si="114"/>
        <v>117.52</v>
      </c>
      <c r="L936" s="48">
        <f t="shared" si="115"/>
        <v>118.54</v>
      </c>
      <c r="M936" s="48">
        <f t="shared" si="116"/>
        <v>116.4</v>
      </c>
      <c r="N936" s="48">
        <f t="shared" si="117"/>
        <v>118.41</v>
      </c>
      <c r="O936" s="49">
        <f t="shared" ca="1" si="120"/>
        <v>224426300</v>
      </c>
    </row>
    <row r="937" spans="1:15" x14ac:dyDescent="0.25">
      <c r="A937">
        <v>922</v>
      </c>
      <c r="B937" s="93">
        <v>40854</v>
      </c>
      <c r="C937" s="48">
        <v>125.389999</v>
      </c>
      <c r="D937" s="48">
        <v>126.389999</v>
      </c>
      <c r="E937" s="48">
        <v>124.199997</v>
      </c>
      <c r="F937" s="48">
        <v>126.260002</v>
      </c>
      <c r="G937" s="49">
        <v>196617200</v>
      </c>
      <c r="H937" s="48">
        <v>116.913849</v>
      </c>
      <c r="I937" s="52">
        <f t="shared" si="118"/>
        <v>0.92597692973266388</v>
      </c>
      <c r="J937" s="52">
        <f t="shared" ca="1" si="119"/>
        <v>1</v>
      </c>
      <c r="K937" s="48">
        <f t="shared" si="114"/>
        <v>116.11</v>
      </c>
      <c r="L937" s="48">
        <f t="shared" si="115"/>
        <v>117.03</v>
      </c>
      <c r="M937" s="48">
        <f t="shared" si="116"/>
        <v>115.01</v>
      </c>
      <c r="N937" s="48">
        <f t="shared" si="117"/>
        <v>116.91</v>
      </c>
      <c r="O937" s="49">
        <f t="shared" ca="1" si="120"/>
        <v>196617200</v>
      </c>
    </row>
    <row r="938" spans="1:15" x14ac:dyDescent="0.25">
      <c r="A938">
        <v>923</v>
      </c>
      <c r="B938" s="93">
        <v>40851</v>
      </c>
      <c r="C938" s="48">
        <v>125.230003</v>
      </c>
      <c r="D938" s="48">
        <v>125.699997</v>
      </c>
      <c r="E938" s="48">
        <v>124.010002</v>
      </c>
      <c r="F938" s="48">
        <v>125.480003</v>
      </c>
      <c r="G938" s="49">
        <v>249401600</v>
      </c>
      <c r="H938" s="48">
        <v>116.19158899999999</v>
      </c>
      <c r="I938" s="52">
        <f t="shared" si="118"/>
        <v>0.92597693833335337</v>
      </c>
      <c r="J938" s="52">
        <f t="shared" ca="1" si="119"/>
        <v>1</v>
      </c>
      <c r="K938" s="48">
        <f t="shared" si="114"/>
        <v>115.96</v>
      </c>
      <c r="L938" s="48">
        <f t="shared" si="115"/>
        <v>116.4</v>
      </c>
      <c r="M938" s="48">
        <f t="shared" si="116"/>
        <v>114.83</v>
      </c>
      <c r="N938" s="48">
        <f t="shared" si="117"/>
        <v>116.19</v>
      </c>
      <c r="O938" s="49">
        <f t="shared" ca="1" si="120"/>
        <v>249401600</v>
      </c>
    </row>
    <row r="939" spans="1:15" x14ac:dyDescent="0.25">
      <c r="A939">
        <v>924</v>
      </c>
      <c r="B939" s="93">
        <v>40850</v>
      </c>
      <c r="C939" s="48">
        <v>125.269997</v>
      </c>
      <c r="D939" s="48">
        <v>126.5</v>
      </c>
      <c r="E939" s="48">
        <v>123.599998</v>
      </c>
      <c r="F939" s="48">
        <v>126.25</v>
      </c>
      <c r="G939" s="49">
        <v>291174800</v>
      </c>
      <c r="H939" s="48">
        <v>116.904588</v>
      </c>
      <c r="I939" s="52">
        <f t="shared" si="118"/>
        <v>0.92597693465346542</v>
      </c>
      <c r="J939" s="52">
        <f t="shared" ca="1" si="119"/>
        <v>1</v>
      </c>
      <c r="K939" s="48">
        <f t="shared" si="114"/>
        <v>116</v>
      </c>
      <c r="L939" s="48">
        <f t="shared" si="115"/>
        <v>117.14</v>
      </c>
      <c r="M939" s="48">
        <f t="shared" si="116"/>
        <v>114.45</v>
      </c>
      <c r="N939" s="48">
        <f t="shared" si="117"/>
        <v>116.9</v>
      </c>
      <c r="O939" s="49">
        <f t="shared" ca="1" si="120"/>
        <v>291174800</v>
      </c>
    </row>
    <row r="940" spans="1:15" x14ac:dyDescent="0.25">
      <c r="A940">
        <v>925</v>
      </c>
      <c r="B940" s="93">
        <v>40849</v>
      </c>
      <c r="C940" s="48">
        <v>123.83000199999999</v>
      </c>
      <c r="D940" s="48">
        <v>124.400002</v>
      </c>
      <c r="E940" s="48">
        <v>122.790001</v>
      </c>
      <c r="F940" s="48">
        <v>123.989998</v>
      </c>
      <c r="G940" s="49">
        <v>244717600</v>
      </c>
      <c r="H940" s="48">
        <v>114.81187799999999</v>
      </c>
      <c r="I940" s="52">
        <f t="shared" si="118"/>
        <v>0.9259769324296625</v>
      </c>
      <c r="J940" s="52">
        <f t="shared" ca="1" si="119"/>
        <v>1</v>
      </c>
      <c r="K940" s="48">
        <f t="shared" si="114"/>
        <v>114.66</v>
      </c>
      <c r="L940" s="48">
        <f t="shared" si="115"/>
        <v>115.19</v>
      </c>
      <c r="M940" s="48">
        <f t="shared" si="116"/>
        <v>113.7</v>
      </c>
      <c r="N940" s="48">
        <f t="shared" si="117"/>
        <v>114.81</v>
      </c>
      <c r="O940" s="49">
        <f t="shared" ca="1" si="120"/>
        <v>244717600</v>
      </c>
    </row>
    <row r="941" spans="1:15" x14ac:dyDescent="0.25">
      <c r="A941">
        <v>926</v>
      </c>
      <c r="B941" s="93">
        <v>40848</v>
      </c>
      <c r="C941" s="48">
        <v>122.029999</v>
      </c>
      <c r="D941" s="48">
        <v>123.510002</v>
      </c>
      <c r="E941" s="48">
        <v>121.519997</v>
      </c>
      <c r="F941" s="48">
        <v>122</v>
      </c>
      <c r="G941" s="49">
        <v>416565800</v>
      </c>
      <c r="H941" s="48">
        <v>112.96918599999999</v>
      </c>
      <c r="I941" s="52">
        <f t="shared" si="118"/>
        <v>0.92597693442622941</v>
      </c>
      <c r="J941" s="52">
        <f t="shared" ca="1" si="119"/>
        <v>1</v>
      </c>
      <c r="K941" s="48">
        <f t="shared" si="114"/>
        <v>113</v>
      </c>
      <c r="L941" s="48">
        <f t="shared" si="115"/>
        <v>114.37</v>
      </c>
      <c r="M941" s="48">
        <f t="shared" si="116"/>
        <v>112.52</v>
      </c>
      <c r="N941" s="48">
        <f t="shared" si="117"/>
        <v>112.97</v>
      </c>
      <c r="O941" s="49">
        <f t="shared" ca="1" si="120"/>
        <v>416565800</v>
      </c>
    </row>
    <row r="942" spans="1:15" x14ac:dyDescent="0.25">
      <c r="A942">
        <v>927</v>
      </c>
      <c r="B942" s="93">
        <v>40847</v>
      </c>
      <c r="C942" s="48">
        <v>127.160004</v>
      </c>
      <c r="D942" s="48">
        <v>128.61999499999999</v>
      </c>
      <c r="E942" s="48">
        <v>125.32</v>
      </c>
      <c r="F942" s="48">
        <v>125.5</v>
      </c>
      <c r="G942" s="49">
        <v>228146700</v>
      </c>
      <c r="H942" s="48">
        <v>116.210105</v>
      </c>
      <c r="I942" s="52">
        <f t="shared" si="118"/>
        <v>0.92597693227091638</v>
      </c>
      <c r="J942" s="52">
        <f t="shared" ca="1" si="119"/>
        <v>1</v>
      </c>
      <c r="K942" s="48">
        <f t="shared" si="114"/>
        <v>117.75</v>
      </c>
      <c r="L942" s="48">
        <f t="shared" si="115"/>
        <v>119.1</v>
      </c>
      <c r="M942" s="48">
        <f t="shared" si="116"/>
        <v>116.04</v>
      </c>
      <c r="N942" s="48">
        <f t="shared" si="117"/>
        <v>116.21</v>
      </c>
      <c r="O942" s="49">
        <f t="shared" ca="1" si="120"/>
        <v>228146700</v>
      </c>
    </row>
    <row r="943" spans="1:15" x14ac:dyDescent="0.25">
      <c r="A943">
        <v>928</v>
      </c>
      <c r="B943" s="93">
        <v>40844</v>
      </c>
      <c r="C943" s="48">
        <v>128</v>
      </c>
      <c r="D943" s="48">
        <v>128.85000600000001</v>
      </c>
      <c r="E943" s="48">
        <v>127.800003</v>
      </c>
      <c r="F943" s="48">
        <v>128.60000600000001</v>
      </c>
      <c r="G943" s="49">
        <v>225906500</v>
      </c>
      <c r="H943" s="48">
        <v>119.08063900000001</v>
      </c>
      <c r="I943" s="52">
        <f t="shared" si="118"/>
        <v>0.92597693191398445</v>
      </c>
      <c r="J943" s="52">
        <f t="shared" ca="1" si="119"/>
        <v>1</v>
      </c>
      <c r="K943" s="48">
        <f t="shared" si="114"/>
        <v>118.53</v>
      </c>
      <c r="L943" s="48">
        <f t="shared" si="115"/>
        <v>119.31</v>
      </c>
      <c r="M943" s="48">
        <f t="shared" si="116"/>
        <v>118.34</v>
      </c>
      <c r="N943" s="48">
        <f t="shared" si="117"/>
        <v>119.08</v>
      </c>
      <c r="O943" s="49">
        <f t="shared" ca="1" si="120"/>
        <v>225906500</v>
      </c>
    </row>
    <row r="944" spans="1:15" x14ac:dyDescent="0.25">
      <c r="A944">
        <v>929</v>
      </c>
      <c r="B944" s="93">
        <v>40843</v>
      </c>
      <c r="C944" s="48">
        <v>127.629997</v>
      </c>
      <c r="D944" s="48">
        <v>129.41999799999999</v>
      </c>
      <c r="E944" s="48">
        <v>126.610001</v>
      </c>
      <c r="F944" s="48">
        <v>128.63000500000001</v>
      </c>
      <c r="G944" s="49">
        <v>393220200</v>
      </c>
      <c r="H944" s="48">
        <v>119.108417</v>
      </c>
      <c r="I944" s="52">
        <f t="shared" si="118"/>
        <v>0.925976928944378</v>
      </c>
      <c r="J944" s="52">
        <f t="shared" ca="1" si="119"/>
        <v>1</v>
      </c>
      <c r="K944" s="48">
        <f t="shared" si="114"/>
        <v>118.18</v>
      </c>
      <c r="L944" s="48">
        <f t="shared" si="115"/>
        <v>119.84</v>
      </c>
      <c r="M944" s="48">
        <f t="shared" si="116"/>
        <v>117.24</v>
      </c>
      <c r="N944" s="48">
        <f t="shared" si="117"/>
        <v>119.11</v>
      </c>
      <c r="O944" s="49">
        <f t="shared" ca="1" si="120"/>
        <v>393220200</v>
      </c>
    </row>
    <row r="945" spans="1:15" x14ac:dyDescent="0.25">
      <c r="A945">
        <v>930</v>
      </c>
      <c r="B945" s="93">
        <v>40842</v>
      </c>
      <c r="C945" s="48">
        <v>124.349998</v>
      </c>
      <c r="D945" s="48">
        <v>124.769997</v>
      </c>
      <c r="E945" s="48">
        <v>122.209999</v>
      </c>
      <c r="F945" s="48">
        <v>124.300003</v>
      </c>
      <c r="G945" s="49">
        <v>289053800</v>
      </c>
      <c r="H945" s="48">
        <v>115.098935</v>
      </c>
      <c r="I945" s="52">
        <f t="shared" si="118"/>
        <v>0.92597692857658254</v>
      </c>
      <c r="J945" s="52">
        <f t="shared" ca="1" si="119"/>
        <v>1</v>
      </c>
      <c r="K945" s="48">
        <f t="shared" si="114"/>
        <v>115.15</v>
      </c>
      <c r="L945" s="48">
        <f t="shared" si="115"/>
        <v>115.53</v>
      </c>
      <c r="M945" s="48">
        <f t="shared" si="116"/>
        <v>113.16</v>
      </c>
      <c r="N945" s="48">
        <f t="shared" si="117"/>
        <v>115.1</v>
      </c>
      <c r="O945" s="49">
        <f t="shared" ca="1" si="120"/>
        <v>289053800</v>
      </c>
    </row>
    <row r="946" spans="1:15" x14ac:dyDescent="0.25">
      <c r="A946">
        <v>931</v>
      </c>
      <c r="B946" s="93">
        <v>40841</v>
      </c>
      <c r="C946" s="48">
        <v>124.889999</v>
      </c>
      <c r="D946" s="48">
        <v>124.949997</v>
      </c>
      <c r="E946" s="48">
        <v>122.779999</v>
      </c>
      <c r="F946" s="48">
        <v>123.050003</v>
      </c>
      <c r="G946" s="49">
        <v>268596800</v>
      </c>
      <c r="H946" s="48">
        <v>113.941464</v>
      </c>
      <c r="I946" s="52">
        <f t="shared" si="118"/>
        <v>0.92597692988272418</v>
      </c>
      <c r="J946" s="52">
        <f t="shared" ca="1" si="119"/>
        <v>1</v>
      </c>
      <c r="K946" s="48">
        <f t="shared" si="114"/>
        <v>115.65</v>
      </c>
      <c r="L946" s="48">
        <f t="shared" si="115"/>
        <v>115.7</v>
      </c>
      <c r="M946" s="48">
        <f t="shared" si="116"/>
        <v>113.69</v>
      </c>
      <c r="N946" s="48">
        <f t="shared" si="117"/>
        <v>113.94</v>
      </c>
      <c r="O946" s="49">
        <f t="shared" ca="1" si="120"/>
        <v>268596800</v>
      </c>
    </row>
    <row r="947" spans="1:15" x14ac:dyDescent="0.25">
      <c r="A947">
        <v>932</v>
      </c>
      <c r="B947" s="93">
        <v>40840</v>
      </c>
      <c r="C947" s="48">
        <v>124.16999800000001</v>
      </c>
      <c r="D947" s="48">
        <v>125.800003</v>
      </c>
      <c r="E947" s="48">
        <v>124.05999799999999</v>
      </c>
      <c r="F947" s="48">
        <v>125.489998</v>
      </c>
      <c r="G947" s="49">
        <v>203215600</v>
      </c>
      <c r="H947" s="48">
        <v>116.20084300000001</v>
      </c>
      <c r="I947" s="52">
        <f t="shared" si="118"/>
        <v>0.92597692925295927</v>
      </c>
      <c r="J947" s="52">
        <f t="shared" ca="1" si="119"/>
        <v>1</v>
      </c>
      <c r="K947" s="48">
        <f t="shared" si="114"/>
        <v>114.98</v>
      </c>
      <c r="L947" s="48">
        <f t="shared" si="115"/>
        <v>116.49</v>
      </c>
      <c r="M947" s="48">
        <f t="shared" si="116"/>
        <v>114.88</v>
      </c>
      <c r="N947" s="48">
        <f t="shared" si="117"/>
        <v>116.2</v>
      </c>
      <c r="O947" s="49">
        <f t="shared" ca="1" si="120"/>
        <v>203215600</v>
      </c>
    </row>
    <row r="948" spans="1:15" x14ac:dyDescent="0.25">
      <c r="A948">
        <v>933</v>
      </c>
      <c r="B948" s="93">
        <v>40837</v>
      </c>
      <c r="C948" s="48">
        <v>123.089996</v>
      </c>
      <c r="D948" s="48">
        <v>124.120003</v>
      </c>
      <c r="E948" s="48">
        <v>122.720001</v>
      </c>
      <c r="F948" s="48">
        <v>123.970001</v>
      </c>
      <c r="G948" s="49">
        <v>278999400</v>
      </c>
      <c r="H948" s="48">
        <v>114.793361</v>
      </c>
      <c r="I948" s="52">
        <f t="shared" si="118"/>
        <v>0.92597693049950047</v>
      </c>
      <c r="J948" s="52">
        <f t="shared" ca="1" si="119"/>
        <v>1</v>
      </c>
      <c r="K948" s="48">
        <f t="shared" si="114"/>
        <v>113.98</v>
      </c>
      <c r="L948" s="48">
        <f t="shared" si="115"/>
        <v>114.93</v>
      </c>
      <c r="M948" s="48">
        <f t="shared" si="116"/>
        <v>113.64</v>
      </c>
      <c r="N948" s="48">
        <f t="shared" si="117"/>
        <v>114.79</v>
      </c>
      <c r="O948" s="49">
        <f t="shared" ca="1" si="120"/>
        <v>278999400</v>
      </c>
    </row>
    <row r="949" spans="1:15" x14ac:dyDescent="0.25">
      <c r="A949">
        <v>934</v>
      </c>
      <c r="B949" s="93">
        <v>40836</v>
      </c>
      <c r="C949" s="48">
        <v>121.43</v>
      </c>
      <c r="D949" s="48">
        <v>122.099998</v>
      </c>
      <c r="E949" s="48">
        <v>119.82</v>
      </c>
      <c r="F949" s="48">
        <v>121.660004</v>
      </c>
      <c r="G949" s="49">
        <v>262075600</v>
      </c>
      <c r="H949" s="48">
        <v>112.654357</v>
      </c>
      <c r="I949" s="52">
        <f t="shared" si="118"/>
        <v>0.92597692993664549</v>
      </c>
      <c r="J949" s="52">
        <f t="shared" ca="1" si="119"/>
        <v>1</v>
      </c>
      <c r="K949" s="48">
        <f t="shared" si="114"/>
        <v>112.44</v>
      </c>
      <c r="L949" s="48">
        <f t="shared" si="115"/>
        <v>113.06</v>
      </c>
      <c r="M949" s="48">
        <f t="shared" si="116"/>
        <v>110.95</v>
      </c>
      <c r="N949" s="48">
        <f t="shared" si="117"/>
        <v>112.65</v>
      </c>
      <c r="O949" s="49">
        <f t="shared" ca="1" si="120"/>
        <v>262075600</v>
      </c>
    </row>
    <row r="950" spans="1:15" x14ac:dyDescent="0.25">
      <c r="A950">
        <v>935</v>
      </c>
      <c r="B950" s="93">
        <v>40835</v>
      </c>
      <c r="C950" s="48">
        <v>122.379997</v>
      </c>
      <c r="D950" s="48">
        <v>123.08000199999999</v>
      </c>
      <c r="E950" s="48">
        <v>120.709999</v>
      </c>
      <c r="F950" s="48">
        <v>121.129997</v>
      </c>
      <c r="G950" s="49">
        <v>226601300</v>
      </c>
      <c r="H950" s="48">
        <v>112.163583</v>
      </c>
      <c r="I950" s="52">
        <f t="shared" si="118"/>
        <v>0.9259769320393858</v>
      </c>
      <c r="J950" s="52">
        <f t="shared" ca="1" si="119"/>
        <v>1</v>
      </c>
      <c r="K950" s="48">
        <f t="shared" si="114"/>
        <v>113.32</v>
      </c>
      <c r="L950" s="48">
        <f t="shared" si="115"/>
        <v>113.97</v>
      </c>
      <c r="M950" s="48">
        <f t="shared" si="116"/>
        <v>111.77</v>
      </c>
      <c r="N950" s="48">
        <f t="shared" si="117"/>
        <v>112.16</v>
      </c>
      <c r="O950" s="49">
        <f t="shared" ca="1" si="120"/>
        <v>226601300</v>
      </c>
    </row>
    <row r="951" spans="1:15" x14ac:dyDescent="0.25">
      <c r="A951">
        <v>936</v>
      </c>
      <c r="B951" s="93">
        <v>40834</v>
      </c>
      <c r="C951" s="48">
        <v>120.139999</v>
      </c>
      <c r="D951" s="48">
        <v>123.5</v>
      </c>
      <c r="E951" s="48">
        <v>119.199997</v>
      </c>
      <c r="F951" s="48">
        <v>122.58000199999999</v>
      </c>
      <c r="G951" s="49">
        <v>318857900</v>
      </c>
      <c r="H951" s="48">
        <v>113.506254</v>
      </c>
      <c r="I951" s="52">
        <f t="shared" si="118"/>
        <v>0.92597693056001096</v>
      </c>
      <c r="J951" s="52">
        <f t="shared" ca="1" si="119"/>
        <v>1</v>
      </c>
      <c r="K951" s="48">
        <f t="shared" si="114"/>
        <v>111.25</v>
      </c>
      <c r="L951" s="48">
        <f t="shared" si="115"/>
        <v>114.36</v>
      </c>
      <c r="M951" s="48">
        <f t="shared" si="116"/>
        <v>110.38</v>
      </c>
      <c r="N951" s="48">
        <f t="shared" si="117"/>
        <v>113.51</v>
      </c>
      <c r="O951" s="49">
        <f t="shared" ca="1" si="120"/>
        <v>318857900</v>
      </c>
    </row>
    <row r="952" spans="1:15" x14ac:dyDescent="0.25">
      <c r="A952">
        <v>937</v>
      </c>
      <c r="B952" s="93">
        <v>40833</v>
      </c>
      <c r="C952" s="48">
        <v>121.989998</v>
      </c>
      <c r="D952" s="48">
        <v>122.550003</v>
      </c>
      <c r="E952" s="48">
        <v>119.93</v>
      </c>
      <c r="F952" s="48">
        <v>120.230003</v>
      </c>
      <c r="G952" s="49">
        <v>202311600</v>
      </c>
      <c r="H952" s="48">
        <v>111.33020999999999</v>
      </c>
      <c r="I952" s="52">
        <f t="shared" si="118"/>
        <v>0.9259769377199466</v>
      </c>
      <c r="J952" s="52">
        <f t="shared" ca="1" si="119"/>
        <v>1</v>
      </c>
      <c r="K952" s="48">
        <f t="shared" si="114"/>
        <v>112.96</v>
      </c>
      <c r="L952" s="48">
        <f t="shared" si="115"/>
        <v>113.48</v>
      </c>
      <c r="M952" s="48">
        <f t="shared" si="116"/>
        <v>111.05</v>
      </c>
      <c r="N952" s="48">
        <f t="shared" si="117"/>
        <v>111.33</v>
      </c>
      <c r="O952" s="49">
        <f t="shared" ca="1" si="120"/>
        <v>202311600</v>
      </c>
    </row>
    <row r="953" spans="1:15" x14ac:dyDescent="0.25">
      <c r="A953">
        <v>938</v>
      </c>
      <c r="B953" s="93">
        <v>40830</v>
      </c>
      <c r="C953" s="48">
        <v>121.910004</v>
      </c>
      <c r="D953" s="48">
        <v>122.599998</v>
      </c>
      <c r="E953" s="48">
        <v>121.230003</v>
      </c>
      <c r="F953" s="48">
        <v>122.57</v>
      </c>
      <c r="G953" s="49">
        <v>211397600</v>
      </c>
      <c r="H953" s="48">
        <v>113.49699200000001</v>
      </c>
      <c r="I953" s="52">
        <f t="shared" si="118"/>
        <v>0.92597692747001725</v>
      </c>
      <c r="J953" s="52">
        <f t="shared" ca="1" si="119"/>
        <v>1</v>
      </c>
      <c r="K953" s="48">
        <f t="shared" si="114"/>
        <v>112.89</v>
      </c>
      <c r="L953" s="48">
        <f t="shared" si="115"/>
        <v>113.52</v>
      </c>
      <c r="M953" s="48">
        <f t="shared" si="116"/>
        <v>112.26</v>
      </c>
      <c r="N953" s="48">
        <f t="shared" si="117"/>
        <v>113.5</v>
      </c>
      <c r="O953" s="49">
        <f t="shared" ca="1" si="120"/>
        <v>211397600</v>
      </c>
    </row>
    <row r="954" spans="1:15" x14ac:dyDescent="0.25">
      <c r="A954">
        <v>939</v>
      </c>
      <c r="B954" s="93">
        <v>40829</v>
      </c>
      <c r="C954" s="48">
        <v>120.040001</v>
      </c>
      <c r="D954" s="48">
        <v>120.870003</v>
      </c>
      <c r="E954" s="48">
        <v>119.120003</v>
      </c>
      <c r="F954" s="48">
        <v>120.510002</v>
      </c>
      <c r="G954" s="49">
        <v>212538800</v>
      </c>
      <c r="H954" s="48">
        <v>111.589482</v>
      </c>
      <c r="I954" s="52">
        <f t="shared" si="118"/>
        <v>0.92597693260348635</v>
      </c>
      <c r="J954" s="52">
        <f t="shared" ca="1" si="119"/>
        <v>1</v>
      </c>
      <c r="K954" s="48">
        <f t="shared" si="114"/>
        <v>111.15</v>
      </c>
      <c r="L954" s="48">
        <f t="shared" si="115"/>
        <v>111.92</v>
      </c>
      <c r="M954" s="48">
        <f t="shared" si="116"/>
        <v>110.3</v>
      </c>
      <c r="N954" s="48">
        <f t="shared" si="117"/>
        <v>111.59</v>
      </c>
      <c r="O954" s="49">
        <f t="shared" ca="1" si="120"/>
        <v>212538800</v>
      </c>
    </row>
    <row r="955" spans="1:15" x14ac:dyDescent="0.25">
      <c r="A955">
        <v>940</v>
      </c>
      <c r="B955" s="93">
        <v>40828</v>
      </c>
      <c r="C955" s="48">
        <v>120.599998</v>
      </c>
      <c r="D955" s="48">
        <v>122.139999</v>
      </c>
      <c r="E955" s="48">
        <v>120.33000199999999</v>
      </c>
      <c r="F955" s="48">
        <v>120.75</v>
      </c>
      <c r="G955" s="49">
        <v>281544900</v>
      </c>
      <c r="H955" s="48">
        <v>111.81171500000001</v>
      </c>
      <c r="I955" s="52">
        <f t="shared" si="118"/>
        <v>0.92597693581780549</v>
      </c>
      <c r="J955" s="52">
        <f t="shared" ca="1" si="119"/>
        <v>1</v>
      </c>
      <c r="K955" s="48">
        <f t="shared" si="114"/>
        <v>111.67</v>
      </c>
      <c r="L955" s="48">
        <f t="shared" si="115"/>
        <v>113.1</v>
      </c>
      <c r="M955" s="48">
        <f t="shared" si="116"/>
        <v>111.42</v>
      </c>
      <c r="N955" s="48">
        <f t="shared" si="117"/>
        <v>111.81</v>
      </c>
      <c r="O955" s="49">
        <f t="shared" ca="1" si="120"/>
        <v>281544900</v>
      </c>
    </row>
    <row r="956" spans="1:15" x14ac:dyDescent="0.25">
      <c r="A956">
        <v>941</v>
      </c>
      <c r="B956" s="93">
        <v>40827</v>
      </c>
      <c r="C956" s="48">
        <v>118.870003</v>
      </c>
      <c r="D956" s="48">
        <v>120.040001</v>
      </c>
      <c r="E956" s="48">
        <v>118.75</v>
      </c>
      <c r="F956" s="48">
        <v>119.699997</v>
      </c>
      <c r="G956" s="49">
        <v>209088000</v>
      </c>
      <c r="H956" s="48">
        <v>110.83943600000001</v>
      </c>
      <c r="I956" s="52">
        <f t="shared" si="118"/>
        <v>0.92597693214645616</v>
      </c>
      <c r="J956" s="52">
        <f t="shared" ca="1" si="119"/>
        <v>1</v>
      </c>
      <c r="K956" s="48">
        <f t="shared" si="114"/>
        <v>110.07</v>
      </c>
      <c r="L956" s="48">
        <f t="shared" si="115"/>
        <v>111.15</v>
      </c>
      <c r="M956" s="48">
        <f t="shared" si="116"/>
        <v>109.96</v>
      </c>
      <c r="N956" s="48">
        <f t="shared" si="117"/>
        <v>110.84</v>
      </c>
      <c r="O956" s="49">
        <f t="shared" ca="1" si="120"/>
        <v>209088000</v>
      </c>
    </row>
    <row r="957" spans="1:15" x14ac:dyDescent="0.25">
      <c r="A957">
        <v>942</v>
      </c>
      <c r="B957" s="93">
        <v>40826</v>
      </c>
      <c r="C957" s="48">
        <v>117.68</v>
      </c>
      <c r="D957" s="48">
        <v>119.629997</v>
      </c>
      <c r="E957" s="48">
        <v>117.66999800000001</v>
      </c>
      <c r="F957" s="48">
        <v>119.58000199999999</v>
      </c>
      <c r="G957" s="49">
        <v>230666300</v>
      </c>
      <c r="H957" s="48">
        <v>110.728323</v>
      </c>
      <c r="I957" s="52">
        <f t="shared" si="118"/>
        <v>0.92597692881791394</v>
      </c>
      <c r="J957" s="52">
        <f t="shared" ca="1" si="119"/>
        <v>1</v>
      </c>
      <c r="K957" s="48">
        <f t="shared" si="114"/>
        <v>108.97</v>
      </c>
      <c r="L957" s="48">
        <f t="shared" si="115"/>
        <v>110.77</v>
      </c>
      <c r="M957" s="48">
        <f t="shared" si="116"/>
        <v>108.96</v>
      </c>
      <c r="N957" s="48">
        <f t="shared" si="117"/>
        <v>110.73</v>
      </c>
      <c r="O957" s="49">
        <f t="shared" ca="1" si="120"/>
        <v>230666300</v>
      </c>
    </row>
    <row r="958" spans="1:15" x14ac:dyDescent="0.25">
      <c r="A958">
        <v>943</v>
      </c>
      <c r="B958" s="93">
        <v>40823</v>
      </c>
      <c r="C958" s="48">
        <v>117.16999800000001</v>
      </c>
      <c r="D958" s="48">
        <v>117.25</v>
      </c>
      <c r="E958" s="48">
        <v>115.05999799999999</v>
      </c>
      <c r="F958" s="48">
        <v>115.709999</v>
      </c>
      <c r="G958" s="49">
        <v>312657900</v>
      </c>
      <c r="H958" s="48">
        <v>107.14479</v>
      </c>
      <c r="I958" s="52">
        <f t="shared" si="118"/>
        <v>0.92597693307386519</v>
      </c>
      <c r="J958" s="52">
        <f t="shared" ca="1" si="119"/>
        <v>1</v>
      </c>
      <c r="K958" s="48">
        <f t="shared" si="114"/>
        <v>108.5</v>
      </c>
      <c r="L958" s="48">
        <f t="shared" si="115"/>
        <v>108.57</v>
      </c>
      <c r="M958" s="48">
        <f t="shared" si="116"/>
        <v>106.54</v>
      </c>
      <c r="N958" s="48">
        <f t="shared" si="117"/>
        <v>107.14</v>
      </c>
      <c r="O958" s="49">
        <f t="shared" ca="1" si="120"/>
        <v>312657900</v>
      </c>
    </row>
    <row r="959" spans="1:15" x14ac:dyDescent="0.25">
      <c r="A959">
        <v>944</v>
      </c>
      <c r="B959" s="93">
        <v>40822</v>
      </c>
      <c r="C959" s="48">
        <v>114.360001</v>
      </c>
      <c r="D959" s="48">
        <v>116.660004</v>
      </c>
      <c r="E959" s="48">
        <v>113.510002</v>
      </c>
      <c r="F959" s="48">
        <v>116.489998</v>
      </c>
      <c r="G959" s="49">
        <v>257800800</v>
      </c>
      <c r="H959" s="48">
        <v>107.867051</v>
      </c>
      <c r="I959" s="52">
        <f t="shared" si="118"/>
        <v>0.92597693237148138</v>
      </c>
      <c r="J959" s="52">
        <f t="shared" ca="1" si="119"/>
        <v>1</v>
      </c>
      <c r="K959" s="48">
        <f t="shared" si="114"/>
        <v>105.89</v>
      </c>
      <c r="L959" s="48">
        <f t="shared" si="115"/>
        <v>108.02</v>
      </c>
      <c r="M959" s="48">
        <f t="shared" si="116"/>
        <v>105.11</v>
      </c>
      <c r="N959" s="48">
        <f t="shared" si="117"/>
        <v>107.87</v>
      </c>
      <c r="O959" s="49">
        <f t="shared" ca="1" si="120"/>
        <v>257800800</v>
      </c>
    </row>
    <row r="960" spans="1:15" x14ac:dyDescent="0.25">
      <c r="A960">
        <v>945</v>
      </c>
      <c r="B960" s="93">
        <v>40821</v>
      </c>
      <c r="C960" s="48">
        <v>112.620003</v>
      </c>
      <c r="D960" s="48">
        <v>114.720001</v>
      </c>
      <c r="E960" s="48">
        <v>111.58000199999999</v>
      </c>
      <c r="F960" s="48">
        <v>114.41999800000001</v>
      </c>
      <c r="G960" s="49">
        <v>284108000</v>
      </c>
      <c r="H960" s="48">
        <v>105.95027899999999</v>
      </c>
      <c r="I960" s="52">
        <f t="shared" si="118"/>
        <v>0.92597693455649233</v>
      </c>
      <c r="J960" s="52">
        <f t="shared" ca="1" si="119"/>
        <v>1</v>
      </c>
      <c r="K960" s="48">
        <f t="shared" si="114"/>
        <v>104.28</v>
      </c>
      <c r="L960" s="48">
        <f t="shared" si="115"/>
        <v>106.23</v>
      </c>
      <c r="M960" s="48">
        <f t="shared" si="116"/>
        <v>103.32</v>
      </c>
      <c r="N960" s="48">
        <f t="shared" si="117"/>
        <v>105.95</v>
      </c>
      <c r="O960" s="49">
        <f t="shared" ca="1" si="120"/>
        <v>284108000</v>
      </c>
    </row>
    <row r="961" spans="1:15" x14ac:dyDescent="0.25">
      <c r="A961">
        <v>946</v>
      </c>
      <c r="B961" s="93">
        <v>40820</v>
      </c>
      <c r="C961" s="48">
        <v>108.349998</v>
      </c>
      <c r="D961" s="48">
        <v>112.58000199999999</v>
      </c>
      <c r="E961" s="48">
        <v>107.43</v>
      </c>
      <c r="F961" s="48">
        <v>112.339996</v>
      </c>
      <c r="G961" s="49">
        <v>459177500</v>
      </c>
      <c r="H961" s="48">
        <v>104.02424499999999</v>
      </c>
      <c r="I961" s="52">
        <f t="shared" si="118"/>
        <v>0.92597693345119925</v>
      </c>
      <c r="J961" s="52">
        <f t="shared" ca="1" si="119"/>
        <v>1</v>
      </c>
      <c r="K961" s="48">
        <f t="shared" si="114"/>
        <v>100.33</v>
      </c>
      <c r="L961" s="48">
        <f t="shared" si="115"/>
        <v>104.25</v>
      </c>
      <c r="M961" s="48">
        <f t="shared" si="116"/>
        <v>99.48</v>
      </c>
      <c r="N961" s="48">
        <f t="shared" si="117"/>
        <v>104.02</v>
      </c>
      <c r="O961" s="49">
        <f t="shared" ca="1" si="120"/>
        <v>459177500</v>
      </c>
    </row>
    <row r="962" spans="1:15" x14ac:dyDescent="0.25">
      <c r="A962">
        <v>947</v>
      </c>
      <c r="B962" s="93">
        <v>40819</v>
      </c>
      <c r="C962" s="48">
        <v>112.489998</v>
      </c>
      <c r="D962" s="48">
        <v>113.949997</v>
      </c>
      <c r="E962" s="48">
        <v>109.80999799999999</v>
      </c>
      <c r="F962" s="48">
        <v>109.93</v>
      </c>
      <c r="G962" s="49">
        <v>365136800</v>
      </c>
      <c r="H962" s="48">
        <v>101.792644</v>
      </c>
      <c r="I962" s="52">
        <f t="shared" si="118"/>
        <v>0.9259769307741289</v>
      </c>
      <c r="J962" s="52">
        <f t="shared" ca="1" si="119"/>
        <v>1</v>
      </c>
      <c r="K962" s="48">
        <f t="shared" si="114"/>
        <v>104.16</v>
      </c>
      <c r="L962" s="48">
        <f t="shared" si="115"/>
        <v>105.52</v>
      </c>
      <c r="M962" s="48">
        <f t="shared" si="116"/>
        <v>101.68</v>
      </c>
      <c r="N962" s="48">
        <f t="shared" si="117"/>
        <v>101.79</v>
      </c>
      <c r="O962" s="49">
        <f t="shared" ca="1" si="120"/>
        <v>365136800</v>
      </c>
    </row>
    <row r="963" spans="1:15" x14ac:dyDescent="0.25">
      <c r="A963">
        <v>948</v>
      </c>
      <c r="B963" s="93">
        <v>40816</v>
      </c>
      <c r="C963" s="48">
        <v>114.449997</v>
      </c>
      <c r="D963" s="48">
        <v>115.449997</v>
      </c>
      <c r="E963" s="48">
        <v>113.07</v>
      </c>
      <c r="F963" s="48">
        <v>113.150002</v>
      </c>
      <c r="G963" s="49">
        <v>288392300</v>
      </c>
      <c r="H963" s="48">
        <v>104.77429100000001</v>
      </c>
      <c r="I963" s="52">
        <f t="shared" si="118"/>
        <v>0.92597692574499468</v>
      </c>
      <c r="J963" s="52">
        <f t="shared" ca="1" si="119"/>
        <v>1</v>
      </c>
      <c r="K963" s="48">
        <f t="shared" si="114"/>
        <v>105.98</v>
      </c>
      <c r="L963" s="48">
        <f t="shared" si="115"/>
        <v>106.9</v>
      </c>
      <c r="M963" s="48">
        <f t="shared" si="116"/>
        <v>104.7</v>
      </c>
      <c r="N963" s="48">
        <f t="shared" si="117"/>
        <v>104.77</v>
      </c>
      <c r="O963" s="49">
        <f t="shared" ca="1" si="120"/>
        <v>288392300</v>
      </c>
    </row>
    <row r="964" spans="1:15" x14ac:dyDescent="0.25">
      <c r="A964">
        <v>949</v>
      </c>
      <c r="B964" s="93">
        <v>40815</v>
      </c>
      <c r="C964" s="48">
        <v>117.050003</v>
      </c>
      <c r="D964" s="48">
        <v>117.629997</v>
      </c>
      <c r="E964" s="48">
        <v>113.93</v>
      </c>
      <c r="F964" s="48">
        <v>116.050003</v>
      </c>
      <c r="G964" s="49">
        <v>298108900</v>
      </c>
      <c r="H964" s="48">
        <v>107.459626</v>
      </c>
      <c r="I964" s="52">
        <f t="shared" si="118"/>
        <v>0.92597693427030758</v>
      </c>
      <c r="J964" s="52">
        <f t="shared" ca="1" si="119"/>
        <v>1</v>
      </c>
      <c r="K964" s="48">
        <f t="shared" si="114"/>
        <v>108.39</v>
      </c>
      <c r="L964" s="48">
        <f t="shared" si="115"/>
        <v>108.92</v>
      </c>
      <c r="M964" s="48">
        <f t="shared" si="116"/>
        <v>105.5</v>
      </c>
      <c r="N964" s="48">
        <f t="shared" si="117"/>
        <v>107.46</v>
      </c>
      <c r="O964" s="49">
        <f t="shared" ca="1" si="120"/>
        <v>298108900</v>
      </c>
    </row>
    <row r="965" spans="1:15" x14ac:dyDescent="0.25">
      <c r="A965">
        <v>950</v>
      </c>
      <c r="B965" s="93">
        <v>40814</v>
      </c>
      <c r="C965" s="48">
        <v>117.779999</v>
      </c>
      <c r="D965" s="48">
        <v>118.489998</v>
      </c>
      <c r="E965" s="48">
        <v>114.970001</v>
      </c>
      <c r="F965" s="48">
        <v>115.139999</v>
      </c>
      <c r="G965" s="49">
        <v>286696800</v>
      </c>
      <c r="H965" s="48">
        <v>106.616983</v>
      </c>
      <c r="I965" s="52">
        <f t="shared" si="118"/>
        <v>0.92597693178718898</v>
      </c>
      <c r="J965" s="52">
        <f t="shared" ca="1" si="119"/>
        <v>1</v>
      </c>
      <c r="K965" s="48">
        <f t="shared" si="114"/>
        <v>109.06</v>
      </c>
      <c r="L965" s="48">
        <f t="shared" si="115"/>
        <v>109.72</v>
      </c>
      <c r="M965" s="48">
        <f t="shared" si="116"/>
        <v>106.46</v>
      </c>
      <c r="N965" s="48">
        <f t="shared" si="117"/>
        <v>106.62</v>
      </c>
      <c r="O965" s="49">
        <f t="shared" ca="1" si="120"/>
        <v>286696800</v>
      </c>
    </row>
    <row r="966" spans="1:15" x14ac:dyDescent="0.25">
      <c r="A966">
        <v>951</v>
      </c>
      <c r="B966" s="93">
        <v>40813</v>
      </c>
      <c r="C966" s="48">
        <v>118.529999</v>
      </c>
      <c r="D966" s="48">
        <v>119.55999799999999</v>
      </c>
      <c r="E966" s="48">
        <v>116.839996</v>
      </c>
      <c r="F966" s="48">
        <v>117.540001</v>
      </c>
      <c r="G966" s="49">
        <v>311753900</v>
      </c>
      <c r="H966" s="48">
        <v>108.83932900000001</v>
      </c>
      <c r="I966" s="52">
        <f t="shared" si="118"/>
        <v>0.92597692763334249</v>
      </c>
      <c r="J966" s="52">
        <f t="shared" ca="1" si="119"/>
        <v>1</v>
      </c>
      <c r="K966" s="48">
        <f t="shared" si="114"/>
        <v>109.76</v>
      </c>
      <c r="L966" s="48">
        <f t="shared" si="115"/>
        <v>110.71</v>
      </c>
      <c r="M966" s="48">
        <f t="shared" si="116"/>
        <v>108.19</v>
      </c>
      <c r="N966" s="48">
        <f t="shared" si="117"/>
        <v>108.84</v>
      </c>
      <c r="O966" s="49">
        <f t="shared" ca="1" si="120"/>
        <v>311753900</v>
      </c>
    </row>
    <row r="967" spans="1:15" x14ac:dyDescent="0.25">
      <c r="A967">
        <v>952</v>
      </c>
      <c r="B967" s="93">
        <v>40812</v>
      </c>
      <c r="C967" s="48">
        <v>114.610001</v>
      </c>
      <c r="D967" s="48">
        <v>116.400002</v>
      </c>
      <c r="E967" s="48">
        <v>112.980003</v>
      </c>
      <c r="F967" s="48">
        <v>116.239998</v>
      </c>
      <c r="G967" s="49">
        <v>260673700</v>
      </c>
      <c r="H967" s="48">
        <v>107.63555700000001</v>
      </c>
      <c r="I967" s="52">
        <f t="shared" si="118"/>
        <v>0.92597693437675388</v>
      </c>
      <c r="J967" s="52">
        <f t="shared" ca="1" si="119"/>
        <v>1</v>
      </c>
      <c r="K967" s="48">
        <f t="shared" si="114"/>
        <v>106.13</v>
      </c>
      <c r="L967" s="48">
        <f t="shared" si="115"/>
        <v>107.78</v>
      </c>
      <c r="M967" s="48">
        <f t="shared" si="116"/>
        <v>104.62</v>
      </c>
      <c r="N967" s="48">
        <f t="shared" si="117"/>
        <v>107.64</v>
      </c>
      <c r="O967" s="49">
        <f t="shared" ca="1" si="120"/>
        <v>260673700</v>
      </c>
    </row>
    <row r="968" spans="1:15" x14ac:dyDescent="0.25">
      <c r="A968">
        <v>953</v>
      </c>
      <c r="B968" s="93">
        <v>40809</v>
      </c>
      <c r="C968" s="48">
        <v>112.110001</v>
      </c>
      <c r="D968" s="48">
        <v>114.160004</v>
      </c>
      <c r="E968" s="48">
        <v>112.019997</v>
      </c>
      <c r="F968" s="48">
        <v>113.540001</v>
      </c>
      <c r="G968" s="49">
        <v>307242500</v>
      </c>
      <c r="H968" s="48">
        <v>105.13542200000001</v>
      </c>
      <c r="I968" s="52">
        <f t="shared" si="118"/>
        <v>0.92597693389134283</v>
      </c>
      <c r="J968" s="52">
        <f t="shared" ca="1" si="119"/>
        <v>1</v>
      </c>
      <c r="K968" s="48">
        <f t="shared" si="114"/>
        <v>103.81</v>
      </c>
      <c r="L968" s="48">
        <f t="shared" si="115"/>
        <v>105.71</v>
      </c>
      <c r="M968" s="48">
        <f t="shared" si="116"/>
        <v>103.73</v>
      </c>
      <c r="N968" s="48">
        <f t="shared" si="117"/>
        <v>105.14</v>
      </c>
      <c r="O968" s="49">
        <f t="shared" ca="1" si="120"/>
        <v>307242500</v>
      </c>
    </row>
    <row r="969" spans="1:15" x14ac:dyDescent="0.25">
      <c r="A969">
        <v>954</v>
      </c>
      <c r="B969" s="93">
        <v>40808</v>
      </c>
      <c r="C969" s="48">
        <v>113.25</v>
      </c>
      <c r="D969" s="48">
        <v>114.209999</v>
      </c>
      <c r="E969" s="48">
        <v>111.300003</v>
      </c>
      <c r="F969" s="48">
        <v>112.860001</v>
      </c>
      <c r="G969" s="49">
        <v>513911300</v>
      </c>
      <c r="H969" s="48">
        <v>104.505757</v>
      </c>
      <c r="I969" s="52">
        <f t="shared" si="118"/>
        <v>0.92597692782228491</v>
      </c>
      <c r="J969" s="52">
        <f t="shared" ca="1" si="119"/>
        <v>1</v>
      </c>
      <c r="K969" s="48">
        <f t="shared" si="114"/>
        <v>104.87</v>
      </c>
      <c r="L969" s="48">
        <f t="shared" si="115"/>
        <v>105.76</v>
      </c>
      <c r="M969" s="48">
        <f t="shared" si="116"/>
        <v>103.06</v>
      </c>
      <c r="N969" s="48">
        <f t="shared" si="117"/>
        <v>104.51</v>
      </c>
      <c r="O969" s="49">
        <f t="shared" ca="1" si="120"/>
        <v>513911300</v>
      </c>
    </row>
    <row r="970" spans="1:15" x14ac:dyDescent="0.25">
      <c r="A970">
        <v>955</v>
      </c>
      <c r="B970" s="93">
        <v>40807</v>
      </c>
      <c r="C970" s="48">
        <v>120.230003</v>
      </c>
      <c r="D970" s="48">
        <v>120.599998</v>
      </c>
      <c r="E970" s="48">
        <v>116.44000200000001</v>
      </c>
      <c r="F970" s="48">
        <v>116.629997</v>
      </c>
      <c r="G970" s="49">
        <v>316251300</v>
      </c>
      <c r="H970" s="48">
        <v>107.99668699999999</v>
      </c>
      <c r="I970" s="52">
        <f t="shared" si="118"/>
        <v>0.92597693370428524</v>
      </c>
      <c r="J970" s="52">
        <f t="shared" ca="1" si="119"/>
        <v>1</v>
      </c>
      <c r="K970" s="48">
        <f t="shared" si="114"/>
        <v>111.33</v>
      </c>
      <c r="L970" s="48">
        <f t="shared" si="115"/>
        <v>111.67</v>
      </c>
      <c r="M970" s="48">
        <f t="shared" si="116"/>
        <v>107.82</v>
      </c>
      <c r="N970" s="48">
        <f t="shared" si="117"/>
        <v>108</v>
      </c>
      <c r="O970" s="49">
        <f t="shared" ca="1" si="120"/>
        <v>316251300</v>
      </c>
    </row>
    <row r="971" spans="1:15" x14ac:dyDescent="0.25">
      <c r="A971">
        <v>956</v>
      </c>
      <c r="B971" s="93">
        <v>40806</v>
      </c>
      <c r="C971" s="48">
        <v>120.82</v>
      </c>
      <c r="D971" s="48">
        <v>121.989998</v>
      </c>
      <c r="E971" s="48">
        <v>120.010002</v>
      </c>
      <c r="F971" s="48">
        <v>120.16999800000001</v>
      </c>
      <c r="G971" s="49">
        <v>218932200</v>
      </c>
      <c r="H971" s="48">
        <v>111.274646</v>
      </c>
      <c r="I971" s="52">
        <f t="shared" si="118"/>
        <v>0.92597693144673265</v>
      </c>
      <c r="J971" s="52">
        <f t="shared" ca="1" si="119"/>
        <v>1</v>
      </c>
      <c r="K971" s="48">
        <f t="shared" si="114"/>
        <v>111.88</v>
      </c>
      <c r="L971" s="48">
        <f t="shared" si="115"/>
        <v>112.96</v>
      </c>
      <c r="M971" s="48">
        <f t="shared" si="116"/>
        <v>111.13</v>
      </c>
      <c r="N971" s="48">
        <f t="shared" si="117"/>
        <v>111.27</v>
      </c>
      <c r="O971" s="49">
        <f t="shared" ca="1" si="120"/>
        <v>218932200</v>
      </c>
    </row>
    <row r="972" spans="1:15" x14ac:dyDescent="0.25">
      <c r="A972">
        <v>957</v>
      </c>
      <c r="B972" s="93">
        <v>40805</v>
      </c>
      <c r="C972" s="48">
        <v>119.529999</v>
      </c>
      <c r="D972" s="48">
        <v>120.93</v>
      </c>
      <c r="E972" s="48">
        <v>118.720001</v>
      </c>
      <c r="F972" s="48">
        <v>120.30999799999999</v>
      </c>
      <c r="G972" s="49">
        <v>241517000</v>
      </c>
      <c r="H972" s="48">
        <v>111.40428199999999</v>
      </c>
      <c r="I972" s="52">
        <f t="shared" si="118"/>
        <v>0.92597692504325368</v>
      </c>
      <c r="J972" s="52">
        <f t="shared" ca="1" si="119"/>
        <v>1</v>
      </c>
      <c r="K972" s="48">
        <f t="shared" si="114"/>
        <v>110.68</v>
      </c>
      <c r="L972" s="48">
        <f t="shared" si="115"/>
        <v>111.98</v>
      </c>
      <c r="M972" s="48">
        <f t="shared" si="116"/>
        <v>109.93</v>
      </c>
      <c r="N972" s="48">
        <f t="shared" si="117"/>
        <v>111.4</v>
      </c>
      <c r="O972" s="49">
        <f t="shared" ca="1" si="120"/>
        <v>241517000</v>
      </c>
    </row>
    <row r="973" spans="1:15" x14ac:dyDescent="0.25">
      <c r="A973">
        <v>958</v>
      </c>
      <c r="B973" s="93">
        <v>40802</v>
      </c>
      <c r="C973" s="48">
        <v>121.290001</v>
      </c>
      <c r="D973" s="48">
        <v>121.970001</v>
      </c>
      <c r="E973" s="48">
        <v>120.32</v>
      </c>
      <c r="F973" s="48">
        <v>121.519997</v>
      </c>
      <c r="G973" s="49">
        <v>284528300</v>
      </c>
      <c r="H973" s="48">
        <v>112.524714</v>
      </c>
      <c r="I973" s="52">
        <f t="shared" si="118"/>
        <v>0.92597693201062203</v>
      </c>
      <c r="J973" s="52">
        <f t="shared" ca="1" si="119"/>
        <v>1</v>
      </c>
      <c r="K973" s="48">
        <f t="shared" si="114"/>
        <v>112.31</v>
      </c>
      <c r="L973" s="48">
        <f t="shared" si="115"/>
        <v>112.94</v>
      </c>
      <c r="M973" s="48">
        <f t="shared" si="116"/>
        <v>111.41</v>
      </c>
      <c r="N973" s="48">
        <f t="shared" si="117"/>
        <v>112.52</v>
      </c>
      <c r="O973" s="49">
        <f t="shared" ca="1" si="120"/>
        <v>284528300</v>
      </c>
    </row>
    <row r="974" spans="1:15" x14ac:dyDescent="0.25">
      <c r="A974">
        <v>959</v>
      </c>
      <c r="B974" s="93">
        <v>40801</v>
      </c>
      <c r="C974" s="48">
        <v>120.650002</v>
      </c>
      <c r="D974" s="48">
        <v>121.470001</v>
      </c>
      <c r="E974" s="48">
        <v>119.400002</v>
      </c>
      <c r="F974" s="48">
        <v>121.43</v>
      </c>
      <c r="G974" s="49">
        <v>326777200</v>
      </c>
      <c r="H974" s="48">
        <v>111.862645</v>
      </c>
      <c r="I974" s="52">
        <f t="shared" si="118"/>
        <v>0.9212109445771226</v>
      </c>
      <c r="J974" s="52">
        <f t="shared" ca="1" si="119"/>
        <v>1</v>
      </c>
      <c r="K974" s="48">
        <f t="shared" si="114"/>
        <v>111.14</v>
      </c>
      <c r="L974" s="48">
        <f t="shared" si="115"/>
        <v>111.9</v>
      </c>
      <c r="M974" s="48">
        <f t="shared" si="116"/>
        <v>109.99</v>
      </c>
      <c r="N974" s="48">
        <f t="shared" si="117"/>
        <v>111.86</v>
      </c>
      <c r="O974" s="49">
        <f t="shared" ca="1" si="120"/>
        <v>326777200</v>
      </c>
    </row>
    <row r="975" spans="1:15" x14ac:dyDescent="0.25">
      <c r="A975">
        <v>960</v>
      </c>
      <c r="B975" s="93">
        <v>40800</v>
      </c>
      <c r="C975" s="48">
        <v>118.339996</v>
      </c>
      <c r="D975" s="48">
        <v>120.800003</v>
      </c>
      <c r="E975" s="48">
        <v>116.720001</v>
      </c>
      <c r="F975" s="48">
        <v>119.370003</v>
      </c>
      <c r="G975" s="49">
        <v>319389500</v>
      </c>
      <c r="H975" s="48">
        <v>109.96495299999999</v>
      </c>
      <c r="I975" s="52">
        <f t="shared" si="118"/>
        <v>0.92121094275251036</v>
      </c>
      <c r="J975" s="52">
        <f t="shared" ca="1" si="119"/>
        <v>1</v>
      </c>
      <c r="K975" s="48">
        <f t="shared" si="114"/>
        <v>109.02</v>
      </c>
      <c r="L975" s="48">
        <f t="shared" si="115"/>
        <v>111.28</v>
      </c>
      <c r="M975" s="48">
        <f t="shared" si="116"/>
        <v>107.52</v>
      </c>
      <c r="N975" s="48">
        <f t="shared" si="117"/>
        <v>109.96</v>
      </c>
      <c r="O975" s="49">
        <f t="shared" ca="1" si="120"/>
        <v>319389500</v>
      </c>
    </row>
    <row r="976" spans="1:15" x14ac:dyDescent="0.25">
      <c r="A976">
        <v>961</v>
      </c>
      <c r="B976" s="93">
        <v>40799</v>
      </c>
      <c r="C976" s="48">
        <v>117.050003</v>
      </c>
      <c r="D976" s="48">
        <v>118.18</v>
      </c>
      <c r="E976" s="48">
        <v>116.220001</v>
      </c>
      <c r="F976" s="48">
        <v>117.739998</v>
      </c>
      <c r="G976" s="49">
        <v>272514700</v>
      </c>
      <c r="H976" s="48">
        <v>108.463375</v>
      </c>
      <c r="I976" s="52">
        <f t="shared" si="118"/>
        <v>0.92121094651284097</v>
      </c>
      <c r="J976" s="52">
        <f t="shared" ca="1" si="119"/>
        <v>1</v>
      </c>
      <c r="K976" s="48">
        <f t="shared" ref="K976:K1039" si="121">ROUND($I976*C976,2)</f>
        <v>107.83</v>
      </c>
      <c r="L976" s="48">
        <f t="shared" ref="L976:L1039" si="122">ROUND($I976*D976,2)</f>
        <v>108.87</v>
      </c>
      <c r="M976" s="48">
        <f t="shared" ref="M976:M1039" si="123">ROUND($I976*E976,2)</f>
        <v>107.06</v>
      </c>
      <c r="N976" s="48">
        <f t="shared" ref="N976:N1039" si="124">ROUND($I976*F976,2)</f>
        <v>108.46</v>
      </c>
      <c r="O976" s="49">
        <f t="shared" ca="1" si="120"/>
        <v>272514700</v>
      </c>
    </row>
    <row r="977" spans="1:15" x14ac:dyDescent="0.25">
      <c r="A977">
        <v>962</v>
      </c>
      <c r="B977" s="93">
        <v>40798</v>
      </c>
      <c r="C977" s="48">
        <v>114.470001</v>
      </c>
      <c r="D977" s="48">
        <v>116.760002</v>
      </c>
      <c r="E977" s="48">
        <v>114.050003</v>
      </c>
      <c r="F977" s="48">
        <v>116.66999800000001</v>
      </c>
      <c r="G977" s="49">
        <v>305793500</v>
      </c>
      <c r="H977" s="48">
        <v>107.47767899999999</v>
      </c>
      <c r="I977" s="52">
        <f t="shared" si="118"/>
        <v>0.92121094405092896</v>
      </c>
      <c r="J977" s="52">
        <f t="shared" ca="1" si="119"/>
        <v>1</v>
      </c>
      <c r="K977" s="48">
        <f t="shared" si="121"/>
        <v>105.45</v>
      </c>
      <c r="L977" s="48">
        <f t="shared" si="122"/>
        <v>107.56</v>
      </c>
      <c r="M977" s="48">
        <f t="shared" si="123"/>
        <v>105.06</v>
      </c>
      <c r="N977" s="48">
        <f t="shared" si="124"/>
        <v>107.48</v>
      </c>
      <c r="O977" s="49">
        <f t="shared" ca="1" si="120"/>
        <v>305793500</v>
      </c>
    </row>
    <row r="978" spans="1:15" x14ac:dyDescent="0.25">
      <c r="A978">
        <v>963</v>
      </c>
      <c r="B978" s="93">
        <v>40795</v>
      </c>
      <c r="C978" s="48">
        <v>117.68</v>
      </c>
      <c r="D978" s="48">
        <v>119.05999799999999</v>
      </c>
      <c r="E978" s="48">
        <v>115.279999</v>
      </c>
      <c r="F978" s="48">
        <v>115.91999800000001</v>
      </c>
      <c r="G978" s="49">
        <v>380195100</v>
      </c>
      <c r="H978" s="48">
        <v>106.786771</v>
      </c>
      <c r="I978" s="52">
        <f t="shared" ref="I978:I1041" si="125">H978/F978</f>
        <v>0.92121094584559948</v>
      </c>
      <c r="J978" s="52">
        <f t="shared" ref="J978:J1041" ca="1" si="126">INDEX(OFFSET($T$15,0,0,$S$13+1,1),MATCH(B978,OFFSET($Q$15,0,0,$S$13+1,1),-1))</f>
        <v>1</v>
      </c>
      <c r="K978" s="48">
        <f t="shared" si="121"/>
        <v>108.41</v>
      </c>
      <c r="L978" s="48">
        <f t="shared" si="122"/>
        <v>109.68</v>
      </c>
      <c r="M978" s="48">
        <f t="shared" si="123"/>
        <v>106.2</v>
      </c>
      <c r="N978" s="48">
        <f t="shared" si="124"/>
        <v>106.79</v>
      </c>
      <c r="O978" s="49">
        <f t="shared" ref="O978:O1041" ca="1" si="127">G978*J978</f>
        <v>380195100</v>
      </c>
    </row>
    <row r="979" spans="1:15" x14ac:dyDescent="0.25">
      <c r="A979">
        <v>964</v>
      </c>
      <c r="B979" s="93">
        <v>40794</v>
      </c>
      <c r="C979" s="48">
        <v>119.57</v>
      </c>
      <c r="D979" s="48">
        <v>120.94000200000001</v>
      </c>
      <c r="E979" s="48">
        <v>118.769997</v>
      </c>
      <c r="F979" s="48">
        <v>119.040001</v>
      </c>
      <c r="G979" s="49">
        <v>250568200</v>
      </c>
      <c r="H979" s="48">
        <v>109.66095199999999</v>
      </c>
      <c r="I979" s="52">
        <f t="shared" si="125"/>
        <v>0.92121094656240798</v>
      </c>
      <c r="J979" s="52">
        <f t="shared" ca="1" si="126"/>
        <v>1</v>
      </c>
      <c r="K979" s="48">
        <f t="shared" si="121"/>
        <v>110.15</v>
      </c>
      <c r="L979" s="48">
        <f t="shared" si="122"/>
        <v>111.41</v>
      </c>
      <c r="M979" s="48">
        <f t="shared" si="123"/>
        <v>109.41</v>
      </c>
      <c r="N979" s="48">
        <f t="shared" si="124"/>
        <v>109.66</v>
      </c>
      <c r="O979" s="49">
        <f t="shared" ca="1" si="127"/>
        <v>250568200</v>
      </c>
    </row>
    <row r="980" spans="1:15" x14ac:dyDescent="0.25">
      <c r="A980">
        <v>965</v>
      </c>
      <c r="B980" s="93">
        <v>40793</v>
      </c>
      <c r="C980" s="48">
        <v>118.760002</v>
      </c>
      <c r="D980" s="48">
        <v>120.339996</v>
      </c>
      <c r="E980" s="48">
        <v>118.360001</v>
      </c>
      <c r="F980" s="48">
        <v>120.290001</v>
      </c>
      <c r="G980" s="49">
        <v>209803200</v>
      </c>
      <c r="H980" s="48">
        <v>110.812465</v>
      </c>
      <c r="I980" s="52">
        <f t="shared" si="125"/>
        <v>0.92121094088277544</v>
      </c>
      <c r="J980" s="52">
        <f t="shared" ca="1" si="126"/>
        <v>1</v>
      </c>
      <c r="K980" s="48">
        <f t="shared" si="121"/>
        <v>109.4</v>
      </c>
      <c r="L980" s="48">
        <f t="shared" si="122"/>
        <v>110.86</v>
      </c>
      <c r="M980" s="48">
        <f t="shared" si="123"/>
        <v>109.03</v>
      </c>
      <c r="N980" s="48">
        <f t="shared" si="124"/>
        <v>110.81</v>
      </c>
      <c r="O980" s="49">
        <f t="shared" ca="1" si="127"/>
        <v>209803200</v>
      </c>
    </row>
    <row r="981" spans="1:15" x14ac:dyDescent="0.25">
      <c r="A981">
        <v>966</v>
      </c>
      <c r="B981" s="93">
        <v>40792</v>
      </c>
      <c r="C981" s="48">
        <v>114.389999</v>
      </c>
      <c r="D981" s="48">
        <v>117.160004</v>
      </c>
      <c r="E981" s="48">
        <v>114.379997</v>
      </c>
      <c r="F981" s="48">
        <v>116.989998</v>
      </c>
      <c r="G981" s="49">
        <v>285130500</v>
      </c>
      <c r="H981" s="48">
        <v>107.77246599999999</v>
      </c>
      <c r="I981" s="52">
        <f t="shared" si="125"/>
        <v>0.9212109397591407</v>
      </c>
      <c r="J981" s="52">
        <f t="shared" ca="1" si="126"/>
        <v>1</v>
      </c>
      <c r="K981" s="48">
        <f t="shared" si="121"/>
        <v>105.38</v>
      </c>
      <c r="L981" s="48">
        <f t="shared" si="122"/>
        <v>107.93</v>
      </c>
      <c r="M981" s="48">
        <f t="shared" si="123"/>
        <v>105.37</v>
      </c>
      <c r="N981" s="48">
        <f t="shared" si="124"/>
        <v>107.77</v>
      </c>
      <c r="O981" s="49">
        <f t="shared" ca="1" si="127"/>
        <v>285130500</v>
      </c>
    </row>
    <row r="982" spans="1:15" x14ac:dyDescent="0.25">
      <c r="A982">
        <v>967</v>
      </c>
      <c r="B982" s="93">
        <v>40788</v>
      </c>
      <c r="C982" s="48">
        <v>118.41999800000001</v>
      </c>
      <c r="D982" s="48">
        <v>120.870003</v>
      </c>
      <c r="E982" s="48">
        <v>117.43</v>
      </c>
      <c r="F982" s="48">
        <v>117.849998</v>
      </c>
      <c r="G982" s="49">
        <v>255517200</v>
      </c>
      <c r="H982" s="48">
        <v>108.564708</v>
      </c>
      <c r="I982" s="52">
        <f t="shared" si="125"/>
        <v>0.92121094478083909</v>
      </c>
      <c r="J982" s="52">
        <f t="shared" ca="1" si="126"/>
        <v>1</v>
      </c>
      <c r="K982" s="48">
        <f t="shared" si="121"/>
        <v>109.09</v>
      </c>
      <c r="L982" s="48">
        <f t="shared" si="122"/>
        <v>111.35</v>
      </c>
      <c r="M982" s="48">
        <f t="shared" si="123"/>
        <v>108.18</v>
      </c>
      <c r="N982" s="48">
        <f t="shared" si="124"/>
        <v>108.56</v>
      </c>
      <c r="O982" s="49">
        <f t="shared" ca="1" si="127"/>
        <v>255517200</v>
      </c>
    </row>
    <row r="983" spans="1:15" x14ac:dyDescent="0.25">
      <c r="A983">
        <v>968</v>
      </c>
      <c r="B983" s="93">
        <v>40787</v>
      </c>
      <c r="C983" s="48">
        <v>122.290001</v>
      </c>
      <c r="D983" s="48">
        <v>123.400002</v>
      </c>
      <c r="E983" s="48">
        <v>120.779999</v>
      </c>
      <c r="F983" s="48">
        <v>120.94000200000001</v>
      </c>
      <c r="G983" s="49">
        <v>254585900</v>
      </c>
      <c r="H983" s="48">
        <v>111.411254</v>
      </c>
      <c r="I983" s="52">
        <f t="shared" si="125"/>
        <v>0.92121094888025545</v>
      </c>
      <c r="J983" s="52">
        <f t="shared" ca="1" si="126"/>
        <v>1</v>
      </c>
      <c r="K983" s="48">
        <f t="shared" si="121"/>
        <v>112.65</v>
      </c>
      <c r="L983" s="48">
        <f t="shared" si="122"/>
        <v>113.68</v>
      </c>
      <c r="M983" s="48">
        <f t="shared" si="123"/>
        <v>111.26</v>
      </c>
      <c r="N983" s="48">
        <f t="shared" si="124"/>
        <v>111.41</v>
      </c>
      <c r="O983" s="49">
        <f t="shared" ca="1" si="127"/>
        <v>254585900</v>
      </c>
    </row>
    <row r="984" spans="1:15" x14ac:dyDescent="0.25">
      <c r="A984">
        <v>969</v>
      </c>
      <c r="B984" s="93">
        <v>40786</v>
      </c>
      <c r="C984" s="48">
        <v>122.459999</v>
      </c>
      <c r="D984" s="48">
        <v>123.510002</v>
      </c>
      <c r="E984" s="48">
        <v>121.300003</v>
      </c>
      <c r="F984" s="48">
        <v>122.220001</v>
      </c>
      <c r="G984" s="49">
        <v>301828400</v>
      </c>
      <c r="H984" s="48">
        <v>112.59040299999999</v>
      </c>
      <c r="I984" s="52">
        <f t="shared" si="125"/>
        <v>0.92121094811642157</v>
      </c>
      <c r="J984" s="52">
        <f t="shared" ca="1" si="126"/>
        <v>1</v>
      </c>
      <c r="K984" s="48">
        <f t="shared" si="121"/>
        <v>112.81</v>
      </c>
      <c r="L984" s="48">
        <f t="shared" si="122"/>
        <v>113.78</v>
      </c>
      <c r="M984" s="48">
        <f t="shared" si="123"/>
        <v>111.74</v>
      </c>
      <c r="N984" s="48">
        <f t="shared" si="124"/>
        <v>112.59</v>
      </c>
      <c r="O984" s="49">
        <f t="shared" ca="1" si="127"/>
        <v>301828400</v>
      </c>
    </row>
    <row r="985" spans="1:15" x14ac:dyDescent="0.25">
      <c r="A985">
        <v>970</v>
      </c>
      <c r="B985" s="93">
        <v>40785</v>
      </c>
      <c r="C985" s="48">
        <v>120.83000199999999</v>
      </c>
      <c r="D985" s="48">
        <v>122.43</v>
      </c>
      <c r="E985" s="48">
        <v>119.260002</v>
      </c>
      <c r="F985" s="48">
        <v>121.68</v>
      </c>
      <c r="G985" s="49">
        <v>241315700</v>
      </c>
      <c r="H985" s="48">
        <v>112.09294800000001</v>
      </c>
      <c r="I985" s="52">
        <f t="shared" si="125"/>
        <v>0.92121094674556214</v>
      </c>
      <c r="J985" s="52">
        <f t="shared" ca="1" si="126"/>
        <v>1</v>
      </c>
      <c r="K985" s="48">
        <f t="shared" si="121"/>
        <v>111.31</v>
      </c>
      <c r="L985" s="48">
        <f t="shared" si="122"/>
        <v>112.78</v>
      </c>
      <c r="M985" s="48">
        <f t="shared" si="123"/>
        <v>109.86</v>
      </c>
      <c r="N985" s="48">
        <f t="shared" si="124"/>
        <v>112.09</v>
      </c>
      <c r="O985" s="49">
        <f t="shared" ca="1" si="127"/>
        <v>241315700</v>
      </c>
    </row>
    <row r="986" spans="1:15" x14ac:dyDescent="0.25">
      <c r="A986">
        <v>971</v>
      </c>
      <c r="B986" s="93">
        <v>40784</v>
      </c>
      <c r="C986" s="48">
        <v>119.55999799999999</v>
      </c>
      <c r="D986" s="48">
        <v>121.43</v>
      </c>
      <c r="E986" s="48">
        <v>118.05999799999999</v>
      </c>
      <c r="F986" s="48">
        <v>121.360001</v>
      </c>
      <c r="G986" s="49">
        <v>190977200</v>
      </c>
      <c r="H986" s="48">
        <v>111.79816099999999</v>
      </c>
      <c r="I986" s="52">
        <f t="shared" si="125"/>
        <v>0.92121094329918463</v>
      </c>
      <c r="J986" s="52">
        <f t="shared" ca="1" si="126"/>
        <v>1</v>
      </c>
      <c r="K986" s="48">
        <f t="shared" si="121"/>
        <v>110.14</v>
      </c>
      <c r="L986" s="48">
        <f t="shared" si="122"/>
        <v>111.86</v>
      </c>
      <c r="M986" s="48">
        <f t="shared" si="123"/>
        <v>108.76</v>
      </c>
      <c r="N986" s="48">
        <f t="shared" si="124"/>
        <v>111.8</v>
      </c>
      <c r="O986" s="49">
        <f t="shared" ca="1" si="127"/>
        <v>190977200</v>
      </c>
    </row>
    <row r="987" spans="1:15" x14ac:dyDescent="0.25">
      <c r="A987">
        <v>972</v>
      </c>
      <c r="B987" s="93">
        <v>40781</v>
      </c>
      <c r="C987" s="48">
        <v>115.69000200000001</v>
      </c>
      <c r="D987" s="48">
        <v>118.510002</v>
      </c>
      <c r="E987" s="48">
        <v>113.849998</v>
      </c>
      <c r="F987" s="48">
        <v>117.970001</v>
      </c>
      <c r="G987" s="49">
        <v>314495900</v>
      </c>
      <c r="H987" s="48">
        <v>108.675256</v>
      </c>
      <c r="I987" s="52">
        <f t="shared" si="125"/>
        <v>0.92121094412807547</v>
      </c>
      <c r="J987" s="52">
        <f t="shared" ca="1" si="126"/>
        <v>1</v>
      </c>
      <c r="K987" s="48">
        <f t="shared" si="121"/>
        <v>106.57</v>
      </c>
      <c r="L987" s="48">
        <f t="shared" si="122"/>
        <v>109.17</v>
      </c>
      <c r="M987" s="48">
        <f t="shared" si="123"/>
        <v>104.88</v>
      </c>
      <c r="N987" s="48">
        <f t="shared" si="124"/>
        <v>108.68</v>
      </c>
      <c r="O987" s="49">
        <f t="shared" ca="1" si="127"/>
        <v>314495900</v>
      </c>
    </row>
    <row r="988" spans="1:15" x14ac:dyDescent="0.25">
      <c r="A988">
        <v>973</v>
      </c>
      <c r="B988" s="93">
        <v>40780</v>
      </c>
      <c r="C988" s="48">
        <v>118.730003</v>
      </c>
      <c r="D988" s="48">
        <v>119.400002</v>
      </c>
      <c r="E988" s="48">
        <v>115.870003</v>
      </c>
      <c r="F988" s="48">
        <v>116.279999</v>
      </c>
      <c r="G988" s="49">
        <v>312365400</v>
      </c>
      <c r="H988" s="48">
        <v>107.118408</v>
      </c>
      <c r="I988" s="52">
        <f t="shared" si="125"/>
        <v>0.92121094703483786</v>
      </c>
      <c r="J988" s="52">
        <f t="shared" ca="1" si="126"/>
        <v>1</v>
      </c>
      <c r="K988" s="48">
        <f t="shared" si="121"/>
        <v>109.38</v>
      </c>
      <c r="L988" s="48">
        <f t="shared" si="122"/>
        <v>109.99</v>
      </c>
      <c r="M988" s="48">
        <f t="shared" si="123"/>
        <v>106.74</v>
      </c>
      <c r="N988" s="48">
        <f t="shared" si="124"/>
        <v>107.12</v>
      </c>
      <c r="O988" s="49">
        <f t="shared" ca="1" si="127"/>
        <v>312365400</v>
      </c>
    </row>
    <row r="989" spans="1:15" x14ac:dyDescent="0.25">
      <c r="A989">
        <v>974</v>
      </c>
      <c r="B989" s="93">
        <v>40779</v>
      </c>
      <c r="C989" s="48">
        <v>116.19000200000001</v>
      </c>
      <c r="D989" s="48">
        <v>118.239998</v>
      </c>
      <c r="E989" s="48">
        <v>115.91999800000001</v>
      </c>
      <c r="F989" s="48">
        <v>118.08000199999999</v>
      </c>
      <c r="G989" s="49">
        <v>246869700</v>
      </c>
      <c r="H989" s="48">
        <v>108.77659</v>
      </c>
      <c r="I989" s="52">
        <f t="shared" si="125"/>
        <v>0.92121094306892037</v>
      </c>
      <c r="J989" s="52">
        <f t="shared" ca="1" si="126"/>
        <v>1</v>
      </c>
      <c r="K989" s="48">
        <f t="shared" si="121"/>
        <v>107.04</v>
      </c>
      <c r="L989" s="48">
        <f t="shared" si="122"/>
        <v>108.92</v>
      </c>
      <c r="M989" s="48">
        <f t="shared" si="123"/>
        <v>106.79</v>
      </c>
      <c r="N989" s="48">
        <f t="shared" si="124"/>
        <v>108.78</v>
      </c>
      <c r="O989" s="49">
        <f t="shared" ca="1" si="127"/>
        <v>246869700</v>
      </c>
    </row>
    <row r="990" spans="1:15" x14ac:dyDescent="0.25">
      <c r="A990">
        <v>975</v>
      </c>
      <c r="B990" s="93">
        <v>40778</v>
      </c>
      <c r="C990" s="48">
        <v>113.150002</v>
      </c>
      <c r="D990" s="48">
        <v>116.57</v>
      </c>
      <c r="E990" s="48">
        <v>112.58000199999999</v>
      </c>
      <c r="F990" s="48">
        <v>116.44000200000001</v>
      </c>
      <c r="G990" s="49">
        <v>331136600</v>
      </c>
      <c r="H990" s="48">
        <v>107.265805</v>
      </c>
      <c r="I990" s="52">
        <f t="shared" si="125"/>
        <v>0.92121095119871255</v>
      </c>
      <c r="J990" s="52">
        <f t="shared" ca="1" si="126"/>
        <v>1</v>
      </c>
      <c r="K990" s="48">
        <f t="shared" si="121"/>
        <v>104.24</v>
      </c>
      <c r="L990" s="48">
        <f t="shared" si="122"/>
        <v>107.39</v>
      </c>
      <c r="M990" s="48">
        <f t="shared" si="123"/>
        <v>103.71</v>
      </c>
      <c r="N990" s="48">
        <f t="shared" si="124"/>
        <v>107.27</v>
      </c>
      <c r="O990" s="49">
        <f t="shared" ca="1" si="127"/>
        <v>331136600</v>
      </c>
    </row>
    <row r="991" spans="1:15" x14ac:dyDescent="0.25">
      <c r="A991">
        <v>976</v>
      </c>
      <c r="B991" s="93">
        <v>40777</v>
      </c>
      <c r="C991" s="48">
        <v>115.16999800000001</v>
      </c>
      <c r="D991" s="48">
        <v>115.230003</v>
      </c>
      <c r="E991" s="48">
        <v>112.410004</v>
      </c>
      <c r="F991" s="48">
        <v>112.730003</v>
      </c>
      <c r="G991" s="49">
        <v>275090600</v>
      </c>
      <c r="H991" s="48">
        <v>103.848113</v>
      </c>
      <c r="I991" s="52">
        <f t="shared" si="125"/>
        <v>0.9212109486061133</v>
      </c>
      <c r="J991" s="52">
        <f t="shared" ca="1" si="126"/>
        <v>1</v>
      </c>
      <c r="K991" s="48">
        <f t="shared" si="121"/>
        <v>106.1</v>
      </c>
      <c r="L991" s="48">
        <f t="shared" si="122"/>
        <v>106.15</v>
      </c>
      <c r="M991" s="48">
        <f t="shared" si="123"/>
        <v>103.55</v>
      </c>
      <c r="N991" s="48">
        <f t="shared" si="124"/>
        <v>103.85</v>
      </c>
      <c r="O991" s="49">
        <f t="shared" ca="1" si="127"/>
        <v>275090600</v>
      </c>
    </row>
    <row r="992" spans="1:15" x14ac:dyDescent="0.25">
      <c r="A992">
        <v>977</v>
      </c>
      <c r="B992" s="93">
        <v>40774</v>
      </c>
      <c r="C992" s="48">
        <v>112.959999</v>
      </c>
      <c r="D992" s="48">
        <v>115.879997</v>
      </c>
      <c r="E992" s="48">
        <v>112.5</v>
      </c>
      <c r="F992" s="48">
        <v>112.639999</v>
      </c>
      <c r="G992" s="49">
        <v>428281300</v>
      </c>
      <c r="H992" s="48">
        <v>103.76519999999999</v>
      </c>
      <c r="I992" s="52">
        <f t="shared" si="125"/>
        <v>0.92121094567836415</v>
      </c>
      <c r="J992" s="52">
        <f t="shared" ca="1" si="126"/>
        <v>1</v>
      </c>
      <c r="K992" s="48">
        <f t="shared" si="121"/>
        <v>104.06</v>
      </c>
      <c r="L992" s="48">
        <f t="shared" si="122"/>
        <v>106.75</v>
      </c>
      <c r="M992" s="48">
        <f t="shared" si="123"/>
        <v>103.64</v>
      </c>
      <c r="N992" s="48">
        <f t="shared" si="124"/>
        <v>103.77</v>
      </c>
      <c r="O992" s="49">
        <f t="shared" ca="1" si="127"/>
        <v>428281300</v>
      </c>
    </row>
    <row r="993" spans="1:15" x14ac:dyDescent="0.25">
      <c r="A993">
        <v>978</v>
      </c>
      <c r="B993" s="93">
        <v>40773</v>
      </c>
      <c r="C993" s="48">
        <v>116.5</v>
      </c>
      <c r="D993" s="48">
        <v>119.709999</v>
      </c>
      <c r="E993" s="48">
        <v>113.389999</v>
      </c>
      <c r="F993" s="48">
        <v>114.510002</v>
      </c>
      <c r="G993" s="49">
        <v>512956300</v>
      </c>
      <c r="H993" s="48">
        <v>105.48786699999999</v>
      </c>
      <c r="I993" s="52">
        <f t="shared" si="125"/>
        <v>0.9212109436518916</v>
      </c>
      <c r="J993" s="52">
        <f t="shared" ca="1" si="126"/>
        <v>1</v>
      </c>
      <c r="K993" s="48">
        <f t="shared" si="121"/>
        <v>107.32</v>
      </c>
      <c r="L993" s="48">
        <f t="shared" si="122"/>
        <v>110.28</v>
      </c>
      <c r="M993" s="48">
        <f t="shared" si="123"/>
        <v>104.46</v>
      </c>
      <c r="N993" s="48">
        <f t="shared" si="124"/>
        <v>105.49</v>
      </c>
      <c r="O993" s="49">
        <f t="shared" ca="1" si="127"/>
        <v>512956300</v>
      </c>
    </row>
    <row r="994" spans="1:15" x14ac:dyDescent="0.25">
      <c r="A994">
        <v>979</v>
      </c>
      <c r="B994" s="93">
        <v>40772</v>
      </c>
      <c r="C994" s="48">
        <v>120.25</v>
      </c>
      <c r="D994" s="48">
        <v>121.199997</v>
      </c>
      <c r="E994" s="48">
        <v>118.720001</v>
      </c>
      <c r="F994" s="48">
        <v>119.66999800000001</v>
      </c>
      <c r="G994" s="49">
        <v>238201100</v>
      </c>
      <c r="H994" s="48">
        <v>110.24131199999999</v>
      </c>
      <c r="I994" s="52">
        <f t="shared" si="125"/>
        <v>0.92121094545351279</v>
      </c>
      <c r="J994" s="52">
        <f t="shared" ca="1" si="126"/>
        <v>1</v>
      </c>
      <c r="K994" s="48">
        <f t="shared" si="121"/>
        <v>110.78</v>
      </c>
      <c r="L994" s="48">
        <f t="shared" si="122"/>
        <v>111.65</v>
      </c>
      <c r="M994" s="48">
        <f t="shared" si="123"/>
        <v>109.37</v>
      </c>
      <c r="N994" s="48">
        <f t="shared" si="124"/>
        <v>110.24</v>
      </c>
      <c r="O994" s="49">
        <f t="shared" ca="1" si="127"/>
        <v>238201100</v>
      </c>
    </row>
    <row r="995" spans="1:15" x14ac:dyDescent="0.25">
      <c r="A995">
        <v>980</v>
      </c>
      <c r="B995" s="93">
        <v>40771</v>
      </c>
      <c r="C995" s="48">
        <v>119.470001</v>
      </c>
      <c r="D995" s="48">
        <v>120.69000200000001</v>
      </c>
      <c r="E995" s="48">
        <v>118.30999799999999</v>
      </c>
      <c r="F995" s="48">
        <v>119.589996</v>
      </c>
      <c r="G995" s="49">
        <v>294095200</v>
      </c>
      <c r="H995" s="48">
        <v>110.167613</v>
      </c>
      <c r="I995" s="52">
        <f t="shared" si="125"/>
        <v>0.92121094309594265</v>
      </c>
      <c r="J995" s="52">
        <f t="shared" ca="1" si="126"/>
        <v>1</v>
      </c>
      <c r="K995" s="48">
        <f t="shared" si="121"/>
        <v>110.06</v>
      </c>
      <c r="L995" s="48">
        <f t="shared" si="122"/>
        <v>111.18</v>
      </c>
      <c r="M995" s="48">
        <f t="shared" si="123"/>
        <v>108.99</v>
      </c>
      <c r="N995" s="48">
        <f t="shared" si="124"/>
        <v>110.17</v>
      </c>
      <c r="O995" s="49">
        <f t="shared" ca="1" si="127"/>
        <v>294095200</v>
      </c>
    </row>
    <row r="996" spans="1:15" x14ac:dyDescent="0.25">
      <c r="A996">
        <v>981</v>
      </c>
      <c r="B996" s="93">
        <v>40770</v>
      </c>
      <c r="C996" s="48">
        <v>119.19000200000001</v>
      </c>
      <c r="D996" s="48">
        <v>120.739998</v>
      </c>
      <c r="E996" s="48">
        <v>119</v>
      </c>
      <c r="F996" s="48">
        <v>120.620003</v>
      </c>
      <c r="G996" s="49">
        <v>258810600</v>
      </c>
      <c r="H996" s="48">
        <v>111.116467</v>
      </c>
      <c r="I996" s="52">
        <f t="shared" si="125"/>
        <v>0.92121094541839799</v>
      </c>
      <c r="J996" s="52">
        <f t="shared" ca="1" si="126"/>
        <v>1</v>
      </c>
      <c r="K996" s="48">
        <f t="shared" si="121"/>
        <v>109.8</v>
      </c>
      <c r="L996" s="48">
        <f t="shared" si="122"/>
        <v>111.23</v>
      </c>
      <c r="M996" s="48">
        <f t="shared" si="123"/>
        <v>109.62</v>
      </c>
      <c r="N996" s="48">
        <f t="shared" si="124"/>
        <v>111.12</v>
      </c>
      <c r="O996" s="49">
        <f t="shared" ca="1" si="127"/>
        <v>258810600</v>
      </c>
    </row>
    <row r="997" spans="1:15" x14ac:dyDescent="0.25">
      <c r="A997">
        <v>982</v>
      </c>
      <c r="B997" s="93">
        <v>40767</v>
      </c>
      <c r="C997" s="48">
        <v>118.400002</v>
      </c>
      <c r="D997" s="48">
        <v>119.209999</v>
      </c>
      <c r="E997" s="48">
        <v>117.279999</v>
      </c>
      <c r="F997" s="48">
        <v>118.120003</v>
      </c>
      <c r="G997" s="49">
        <v>313731600</v>
      </c>
      <c r="H997" s="48">
        <v>108.813439</v>
      </c>
      <c r="I997" s="52">
        <f t="shared" si="125"/>
        <v>0.92121094003019965</v>
      </c>
      <c r="J997" s="52">
        <f t="shared" ca="1" si="126"/>
        <v>1</v>
      </c>
      <c r="K997" s="48">
        <f t="shared" si="121"/>
        <v>109.07</v>
      </c>
      <c r="L997" s="48">
        <f t="shared" si="122"/>
        <v>109.82</v>
      </c>
      <c r="M997" s="48">
        <f t="shared" si="123"/>
        <v>108.04</v>
      </c>
      <c r="N997" s="48">
        <f t="shared" si="124"/>
        <v>108.81</v>
      </c>
      <c r="O997" s="49">
        <f t="shared" ca="1" si="127"/>
        <v>313731600</v>
      </c>
    </row>
    <row r="998" spans="1:15" x14ac:dyDescent="0.25">
      <c r="A998">
        <v>983</v>
      </c>
      <c r="B998" s="93">
        <v>40766</v>
      </c>
      <c r="C998" s="48">
        <v>113.260002</v>
      </c>
      <c r="D998" s="48">
        <v>118.91999800000001</v>
      </c>
      <c r="E998" s="48">
        <v>112.32</v>
      </c>
      <c r="F998" s="48">
        <v>117.33000199999999</v>
      </c>
      <c r="G998" s="49">
        <v>487979700</v>
      </c>
      <c r="H998" s="48">
        <v>108.08568200000001</v>
      </c>
      <c r="I998" s="52">
        <f t="shared" si="125"/>
        <v>0.92121094483574639</v>
      </c>
      <c r="J998" s="52">
        <f t="shared" ca="1" si="126"/>
        <v>1</v>
      </c>
      <c r="K998" s="48">
        <f t="shared" si="121"/>
        <v>104.34</v>
      </c>
      <c r="L998" s="48">
        <f t="shared" si="122"/>
        <v>109.55</v>
      </c>
      <c r="M998" s="48">
        <f t="shared" si="123"/>
        <v>103.47</v>
      </c>
      <c r="N998" s="48">
        <f t="shared" si="124"/>
        <v>108.09</v>
      </c>
      <c r="O998" s="49">
        <f t="shared" ca="1" si="127"/>
        <v>487979700</v>
      </c>
    </row>
    <row r="999" spans="1:15" x14ac:dyDescent="0.25">
      <c r="A999">
        <v>984</v>
      </c>
      <c r="B999" s="93">
        <v>40765</v>
      </c>
      <c r="C999" s="48">
        <v>115.260002</v>
      </c>
      <c r="D999" s="48">
        <v>116.279999</v>
      </c>
      <c r="E999" s="48">
        <v>111.949997</v>
      </c>
      <c r="F999" s="48">
        <v>112.290001</v>
      </c>
      <c r="G999" s="49">
        <v>662607400</v>
      </c>
      <c r="H999" s="48">
        <v>103.442778</v>
      </c>
      <c r="I999" s="52">
        <f t="shared" si="125"/>
        <v>0.92121094557653449</v>
      </c>
      <c r="J999" s="52">
        <f t="shared" ca="1" si="126"/>
        <v>1</v>
      </c>
      <c r="K999" s="48">
        <f t="shared" si="121"/>
        <v>106.18</v>
      </c>
      <c r="L999" s="48">
        <f t="shared" si="122"/>
        <v>107.12</v>
      </c>
      <c r="M999" s="48">
        <f t="shared" si="123"/>
        <v>103.13</v>
      </c>
      <c r="N999" s="48">
        <f t="shared" si="124"/>
        <v>103.44</v>
      </c>
      <c r="O999" s="49">
        <f t="shared" ca="1" si="127"/>
        <v>662607400</v>
      </c>
    </row>
    <row r="1000" spans="1:15" x14ac:dyDescent="0.25">
      <c r="A1000">
        <v>985</v>
      </c>
      <c r="B1000" s="93">
        <v>40764</v>
      </c>
      <c r="C1000" s="48">
        <v>114.07</v>
      </c>
      <c r="D1000" s="48">
        <v>117.639999</v>
      </c>
      <c r="E1000" s="48">
        <v>110.269997</v>
      </c>
      <c r="F1000" s="48">
        <v>117.480003</v>
      </c>
      <c r="G1000" s="49">
        <v>717828700</v>
      </c>
      <c r="H1000" s="48">
        <v>108.223865</v>
      </c>
      <c r="I1000" s="52">
        <f t="shared" si="125"/>
        <v>0.92121094855607044</v>
      </c>
      <c r="J1000" s="52">
        <f t="shared" ca="1" si="126"/>
        <v>1</v>
      </c>
      <c r="K1000" s="48">
        <f t="shared" si="121"/>
        <v>105.08</v>
      </c>
      <c r="L1000" s="48">
        <f t="shared" si="122"/>
        <v>108.37</v>
      </c>
      <c r="M1000" s="48">
        <f t="shared" si="123"/>
        <v>101.58</v>
      </c>
      <c r="N1000" s="48">
        <f t="shared" si="124"/>
        <v>108.22</v>
      </c>
      <c r="O1000" s="49">
        <f t="shared" ca="1" si="127"/>
        <v>717828700</v>
      </c>
    </row>
    <row r="1001" spans="1:15" x14ac:dyDescent="0.25">
      <c r="A1001">
        <v>986</v>
      </c>
      <c r="B1001" s="93">
        <v>40763</v>
      </c>
      <c r="C1001" s="48">
        <v>116.910004</v>
      </c>
      <c r="D1001" s="48">
        <v>120.120003</v>
      </c>
      <c r="E1001" s="48">
        <v>112.019997</v>
      </c>
      <c r="F1001" s="48">
        <v>112.260002</v>
      </c>
      <c r="G1001" s="49">
        <v>702263900</v>
      </c>
      <c r="H1001" s="48">
        <v>103.415143</v>
      </c>
      <c r="I1001" s="52">
        <f t="shared" si="125"/>
        <v>0.92121094920343938</v>
      </c>
      <c r="J1001" s="52">
        <f t="shared" ca="1" si="126"/>
        <v>1</v>
      </c>
      <c r="K1001" s="48">
        <f t="shared" si="121"/>
        <v>107.7</v>
      </c>
      <c r="L1001" s="48">
        <f t="shared" si="122"/>
        <v>110.66</v>
      </c>
      <c r="M1001" s="48">
        <f t="shared" si="123"/>
        <v>103.19</v>
      </c>
      <c r="N1001" s="48">
        <f t="shared" si="124"/>
        <v>103.42</v>
      </c>
      <c r="O1001" s="49">
        <f t="shared" ca="1" si="127"/>
        <v>702263900</v>
      </c>
    </row>
    <row r="1002" spans="1:15" x14ac:dyDescent="0.25">
      <c r="A1002">
        <v>987</v>
      </c>
      <c r="B1002" s="93">
        <v>40760</v>
      </c>
      <c r="C1002" s="48">
        <v>121.760002</v>
      </c>
      <c r="D1002" s="48">
        <v>122.07</v>
      </c>
      <c r="E1002" s="48">
        <v>116.860001</v>
      </c>
      <c r="F1002" s="48">
        <v>120.08000199999999</v>
      </c>
      <c r="G1002" s="49">
        <v>655619200</v>
      </c>
      <c r="H1002" s="48">
        <v>110.619012</v>
      </c>
      <c r="I1002" s="52">
        <f t="shared" si="125"/>
        <v>0.92121094401713954</v>
      </c>
      <c r="J1002" s="52">
        <f t="shared" ca="1" si="126"/>
        <v>1</v>
      </c>
      <c r="K1002" s="48">
        <f t="shared" si="121"/>
        <v>112.17</v>
      </c>
      <c r="L1002" s="48">
        <f t="shared" si="122"/>
        <v>112.45</v>
      </c>
      <c r="M1002" s="48">
        <f t="shared" si="123"/>
        <v>107.65</v>
      </c>
      <c r="N1002" s="48">
        <f t="shared" si="124"/>
        <v>110.62</v>
      </c>
      <c r="O1002" s="49">
        <f t="shared" ca="1" si="127"/>
        <v>655619200</v>
      </c>
    </row>
    <row r="1003" spans="1:15" x14ac:dyDescent="0.25">
      <c r="A1003">
        <v>988</v>
      </c>
      <c r="B1003" s="93">
        <v>40759</v>
      </c>
      <c r="C1003" s="48">
        <v>124.41999800000001</v>
      </c>
      <c r="D1003" s="48">
        <v>124.620003</v>
      </c>
      <c r="E1003" s="48">
        <v>120.05999799999999</v>
      </c>
      <c r="F1003" s="48">
        <v>120.260002</v>
      </c>
      <c r="G1003" s="49">
        <v>520721800</v>
      </c>
      <c r="H1003" s="48">
        <v>110.78483</v>
      </c>
      <c r="I1003" s="52">
        <f t="shared" si="125"/>
        <v>0.9212109442672386</v>
      </c>
      <c r="J1003" s="52">
        <f t="shared" ca="1" si="126"/>
        <v>1</v>
      </c>
      <c r="K1003" s="48">
        <f t="shared" si="121"/>
        <v>114.62</v>
      </c>
      <c r="L1003" s="48">
        <f t="shared" si="122"/>
        <v>114.8</v>
      </c>
      <c r="M1003" s="48">
        <f t="shared" si="123"/>
        <v>110.6</v>
      </c>
      <c r="N1003" s="48">
        <f t="shared" si="124"/>
        <v>110.78</v>
      </c>
      <c r="O1003" s="49">
        <f t="shared" ca="1" si="127"/>
        <v>520721800</v>
      </c>
    </row>
    <row r="1004" spans="1:15" x14ac:dyDescent="0.25">
      <c r="A1004">
        <v>989</v>
      </c>
      <c r="B1004" s="93">
        <v>40758</v>
      </c>
      <c r="C1004" s="48">
        <v>125.660004</v>
      </c>
      <c r="D1004" s="48">
        <v>126.30999799999999</v>
      </c>
      <c r="E1004" s="48">
        <v>123.529999</v>
      </c>
      <c r="F1004" s="48">
        <v>126.16999800000001</v>
      </c>
      <c r="G1004" s="49">
        <v>370830800</v>
      </c>
      <c r="H1004" s="48">
        <v>116.22918300000001</v>
      </c>
      <c r="I1004" s="52">
        <f t="shared" si="125"/>
        <v>0.92121094430072037</v>
      </c>
      <c r="J1004" s="52">
        <f t="shared" ca="1" si="126"/>
        <v>1</v>
      </c>
      <c r="K1004" s="48">
        <f t="shared" si="121"/>
        <v>115.76</v>
      </c>
      <c r="L1004" s="48">
        <f t="shared" si="122"/>
        <v>116.36</v>
      </c>
      <c r="M1004" s="48">
        <f t="shared" si="123"/>
        <v>113.8</v>
      </c>
      <c r="N1004" s="48">
        <f t="shared" si="124"/>
        <v>116.23</v>
      </c>
      <c r="O1004" s="49">
        <f t="shared" ca="1" si="127"/>
        <v>370830800</v>
      </c>
    </row>
    <row r="1005" spans="1:15" x14ac:dyDescent="0.25">
      <c r="A1005">
        <v>990</v>
      </c>
      <c r="B1005" s="93">
        <v>40757</v>
      </c>
      <c r="C1005" s="48">
        <v>127.80999799999999</v>
      </c>
      <c r="D1005" s="48">
        <v>128.5</v>
      </c>
      <c r="E1005" s="48">
        <v>125.489998</v>
      </c>
      <c r="F1005" s="48">
        <v>125.489998</v>
      </c>
      <c r="G1005" s="49">
        <v>346653800</v>
      </c>
      <c r="H1005" s="48">
        <v>115.60275900000001</v>
      </c>
      <c r="I1005" s="52">
        <f t="shared" si="125"/>
        <v>0.92121093985514291</v>
      </c>
      <c r="J1005" s="52">
        <f t="shared" ca="1" si="126"/>
        <v>1</v>
      </c>
      <c r="K1005" s="48">
        <f t="shared" si="121"/>
        <v>117.74</v>
      </c>
      <c r="L1005" s="48">
        <f t="shared" si="122"/>
        <v>118.38</v>
      </c>
      <c r="M1005" s="48">
        <f t="shared" si="123"/>
        <v>115.6</v>
      </c>
      <c r="N1005" s="48">
        <f t="shared" si="124"/>
        <v>115.6</v>
      </c>
      <c r="O1005" s="49">
        <f t="shared" ca="1" si="127"/>
        <v>346653800</v>
      </c>
    </row>
    <row r="1006" spans="1:15" x14ac:dyDescent="0.25">
      <c r="A1006">
        <v>991</v>
      </c>
      <c r="B1006" s="93">
        <v>40756</v>
      </c>
      <c r="C1006" s="48">
        <v>130.83999600000001</v>
      </c>
      <c r="D1006" s="48">
        <v>130.96000699999999</v>
      </c>
      <c r="E1006" s="48">
        <v>127.529999</v>
      </c>
      <c r="F1006" s="48">
        <v>128.779999</v>
      </c>
      <c r="G1006" s="49">
        <v>325790900</v>
      </c>
      <c r="H1006" s="48">
        <v>118.633544</v>
      </c>
      <c r="I1006" s="52">
        <f t="shared" si="125"/>
        <v>0.92121094052811725</v>
      </c>
      <c r="J1006" s="52">
        <f t="shared" ca="1" si="126"/>
        <v>1</v>
      </c>
      <c r="K1006" s="48">
        <f t="shared" si="121"/>
        <v>120.53</v>
      </c>
      <c r="L1006" s="48">
        <f t="shared" si="122"/>
        <v>120.64</v>
      </c>
      <c r="M1006" s="48">
        <f t="shared" si="123"/>
        <v>117.48</v>
      </c>
      <c r="N1006" s="48">
        <f t="shared" si="124"/>
        <v>118.63</v>
      </c>
      <c r="O1006" s="49">
        <f t="shared" ca="1" si="127"/>
        <v>325790900</v>
      </c>
    </row>
    <row r="1007" spans="1:15" x14ac:dyDescent="0.25">
      <c r="A1007">
        <v>992</v>
      </c>
      <c r="B1007" s="93">
        <v>40753</v>
      </c>
      <c r="C1007" s="48">
        <v>128.91000399999999</v>
      </c>
      <c r="D1007" s="48">
        <v>130.550003</v>
      </c>
      <c r="E1007" s="48">
        <v>127.970001</v>
      </c>
      <c r="F1007" s="48">
        <v>129.33000200000001</v>
      </c>
      <c r="G1007" s="49">
        <v>307038400</v>
      </c>
      <c r="H1007" s="48">
        <v>119.140213</v>
      </c>
      <c r="I1007" s="52">
        <f t="shared" si="125"/>
        <v>0.92121094222205302</v>
      </c>
      <c r="J1007" s="52">
        <f t="shared" ca="1" si="126"/>
        <v>1</v>
      </c>
      <c r="K1007" s="48">
        <f t="shared" si="121"/>
        <v>118.75</v>
      </c>
      <c r="L1007" s="48">
        <f t="shared" si="122"/>
        <v>120.26</v>
      </c>
      <c r="M1007" s="48">
        <f t="shared" si="123"/>
        <v>117.89</v>
      </c>
      <c r="N1007" s="48">
        <f t="shared" si="124"/>
        <v>119.14</v>
      </c>
      <c r="O1007" s="49">
        <f t="shared" ca="1" si="127"/>
        <v>307038400</v>
      </c>
    </row>
    <row r="1008" spans="1:15" x14ac:dyDescent="0.25">
      <c r="A1008">
        <v>993</v>
      </c>
      <c r="B1008" s="93">
        <v>40752</v>
      </c>
      <c r="C1008" s="48">
        <v>130.60000600000001</v>
      </c>
      <c r="D1008" s="48">
        <v>131.770004</v>
      </c>
      <c r="E1008" s="48">
        <v>130.009995</v>
      </c>
      <c r="F1008" s="48">
        <v>130.220001</v>
      </c>
      <c r="G1008" s="49">
        <v>207939900</v>
      </c>
      <c r="H1008" s="48">
        <v>119.96008999999999</v>
      </c>
      <c r="I1008" s="52">
        <f t="shared" si="125"/>
        <v>0.92121094362455114</v>
      </c>
      <c r="J1008" s="52">
        <f t="shared" ca="1" si="126"/>
        <v>1</v>
      </c>
      <c r="K1008" s="48">
        <f t="shared" si="121"/>
        <v>120.31</v>
      </c>
      <c r="L1008" s="48">
        <f t="shared" si="122"/>
        <v>121.39</v>
      </c>
      <c r="M1008" s="48">
        <f t="shared" si="123"/>
        <v>119.77</v>
      </c>
      <c r="N1008" s="48">
        <f t="shared" si="124"/>
        <v>119.96</v>
      </c>
      <c r="O1008" s="49">
        <f t="shared" ca="1" si="127"/>
        <v>207939900</v>
      </c>
    </row>
    <row r="1009" spans="1:15" x14ac:dyDescent="0.25">
      <c r="A1009">
        <v>994</v>
      </c>
      <c r="B1009" s="93">
        <v>40751</v>
      </c>
      <c r="C1009" s="48">
        <v>132.58999600000001</v>
      </c>
      <c r="D1009" s="48">
        <v>132.63000500000001</v>
      </c>
      <c r="E1009" s="48">
        <v>130.429993</v>
      </c>
      <c r="F1009" s="48">
        <v>130.60000600000001</v>
      </c>
      <c r="G1009" s="49">
        <v>249020100</v>
      </c>
      <c r="H1009" s="48">
        <v>120.31015499999999</v>
      </c>
      <c r="I1009" s="52">
        <f t="shared" si="125"/>
        <v>0.92121094542675586</v>
      </c>
      <c r="J1009" s="52">
        <f t="shared" ca="1" si="126"/>
        <v>1</v>
      </c>
      <c r="K1009" s="48">
        <f t="shared" si="121"/>
        <v>122.14</v>
      </c>
      <c r="L1009" s="48">
        <f t="shared" si="122"/>
        <v>122.18</v>
      </c>
      <c r="M1009" s="48">
        <f t="shared" si="123"/>
        <v>120.15</v>
      </c>
      <c r="N1009" s="48">
        <f t="shared" si="124"/>
        <v>120.31</v>
      </c>
      <c r="O1009" s="49">
        <f t="shared" ca="1" si="127"/>
        <v>249020100</v>
      </c>
    </row>
    <row r="1010" spans="1:15" x14ac:dyDescent="0.25">
      <c r="A1010">
        <v>995</v>
      </c>
      <c r="B1010" s="93">
        <v>40750</v>
      </c>
      <c r="C1010" s="48">
        <v>133.740005</v>
      </c>
      <c r="D1010" s="48">
        <v>133.96000699999999</v>
      </c>
      <c r="E1010" s="48">
        <v>133.029999</v>
      </c>
      <c r="F1010" s="48">
        <v>133.33000200000001</v>
      </c>
      <c r="G1010" s="49">
        <v>131278200</v>
      </c>
      <c r="H1010" s="48">
        <v>122.825057</v>
      </c>
      <c r="I1010" s="52">
        <f t="shared" si="125"/>
        <v>0.92121094395543468</v>
      </c>
      <c r="J1010" s="52">
        <f t="shared" ca="1" si="126"/>
        <v>1</v>
      </c>
      <c r="K1010" s="48">
        <f t="shared" si="121"/>
        <v>123.2</v>
      </c>
      <c r="L1010" s="48">
        <f t="shared" si="122"/>
        <v>123.41</v>
      </c>
      <c r="M1010" s="48">
        <f t="shared" si="123"/>
        <v>122.55</v>
      </c>
      <c r="N1010" s="48">
        <f t="shared" si="124"/>
        <v>122.83</v>
      </c>
      <c r="O1010" s="49">
        <f t="shared" ca="1" si="127"/>
        <v>131278200</v>
      </c>
    </row>
    <row r="1011" spans="1:15" x14ac:dyDescent="0.25">
      <c r="A1011">
        <v>996</v>
      </c>
      <c r="B1011" s="93">
        <v>40749</v>
      </c>
      <c r="C1011" s="48">
        <v>133.300003</v>
      </c>
      <c r="D1011" s="48">
        <v>134.490005</v>
      </c>
      <c r="E1011" s="48">
        <v>133.16000399999999</v>
      </c>
      <c r="F1011" s="48">
        <v>133.83000200000001</v>
      </c>
      <c r="G1011" s="49">
        <v>136653800</v>
      </c>
      <c r="H1011" s="48">
        <v>123.285662</v>
      </c>
      <c r="I1011" s="52">
        <f t="shared" si="125"/>
        <v>0.92121094042873886</v>
      </c>
      <c r="J1011" s="52">
        <f t="shared" ca="1" si="126"/>
        <v>1</v>
      </c>
      <c r="K1011" s="48">
        <f t="shared" si="121"/>
        <v>122.8</v>
      </c>
      <c r="L1011" s="48">
        <f t="shared" si="122"/>
        <v>123.89</v>
      </c>
      <c r="M1011" s="48">
        <f t="shared" si="123"/>
        <v>122.67</v>
      </c>
      <c r="N1011" s="48">
        <f t="shared" si="124"/>
        <v>123.29</v>
      </c>
      <c r="O1011" s="49">
        <f t="shared" ca="1" si="127"/>
        <v>136653800</v>
      </c>
    </row>
    <row r="1012" spans="1:15" x14ac:dyDescent="0.25">
      <c r="A1012">
        <v>997</v>
      </c>
      <c r="B1012" s="93">
        <v>40746</v>
      </c>
      <c r="C1012" s="48">
        <v>134.520004</v>
      </c>
      <c r="D1012" s="48">
        <v>134.720001</v>
      </c>
      <c r="E1012" s="48">
        <v>133.759995</v>
      </c>
      <c r="F1012" s="48">
        <v>134.58000200000001</v>
      </c>
      <c r="G1012" s="49">
        <v>126019400</v>
      </c>
      <c r="H1012" s="48">
        <v>123.97657100000001</v>
      </c>
      <c r="I1012" s="52">
        <f t="shared" si="125"/>
        <v>0.92121094633361644</v>
      </c>
      <c r="J1012" s="52">
        <f t="shared" ca="1" si="126"/>
        <v>1</v>
      </c>
      <c r="K1012" s="48">
        <f t="shared" si="121"/>
        <v>123.92</v>
      </c>
      <c r="L1012" s="48">
        <f t="shared" si="122"/>
        <v>124.11</v>
      </c>
      <c r="M1012" s="48">
        <f t="shared" si="123"/>
        <v>123.22</v>
      </c>
      <c r="N1012" s="48">
        <f t="shared" si="124"/>
        <v>123.98</v>
      </c>
      <c r="O1012" s="49">
        <f t="shared" ca="1" si="127"/>
        <v>126019400</v>
      </c>
    </row>
    <row r="1013" spans="1:15" x14ac:dyDescent="0.25">
      <c r="A1013">
        <v>998</v>
      </c>
      <c r="B1013" s="93">
        <v>40745</v>
      </c>
      <c r="C1013" s="48">
        <v>133.39999399999999</v>
      </c>
      <c r="D1013" s="48">
        <v>134.820007</v>
      </c>
      <c r="E1013" s="48">
        <v>132.66999799999999</v>
      </c>
      <c r="F1013" s="48">
        <v>134.490005</v>
      </c>
      <c r="G1013" s="49">
        <v>245246300</v>
      </c>
      <c r="H1013" s="48">
        <v>123.893665</v>
      </c>
      <c r="I1013" s="52">
        <f t="shared" si="125"/>
        <v>0.92121094798085557</v>
      </c>
      <c r="J1013" s="52">
        <f t="shared" ca="1" si="126"/>
        <v>1</v>
      </c>
      <c r="K1013" s="48">
        <f t="shared" si="121"/>
        <v>122.89</v>
      </c>
      <c r="L1013" s="48">
        <f t="shared" si="122"/>
        <v>124.2</v>
      </c>
      <c r="M1013" s="48">
        <f t="shared" si="123"/>
        <v>122.22</v>
      </c>
      <c r="N1013" s="48">
        <f t="shared" si="124"/>
        <v>123.89</v>
      </c>
      <c r="O1013" s="49">
        <f t="shared" ca="1" si="127"/>
        <v>245246300</v>
      </c>
    </row>
    <row r="1014" spans="1:15" x14ac:dyDescent="0.25">
      <c r="A1014">
        <v>999</v>
      </c>
      <c r="B1014" s="93">
        <v>40744</v>
      </c>
      <c r="C1014" s="48">
        <v>133.070007</v>
      </c>
      <c r="D1014" s="48">
        <v>133.14999399999999</v>
      </c>
      <c r="E1014" s="48">
        <v>132.41999799999999</v>
      </c>
      <c r="F1014" s="48">
        <v>132.64999399999999</v>
      </c>
      <c r="G1014" s="49">
        <v>137145400</v>
      </c>
      <c r="H1014" s="48">
        <v>122.198626</v>
      </c>
      <c r="I1014" s="52">
        <f t="shared" si="125"/>
        <v>0.92121094253498426</v>
      </c>
      <c r="J1014" s="52">
        <f t="shared" ca="1" si="126"/>
        <v>1</v>
      </c>
      <c r="K1014" s="48">
        <f t="shared" si="121"/>
        <v>122.59</v>
      </c>
      <c r="L1014" s="48">
        <f t="shared" si="122"/>
        <v>122.66</v>
      </c>
      <c r="M1014" s="48">
        <f t="shared" si="123"/>
        <v>121.99</v>
      </c>
      <c r="N1014" s="48">
        <f t="shared" si="124"/>
        <v>122.2</v>
      </c>
      <c r="O1014" s="49">
        <f t="shared" ca="1" si="127"/>
        <v>137145400</v>
      </c>
    </row>
    <row r="1015" spans="1:15" x14ac:dyDescent="0.25">
      <c r="A1015">
        <v>1000</v>
      </c>
      <c r="B1015" s="93">
        <v>40743</v>
      </c>
      <c r="C1015" s="48">
        <v>131.33999600000001</v>
      </c>
      <c r="D1015" s="48">
        <v>132.88999899999999</v>
      </c>
      <c r="E1015" s="48">
        <v>131.30999800000001</v>
      </c>
      <c r="F1015" s="48">
        <v>132.729996</v>
      </c>
      <c r="G1015" s="49">
        <v>166554900</v>
      </c>
      <c r="H1015" s="48">
        <v>122.272325</v>
      </c>
      <c r="I1015" s="52">
        <f t="shared" si="125"/>
        <v>0.92121094466091891</v>
      </c>
      <c r="J1015" s="52">
        <f t="shared" ca="1" si="126"/>
        <v>1</v>
      </c>
      <c r="K1015" s="48">
        <f t="shared" si="121"/>
        <v>120.99</v>
      </c>
      <c r="L1015" s="48">
        <f t="shared" si="122"/>
        <v>122.42</v>
      </c>
      <c r="M1015" s="48">
        <f t="shared" si="123"/>
        <v>120.96</v>
      </c>
      <c r="N1015" s="48">
        <f t="shared" si="124"/>
        <v>122.27</v>
      </c>
      <c r="O1015" s="49">
        <f t="shared" ca="1" si="127"/>
        <v>166554900</v>
      </c>
    </row>
    <row r="1016" spans="1:15" x14ac:dyDescent="0.25">
      <c r="A1016">
        <v>1001</v>
      </c>
      <c r="B1016" s="93">
        <v>40742</v>
      </c>
      <c r="C1016" s="48">
        <v>131.08000200000001</v>
      </c>
      <c r="D1016" s="48">
        <v>131.279999</v>
      </c>
      <c r="E1016" s="48">
        <v>129.63000500000001</v>
      </c>
      <c r="F1016" s="48">
        <v>130.61000100000001</v>
      </c>
      <c r="G1016" s="49">
        <v>196872100</v>
      </c>
      <c r="H1016" s="48">
        <v>120.319362</v>
      </c>
      <c r="I1016" s="52">
        <f t="shared" si="125"/>
        <v>0.92121094157253691</v>
      </c>
      <c r="J1016" s="52">
        <f t="shared" ca="1" si="126"/>
        <v>1</v>
      </c>
      <c r="K1016" s="48">
        <f t="shared" si="121"/>
        <v>120.75</v>
      </c>
      <c r="L1016" s="48">
        <f t="shared" si="122"/>
        <v>120.94</v>
      </c>
      <c r="M1016" s="48">
        <f t="shared" si="123"/>
        <v>119.42</v>
      </c>
      <c r="N1016" s="48">
        <f t="shared" si="124"/>
        <v>120.32</v>
      </c>
      <c r="O1016" s="49">
        <f t="shared" ca="1" si="127"/>
        <v>196872100</v>
      </c>
    </row>
    <row r="1017" spans="1:15" x14ac:dyDescent="0.25">
      <c r="A1017">
        <v>1002</v>
      </c>
      <c r="B1017" s="93">
        <v>40739</v>
      </c>
      <c r="C1017" s="48">
        <v>131.66000399999999</v>
      </c>
      <c r="D1017" s="48">
        <v>131.86999499999999</v>
      </c>
      <c r="E1017" s="48">
        <v>130.770004</v>
      </c>
      <c r="F1017" s="48">
        <v>131.69000199999999</v>
      </c>
      <c r="G1017" s="49">
        <v>220012800</v>
      </c>
      <c r="H1017" s="48">
        <v>121.314272</v>
      </c>
      <c r="I1017" s="52">
        <f t="shared" si="125"/>
        <v>0.92121095115481899</v>
      </c>
      <c r="J1017" s="52">
        <f t="shared" ca="1" si="126"/>
        <v>1</v>
      </c>
      <c r="K1017" s="48">
        <f t="shared" si="121"/>
        <v>121.29</v>
      </c>
      <c r="L1017" s="48">
        <f t="shared" si="122"/>
        <v>121.48</v>
      </c>
      <c r="M1017" s="48">
        <f t="shared" si="123"/>
        <v>120.47</v>
      </c>
      <c r="N1017" s="48">
        <f t="shared" si="124"/>
        <v>121.31</v>
      </c>
      <c r="O1017" s="49">
        <f t="shared" ca="1" si="127"/>
        <v>220012800</v>
      </c>
    </row>
    <row r="1018" spans="1:15" x14ac:dyDescent="0.25">
      <c r="A1018">
        <v>1003</v>
      </c>
      <c r="B1018" s="93">
        <v>40738</v>
      </c>
      <c r="C1018" s="48">
        <v>132.16999799999999</v>
      </c>
      <c r="D1018" s="48">
        <v>132.779999</v>
      </c>
      <c r="E1018" s="48">
        <v>130.679993</v>
      </c>
      <c r="F1018" s="48">
        <v>130.929993</v>
      </c>
      <c r="G1018" s="49">
        <v>226111800</v>
      </c>
      <c r="H1018" s="48">
        <v>120.614142</v>
      </c>
      <c r="I1018" s="52">
        <f t="shared" si="125"/>
        <v>0.92121094056730002</v>
      </c>
      <c r="J1018" s="52">
        <f t="shared" ca="1" si="126"/>
        <v>1</v>
      </c>
      <c r="K1018" s="48">
        <f t="shared" si="121"/>
        <v>121.76</v>
      </c>
      <c r="L1018" s="48">
        <f t="shared" si="122"/>
        <v>122.32</v>
      </c>
      <c r="M1018" s="48">
        <f t="shared" si="123"/>
        <v>120.38</v>
      </c>
      <c r="N1018" s="48">
        <f t="shared" si="124"/>
        <v>120.61</v>
      </c>
      <c r="O1018" s="49">
        <f t="shared" ca="1" si="127"/>
        <v>226111800</v>
      </c>
    </row>
    <row r="1019" spans="1:15" x14ac:dyDescent="0.25">
      <c r="A1019">
        <v>1004</v>
      </c>
      <c r="B1019" s="93">
        <v>40737</v>
      </c>
      <c r="C1019" s="48">
        <v>132.08999600000001</v>
      </c>
      <c r="D1019" s="48">
        <v>133.220001</v>
      </c>
      <c r="E1019" s="48">
        <v>131.520004</v>
      </c>
      <c r="F1019" s="48">
        <v>131.83999600000001</v>
      </c>
      <c r="G1019" s="49">
        <v>204062600</v>
      </c>
      <c r="H1019" s="48">
        <v>121.452448</v>
      </c>
      <c r="I1019" s="52">
        <f t="shared" si="125"/>
        <v>0.92121095027945843</v>
      </c>
      <c r="J1019" s="52">
        <f t="shared" ca="1" si="126"/>
        <v>1</v>
      </c>
      <c r="K1019" s="48">
        <f t="shared" si="121"/>
        <v>121.68</v>
      </c>
      <c r="L1019" s="48">
        <f t="shared" si="122"/>
        <v>122.72</v>
      </c>
      <c r="M1019" s="48">
        <f t="shared" si="123"/>
        <v>121.16</v>
      </c>
      <c r="N1019" s="48">
        <f t="shared" si="124"/>
        <v>121.45</v>
      </c>
      <c r="O1019" s="49">
        <f t="shared" ca="1" si="127"/>
        <v>204062600</v>
      </c>
    </row>
    <row r="1020" spans="1:15" x14ac:dyDescent="0.25">
      <c r="A1020">
        <v>1005</v>
      </c>
      <c r="B1020" s="93">
        <v>40736</v>
      </c>
      <c r="C1020" s="48">
        <v>131.69000199999999</v>
      </c>
      <c r="D1020" s="48">
        <v>132.779999</v>
      </c>
      <c r="E1020" s="48">
        <v>131.36000100000001</v>
      </c>
      <c r="F1020" s="48">
        <v>131.39999399999999</v>
      </c>
      <c r="G1020" s="49">
        <v>214675700</v>
      </c>
      <c r="H1020" s="48">
        <v>121.047113</v>
      </c>
      <c r="I1020" s="52">
        <f t="shared" si="125"/>
        <v>0.92121094769608591</v>
      </c>
      <c r="J1020" s="52">
        <f t="shared" ca="1" si="126"/>
        <v>1</v>
      </c>
      <c r="K1020" s="48">
        <f t="shared" si="121"/>
        <v>121.31</v>
      </c>
      <c r="L1020" s="48">
        <f t="shared" si="122"/>
        <v>122.32</v>
      </c>
      <c r="M1020" s="48">
        <f t="shared" si="123"/>
        <v>121.01</v>
      </c>
      <c r="N1020" s="48">
        <f t="shared" si="124"/>
        <v>121.05</v>
      </c>
      <c r="O1020" s="49">
        <f t="shared" ca="1" si="127"/>
        <v>214675700</v>
      </c>
    </row>
    <row r="1021" spans="1:15" x14ac:dyDescent="0.25">
      <c r="A1021">
        <v>1006</v>
      </c>
      <c r="B1021" s="93">
        <v>40735</v>
      </c>
      <c r="C1021" s="48">
        <v>132.75</v>
      </c>
      <c r="D1021" s="48">
        <v>133.179993</v>
      </c>
      <c r="E1021" s="48">
        <v>131.66000399999999</v>
      </c>
      <c r="F1021" s="48">
        <v>131.970001</v>
      </c>
      <c r="G1021" s="49">
        <v>195918600</v>
      </c>
      <c r="H1021" s="48">
        <v>121.572209</v>
      </c>
      <c r="I1021" s="52">
        <f t="shared" si="125"/>
        <v>0.92121094247775304</v>
      </c>
      <c r="J1021" s="52">
        <f t="shared" ca="1" si="126"/>
        <v>1</v>
      </c>
      <c r="K1021" s="48">
        <f t="shared" si="121"/>
        <v>122.29</v>
      </c>
      <c r="L1021" s="48">
        <f t="shared" si="122"/>
        <v>122.69</v>
      </c>
      <c r="M1021" s="48">
        <f t="shared" si="123"/>
        <v>121.29</v>
      </c>
      <c r="N1021" s="48">
        <f t="shared" si="124"/>
        <v>121.57</v>
      </c>
      <c r="O1021" s="49">
        <f t="shared" ca="1" si="127"/>
        <v>195918600</v>
      </c>
    </row>
    <row r="1022" spans="1:15" x14ac:dyDescent="0.25">
      <c r="A1022">
        <v>1007</v>
      </c>
      <c r="B1022" s="93">
        <v>40732</v>
      </c>
      <c r="C1022" s="48">
        <v>133.83000200000001</v>
      </c>
      <c r="D1022" s="48">
        <v>135.36000100000001</v>
      </c>
      <c r="E1022" s="48">
        <v>133.38999899999999</v>
      </c>
      <c r="F1022" s="48">
        <v>134.39999399999999</v>
      </c>
      <c r="G1022" s="49">
        <v>194100500</v>
      </c>
      <c r="H1022" s="48">
        <v>123.810745</v>
      </c>
      <c r="I1022" s="52">
        <f t="shared" si="125"/>
        <v>0.92121094142310755</v>
      </c>
      <c r="J1022" s="52">
        <f t="shared" ca="1" si="126"/>
        <v>1</v>
      </c>
      <c r="K1022" s="48">
        <f t="shared" si="121"/>
        <v>123.29</v>
      </c>
      <c r="L1022" s="48">
        <f t="shared" si="122"/>
        <v>124.7</v>
      </c>
      <c r="M1022" s="48">
        <f t="shared" si="123"/>
        <v>122.88</v>
      </c>
      <c r="N1022" s="48">
        <f t="shared" si="124"/>
        <v>123.81</v>
      </c>
      <c r="O1022" s="49">
        <f t="shared" ca="1" si="127"/>
        <v>194100500</v>
      </c>
    </row>
    <row r="1023" spans="1:15" x14ac:dyDescent="0.25">
      <c r="A1023">
        <v>1008</v>
      </c>
      <c r="B1023" s="93">
        <v>40731</v>
      </c>
      <c r="C1023" s="48">
        <v>135.16000399999999</v>
      </c>
      <c r="D1023" s="48">
        <v>135.699997</v>
      </c>
      <c r="E1023" s="48">
        <v>134.88000500000001</v>
      </c>
      <c r="F1023" s="48">
        <v>135.36000100000001</v>
      </c>
      <c r="G1023" s="49">
        <v>170464200</v>
      </c>
      <c r="H1023" s="48">
        <v>124.695114</v>
      </c>
      <c r="I1023" s="52">
        <f t="shared" si="125"/>
        <v>0.92121094177592389</v>
      </c>
      <c r="J1023" s="52">
        <f t="shared" ca="1" si="126"/>
        <v>1</v>
      </c>
      <c r="K1023" s="48">
        <f t="shared" si="121"/>
        <v>124.51</v>
      </c>
      <c r="L1023" s="48">
        <f t="shared" si="122"/>
        <v>125.01</v>
      </c>
      <c r="M1023" s="48">
        <f t="shared" si="123"/>
        <v>124.25</v>
      </c>
      <c r="N1023" s="48">
        <f t="shared" si="124"/>
        <v>124.7</v>
      </c>
      <c r="O1023" s="49">
        <f t="shared" ca="1" si="127"/>
        <v>170464200</v>
      </c>
    </row>
    <row r="1024" spans="1:15" x14ac:dyDescent="0.25">
      <c r="A1024">
        <v>1009</v>
      </c>
      <c r="B1024" s="93">
        <v>40730</v>
      </c>
      <c r="C1024" s="48">
        <v>133.490005</v>
      </c>
      <c r="D1024" s="48">
        <v>134.13999899999999</v>
      </c>
      <c r="E1024" s="48">
        <v>133.11000100000001</v>
      </c>
      <c r="F1024" s="48">
        <v>133.970001</v>
      </c>
      <c r="G1024" s="49">
        <v>143331600</v>
      </c>
      <c r="H1024" s="48">
        <v>123.414631</v>
      </c>
      <c r="I1024" s="52">
        <f t="shared" si="125"/>
        <v>0.92121094333648623</v>
      </c>
      <c r="J1024" s="52">
        <f t="shared" ca="1" si="126"/>
        <v>1</v>
      </c>
      <c r="K1024" s="48">
        <f t="shared" si="121"/>
        <v>122.97</v>
      </c>
      <c r="L1024" s="48">
        <f t="shared" si="122"/>
        <v>123.57</v>
      </c>
      <c r="M1024" s="48">
        <f t="shared" si="123"/>
        <v>122.62</v>
      </c>
      <c r="N1024" s="48">
        <f t="shared" si="124"/>
        <v>123.41</v>
      </c>
      <c r="O1024" s="49">
        <f t="shared" ca="1" si="127"/>
        <v>143331600</v>
      </c>
    </row>
    <row r="1025" spans="1:15" x14ac:dyDescent="0.25">
      <c r="A1025">
        <v>1010</v>
      </c>
      <c r="B1025" s="93">
        <v>40729</v>
      </c>
      <c r="C1025" s="48">
        <v>133.779999</v>
      </c>
      <c r="D1025" s="48">
        <v>134.08000200000001</v>
      </c>
      <c r="E1025" s="48">
        <v>133.38999899999999</v>
      </c>
      <c r="F1025" s="48">
        <v>133.80999800000001</v>
      </c>
      <c r="G1025" s="49">
        <v>165936000</v>
      </c>
      <c r="H1025" s="48">
        <v>123.267234</v>
      </c>
      <c r="I1025" s="52">
        <f t="shared" si="125"/>
        <v>0.92121093970870549</v>
      </c>
      <c r="J1025" s="52">
        <f t="shared" ca="1" si="126"/>
        <v>1</v>
      </c>
      <c r="K1025" s="48">
        <f t="shared" si="121"/>
        <v>123.24</v>
      </c>
      <c r="L1025" s="48">
        <f t="shared" si="122"/>
        <v>123.52</v>
      </c>
      <c r="M1025" s="48">
        <f t="shared" si="123"/>
        <v>122.88</v>
      </c>
      <c r="N1025" s="48">
        <f t="shared" si="124"/>
        <v>123.27</v>
      </c>
      <c r="O1025" s="49">
        <f t="shared" ca="1" si="127"/>
        <v>165936000</v>
      </c>
    </row>
    <row r="1026" spans="1:15" x14ac:dyDescent="0.25">
      <c r="A1026">
        <v>1011</v>
      </c>
      <c r="B1026" s="93">
        <v>40725</v>
      </c>
      <c r="C1026" s="48">
        <v>132.08999600000001</v>
      </c>
      <c r="D1026" s="48">
        <v>134.10000600000001</v>
      </c>
      <c r="E1026" s="48">
        <v>131.779999</v>
      </c>
      <c r="F1026" s="48">
        <v>133.91999799999999</v>
      </c>
      <c r="G1026" s="49">
        <v>202385700</v>
      </c>
      <c r="H1026" s="48">
        <v>123.368568</v>
      </c>
      <c r="I1026" s="52">
        <f t="shared" si="125"/>
        <v>0.92121094565727224</v>
      </c>
      <c r="J1026" s="52">
        <f t="shared" ca="1" si="126"/>
        <v>1</v>
      </c>
      <c r="K1026" s="48">
        <f t="shared" si="121"/>
        <v>121.68</v>
      </c>
      <c r="L1026" s="48">
        <f t="shared" si="122"/>
        <v>123.53</v>
      </c>
      <c r="M1026" s="48">
        <f t="shared" si="123"/>
        <v>121.4</v>
      </c>
      <c r="N1026" s="48">
        <f t="shared" si="124"/>
        <v>123.37</v>
      </c>
      <c r="O1026" s="49">
        <f t="shared" ca="1" si="127"/>
        <v>202385700</v>
      </c>
    </row>
    <row r="1027" spans="1:15" x14ac:dyDescent="0.25">
      <c r="A1027">
        <v>1012</v>
      </c>
      <c r="B1027" s="93">
        <v>40724</v>
      </c>
      <c r="C1027" s="48">
        <v>131.13999899999999</v>
      </c>
      <c r="D1027" s="48">
        <v>132.179993</v>
      </c>
      <c r="E1027" s="48">
        <v>130.71000699999999</v>
      </c>
      <c r="F1027" s="48">
        <v>131.970001</v>
      </c>
      <c r="G1027" s="49">
        <v>223322700</v>
      </c>
      <c r="H1027" s="48">
        <v>121.572209</v>
      </c>
      <c r="I1027" s="52">
        <f t="shared" si="125"/>
        <v>0.92121094247775304</v>
      </c>
      <c r="J1027" s="52">
        <f t="shared" ca="1" si="126"/>
        <v>1</v>
      </c>
      <c r="K1027" s="48">
        <f t="shared" si="121"/>
        <v>120.81</v>
      </c>
      <c r="L1027" s="48">
        <f t="shared" si="122"/>
        <v>121.77</v>
      </c>
      <c r="M1027" s="48">
        <f t="shared" si="123"/>
        <v>120.41</v>
      </c>
      <c r="N1027" s="48">
        <f t="shared" si="124"/>
        <v>121.57</v>
      </c>
      <c r="O1027" s="49">
        <f t="shared" ca="1" si="127"/>
        <v>223322700</v>
      </c>
    </row>
    <row r="1028" spans="1:15" x14ac:dyDescent="0.25">
      <c r="A1028">
        <v>1013</v>
      </c>
      <c r="B1028" s="93">
        <v>40723</v>
      </c>
      <c r="C1028" s="48">
        <v>130.199997</v>
      </c>
      <c r="D1028" s="48">
        <v>130.929993</v>
      </c>
      <c r="E1028" s="48">
        <v>129.63000500000001</v>
      </c>
      <c r="F1028" s="48">
        <v>130.720001</v>
      </c>
      <c r="G1028" s="49">
        <v>244295500</v>
      </c>
      <c r="H1028" s="48">
        <v>120.42069600000001</v>
      </c>
      <c r="I1028" s="52">
        <f t="shared" si="125"/>
        <v>0.92121094766515499</v>
      </c>
      <c r="J1028" s="52">
        <f t="shared" ca="1" si="126"/>
        <v>1</v>
      </c>
      <c r="K1028" s="48">
        <f t="shared" si="121"/>
        <v>119.94</v>
      </c>
      <c r="L1028" s="48">
        <f t="shared" si="122"/>
        <v>120.61</v>
      </c>
      <c r="M1028" s="48">
        <f t="shared" si="123"/>
        <v>119.42</v>
      </c>
      <c r="N1028" s="48">
        <f t="shared" si="124"/>
        <v>120.42</v>
      </c>
      <c r="O1028" s="49">
        <f t="shared" ca="1" si="127"/>
        <v>244295500</v>
      </c>
    </row>
    <row r="1029" spans="1:15" x14ac:dyDescent="0.25">
      <c r="A1029">
        <v>1014</v>
      </c>
      <c r="B1029" s="93">
        <v>40722</v>
      </c>
      <c r="C1029" s="48">
        <v>128.449997</v>
      </c>
      <c r="D1029" s="48">
        <v>129.63000500000001</v>
      </c>
      <c r="E1029" s="48">
        <v>128.270004</v>
      </c>
      <c r="F1029" s="48">
        <v>129.61000100000001</v>
      </c>
      <c r="G1029" s="49">
        <v>165556300</v>
      </c>
      <c r="H1029" s="48">
        <v>119.398151</v>
      </c>
      <c r="I1029" s="52">
        <f t="shared" si="125"/>
        <v>0.92121094112174251</v>
      </c>
      <c r="J1029" s="52">
        <f t="shared" ca="1" si="126"/>
        <v>1</v>
      </c>
      <c r="K1029" s="48">
        <f t="shared" si="121"/>
        <v>118.33</v>
      </c>
      <c r="L1029" s="48">
        <f t="shared" si="122"/>
        <v>119.42</v>
      </c>
      <c r="M1029" s="48">
        <f t="shared" si="123"/>
        <v>118.16</v>
      </c>
      <c r="N1029" s="48">
        <f t="shared" si="124"/>
        <v>119.4</v>
      </c>
      <c r="O1029" s="49">
        <f t="shared" ca="1" si="127"/>
        <v>165556300</v>
      </c>
    </row>
    <row r="1030" spans="1:15" x14ac:dyDescent="0.25">
      <c r="A1030">
        <v>1015</v>
      </c>
      <c r="B1030" s="93">
        <v>40721</v>
      </c>
      <c r="C1030" s="48">
        <v>126.889999</v>
      </c>
      <c r="D1030" s="48">
        <v>128.429993</v>
      </c>
      <c r="E1030" s="48">
        <v>126.639999</v>
      </c>
      <c r="F1030" s="48">
        <v>127.94000200000001</v>
      </c>
      <c r="G1030" s="49">
        <v>168904700</v>
      </c>
      <c r="H1030" s="48">
        <v>117.859731</v>
      </c>
      <c r="I1030" s="52">
        <f t="shared" si="125"/>
        <v>0.92121095167717748</v>
      </c>
      <c r="J1030" s="52">
        <f t="shared" ca="1" si="126"/>
        <v>1</v>
      </c>
      <c r="K1030" s="48">
        <f t="shared" si="121"/>
        <v>116.89</v>
      </c>
      <c r="L1030" s="48">
        <f t="shared" si="122"/>
        <v>118.31</v>
      </c>
      <c r="M1030" s="48">
        <f t="shared" si="123"/>
        <v>116.66</v>
      </c>
      <c r="N1030" s="48">
        <f t="shared" si="124"/>
        <v>117.86</v>
      </c>
      <c r="O1030" s="49">
        <f t="shared" ca="1" si="127"/>
        <v>168904700</v>
      </c>
    </row>
    <row r="1031" spans="1:15" x14ac:dyDescent="0.25">
      <c r="A1031">
        <v>1016</v>
      </c>
      <c r="B1031" s="93">
        <v>40718</v>
      </c>
      <c r="C1031" s="48">
        <v>128.270004</v>
      </c>
      <c r="D1031" s="48">
        <v>128.36999499999999</v>
      </c>
      <c r="E1031" s="48">
        <v>126.620003</v>
      </c>
      <c r="F1031" s="48">
        <v>126.80999799999999</v>
      </c>
      <c r="G1031" s="49">
        <v>226129300</v>
      </c>
      <c r="H1031" s="48">
        <v>116.818758</v>
      </c>
      <c r="I1031" s="52">
        <f t="shared" si="125"/>
        <v>0.92121094426639771</v>
      </c>
      <c r="J1031" s="52">
        <f t="shared" ca="1" si="126"/>
        <v>1</v>
      </c>
      <c r="K1031" s="48">
        <f t="shared" si="121"/>
        <v>118.16</v>
      </c>
      <c r="L1031" s="48">
        <f t="shared" si="122"/>
        <v>118.26</v>
      </c>
      <c r="M1031" s="48">
        <f t="shared" si="123"/>
        <v>116.64</v>
      </c>
      <c r="N1031" s="48">
        <f t="shared" si="124"/>
        <v>116.82</v>
      </c>
      <c r="O1031" s="49">
        <f t="shared" ca="1" si="127"/>
        <v>226129300</v>
      </c>
    </row>
    <row r="1032" spans="1:15" x14ac:dyDescent="0.25">
      <c r="A1032">
        <v>1017</v>
      </c>
      <c r="B1032" s="93">
        <v>40717</v>
      </c>
      <c r="C1032" s="48">
        <v>127.160004</v>
      </c>
      <c r="D1032" s="48">
        <v>128.63999899999999</v>
      </c>
      <c r="E1032" s="48">
        <v>126.19000200000001</v>
      </c>
      <c r="F1032" s="48">
        <v>128.300003</v>
      </c>
      <c r="G1032" s="49">
        <v>334286500</v>
      </c>
      <c r="H1032" s="48">
        <v>118.191367</v>
      </c>
      <c r="I1032" s="52">
        <f t="shared" si="125"/>
        <v>0.92121094494440503</v>
      </c>
      <c r="J1032" s="52">
        <f t="shared" ca="1" si="126"/>
        <v>1</v>
      </c>
      <c r="K1032" s="48">
        <f t="shared" si="121"/>
        <v>117.14</v>
      </c>
      <c r="L1032" s="48">
        <f t="shared" si="122"/>
        <v>118.5</v>
      </c>
      <c r="M1032" s="48">
        <f t="shared" si="123"/>
        <v>116.25</v>
      </c>
      <c r="N1032" s="48">
        <f t="shared" si="124"/>
        <v>118.19</v>
      </c>
      <c r="O1032" s="49">
        <f t="shared" ca="1" si="127"/>
        <v>334286500</v>
      </c>
    </row>
    <row r="1033" spans="1:15" x14ac:dyDescent="0.25">
      <c r="A1033">
        <v>1018</v>
      </c>
      <c r="B1033" s="93">
        <v>40716</v>
      </c>
      <c r="C1033" s="48">
        <v>129.050003</v>
      </c>
      <c r="D1033" s="48">
        <v>129.80999800000001</v>
      </c>
      <c r="E1033" s="48">
        <v>128.58999600000001</v>
      </c>
      <c r="F1033" s="48">
        <v>128.66999799999999</v>
      </c>
      <c r="G1033" s="49">
        <v>176703000</v>
      </c>
      <c r="H1033" s="48">
        <v>118.532211</v>
      </c>
      <c r="I1033" s="52">
        <f t="shared" si="125"/>
        <v>0.92121094926884206</v>
      </c>
      <c r="J1033" s="52">
        <f t="shared" ca="1" si="126"/>
        <v>1</v>
      </c>
      <c r="K1033" s="48">
        <f t="shared" si="121"/>
        <v>118.88</v>
      </c>
      <c r="L1033" s="48">
        <f t="shared" si="122"/>
        <v>119.58</v>
      </c>
      <c r="M1033" s="48">
        <f t="shared" si="123"/>
        <v>118.46</v>
      </c>
      <c r="N1033" s="48">
        <f t="shared" si="124"/>
        <v>118.53</v>
      </c>
      <c r="O1033" s="49">
        <f t="shared" ca="1" si="127"/>
        <v>176703000</v>
      </c>
    </row>
    <row r="1034" spans="1:15" x14ac:dyDescent="0.25">
      <c r="A1034">
        <v>1019</v>
      </c>
      <c r="B1034" s="93">
        <v>40715</v>
      </c>
      <c r="C1034" s="48">
        <v>128.36000100000001</v>
      </c>
      <c r="D1034" s="48">
        <v>129.699997</v>
      </c>
      <c r="E1034" s="48">
        <v>127.75</v>
      </c>
      <c r="F1034" s="48">
        <v>129.449997</v>
      </c>
      <c r="G1034" s="49">
        <v>193157300</v>
      </c>
      <c r="H1034" s="48">
        <v>119.250754</v>
      </c>
      <c r="I1034" s="52">
        <f t="shared" si="125"/>
        <v>0.9212109444853831</v>
      </c>
      <c r="J1034" s="52">
        <f t="shared" ca="1" si="126"/>
        <v>1</v>
      </c>
      <c r="K1034" s="48">
        <f t="shared" si="121"/>
        <v>118.25</v>
      </c>
      <c r="L1034" s="48">
        <f t="shared" si="122"/>
        <v>119.48</v>
      </c>
      <c r="M1034" s="48">
        <f t="shared" si="123"/>
        <v>117.68</v>
      </c>
      <c r="N1034" s="48">
        <f t="shared" si="124"/>
        <v>119.25</v>
      </c>
      <c r="O1034" s="49">
        <f t="shared" ca="1" si="127"/>
        <v>193157300</v>
      </c>
    </row>
    <row r="1035" spans="1:15" x14ac:dyDescent="0.25">
      <c r="A1035">
        <v>1020</v>
      </c>
      <c r="B1035" s="93">
        <v>40714</v>
      </c>
      <c r="C1035" s="48">
        <v>126.620003</v>
      </c>
      <c r="D1035" s="48">
        <v>127.970001</v>
      </c>
      <c r="E1035" s="48">
        <v>126.58000199999999</v>
      </c>
      <c r="F1035" s="48">
        <v>127.699997</v>
      </c>
      <c r="G1035" s="49">
        <v>159479000</v>
      </c>
      <c r="H1035" s="48">
        <v>117.63863499999999</v>
      </c>
      <c r="I1035" s="52">
        <f t="shared" si="125"/>
        <v>0.92121094568232442</v>
      </c>
      <c r="J1035" s="52">
        <f t="shared" ca="1" si="126"/>
        <v>1</v>
      </c>
      <c r="K1035" s="48">
        <f t="shared" si="121"/>
        <v>116.64</v>
      </c>
      <c r="L1035" s="48">
        <f t="shared" si="122"/>
        <v>117.89</v>
      </c>
      <c r="M1035" s="48">
        <f t="shared" si="123"/>
        <v>116.61</v>
      </c>
      <c r="N1035" s="48">
        <f t="shared" si="124"/>
        <v>117.64</v>
      </c>
      <c r="O1035" s="49">
        <f t="shared" ca="1" si="127"/>
        <v>159479000</v>
      </c>
    </row>
    <row r="1036" spans="1:15" x14ac:dyDescent="0.25">
      <c r="A1036">
        <v>1021</v>
      </c>
      <c r="B1036" s="93">
        <v>40711</v>
      </c>
      <c r="C1036" s="48">
        <v>127.93</v>
      </c>
      <c r="D1036" s="48">
        <v>127.94000200000001</v>
      </c>
      <c r="E1036" s="48">
        <v>126.620003</v>
      </c>
      <c r="F1036" s="48">
        <v>127.050003</v>
      </c>
      <c r="G1036" s="49">
        <v>233284900</v>
      </c>
      <c r="H1036" s="48">
        <v>117.03985299999999</v>
      </c>
      <c r="I1036" s="52">
        <f t="shared" si="125"/>
        <v>0.92121094243500323</v>
      </c>
      <c r="J1036" s="52">
        <f t="shared" ca="1" si="126"/>
        <v>1</v>
      </c>
      <c r="K1036" s="48">
        <f t="shared" si="121"/>
        <v>117.85</v>
      </c>
      <c r="L1036" s="48">
        <f t="shared" si="122"/>
        <v>117.86</v>
      </c>
      <c r="M1036" s="48">
        <f t="shared" si="123"/>
        <v>116.64</v>
      </c>
      <c r="N1036" s="48">
        <f t="shared" si="124"/>
        <v>117.04</v>
      </c>
      <c r="O1036" s="49">
        <f t="shared" ca="1" si="127"/>
        <v>233284900</v>
      </c>
    </row>
    <row r="1037" spans="1:15" x14ac:dyDescent="0.25">
      <c r="A1037">
        <v>1022</v>
      </c>
      <c r="B1037" s="93">
        <v>40710</v>
      </c>
      <c r="C1037" s="48">
        <v>127.05999799999999</v>
      </c>
      <c r="D1037" s="48">
        <v>127.970001</v>
      </c>
      <c r="E1037" s="48">
        <v>126.32</v>
      </c>
      <c r="F1037" s="48">
        <v>127.300003</v>
      </c>
      <c r="G1037" s="49">
        <v>308032800</v>
      </c>
      <c r="H1037" s="48">
        <v>116.69163399999999</v>
      </c>
      <c r="I1037" s="52">
        <f t="shared" si="125"/>
        <v>0.91666638845248094</v>
      </c>
      <c r="J1037" s="52">
        <f t="shared" ca="1" si="126"/>
        <v>1</v>
      </c>
      <c r="K1037" s="48">
        <f t="shared" si="121"/>
        <v>116.47</v>
      </c>
      <c r="L1037" s="48">
        <f t="shared" si="122"/>
        <v>117.31</v>
      </c>
      <c r="M1037" s="48">
        <f t="shared" si="123"/>
        <v>115.79</v>
      </c>
      <c r="N1037" s="48">
        <f t="shared" si="124"/>
        <v>116.69</v>
      </c>
      <c r="O1037" s="49">
        <f t="shared" ca="1" si="127"/>
        <v>308032800</v>
      </c>
    </row>
    <row r="1038" spans="1:15" x14ac:dyDescent="0.25">
      <c r="A1038">
        <v>1023</v>
      </c>
      <c r="B1038" s="93">
        <v>40709</v>
      </c>
      <c r="C1038" s="48">
        <v>128.240005</v>
      </c>
      <c r="D1038" s="48">
        <v>129.300003</v>
      </c>
      <c r="E1038" s="48">
        <v>126.68</v>
      </c>
      <c r="F1038" s="48">
        <v>127.019997</v>
      </c>
      <c r="G1038" s="49">
        <v>300958000</v>
      </c>
      <c r="H1038" s="48">
        <v>116.434962</v>
      </c>
      <c r="I1038" s="52">
        <f t="shared" si="125"/>
        <v>0.91666638915130816</v>
      </c>
      <c r="J1038" s="52">
        <f t="shared" ca="1" si="126"/>
        <v>1</v>
      </c>
      <c r="K1038" s="48">
        <f t="shared" si="121"/>
        <v>117.55</v>
      </c>
      <c r="L1038" s="48">
        <f t="shared" si="122"/>
        <v>118.52</v>
      </c>
      <c r="M1038" s="48">
        <f t="shared" si="123"/>
        <v>116.12</v>
      </c>
      <c r="N1038" s="48">
        <f t="shared" si="124"/>
        <v>116.43</v>
      </c>
      <c r="O1038" s="49">
        <f t="shared" ca="1" si="127"/>
        <v>300958000</v>
      </c>
    </row>
    <row r="1039" spans="1:15" x14ac:dyDescent="0.25">
      <c r="A1039">
        <v>1024</v>
      </c>
      <c r="B1039" s="93">
        <v>40708</v>
      </c>
      <c r="C1039" s="48">
        <v>128.86999499999999</v>
      </c>
      <c r="D1039" s="48">
        <v>129.770004</v>
      </c>
      <c r="E1039" s="48">
        <v>128.820007</v>
      </c>
      <c r="F1039" s="48">
        <v>129.320007</v>
      </c>
      <c r="G1039" s="49">
        <v>160570400</v>
      </c>
      <c r="H1039" s="48">
        <v>118.54330400000001</v>
      </c>
      <c r="I1039" s="52">
        <f t="shared" si="125"/>
        <v>0.91666639022065632</v>
      </c>
      <c r="J1039" s="52">
        <f t="shared" ca="1" si="126"/>
        <v>1</v>
      </c>
      <c r="K1039" s="48">
        <f t="shared" si="121"/>
        <v>118.13</v>
      </c>
      <c r="L1039" s="48">
        <f t="shared" si="122"/>
        <v>118.96</v>
      </c>
      <c r="M1039" s="48">
        <f t="shared" si="123"/>
        <v>118.08</v>
      </c>
      <c r="N1039" s="48">
        <f t="shared" si="124"/>
        <v>118.54</v>
      </c>
      <c r="O1039" s="49">
        <f t="shared" ca="1" si="127"/>
        <v>160570400</v>
      </c>
    </row>
    <row r="1040" spans="1:15" x14ac:dyDescent="0.25">
      <c r="A1040">
        <v>1025</v>
      </c>
      <c r="B1040" s="93">
        <v>40707</v>
      </c>
      <c r="C1040" s="48">
        <v>127.889999</v>
      </c>
      <c r="D1040" s="48">
        <v>128.240005</v>
      </c>
      <c r="E1040" s="48">
        <v>127.050003</v>
      </c>
      <c r="F1040" s="48">
        <v>127.699997</v>
      </c>
      <c r="G1040" s="49">
        <v>207599800</v>
      </c>
      <c r="H1040" s="48">
        <v>117.058295</v>
      </c>
      <c r="I1040" s="52">
        <f t="shared" si="125"/>
        <v>0.91666638801878753</v>
      </c>
      <c r="J1040" s="52">
        <f t="shared" ca="1" si="126"/>
        <v>1</v>
      </c>
      <c r="K1040" s="48">
        <f t="shared" ref="K1040:K1103" si="128">ROUND($I1040*C1040,2)</f>
        <v>117.23</v>
      </c>
      <c r="L1040" s="48">
        <f t="shared" ref="L1040:L1103" si="129">ROUND($I1040*D1040,2)</f>
        <v>117.55</v>
      </c>
      <c r="M1040" s="48">
        <f t="shared" ref="M1040:M1103" si="130">ROUND($I1040*E1040,2)</f>
        <v>116.46</v>
      </c>
      <c r="N1040" s="48">
        <f t="shared" ref="N1040:N1103" si="131">ROUND($I1040*F1040,2)</f>
        <v>117.06</v>
      </c>
      <c r="O1040" s="49">
        <f t="shared" ca="1" si="127"/>
        <v>207599800</v>
      </c>
    </row>
    <row r="1041" spans="1:15" x14ac:dyDescent="0.25">
      <c r="A1041">
        <v>1026</v>
      </c>
      <c r="B1041" s="93">
        <v>40704</v>
      </c>
      <c r="C1041" s="48">
        <v>128.85000600000001</v>
      </c>
      <c r="D1041" s="48">
        <v>128.929993</v>
      </c>
      <c r="E1041" s="48">
        <v>127.260002</v>
      </c>
      <c r="F1041" s="48">
        <v>127.599998</v>
      </c>
      <c r="G1041" s="49">
        <v>238629400</v>
      </c>
      <c r="H1041" s="48">
        <v>116.96662999999999</v>
      </c>
      <c r="I1041" s="52">
        <f t="shared" si="125"/>
        <v>0.91666639367815661</v>
      </c>
      <c r="J1041" s="52">
        <f t="shared" ca="1" si="126"/>
        <v>1</v>
      </c>
      <c r="K1041" s="48">
        <f t="shared" si="128"/>
        <v>118.11</v>
      </c>
      <c r="L1041" s="48">
        <f t="shared" si="129"/>
        <v>118.19</v>
      </c>
      <c r="M1041" s="48">
        <f t="shared" si="130"/>
        <v>116.65</v>
      </c>
      <c r="N1041" s="48">
        <f t="shared" si="131"/>
        <v>116.97</v>
      </c>
      <c r="O1041" s="49">
        <f t="shared" ca="1" si="127"/>
        <v>238629400</v>
      </c>
    </row>
    <row r="1042" spans="1:15" x14ac:dyDescent="0.25">
      <c r="A1042">
        <v>1027</v>
      </c>
      <c r="B1042" s="93">
        <v>40703</v>
      </c>
      <c r="C1042" s="48">
        <v>128.770004</v>
      </c>
      <c r="D1042" s="48">
        <v>129.929993</v>
      </c>
      <c r="E1042" s="48">
        <v>128.46000699999999</v>
      </c>
      <c r="F1042" s="48">
        <v>129.39999399999999</v>
      </c>
      <c r="G1042" s="49">
        <v>160964400</v>
      </c>
      <c r="H1042" s="48">
        <v>118.616625</v>
      </c>
      <c r="I1042" s="52">
        <f t="shared" ref="I1042:I1105" si="132">H1042/F1042</f>
        <v>0.91666638717154814</v>
      </c>
      <c r="J1042" s="52">
        <f t="shared" ref="J1042:J1105" ca="1" si="133">INDEX(OFFSET($T$15,0,0,$S$13+1,1),MATCH(B1042,OFFSET($Q$15,0,0,$S$13+1,1),-1))</f>
        <v>1</v>
      </c>
      <c r="K1042" s="48">
        <f t="shared" si="128"/>
        <v>118.04</v>
      </c>
      <c r="L1042" s="48">
        <f t="shared" si="129"/>
        <v>119.1</v>
      </c>
      <c r="M1042" s="48">
        <f t="shared" si="130"/>
        <v>117.75</v>
      </c>
      <c r="N1042" s="48">
        <f t="shared" si="131"/>
        <v>118.62</v>
      </c>
      <c r="O1042" s="49">
        <f t="shared" ref="O1042:O1105" ca="1" si="134">G1042*J1042</f>
        <v>160964400</v>
      </c>
    </row>
    <row r="1043" spans="1:15" x14ac:dyDescent="0.25">
      <c r="A1043">
        <v>1028</v>
      </c>
      <c r="B1043" s="93">
        <v>40702</v>
      </c>
      <c r="C1043" s="48">
        <v>128.759995</v>
      </c>
      <c r="D1043" s="48">
        <v>129.19000199999999</v>
      </c>
      <c r="E1043" s="48">
        <v>128.179993</v>
      </c>
      <c r="F1043" s="48">
        <v>128.41999799999999</v>
      </c>
      <c r="G1043" s="49">
        <v>198696400</v>
      </c>
      <c r="H1043" s="48">
        <v>117.718296</v>
      </c>
      <c r="I1043" s="52">
        <f t="shared" si="132"/>
        <v>0.91666639022997032</v>
      </c>
      <c r="J1043" s="52">
        <f t="shared" ca="1" si="133"/>
        <v>1</v>
      </c>
      <c r="K1043" s="48">
        <f t="shared" si="128"/>
        <v>118.03</v>
      </c>
      <c r="L1043" s="48">
        <f t="shared" si="129"/>
        <v>118.42</v>
      </c>
      <c r="M1043" s="48">
        <f t="shared" si="130"/>
        <v>117.5</v>
      </c>
      <c r="N1043" s="48">
        <f t="shared" si="131"/>
        <v>117.72</v>
      </c>
      <c r="O1043" s="49">
        <f t="shared" ca="1" si="134"/>
        <v>198696400</v>
      </c>
    </row>
    <row r="1044" spans="1:15" x14ac:dyDescent="0.25">
      <c r="A1044">
        <v>1029</v>
      </c>
      <c r="B1044" s="93">
        <v>40701</v>
      </c>
      <c r="C1044" s="48">
        <v>129.699997</v>
      </c>
      <c r="D1044" s="48">
        <v>130.070007</v>
      </c>
      <c r="E1044" s="48">
        <v>128.85000600000001</v>
      </c>
      <c r="F1044" s="48">
        <v>128.96000699999999</v>
      </c>
      <c r="G1044" s="49">
        <v>161660500</v>
      </c>
      <c r="H1044" s="48">
        <v>118.21330399999999</v>
      </c>
      <c r="I1044" s="52">
        <f t="shared" si="132"/>
        <v>0.91666638944893974</v>
      </c>
      <c r="J1044" s="52">
        <f t="shared" ca="1" si="133"/>
        <v>1</v>
      </c>
      <c r="K1044" s="48">
        <f t="shared" si="128"/>
        <v>118.89</v>
      </c>
      <c r="L1044" s="48">
        <f t="shared" si="129"/>
        <v>119.23</v>
      </c>
      <c r="M1044" s="48">
        <f t="shared" si="130"/>
        <v>118.11</v>
      </c>
      <c r="N1044" s="48">
        <f t="shared" si="131"/>
        <v>118.21</v>
      </c>
      <c r="O1044" s="49">
        <f t="shared" ca="1" si="134"/>
        <v>161660500</v>
      </c>
    </row>
    <row r="1045" spans="1:15" x14ac:dyDescent="0.25">
      <c r="A1045">
        <v>1030</v>
      </c>
      <c r="B1045" s="93">
        <v>40700</v>
      </c>
      <c r="C1045" s="48">
        <v>130.08999600000001</v>
      </c>
      <c r="D1045" s="48">
        <v>130.36000100000001</v>
      </c>
      <c r="E1045" s="48">
        <v>128.86999499999999</v>
      </c>
      <c r="F1045" s="48">
        <v>129.03999300000001</v>
      </c>
      <c r="G1045" s="49">
        <v>179951200</v>
      </c>
      <c r="H1045" s="48">
        <v>118.286625</v>
      </c>
      <c r="I1045" s="52">
        <f t="shared" si="132"/>
        <v>0.91666639349554202</v>
      </c>
      <c r="J1045" s="52">
        <f t="shared" ca="1" si="133"/>
        <v>1</v>
      </c>
      <c r="K1045" s="48">
        <f t="shared" si="128"/>
        <v>119.25</v>
      </c>
      <c r="L1045" s="48">
        <f t="shared" si="129"/>
        <v>119.5</v>
      </c>
      <c r="M1045" s="48">
        <f t="shared" si="130"/>
        <v>118.13</v>
      </c>
      <c r="N1045" s="48">
        <f t="shared" si="131"/>
        <v>118.29</v>
      </c>
      <c r="O1045" s="49">
        <f t="shared" ca="1" si="134"/>
        <v>179951200</v>
      </c>
    </row>
    <row r="1046" spans="1:15" x14ac:dyDescent="0.25">
      <c r="A1046">
        <v>1031</v>
      </c>
      <c r="B1046" s="93">
        <v>40697</v>
      </c>
      <c r="C1046" s="48">
        <v>130.14999399999999</v>
      </c>
      <c r="D1046" s="48">
        <v>131.41999799999999</v>
      </c>
      <c r="E1046" s="48">
        <v>130.08000200000001</v>
      </c>
      <c r="F1046" s="48">
        <v>130.41999799999999</v>
      </c>
      <c r="G1046" s="49">
        <v>234690200</v>
      </c>
      <c r="H1046" s="48">
        <v>119.55162900000001</v>
      </c>
      <c r="I1046" s="52">
        <f t="shared" si="132"/>
        <v>0.91666639191330157</v>
      </c>
      <c r="J1046" s="52">
        <f t="shared" ca="1" si="133"/>
        <v>1</v>
      </c>
      <c r="K1046" s="48">
        <f t="shared" si="128"/>
        <v>119.3</v>
      </c>
      <c r="L1046" s="48">
        <f t="shared" si="129"/>
        <v>120.47</v>
      </c>
      <c r="M1046" s="48">
        <f t="shared" si="130"/>
        <v>119.24</v>
      </c>
      <c r="N1046" s="48">
        <f t="shared" si="131"/>
        <v>119.55</v>
      </c>
      <c r="O1046" s="49">
        <f t="shared" ca="1" si="134"/>
        <v>234690200</v>
      </c>
    </row>
    <row r="1047" spans="1:15" x14ac:dyDescent="0.25">
      <c r="A1047">
        <v>1032</v>
      </c>
      <c r="B1047" s="93">
        <v>40696</v>
      </c>
      <c r="C1047" s="48">
        <v>131.96000699999999</v>
      </c>
      <c r="D1047" s="48">
        <v>132.240005</v>
      </c>
      <c r="E1047" s="48">
        <v>130.96000699999999</v>
      </c>
      <c r="F1047" s="48">
        <v>131.729996</v>
      </c>
      <c r="G1047" s="49">
        <v>200466800</v>
      </c>
      <c r="H1047" s="48">
        <v>120.752459</v>
      </c>
      <c r="I1047" s="52">
        <f t="shared" si="132"/>
        <v>0.91666638325867711</v>
      </c>
      <c r="J1047" s="52">
        <f t="shared" ca="1" si="133"/>
        <v>1</v>
      </c>
      <c r="K1047" s="48">
        <f t="shared" si="128"/>
        <v>120.96</v>
      </c>
      <c r="L1047" s="48">
        <f t="shared" si="129"/>
        <v>121.22</v>
      </c>
      <c r="M1047" s="48">
        <f t="shared" si="130"/>
        <v>120.05</v>
      </c>
      <c r="N1047" s="48">
        <f t="shared" si="131"/>
        <v>120.75</v>
      </c>
      <c r="O1047" s="49">
        <f t="shared" ca="1" si="134"/>
        <v>200466800</v>
      </c>
    </row>
    <row r="1048" spans="1:15" x14ac:dyDescent="0.25">
      <c r="A1048">
        <v>1033</v>
      </c>
      <c r="B1048" s="93">
        <v>40695</v>
      </c>
      <c r="C1048" s="48">
        <v>134.509995</v>
      </c>
      <c r="D1048" s="48">
        <v>134.91999799999999</v>
      </c>
      <c r="E1048" s="48">
        <v>131.759995</v>
      </c>
      <c r="F1048" s="48">
        <v>131.86999499999999</v>
      </c>
      <c r="G1048" s="49">
        <v>233094300</v>
      </c>
      <c r="H1048" s="48">
        <v>120.880792</v>
      </c>
      <c r="I1048" s="52">
        <f t="shared" si="132"/>
        <v>0.91666638798310418</v>
      </c>
      <c r="J1048" s="52">
        <f t="shared" ca="1" si="133"/>
        <v>1</v>
      </c>
      <c r="K1048" s="48">
        <f t="shared" si="128"/>
        <v>123.3</v>
      </c>
      <c r="L1048" s="48">
        <f t="shared" si="129"/>
        <v>123.68</v>
      </c>
      <c r="M1048" s="48">
        <f t="shared" si="130"/>
        <v>120.78</v>
      </c>
      <c r="N1048" s="48">
        <f t="shared" si="131"/>
        <v>120.88</v>
      </c>
      <c r="O1048" s="49">
        <f t="shared" ca="1" si="134"/>
        <v>233094300</v>
      </c>
    </row>
    <row r="1049" spans="1:15" x14ac:dyDescent="0.25">
      <c r="A1049">
        <v>1034</v>
      </c>
      <c r="B1049" s="93">
        <v>40694</v>
      </c>
      <c r="C1049" s="48">
        <v>134.770004</v>
      </c>
      <c r="D1049" s="48">
        <v>134.91999799999999</v>
      </c>
      <c r="E1049" s="48">
        <v>133.83999600000001</v>
      </c>
      <c r="F1049" s="48">
        <v>134.89999399999999</v>
      </c>
      <c r="G1049" s="49">
        <v>164731200</v>
      </c>
      <c r="H1049" s="48">
        <v>123.65828999999999</v>
      </c>
      <c r="I1049" s="52">
        <f t="shared" si="132"/>
        <v>0.91666638621199648</v>
      </c>
      <c r="J1049" s="52">
        <f t="shared" ca="1" si="133"/>
        <v>1</v>
      </c>
      <c r="K1049" s="48">
        <f t="shared" si="128"/>
        <v>123.54</v>
      </c>
      <c r="L1049" s="48">
        <f t="shared" si="129"/>
        <v>123.68</v>
      </c>
      <c r="M1049" s="48">
        <f t="shared" si="130"/>
        <v>122.69</v>
      </c>
      <c r="N1049" s="48">
        <f t="shared" si="131"/>
        <v>123.66</v>
      </c>
      <c r="O1049" s="49">
        <f t="shared" ca="1" si="134"/>
        <v>164731200</v>
      </c>
    </row>
    <row r="1050" spans="1:15" x14ac:dyDescent="0.25">
      <c r="A1050">
        <v>1035</v>
      </c>
      <c r="B1050" s="93">
        <v>40690</v>
      </c>
      <c r="C1050" s="48">
        <v>133.36999499999999</v>
      </c>
      <c r="D1050" s="48">
        <v>133.86999499999999</v>
      </c>
      <c r="E1050" s="48">
        <v>132.96000699999999</v>
      </c>
      <c r="F1050" s="48">
        <v>133.509995</v>
      </c>
      <c r="G1050" s="49">
        <v>120921900</v>
      </c>
      <c r="H1050" s="48">
        <v>122.384124</v>
      </c>
      <c r="I1050" s="52">
        <f t="shared" si="132"/>
        <v>0.91666638141960832</v>
      </c>
      <c r="J1050" s="52">
        <f t="shared" ca="1" si="133"/>
        <v>1</v>
      </c>
      <c r="K1050" s="48">
        <f t="shared" si="128"/>
        <v>122.26</v>
      </c>
      <c r="L1050" s="48">
        <f t="shared" si="129"/>
        <v>122.71</v>
      </c>
      <c r="M1050" s="48">
        <f t="shared" si="130"/>
        <v>121.88</v>
      </c>
      <c r="N1050" s="48">
        <f t="shared" si="131"/>
        <v>122.38</v>
      </c>
      <c r="O1050" s="49">
        <f t="shared" ca="1" si="134"/>
        <v>120921900</v>
      </c>
    </row>
    <row r="1051" spans="1:15" x14ac:dyDescent="0.25">
      <c r="A1051">
        <v>1036</v>
      </c>
      <c r="B1051" s="93">
        <v>40689</v>
      </c>
      <c r="C1051" s="48">
        <v>132.029999</v>
      </c>
      <c r="D1051" s="48">
        <v>133.240005</v>
      </c>
      <c r="E1051" s="48">
        <v>131.779999</v>
      </c>
      <c r="F1051" s="48">
        <v>133</v>
      </c>
      <c r="G1051" s="49">
        <v>164850000</v>
      </c>
      <c r="H1051" s="48">
        <v>121.91663</v>
      </c>
      <c r="I1051" s="52">
        <f t="shared" si="132"/>
        <v>0.91666639097744362</v>
      </c>
      <c r="J1051" s="52">
        <f t="shared" ca="1" si="133"/>
        <v>1</v>
      </c>
      <c r="K1051" s="48">
        <f t="shared" si="128"/>
        <v>121.03</v>
      </c>
      <c r="L1051" s="48">
        <f t="shared" si="129"/>
        <v>122.14</v>
      </c>
      <c r="M1051" s="48">
        <f t="shared" si="130"/>
        <v>120.8</v>
      </c>
      <c r="N1051" s="48">
        <f t="shared" si="131"/>
        <v>121.92</v>
      </c>
      <c r="O1051" s="49">
        <f t="shared" ca="1" si="134"/>
        <v>164850000</v>
      </c>
    </row>
    <row r="1052" spans="1:15" x14ac:dyDescent="0.25">
      <c r="A1052">
        <v>1037</v>
      </c>
      <c r="B1052" s="93">
        <v>40688</v>
      </c>
      <c r="C1052" s="48">
        <v>131.41999799999999</v>
      </c>
      <c r="D1052" s="48">
        <v>132.94000199999999</v>
      </c>
      <c r="E1052" s="48">
        <v>131.38000500000001</v>
      </c>
      <c r="F1052" s="48">
        <v>132.38999899999999</v>
      </c>
      <c r="G1052" s="49">
        <v>151050100</v>
      </c>
      <c r="H1052" s="48">
        <v>121.357463</v>
      </c>
      <c r="I1052" s="52">
        <f t="shared" si="132"/>
        <v>0.91666639411334994</v>
      </c>
      <c r="J1052" s="52">
        <f t="shared" ca="1" si="133"/>
        <v>1</v>
      </c>
      <c r="K1052" s="48">
        <f t="shared" si="128"/>
        <v>120.47</v>
      </c>
      <c r="L1052" s="48">
        <f t="shared" si="129"/>
        <v>121.86</v>
      </c>
      <c r="M1052" s="48">
        <f t="shared" si="130"/>
        <v>120.43</v>
      </c>
      <c r="N1052" s="48">
        <f t="shared" si="131"/>
        <v>121.36</v>
      </c>
      <c r="O1052" s="49">
        <f t="shared" ca="1" si="134"/>
        <v>151050100</v>
      </c>
    </row>
    <row r="1053" spans="1:15" x14ac:dyDescent="0.25">
      <c r="A1053">
        <v>1038</v>
      </c>
      <c r="B1053" s="93">
        <v>40687</v>
      </c>
      <c r="C1053" s="48">
        <v>132.44000199999999</v>
      </c>
      <c r="D1053" s="48">
        <v>132.729996</v>
      </c>
      <c r="E1053" s="48">
        <v>131.699997</v>
      </c>
      <c r="F1053" s="48">
        <v>131.949997</v>
      </c>
      <c r="G1053" s="49">
        <v>147199600</v>
      </c>
      <c r="H1053" s="48">
        <v>120.954127</v>
      </c>
      <c r="I1053" s="52">
        <f t="shared" si="132"/>
        <v>0.91666638688896673</v>
      </c>
      <c r="J1053" s="52">
        <f t="shared" ca="1" si="133"/>
        <v>1</v>
      </c>
      <c r="K1053" s="48">
        <f t="shared" si="128"/>
        <v>121.4</v>
      </c>
      <c r="L1053" s="48">
        <f t="shared" si="129"/>
        <v>121.67</v>
      </c>
      <c r="M1053" s="48">
        <f t="shared" si="130"/>
        <v>120.72</v>
      </c>
      <c r="N1053" s="48">
        <f t="shared" si="131"/>
        <v>120.95</v>
      </c>
      <c r="O1053" s="49">
        <f t="shared" ca="1" si="134"/>
        <v>147199600</v>
      </c>
    </row>
    <row r="1054" spans="1:15" x14ac:dyDescent="0.25">
      <c r="A1054">
        <v>1039</v>
      </c>
      <c r="B1054" s="93">
        <v>40686</v>
      </c>
      <c r="C1054" s="48">
        <v>131.979996</v>
      </c>
      <c r="D1054" s="48">
        <v>132.720001</v>
      </c>
      <c r="E1054" s="48">
        <v>131.58999600000001</v>
      </c>
      <c r="F1054" s="48">
        <v>132.05999800000001</v>
      </c>
      <c r="G1054" s="49">
        <v>168700000</v>
      </c>
      <c r="H1054" s="48">
        <v>121.05496100000001</v>
      </c>
      <c r="I1054" s="52">
        <f t="shared" si="132"/>
        <v>0.91666638522893207</v>
      </c>
      <c r="J1054" s="52">
        <f t="shared" ca="1" si="133"/>
        <v>1</v>
      </c>
      <c r="K1054" s="48">
        <f t="shared" si="128"/>
        <v>120.98</v>
      </c>
      <c r="L1054" s="48">
        <f t="shared" si="129"/>
        <v>121.66</v>
      </c>
      <c r="M1054" s="48">
        <f t="shared" si="130"/>
        <v>120.62</v>
      </c>
      <c r="N1054" s="48">
        <f t="shared" si="131"/>
        <v>121.05</v>
      </c>
      <c r="O1054" s="49">
        <f t="shared" ca="1" si="134"/>
        <v>168700000</v>
      </c>
    </row>
    <row r="1055" spans="1:15" x14ac:dyDescent="0.25">
      <c r="A1055">
        <v>1040</v>
      </c>
      <c r="B1055" s="93">
        <v>40683</v>
      </c>
      <c r="C1055" s="48">
        <v>134.33000200000001</v>
      </c>
      <c r="D1055" s="48">
        <v>134.679993</v>
      </c>
      <c r="E1055" s="48">
        <v>133.36000100000001</v>
      </c>
      <c r="F1055" s="48">
        <v>133.61000100000001</v>
      </c>
      <c r="G1055" s="49">
        <v>182594900</v>
      </c>
      <c r="H1055" s="48">
        <v>122.475797</v>
      </c>
      <c r="I1055" s="52">
        <f t="shared" si="132"/>
        <v>0.91666638787017141</v>
      </c>
      <c r="J1055" s="52">
        <f t="shared" ca="1" si="133"/>
        <v>1</v>
      </c>
      <c r="K1055" s="48">
        <f t="shared" si="128"/>
        <v>123.14</v>
      </c>
      <c r="L1055" s="48">
        <f t="shared" si="129"/>
        <v>123.46</v>
      </c>
      <c r="M1055" s="48">
        <f t="shared" si="130"/>
        <v>122.25</v>
      </c>
      <c r="N1055" s="48">
        <f t="shared" si="131"/>
        <v>122.48</v>
      </c>
      <c r="O1055" s="49">
        <f t="shared" ca="1" si="134"/>
        <v>182594900</v>
      </c>
    </row>
    <row r="1056" spans="1:15" x14ac:dyDescent="0.25">
      <c r="A1056">
        <v>1041</v>
      </c>
      <c r="B1056" s="93">
        <v>40682</v>
      </c>
      <c r="C1056" s="48">
        <v>134.800003</v>
      </c>
      <c r="D1056" s="48">
        <v>135.029999</v>
      </c>
      <c r="E1056" s="48">
        <v>133.94000199999999</v>
      </c>
      <c r="F1056" s="48">
        <v>134.679993</v>
      </c>
      <c r="G1056" s="49">
        <v>119489500</v>
      </c>
      <c r="H1056" s="48">
        <v>123.456622</v>
      </c>
      <c r="I1056" s="52">
        <f t="shared" si="132"/>
        <v>0.91666638266011791</v>
      </c>
      <c r="J1056" s="52">
        <f t="shared" ca="1" si="133"/>
        <v>1</v>
      </c>
      <c r="K1056" s="48">
        <f t="shared" si="128"/>
        <v>123.57</v>
      </c>
      <c r="L1056" s="48">
        <f t="shared" si="129"/>
        <v>123.78</v>
      </c>
      <c r="M1056" s="48">
        <f t="shared" si="130"/>
        <v>122.78</v>
      </c>
      <c r="N1056" s="48">
        <f t="shared" si="131"/>
        <v>123.46</v>
      </c>
      <c r="O1056" s="49">
        <f t="shared" ca="1" si="134"/>
        <v>119489500</v>
      </c>
    </row>
    <row r="1057" spans="1:15" x14ac:dyDescent="0.25">
      <c r="A1057">
        <v>1042</v>
      </c>
      <c r="B1057" s="93">
        <v>40681</v>
      </c>
      <c r="C1057" s="48">
        <v>133.240005</v>
      </c>
      <c r="D1057" s="48">
        <v>134.5</v>
      </c>
      <c r="E1057" s="48">
        <v>132.949997</v>
      </c>
      <c r="F1057" s="48">
        <v>134.36000100000001</v>
      </c>
      <c r="G1057" s="49">
        <v>135217900</v>
      </c>
      <c r="H1057" s="48">
        <v>123.163297</v>
      </c>
      <c r="I1057" s="52">
        <f t="shared" si="132"/>
        <v>0.91666638942641854</v>
      </c>
      <c r="J1057" s="52">
        <f t="shared" ca="1" si="133"/>
        <v>1</v>
      </c>
      <c r="K1057" s="48">
        <f t="shared" si="128"/>
        <v>122.14</v>
      </c>
      <c r="L1057" s="48">
        <f t="shared" si="129"/>
        <v>123.29</v>
      </c>
      <c r="M1057" s="48">
        <f t="shared" si="130"/>
        <v>121.87</v>
      </c>
      <c r="N1057" s="48">
        <f t="shared" si="131"/>
        <v>123.16</v>
      </c>
      <c r="O1057" s="49">
        <f t="shared" ca="1" si="134"/>
        <v>135217900</v>
      </c>
    </row>
    <row r="1058" spans="1:15" x14ac:dyDescent="0.25">
      <c r="A1058">
        <v>1043</v>
      </c>
      <c r="B1058" s="93">
        <v>40680</v>
      </c>
      <c r="C1058" s="48">
        <v>132.69000199999999</v>
      </c>
      <c r="D1058" s="48">
        <v>133.35000600000001</v>
      </c>
      <c r="E1058" s="48">
        <v>132.11999499999999</v>
      </c>
      <c r="F1058" s="48">
        <v>133.16999799999999</v>
      </c>
      <c r="G1058" s="49">
        <v>192686200</v>
      </c>
      <c r="H1058" s="48">
        <v>122.072461</v>
      </c>
      <c r="I1058" s="52">
        <f t="shared" si="132"/>
        <v>0.91666638757477503</v>
      </c>
      <c r="J1058" s="52">
        <f t="shared" ca="1" si="133"/>
        <v>1</v>
      </c>
      <c r="K1058" s="48">
        <f t="shared" si="128"/>
        <v>121.63</v>
      </c>
      <c r="L1058" s="48">
        <f t="shared" si="129"/>
        <v>122.24</v>
      </c>
      <c r="M1058" s="48">
        <f t="shared" si="130"/>
        <v>121.11</v>
      </c>
      <c r="N1058" s="48">
        <f t="shared" si="131"/>
        <v>122.07</v>
      </c>
      <c r="O1058" s="49">
        <f t="shared" ca="1" si="134"/>
        <v>192686200</v>
      </c>
    </row>
    <row r="1059" spans="1:15" x14ac:dyDescent="0.25">
      <c r="A1059">
        <v>1044</v>
      </c>
      <c r="B1059" s="93">
        <v>40679</v>
      </c>
      <c r="C1059" s="48">
        <v>133.55999800000001</v>
      </c>
      <c r="D1059" s="48">
        <v>134.61000100000001</v>
      </c>
      <c r="E1059" s="48">
        <v>132.970001</v>
      </c>
      <c r="F1059" s="48">
        <v>133.19000199999999</v>
      </c>
      <c r="G1059" s="49">
        <v>141675400</v>
      </c>
      <c r="H1059" s="48">
        <v>122.090799</v>
      </c>
      <c r="I1059" s="52">
        <f t="shared" si="132"/>
        <v>0.91666639512476322</v>
      </c>
      <c r="J1059" s="52">
        <f t="shared" ca="1" si="133"/>
        <v>1</v>
      </c>
      <c r="K1059" s="48">
        <f t="shared" si="128"/>
        <v>122.43</v>
      </c>
      <c r="L1059" s="48">
        <f t="shared" si="129"/>
        <v>123.39</v>
      </c>
      <c r="M1059" s="48">
        <f t="shared" si="130"/>
        <v>121.89</v>
      </c>
      <c r="N1059" s="48">
        <f t="shared" si="131"/>
        <v>122.09</v>
      </c>
      <c r="O1059" s="49">
        <f t="shared" ca="1" si="134"/>
        <v>141675400</v>
      </c>
    </row>
    <row r="1060" spans="1:15" x14ac:dyDescent="0.25">
      <c r="A1060">
        <v>1045</v>
      </c>
      <c r="B1060" s="93">
        <v>40676</v>
      </c>
      <c r="C1060" s="48">
        <v>135.14999399999999</v>
      </c>
      <c r="D1060" s="48">
        <v>135.33999600000001</v>
      </c>
      <c r="E1060" s="48">
        <v>133.55999800000001</v>
      </c>
      <c r="F1060" s="48">
        <v>134.03999300000001</v>
      </c>
      <c r="G1060" s="49">
        <v>157444900</v>
      </c>
      <c r="H1060" s="48">
        <v>122.869957</v>
      </c>
      <c r="I1060" s="52">
        <f t="shared" si="132"/>
        <v>0.91666639373817327</v>
      </c>
      <c r="J1060" s="52">
        <f t="shared" ca="1" si="133"/>
        <v>1</v>
      </c>
      <c r="K1060" s="48">
        <f t="shared" si="128"/>
        <v>123.89</v>
      </c>
      <c r="L1060" s="48">
        <f t="shared" si="129"/>
        <v>124.06</v>
      </c>
      <c r="M1060" s="48">
        <f t="shared" si="130"/>
        <v>122.43</v>
      </c>
      <c r="N1060" s="48">
        <f t="shared" si="131"/>
        <v>122.87</v>
      </c>
      <c r="O1060" s="49">
        <f t="shared" ca="1" si="134"/>
        <v>157444900</v>
      </c>
    </row>
    <row r="1061" spans="1:15" x14ac:dyDescent="0.25">
      <c r="A1061">
        <v>1046</v>
      </c>
      <c r="B1061" s="93">
        <v>40675</v>
      </c>
      <c r="C1061" s="48">
        <v>134.08000200000001</v>
      </c>
      <c r="D1061" s="48">
        <v>135.36000100000001</v>
      </c>
      <c r="E1061" s="48">
        <v>133.38999899999999</v>
      </c>
      <c r="F1061" s="48">
        <v>135.08000200000001</v>
      </c>
      <c r="G1061" s="49">
        <v>171550700</v>
      </c>
      <c r="H1061" s="48">
        <v>123.823297</v>
      </c>
      <c r="I1061" s="52">
        <f t="shared" si="132"/>
        <v>0.91666638411805756</v>
      </c>
      <c r="J1061" s="52">
        <f t="shared" ca="1" si="133"/>
        <v>1</v>
      </c>
      <c r="K1061" s="48">
        <f t="shared" si="128"/>
        <v>122.91</v>
      </c>
      <c r="L1061" s="48">
        <f t="shared" si="129"/>
        <v>124.08</v>
      </c>
      <c r="M1061" s="48">
        <f t="shared" si="130"/>
        <v>122.27</v>
      </c>
      <c r="N1061" s="48">
        <f t="shared" si="131"/>
        <v>123.82</v>
      </c>
      <c r="O1061" s="49">
        <f t="shared" ca="1" si="134"/>
        <v>171550700</v>
      </c>
    </row>
    <row r="1062" spans="1:15" x14ac:dyDescent="0.25">
      <c r="A1062">
        <v>1047</v>
      </c>
      <c r="B1062" s="93">
        <v>40674</v>
      </c>
      <c r="C1062" s="48">
        <v>135.66999799999999</v>
      </c>
      <c r="D1062" s="48">
        <v>135.69000199999999</v>
      </c>
      <c r="E1062" s="48">
        <v>133.820007</v>
      </c>
      <c r="F1062" s="48">
        <v>134.44000199999999</v>
      </c>
      <c r="G1062" s="49">
        <v>193564200</v>
      </c>
      <c r="H1062" s="48">
        <v>123.236632</v>
      </c>
      <c r="I1062" s="52">
        <f t="shared" si="132"/>
        <v>0.91666639517009241</v>
      </c>
      <c r="J1062" s="52">
        <f t="shared" ca="1" si="133"/>
        <v>1</v>
      </c>
      <c r="K1062" s="48">
        <f t="shared" si="128"/>
        <v>124.36</v>
      </c>
      <c r="L1062" s="48">
        <f t="shared" si="129"/>
        <v>124.38</v>
      </c>
      <c r="M1062" s="48">
        <f t="shared" si="130"/>
        <v>122.67</v>
      </c>
      <c r="N1062" s="48">
        <f t="shared" si="131"/>
        <v>123.24</v>
      </c>
      <c r="O1062" s="49">
        <f t="shared" ca="1" si="134"/>
        <v>193564200</v>
      </c>
    </row>
    <row r="1063" spans="1:15" x14ac:dyDescent="0.25">
      <c r="A1063">
        <v>1048</v>
      </c>
      <c r="B1063" s="93">
        <v>40673</v>
      </c>
      <c r="C1063" s="48">
        <v>135.16999799999999</v>
      </c>
      <c r="D1063" s="48">
        <v>136.11000100000001</v>
      </c>
      <c r="E1063" s="48">
        <v>135</v>
      </c>
      <c r="F1063" s="48">
        <v>135.86999499999999</v>
      </c>
      <c r="G1063" s="49">
        <v>114806900</v>
      </c>
      <c r="H1063" s="48">
        <v>124.54745800000001</v>
      </c>
      <c r="I1063" s="52">
        <f t="shared" si="132"/>
        <v>0.91666639128087124</v>
      </c>
      <c r="J1063" s="52">
        <f t="shared" ca="1" si="133"/>
        <v>1</v>
      </c>
      <c r="K1063" s="48">
        <f t="shared" si="128"/>
        <v>123.91</v>
      </c>
      <c r="L1063" s="48">
        <f t="shared" si="129"/>
        <v>124.77</v>
      </c>
      <c r="M1063" s="48">
        <f t="shared" si="130"/>
        <v>123.75</v>
      </c>
      <c r="N1063" s="48">
        <f t="shared" si="131"/>
        <v>124.55</v>
      </c>
      <c r="O1063" s="49">
        <f t="shared" ca="1" si="134"/>
        <v>114806900</v>
      </c>
    </row>
    <row r="1064" spans="1:15" x14ac:dyDescent="0.25">
      <c r="A1064">
        <v>1049</v>
      </c>
      <c r="B1064" s="93">
        <v>40672</v>
      </c>
      <c r="C1064" s="48">
        <v>134.19000199999999</v>
      </c>
      <c r="D1064" s="48">
        <v>135.11000100000001</v>
      </c>
      <c r="E1064" s="48">
        <v>133.979996</v>
      </c>
      <c r="F1064" s="48">
        <v>134.720001</v>
      </c>
      <c r="G1064" s="49">
        <v>114104500</v>
      </c>
      <c r="H1064" s="48">
        <v>123.493297</v>
      </c>
      <c r="I1064" s="52">
        <f t="shared" si="132"/>
        <v>0.91666639016726259</v>
      </c>
      <c r="J1064" s="52">
        <f t="shared" ca="1" si="133"/>
        <v>1</v>
      </c>
      <c r="K1064" s="48">
        <f t="shared" si="128"/>
        <v>123.01</v>
      </c>
      <c r="L1064" s="48">
        <f t="shared" si="129"/>
        <v>123.85</v>
      </c>
      <c r="M1064" s="48">
        <f t="shared" si="130"/>
        <v>122.81</v>
      </c>
      <c r="N1064" s="48">
        <f t="shared" si="131"/>
        <v>123.49</v>
      </c>
      <c r="O1064" s="49">
        <f t="shared" ca="1" si="134"/>
        <v>114104500</v>
      </c>
    </row>
    <row r="1065" spans="1:15" x14ac:dyDescent="0.25">
      <c r="A1065">
        <v>1050</v>
      </c>
      <c r="B1065" s="93">
        <v>40669</v>
      </c>
      <c r="C1065" s="48">
        <v>134.94000199999999</v>
      </c>
      <c r="D1065" s="48">
        <v>135.63000500000001</v>
      </c>
      <c r="E1065" s="48">
        <v>133.679993</v>
      </c>
      <c r="F1065" s="48">
        <v>134.199997</v>
      </c>
      <c r="G1065" s="49">
        <v>222787200</v>
      </c>
      <c r="H1065" s="48">
        <v>123.016627</v>
      </c>
      <c r="I1065" s="52">
        <f t="shared" si="132"/>
        <v>0.91666639157972563</v>
      </c>
      <c r="J1065" s="52">
        <f t="shared" ca="1" si="133"/>
        <v>1</v>
      </c>
      <c r="K1065" s="48">
        <f t="shared" si="128"/>
        <v>123.69</v>
      </c>
      <c r="L1065" s="48">
        <f t="shared" si="129"/>
        <v>124.33</v>
      </c>
      <c r="M1065" s="48">
        <f t="shared" si="130"/>
        <v>122.54</v>
      </c>
      <c r="N1065" s="48">
        <f t="shared" si="131"/>
        <v>123.02</v>
      </c>
      <c r="O1065" s="49">
        <f t="shared" ca="1" si="134"/>
        <v>222787200</v>
      </c>
    </row>
    <row r="1066" spans="1:15" x14ac:dyDescent="0.25">
      <c r="A1066">
        <v>1051</v>
      </c>
      <c r="B1066" s="93">
        <v>40668</v>
      </c>
      <c r="C1066" s="48">
        <v>134.08000200000001</v>
      </c>
      <c r="D1066" s="48">
        <v>134.949997</v>
      </c>
      <c r="E1066" s="48">
        <v>133.020004</v>
      </c>
      <c r="F1066" s="48">
        <v>133.61000100000001</v>
      </c>
      <c r="G1066" s="49">
        <v>226900000</v>
      </c>
      <c r="H1066" s="48">
        <v>122.475797</v>
      </c>
      <c r="I1066" s="52">
        <f t="shared" si="132"/>
        <v>0.91666638787017141</v>
      </c>
      <c r="J1066" s="52">
        <f t="shared" ca="1" si="133"/>
        <v>1</v>
      </c>
      <c r="K1066" s="48">
        <f t="shared" si="128"/>
        <v>122.91</v>
      </c>
      <c r="L1066" s="48">
        <f t="shared" si="129"/>
        <v>123.7</v>
      </c>
      <c r="M1066" s="48">
        <f t="shared" si="130"/>
        <v>121.93</v>
      </c>
      <c r="N1066" s="48">
        <f t="shared" si="131"/>
        <v>122.48</v>
      </c>
      <c r="O1066" s="49">
        <f t="shared" ca="1" si="134"/>
        <v>226900000</v>
      </c>
    </row>
    <row r="1067" spans="1:15" x14ac:dyDescent="0.25">
      <c r="A1067">
        <v>1052</v>
      </c>
      <c r="B1067" s="93">
        <v>40667</v>
      </c>
      <c r="C1067" s="48">
        <v>135.66999799999999</v>
      </c>
      <c r="D1067" s="48">
        <v>135.729996</v>
      </c>
      <c r="E1067" s="48">
        <v>134.229996</v>
      </c>
      <c r="F1067" s="48">
        <v>134.83000200000001</v>
      </c>
      <c r="G1067" s="49">
        <v>182678500</v>
      </c>
      <c r="H1067" s="48">
        <v>123.594131</v>
      </c>
      <c r="I1067" s="52">
        <f t="shared" si="132"/>
        <v>0.91666638853865767</v>
      </c>
      <c r="J1067" s="52">
        <f t="shared" ca="1" si="133"/>
        <v>1</v>
      </c>
      <c r="K1067" s="48">
        <f t="shared" si="128"/>
        <v>124.36</v>
      </c>
      <c r="L1067" s="48">
        <f t="shared" si="129"/>
        <v>124.42</v>
      </c>
      <c r="M1067" s="48">
        <f t="shared" si="130"/>
        <v>123.04</v>
      </c>
      <c r="N1067" s="48">
        <f t="shared" si="131"/>
        <v>123.59</v>
      </c>
      <c r="O1067" s="49">
        <f t="shared" ca="1" si="134"/>
        <v>182678500</v>
      </c>
    </row>
    <row r="1068" spans="1:15" x14ac:dyDescent="0.25">
      <c r="A1068">
        <v>1053</v>
      </c>
      <c r="B1068" s="93">
        <v>40666</v>
      </c>
      <c r="C1068" s="48">
        <v>135.96000699999999</v>
      </c>
      <c r="D1068" s="48">
        <v>136.19000199999999</v>
      </c>
      <c r="E1068" s="48">
        <v>135.03999300000001</v>
      </c>
      <c r="F1068" s="48">
        <v>135.729996</v>
      </c>
      <c r="G1068" s="49">
        <v>138375000</v>
      </c>
      <c r="H1068" s="48">
        <v>124.41912499999999</v>
      </c>
      <c r="I1068" s="52">
        <f t="shared" si="132"/>
        <v>0.91666638669907563</v>
      </c>
      <c r="J1068" s="52">
        <f t="shared" ca="1" si="133"/>
        <v>1</v>
      </c>
      <c r="K1068" s="48">
        <f t="shared" si="128"/>
        <v>124.63</v>
      </c>
      <c r="L1068" s="48">
        <f t="shared" si="129"/>
        <v>124.84</v>
      </c>
      <c r="M1068" s="48">
        <f t="shared" si="130"/>
        <v>123.79</v>
      </c>
      <c r="N1068" s="48">
        <f t="shared" si="131"/>
        <v>124.42</v>
      </c>
      <c r="O1068" s="49">
        <f t="shared" ca="1" si="134"/>
        <v>138375000</v>
      </c>
    </row>
    <row r="1069" spans="1:15" x14ac:dyDescent="0.25">
      <c r="A1069">
        <v>1054</v>
      </c>
      <c r="B1069" s="93">
        <v>40665</v>
      </c>
      <c r="C1069" s="48">
        <v>137.070007</v>
      </c>
      <c r="D1069" s="48">
        <v>137.179993</v>
      </c>
      <c r="E1069" s="48">
        <v>135.949997</v>
      </c>
      <c r="F1069" s="48">
        <v>136.220001</v>
      </c>
      <c r="G1069" s="49">
        <v>126278700</v>
      </c>
      <c r="H1069" s="48">
        <v>124.868297</v>
      </c>
      <c r="I1069" s="52">
        <f t="shared" si="132"/>
        <v>0.91666639321196308</v>
      </c>
      <c r="J1069" s="52">
        <f t="shared" ca="1" si="133"/>
        <v>1</v>
      </c>
      <c r="K1069" s="48">
        <f t="shared" si="128"/>
        <v>125.65</v>
      </c>
      <c r="L1069" s="48">
        <f t="shared" si="129"/>
        <v>125.75</v>
      </c>
      <c r="M1069" s="48">
        <f t="shared" si="130"/>
        <v>124.62</v>
      </c>
      <c r="N1069" s="48">
        <f t="shared" si="131"/>
        <v>124.87</v>
      </c>
      <c r="O1069" s="49">
        <f t="shared" ca="1" si="134"/>
        <v>126278700</v>
      </c>
    </row>
    <row r="1070" spans="1:15" x14ac:dyDescent="0.25">
      <c r="A1070">
        <v>1055</v>
      </c>
      <c r="B1070" s="93">
        <v>40662</v>
      </c>
      <c r="C1070" s="48">
        <v>136.16000399999999</v>
      </c>
      <c r="D1070" s="48">
        <v>136.570007</v>
      </c>
      <c r="E1070" s="48">
        <v>135.979996</v>
      </c>
      <c r="F1070" s="48">
        <v>136.429993</v>
      </c>
      <c r="G1070" s="49">
        <v>115094100</v>
      </c>
      <c r="H1070" s="48">
        <v>125.060789</v>
      </c>
      <c r="I1070" s="52">
        <f t="shared" si="132"/>
        <v>0.91666638874635142</v>
      </c>
      <c r="J1070" s="52">
        <f t="shared" ca="1" si="133"/>
        <v>1</v>
      </c>
      <c r="K1070" s="48">
        <f t="shared" si="128"/>
        <v>124.81</v>
      </c>
      <c r="L1070" s="48">
        <f t="shared" si="129"/>
        <v>125.19</v>
      </c>
      <c r="M1070" s="48">
        <f t="shared" si="130"/>
        <v>124.65</v>
      </c>
      <c r="N1070" s="48">
        <f t="shared" si="131"/>
        <v>125.06</v>
      </c>
      <c r="O1070" s="49">
        <f t="shared" ca="1" si="134"/>
        <v>115094100</v>
      </c>
    </row>
    <row r="1071" spans="1:15" x14ac:dyDescent="0.25">
      <c r="A1071">
        <v>1056</v>
      </c>
      <c r="B1071" s="93">
        <v>40661</v>
      </c>
      <c r="C1071" s="48">
        <v>135.429993</v>
      </c>
      <c r="D1071" s="48">
        <v>136.28999300000001</v>
      </c>
      <c r="E1071" s="48">
        <v>135.41000399999999</v>
      </c>
      <c r="F1071" s="48">
        <v>136.11000100000001</v>
      </c>
      <c r="G1071" s="49">
        <v>124791100</v>
      </c>
      <c r="H1071" s="48">
        <v>124.76746300000001</v>
      </c>
      <c r="I1071" s="52">
        <f t="shared" si="132"/>
        <v>0.91666638809296608</v>
      </c>
      <c r="J1071" s="52">
        <f t="shared" ca="1" si="133"/>
        <v>1</v>
      </c>
      <c r="K1071" s="48">
        <f t="shared" si="128"/>
        <v>124.14</v>
      </c>
      <c r="L1071" s="48">
        <f t="shared" si="129"/>
        <v>124.93</v>
      </c>
      <c r="M1071" s="48">
        <f t="shared" si="130"/>
        <v>124.13</v>
      </c>
      <c r="N1071" s="48">
        <f t="shared" si="131"/>
        <v>124.77</v>
      </c>
      <c r="O1071" s="49">
        <f t="shared" ca="1" si="134"/>
        <v>124791100</v>
      </c>
    </row>
    <row r="1072" spans="1:15" x14ac:dyDescent="0.25">
      <c r="A1072">
        <v>1057</v>
      </c>
      <c r="B1072" s="93">
        <v>40660</v>
      </c>
      <c r="C1072" s="48">
        <v>135.050003</v>
      </c>
      <c r="D1072" s="48">
        <v>135.86999499999999</v>
      </c>
      <c r="E1072" s="48">
        <v>134.5</v>
      </c>
      <c r="F1072" s="48">
        <v>135.66999799999999</v>
      </c>
      <c r="G1072" s="49">
        <v>143031000</v>
      </c>
      <c r="H1072" s="48">
        <v>124.364127</v>
      </c>
      <c r="I1072" s="52">
        <f t="shared" si="132"/>
        <v>0.91666638780373533</v>
      </c>
      <c r="J1072" s="52">
        <f t="shared" ca="1" si="133"/>
        <v>1</v>
      </c>
      <c r="K1072" s="48">
        <f t="shared" si="128"/>
        <v>123.8</v>
      </c>
      <c r="L1072" s="48">
        <f t="shared" si="129"/>
        <v>124.55</v>
      </c>
      <c r="M1072" s="48">
        <f t="shared" si="130"/>
        <v>123.29</v>
      </c>
      <c r="N1072" s="48">
        <f t="shared" si="131"/>
        <v>124.36</v>
      </c>
      <c r="O1072" s="49">
        <f t="shared" ca="1" si="134"/>
        <v>143031000</v>
      </c>
    </row>
    <row r="1073" spans="1:15" x14ac:dyDescent="0.25">
      <c r="A1073">
        <v>1058</v>
      </c>
      <c r="B1073" s="93">
        <v>40659</v>
      </c>
      <c r="C1073" s="48">
        <v>134.050003</v>
      </c>
      <c r="D1073" s="48">
        <v>135.05999800000001</v>
      </c>
      <c r="E1073" s="48">
        <v>133.91000399999999</v>
      </c>
      <c r="F1073" s="48">
        <v>134.78999300000001</v>
      </c>
      <c r="G1073" s="49">
        <v>146600000</v>
      </c>
      <c r="H1073" s="48">
        <v>123.557456</v>
      </c>
      <c r="I1073" s="52">
        <f t="shared" si="132"/>
        <v>0.9166663878378567</v>
      </c>
      <c r="J1073" s="52">
        <f t="shared" ca="1" si="133"/>
        <v>1</v>
      </c>
      <c r="K1073" s="48">
        <f t="shared" si="128"/>
        <v>122.88</v>
      </c>
      <c r="L1073" s="48">
        <f t="shared" si="129"/>
        <v>123.8</v>
      </c>
      <c r="M1073" s="48">
        <f t="shared" si="130"/>
        <v>122.75</v>
      </c>
      <c r="N1073" s="48">
        <f t="shared" si="131"/>
        <v>123.56</v>
      </c>
      <c r="O1073" s="49">
        <f t="shared" ca="1" si="134"/>
        <v>146600000</v>
      </c>
    </row>
    <row r="1074" spans="1:15" x14ac:dyDescent="0.25">
      <c r="A1074">
        <v>1059</v>
      </c>
      <c r="B1074" s="93">
        <v>40658</v>
      </c>
      <c r="C1074" s="48">
        <v>133.679993</v>
      </c>
      <c r="D1074" s="48">
        <v>133.86000100000001</v>
      </c>
      <c r="E1074" s="48">
        <v>133.199997</v>
      </c>
      <c r="F1074" s="48">
        <v>133.63999899999999</v>
      </c>
      <c r="G1074" s="49">
        <v>65757100</v>
      </c>
      <c r="H1074" s="48">
        <v>122.50329600000001</v>
      </c>
      <c r="I1074" s="52">
        <f t="shared" si="132"/>
        <v>0.91666639416841078</v>
      </c>
      <c r="J1074" s="52">
        <f t="shared" ca="1" si="133"/>
        <v>1</v>
      </c>
      <c r="K1074" s="48">
        <f t="shared" si="128"/>
        <v>122.54</v>
      </c>
      <c r="L1074" s="48">
        <f t="shared" si="129"/>
        <v>122.7</v>
      </c>
      <c r="M1074" s="48">
        <f t="shared" si="130"/>
        <v>122.1</v>
      </c>
      <c r="N1074" s="48">
        <f t="shared" si="131"/>
        <v>122.5</v>
      </c>
      <c r="O1074" s="49">
        <f t="shared" ca="1" si="134"/>
        <v>65757100</v>
      </c>
    </row>
    <row r="1075" spans="1:15" x14ac:dyDescent="0.25">
      <c r="A1075">
        <v>1060</v>
      </c>
      <c r="B1075" s="93">
        <v>40654</v>
      </c>
      <c r="C1075" s="48">
        <v>133.78999300000001</v>
      </c>
      <c r="D1075" s="48">
        <v>133.83999600000001</v>
      </c>
      <c r="E1075" s="48">
        <v>133.10000600000001</v>
      </c>
      <c r="F1075" s="48">
        <v>133.779999</v>
      </c>
      <c r="G1075" s="49">
        <v>135935400</v>
      </c>
      <c r="H1075" s="48">
        <v>122.63162800000001</v>
      </c>
      <c r="I1075" s="52">
        <f t="shared" si="132"/>
        <v>0.91666638448696658</v>
      </c>
      <c r="J1075" s="52">
        <f t="shared" ca="1" si="133"/>
        <v>1</v>
      </c>
      <c r="K1075" s="48">
        <f t="shared" si="128"/>
        <v>122.64</v>
      </c>
      <c r="L1075" s="48">
        <f t="shared" si="129"/>
        <v>122.69</v>
      </c>
      <c r="M1075" s="48">
        <f t="shared" si="130"/>
        <v>122.01</v>
      </c>
      <c r="N1075" s="48">
        <f t="shared" si="131"/>
        <v>122.63</v>
      </c>
      <c r="O1075" s="49">
        <f t="shared" ca="1" si="134"/>
        <v>135935400</v>
      </c>
    </row>
    <row r="1076" spans="1:15" x14ac:dyDescent="0.25">
      <c r="A1076">
        <v>1061</v>
      </c>
      <c r="B1076" s="93">
        <v>40653</v>
      </c>
      <c r="C1076" s="48">
        <v>132.88000500000001</v>
      </c>
      <c r="D1076" s="48">
        <v>133.38999899999999</v>
      </c>
      <c r="E1076" s="48">
        <v>132.78999300000001</v>
      </c>
      <c r="F1076" s="48">
        <v>133.10000600000001</v>
      </c>
      <c r="G1076" s="49">
        <v>156133800</v>
      </c>
      <c r="H1076" s="48">
        <v>122.008302</v>
      </c>
      <c r="I1076" s="52">
        <f t="shared" si="132"/>
        <v>0.91666638993239413</v>
      </c>
      <c r="J1076" s="52">
        <f t="shared" ca="1" si="133"/>
        <v>1</v>
      </c>
      <c r="K1076" s="48">
        <f t="shared" si="128"/>
        <v>121.81</v>
      </c>
      <c r="L1076" s="48">
        <f t="shared" si="129"/>
        <v>122.27</v>
      </c>
      <c r="M1076" s="48">
        <f t="shared" si="130"/>
        <v>121.72</v>
      </c>
      <c r="N1076" s="48">
        <f t="shared" si="131"/>
        <v>122.01</v>
      </c>
      <c r="O1076" s="49">
        <f t="shared" ca="1" si="134"/>
        <v>156133800</v>
      </c>
    </row>
    <row r="1077" spans="1:15" x14ac:dyDescent="0.25">
      <c r="A1077">
        <v>1062</v>
      </c>
      <c r="B1077" s="93">
        <v>40652</v>
      </c>
      <c r="C1077" s="48">
        <v>130.759995</v>
      </c>
      <c r="D1077" s="48">
        <v>131.35000600000001</v>
      </c>
      <c r="E1077" s="48">
        <v>130.44000199999999</v>
      </c>
      <c r="F1077" s="48">
        <v>131.30999800000001</v>
      </c>
      <c r="G1077" s="49">
        <v>124258800</v>
      </c>
      <c r="H1077" s="48">
        <v>120.36746100000001</v>
      </c>
      <c r="I1077" s="52">
        <f t="shared" si="132"/>
        <v>0.91666638362145125</v>
      </c>
      <c r="J1077" s="52">
        <f t="shared" ca="1" si="133"/>
        <v>1</v>
      </c>
      <c r="K1077" s="48">
        <f t="shared" si="128"/>
        <v>119.86</v>
      </c>
      <c r="L1077" s="48">
        <f t="shared" si="129"/>
        <v>120.4</v>
      </c>
      <c r="M1077" s="48">
        <f t="shared" si="130"/>
        <v>119.57</v>
      </c>
      <c r="N1077" s="48">
        <f t="shared" si="131"/>
        <v>120.37</v>
      </c>
      <c r="O1077" s="49">
        <f t="shared" ca="1" si="134"/>
        <v>124258800</v>
      </c>
    </row>
    <row r="1078" spans="1:15" x14ac:dyDescent="0.25">
      <c r="A1078">
        <v>1063</v>
      </c>
      <c r="B1078" s="93">
        <v>40651</v>
      </c>
      <c r="C1078" s="48">
        <v>130.58999600000001</v>
      </c>
      <c r="D1078" s="48">
        <v>132.029999</v>
      </c>
      <c r="E1078" s="48">
        <v>129.509995</v>
      </c>
      <c r="F1078" s="48">
        <v>130.55999800000001</v>
      </c>
      <c r="G1078" s="49">
        <v>210759300</v>
      </c>
      <c r="H1078" s="48">
        <v>119.67996100000001</v>
      </c>
      <c r="I1078" s="52">
        <f t="shared" si="132"/>
        <v>0.91666638199550221</v>
      </c>
      <c r="J1078" s="52">
        <f t="shared" ca="1" si="133"/>
        <v>1</v>
      </c>
      <c r="K1078" s="48">
        <f t="shared" si="128"/>
        <v>119.71</v>
      </c>
      <c r="L1078" s="48">
        <f t="shared" si="129"/>
        <v>121.03</v>
      </c>
      <c r="M1078" s="48">
        <f t="shared" si="130"/>
        <v>118.72</v>
      </c>
      <c r="N1078" s="48">
        <f t="shared" si="131"/>
        <v>119.68</v>
      </c>
      <c r="O1078" s="49">
        <f t="shared" ca="1" si="134"/>
        <v>210759300</v>
      </c>
    </row>
    <row r="1079" spans="1:15" x14ac:dyDescent="0.25">
      <c r="A1079">
        <v>1064</v>
      </c>
      <c r="B1079" s="93">
        <v>40648</v>
      </c>
      <c r="C1079" s="48">
        <v>131.800003</v>
      </c>
      <c r="D1079" s="48">
        <v>132.36999499999999</v>
      </c>
      <c r="E1079" s="48">
        <v>131.41000399999999</v>
      </c>
      <c r="F1079" s="48">
        <v>132.03999300000001</v>
      </c>
      <c r="G1079" s="49">
        <v>170006700</v>
      </c>
      <c r="H1079" s="48">
        <v>121.036624</v>
      </c>
      <c r="I1079" s="52">
        <f t="shared" si="132"/>
        <v>0.91666639212863332</v>
      </c>
      <c r="J1079" s="52">
        <f t="shared" ca="1" si="133"/>
        <v>1</v>
      </c>
      <c r="K1079" s="48">
        <f t="shared" si="128"/>
        <v>120.82</v>
      </c>
      <c r="L1079" s="48">
        <f t="shared" si="129"/>
        <v>121.34</v>
      </c>
      <c r="M1079" s="48">
        <f t="shared" si="130"/>
        <v>120.46</v>
      </c>
      <c r="N1079" s="48">
        <f t="shared" si="131"/>
        <v>121.04</v>
      </c>
      <c r="O1079" s="49">
        <f t="shared" ca="1" si="134"/>
        <v>170006700</v>
      </c>
    </row>
    <row r="1080" spans="1:15" x14ac:dyDescent="0.25">
      <c r="A1080">
        <v>1065</v>
      </c>
      <c r="B1080" s="93">
        <v>40647</v>
      </c>
      <c r="C1080" s="48">
        <v>130.699997</v>
      </c>
      <c r="D1080" s="48">
        <v>131.759995</v>
      </c>
      <c r="E1080" s="48">
        <v>130.270004</v>
      </c>
      <c r="F1080" s="48">
        <v>131.55999800000001</v>
      </c>
      <c r="G1080" s="49">
        <v>161220400</v>
      </c>
      <c r="H1080" s="48">
        <v>120.596628</v>
      </c>
      <c r="I1080" s="52">
        <f t="shared" si="132"/>
        <v>0.91666638669301281</v>
      </c>
      <c r="J1080" s="52">
        <f t="shared" ca="1" si="133"/>
        <v>1</v>
      </c>
      <c r="K1080" s="48">
        <f t="shared" si="128"/>
        <v>119.81</v>
      </c>
      <c r="L1080" s="48">
        <f t="shared" si="129"/>
        <v>120.78</v>
      </c>
      <c r="M1080" s="48">
        <f t="shared" si="130"/>
        <v>119.41</v>
      </c>
      <c r="N1080" s="48">
        <f t="shared" si="131"/>
        <v>120.6</v>
      </c>
      <c r="O1080" s="49">
        <f t="shared" ca="1" si="134"/>
        <v>161220400</v>
      </c>
    </row>
    <row r="1081" spans="1:15" x14ac:dyDescent="0.25">
      <c r="A1081">
        <v>1066</v>
      </c>
      <c r="B1081" s="93">
        <v>40646</v>
      </c>
      <c r="C1081" s="48">
        <v>132.08000200000001</v>
      </c>
      <c r="D1081" s="48">
        <v>132.179993</v>
      </c>
      <c r="E1081" s="48">
        <v>130.96000699999999</v>
      </c>
      <c r="F1081" s="48">
        <v>131.46000699999999</v>
      </c>
      <c r="G1081" s="49">
        <v>162059000</v>
      </c>
      <c r="H1081" s="48">
        <v>120.50497</v>
      </c>
      <c r="I1081" s="52">
        <f t="shared" si="132"/>
        <v>0.91666638964959135</v>
      </c>
      <c r="J1081" s="52">
        <f t="shared" ca="1" si="133"/>
        <v>1</v>
      </c>
      <c r="K1081" s="48">
        <f t="shared" si="128"/>
        <v>121.07</v>
      </c>
      <c r="L1081" s="48">
        <f t="shared" si="129"/>
        <v>121.16</v>
      </c>
      <c r="M1081" s="48">
        <f t="shared" si="130"/>
        <v>120.05</v>
      </c>
      <c r="N1081" s="48">
        <f t="shared" si="131"/>
        <v>120.5</v>
      </c>
      <c r="O1081" s="49">
        <f t="shared" ca="1" si="134"/>
        <v>162059000</v>
      </c>
    </row>
    <row r="1082" spans="1:15" x14ac:dyDescent="0.25">
      <c r="A1082">
        <v>1067</v>
      </c>
      <c r="B1082" s="93">
        <v>40645</v>
      </c>
      <c r="C1082" s="48">
        <v>131.720001</v>
      </c>
      <c r="D1082" s="48">
        <v>131.979996</v>
      </c>
      <c r="E1082" s="48">
        <v>130.990005</v>
      </c>
      <c r="F1082" s="48">
        <v>131.470001</v>
      </c>
      <c r="G1082" s="49">
        <v>161187400</v>
      </c>
      <c r="H1082" s="48">
        <v>120.51413100000001</v>
      </c>
      <c r="I1082" s="52">
        <f t="shared" si="132"/>
        <v>0.91666638840293313</v>
      </c>
      <c r="J1082" s="52">
        <f t="shared" ca="1" si="133"/>
        <v>1</v>
      </c>
      <c r="K1082" s="48">
        <f t="shared" si="128"/>
        <v>120.74</v>
      </c>
      <c r="L1082" s="48">
        <f t="shared" si="129"/>
        <v>120.98</v>
      </c>
      <c r="M1082" s="48">
        <f t="shared" si="130"/>
        <v>120.07</v>
      </c>
      <c r="N1082" s="48">
        <f t="shared" si="131"/>
        <v>120.51</v>
      </c>
      <c r="O1082" s="49">
        <f t="shared" ca="1" si="134"/>
        <v>161187400</v>
      </c>
    </row>
    <row r="1083" spans="1:15" x14ac:dyDescent="0.25">
      <c r="A1083">
        <v>1068</v>
      </c>
      <c r="B1083" s="93">
        <v>40644</v>
      </c>
      <c r="C1083" s="48">
        <v>133</v>
      </c>
      <c r="D1083" s="48">
        <v>133.449997</v>
      </c>
      <c r="E1083" s="48">
        <v>132.13999899999999</v>
      </c>
      <c r="F1083" s="48">
        <v>132.46000699999999</v>
      </c>
      <c r="G1083" s="49">
        <v>121385400</v>
      </c>
      <c r="H1083" s="48">
        <v>121.42163600000001</v>
      </c>
      <c r="I1083" s="52">
        <f t="shared" si="132"/>
        <v>0.91666638670795186</v>
      </c>
      <c r="J1083" s="52">
        <f t="shared" ca="1" si="133"/>
        <v>1</v>
      </c>
      <c r="K1083" s="48">
        <f t="shared" si="128"/>
        <v>121.92</v>
      </c>
      <c r="L1083" s="48">
        <f t="shared" si="129"/>
        <v>122.33</v>
      </c>
      <c r="M1083" s="48">
        <f t="shared" si="130"/>
        <v>121.13</v>
      </c>
      <c r="N1083" s="48">
        <f t="shared" si="131"/>
        <v>121.42</v>
      </c>
      <c r="O1083" s="49">
        <f t="shared" ca="1" si="134"/>
        <v>121385400</v>
      </c>
    </row>
    <row r="1084" spans="1:15" x14ac:dyDescent="0.25">
      <c r="A1084">
        <v>1069</v>
      </c>
      <c r="B1084" s="93">
        <v>40641</v>
      </c>
      <c r="C1084" s="48">
        <v>133.91000399999999</v>
      </c>
      <c r="D1084" s="48">
        <v>133.990005</v>
      </c>
      <c r="E1084" s="48">
        <v>132.30999800000001</v>
      </c>
      <c r="F1084" s="48">
        <v>132.86000100000001</v>
      </c>
      <c r="G1084" s="49">
        <v>147945400</v>
      </c>
      <c r="H1084" s="48">
        <v>121.788297</v>
      </c>
      <c r="I1084" s="52">
        <f t="shared" si="132"/>
        <v>0.91666638629635411</v>
      </c>
      <c r="J1084" s="52">
        <f t="shared" ca="1" si="133"/>
        <v>1</v>
      </c>
      <c r="K1084" s="48">
        <f t="shared" si="128"/>
        <v>122.75</v>
      </c>
      <c r="L1084" s="48">
        <f t="shared" si="129"/>
        <v>122.82</v>
      </c>
      <c r="M1084" s="48">
        <f t="shared" si="130"/>
        <v>121.28</v>
      </c>
      <c r="N1084" s="48">
        <f t="shared" si="131"/>
        <v>121.79</v>
      </c>
      <c r="O1084" s="49">
        <f t="shared" ca="1" si="134"/>
        <v>147945400</v>
      </c>
    </row>
    <row r="1085" spans="1:15" x14ac:dyDescent="0.25">
      <c r="A1085">
        <v>1070</v>
      </c>
      <c r="B1085" s="93">
        <v>40640</v>
      </c>
      <c r="C1085" s="48">
        <v>133.41999799999999</v>
      </c>
      <c r="D1085" s="48">
        <v>133.979996</v>
      </c>
      <c r="E1085" s="48">
        <v>132.66000399999999</v>
      </c>
      <c r="F1085" s="48">
        <v>133.320007</v>
      </c>
      <c r="G1085" s="49">
        <v>170731500</v>
      </c>
      <c r="H1085" s="48">
        <v>122.20997</v>
      </c>
      <c r="I1085" s="52">
        <f t="shared" si="132"/>
        <v>0.91666639351436574</v>
      </c>
      <c r="J1085" s="52">
        <f t="shared" ca="1" si="133"/>
        <v>1</v>
      </c>
      <c r="K1085" s="48">
        <f t="shared" si="128"/>
        <v>122.3</v>
      </c>
      <c r="L1085" s="48">
        <f t="shared" si="129"/>
        <v>122.81</v>
      </c>
      <c r="M1085" s="48">
        <f t="shared" si="130"/>
        <v>121.6</v>
      </c>
      <c r="N1085" s="48">
        <f t="shared" si="131"/>
        <v>122.21</v>
      </c>
      <c r="O1085" s="49">
        <f t="shared" ca="1" si="134"/>
        <v>170731500</v>
      </c>
    </row>
    <row r="1086" spans="1:15" x14ac:dyDescent="0.25">
      <c r="A1086">
        <v>1071</v>
      </c>
      <c r="B1086" s="93">
        <v>40639</v>
      </c>
      <c r="C1086" s="48">
        <v>133.88000500000001</v>
      </c>
      <c r="D1086" s="48">
        <v>134</v>
      </c>
      <c r="E1086" s="48">
        <v>133.11999499999999</v>
      </c>
      <c r="F1086" s="48">
        <v>133.66000399999999</v>
      </c>
      <c r="G1086" s="49">
        <v>120411600</v>
      </c>
      <c r="H1086" s="48">
        <v>122.52163299999999</v>
      </c>
      <c r="I1086" s="52">
        <f t="shared" si="132"/>
        <v>0.91666638735099848</v>
      </c>
      <c r="J1086" s="52">
        <f t="shared" ca="1" si="133"/>
        <v>1</v>
      </c>
      <c r="K1086" s="48">
        <f t="shared" si="128"/>
        <v>122.72</v>
      </c>
      <c r="L1086" s="48">
        <f t="shared" si="129"/>
        <v>122.83</v>
      </c>
      <c r="M1086" s="48">
        <f t="shared" si="130"/>
        <v>122.03</v>
      </c>
      <c r="N1086" s="48">
        <f t="shared" si="131"/>
        <v>122.52</v>
      </c>
      <c r="O1086" s="49">
        <f t="shared" ca="1" si="134"/>
        <v>120411600</v>
      </c>
    </row>
    <row r="1087" spans="1:15" x14ac:dyDescent="0.25">
      <c r="A1087">
        <v>1072</v>
      </c>
      <c r="B1087" s="93">
        <v>40638</v>
      </c>
      <c r="C1087" s="48">
        <v>133</v>
      </c>
      <c r="D1087" s="48">
        <v>133.83000200000001</v>
      </c>
      <c r="E1087" s="48">
        <v>132.94000199999999</v>
      </c>
      <c r="F1087" s="48">
        <v>133.240005</v>
      </c>
      <c r="G1087" s="49">
        <v>120791500</v>
      </c>
      <c r="H1087" s="48">
        <v>122.136635</v>
      </c>
      <c r="I1087" s="52">
        <f t="shared" si="132"/>
        <v>0.91666639460123112</v>
      </c>
      <c r="J1087" s="52">
        <f t="shared" ca="1" si="133"/>
        <v>1</v>
      </c>
      <c r="K1087" s="48">
        <f t="shared" si="128"/>
        <v>121.92</v>
      </c>
      <c r="L1087" s="48">
        <f t="shared" si="129"/>
        <v>122.68</v>
      </c>
      <c r="M1087" s="48">
        <f t="shared" si="130"/>
        <v>121.86</v>
      </c>
      <c r="N1087" s="48">
        <f t="shared" si="131"/>
        <v>122.14</v>
      </c>
      <c r="O1087" s="49">
        <f t="shared" ca="1" si="134"/>
        <v>120791500</v>
      </c>
    </row>
    <row r="1088" spans="1:15" x14ac:dyDescent="0.25">
      <c r="A1088">
        <v>1073</v>
      </c>
      <c r="B1088" s="93">
        <v>40637</v>
      </c>
      <c r="C1088" s="48">
        <v>133.429993</v>
      </c>
      <c r="D1088" s="48">
        <v>133.66999799999999</v>
      </c>
      <c r="E1088" s="48">
        <v>132.88000500000001</v>
      </c>
      <c r="F1088" s="48">
        <v>133.259995</v>
      </c>
      <c r="G1088" s="49">
        <v>100768900</v>
      </c>
      <c r="H1088" s="48">
        <v>122.15495799999999</v>
      </c>
      <c r="I1088" s="52">
        <f t="shared" si="132"/>
        <v>0.91666638588722738</v>
      </c>
      <c r="J1088" s="52">
        <f t="shared" ca="1" si="133"/>
        <v>1</v>
      </c>
      <c r="K1088" s="48">
        <f t="shared" si="128"/>
        <v>122.31</v>
      </c>
      <c r="L1088" s="48">
        <f t="shared" si="129"/>
        <v>122.53</v>
      </c>
      <c r="M1088" s="48">
        <f t="shared" si="130"/>
        <v>121.81</v>
      </c>
      <c r="N1088" s="48">
        <f t="shared" si="131"/>
        <v>122.15</v>
      </c>
      <c r="O1088" s="49">
        <f t="shared" ca="1" si="134"/>
        <v>100768900</v>
      </c>
    </row>
    <row r="1089" spans="1:15" x14ac:dyDescent="0.25">
      <c r="A1089">
        <v>1074</v>
      </c>
      <c r="B1089" s="93">
        <v>40634</v>
      </c>
      <c r="C1089" s="48">
        <v>133.41000399999999</v>
      </c>
      <c r="D1089" s="48">
        <v>133.770004</v>
      </c>
      <c r="E1089" s="48">
        <v>132.83000200000001</v>
      </c>
      <c r="F1089" s="48">
        <v>133.14999399999999</v>
      </c>
      <c r="G1089" s="49">
        <v>153850100</v>
      </c>
      <c r="H1089" s="48">
        <v>122.054124</v>
      </c>
      <c r="I1089" s="52">
        <f t="shared" si="132"/>
        <v>0.91666638753284513</v>
      </c>
      <c r="J1089" s="52">
        <f t="shared" ca="1" si="133"/>
        <v>1</v>
      </c>
      <c r="K1089" s="48">
        <f t="shared" si="128"/>
        <v>122.29</v>
      </c>
      <c r="L1089" s="48">
        <f t="shared" si="129"/>
        <v>122.62</v>
      </c>
      <c r="M1089" s="48">
        <f t="shared" si="130"/>
        <v>121.76</v>
      </c>
      <c r="N1089" s="48">
        <f t="shared" si="131"/>
        <v>122.05</v>
      </c>
      <c r="O1089" s="49">
        <f t="shared" ca="1" si="134"/>
        <v>153850100</v>
      </c>
    </row>
    <row r="1090" spans="1:15" x14ac:dyDescent="0.25">
      <c r="A1090">
        <v>1075</v>
      </c>
      <c r="B1090" s="93">
        <v>40633</v>
      </c>
      <c r="C1090" s="48">
        <v>132.60000600000001</v>
      </c>
      <c r="D1090" s="48">
        <v>132.96000699999999</v>
      </c>
      <c r="E1090" s="48">
        <v>132.449997</v>
      </c>
      <c r="F1090" s="48">
        <v>132.58999600000001</v>
      </c>
      <c r="G1090" s="49">
        <v>132537100</v>
      </c>
      <c r="H1090" s="48">
        <v>121.54079299999999</v>
      </c>
      <c r="I1090" s="52">
        <f t="shared" si="132"/>
        <v>0.91666639012493811</v>
      </c>
      <c r="J1090" s="52">
        <f t="shared" ca="1" si="133"/>
        <v>1</v>
      </c>
      <c r="K1090" s="48">
        <f t="shared" si="128"/>
        <v>121.55</v>
      </c>
      <c r="L1090" s="48">
        <f t="shared" si="129"/>
        <v>121.88</v>
      </c>
      <c r="M1090" s="48">
        <f t="shared" si="130"/>
        <v>121.41</v>
      </c>
      <c r="N1090" s="48">
        <f t="shared" si="131"/>
        <v>121.54</v>
      </c>
      <c r="O1090" s="49">
        <f t="shared" ca="1" si="134"/>
        <v>132537100</v>
      </c>
    </row>
    <row r="1091" spans="1:15" x14ac:dyDescent="0.25">
      <c r="A1091">
        <v>1076</v>
      </c>
      <c r="B1091" s="93">
        <v>40632</v>
      </c>
      <c r="C1091" s="48">
        <v>132.550003</v>
      </c>
      <c r="D1091" s="48">
        <v>133.16000399999999</v>
      </c>
      <c r="E1091" s="48">
        <v>132.36000100000001</v>
      </c>
      <c r="F1091" s="48">
        <v>132.770004</v>
      </c>
      <c r="G1091" s="49">
        <v>135835000</v>
      </c>
      <c r="H1091" s="48">
        <v>121.7058</v>
      </c>
      <c r="I1091" s="52">
        <f t="shared" si="132"/>
        <v>0.91666638798926292</v>
      </c>
      <c r="J1091" s="52">
        <f t="shared" ca="1" si="133"/>
        <v>1</v>
      </c>
      <c r="K1091" s="48">
        <f t="shared" si="128"/>
        <v>121.5</v>
      </c>
      <c r="L1091" s="48">
        <f t="shared" si="129"/>
        <v>122.06</v>
      </c>
      <c r="M1091" s="48">
        <f t="shared" si="130"/>
        <v>121.33</v>
      </c>
      <c r="N1091" s="48">
        <f t="shared" si="131"/>
        <v>121.71</v>
      </c>
      <c r="O1091" s="49">
        <f t="shared" ca="1" si="134"/>
        <v>135835000</v>
      </c>
    </row>
    <row r="1092" spans="1:15" x14ac:dyDescent="0.25">
      <c r="A1092">
        <v>1077</v>
      </c>
      <c r="B1092" s="93">
        <v>40631</v>
      </c>
      <c r="C1092" s="48">
        <v>130.86999499999999</v>
      </c>
      <c r="D1092" s="48">
        <v>131.89999399999999</v>
      </c>
      <c r="E1092" s="48">
        <v>130.44000199999999</v>
      </c>
      <c r="F1092" s="48">
        <v>131.86000100000001</v>
      </c>
      <c r="G1092" s="49">
        <v>129798800</v>
      </c>
      <c r="H1092" s="48">
        <v>120.87163099999999</v>
      </c>
      <c r="I1092" s="52">
        <f t="shared" si="132"/>
        <v>0.91666638922594867</v>
      </c>
      <c r="J1092" s="52">
        <f t="shared" ca="1" si="133"/>
        <v>1</v>
      </c>
      <c r="K1092" s="48">
        <f t="shared" si="128"/>
        <v>119.96</v>
      </c>
      <c r="L1092" s="48">
        <f t="shared" si="129"/>
        <v>120.91</v>
      </c>
      <c r="M1092" s="48">
        <f t="shared" si="130"/>
        <v>119.57</v>
      </c>
      <c r="N1092" s="48">
        <f t="shared" si="131"/>
        <v>120.87</v>
      </c>
      <c r="O1092" s="49">
        <f t="shared" ca="1" si="134"/>
        <v>129798800</v>
      </c>
    </row>
    <row r="1093" spans="1:15" x14ac:dyDescent="0.25">
      <c r="A1093">
        <v>1078</v>
      </c>
      <c r="B1093" s="93">
        <v>40630</v>
      </c>
      <c r="C1093" s="48">
        <v>131.58000200000001</v>
      </c>
      <c r="D1093" s="48">
        <v>131.91999799999999</v>
      </c>
      <c r="E1093" s="48">
        <v>130.94000199999999</v>
      </c>
      <c r="F1093" s="48">
        <v>130.979996</v>
      </c>
      <c r="G1093" s="49">
        <v>109762400</v>
      </c>
      <c r="H1093" s="48">
        <v>120.06496</v>
      </c>
      <c r="I1093" s="52">
        <f t="shared" si="132"/>
        <v>0.91666638927061805</v>
      </c>
      <c r="J1093" s="52">
        <f t="shared" ca="1" si="133"/>
        <v>1</v>
      </c>
      <c r="K1093" s="48">
        <f t="shared" si="128"/>
        <v>120.61</v>
      </c>
      <c r="L1093" s="48">
        <f t="shared" si="129"/>
        <v>120.93</v>
      </c>
      <c r="M1093" s="48">
        <f t="shared" si="130"/>
        <v>120.03</v>
      </c>
      <c r="N1093" s="48">
        <f t="shared" si="131"/>
        <v>120.06</v>
      </c>
      <c r="O1093" s="49">
        <f t="shared" ca="1" si="134"/>
        <v>109762400</v>
      </c>
    </row>
    <row r="1094" spans="1:15" x14ac:dyDescent="0.25">
      <c r="A1094">
        <v>1079</v>
      </c>
      <c r="B1094" s="93">
        <v>40627</v>
      </c>
      <c r="C1094" s="48">
        <v>131.240005</v>
      </c>
      <c r="D1094" s="48">
        <v>131.86999499999999</v>
      </c>
      <c r="E1094" s="48">
        <v>130.88999899999999</v>
      </c>
      <c r="F1094" s="48">
        <v>131.300003</v>
      </c>
      <c r="G1094" s="49">
        <v>155642800</v>
      </c>
      <c r="H1094" s="48">
        <v>120.3583</v>
      </c>
      <c r="I1094" s="52">
        <f t="shared" si="132"/>
        <v>0.91666639185072973</v>
      </c>
      <c r="J1094" s="52">
        <f t="shared" ca="1" si="133"/>
        <v>1</v>
      </c>
      <c r="K1094" s="48">
        <f t="shared" si="128"/>
        <v>120.3</v>
      </c>
      <c r="L1094" s="48">
        <f t="shared" si="129"/>
        <v>120.88</v>
      </c>
      <c r="M1094" s="48">
        <f t="shared" si="130"/>
        <v>119.98</v>
      </c>
      <c r="N1094" s="48">
        <f t="shared" si="131"/>
        <v>120.36</v>
      </c>
      <c r="O1094" s="49">
        <f t="shared" ca="1" si="134"/>
        <v>155642800</v>
      </c>
    </row>
    <row r="1095" spans="1:15" x14ac:dyDescent="0.25">
      <c r="A1095">
        <v>1080</v>
      </c>
      <c r="B1095" s="93">
        <v>40626</v>
      </c>
      <c r="C1095" s="48">
        <v>130.39999399999999</v>
      </c>
      <c r="D1095" s="48">
        <v>131.08999600000001</v>
      </c>
      <c r="E1095" s="48">
        <v>129.66999799999999</v>
      </c>
      <c r="F1095" s="48">
        <v>130.89999399999999</v>
      </c>
      <c r="G1095" s="49">
        <v>159129800</v>
      </c>
      <c r="H1095" s="48">
        <v>119.991625</v>
      </c>
      <c r="I1095" s="52">
        <f t="shared" si="132"/>
        <v>0.91666639037431896</v>
      </c>
      <c r="J1095" s="52">
        <f t="shared" ca="1" si="133"/>
        <v>1</v>
      </c>
      <c r="K1095" s="48">
        <f t="shared" si="128"/>
        <v>119.53</v>
      </c>
      <c r="L1095" s="48">
        <f t="shared" si="129"/>
        <v>120.17</v>
      </c>
      <c r="M1095" s="48">
        <f t="shared" si="130"/>
        <v>118.86</v>
      </c>
      <c r="N1095" s="48">
        <f t="shared" si="131"/>
        <v>119.99</v>
      </c>
      <c r="O1095" s="49">
        <f t="shared" ca="1" si="134"/>
        <v>159129800</v>
      </c>
    </row>
    <row r="1096" spans="1:15" x14ac:dyDescent="0.25">
      <c r="A1096">
        <v>1081</v>
      </c>
      <c r="B1096" s="93">
        <v>40625</v>
      </c>
      <c r="C1096" s="48">
        <v>128.929993</v>
      </c>
      <c r="D1096" s="48">
        <v>130</v>
      </c>
      <c r="E1096" s="48">
        <v>128.320007</v>
      </c>
      <c r="F1096" s="48">
        <v>129.66000399999999</v>
      </c>
      <c r="G1096" s="49">
        <v>148603100</v>
      </c>
      <c r="H1096" s="48">
        <v>118.854967</v>
      </c>
      <c r="I1096" s="52">
        <f t="shared" si="132"/>
        <v>0.91666638387578647</v>
      </c>
      <c r="J1096" s="52">
        <f t="shared" ca="1" si="133"/>
        <v>1</v>
      </c>
      <c r="K1096" s="48">
        <f t="shared" si="128"/>
        <v>118.19</v>
      </c>
      <c r="L1096" s="48">
        <f t="shared" si="129"/>
        <v>119.17</v>
      </c>
      <c r="M1096" s="48">
        <f t="shared" si="130"/>
        <v>117.63</v>
      </c>
      <c r="N1096" s="48">
        <f t="shared" si="131"/>
        <v>118.85</v>
      </c>
      <c r="O1096" s="49">
        <f t="shared" ca="1" si="134"/>
        <v>148603100</v>
      </c>
    </row>
    <row r="1097" spans="1:15" x14ac:dyDescent="0.25">
      <c r="A1097">
        <v>1082</v>
      </c>
      <c r="B1097" s="93">
        <v>40624</v>
      </c>
      <c r="C1097" s="48">
        <v>129.720001</v>
      </c>
      <c r="D1097" s="48">
        <v>129.88999899999999</v>
      </c>
      <c r="E1097" s="48">
        <v>129.16999799999999</v>
      </c>
      <c r="F1097" s="48">
        <v>129.28999300000001</v>
      </c>
      <c r="G1097" s="49">
        <v>129538600</v>
      </c>
      <c r="H1097" s="48">
        <v>118.51579099999999</v>
      </c>
      <c r="I1097" s="52">
        <f t="shared" si="132"/>
        <v>0.91666638886738883</v>
      </c>
      <c r="J1097" s="52">
        <f t="shared" ca="1" si="133"/>
        <v>1</v>
      </c>
      <c r="K1097" s="48">
        <f t="shared" si="128"/>
        <v>118.91</v>
      </c>
      <c r="L1097" s="48">
        <f t="shared" si="129"/>
        <v>119.07</v>
      </c>
      <c r="M1097" s="48">
        <f t="shared" si="130"/>
        <v>118.41</v>
      </c>
      <c r="N1097" s="48">
        <f t="shared" si="131"/>
        <v>118.52</v>
      </c>
      <c r="O1097" s="49">
        <f t="shared" ca="1" si="134"/>
        <v>129538600</v>
      </c>
    </row>
    <row r="1098" spans="1:15" x14ac:dyDescent="0.25">
      <c r="A1098">
        <v>1083</v>
      </c>
      <c r="B1098" s="93">
        <v>40623</v>
      </c>
      <c r="C1098" s="48">
        <v>129.35000600000001</v>
      </c>
      <c r="D1098" s="48">
        <v>130.009995</v>
      </c>
      <c r="E1098" s="48">
        <v>129.199997</v>
      </c>
      <c r="F1098" s="48">
        <v>129.740005</v>
      </c>
      <c r="G1098" s="49">
        <v>153992600</v>
      </c>
      <c r="H1098" s="48">
        <v>118.928302</v>
      </c>
      <c r="I1098" s="52">
        <f t="shared" si="132"/>
        <v>0.91666638983095461</v>
      </c>
      <c r="J1098" s="52">
        <f t="shared" ca="1" si="133"/>
        <v>1</v>
      </c>
      <c r="K1098" s="48">
        <f t="shared" si="128"/>
        <v>118.57</v>
      </c>
      <c r="L1098" s="48">
        <f t="shared" si="129"/>
        <v>119.18</v>
      </c>
      <c r="M1098" s="48">
        <f t="shared" si="130"/>
        <v>118.43</v>
      </c>
      <c r="N1098" s="48">
        <f t="shared" si="131"/>
        <v>118.93</v>
      </c>
      <c r="O1098" s="49">
        <f t="shared" ca="1" si="134"/>
        <v>153992600</v>
      </c>
    </row>
    <row r="1099" spans="1:15" x14ac:dyDescent="0.25">
      <c r="A1099">
        <v>1084</v>
      </c>
      <c r="B1099" s="93">
        <v>40620</v>
      </c>
      <c r="C1099" s="48">
        <v>128.83999600000001</v>
      </c>
      <c r="D1099" s="48">
        <v>128.88000500000001</v>
      </c>
      <c r="E1099" s="48">
        <v>127.510002</v>
      </c>
      <c r="F1099" s="48">
        <v>127.760002</v>
      </c>
      <c r="G1099" s="49">
        <v>230435400</v>
      </c>
      <c r="H1099" s="48">
        <v>117.1133</v>
      </c>
      <c r="I1099" s="52">
        <f t="shared" si="132"/>
        <v>0.91666639141098316</v>
      </c>
      <c r="J1099" s="52">
        <f t="shared" ca="1" si="133"/>
        <v>1</v>
      </c>
      <c r="K1099" s="48">
        <f t="shared" si="128"/>
        <v>118.1</v>
      </c>
      <c r="L1099" s="48">
        <f t="shared" si="129"/>
        <v>118.14</v>
      </c>
      <c r="M1099" s="48">
        <f t="shared" si="130"/>
        <v>116.88</v>
      </c>
      <c r="N1099" s="48">
        <f t="shared" si="131"/>
        <v>117.11</v>
      </c>
      <c r="O1099" s="49">
        <f t="shared" ca="1" si="134"/>
        <v>230435400</v>
      </c>
    </row>
    <row r="1100" spans="1:15" x14ac:dyDescent="0.25">
      <c r="A1100">
        <v>1085</v>
      </c>
      <c r="B1100" s="93">
        <v>40619</v>
      </c>
      <c r="C1100" s="48">
        <v>128</v>
      </c>
      <c r="D1100" s="48">
        <v>128.38999899999999</v>
      </c>
      <c r="E1100" s="48">
        <v>127.099998</v>
      </c>
      <c r="F1100" s="48">
        <v>127.849998</v>
      </c>
      <c r="G1100" s="49">
        <v>254303700</v>
      </c>
      <c r="H1100" s="48">
        <v>116.688884</v>
      </c>
      <c r="I1100" s="52">
        <f t="shared" si="132"/>
        <v>0.91270149257256927</v>
      </c>
      <c r="J1100" s="52">
        <f t="shared" ca="1" si="133"/>
        <v>1</v>
      </c>
      <c r="K1100" s="48">
        <f t="shared" si="128"/>
        <v>116.83</v>
      </c>
      <c r="L1100" s="48">
        <f t="shared" si="129"/>
        <v>117.18</v>
      </c>
      <c r="M1100" s="48">
        <f t="shared" si="130"/>
        <v>116</v>
      </c>
      <c r="N1100" s="48">
        <f t="shared" si="131"/>
        <v>116.69</v>
      </c>
      <c r="O1100" s="49">
        <f t="shared" ca="1" si="134"/>
        <v>254303700</v>
      </c>
    </row>
    <row r="1101" spans="1:15" x14ac:dyDescent="0.25">
      <c r="A1101">
        <v>1086</v>
      </c>
      <c r="B1101" s="93">
        <v>40618</v>
      </c>
      <c r="C1101" s="48">
        <v>128.14999399999999</v>
      </c>
      <c r="D1101" s="48">
        <v>128.570007</v>
      </c>
      <c r="E1101" s="48">
        <v>125.279999</v>
      </c>
      <c r="F1101" s="48">
        <v>126.18</v>
      </c>
      <c r="G1101" s="49">
        <v>468670300</v>
      </c>
      <c r="H1101" s="48">
        <v>115.16467400000001</v>
      </c>
      <c r="I1101" s="52">
        <f t="shared" si="132"/>
        <v>0.91270148993501343</v>
      </c>
      <c r="J1101" s="52">
        <f t="shared" ca="1" si="133"/>
        <v>1</v>
      </c>
      <c r="K1101" s="48">
        <f t="shared" si="128"/>
        <v>116.96</v>
      </c>
      <c r="L1101" s="48">
        <f t="shared" si="129"/>
        <v>117.35</v>
      </c>
      <c r="M1101" s="48">
        <f t="shared" si="130"/>
        <v>114.34</v>
      </c>
      <c r="N1101" s="48">
        <f t="shared" si="131"/>
        <v>115.16</v>
      </c>
      <c r="O1101" s="49">
        <f t="shared" ca="1" si="134"/>
        <v>468670300</v>
      </c>
    </row>
    <row r="1102" spans="1:15" x14ac:dyDescent="0.25">
      <c r="A1102">
        <v>1087</v>
      </c>
      <c r="B1102" s="93">
        <v>40617</v>
      </c>
      <c r="C1102" s="48">
        <v>126.589996</v>
      </c>
      <c r="D1102" s="48">
        <v>129.33000200000001</v>
      </c>
      <c r="E1102" s="48">
        <v>126.5</v>
      </c>
      <c r="F1102" s="48">
        <v>128.55999800000001</v>
      </c>
      <c r="G1102" s="49">
        <v>359585400</v>
      </c>
      <c r="H1102" s="48">
        <v>117.336901</v>
      </c>
      <c r="I1102" s="52">
        <f t="shared" si="132"/>
        <v>0.91270148432951892</v>
      </c>
      <c r="J1102" s="52">
        <f t="shared" ca="1" si="133"/>
        <v>1</v>
      </c>
      <c r="K1102" s="48">
        <f t="shared" si="128"/>
        <v>115.54</v>
      </c>
      <c r="L1102" s="48">
        <f t="shared" si="129"/>
        <v>118.04</v>
      </c>
      <c r="M1102" s="48">
        <f t="shared" si="130"/>
        <v>115.46</v>
      </c>
      <c r="N1102" s="48">
        <f t="shared" si="131"/>
        <v>117.34</v>
      </c>
      <c r="O1102" s="49">
        <f t="shared" ca="1" si="134"/>
        <v>359585400</v>
      </c>
    </row>
    <row r="1103" spans="1:15" x14ac:dyDescent="0.25">
      <c r="A1103">
        <v>1088</v>
      </c>
      <c r="B1103" s="93">
        <v>40616</v>
      </c>
      <c r="C1103" s="48">
        <v>129.990005</v>
      </c>
      <c r="D1103" s="48">
        <v>130.479996</v>
      </c>
      <c r="E1103" s="48">
        <v>129.05999800000001</v>
      </c>
      <c r="F1103" s="48">
        <v>130.050003</v>
      </c>
      <c r="G1103" s="49">
        <v>234974100</v>
      </c>
      <c r="H1103" s="48">
        <v>118.696831</v>
      </c>
      <c r="I1103" s="52">
        <f t="shared" si="132"/>
        <v>0.91270148605840473</v>
      </c>
      <c r="J1103" s="52">
        <f t="shared" ca="1" si="133"/>
        <v>1</v>
      </c>
      <c r="K1103" s="48">
        <f t="shared" si="128"/>
        <v>118.64</v>
      </c>
      <c r="L1103" s="48">
        <f t="shared" si="129"/>
        <v>119.09</v>
      </c>
      <c r="M1103" s="48">
        <f t="shared" si="130"/>
        <v>117.79</v>
      </c>
      <c r="N1103" s="48">
        <f t="shared" si="131"/>
        <v>118.7</v>
      </c>
      <c r="O1103" s="49">
        <f t="shared" ca="1" si="134"/>
        <v>234974100</v>
      </c>
    </row>
    <row r="1104" spans="1:15" x14ac:dyDescent="0.25">
      <c r="A1104">
        <v>1089</v>
      </c>
      <c r="B1104" s="93">
        <v>40613</v>
      </c>
      <c r="C1104" s="48">
        <v>129.520004</v>
      </c>
      <c r="D1104" s="48">
        <v>131.30999800000001</v>
      </c>
      <c r="E1104" s="48">
        <v>129.490005</v>
      </c>
      <c r="F1104" s="48">
        <v>130.83999600000001</v>
      </c>
      <c r="G1104" s="49">
        <v>225621800</v>
      </c>
      <c r="H1104" s="48">
        <v>119.41785900000001</v>
      </c>
      <c r="I1104" s="52">
        <f t="shared" si="132"/>
        <v>0.9127014877010543</v>
      </c>
      <c r="J1104" s="52">
        <f t="shared" ca="1" si="133"/>
        <v>1</v>
      </c>
      <c r="K1104" s="48">
        <f t="shared" ref="K1104:K1167" si="135">ROUND($I1104*C1104,2)</f>
        <v>118.21</v>
      </c>
      <c r="L1104" s="48">
        <f t="shared" ref="L1104:L1167" si="136">ROUND($I1104*D1104,2)</f>
        <v>119.85</v>
      </c>
      <c r="M1104" s="48">
        <f t="shared" ref="M1104:M1167" si="137">ROUND($I1104*E1104,2)</f>
        <v>118.19</v>
      </c>
      <c r="N1104" s="48">
        <f t="shared" ref="N1104:N1167" si="138">ROUND($I1104*F1104,2)</f>
        <v>119.42</v>
      </c>
      <c r="O1104" s="49">
        <f t="shared" ca="1" si="134"/>
        <v>225621800</v>
      </c>
    </row>
    <row r="1105" spans="1:15" x14ac:dyDescent="0.25">
      <c r="A1105">
        <v>1090</v>
      </c>
      <c r="B1105" s="93">
        <v>40612</v>
      </c>
      <c r="C1105" s="48">
        <v>131</v>
      </c>
      <c r="D1105" s="48">
        <v>131.179993</v>
      </c>
      <c r="E1105" s="48">
        <v>129.80999800000001</v>
      </c>
      <c r="F1105" s="48">
        <v>129.94000199999999</v>
      </c>
      <c r="G1105" s="49">
        <v>301291800</v>
      </c>
      <c r="H1105" s="48">
        <v>118.596434</v>
      </c>
      <c r="I1105" s="52">
        <f t="shared" si="132"/>
        <v>0.9127014943404419</v>
      </c>
      <c r="J1105" s="52">
        <f t="shared" ca="1" si="133"/>
        <v>1</v>
      </c>
      <c r="K1105" s="48">
        <f t="shared" si="135"/>
        <v>119.56</v>
      </c>
      <c r="L1105" s="48">
        <f t="shared" si="136"/>
        <v>119.73</v>
      </c>
      <c r="M1105" s="48">
        <f t="shared" si="137"/>
        <v>118.48</v>
      </c>
      <c r="N1105" s="48">
        <f t="shared" si="138"/>
        <v>118.6</v>
      </c>
      <c r="O1105" s="49">
        <f t="shared" ca="1" si="134"/>
        <v>301291800</v>
      </c>
    </row>
    <row r="1106" spans="1:15" x14ac:dyDescent="0.25">
      <c r="A1106">
        <v>1091</v>
      </c>
      <c r="B1106" s="93">
        <v>40611</v>
      </c>
      <c r="C1106" s="48">
        <v>132.320007</v>
      </c>
      <c r="D1106" s="48">
        <v>132.800003</v>
      </c>
      <c r="E1106" s="48">
        <v>131.60000600000001</v>
      </c>
      <c r="F1106" s="48">
        <v>132.38999899999999</v>
      </c>
      <c r="G1106" s="49">
        <v>153806000</v>
      </c>
      <c r="H1106" s="48">
        <v>120.832549</v>
      </c>
      <c r="I1106" s="52">
        <f t="shared" ref="I1106:I1169" si="139">H1106/F1106</f>
        <v>0.91270148736839263</v>
      </c>
      <c r="J1106" s="52">
        <f t="shared" ref="J1106:J1169" ca="1" si="140">INDEX(OFFSET($T$15,0,0,$S$13+1,1),MATCH(B1106,OFFSET($Q$15,0,0,$S$13+1,1),-1))</f>
        <v>1</v>
      </c>
      <c r="K1106" s="48">
        <f t="shared" si="135"/>
        <v>120.77</v>
      </c>
      <c r="L1106" s="48">
        <f t="shared" si="136"/>
        <v>121.21</v>
      </c>
      <c r="M1106" s="48">
        <f t="shared" si="137"/>
        <v>120.11</v>
      </c>
      <c r="N1106" s="48">
        <f t="shared" si="138"/>
        <v>120.83</v>
      </c>
      <c r="O1106" s="49">
        <f t="shared" ref="O1106:O1169" ca="1" si="141">G1106*J1106</f>
        <v>153806000</v>
      </c>
    </row>
    <row r="1107" spans="1:15" x14ac:dyDescent="0.25">
      <c r="A1107">
        <v>1092</v>
      </c>
      <c r="B1107" s="93">
        <v>40610</v>
      </c>
      <c r="C1107" s="48">
        <v>131.63999899999999</v>
      </c>
      <c r="D1107" s="48">
        <v>133</v>
      </c>
      <c r="E1107" s="48">
        <v>131.070007</v>
      </c>
      <c r="F1107" s="48">
        <v>132.58000200000001</v>
      </c>
      <c r="G1107" s="49">
        <v>174615000</v>
      </c>
      <c r="H1107" s="48">
        <v>121.005965</v>
      </c>
      <c r="I1107" s="52">
        <f t="shared" si="139"/>
        <v>0.91270148721222677</v>
      </c>
      <c r="J1107" s="52">
        <f t="shared" ca="1" si="140"/>
        <v>1</v>
      </c>
      <c r="K1107" s="48">
        <f t="shared" si="135"/>
        <v>120.15</v>
      </c>
      <c r="L1107" s="48">
        <f t="shared" si="136"/>
        <v>121.39</v>
      </c>
      <c r="M1107" s="48">
        <f t="shared" si="137"/>
        <v>119.63</v>
      </c>
      <c r="N1107" s="48">
        <f t="shared" si="138"/>
        <v>121.01</v>
      </c>
      <c r="O1107" s="49">
        <f t="shared" ca="1" si="141"/>
        <v>174615000</v>
      </c>
    </row>
    <row r="1108" spans="1:15" x14ac:dyDescent="0.25">
      <c r="A1108">
        <v>1093</v>
      </c>
      <c r="B1108" s="93">
        <v>40609</v>
      </c>
      <c r="C1108" s="48">
        <v>132.86000100000001</v>
      </c>
      <c r="D1108" s="48">
        <v>133.16000399999999</v>
      </c>
      <c r="E1108" s="48">
        <v>130.740005</v>
      </c>
      <c r="F1108" s="48">
        <v>131.429993</v>
      </c>
      <c r="G1108" s="49">
        <v>216790400</v>
      </c>
      <c r="H1108" s="48">
        <v>119.95635</v>
      </c>
      <c r="I1108" s="52">
        <f t="shared" si="139"/>
        <v>0.91270148663859396</v>
      </c>
      <c r="J1108" s="52">
        <f t="shared" ca="1" si="140"/>
        <v>1</v>
      </c>
      <c r="K1108" s="48">
        <f t="shared" si="135"/>
        <v>121.26</v>
      </c>
      <c r="L1108" s="48">
        <f t="shared" si="136"/>
        <v>121.54</v>
      </c>
      <c r="M1108" s="48">
        <f t="shared" si="137"/>
        <v>119.33</v>
      </c>
      <c r="N1108" s="48">
        <f t="shared" si="138"/>
        <v>119.96</v>
      </c>
      <c r="O1108" s="49">
        <f t="shared" ca="1" si="141"/>
        <v>216790400</v>
      </c>
    </row>
    <row r="1109" spans="1:15" x14ac:dyDescent="0.25">
      <c r="A1109">
        <v>1094</v>
      </c>
      <c r="B1109" s="93">
        <v>40606</v>
      </c>
      <c r="C1109" s="48">
        <v>133.36999499999999</v>
      </c>
      <c r="D1109" s="48">
        <v>133.63000500000001</v>
      </c>
      <c r="E1109" s="48">
        <v>131.60000600000001</v>
      </c>
      <c r="F1109" s="48">
        <v>132.470001</v>
      </c>
      <c r="G1109" s="49">
        <v>277202300</v>
      </c>
      <c r="H1109" s="48">
        <v>120.905567</v>
      </c>
      <c r="I1109" s="52">
        <f t="shared" si="139"/>
        <v>0.91270148778816729</v>
      </c>
      <c r="J1109" s="52">
        <f t="shared" ca="1" si="140"/>
        <v>1</v>
      </c>
      <c r="K1109" s="48">
        <f t="shared" si="135"/>
        <v>121.73</v>
      </c>
      <c r="L1109" s="48">
        <f t="shared" si="136"/>
        <v>121.96</v>
      </c>
      <c r="M1109" s="48">
        <f t="shared" si="137"/>
        <v>120.11</v>
      </c>
      <c r="N1109" s="48">
        <f t="shared" si="138"/>
        <v>120.91</v>
      </c>
      <c r="O1109" s="49">
        <f t="shared" ca="1" si="141"/>
        <v>277202300</v>
      </c>
    </row>
    <row r="1110" spans="1:15" x14ac:dyDescent="0.25">
      <c r="A1110">
        <v>1095</v>
      </c>
      <c r="B1110" s="93">
        <v>40605</v>
      </c>
      <c r="C1110" s="48">
        <v>132.39999399999999</v>
      </c>
      <c r="D1110" s="48">
        <v>133.61999499999999</v>
      </c>
      <c r="E1110" s="48">
        <v>132.38999899999999</v>
      </c>
      <c r="F1110" s="48">
        <v>133.470001</v>
      </c>
      <c r="G1110" s="49">
        <v>176480100</v>
      </c>
      <c r="H1110" s="48">
        <v>121.818269</v>
      </c>
      <c r="I1110" s="52">
        <f t="shared" si="139"/>
        <v>0.91270149162582237</v>
      </c>
      <c r="J1110" s="52">
        <f t="shared" ca="1" si="140"/>
        <v>1</v>
      </c>
      <c r="K1110" s="48">
        <f t="shared" si="135"/>
        <v>120.84</v>
      </c>
      <c r="L1110" s="48">
        <f t="shared" si="136"/>
        <v>121.96</v>
      </c>
      <c r="M1110" s="48">
        <f t="shared" si="137"/>
        <v>120.83</v>
      </c>
      <c r="N1110" s="48">
        <f t="shared" si="138"/>
        <v>121.82</v>
      </c>
      <c r="O1110" s="49">
        <f t="shared" ca="1" si="141"/>
        <v>176480100</v>
      </c>
    </row>
    <row r="1111" spans="1:15" x14ac:dyDescent="0.25">
      <c r="A1111">
        <v>1096</v>
      </c>
      <c r="B1111" s="93">
        <v>40604</v>
      </c>
      <c r="C1111" s="48">
        <v>130.75</v>
      </c>
      <c r="D1111" s="48">
        <v>131.820007</v>
      </c>
      <c r="E1111" s="48">
        <v>130.35000600000001</v>
      </c>
      <c r="F1111" s="48">
        <v>131.21000699999999</v>
      </c>
      <c r="G1111" s="49">
        <v>200277400</v>
      </c>
      <c r="H1111" s="48">
        <v>119.755568</v>
      </c>
      <c r="I1111" s="52">
        <f t="shared" si="139"/>
        <v>0.9127014832031829</v>
      </c>
      <c r="J1111" s="52">
        <f t="shared" ca="1" si="140"/>
        <v>1</v>
      </c>
      <c r="K1111" s="48">
        <f t="shared" si="135"/>
        <v>119.34</v>
      </c>
      <c r="L1111" s="48">
        <f t="shared" si="136"/>
        <v>120.31</v>
      </c>
      <c r="M1111" s="48">
        <f t="shared" si="137"/>
        <v>118.97</v>
      </c>
      <c r="N1111" s="48">
        <f t="shared" si="138"/>
        <v>119.76</v>
      </c>
      <c r="O1111" s="49">
        <f t="shared" ca="1" si="141"/>
        <v>200277400</v>
      </c>
    </row>
    <row r="1112" spans="1:15" x14ac:dyDescent="0.25">
      <c r="A1112">
        <v>1097</v>
      </c>
      <c r="B1112" s="93">
        <v>40603</v>
      </c>
      <c r="C1112" s="48">
        <v>133.570007</v>
      </c>
      <c r="D1112" s="48">
        <v>133.69000199999999</v>
      </c>
      <c r="E1112" s="48">
        <v>130.88999899999999</v>
      </c>
      <c r="F1112" s="48">
        <v>130.929993</v>
      </c>
      <c r="G1112" s="49">
        <v>258565500</v>
      </c>
      <c r="H1112" s="48">
        <v>119.499999</v>
      </c>
      <c r="I1112" s="52">
        <f t="shared" si="139"/>
        <v>0.91270148467815171</v>
      </c>
      <c r="J1112" s="52">
        <f t="shared" ca="1" si="140"/>
        <v>1</v>
      </c>
      <c r="K1112" s="48">
        <f t="shared" si="135"/>
        <v>121.91</v>
      </c>
      <c r="L1112" s="48">
        <f t="shared" si="136"/>
        <v>122.02</v>
      </c>
      <c r="M1112" s="48">
        <f t="shared" si="137"/>
        <v>119.46</v>
      </c>
      <c r="N1112" s="48">
        <f t="shared" si="138"/>
        <v>119.5</v>
      </c>
      <c r="O1112" s="49">
        <f t="shared" ca="1" si="141"/>
        <v>258565500</v>
      </c>
    </row>
    <row r="1113" spans="1:15" x14ac:dyDescent="0.25">
      <c r="A1113">
        <v>1098</v>
      </c>
      <c r="B1113" s="93">
        <v>40602</v>
      </c>
      <c r="C1113" s="48">
        <v>132.820007</v>
      </c>
      <c r="D1113" s="48">
        <v>133.320007</v>
      </c>
      <c r="E1113" s="48">
        <v>132.38000500000001</v>
      </c>
      <c r="F1113" s="48">
        <v>133.14999399999999</v>
      </c>
      <c r="G1113" s="49">
        <v>141585500</v>
      </c>
      <c r="H1113" s="48">
        <v>121.526197</v>
      </c>
      <c r="I1113" s="52">
        <f t="shared" si="139"/>
        <v>0.9127014831108442</v>
      </c>
      <c r="J1113" s="52">
        <f t="shared" ca="1" si="140"/>
        <v>1</v>
      </c>
      <c r="K1113" s="48">
        <f t="shared" si="135"/>
        <v>121.23</v>
      </c>
      <c r="L1113" s="48">
        <f t="shared" si="136"/>
        <v>121.68</v>
      </c>
      <c r="M1113" s="48">
        <f t="shared" si="137"/>
        <v>120.82</v>
      </c>
      <c r="N1113" s="48">
        <f t="shared" si="138"/>
        <v>121.53</v>
      </c>
      <c r="O1113" s="49">
        <f t="shared" ca="1" si="141"/>
        <v>141585500</v>
      </c>
    </row>
    <row r="1114" spans="1:15" x14ac:dyDescent="0.25">
      <c r="A1114">
        <v>1099</v>
      </c>
      <c r="B1114" s="93">
        <v>40599</v>
      </c>
      <c r="C1114" s="48">
        <v>131.479996</v>
      </c>
      <c r="D1114" s="48">
        <v>132.41000399999999</v>
      </c>
      <c r="E1114" s="48">
        <v>131.39999399999999</v>
      </c>
      <c r="F1114" s="48">
        <v>132.33000200000001</v>
      </c>
      <c r="G1114" s="49">
        <v>141686900</v>
      </c>
      <c r="H1114" s="48">
        <v>120.77779</v>
      </c>
      <c r="I1114" s="52">
        <f t="shared" si="139"/>
        <v>0.91270149002189227</v>
      </c>
      <c r="J1114" s="52">
        <f t="shared" ca="1" si="140"/>
        <v>1</v>
      </c>
      <c r="K1114" s="48">
        <f t="shared" si="135"/>
        <v>120</v>
      </c>
      <c r="L1114" s="48">
        <f t="shared" si="136"/>
        <v>120.85</v>
      </c>
      <c r="M1114" s="48">
        <f t="shared" si="137"/>
        <v>119.93</v>
      </c>
      <c r="N1114" s="48">
        <f t="shared" si="138"/>
        <v>120.78</v>
      </c>
      <c r="O1114" s="49">
        <f t="shared" ca="1" si="141"/>
        <v>141686900</v>
      </c>
    </row>
    <row r="1115" spans="1:15" x14ac:dyDescent="0.25">
      <c r="A1115">
        <v>1100</v>
      </c>
      <c r="B1115" s="93">
        <v>40598</v>
      </c>
      <c r="C1115" s="48">
        <v>130.88000500000001</v>
      </c>
      <c r="D1115" s="48">
        <v>131.44000199999999</v>
      </c>
      <c r="E1115" s="48">
        <v>129.699997</v>
      </c>
      <c r="F1115" s="48">
        <v>130.929993</v>
      </c>
      <c r="G1115" s="49">
        <v>260431400</v>
      </c>
      <c r="H1115" s="48">
        <v>119.499999</v>
      </c>
      <c r="I1115" s="52">
        <f t="shared" si="139"/>
        <v>0.91270148467815171</v>
      </c>
      <c r="J1115" s="52">
        <f t="shared" ca="1" si="140"/>
        <v>1</v>
      </c>
      <c r="K1115" s="48">
        <f t="shared" si="135"/>
        <v>119.45</v>
      </c>
      <c r="L1115" s="48">
        <f t="shared" si="136"/>
        <v>119.97</v>
      </c>
      <c r="M1115" s="48">
        <f t="shared" si="137"/>
        <v>118.38</v>
      </c>
      <c r="N1115" s="48">
        <f t="shared" si="138"/>
        <v>119.5</v>
      </c>
      <c r="O1115" s="49">
        <f t="shared" ca="1" si="141"/>
        <v>260431400</v>
      </c>
    </row>
    <row r="1116" spans="1:15" x14ac:dyDescent="0.25">
      <c r="A1116">
        <v>1101</v>
      </c>
      <c r="B1116" s="93">
        <v>40597</v>
      </c>
      <c r="C1116" s="48">
        <v>131.75</v>
      </c>
      <c r="D1116" s="48">
        <v>132.070007</v>
      </c>
      <c r="E1116" s="48">
        <v>130.21000699999999</v>
      </c>
      <c r="F1116" s="48">
        <v>131.020004</v>
      </c>
      <c r="G1116" s="49">
        <v>227584000</v>
      </c>
      <c r="H1116" s="48">
        <v>119.58215300000001</v>
      </c>
      <c r="I1116" s="52">
        <f t="shared" si="139"/>
        <v>0.91270149098759001</v>
      </c>
      <c r="J1116" s="52">
        <f t="shared" ca="1" si="140"/>
        <v>1</v>
      </c>
      <c r="K1116" s="48">
        <f t="shared" si="135"/>
        <v>120.25</v>
      </c>
      <c r="L1116" s="48">
        <f t="shared" si="136"/>
        <v>120.54</v>
      </c>
      <c r="M1116" s="48">
        <f t="shared" si="137"/>
        <v>118.84</v>
      </c>
      <c r="N1116" s="48">
        <f t="shared" si="138"/>
        <v>119.58</v>
      </c>
      <c r="O1116" s="49">
        <f t="shared" ca="1" si="141"/>
        <v>227584000</v>
      </c>
    </row>
    <row r="1117" spans="1:15" x14ac:dyDescent="0.25">
      <c r="A1117">
        <v>1102</v>
      </c>
      <c r="B1117" s="93">
        <v>40596</v>
      </c>
      <c r="C1117" s="48">
        <v>133.11999499999999</v>
      </c>
      <c r="D1117" s="48">
        <v>134.55999800000001</v>
      </c>
      <c r="E1117" s="48">
        <v>131.470001</v>
      </c>
      <c r="F1117" s="48">
        <v>131.83000200000001</v>
      </c>
      <c r="G1117" s="49">
        <v>233116400</v>
      </c>
      <c r="H1117" s="48">
        <v>120.321439</v>
      </c>
      <c r="I1117" s="52">
        <f t="shared" si="139"/>
        <v>0.91270148808766605</v>
      </c>
      <c r="J1117" s="52">
        <f t="shared" ca="1" si="140"/>
        <v>1</v>
      </c>
      <c r="K1117" s="48">
        <f t="shared" si="135"/>
        <v>121.5</v>
      </c>
      <c r="L1117" s="48">
        <f t="shared" si="136"/>
        <v>122.81</v>
      </c>
      <c r="M1117" s="48">
        <f t="shared" si="137"/>
        <v>119.99</v>
      </c>
      <c r="N1117" s="48">
        <f t="shared" si="138"/>
        <v>120.32</v>
      </c>
      <c r="O1117" s="49">
        <f t="shared" ca="1" si="141"/>
        <v>233116400</v>
      </c>
    </row>
    <row r="1118" spans="1:15" x14ac:dyDescent="0.25">
      <c r="A1118">
        <v>1103</v>
      </c>
      <c r="B1118" s="93">
        <v>40592</v>
      </c>
      <c r="C1118" s="48">
        <v>134.36999499999999</v>
      </c>
      <c r="D1118" s="48">
        <v>134.69000199999999</v>
      </c>
      <c r="E1118" s="48">
        <v>134.05999800000001</v>
      </c>
      <c r="F1118" s="48">
        <v>134.529999</v>
      </c>
      <c r="G1118" s="49">
        <v>130002400</v>
      </c>
      <c r="H1118" s="48">
        <v>122.78573</v>
      </c>
      <c r="I1118" s="52">
        <f t="shared" si="139"/>
        <v>0.91270148600833634</v>
      </c>
      <c r="J1118" s="52">
        <f t="shared" ca="1" si="140"/>
        <v>1</v>
      </c>
      <c r="K1118" s="48">
        <f t="shared" si="135"/>
        <v>122.64</v>
      </c>
      <c r="L1118" s="48">
        <f t="shared" si="136"/>
        <v>122.93</v>
      </c>
      <c r="M1118" s="48">
        <f t="shared" si="137"/>
        <v>122.36</v>
      </c>
      <c r="N1118" s="48">
        <f t="shared" si="138"/>
        <v>122.79</v>
      </c>
      <c r="O1118" s="49">
        <f t="shared" ca="1" si="141"/>
        <v>130002400</v>
      </c>
    </row>
    <row r="1119" spans="1:15" x14ac:dyDescent="0.25">
      <c r="A1119">
        <v>1104</v>
      </c>
      <c r="B1119" s="93">
        <v>40591</v>
      </c>
      <c r="C1119" s="48">
        <v>133.46000699999999</v>
      </c>
      <c r="D1119" s="48">
        <v>134.429993</v>
      </c>
      <c r="E1119" s="48">
        <v>133.33999600000001</v>
      </c>
      <c r="F1119" s="48">
        <v>134.25</v>
      </c>
      <c r="G1119" s="49">
        <v>109810500</v>
      </c>
      <c r="H1119" s="48">
        <v>122.530175</v>
      </c>
      <c r="I1119" s="52">
        <f t="shared" si="139"/>
        <v>0.91270148975791432</v>
      </c>
      <c r="J1119" s="52">
        <f t="shared" ca="1" si="140"/>
        <v>1</v>
      </c>
      <c r="K1119" s="48">
        <f t="shared" si="135"/>
        <v>121.81</v>
      </c>
      <c r="L1119" s="48">
        <f t="shared" si="136"/>
        <v>122.69</v>
      </c>
      <c r="M1119" s="48">
        <f t="shared" si="137"/>
        <v>121.7</v>
      </c>
      <c r="N1119" s="48">
        <f t="shared" si="138"/>
        <v>122.53</v>
      </c>
      <c r="O1119" s="49">
        <f t="shared" ca="1" si="141"/>
        <v>109810500</v>
      </c>
    </row>
    <row r="1120" spans="1:15" x14ac:dyDescent="0.25">
      <c r="A1120">
        <v>1105</v>
      </c>
      <c r="B1120" s="93">
        <v>40590</v>
      </c>
      <c r="C1120" s="48">
        <v>133.46000699999999</v>
      </c>
      <c r="D1120" s="48">
        <v>134.009995</v>
      </c>
      <c r="E1120" s="48">
        <v>133.19000199999999</v>
      </c>
      <c r="F1120" s="48">
        <v>133.85000600000001</v>
      </c>
      <c r="G1120" s="49">
        <v>130183500</v>
      </c>
      <c r="H1120" s="48">
        <v>122.1651</v>
      </c>
      <c r="I1120" s="52">
        <f t="shared" si="139"/>
        <v>0.91270149065215578</v>
      </c>
      <c r="J1120" s="52">
        <f t="shared" ca="1" si="140"/>
        <v>1</v>
      </c>
      <c r="K1120" s="48">
        <f t="shared" si="135"/>
        <v>121.81</v>
      </c>
      <c r="L1120" s="48">
        <f t="shared" si="136"/>
        <v>122.31</v>
      </c>
      <c r="M1120" s="48">
        <f t="shared" si="137"/>
        <v>121.56</v>
      </c>
      <c r="N1120" s="48">
        <f t="shared" si="138"/>
        <v>122.17</v>
      </c>
      <c r="O1120" s="49">
        <f t="shared" ca="1" si="141"/>
        <v>130183500</v>
      </c>
    </row>
    <row r="1121" spans="1:15" x14ac:dyDescent="0.25">
      <c r="A1121">
        <v>1106</v>
      </c>
      <c r="B1121" s="93">
        <v>40589</v>
      </c>
      <c r="C1121" s="48">
        <v>133.020004</v>
      </c>
      <c r="D1121" s="48">
        <v>133.220001</v>
      </c>
      <c r="E1121" s="48">
        <v>132.320007</v>
      </c>
      <c r="F1121" s="48">
        <v>133.009995</v>
      </c>
      <c r="G1121" s="49">
        <v>119575400</v>
      </c>
      <c r="H1121" s="48">
        <v>121.39842</v>
      </c>
      <c r="I1121" s="52">
        <f t="shared" si="139"/>
        <v>0.91270148532822659</v>
      </c>
      <c r="J1121" s="52">
        <f t="shared" ca="1" si="140"/>
        <v>1</v>
      </c>
      <c r="K1121" s="48">
        <f t="shared" si="135"/>
        <v>121.41</v>
      </c>
      <c r="L1121" s="48">
        <f t="shared" si="136"/>
        <v>121.59</v>
      </c>
      <c r="M1121" s="48">
        <f t="shared" si="137"/>
        <v>120.77</v>
      </c>
      <c r="N1121" s="48">
        <f t="shared" si="138"/>
        <v>121.4</v>
      </c>
      <c r="O1121" s="49">
        <f t="shared" ca="1" si="141"/>
        <v>119575400</v>
      </c>
    </row>
    <row r="1122" spans="1:15" x14ac:dyDescent="0.25">
      <c r="A1122">
        <v>1107</v>
      </c>
      <c r="B1122" s="93">
        <v>40588</v>
      </c>
      <c r="C1122" s="48">
        <v>133.029999</v>
      </c>
      <c r="D1122" s="48">
        <v>133.53999300000001</v>
      </c>
      <c r="E1122" s="48">
        <v>132.88000500000001</v>
      </c>
      <c r="F1122" s="48">
        <v>133.429993</v>
      </c>
      <c r="G1122" s="49">
        <v>101690700</v>
      </c>
      <c r="H1122" s="48">
        <v>121.78175299999999</v>
      </c>
      <c r="I1122" s="52">
        <f t="shared" si="139"/>
        <v>0.91270148683886987</v>
      </c>
      <c r="J1122" s="52">
        <f t="shared" ca="1" si="140"/>
        <v>1</v>
      </c>
      <c r="K1122" s="48">
        <f t="shared" si="135"/>
        <v>121.42</v>
      </c>
      <c r="L1122" s="48">
        <f t="shared" si="136"/>
        <v>121.88</v>
      </c>
      <c r="M1122" s="48">
        <f t="shared" si="137"/>
        <v>121.28</v>
      </c>
      <c r="N1122" s="48">
        <f t="shared" si="138"/>
        <v>121.78</v>
      </c>
      <c r="O1122" s="49">
        <f t="shared" ca="1" si="141"/>
        <v>101690700</v>
      </c>
    </row>
    <row r="1123" spans="1:15" x14ac:dyDescent="0.25">
      <c r="A1123">
        <v>1108</v>
      </c>
      <c r="B1123" s="93">
        <v>40585</v>
      </c>
      <c r="C1123" s="48">
        <v>131.800003</v>
      </c>
      <c r="D1123" s="48">
        <v>133.279999</v>
      </c>
      <c r="E1123" s="48">
        <v>131.770004</v>
      </c>
      <c r="F1123" s="48">
        <v>133.11000100000001</v>
      </c>
      <c r="G1123" s="49">
        <v>137710300</v>
      </c>
      <c r="H1123" s="48">
        <v>121.489696</v>
      </c>
      <c r="I1123" s="52">
        <f t="shared" si="139"/>
        <v>0.91270148814738561</v>
      </c>
      <c r="J1123" s="52">
        <f t="shared" ca="1" si="140"/>
        <v>1</v>
      </c>
      <c r="K1123" s="48">
        <f t="shared" si="135"/>
        <v>120.29</v>
      </c>
      <c r="L1123" s="48">
        <f t="shared" si="136"/>
        <v>121.64</v>
      </c>
      <c r="M1123" s="48">
        <f t="shared" si="137"/>
        <v>120.27</v>
      </c>
      <c r="N1123" s="48">
        <f t="shared" si="138"/>
        <v>121.49</v>
      </c>
      <c r="O1123" s="49">
        <f t="shared" ca="1" si="141"/>
        <v>137710300</v>
      </c>
    </row>
    <row r="1124" spans="1:15" x14ac:dyDescent="0.25">
      <c r="A1124">
        <v>1109</v>
      </c>
      <c r="B1124" s="93">
        <v>40584</v>
      </c>
      <c r="C1124" s="48">
        <v>131.60000600000001</v>
      </c>
      <c r="D1124" s="48">
        <v>132.470001</v>
      </c>
      <c r="E1124" s="48">
        <v>131.300003</v>
      </c>
      <c r="F1124" s="48">
        <v>132.320007</v>
      </c>
      <c r="G1124" s="49">
        <v>162708500</v>
      </c>
      <c r="H1124" s="48">
        <v>120.76866800000001</v>
      </c>
      <c r="I1124" s="52">
        <f t="shared" si="139"/>
        <v>0.91270149343326445</v>
      </c>
      <c r="J1124" s="52">
        <f t="shared" ca="1" si="140"/>
        <v>1</v>
      </c>
      <c r="K1124" s="48">
        <f t="shared" si="135"/>
        <v>120.11</v>
      </c>
      <c r="L1124" s="48">
        <f t="shared" si="136"/>
        <v>120.91</v>
      </c>
      <c r="M1124" s="48">
        <f t="shared" si="137"/>
        <v>119.84</v>
      </c>
      <c r="N1124" s="48">
        <f t="shared" si="138"/>
        <v>120.77</v>
      </c>
      <c r="O1124" s="49">
        <f t="shared" ca="1" si="141"/>
        <v>162708500</v>
      </c>
    </row>
    <row r="1125" spans="1:15" x14ac:dyDescent="0.25">
      <c r="A1125">
        <v>1110</v>
      </c>
      <c r="B1125" s="93">
        <v>40583</v>
      </c>
      <c r="C1125" s="48">
        <v>132.21000699999999</v>
      </c>
      <c r="D1125" s="48">
        <v>132.63000500000001</v>
      </c>
      <c r="E1125" s="48">
        <v>131.61000100000001</v>
      </c>
      <c r="F1125" s="48">
        <v>132.270004</v>
      </c>
      <c r="G1125" s="49">
        <v>146436700</v>
      </c>
      <c r="H1125" s="48">
        <v>120.72302999999999</v>
      </c>
      <c r="I1125" s="52">
        <f t="shared" si="139"/>
        <v>0.91270149201779716</v>
      </c>
      <c r="J1125" s="52">
        <f t="shared" ca="1" si="140"/>
        <v>1</v>
      </c>
      <c r="K1125" s="48">
        <f t="shared" si="135"/>
        <v>120.67</v>
      </c>
      <c r="L1125" s="48">
        <f t="shared" si="136"/>
        <v>121.05</v>
      </c>
      <c r="M1125" s="48">
        <f t="shared" si="137"/>
        <v>120.12</v>
      </c>
      <c r="N1125" s="48">
        <f t="shared" si="138"/>
        <v>120.72</v>
      </c>
      <c r="O1125" s="49">
        <f t="shared" ca="1" si="141"/>
        <v>146436700</v>
      </c>
    </row>
    <row r="1126" spans="1:15" x14ac:dyDescent="0.25">
      <c r="A1126">
        <v>1111</v>
      </c>
      <c r="B1126" s="93">
        <v>40582</v>
      </c>
      <c r="C1126" s="48">
        <v>132.08999600000001</v>
      </c>
      <c r="D1126" s="48">
        <v>132.63999899999999</v>
      </c>
      <c r="E1126" s="48">
        <v>131.729996</v>
      </c>
      <c r="F1126" s="48">
        <v>132.570007</v>
      </c>
      <c r="G1126" s="49">
        <v>99072800</v>
      </c>
      <c r="H1126" s="48">
        <v>120.996843</v>
      </c>
      <c r="I1126" s="52">
        <f t="shared" si="139"/>
        <v>0.91270149061695371</v>
      </c>
      <c r="J1126" s="52">
        <f t="shared" ca="1" si="140"/>
        <v>1</v>
      </c>
      <c r="K1126" s="48">
        <f t="shared" si="135"/>
        <v>120.56</v>
      </c>
      <c r="L1126" s="48">
        <f t="shared" si="136"/>
        <v>121.06</v>
      </c>
      <c r="M1126" s="48">
        <f t="shared" si="137"/>
        <v>120.23</v>
      </c>
      <c r="N1126" s="48">
        <f t="shared" si="138"/>
        <v>121</v>
      </c>
      <c r="O1126" s="49">
        <f t="shared" ca="1" si="141"/>
        <v>99072800</v>
      </c>
    </row>
    <row r="1127" spans="1:15" x14ac:dyDescent="0.25">
      <c r="A1127">
        <v>1112</v>
      </c>
      <c r="B1127" s="93">
        <v>40581</v>
      </c>
      <c r="C1127" s="48">
        <v>131.44000199999999</v>
      </c>
      <c r="D1127" s="48">
        <v>132.39999399999999</v>
      </c>
      <c r="E1127" s="48">
        <v>131.429993</v>
      </c>
      <c r="F1127" s="48">
        <v>131.970001</v>
      </c>
      <c r="G1127" s="49">
        <v>112439100</v>
      </c>
      <c r="H1127" s="48">
        <v>120.44921600000001</v>
      </c>
      <c r="I1127" s="52">
        <f t="shared" si="139"/>
        <v>0.91270148584752997</v>
      </c>
      <c r="J1127" s="52">
        <f t="shared" ca="1" si="140"/>
        <v>1</v>
      </c>
      <c r="K1127" s="48">
        <f t="shared" si="135"/>
        <v>119.97</v>
      </c>
      <c r="L1127" s="48">
        <f t="shared" si="136"/>
        <v>120.84</v>
      </c>
      <c r="M1127" s="48">
        <f t="shared" si="137"/>
        <v>119.96</v>
      </c>
      <c r="N1127" s="48">
        <f t="shared" si="138"/>
        <v>120.45</v>
      </c>
      <c r="O1127" s="49">
        <f t="shared" ca="1" si="141"/>
        <v>112439100</v>
      </c>
    </row>
    <row r="1128" spans="1:15" x14ac:dyDescent="0.25">
      <c r="A1128">
        <v>1113</v>
      </c>
      <c r="B1128" s="93">
        <v>40578</v>
      </c>
      <c r="C1128" s="48">
        <v>130.83000200000001</v>
      </c>
      <c r="D1128" s="48">
        <v>131.199997</v>
      </c>
      <c r="E1128" s="48">
        <v>130.229996</v>
      </c>
      <c r="F1128" s="48">
        <v>131.14999399999999</v>
      </c>
      <c r="G1128" s="49">
        <v>134634800</v>
      </c>
      <c r="H1128" s="48">
        <v>119.700795</v>
      </c>
      <c r="I1128" s="52">
        <f t="shared" si="139"/>
        <v>0.91270149047814675</v>
      </c>
      <c r="J1128" s="52">
        <f t="shared" ca="1" si="140"/>
        <v>1</v>
      </c>
      <c r="K1128" s="48">
        <f t="shared" si="135"/>
        <v>119.41</v>
      </c>
      <c r="L1128" s="48">
        <f t="shared" si="136"/>
        <v>119.75</v>
      </c>
      <c r="M1128" s="48">
        <f t="shared" si="137"/>
        <v>118.86</v>
      </c>
      <c r="N1128" s="48">
        <f t="shared" si="138"/>
        <v>119.7</v>
      </c>
      <c r="O1128" s="49">
        <f t="shared" ca="1" si="141"/>
        <v>134634800</v>
      </c>
    </row>
    <row r="1129" spans="1:15" x14ac:dyDescent="0.25">
      <c r="A1129">
        <v>1114</v>
      </c>
      <c r="B1129" s="93">
        <v>40577</v>
      </c>
      <c r="C1129" s="48">
        <v>130.259995</v>
      </c>
      <c r="D1129" s="48">
        <v>130.979996</v>
      </c>
      <c r="E1129" s="48">
        <v>129.570007</v>
      </c>
      <c r="F1129" s="48">
        <v>130.779999</v>
      </c>
      <c r="G1129" s="49">
        <v>145886700</v>
      </c>
      <c r="H1129" s="48">
        <v>119.36309900000001</v>
      </c>
      <c r="I1129" s="52">
        <f t="shared" si="139"/>
        <v>0.91270148273972695</v>
      </c>
      <c r="J1129" s="52">
        <f t="shared" ca="1" si="140"/>
        <v>1</v>
      </c>
      <c r="K1129" s="48">
        <f t="shared" si="135"/>
        <v>118.89</v>
      </c>
      <c r="L1129" s="48">
        <f t="shared" si="136"/>
        <v>119.55</v>
      </c>
      <c r="M1129" s="48">
        <f t="shared" si="137"/>
        <v>118.26</v>
      </c>
      <c r="N1129" s="48">
        <f t="shared" si="138"/>
        <v>119.36</v>
      </c>
      <c r="O1129" s="49">
        <f t="shared" ca="1" si="141"/>
        <v>145886700</v>
      </c>
    </row>
    <row r="1130" spans="1:15" x14ac:dyDescent="0.25">
      <c r="A1130">
        <v>1115</v>
      </c>
      <c r="B1130" s="93">
        <v>40576</v>
      </c>
      <c r="C1130" s="48">
        <v>130.39999399999999</v>
      </c>
      <c r="D1130" s="48">
        <v>130.83999600000001</v>
      </c>
      <c r="E1130" s="48">
        <v>130.33000200000001</v>
      </c>
      <c r="F1130" s="48">
        <v>130.490005</v>
      </c>
      <c r="G1130" s="49">
        <v>118323600</v>
      </c>
      <c r="H1130" s="48">
        <v>119.098422</v>
      </c>
      <c r="I1130" s="52">
        <f t="shared" si="139"/>
        <v>0.91270149004898882</v>
      </c>
      <c r="J1130" s="52">
        <f t="shared" ca="1" si="140"/>
        <v>1</v>
      </c>
      <c r="K1130" s="48">
        <f t="shared" si="135"/>
        <v>119.02</v>
      </c>
      <c r="L1130" s="48">
        <f t="shared" si="136"/>
        <v>119.42</v>
      </c>
      <c r="M1130" s="48">
        <f t="shared" si="137"/>
        <v>118.95</v>
      </c>
      <c r="N1130" s="48">
        <f t="shared" si="138"/>
        <v>119.1</v>
      </c>
      <c r="O1130" s="49">
        <f t="shared" ca="1" si="141"/>
        <v>118323600</v>
      </c>
    </row>
    <row r="1131" spans="1:15" x14ac:dyDescent="0.25">
      <c r="A1131">
        <v>1116</v>
      </c>
      <c r="B1131" s="93">
        <v>40575</v>
      </c>
      <c r="C1131" s="48">
        <v>129.46000699999999</v>
      </c>
      <c r="D1131" s="48">
        <v>130.970001</v>
      </c>
      <c r="E1131" s="48">
        <v>129.38000500000001</v>
      </c>
      <c r="F1131" s="48">
        <v>130.740005</v>
      </c>
      <c r="G1131" s="49">
        <v>167194300</v>
      </c>
      <c r="H1131" s="48">
        <v>119.32659700000001</v>
      </c>
      <c r="I1131" s="52">
        <f t="shared" si="139"/>
        <v>0.91270148719972899</v>
      </c>
      <c r="J1131" s="52">
        <f t="shared" ca="1" si="140"/>
        <v>1</v>
      </c>
      <c r="K1131" s="48">
        <f t="shared" si="135"/>
        <v>118.16</v>
      </c>
      <c r="L1131" s="48">
        <f t="shared" si="136"/>
        <v>119.54</v>
      </c>
      <c r="M1131" s="48">
        <f t="shared" si="137"/>
        <v>118.09</v>
      </c>
      <c r="N1131" s="48">
        <f t="shared" si="138"/>
        <v>119.33</v>
      </c>
      <c r="O1131" s="49">
        <f t="shared" ca="1" si="141"/>
        <v>167194300</v>
      </c>
    </row>
    <row r="1132" spans="1:15" x14ac:dyDescent="0.25">
      <c r="A1132">
        <v>1117</v>
      </c>
      <c r="B1132" s="93">
        <v>40574</v>
      </c>
      <c r="C1132" s="48">
        <v>128.070007</v>
      </c>
      <c r="D1132" s="48">
        <v>128.779999</v>
      </c>
      <c r="E1132" s="48">
        <v>127.75</v>
      </c>
      <c r="F1132" s="48">
        <v>128.679993</v>
      </c>
      <c r="G1132" s="49">
        <v>149249200</v>
      </c>
      <c r="H1132" s="48">
        <v>117.446421</v>
      </c>
      <c r="I1132" s="52">
        <f t="shared" si="139"/>
        <v>0.91270148732445144</v>
      </c>
      <c r="J1132" s="52">
        <f t="shared" ca="1" si="140"/>
        <v>1</v>
      </c>
      <c r="K1132" s="48">
        <f t="shared" si="135"/>
        <v>116.89</v>
      </c>
      <c r="L1132" s="48">
        <f t="shared" si="136"/>
        <v>117.54</v>
      </c>
      <c r="M1132" s="48">
        <f t="shared" si="137"/>
        <v>116.6</v>
      </c>
      <c r="N1132" s="48">
        <f t="shared" si="138"/>
        <v>117.45</v>
      </c>
      <c r="O1132" s="49">
        <f t="shared" ca="1" si="141"/>
        <v>149249200</v>
      </c>
    </row>
    <row r="1133" spans="1:15" x14ac:dyDescent="0.25">
      <c r="A1133">
        <v>1118</v>
      </c>
      <c r="B1133" s="93">
        <v>40571</v>
      </c>
      <c r="C1133" s="48">
        <v>130.13999899999999</v>
      </c>
      <c r="D1133" s="48">
        <v>130.35000600000001</v>
      </c>
      <c r="E1133" s="48">
        <v>127.510002</v>
      </c>
      <c r="F1133" s="48">
        <v>127.720001</v>
      </c>
      <c r="G1133" s="49">
        <v>295637300</v>
      </c>
      <c r="H1133" s="48">
        <v>116.570235</v>
      </c>
      <c r="I1133" s="52">
        <f t="shared" si="139"/>
        <v>0.9127014883127037</v>
      </c>
      <c r="J1133" s="52">
        <f t="shared" ca="1" si="140"/>
        <v>1</v>
      </c>
      <c r="K1133" s="48">
        <f t="shared" si="135"/>
        <v>118.78</v>
      </c>
      <c r="L1133" s="48">
        <f t="shared" si="136"/>
        <v>118.97</v>
      </c>
      <c r="M1133" s="48">
        <f t="shared" si="137"/>
        <v>116.38</v>
      </c>
      <c r="N1133" s="48">
        <f t="shared" si="138"/>
        <v>116.57</v>
      </c>
      <c r="O1133" s="49">
        <f t="shared" ca="1" si="141"/>
        <v>295637300</v>
      </c>
    </row>
    <row r="1134" spans="1:15" x14ac:dyDescent="0.25">
      <c r="A1134">
        <v>1119</v>
      </c>
      <c r="B1134" s="93">
        <v>40570</v>
      </c>
      <c r="C1134" s="48">
        <v>129.699997</v>
      </c>
      <c r="D1134" s="48">
        <v>130.21000699999999</v>
      </c>
      <c r="E1134" s="48">
        <v>129.470001</v>
      </c>
      <c r="F1134" s="48">
        <v>129.990005</v>
      </c>
      <c r="G1134" s="49">
        <v>123302700</v>
      </c>
      <c r="H1134" s="48">
        <v>118.642071</v>
      </c>
      <c r="I1134" s="52">
        <f t="shared" si="139"/>
        <v>0.91270148808748797</v>
      </c>
      <c r="J1134" s="52">
        <f t="shared" ca="1" si="140"/>
        <v>1</v>
      </c>
      <c r="K1134" s="48">
        <f t="shared" si="135"/>
        <v>118.38</v>
      </c>
      <c r="L1134" s="48">
        <f t="shared" si="136"/>
        <v>118.84</v>
      </c>
      <c r="M1134" s="48">
        <f t="shared" si="137"/>
        <v>118.17</v>
      </c>
      <c r="N1134" s="48">
        <f t="shared" si="138"/>
        <v>118.64</v>
      </c>
      <c r="O1134" s="49">
        <f t="shared" ca="1" si="141"/>
        <v>123302700</v>
      </c>
    </row>
    <row r="1135" spans="1:15" x14ac:dyDescent="0.25">
      <c r="A1135">
        <v>1120</v>
      </c>
      <c r="B1135" s="93">
        <v>40569</v>
      </c>
      <c r="C1135" s="48">
        <v>129.490005</v>
      </c>
      <c r="D1135" s="48">
        <v>130.050003</v>
      </c>
      <c r="E1135" s="48">
        <v>129.229996</v>
      </c>
      <c r="F1135" s="48">
        <v>129.66999799999999</v>
      </c>
      <c r="G1135" s="49">
        <v>141281500</v>
      </c>
      <c r="H1135" s="48">
        <v>118.35</v>
      </c>
      <c r="I1135" s="52">
        <f t="shared" si="139"/>
        <v>0.9127014870471426</v>
      </c>
      <c r="J1135" s="52">
        <f t="shared" ca="1" si="140"/>
        <v>1</v>
      </c>
      <c r="K1135" s="48">
        <f t="shared" si="135"/>
        <v>118.19</v>
      </c>
      <c r="L1135" s="48">
        <f t="shared" si="136"/>
        <v>118.7</v>
      </c>
      <c r="M1135" s="48">
        <f t="shared" si="137"/>
        <v>117.95</v>
      </c>
      <c r="N1135" s="48">
        <f t="shared" si="138"/>
        <v>118.35</v>
      </c>
      <c r="O1135" s="49">
        <f t="shared" ca="1" si="141"/>
        <v>141281500</v>
      </c>
    </row>
    <row r="1136" spans="1:15" x14ac:dyDescent="0.25">
      <c r="A1136">
        <v>1121</v>
      </c>
      <c r="B1136" s="93">
        <v>40568</v>
      </c>
      <c r="C1136" s="48">
        <v>128.759995</v>
      </c>
      <c r="D1136" s="48">
        <v>129.279999</v>
      </c>
      <c r="E1136" s="48">
        <v>128.11000100000001</v>
      </c>
      <c r="F1136" s="48">
        <v>129.16999799999999</v>
      </c>
      <c r="G1136" s="49">
        <v>167552200</v>
      </c>
      <c r="H1136" s="48">
        <v>117.893649</v>
      </c>
      <c r="I1136" s="52">
        <f t="shared" si="139"/>
        <v>0.91270148506156978</v>
      </c>
      <c r="J1136" s="52">
        <f t="shared" ca="1" si="140"/>
        <v>1</v>
      </c>
      <c r="K1136" s="48">
        <f t="shared" si="135"/>
        <v>117.52</v>
      </c>
      <c r="L1136" s="48">
        <f t="shared" si="136"/>
        <v>117.99</v>
      </c>
      <c r="M1136" s="48">
        <f t="shared" si="137"/>
        <v>116.93</v>
      </c>
      <c r="N1136" s="48">
        <f t="shared" si="138"/>
        <v>117.89</v>
      </c>
      <c r="O1136" s="49">
        <f t="shared" ca="1" si="141"/>
        <v>167552200</v>
      </c>
    </row>
    <row r="1137" spans="1:15" x14ac:dyDescent="0.25">
      <c r="A1137">
        <v>1122</v>
      </c>
      <c r="B1137" s="93">
        <v>40567</v>
      </c>
      <c r="C1137" s="48">
        <v>128.28999300000001</v>
      </c>
      <c r="D1137" s="48">
        <v>129.25</v>
      </c>
      <c r="E1137" s="48">
        <v>128.259995</v>
      </c>
      <c r="F1137" s="48">
        <v>129.10000600000001</v>
      </c>
      <c r="G1137" s="49">
        <v>113715500</v>
      </c>
      <c r="H1137" s="48">
        <v>117.829768</v>
      </c>
      <c r="I1137" s="52">
        <f t="shared" si="139"/>
        <v>0.9127014912764605</v>
      </c>
      <c r="J1137" s="52">
        <f t="shared" ca="1" si="140"/>
        <v>1</v>
      </c>
      <c r="K1137" s="48">
        <f t="shared" si="135"/>
        <v>117.09</v>
      </c>
      <c r="L1137" s="48">
        <f t="shared" si="136"/>
        <v>117.97</v>
      </c>
      <c r="M1137" s="48">
        <f t="shared" si="137"/>
        <v>117.06</v>
      </c>
      <c r="N1137" s="48">
        <f t="shared" si="138"/>
        <v>117.83</v>
      </c>
      <c r="O1137" s="49">
        <f t="shared" ca="1" si="141"/>
        <v>113715500</v>
      </c>
    </row>
    <row r="1138" spans="1:15" x14ac:dyDescent="0.25">
      <c r="A1138">
        <v>1123</v>
      </c>
      <c r="B1138" s="93">
        <v>40564</v>
      </c>
      <c r="C1138" s="48">
        <v>128.88000500000001</v>
      </c>
      <c r="D1138" s="48">
        <v>129.16999799999999</v>
      </c>
      <c r="E1138" s="48">
        <v>128.229996</v>
      </c>
      <c r="F1138" s="48">
        <v>128.36999499999999</v>
      </c>
      <c r="G1138" s="49">
        <v>151462900</v>
      </c>
      <c r="H1138" s="48">
        <v>117.16348499999999</v>
      </c>
      <c r="I1138" s="52">
        <f t="shared" si="139"/>
        <v>0.9127014844863085</v>
      </c>
      <c r="J1138" s="52">
        <f t="shared" ca="1" si="140"/>
        <v>1</v>
      </c>
      <c r="K1138" s="48">
        <f t="shared" si="135"/>
        <v>117.63</v>
      </c>
      <c r="L1138" s="48">
        <f t="shared" si="136"/>
        <v>117.89</v>
      </c>
      <c r="M1138" s="48">
        <f t="shared" si="137"/>
        <v>117.04</v>
      </c>
      <c r="N1138" s="48">
        <f t="shared" si="138"/>
        <v>117.16</v>
      </c>
      <c r="O1138" s="49">
        <f t="shared" ca="1" si="141"/>
        <v>151462900</v>
      </c>
    </row>
    <row r="1139" spans="1:15" x14ac:dyDescent="0.25">
      <c r="A1139">
        <v>1124</v>
      </c>
      <c r="B1139" s="93">
        <v>40563</v>
      </c>
      <c r="C1139" s="48">
        <v>127.959999</v>
      </c>
      <c r="D1139" s="48">
        <v>128.39999399999999</v>
      </c>
      <c r="E1139" s="48">
        <v>127.129997</v>
      </c>
      <c r="F1139" s="48">
        <v>128.08000200000001</v>
      </c>
      <c r="G1139" s="49">
        <v>175745700</v>
      </c>
      <c r="H1139" s="48">
        <v>116.898808</v>
      </c>
      <c r="I1139" s="52">
        <f t="shared" si="139"/>
        <v>0.91270148481103242</v>
      </c>
      <c r="J1139" s="52">
        <f t="shared" ca="1" si="140"/>
        <v>1</v>
      </c>
      <c r="K1139" s="48">
        <f t="shared" si="135"/>
        <v>116.79</v>
      </c>
      <c r="L1139" s="48">
        <f t="shared" si="136"/>
        <v>117.19</v>
      </c>
      <c r="M1139" s="48">
        <f t="shared" si="137"/>
        <v>116.03</v>
      </c>
      <c r="N1139" s="48">
        <f t="shared" si="138"/>
        <v>116.9</v>
      </c>
      <c r="O1139" s="49">
        <f t="shared" ca="1" si="141"/>
        <v>175745700</v>
      </c>
    </row>
    <row r="1140" spans="1:15" x14ac:dyDescent="0.25">
      <c r="A1140">
        <v>1125</v>
      </c>
      <c r="B1140" s="93">
        <v>40562</v>
      </c>
      <c r="C1140" s="48">
        <v>129.41000399999999</v>
      </c>
      <c r="D1140" s="48">
        <v>129.53999300000001</v>
      </c>
      <c r="E1140" s="48">
        <v>127.910004</v>
      </c>
      <c r="F1140" s="48">
        <v>128.25</v>
      </c>
      <c r="G1140" s="49">
        <v>151958400</v>
      </c>
      <c r="H1140" s="48">
        <v>117.053966</v>
      </c>
      <c r="I1140" s="52">
        <f t="shared" si="139"/>
        <v>0.9127014892787525</v>
      </c>
      <c r="J1140" s="52">
        <f t="shared" ca="1" si="140"/>
        <v>1</v>
      </c>
      <c r="K1140" s="48">
        <f t="shared" si="135"/>
        <v>118.11</v>
      </c>
      <c r="L1140" s="48">
        <f t="shared" si="136"/>
        <v>118.23</v>
      </c>
      <c r="M1140" s="48">
        <f t="shared" si="137"/>
        <v>116.74</v>
      </c>
      <c r="N1140" s="48">
        <f t="shared" si="138"/>
        <v>117.05</v>
      </c>
      <c r="O1140" s="49">
        <f t="shared" ca="1" si="141"/>
        <v>151958400</v>
      </c>
    </row>
    <row r="1141" spans="1:15" x14ac:dyDescent="0.25">
      <c r="A1141">
        <v>1126</v>
      </c>
      <c r="B1141" s="93">
        <v>40561</v>
      </c>
      <c r="C1141" s="48">
        <v>129.179993</v>
      </c>
      <c r="D1141" s="48">
        <v>129.63999899999999</v>
      </c>
      <c r="E1141" s="48">
        <v>129.029999</v>
      </c>
      <c r="F1141" s="48">
        <v>129.520004</v>
      </c>
      <c r="G1141" s="49">
        <v>114401300</v>
      </c>
      <c r="H1141" s="48">
        <v>118.21310099999999</v>
      </c>
      <c r="I1141" s="52">
        <f t="shared" si="139"/>
        <v>0.91270149281341895</v>
      </c>
      <c r="J1141" s="52">
        <f t="shared" ca="1" si="140"/>
        <v>1</v>
      </c>
      <c r="K1141" s="48">
        <f t="shared" si="135"/>
        <v>117.9</v>
      </c>
      <c r="L1141" s="48">
        <f t="shared" si="136"/>
        <v>118.32</v>
      </c>
      <c r="M1141" s="48">
        <f t="shared" si="137"/>
        <v>117.77</v>
      </c>
      <c r="N1141" s="48">
        <f t="shared" si="138"/>
        <v>118.21</v>
      </c>
      <c r="O1141" s="49">
        <f t="shared" ca="1" si="141"/>
        <v>114401300</v>
      </c>
    </row>
    <row r="1142" spans="1:15" x14ac:dyDescent="0.25">
      <c r="A1142">
        <v>1127</v>
      </c>
      <c r="B1142" s="93">
        <v>40557</v>
      </c>
      <c r="C1142" s="48">
        <v>128.19000199999999</v>
      </c>
      <c r="D1142" s="48">
        <v>129.33000200000001</v>
      </c>
      <c r="E1142" s="48">
        <v>128.10000600000001</v>
      </c>
      <c r="F1142" s="48">
        <v>129.300003</v>
      </c>
      <c r="G1142" s="49">
        <v>117677900</v>
      </c>
      <c r="H1142" s="48">
        <v>118.012305</v>
      </c>
      <c r="I1142" s="52">
        <f t="shared" si="139"/>
        <v>0.91270148694428099</v>
      </c>
      <c r="J1142" s="52">
        <f t="shared" ca="1" si="140"/>
        <v>1</v>
      </c>
      <c r="K1142" s="48">
        <f t="shared" si="135"/>
        <v>117</v>
      </c>
      <c r="L1142" s="48">
        <f t="shared" si="136"/>
        <v>118.04</v>
      </c>
      <c r="M1142" s="48">
        <f t="shared" si="137"/>
        <v>116.92</v>
      </c>
      <c r="N1142" s="48">
        <f t="shared" si="138"/>
        <v>118.01</v>
      </c>
      <c r="O1142" s="49">
        <f t="shared" ca="1" si="141"/>
        <v>117677900</v>
      </c>
    </row>
    <row r="1143" spans="1:15" x14ac:dyDescent="0.25">
      <c r="A1143">
        <v>1128</v>
      </c>
      <c r="B1143" s="93">
        <v>40556</v>
      </c>
      <c r="C1143" s="48">
        <v>128.63000500000001</v>
      </c>
      <c r="D1143" s="48">
        <v>128.69000199999999</v>
      </c>
      <c r="E1143" s="48">
        <v>128.050003</v>
      </c>
      <c r="F1143" s="48">
        <v>128.36999499999999</v>
      </c>
      <c r="G1143" s="49">
        <v>129048400</v>
      </c>
      <c r="H1143" s="48">
        <v>117.16348499999999</v>
      </c>
      <c r="I1143" s="52">
        <f t="shared" si="139"/>
        <v>0.9127014844863085</v>
      </c>
      <c r="J1143" s="52">
        <f t="shared" ca="1" si="140"/>
        <v>1</v>
      </c>
      <c r="K1143" s="48">
        <f t="shared" si="135"/>
        <v>117.4</v>
      </c>
      <c r="L1143" s="48">
        <f t="shared" si="136"/>
        <v>117.46</v>
      </c>
      <c r="M1143" s="48">
        <f t="shared" si="137"/>
        <v>116.87</v>
      </c>
      <c r="N1143" s="48">
        <f t="shared" si="138"/>
        <v>117.16</v>
      </c>
      <c r="O1143" s="49">
        <f t="shared" ca="1" si="141"/>
        <v>129048400</v>
      </c>
    </row>
    <row r="1144" spans="1:15" x14ac:dyDescent="0.25">
      <c r="A1144">
        <v>1129</v>
      </c>
      <c r="B1144" s="93">
        <v>40555</v>
      </c>
      <c r="C1144" s="48">
        <v>128.21000699999999</v>
      </c>
      <c r="D1144" s="48">
        <v>128.720001</v>
      </c>
      <c r="E1144" s="48">
        <v>127.459999</v>
      </c>
      <c r="F1144" s="48">
        <v>128.58000200000001</v>
      </c>
      <c r="G1144" s="49">
        <v>107929200</v>
      </c>
      <c r="H1144" s="48">
        <v>117.355159</v>
      </c>
      <c r="I1144" s="52">
        <f t="shared" si="139"/>
        <v>0.91270148681441143</v>
      </c>
      <c r="J1144" s="52">
        <f t="shared" ca="1" si="140"/>
        <v>1</v>
      </c>
      <c r="K1144" s="48">
        <f t="shared" si="135"/>
        <v>117.02</v>
      </c>
      <c r="L1144" s="48">
        <f t="shared" si="136"/>
        <v>117.48</v>
      </c>
      <c r="M1144" s="48">
        <f t="shared" si="137"/>
        <v>116.33</v>
      </c>
      <c r="N1144" s="48">
        <f t="shared" si="138"/>
        <v>117.36</v>
      </c>
      <c r="O1144" s="49">
        <f t="shared" ca="1" si="141"/>
        <v>107929200</v>
      </c>
    </row>
    <row r="1145" spans="1:15" x14ac:dyDescent="0.25">
      <c r="A1145">
        <v>1130</v>
      </c>
      <c r="B1145" s="93">
        <v>40554</v>
      </c>
      <c r="C1145" s="48">
        <v>127.44000200000001</v>
      </c>
      <c r="D1145" s="48">
        <v>127.739998</v>
      </c>
      <c r="E1145" s="48">
        <v>126.949997</v>
      </c>
      <c r="F1145" s="48">
        <v>127.43</v>
      </c>
      <c r="G1145" s="49">
        <v>110287000</v>
      </c>
      <c r="H1145" s="48">
        <v>116.30555099999999</v>
      </c>
      <c r="I1145" s="52">
        <f t="shared" si="139"/>
        <v>0.91270149101467468</v>
      </c>
      <c r="J1145" s="52">
        <f t="shared" ca="1" si="140"/>
        <v>1</v>
      </c>
      <c r="K1145" s="48">
        <f t="shared" si="135"/>
        <v>116.31</v>
      </c>
      <c r="L1145" s="48">
        <f t="shared" si="136"/>
        <v>116.59</v>
      </c>
      <c r="M1145" s="48">
        <f t="shared" si="137"/>
        <v>115.87</v>
      </c>
      <c r="N1145" s="48">
        <f t="shared" si="138"/>
        <v>116.31</v>
      </c>
      <c r="O1145" s="49">
        <f t="shared" ca="1" si="141"/>
        <v>110287000</v>
      </c>
    </row>
    <row r="1146" spans="1:15" x14ac:dyDescent="0.25">
      <c r="A1146">
        <v>1131</v>
      </c>
      <c r="B1146" s="93">
        <v>40553</v>
      </c>
      <c r="C1146" s="48">
        <v>126.58000199999999</v>
      </c>
      <c r="D1146" s="48">
        <v>127.160004</v>
      </c>
      <c r="E1146" s="48">
        <v>126.199997</v>
      </c>
      <c r="F1146" s="48">
        <v>126.980003</v>
      </c>
      <c r="G1146" s="49">
        <v>122401700</v>
      </c>
      <c r="H1146" s="48">
        <v>115.89483799999999</v>
      </c>
      <c r="I1146" s="52">
        <f t="shared" si="139"/>
        <v>0.91270149048586802</v>
      </c>
      <c r="J1146" s="52">
        <f t="shared" ca="1" si="140"/>
        <v>1</v>
      </c>
      <c r="K1146" s="48">
        <f t="shared" si="135"/>
        <v>115.53</v>
      </c>
      <c r="L1146" s="48">
        <f t="shared" si="136"/>
        <v>116.06</v>
      </c>
      <c r="M1146" s="48">
        <f t="shared" si="137"/>
        <v>115.18</v>
      </c>
      <c r="N1146" s="48">
        <f t="shared" si="138"/>
        <v>115.89</v>
      </c>
      <c r="O1146" s="49">
        <f t="shared" ca="1" si="141"/>
        <v>122401700</v>
      </c>
    </row>
    <row r="1147" spans="1:15" x14ac:dyDescent="0.25">
      <c r="A1147">
        <v>1132</v>
      </c>
      <c r="B1147" s="93">
        <v>40550</v>
      </c>
      <c r="C1147" s="48">
        <v>127.55999799999999</v>
      </c>
      <c r="D1147" s="48">
        <v>127.769997</v>
      </c>
      <c r="E1147" s="48">
        <v>126.150002</v>
      </c>
      <c r="F1147" s="48">
        <v>127.139999</v>
      </c>
      <c r="G1147" s="49">
        <v>156034600</v>
      </c>
      <c r="H1147" s="48">
        <v>116.04086700000001</v>
      </c>
      <c r="I1147" s="52">
        <f t="shared" si="139"/>
        <v>0.91270149372897202</v>
      </c>
      <c r="J1147" s="52">
        <f t="shared" ca="1" si="140"/>
        <v>1</v>
      </c>
      <c r="K1147" s="48">
        <f t="shared" si="135"/>
        <v>116.42</v>
      </c>
      <c r="L1147" s="48">
        <f t="shared" si="136"/>
        <v>116.62</v>
      </c>
      <c r="M1147" s="48">
        <f t="shared" si="137"/>
        <v>115.14</v>
      </c>
      <c r="N1147" s="48">
        <f t="shared" si="138"/>
        <v>116.04</v>
      </c>
      <c r="O1147" s="49">
        <f t="shared" ca="1" si="141"/>
        <v>156034600</v>
      </c>
    </row>
    <row r="1148" spans="1:15" x14ac:dyDescent="0.25">
      <c r="A1148">
        <v>1133</v>
      </c>
      <c r="B1148" s="93">
        <v>40549</v>
      </c>
      <c r="C1148" s="48">
        <v>127.69000200000001</v>
      </c>
      <c r="D1148" s="48">
        <v>127.83000199999999</v>
      </c>
      <c r="E1148" s="48">
        <v>127.010002</v>
      </c>
      <c r="F1148" s="48">
        <v>127.389999</v>
      </c>
      <c r="G1148" s="49">
        <v>122519000</v>
      </c>
      <c r="H1148" s="48">
        <v>116.269042</v>
      </c>
      <c r="I1148" s="52">
        <f t="shared" si="139"/>
        <v>0.91270149079756246</v>
      </c>
      <c r="J1148" s="52">
        <f t="shared" ca="1" si="140"/>
        <v>1</v>
      </c>
      <c r="K1148" s="48">
        <f t="shared" si="135"/>
        <v>116.54</v>
      </c>
      <c r="L1148" s="48">
        <f t="shared" si="136"/>
        <v>116.67</v>
      </c>
      <c r="M1148" s="48">
        <f t="shared" si="137"/>
        <v>115.92</v>
      </c>
      <c r="N1148" s="48">
        <f t="shared" si="138"/>
        <v>116.27</v>
      </c>
      <c r="O1148" s="49">
        <f t="shared" ca="1" si="141"/>
        <v>122519000</v>
      </c>
    </row>
    <row r="1149" spans="1:15" x14ac:dyDescent="0.25">
      <c r="A1149">
        <v>1134</v>
      </c>
      <c r="B1149" s="93">
        <v>40548</v>
      </c>
      <c r="C1149" s="48">
        <v>126.58000199999999</v>
      </c>
      <c r="D1149" s="48">
        <v>127.720001</v>
      </c>
      <c r="E1149" s="48">
        <v>126.459999</v>
      </c>
      <c r="F1149" s="48">
        <v>127.639999</v>
      </c>
      <c r="G1149" s="49">
        <v>133975300</v>
      </c>
      <c r="H1149" s="48">
        <v>116.49721700000001</v>
      </c>
      <c r="I1149" s="52">
        <f t="shared" si="139"/>
        <v>0.91270148787763627</v>
      </c>
      <c r="J1149" s="52">
        <f t="shared" ca="1" si="140"/>
        <v>1</v>
      </c>
      <c r="K1149" s="48">
        <f t="shared" si="135"/>
        <v>115.53</v>
      </c>
      <c r="L1149" s="48">
        <f t="shared" si="136"/>
        <v>116.57</v>
      </c>
      <c r="M1149" s="48">
        <f t="shared" si="137"/>
        <v>115.42</v>
      </c>
      <c r="N1149" s="48">
        <f t="shared" si="138"/>
        <v>116.5</v>
      </c>
      <c r="O1149" s="49">
        <f t="shared" ca="1" si="141"/>
        <v>133975300</v>
      </c>
    </row>
    <row r="1150" spans="1:15" x14ac:dyDescent="0.25">
      <c r="A1150">
        <v>1135</v>
      </c>
      <c r="B1150" s="93">
        <v>40547</v>
      </c>
      <c r="C1150" s="48">
        <v>127.33000199999999</v>
      </c>
      <c r="D1150" s="48">
        <v>127.370003</v>
      </c>
      <c r="E1150" s="48">
        <v>126.19000200000001</v>
      </c>
      <c r="F1150" s="48">
        <v>126.980003</v>
      </c>
      <c r="G1150" s="49">
        <v>137409700</v>
      </c>
      <c r="H1150" s="48">
        <v>115.89483799999999</v>
      </c>
      <c r="I1150" s="52">
        <f t="shared" si="139"/>
        <v>0.91270149048586802</v>
      </c>
      <c r="J1150" s="52">
        <f t="shared" ca="1" si="140"/>
        <v>1</v>
      </c>
      <c r="K1150" s="48">
        <f t="shared" si="135"/>
        <v>116.21</v>
      </c>
      <c r="L1150" s="48">
        <f t="shared" si="136"/>
        <v>116.25</v>
      </c>
      <c r="M1150" s="48">
        <f t="shared" si="137"/>
        <v>115.17</v>
      </c>
      <c r="N1150" s="48">
        <f t="shared" si="138"/>
        <v>115.89</v>
      </c>
      <c r="O1150" s="49">
        <f t="shared" ca="1" si="141"/>
        <v>137409700</v>
      </c>
    </row>
    <row r="1151" spans="1:15" x14ac:dyDescent="0.25">
      <c r="A1151">
        <v>1136</v>
      </c>
      <c r="B1151" s="93">
        <v>40546</v>
      </c>
      <c r="C1151" s="48">
        <v>126.709999</v>
      </c>
      <c r="D1151" s="48">
        <v>127.599998</v>
      </c>
      <c r="E1151" s="48">
        <v>125.699997</v>
      </c>
      <c r="F1151" s="48">
        <v>127.050003</v>
      </c>
      <c r="G1151" s="49">
        <v>138725200</v>
      </c>
      <c r="H1151" s="48">
        <v>115.958727</v>
      </c>
      <c r="I1151" s="52">
        <f t="shared" si="139"/>
        <v>0.91270148966466369</v>
      </c>
      <c r="J1151" s="52">
        <f t="shared" ca="1" si="140"/>
        <v>1</v>
      </c>
      <c r="K1151" s="48">
        <f t="shared" si="135"/>
        <v>115.65</v>
      </c>
      <c r="L1151" s="48">
        <f t="shared" si="136"/>
        <v>116.46</v>
      </c>
      <c r="M1151" s="48">
        <f t="shared" si="137"/>
        <v>114.73</v>
      </c>
      <c r="N1151" s="48">
        <f t="shared" si="138"/>
        <v>115.96</v>
      </c>
      <c r="O1151" s="49">
        <f t="shared" ca="1" si="141"/>
        <v>138725200</v>
      </c>
    </row>
    <row r="1152" spans="1:15" x14ac:dyDescent="0.25">
      <c r="A1152">
        <v>1137</v>
      </c>
      <c r="B1152" s="93">
        <v>40543</v>
      </c>
      <c r="C1152" s="48">
        <v>125.529999</v>
      </c>
      <c r="D1152" s="48">
        <v>125.870003</v>
      </c>
      <c r="E1152" s="48">
        <v>125.33000199999999</v>
      </c>
      <c r="F1152" s="48">
        <v>125.75</v>
      </c>
      <c r="G1152" s="49">
        <v>91218900</v>
      </c>
      <c r="H1152" s="48">
        <v>114.772212</v>
      </c>
      <c r="I1152" s="52">
        <f t="shared" si="139"/>
        <v>0.91270148707753473</v>
      </c>
      <c r="J1152" s="52">
        <f t="shared" ca="1" si="140"/>
        <v>1</v>
      </c>
      <c r="K1152" s="48">
        <f t="shared" si="135"/>
        <v>114.57</v>
      </c>
      <c r="L1152" s="48">
        <f t="shared" si="136"/>
        <v>114.88</v>
      </c>
      <c r="M1152" s="48">
        <f t="shared" si="137"/>
        <v>114.39</v>
      </c>
      <c r="N1152" s="48">
        <f t="shared" si="138"/>
        <v>114.77</v>
      </c>
      <c r="O1152" s="49">
        <f t="shared" ca="1" si="141"/>
        <v>91218900</v>
      </c>
    </row>
    <row r="1153" spans="1:15" x14ac:dyDescent="0.25">
      <c r="A1153">
        <v>1138</v>
      </c>
      <c r="B1153" s="93">
        <v>40542</v>
      </c>
      <c r="C1153" s="48">
        <v>125.800003</v>
      </c>
      <c r="D1153" s="48">
        <v>126.129997</v>
      </c>
      <c r="E1153" s="48">
        <v>125.529999</v>
      </c>
      <c r="F1153" s="48">
        <v>125.720001</v>
      </c>
      <c r="G1153" s="49">
        <v>76616900</v>
      </c>
      <c r="H1153" s="48">
        <v>114.744832</v>
      </c>
      <c r="I1153" s="52">
        <f t="shared" si="139"/>
        <v>0.91270148812677787</v>
      </c>
      <c r="J1153" s="52">
        <f t="shared" ca="1" si="140"/>
        <v>1</v>
      </c>
      <c r="K1153" s="48">
        <f t="shared" si="135"/>
        <v>114.82</v>
      </c>
      <c r="L1153" s="48">
        <f t="shared" si="136"/>
        <v>115.12</v>
      </c>
      <c r="M1153" s="48">
        <f t="shared" si="137"/>
        <v>114.57</v>
      </c>
      <c r="N1153" s="48">
        <f t="shared" si="138"/>
        <v>114.74</v>
      </c>
      <c r="O1153" s="49">
        <f t="shared" ca="1" si="141"/>
        <v>76616900</v>
      </c>
    </row>
    <row r="1154" spans="1:15" x14ac:dyDescent="0.25">
      <c r="A1154">
        <v>1139</v>
      </c>
      <c r="B1154" s="93">
        <v>40541</v>
      </c>
      <c r="C1154" s="48">
        <v>125.980003</v>
      </c>
      <c r="D1154" s="48">
        <v>126.199997</v>
      </c>
      <c r="E1154" s="48">
        <v>125.900002</v>
      </c>
      <c r="F1154" s="48">
        <v>125.91999800000001</v>
      </c>
      <c r="G1154" s="49">
        <v>58033100</v>
      </c>
      <c r="H1154" s="48">
        <v>114.92737</v>
      </c>
      <c r="I1154" s="52">
        <f t="shared" si="139"/>
        <v>0.9127014916248648</v>
      </c>
      <c r="J1154" s="52">
        <f t="shared" ca="1" si="140"/>
        <v>1</v>
      </c>
      <c r="K1154" s="48">
        <f t="shared" si="135"/>
        <v>114.98</v>
      </c>
      <c r="L1154" s="48">
        <f t="shared" si="136"/>
        <v>115.18</v>
      </c>
      <c r="M1154" s="48">
        <f t="shared" si="137"/>
        <v>114.91</v>
      </c>
      <c r="N1154" s="48">
        <f t="shared" si="138"/>
        <v>114.93</v>
      </c>
      <c r="O1154" s="49">
        <f t="shared" ca="1" si="141"/>
        <v>58033100</v>
      </c>
    </row>
    <row r="1155" spans="1:15" x14ac:dyDescent="0.25">
      <c r="A1155">
        <v>1140</v>
      </c>
      <c r="B1155" s="93">
        <v>40540</v>
      </c>
      <c r="C1155" s="48">
        <v>125.900002</v>
      </c>
      <c r="D1155" s="48">
        <v>125.949997</v>
      </c>
      <c r="E1155" s="48">
        <v>125.5</v>
      </c>
      <c r="F1155" s="48">
        <v>125.83000199999999</v>
      </c>
      <c r="G1155" s="49">
        <v>55309100</v>
      </c>
      <c r="H1155" s="48">
        <v>114.84523</v>
      </c>
      <c r="I1155" s="52">
        <f t="shared" si="139"/>
        <v>0.91270148751964586</v>
      </c>
      <c r="J1155" s="52">
        <f t="shared" ca="1" si="140"/>
        <v>1</v>
      </c>
      <c r="K1155" s="48">
        <f t="shared" si="135"/>
        <v>114.91</v>
      </c>
      <c r="L1155" s="48">
        <f t="shared" si="136"/>
        <v>114.95</v>
      </c>
      <c r="M1155" s="48">
        <f t="shared" si="137"/>
        <v>114.54</v>
      </c>
      <c r="N1155" s="48">
        <f t="shared" si="138"/>
        <v>114.85</v>
      </c>
      <c r="O1155" s="49">
        <f t="shared" ca="1" si="141"/>
        <v>55309100</v>
      </c>
    </row>
    <row r="1156" spans="1:15" x14ac:dyDescent="0.25">
      <c r="A1156">
        <v>1141</v>
      </c>
      <c r="B1156" s="93">
        <v>40539</v>
      </c>
      <c r="C1156" s="48">
        <v>125.129997</v>
      </c>
      <c r="D1156" s="48">
        <v>125.769997</v>
      </c>
      <c r="E1156" s="48">
        <v>125.040001</v>
      </c>
      <c r="F1156" s="48">
        <v>125.650002</v>
      </c>
      <c r="G1156" s="49">
        <v>58126000</v>
      </c>
      <c r="H1156" s="48">
        <v>114.680943</v>
      </c>
      <c r="I1156" s="52">
        <f t="shared" si="139"/>
        <v>0.91270148169197796</v>
      </c>
      <c r="J1156" s="52">
        <f t="shared" ca="1" si="140"/>
        <v>1</v>
      </c>
      <c r="K1156" s="48">
        <f t="shared" si="135"/>
        <v>114.21</v>
      </c>
      <c r="L1156" s="48">
        <f t="shared" si="136"/>
        <v>114.79</v>
      </c>
      <c r="M1156" s="48">
        <f t="shared" si="137"/>
        <v>114.12</v>
      </c>
      <c r="N1156" s="48">
        <f t="shared" si="138"/>
        <v>114.68</v>
      </c>
      <c r="O1156" s="49">
        <f t="shared" ca="1" si="141"/>
        <v>58126000</v>
      </c>
    </row>
    <row r="1157" spans="1:15" x14ac:dyDescent="0.25">
      <c r="A1157">
        <v>1142</v>
      </c>
      <c r="B1157" s="93">
        <v>40535</v>
      </c>
      <c r="C1157" s="48">
        <v>125.639999</v>
      </c>
      <c r="D1157" s="48">
        <v>125.779999</v>
      </c>
      <c r="E1157" s="48">
        <v>125.290001</v>
      </c>
      <c r="F1157" s="48">
        <v>125.599998</v>
      </c>
      <c r="G1157" s="49">
        <v>70053700</v>
      </c>
      <c r="H1157" s="48">
        <v>114.635305</v>
      </c>
      <c r="I1157" s="52">
        <f t="shared" si="139"/>
        <v>0.91270148746339952</v>
      </c>
      <c r="J1157" s="52">
        <f t="shared" ca="1" si="140"/>
        <v>1</v>
      </c>
      <c r="K1157" s="48">
        <f t="shared" si="135"/>
        <v>114.67</v>
      </c>
      <c r="L1157" s="48">
        <f t="shared" si="136"/>
        <v>114.8</v>
      </c>
      <c r="M1157" s="48">
        <f t="shared" si="137"/>
        <v>114.35</v>
      </c>
      <c r="N1157" s="48">
        <f t="shared" si="138"/>
        <v>114.64</v>
      </c>
      <c r="O1157" s="49">
        <f t="shared" ca="1" si="141"/>
        <v>70053700</v>
      </c>
    </row>
    <row r="1158" spans="1:15" x14ac:dyDescent="0.25">
      <c r="A1158">
        <v>1143</v>
      </c>
      <c r="B1158" s="93">
        <v>40534</v>
      </c>
      <c r="C1158" s="48">
        <v>125.480003</v>
      </c>
      <c r="D1158" s="48">
        <v>125.82</v>
      </c>
      <c r="E1158" s="48">
        <v>125.410004</v>
      </c>
      <c r="F1158" s="48">
        <v>125.779999</v>
      </c>
      <c r="G1158" s="49">
        <v>78878100</v>
      </c>
      <c r="H1158" s="48">
        <v>114.799592</v>
      </c>
      <c r="I1158" s="52">
        <f t="shared" si="139"/>
        <v>0.9127014860287922</v>
      </c>
      <c r="J1158" s="52">
        <f t="shared" ca="1" si="140"/>
        <v>1</v>
      </c>
      <c r="K1158" s="48">
        <f t="shared" si="135"/>
        <v>114.53</v>
      </c>
      <c r="L1158" s="48">
        <f t="shared" si="136"/>
        <v>114.84</v>
      </c>
      <c r="M1158" s="48">
        <f t="shared" si="137"/>
        <v>114.46</v>
      </c>
      <c r="N1158" s="48">
        <f t="shared" si="138"/>
        <v>114.8</v>
      </c>
      <c r="O1158" s="49">
        <f t="shared" ca="1" si="141"/>
        <v>78878100</v>
      </c>
    </row>
    <row r="1159" spans="1:15" x14ac:dyDescent="0.25">
      <c r="A1159">
        <v>1144</v>
      </c>
      <c r="B1159" s="93">
        <v>40533</v>
      </c>
      <c r="C1159" s="48">
        <v>124.989998</v>
      </c>
      <c r="D1159" s="48">
        <v>125.470001</v>
      </c>
      <c r="E1159" s="48">
        <v>124.870003</v>
      </c>
      <c r="F1159" s="48">
        <v>125.389999</v>
      </c>
      <c r="G1159" s="49">
        <v>94965500</v>
      </c>
      <c r="H1159" s="48">
        <v>114.443639</v>
      </c>
      <c r="I1159" s="52">
        <f t="shared" si="139"/>
        <v>0.91270149065078154</v>
      </c>
      <c r="J1159" s="52">
        <f t="shared" ca="1" si="140"/>
        <v>1</v>
      </c>
      <c r="K1159" s="48">
        <f t="shared" si="135"/>
        <v>114.08</v>
      </c>
      <c r="L1159" s="48">
        <f t="shared" si="136"/>
        <v>114.52</v>
      </c>
      <c r="M1159" s="48">
        <f t="shared" si="137"/>
        <v>113.97</v>
      </c>
      <c r="N1159" s="48">
        <f t="shared" si="138"/>
        <v>114.44</v>
      </c>
      <c r="O1159" s="49">
        <f t="shared" ca="1" si="141"/>
        <v>94965500</v>
      </c>
    </row>
    <row r="1160" spans="1:15" x14ac:dyDescent="0.25">
      <c r="A1160">
        <v>1145</v>
      </c>
      <c r="B1160" s="93">
        <v>40532</v>
      </c>
      <c r="C1160" s="48">
        <v>124.639999</v>
      </c>
      <c r="D1160" s="48">
        <v>124.900002</v>
      </c>
      <c r="E1160" s="48">
        <v>123.980003</v>
      </c>
      <c r="F1160" s="48">
        <v>124.599998</v>
      </c>
      <c r="G1160" s="49">
        <v>119085500</v>
      </c>
      <c r="H1160" s="48">
        <v>113.722604</v>
      </c>
      <c r="I1160" s="52">
        <f t="shared" si="139"/>
        <v>0.91270149137562595</v>
      </c>
      <c r="J1160" s="52">
        <f t="shared" ca="1" si="140"/>
        <v>1</v>
      </c>
      <c r="K1160" s="48">
        <f t="shared" si="135"/>
        <v>113.76</v>
      </c>
      <c r="L1160" s="48">
        <f t="shared" si="136"/>
        <v>114</v>
      </c>
      <c r="M1160" s="48">
        <f t="shared" si="137"/>
        <v>113.16</v>
      </c>
      <c r="N1160" s="48">
        <f t="shared" si="138"/>
        <v>113.72</v>
      </c>
      <c r="O1160" s="49">
        <f t="shared" ca="1" si="141"/>
        <v>119085500</v>
      </c>
    </row>
    <row r="1161" spans="1:15" x14ac:dyDescent="0.25">
      <c r="A1161">
        <v>1146</v>
      </c>
      <c r="B1161" s="93">
        <v>40529</v>
      </c>
      <c r="C1161" s="48">
        <v>124.08000199999999</v>
      </c>
      <c r="D1161" s="48">
        <v>124.459999</v>
      </c>
      <c r="E1161" s="48">
        <v>123.82</v>
      </c>
      <c r="F1161" s="48">
        <v>124.300003</v>
      </c>
      <c r="G1161" s="49">
        <v>141075300</v>
      </c>
      <c r="H1161" s="48">
        <v>113.448798</v>
      </c>
      <c r="I1161" s="52">
        <f t="shared" si="139"/>
        <v>0.9127014904416374</v>
      </c>
      <c r="J1161" s="52">
        <f t="shared" ca="1" si="140"/>
        <v>1</v>
      </c>
      <c r="K1161" s="48">
        <f t="shared" si="135"/>
        <v>113.25</v>
      </c>
      <c r="L1161" s="48">
        <f t="shared" si="136"/>
        <v>113.59</v>
      </c>
      <c r="M1161" s="48">
        <f t="shared" si="137"/>
        <v>113.01</v>
      </c>
      <c r="N1161" s="48">
        <f t="shared" si="138"/>
        <v>113.45</v>
      </c>
      <c r="O1161" s="49">
        <f t="shared" ca="1" si="141"/>
        <v>141075300</v>
      </c>
    </row>
    <row r="1162" spans="1:15" x14ac:dyDescent="0.25">
      <c r="A1162">
        <v>1147</v>
      </c>
      <c r="B1162" s="93">
        <v>40528</v>
      </c>
      <c r="C1162" s="48">
        <v>124.18</v>
      </c>
      <c r="D1162" s="48">
        <v>124.910004</v>
      </c>
      <c r="E1162" s="48">
        <v>123.75</v>
      </c>
      <c r="F1162" s="48">
        <v>124.82</v>
      </c>
      <c r="G1162" s="49">
        <v>185035200</v>
      </c>
      <c r="H1162" s="48">
        <v>113.3274</v>
      </c>
      <c r="I1162" s="52">
        <f t="shared" si="139"/>
        <v>0.90792661432462751</v>
      </c>
      <c r="J1162" s="52">
        <f t="shared" ca="1" si="140"/>
        <v>1</v>
      </c>
      <c r="K1162" s="48">
        <f t="shared" si="135"/>
        <v>112.75</v>
      </c>
      <c r="L1162" s="48">
        <f t="shared" si="136"/>
        <v>113.41</v>
      </c>
      <c r="M1162" s="48">
        <f t="shared" si="137"/>
        <v>112.36</v>
      </c>
      <c r="N1162" s="48">
        <f t="shared" si="138"/>
        <v>113.33</v>
      </c>
      <c r="O1162" s="49">
        <f t="shared" ca="1" si="141"/>
        <v>185035200</v>
      </c>
    </row>
    <row r="1163" spans="1:15" x14ac:dyDescent="0.25">
      <c r="A1163">
        <v>1148</v>
      </c>
      <c r="B1163" s="93">
        <v>40527</v>
      </c>
      <c r="C1163" s="48">
        <v>124.44000200000001</v>
      </c>
      <c r="D1163" s="48">
        <v>124.93</v>
      </c>
      <c r="E1163" s="48">
        <v>123.889999</v>
      </c>
      <c r="F1163" s="48">
        <v>124.099998</v>
      </c>
      <c r="G1163" s="49">
        <v>160823100</v>
      </c>
      <c r="H1163" s="48">
        <v>112.673692</v>
      </c>
      <c r="I1163" s="52">
        <f t="shared" si="139"/>
        <v>0.90792662220671427</v>
      </c>
      <c r="J1163" s="52">
        <f t="shared" ca="1" si="140"/>
        <v>1</v>
      </c>
      <c r="K1163" s="48">
        <f t="shared" si="135"/>
        <v>112.98</v>
      </c>
      <c r="L1163" s="48">
        <f t="shared" si="136"/>
        <v>113.43</v>
      </c>
      <c r="M1163" s="48">
        <f t="shared" si="137"/>
        <v>112.48</v>
      </c>
      <c r="N1163" s="48">
        <f t="shared" si="138"/>
        <v>112.67</v>
      </c>
      <c r="O1163" s="49">
        <f t="shared" ca="1" si="141"/>
        <v>160823100</v>
      </c>
    </row>
    <row r="1164" spans="1:15" x14ac:dyDescent="0.25">
      <c r="A1164">
        <v>1149</v>
      </c>
      <c r="B1164" s="93">
        <v>40526</v>
      </c>
      <c r="C1164" s="48">
        <v>124.75</v>
      </c>
      <c r="D1164" s="48">
        <v>125.230003</v>
      </c>
      <c r="E1164" s="48">
        <v>124.290001</v>
      </c>
      <c r="F1164" s="48">
        <v>124.66999800000001</v>
      </c>
      <c r="G1164" s="49">
        <v>147249600</v>
      </c>
      <c r="H1164" s="48">
        <v>113.19121</v>
      </c>
      <c r="I1164" s="52">
        <f t="shared" si="139"/>
        <v>0.90792662080575304</v>
      </c>
      <c r="J1164" s="52">
        <f t="shared" ca="1" si="140"/>
        <v>1</v>
      </c>
      <c r="K1164" s="48">
        <f t="shared" si="135"/>
        <v>113.26</v>
      </c>
      <c r="L1164" s="48">
        <f t="shared" si="136"/>
        <v>113.7</v>
      </c>
      <c r="M1164" s="48">
        <f t="shared" si="137"/>
        <v>112.85</v>
      </c>
      <c r="N1164" s="48">
        <f t="shared" si="138"/>
        <v>113.19</v>
      </c>
      <c r="O1164" s="49">
        <f t="shared" ca="1" si="141"/>
        <v>147249600</v>
      </c>
    </row>
    <row r="1165" spans="1:15" x14ac:dyDescent="0.25">
      <c r="A1165">
        <v>1150</v>
      </c>
      <c r="B1165" s="93">
        <v>40525</v>
      </c>
      <c r="C1165" s="48">
        <v>125.050003</v>
      </c>
      <c r="D1165" s="48">
        <v>125.199997</v>
      </c>
      <c r="E1165" s="48">
        <v>124.519997</v>
      </c>
      <c r="F1165" s="48">
        <v>124.55999799999999</v>
      </c>
      <c r="G1165" s="49">
        <v>133812700</v>
      </c>
      <c r="H1165" s="48">
        <v>113.091337</v>
      </c>
      <c r="I1165" s="52">
        <f t="shared" si="139"/>
        <v>0.90792661220177606</v>
      </c>
      <c r="J1165" s="52">
        <f t="shared" ca="1" si="140"/>
        <v>1</v>
      </c>
      <c r="K1165" s="48">
        <f t="shared" si="135"/>
        <v>113.54</v>
      </c>
      <c r="L1165" s="48">
        <f t="shared" si="136"/>
        <v>113.67</v>
      </c>
      <c r="M1165" s="48">
        <f t="shared" si="137"/>
        <v>113.06</v>
      </c>
      <c r="N1165" s="48">
        <f t="shared" si="138"/>
        <v>113.09</v>
      </c>
      <c r="O1165" s="49">
        <f t="shared" ca="1" si="141"/>
        <v>133812700</v>
      </c>
    </row>
    <row r="1166" spans="1:15" x14ac:dyDescent="0.25">
      <c r="A1166">
        <v>1151</v>
      </c>
      <c r="B1166" s="93">
        <v>40522</v>
      </c>
      <c r="C1166" s="48">
        <v>124.139999</v>
      </c>
      <c r="D1166" s="48">
        <v>124.599998</v>
      </c>
      <c r="E1166" s="48">
        <v>123.730003</v>
      </c>
      <c r="F1166" s="48">
        <v>124.480003</v>
      </c>
      <c r="G1166" s="49">
        <v>117571700</v>
      </c>
      <c r="H1166" s="48">
        <v>113.018709</v>
      </c>
      <c r="I1166" s="52">
        <f t="shared" si="139"/>
        <v>0.90792662496963472</v>
      </c>
      <c r="J1166" s="52">
        <f t="shared" ca="1" si="140"/>
        <v>1</v>
      </c>
      <c r="K1166" s="48">
        <f t="shared" si="135"/>
        <v>112.71</v>
      </c>
      <c r="L1166" s="48">
        <f t="shared" si="136"/>
        <v>113.13</v>
      </c>
      <c r="M1166" s="48">
        <f t="shared" si="137"/>
        <v>112.34</v>
      </c>
      <c r="N1166" s="48">
        <f t="shared" si="138"/>
        <v>113.02</v>
      </c>
      <c r="O1166" s="49">
        <f t="shared" ca="1" si="141"/>
        <v>117571700</v>
      </c>
    </row>
    <row r="1167" spans="1:15" x14ac:dyDescent="0.25">
      <c r="A1167">
        <v>1152</v>
      </c>
      <c r="B1167" s="93">
        <v>40521</v>
      </c>
      <c r="C1167" s="48">
        <v>123.970001</v>
      </c>
      <c r="D1167" s="48">
        <v>124.019997</v>
      </c>
      <c r="E1167" s="48">
        <v>123.150002</v>
      </c>
      <c r="F1167" s="48">
        <v>123.760002</v>
      </c>
      <c r="G1167" s="49">
        <v>123705100</v>
      </c>
      <c r="H1167" s="48">
        <v>112.36499999999999</v>
      </c>
      <c r="I1167" s="52">
        <f t="shared" si="139"/>
        <v>0.9079266175189622</v>
      </c>
      <c r="J1167" s="52">
        <f t="shared" ca="1" si="140"/>
        <v>1</v>
      </c>
      <c r="K1167" s="48">
        <f t="shared" si="135"/>
        <v>112.56</v>
      </c>
      <c r="L1167" s="48">
        <f t="shared" si="136"/>
        <v>112.6</v>
      </c>
      <c r="M1167" s="48">
        <f t="shared" si="137"/>
        <v>111.81</v>
      </c>
      <c r="N1167" s="48">
        <f t="shared" si="138"/>
        <v>112.37</v>
      </c>
      <c r="O1167" s="49">
        <f t="shared" ca="1" si="141"/>
        <v>123705100</v>
      </c>
    </row>
    <row r="1168" spans="1:15" x14ac:dyDescent="0.25">
      <c r="A1168">
        <v>1153</v>
      </c>
      <c r="B1168" s="93">
        <v>40520</v>
      </c>
      <c r="C1168" s="48">
        <v>122.980003</v>
      </c>
      <c r="D1168" s="48">
        <v>123.379997</v>
      </c>
      <c r="E1168" s="48">
        <v>122.410004</v>
      </c>
      <c r="F1168" s="48">
        <v>123.279999</v>
      </c>
      <c r="G1168" s="49">
        <v>138019200</v>
      </c>
      <c r="H1168" s="48">
        <v>111.929192</v>
      </c>
      <c r="I1168" s="52">
        <f t="shared" si="139"/>
        <v>0.90792661346468695</v>
      </c>
      <c r="J1168" s="52">
        <f t="shared" ca="1" si="140"/>
        <v>1</v>
      </c>
      <c r="K1168" s="48">
        <f t="shared" ref="K1168:K1231" si="142">ROUND($I1168*C1168,2)</f>
        <v>111.66</v>
      </c>
      <c r="L1168" s="48">
        <f t="shared" ref="L1168:L1231" si="143">ROUND($I1168*D1168,2)</f>
        <v>112.02</v>
      </c>
      <c r="M1168" s="48">
        <f t="shared" ref="M1168:M1231" si="144">ROUND($I1168*E1168,2)</f>
        <v>111.14</v>
      </c>
      <c r="N1168" s="48">
        <f t="shared" ref="N1168:N1231" si="145">ROUND($I1168*F1168,2)</f>
        <v>111.93</v>
      </c>
      <c r="O1168" s="49">
        <f t="shared" ca="1" si="141"/>
        <v>138019200</v>
      </c>
    </row>
    <row r="1169" spans="1:15" x14ac:dyDescent="0.25">
      <c r="A1169">
        <v>1154</v>
      </c>
      <c r="B1169" s="93">
        <v>40519</v>
      </c>
      <c r="C1169" s="48">
        <v>123.94000200000001</v>
      </c>
      <c r="D1169" s="48">
        <v>124.010002</v>
      </c>
      <c r="E1169" s="48">
        <v>122.760002</v>
      </c>
      <c r="F1169" s="48">
        <v>122.83000199999999</v>
      </c>
      <c r="G1169" s="49">
        <v>206581000</v>
      </c>
      <c r="H1169" s="48">
        <v>111.520628</v>
      </c>
      <c r="I1169" s="52">
        <f t="shared" si="139"/>
        <v>0.90792661551857667</v>
      </c>
      <c r="J1169" s="52">
        <f t="shared" ca="1" si="140"/>
        <v>1</v>
      </c>
      <c r="K1169" s="48">
        <f t="shared" si="142"/>
        <v>112.53</v>
      </c>
      <c r="L1169" s="48">
        <f t="shared" si="143"/>
        <v>112.59</v>
      </c>
      <c r="M1169" s="48">
        <f t="shared" si="144"/>
        <v>111.46</v>
      </c>
      <c r="N1169" s="48">
        <f t="shared" si="145"/>
        <v>111.52</v>
      </c>
      <c r="O1169" s="49">
        <f t="shared" ca="1" si="141"/>
        <v>206581000</v>
      </c>
    </row>
    <row r="1170" spans="1:15" x14ac:dyDescent="0.25">
      <c r="A1170">
        <v>1155</v>
      </c>
      <c r="B1170" s="93">
        <v>40518</v>
      </c>
      <c r="C1170" s="48">
        <v>122.629997</v>
      </c>
      <c r="D1170" s="48">
        <v>123.040001</v>
      </c>
      <c r="E1170" s="48">
        <v>122.5</v>
      </c>
      <c r="F1170" s="48">
        <v>122.760002</v>
      </c>
      <c r="G1170" s="49">
        <v>103050500</v>
      </c>
      <c r="H1170" s="48">
        <v>111.45707400000001</v>
      </c>
      <c r="I1170" s="52">
        <f t="shared" ref="I1170:I1233" si="146">H1170/F1170</f>
        <v>0.90792662254925671</v>
      </c>
      <c r="J1170" s="52">
        <f t="shared" ref="J1170:J1233" ca="1" si="147">INDEX(OFFSET($T$15,0,0,$S$13+1,1),MATCH(B1170,OFFSET($Q$15,0,0,$S$13+1,1),-1))</f>
        <v>1</v>
      </c>
      <c r="K1170" s="48">
        <f t="shared" si="142"/>
        <v>111.34</v>
      </c>
      <c r="L1170" s="48">
        <f t="shared" si="143"/>
        <v>111.71</v>
      </c>
      <c r="M1170" s="48">
        <f t="shared" si="144"/>
        <v>111.22</v>
      </c>
      <c r="N1170" s="48">
        <f t="shared" si="145"/>
        <v>111.46</v>
      </c>
      <c r="O1170" s="49">
        <f t="shared" ref="O1170:O1233" ca="1" si="148">G1170*J1170</f>
        <v>103050500</v>
      </c>
    </row>
    <row r="1171" spans="1:15" x14ac:dyDescent="0.25">
      <c r="A1171">
        <v>1156</v>
      </c>
      <c r="B1171" s="93">
        <v>40515</v>
      </c>
      <c r="C1171" s="48">
        <v>122.139999</v>
      </c>
      <c r="D1171" s="48">
        <v>123.029999</v>
      </c>
      <c r="E1171" s="48">
        <v>122.110001</v>
      </c>
      <c r="F1171" s="48">
        <v>122.889999</v>
      </c>
      <c r="G1171" s="49">
        <v>151288900</v>
      </c>
      <c r="H1171" s="48">
        <v>111.575102</v>
      </c>
      <c r="I1171" s="52">
        <f t="shared" si="146"/>
        <v>0.90792662468814889</v>
      </c>
      <c r="J1171" s="52">
        <f t="shared" ca="1" si="147"/>
        <v>1</v>
      </c>
      <c r="K1171" s="48">
        <f t="shared" si="142"/>
        <v>110.89</v>
      </c>
      <c r="L1171" s="48">
        <f t="shared" si="143"/>
        <v>111.7</v>
      </c>
      <c r="M1171" s="48">
        <f t="shared" si="144"/>
        <v>110.87</v>
      </c>
      <c r="N1171" s="48">
        <f t="shared" si="145"/>
        <v>111.58</v>
      </c>
      <c r="O1171" s="49">
        <f t="shared" ca="1" si="148"/>
        <v>151288900</v>
      </c>
    </row>
    <row r="1172" spans="1:15" x14ac:dyDescent="0.25">
      <c r="A1172">
        <v>1157</v>
      </c>
      <c r="B1172" s="93">
        <v>40514</v>
      </c>
      <c r="C1172" s="48">
        <v>121.199997</v>
      </c>
      <c r="D1172" s="48">
        <v>122.650002</v>
      </c>
      <c r="E1172" s="48">
        <v>121.129997</v>
      </c>
      <c r="F1172" s="48">
        <v>122.55999799999999</v>
      </c>
      <c r="G1172" s="49">
        <v>191213600</v>
      </c>
      <c r="H1172" s="48">
        <v>111.27548400000001</v>
      </c>
      <c r="I1172" s="52">
        <f t="shared" si="146"/>
        <v>0.90792661403274511</v>
      </c>
      <c r="J1172" s="52">
        <f t="shared" ca="1" si="147"/>
        <v>1</v>
      </c>
      <c r="K1172" s="48">
        <f t="shared" si="142"/>
        <v>110.04</v>
      </c>
      <c r="L1172" s="48">
        <f t="shared" si="143"/>
        <v>111.36</v>
      </c>
      <c r="M1172" s="48">
        <f t="shared" si="144"/>
        <v>109.98</v>
      </c>
      <c r="N1172" s="48">
        <f t="shared" si="145"/>
        <v>111.28</v>
      </c>
      <c r="O1172" s="49">
        <f t="shared" ca="1" si="148"/>
        <v>191213600</v>
      </c>
    </row>
    <row r="1173" spans="1:15" x14ac:dyDescent="0.25">
      <c r="A1173">
        <v>1158</v>
      </c>
      <c r="B1173" s="93">
        <v>40513</v>
      </c>
      <c r="C1173" s="48">
        <v>120.199997</v>
      </c>
      <c r="D1173" s="48">
        <v>121.239998</v>
      </c>
      <c r="E1173" s="48">
        <v>120.19000200000001</v>
      </c>
      <c r="F1173" s="48">
        <v>121.010002</v>
      </c>
      <c r="G1173" s="49">
        <v>221037200</v>
      </c>
      <c r="H1173" s="48">
        <v>109.868202</v>
      </c>
      <c r="I1173" s="52">
        <f t="shared" si="146"/>
        <v>0.90792661915665451</v>
      </c>
      <c r="J1173" s="52">
        <f t="shared" ca="1" si="147"/>
        <v>1</v>
      </c>
      <c r="K1173" s="48">
        <f t="shared" si="142"/>
        <v>109.13</v>
      </c>
      <c r="L1173" s="48">
        <f t="shared" si="143"/>
        <v>110.08</v>
      </c>
      <c r="M1173" s="48">
        <f t="shared" si="144"/>
        <v>109.12</v>
      </c>
      <c r="N1173" s="48">
        <f t="shared" si="145"/>
        <v>109.87</v>
      </c>
      <c r="O1173" s="49">
        <f t="shared" ca="1" si="148"/>
        <v>221037200</v>
      </c>
    </row>
    <row r="1174" spans="1:15" x14ac:dyDescent="0.25">
      <c r="A1174">
        <v>1159</v>
      </c>
      <c r="B1174" s="93">
        <v>40512</v>
      </c>
      <c r="C1174" s="48">
        <v>117.980003</v>
      </c>
      <c r="D1174" s="48">
        <v>119.16999800000001</v>
      </c>
      <c r="E1174" s="48">
        <v>117.80999799999999</v>
      </c>
      <c r="F1174" s="48">
        <v>118.489998</v>
      </c>
      <c r="G1174" s="49">
        <v>233930700</v>
      </c>
      <c r="H1174" s="48">
        <v>107.580223</v>
      </c>
      <c r="I1174" s="52">
        <f t="shared" si="146"/>
        <v>0.90792661672591135</v>
      </c>
      <c r="J1174" s="52">
        <f t="shared" ca="1" si="147"/>
        <v>1</v>
      </c>
      <c r="K1174" s="48">
        <f t="shared" si="142"/>
        <v>107.12</v>
      </c>
      <c r="L1174" s="48">
        <f t="shared" si="143"/>
        <v>108.2</v>
      </c>
      <c r="M1174" s="48">
        <f t="shared" si="144"/>
        <v>106.96</v>
      </c>
      <c r="N1174" s="48">
        <f t="shared" si="145"/>
        <v>107.58</v>
      </c>
      <c r="O1174" s="49">
        <f t="shared" ca="1" si="148"/>
        <v>233930700</v>
      </c>
    </row>
    <row r="1175" spans="1:15" x14ac:dyDescent="0.25">
      <c r="A1175">
        <v>1160</v>
      </c>
      <c r="B1175" s="93">
        <v>40511</v>
      </c>
      <c r="C1175" s="48">
        <v>118.5</v>
      </c>
      <c r="D1175" s="48">
        <v>119.480003</v>
      </c>
      <c r="E1175" s="48">
        <v>117.739998</v>
      </c>
      <c r="F1175" s="48">
        <v>119.160004</v>
      </c>
      <c r="G1175" s="49">
        <v>223642300</v>
      </c>
      <c r="H1175" s="48">
        <v>108.18853900000001</v>
      </c>
      <c r="I1175" s="52">
        <f t="shared" si="146"/>
        <v>0.90792661436970079</v>
      </c>
      <c r="J1175" s="52">
        <f t="shared" ca="1" si="147"/>
        <v>1</v>
      </c>
      <c r="K1175" s="48">
        <f t="shared" si="142"/>
        <v>107.59</v>
      </c>
      <c r="L1175" s="48">
        <f t="shared" si="143"/>
        <v>108.48</v>
      </c>
      <c r="M1175" s="48">
        <f t="shared" si="144"/>
        <v>106.9</v>
      </c>
      <c r="N1175" s="48">
        <f t="shared" si="145"/>
        <v>108.19</v>
      </c>
      <c r="O1175" s="49">
        <f t="shared" ca="1" si="148"/>
        <v>223642300</v>
      </c>
    </row>
    <row r="1176" spans="1:15" x14ac:dyDescent="0.25">
      <c r="A1176">
        <v>1161</v>
      </c>
      <c r="B1176" s="93">
        <v>40508</v>
      </c>
      <c r="C1176" s="48">
        <v>119.160004</v>
      </c>
      <c r="D1176" s="48">
        <v>119.80999799999999</v>
      </c>
      <c r="E1176" s="48">
        <v>118.800003</v>
      </c>
      <c r="F1176" s="48">
        <v>118.800003</v>
      </c>
      <c r="G1176" s="49">
        <v>76007800</v>
      </c>
      <c r="H1176" s="48">
        <v>107.86168499999999</v>
      </c>
      <c r="I1176" s="52">
        <f t="shared" si="146"/>
        <v>0.90792661848670153</v>
      </c>
      <c r="J1176" s="52">
        <f t="shared" ca="1" si="147"/>
        <v>1</v>
      </c>
      <c r="K1176" s="48">
        <f t="shared" si="142"/>
        <v>108.19</v>
      </c>
      <c r="L1176" s="48">
        <f t="shared" si="143"/>
        <v>108.78</v>
      </c>
      <c r="M1176" s="48">
        <f t="shared" si="144"/>
        <v>107.86</v>
      </c>
      <c r="N1176" s="48">
        <f t="shared" si="145"/>
        <v>107.86</v>
      </c>
      <c r="O1176" s="49">
        <f t="shared" ca="1" si="148"/>
        <v>76007800</v>
      </c>
    </row>
    <row r="1177" spans="1:15" x14ac:dyDescent="0.25">
      <c r="A1177">
        <v>1162</v>
      </c>
      <c r="B1177" s="93">
        <v>40506</v>
      </c>
      <c r="C1177" s="48">
        <v>119.199997</v>
      </c>
      <c r="D1177" s="48">
        <v>120.230003</v>
      </c>
      <c r="E1177" s="48">
        <v>119.18</v>
      </c>
      <c r="F1177" s="48">
        <v>120.199997</v>
      </c>
      <c r="G1177" s="49">
        <v>140046100</v>
      </c>
      <c r="H1177" s="48">
        <v>109.132777</v>
      </c>
      <c r="I1177" s="52">
        <f t="shared" si="146"/>
        <v>0.90792661999816859</v>
      </c>
      <c r="J1177" s="52">
        <f t="shared" ca="1" si="147"/>
        <v>1</v>
      </c>
      <c r="K1177" s="48">
        <f t="shared" si="142"/>
        <v>108.22</v>
      </c>
      <c r="L1177" s="48">
        <f t="shared" si="143"/>
        <v>109.16</v>
      </c>
      <c r="M1177" s="48">
        <f t="shared" si="144"/>
        <v>108.21</v>
      </c>
      <c r="N1177" s="48">
        <f t="shared" si="145"/>
        <v>109.13</v>
      </c>
      <c r="O1177" s="49">
        <f t="shared" ca="1" si="148"/>
        <v>140046100</v>
      </c>
    </row>
    <row r="1178" spans="1:15" x14ac:dyDescent="0.25">
      <c r="A1178">
        <v>1163</v>
      </c>
      <c r="B1178" s="93">
        <v>40505</v>
      </c>
      <c r="C1178" s="48">
        <v>118.769997</v>
      </c>
      <c r="D1178" s="48">
        <v>119.019997</v>
      </c>
      <c r="E1178" s="48">
        <v>117.989998</v>
      </c>
      <c r="F1178" s="48">
        <v>118.449997</v>
      </c>
      <c r="G1178" s="49">
        <v>222309000</v>
      </c>
      <c r="H1178" s="48">
        <v>107.543905</v>
      </c>
      <c r="I1178" s="52">
        <f t="shared" si="146"/>
        <v>0.90792661649455342</v>
      </c>
      <c r="J1178" s="52">
        <f t="shared" ca="1" si="147"/>
        <v>1</v>
      </c>
      <c r="K1178" s="48">
        <f t="shared" si="142"/>
        <v>107.83</v>
      </c>
      <c r="L1178" s="48">
        <f t="shared" si="143"/>
        <v>108.06</v>
      </c>
      <c r="M1178" s="48">
        <f t="shared" si="144"/>
        <v>107.13</v>
      </c>
      <c r="N1178" s="48">
        <f t="shared" si="145"/>
        <v>107.54</v>
      </c>
      <c r="O1178" s="49">
        <f t="shared" ca="1" si="148"/>
        <v>222309000</v>
      </c>
    </row>
    <row r="1179" spans="1:15" x14ac:dyDescent="0.25">
      <c r="A1179">
        <v>1164</v>
      </c>
      <c r="B1179" s="93">
        <v>40504</v>
      </c>
      <c r="C1179" s="48">
        <v>119.69000200000001</v>
      </c>
      <c r="D1179" s="48">
        <v>120.239998</v>
      </c>
      <c r="E1179" s="48">
        <v>118.769997</v>
      </c>
      <c r="F1179" s="48">
        <v>120.19000200000001</v>
      </c>
      <c r="G1179" s="49">
        <v>181361000</v>
      </c>
      <c r="H1179" s="48">
        <v>109.12370300000001</v>
      </c>
      <c r="I1179" s="52">
        <f t="shared" si="146"/>
        <v>0.90792662604332097</v>
      </c>
      <c r="J1179" s="52">
        <f t="shared" ca="1" si="147"/>
        <v>1</v>
      </c>
      <c r="K1179" s="48">
        <f t="shared" si="142"/>
        <v>108.67</v>
      </c>
      <c r="L1179" s="48">
        <f t="shared" si="143"/>
        <v>109.17</v>
      </c>
      <c r="M1179" s="48">
        <f t="shared" si="144"/>
        <v>107.83</v>
      </c>
      <c r="N1179" s="48">
        <f t="shared" si="145"/>
        <v>109.12</v>
      </c>
      <c r="O1179" s="49">
        <f t="shared" ca="1" si="148"/>
        <v>181361000</v>
      </c>
    </row>
    <row r="1180" spans="1:15" x14ac:dyDescent="0.25">
      <c r="A1180">
        <v>1165</v>
      </c>
      <c r="B1180" s="93">
        <v>40501</v>
      </c>
      <c r="C1180" s="48">
        <v>119.900002</v>
      </c>
      <c r="D1180" s="48">
        <v>120.339996</v>
      </c>
      <c r="E1180" s="48">
        <v>119.25</v>
      </c>
      <c r="F1180" s="48">
        <v>120.290001</v>
      </c>
      <c r="G1180" s="49">
        <v>156852900</v>
      </c>
      <c r="H1180" s="48">
        <v>109.214494</v>
      </c>
      <c r="I1180" s="52">
        <f t="shared" si="146"/>
        <v>0.90792661976950184</v>
      </c>
      <c r="J1180" s="52">
        <f t="shared" ca="1" si="147"/>
        <v>1</v>
      </c>
      <c r="K1180" s="48">
        <f t="shared" si="142"/>
        <v>108.86</v>
      </c>
      <c r="L1180" s="48">
        <f t="shared" si="143"/>
        <v>109.26</v>
      </c>
      <c r="M1180" s="48">
        <f t="shared" si="144"/>
        <v>108.27</v>
      </c>
      <c r="N1180" s="48">
        <f t="shared" si="145"/>
        <v>109.21</v>
      </c>
      <c r="O1180" s="49">
        <f t="shared" ca="1" si="148"/>
        <v>156852900</v>
      </c>
    </row>
    <row r="1181" spans="1:15" x14ac:dyDescent="0.25">
      <c r="A1181">
        <v>1166</v>
      </c>
      <c r="B1181" s="93">
        <v>40500</v>
      </c>
      <c r="C1181" s="48">
        <v>119.360001</v>
      </c>
      <c r="D1181" s="48">
        <v>120.389999</v>
      </c>
      <c r="E1181" s="48">
        <v>119.349998</v>
      </c>
      <c r="F1181" s="48">
        <v>119.959999</v>
      </c>
      <c r="G1181" s="49">
        <v>197723700</v>
      </c>
      <c r="H1181" s="48">
        <v>108.91487600000001</v>
      </c>
      <c r="I1181" s="52">
        <f t="shared" si="146"/>
        <v>0.90792661643820127</v>
      </c>
      <c r="J1181" s="52">
        <f t="shared" ca="1" si="147"/>
        <v>1</v>
      </c>
      <c r="K1181" s="48">
        <f t="shared" si="142"/>
        <v>108.37</v>
      </c>
      <c r="L1181" s="48">
        <f t="shared" si="143"/>
        <v>109.31</v>
      </c>
      <c r="M1181" s="48">
        <f t="shared" si="144"/>
        <v>108.36</v>
      </c>
      <c r="N1181" s="48">
        <f t="shared" si="145"/>
        <v>108.91</v>
      </c>
      <c r="O1181" s="49">
        <f t="shared" ca="1" si="148"/>
        <v>197723700</v>
      </c>
    </row>
    <row r="1182" spans="1:15" x14ac:dyDescent="0.25">
      <c r="A1182">
        <v>1167</v>
      </c>
      <c r="B1182" s="93">
        <v>40499</v>
      </c>
      <c r="C1182" s="48">
        <v>118.209999</v>
      </c>
      <c r="D1182" s="48">
        <v>118.709999</v>
      </c>
      <c r="E1182" s="48">
        <v>117.860001</v>
      </c>
      <c r="F1182" s="48">
        <v>118.220001</v>
      </c>
      <c r="G1182" s="49">
        <v>172308900</v>
      </c>
      <c r="H1182" s="48">
        <v>107.335086</v>
      </c>
      <c r="I1182" s="52">
        <f t="shared" si="146"/>
        <v>0.90792662064010643</v>
      </c>
      <c r="J1182" s="52">
        <f t="shared" ca="1" si="147"/>
        <v>1</v>
      </c>
      <c r="K1182" s="48">
        <f t="shared" si="142"/>
        <v>107.33</v>
      </c>
      <c r="L1182" s="48">
        <f t="shared" si="143"/>
        <v>107.78</v>
      </c>
      <c r="M1182" s="48">
        <f t="shared" si="144"/>
        <v>107.01</v>
      </c>
      <c r="N1182" s="48">
        <f t="shared" si="145"/>
        <v>107.34</v>
      </c>
      <c r="O1182" s="49">
        <f t="shared" ca="1" si="148"/>
        <v>172308900</v>
      </c>
    </row>
    <row r="1183" spans="1:15" x14ac:dyDescent="0.25">
      <c r="A1183">
        <v>1168</v>
      </c>
      <c r="B1183" s="93">
        <v>40498</v>
      </c>
      <c r="C1183" s="48">
        <v>119.290001</v>
      </c>
      <c r="D1183" s="48">
        <v>119.489998</v>
      </c>
      <c r="E1183" s="48">
        <v>117.589996</v>
      </c>
      <c r="F1183" s="48">
        <v>118.160004</v>
      </c>
      <c r="G1183" s="49">
        <v>299566200</v>
      </c>
      <c r="H1183" s="48">
        <v>107.280613</v>
      </c>
      <c r="I1183" s="52">
        <f t="shared" si="146"/>
        <v>0.90792661956917331</v>
      </c>
      <c r="J1183" s="52">
        <f t="shared" ca="1" si="147"/>
        <v>1</v>
      </c>
      <c r="K1183" s="48">
        <f t="shared" si="142"/>
        <v>108.31</v>
      </c>
      <c r="L1183" s="48">
        <f t="shared" si="143"/>
        <v>108.49</v>
      </c>
      <c r="M1183" s="48">
        <f t="shared" si="144"/>
        <v>106.76</v>
      </c>
      <c r="N1183" s="48">
        <f t="shared" si="145"/>
        <v>107.28</v>
      </c>
      <c r="O1183" s="49">
        <f t="shared" ca="1" si="148"/>
        <v>299566200</v>
      </c>
    </row>
    <row r="1184" spans="1:15" x14ac:dyDescent="0.25">
      <c r="A1184">
        <v>1169</v>
      </c>
      <c r="B1184" s="93">
        <v>40497</v>
      </c>
      <c r="C1184" s="48">
        <v>120.58000199999999</v>
      </c>
      <c r="D1184" s="48">
        <v>121.050003</v>
      </c>
      <c r="E1184" s="48">
        <v>119.980003</v>
      </c>
      <c r="F1184" s="48">
        <v>120.029999</v>
      </c>
      <c r="G1184" s="49">
        <v>163940800</v>
      </c>
      <c r="H1184" s="48">
        <v>108.978431</v>
      </c>
      <c r="I1184" s="52">
        <f t="shared" si="146"/>
        <v>0.90792661757832716</v>
      </c>
      <c r="J1184" s="52">
        <f t="shared" ca="1" si="147"/>
        <v>1</v>
      </c>
      <c r="K1184" s="48">
        <f t="shared" si="142"/>
        <v>109.48</v>
      </c>
      <c r="L1184" s="48">
        <f t="shared" si="143"/>
        <v>109.9</v>
      </c>
      <c r="M1184" s="48">
        <f t="shared" si="144"/>
        <v>108.93</v>
      </c>
      <c r="N1184" s="48">
        <f t="shared" si="145"/>
        <v>108.98</v>
      </c>
      <c r="O1184" s="49">
        <f t="shared" ca="1" si="148"/>
        <v>163940800</v>
      </c>
    </row>
    <row r="1185" spans="1:15" x14ac:dyDescent="0.25">
      <c r="A1185">
        <v>1170</v>
      </c>
      <c r="B1185" s="93">
        <v>40494</v>
      </c>
      <c r="C1185" s="48">
        <v>120.82</v>
      </c>
      <c r="D1185" s="48">
        <v>121.349998</v>
      </c>
      <c r="E1185" s="48">
        <v>119.650002</v>
      </c>
      <c r="F1185" s="48">
        <v>120.199997</v>
      </c>
      <c r="G1185" s="49">
        <v>239068800</v>
      </c>
      <c r="H1185" s="48">
        <v>109.132777</v>
      </c>
      <c r="I1185" s="52">
        <f t="shared" si="146"/>
        <v>0.90792661999816859</v>
      </c>
      <c r="J1185" s="52">
        <f t="shared" ca="1" si="147"/>
        <v>1</v>
      </c>
      <c r="K1185" s="48">
        <f t="shared" si="142"/>
        <v>109.7</v>
      </c>
      <c r="L1185" s="48">
        <f t="shared" si="143"/>
        <v>110.18</v>
      </c>
      <c r="M1185" s="48">
        <f t="shared" si="144"/>
        <v>108.63</v>
      </c>
      <c r="N1185" s="48">
        <f t="shared" si="145"/>
        <v>109.13</v>
      </c>
      <c r="O1185" s="49">
        <f t="shared" ca="1" si="148"/>
        <v>239068800</v>
      </c>
    </row>
    <row r="1186" spans="1:15" x14ac:dyDescent="0.25">
      <c r="A1186">
        <v>1171</v>
      </c>
      <c r="B1186" s="93">
        <v>40493</v>
      </c>
      <c r="C1186" s="48">
        <v>121.050003</v>
      </c>
      <c r="D1186" s="48">
        <v>121.82</v>
      </c>
      <c r="E1186" s="48">
        <v>120.68</v>
      </c>
      <c r="F1186" s="48">
        <v>121.639999</v>
      </c>
      <c r="G1186" s="49">
        <v>158017600</v>
      </c>
      <c r="H1186" s="48">
        <v>110.44019299999999</v>
      </c>
      <c r="I1186" s="52">
        <f t="shared" si="146"/>
        <v>0.9079266187761148</v>
      </c>
      <c r="J1186" s="52">
        <f t="shared" ca="1" si="147"/>
        <v>1</v>
      </c>
      <c r="K1186" s="48">
        <f t="shared" si="142"/>
        <v>109.9</v>
      </c>
      <c r="L1186" s="48">
        <f t="shared" si="143"/>
        <v>110.6</v>
      </c>
      <c r="M1186" s="48">
        <f t="shared" si="144"/>
        <v>109.57</v>
      </c>
      <c r="N1186" s="48">
        <f t="shared" si="145"/>
        <v>110.44</v>
      </c>
      <c r="O1186" s="49">
        <f t="shared" ca="1" si="148"/>
        <v>158017600</v>
      </c>
    </row>
    <row r="1187" spans="1:15" x14ac:dyDescent="0.25">
      <c r="A1187">
        <v>1172</v>
      </c>
      <c r="B1187" s="93">
        <v>40492</v>
      </c>
      <c r="C1187" s="48">
        <v>121.58000199999999</v>
      </c>
      <c r="D1187" s="48">
        <v>122.160004</v>
      </c>
      <c r="E1187" s="48">
        <v>120.660004</v>
      </c>
      <c r="F1187" s="48">
        <v>122.099998</v>
      </c>
      <c r="G1187" s="49">
        <v>221387400</v>
      </c>
      <c r="H1187" s="48">
        <v>110.857839</v>
      </c>
      <c r="I1187" s="52">
        <f t="shared" si="146"/>
        <v>0.90792662420846226</v>
      </c>
      <c r="J1187" s="52">
        <f t="shared" ca="1" si="147"/>
        <v>1</v>
      </c>
      <c r="K1187" s="48">
        <f t="shared" si="142"/>
        <v>110.39</v>
      </c>
      <c r="L1187" s="48">
        <f t="shared" si="143"/>
        <v>110.91</v>
      </c>
      <c r="M1187" s="48">
        <f t="shared" si="144"/>
        <v>109.55</v>
      </c>
      <c r="N1187" s="48">
        <f t="shared" si="145"/>
        <v>110.86</v>
      </c>
      <c r="O1187" s="49">
        <f t="shared" ca="1" si="148"/>
        <v>221387400</v>
      </c>
    </row>
    <row r="1188" spans="1:15" x14ac:dyDescent="0.25">
      <c r="A1188">
        <v>1173</v>
      </c>
      <c r="B1188" s="93">
        <v>40491</v>
      </c>
      <c r="C1188" s="48">
        <v>122.82</v>
      </c>
      <c r="D1188" s="48">
        <v>122.949997</v>
      </c>
      <c r="E1188" s="48">
        <v>121.120003</v>
      </c>
      <c r="F1188" s="48">
        <v>121.610001</v>
      </c>
      <c r="G1188" s="49">
        <v>186621600</v>
      </c>
      <c r="H1188" s="48">
        <v>110.41295700000001</v>
      </c>
      <c r="I1188" s="52">
        <f t="shared" si="146"/>
        <v>0.90792661863393953</v>
      </c>
      <c r="J1188" s="52">
        <f t="shared" ca="1" si="147"/>
        <v>1</v>
      </c>
      <c r="K1188" s="48">
        <f t="shared" si="142"/>
        <v>111.51</v>
      </c>
      <c r="L1188" s="48">
        <f t="shared" si="143"/>
        <v>111.63</v>
      </c>
      <c r="M1188" s="48">
        <f t="shared" si="144"/>
        <v>109.97</v>
      </c>
      <c r="N1188" s="48">
        <f t="shared" si="145"/>
        <v>110.41</v>
      </c>
      <c r="O1188" s="49">
        <f t="shared" ca="1" si="148"/>
        <v>186621600</v>
      </c>
    </row>
    <row r="1189" spans="1:15" x14ac:dyDescent="0.25">
      <c r="A1189">
        <v>1174</v>
      </c>
      <c r="B1189" s="93">
        <v>40490</v>
      </c>
      <c r="C1189" s="48">
        <v>122.339996</v>
      </c>
      <c r="D1189" s="48">
        <v>122.69000200000001</v>
      </c>
      <c r="E1189" s="48">
        <v>121.94000200000001</v>
      </c>
      <c r="F1189" s="48">
        <v>122.489998</v>
      </c>
      <c r="G1189" s="49">
        <v>156107100</v>
      </c>
      <c r="H1189" s="48">
        <v>111.21193</v>
      </c>
      <c r="I1189" s="52">
        <f t="shared" si="146"/>
        <v>0.90792662107807365</v>
      </c>
      <c r="J1189" s="52">
        <f t="shared" ca="1" si="147"/>
        <v>1</v>
      </c>
      <c r="K1189" s="48">
        <f t="shared" si="142"/>
        <v>111.08</v>
      </c>
      <c r="L1189" s="48">
        <f t="shared" si="143"/>
        <v>111.39</v>
      </c>
      <c r="M1189" s="48">
        <f t="shared" si="144"/>
        <v>110.71</v>
      </c>
      <c r="N1189" s="48">
        <f t="shared" si="145"/>
        <v>111.21</v>
      </c>
      <c r="O1189" s="49">
        <f t="shared" ca="1" si="148"/>
        <v>156107100</v>
      </c>
    </row>
    <row r="1190" spans="1:15" x14ac:dyDescent="0.25">
      <c r="A1190">
        <v>1175</v>
      </c>
      <c r="B1190" s="93">
        <v>40487</v>
      </c>
      <c r="C1190" s="48">
        <v>122.339996</v>
      </c>
      <c r="D1190" s="48">
        <v>122.91999800000001</v>
      </c>
      <c r="E1190" s="48">
        <v>122.18</v>
      </c>
      <c r="F1190" s="48">
        <v>122.720001</v>
      </c>
      <c r="G1190" s="49">
        <v>180654100</v>
      </c>
      <c r="H1190" s="48">
        <v>111.420756</v>
      </c>
      <c r="I1190" s="52">
        <f t="shared" si="146"/>
        <v>0.90792662232784693</v>
      </c>
      <c r="J1190" s="52">
        <f t="shared" ca="1" si="147"/>
        <v>1</v>
      </c>
      <c r="K1190" s="48">
        <f t="shared" si="142"/>
        <v>111.08</v>
      </c>
      <c r="L1190" s="48">
        <f t="shared" si="143"/>
        <v>111.6</v>
      </c>
      <c r="M1190" s="48">
        <f t="shared" si="144"/>
        <v>110.93</v>
      </c>
      <c r="N1190" s="48">
        <f t="shared" si="145"/>
        <v>111.42</v>
      </c>
      <c r="O1190" s="49">
        <f t="shared" ca="1" si="148"/>
        <v>180654100</v>
      </c>
    </row>
    <row r="1191" spans="1:15" x14ac:dyDescent="0.25">
      <c r="A1191">
        <v>1176</v>
      </c>
      <c r="B1191" s="93">
        <v>40486</v>
      </c>
      <c r="C1191" s="48">
        <v>121.279999</v>
      </c>
      <c r="D1191" s="48">
        <v>122.32</v>
      </c>
      <c r="E1191" s="48">
        <v>119.970001</v>
      </c>
      <c r="F1191" s="48">
        <v>122.260002</v>
      </c>
      <c r="G1191" s="49">
        <v>215039400</v>
      </c>
      <c r="H1191" s="48">
        <v>111.00311000000001</v>
      </c>
      <c r="I1191" s="52">
        <f t="shared" si="146"/>
        <v>0.90792661691597232</v>
      </c>
      <c r="J1191" s="52">
        <f t="shared" ca="1" si="147"/>
        <v>1</v>
      </c>
      <c r="K1191" s="48">
        <f t="shared" si="142"/>
        <v>110.11</v>
      </c>
      <c r="L1191" s="48">
        <f t="shared" si="143"/>
        <v>111.06</v>
      </c>
      <c r="M1191" s="48">
        <f t="shared" si="144"/>
        <v>108.92</v>
      </c>
      <c r="N1191" s="48">
        <f t="shared" si="145"/>
        <v>111</v>
      </c>
      <c r="O1191" s="49">
        <f t="shared" ca="1" si="148"/>
        <v>215039400</v>
      </c>
    </row>
    <row r="1192" spans="1:15" x14ac:dyDescent="0.25">
      <c r="A1192">
        <v>1177</v>
      </c>
      <c r="B1192" s="93">
        <v>40485</v>
      </c>
      <c r="C1192" s="48">
        <v>119.68</v>
      </c>
      <c r="D1192" s="48">
        <v>120.019997</v>
      </c>
      <c r="E1192" s="48">
        <v>118.449997</v>
      </c>
      <c r="F1192" s="48">
        <v>119.949997</v>
      </c>
      <c r="G1192" s="49">
        <v>226702800</v>
      </c>
      <c r="H1192" s="48">
        <v>108.905795</v>
      </c>
      <c r="I1192" s="52">
        <f t="shared" si="146"/>
        <v>0.90792661712196621</v>
      </c>
      <c r="J1192" s="52">
        <f t="shared" ca="1" si="147"/>
        <v>1</v>
      </c>
      <c r="K1192" s="48">
        <f t="shared" si="142"/>
        <v>108.66</v>
      </c>
      <c r="L1192" s="48">
        <f t="shared" si="143"/>
        <v>108.97</v>
      </c>
      <c r="M1192" s="48">
        <f t="shared" si="144"/>
        <v>107.54</v>
      </c>
      <c r="N1192" s="48">
        <f t="shared" si="145"/>
        <v>108.91</v>
      </c>
      <c r="O1192" s="49">
        <f t="shared" ca="1" si="148"/>
        <v>226702800</v>
      </c>
    </row>
    <row r="1193" spans="1:15" x14ac:dyDescent="0.25">
      <c r="A1193">
        <v>1178</v>
      </c>
      <c r="B1193" s="93">
        <v>40484</v>
      </c>
      <c r="C1193" s="48">
        <v>119.41999800000001</v>
      </c>
      <c r="D1193" s="48">
        <v>119.75</v>
      </c>
      <c r="E1193" s="48">
        <v>119.099998</v>
      </c>
      <c r="F1193" s="48">
        <v>119.470001</v>
      </c>
      <c r="G1193" s="49">
        <v>158345900</v>
      </c>
      <c r="H1193" s="48">
        <v>108.469994</v>
      </c>
      <c r="I1193" s="52">
        <f t="shared" si="146"/>
        <v>0.90792661833157595</v>
      </c>
      <c r="J1193" s="52">
        <f t="shared" ca="1" si="147"/>
        <v>1</v>
      </c>
      <c r="K1193" s="48">
        <f t="shared" si="142"/>
        <v>108.42</v>
      </c>
      <c r="L1193" s="48">
        <f t="shared" si="143"/>
        <v>108.72</v>
      </c>
      <c r="M1193" s="48">
        <f t="shared" si="144"/>
        <v>108.13</v>
      </c>
      <c r="N1193" s="48">
        <f t="shared" si="145"/>
        <v>108.47</v>
      </c>
      <c r="O1193" s="49">
        <f t="shared" ca="1" si="148"/>
        <v>158345900</v>
      </c>
    </row>
    <row r="1194" spans="1:15" x14ac:dyDescent="0.25">
      <c r="A1194">
        <v>1179</v>
      </c>
      <c r="B1194" s="93">
        <v>40483</v>
      </c>
      <c r="C1194" s="48">
        <v>119.07</v>
      </c>
      <c r="D1194" s="48">
        <v>119.75</v>
      </c>
      <c r="E1194" s="48">
        <v>117.849998</v>
      </c>
      <c r="F1194" s="48">
        <v>118.529999</v>
      </c>
      <c r="G1194" s="49">
        <v>174074800</v>
      </c>
      <c r="H1194" s="48">
        <v>107.616541</v>
      </c>
      <c r="I1194" s="52">
        <f t="shared" si="146"/>
        <v>0.90792661695711308</v>
      </c>
      <c r="J1194" s="52">
        <f t="shared" ca="1" si="147"/>
        <v>1</v>
      </c>
      <c r="K1194" s="48">
        <f t="shared" si="142"/>
        <v>108.11</v>
      </c>
      <c r="L1194" s="48">
        <f t="shared" si="143"/>
        <v>108.72</v>
      </c>
      <c r="M1194" s="48">
        <f t="shared" si="144"/>
        <v>107</v>
      </c>
      <c r="N1194" s="48">
        <f t="shared" si="145"/>
        <v>107.62</v>
      </c>
      <c r="O1194" s="49">
        <f t="shared" ca="1" si="148"/>
        <v>174074800</v>
      </c>
    </row>
    <row r="1195" spans="1:15" x14ac:dyDescent="0.25">
      <c r="A1195">
        <v>1180</v>
      </c>
      <c r="B1195" s="93">
        <v>40480</v>
      </c>
      <c r="C1195" s="48">
        <v>118.279999</v>
      </c>
      <c r="D1195" s="48">
        <v>118.720001</v>
      </c>
      <c r="E1195" s="48">
        <v>118.07</v>
      </c>
      <c r="F1195" s="48">
        <v>118.489998</v>
      </c>
      <c r="G1195" s="49">
        <v>144305500</v>
      </c>
      <c r="H1195" s="48">
        <v>107.580223</v>
      </c>
      <c r="I1195" s="52">
        <f t="shared" si="146"/>
        <v>0.90792661672591135</v>
      </c>
      <c r="J1195" s="52">
        <f t="shared" ca="1" si="147"/>
        <v>1</v>
      </c>
      <c r="K1195" s="48">
        <f t="shared" si="142"/>
        <v>107.39</v>
      </c>
      <c r="L1195" s="48">
        <f t="shared" si="143"/>
        <v>107.79</v>
      </c>
      <c r="M1195" s="48">
        <f t="shared" si="144"/>
        <v>107.2</v>
      </c>
      <c r="N1195" s="48">
        <f t="shared" si="145"/>
        <v>107.58</v>
      </c>
      <c r="O1195" s="49">
        <f t="shared" ca="1" si="148"/>
        <v>144305500</v>
      </c>
    </row>
    <row r="1196" spans="1:15" x14ac:dyDescent="0.25">
      <c r="A1196">
        <v>1181</v>
      </c>
      <c r="B1196" s="93">
        <v>40479</v>
      </c>
      <c r="C1196" s="48">
        <v>119.05999799999999</v>
      </c>
      <c r="D1196" s="48">
        <v>119.110001</v>
      </c>
      <c r="E1196" s="48">
        <v>117.83000199999999</v>
      </c>
      <c r="F1196" s="48">
        <v>118.400002</v>
      </c>
      <c r="G1196" s="49">
        <v>168576000</v>
      </c>
      <c r="H1196" s="48">
        <v>107.498513</v>
      </c>
      <c r="I1196" s="52">
        <f t="shared" si="146"/>
        <v>0.90792661473096936</v>
      </c>
      <c r="J1196" s="52">
        <f t="shared" ca="1" si="147"/>
        <v>1</v>
      </c>
      <c r="K1196" s="48">
        <f t="shared" si="142"/>
        <v>108.1</v>
      </c>
      <c r="L1196" s="48">
        <f t="shared" si="143"/>
        <v>108.14</v>
      </c>
      <c r="M1196" s="48">
        <f t="shared" si="144"/>
        <v>106.98</v>
      </c>
      <c r="N1196" s="48">
        <f t="shared" si="145"/>
        <v>107.5</v>
      </c>
      <c r="O1196" s="49">
        <f t="shared" ca="1" si="148"/>
        <v>168576000</v>
      </c>
    </row>
    <row r="1197" spans="1:15" x14ac:dyDescent="0.25">
      <c r="A1197">
        <v>1182</v>
      </c>
      <c r="B1197" s="93">
        <v>40478</v>
      </c>
      <c r="C1197" s="48">
        <v>117.889999</v>
      </c>
      <c r="D1197" s="48">
        <v>118.510002</v>
      </c>
      <c r="E1197" s="48">
        <v>117.260002</v>
      </c>
      <c r="F1197" s="48">
        <v>118.379997</v>
      </c>
      <c r="G1197" s="49">
        <v>190024000</v>
      </c>
      <c r="H1197" s="48">
        <v>107.480351</v>
      </c>
      <c r="I1197" s="52">
        <f t="shared" si="146"/>
        <v>0.90792662378594247</v>
      </c>
      <c r="J1197" s="52">
        <f t="shared" ca="1" si="147"/>
        <v>1</v>
      </c>
      <c r="K1197" s="48">
        <f t="shared" si="142"/>
        <v>107.04</v>
      </c>
      <c r="L1197" s="48">
        <f t="shared" si="143"/>
        <v>107.6</v>
      </c>
      <c r="M1197" s="48">
        <f t="shared" si="144"/>
        <v>106.46</v>
      </c>
      <c r="N1197" s="48">
        <f t="shared" si="145"/>
        <v>107.48</v>
      </c>
      <c r="O1197" s="49">
        <f t="shared" ca="1" si="148"/>
        <v>190024000</v>
      </c>
    </row>
    <row r="1198" spans="1:15" x14ac:dyDescent="0.25">
      <c r="A1198">
        <v>1183</v>
      </c>
      <c r="B1198" s="93">
        <v>40477</v>
      </c>
      <c r="C1198" s="48">
        <v>118.099998</v>
      </c>
      <c r="D1198" s="48">
        <v>118.839996</v>
      </c>
      <c r="E1198" s="48">
        <v>117.870003</v>
      </c>
      <c r="F1198" s="48">
        <v>118.720001</v>
      </c>
      <c r="G1198" s="49">
        <v>158982900</v>
      </c>
      <c r="H1198" s="48">
        <v>107.78904900000001</v>
      </c>
      <c r="I1198" s="52">
        <f t="shared" si="146"/>
        <v>0.90792661802622465</v>
      </c>
      <c r="J1198" s="52">
        <f t="shared" ca="1" si="147"/>
        <v>1</v>
      </c>
      <c r="K1198" s="48">
        <f t="shared" si="142"/>
        <v>107.23</v>
      </c>
      <c r="L1198" s="48">
        <f t="shared" si="143"/>
        <v>107.9</v>
      </c>
      <c r="M1198" s="48">
        <f t="shared" si="144"/>
        <v>107.02</v>
      </c>
      <c r="N1198" s="48">
        <f t="shared" si="145"/>
        <v>107.79</v>
      </c>
      <c r="O1198" s="49">
        <f t="shared" ca="1" si="148"/>
        <v>158982900</v>
      </c>
    </row>
    <row r="1199" spans="1:15" x14ac:dyDescent="0.25">
      <c r="A1199">
        <v>1184</v>
      </c>
      <c r="B1199" s="93">
        <v>40476</v>
      </c>
      <c r="C1199" s="48">
        <v>119.139999</v>
      </c>
      <c r="D1199" s="48">
        <v>119.760002</v>
      </c>
      <c r="E1199" s="48">
        <v>118.610001</v>
      </c>
      <c r="F1199" s="48">
        <v>118.699997</v>
      </c>
      <c r="G1199" s="49">
        <v>151145700</v>
      </c>
      <c r="H1199" s="48">
        <v>107.770887</v>
      </c>
      <c r="I1199" s="52">
        <f t="shared" si="146"/>
        <v>0.90792661940842345</v>
      </c>
      <c r="J1199" s="52">
        <f t="shared" ca="1" si="147"/>
        <v>1</v>
      </c>
      <c r="K1199" s="48">
        <f t="shared" si="142"/>
        <v>108.17</v>
      </c>
      <c r="L1199" s="48">
        <f t="shared" si="143"/>
        <v>108.73</v>
      </c>
      <c r="M1199" s="48">
        <f t="shared" si="144"/>
        <v>107.69</v>
      </c>
      <c r="N1199" s="48">
        <f t="shared" si="145"/>
        <v>107.77</v>
      </c>
      <c r="O1199" s="49">
        <f t="shared" ca="1" si="148"/>
        <v>151145700</v>
      </c>
    </row>
    <row r="1200" spans="1:15" x14ac:dyDescent="0.25">
      <c r="A1200">
        <v>1185</v>
      </c>
      <c r="B1200" s="93">
        <v>40473</v>
      </c>
      <c r="C1200" s="48">
        <v>118.30999799999999</v>
      </c>
      <c r="D1200" s="48">
        <v>118.529999</v>
      </c>
      <c r="E1200" s="48">
        <v>118</v>
      </c>
      <c r="F1200" s="48">
        <v>118.349998</v>
      </c>
      <c r="G1200" s="49">
        <v>108212400</v>
      </c>
      <c r="H1200" s="48">
        <v>107.453114</v>
      </c>
      <c r="I1200" s="52">
        <f t="shared" si="146"/>
        <v>0.90792662286314529</v>
      </c>
      <c r="J1200" s="52">
        <f t="shared" ca="1" si="147"/>
        <v>1</v>
      </c>
      <c r="K1200" s="48">
        <f t="shared" si="142"/>
        <v>107.42</v>
      </c>
      <c r="L1200" s="48">
        <f t="shared" si="143"/>
        <v>107.62</v>
      </c>
      <c r="M1200" s="48">
        <f t="shared" si="144"/>
        <v>107.14</v>
      </c>
      <c r="N1200" s="48">
        <f t="shared" si="145"/>
        <v>107.45</v>
      </c>
      <c r="O1200" s="49">
        <f t="shared" ca="1" si="148"/>
        <v>108212400</v>
      </c>
    </row>
    <row r="1201" spans="1:15" x14ac:dyDescent="0.25">
      <c r="A1201">
        <v>1186</v>
      </c>
      <c r="B1201" s="93">
        <v>40472</v>
      </c>
      <c r="C1201" s="48">
        <v>118.400002</v>
      </c>
      <c r="D1201" s="48">
        <v>119.089996</v>
      </c>
      <c r="E1201" s="48">
        <v>117.209999</v>
      </c>
      <c r="F1201" s="48">
        <v>118.129997</v>
      </c>
      <c r="G1201" s="49">
        <v>221585500</v>
      </c>
      <c r="H1201" s="48">
        <v>107.25336900000001</v>
      </c>
      <c r="I1201" s="52">
        <f t="shared" si="146"/>
        <v>0.90792662087344334</v>
      </c>
      <c r="J1201" s="52">
        <f t="shared" ca="1" si="147"/>
        <v>1</v>
      </c>
      <c r="K1201" s="48">
        <f t="shared" si="142"/>
        <v>107.5</v>
      </c>
      <c r="L1201" s="48">
        <f t="shared" si="143"/>
        <v>108.12</v>
      </c>
      <c r="M1201" s="48">
        <f t="shared" si="144"/>
        <v>106.42</v>
      </c>
      <c r="N1201" s="48">
        <f t="shared" si="145"/>
        <v>107.25</v>
      </c>
      <c r="O1201" s="49">
        <f t="shared" ca="1" si="148"/>
        <v>221585500</v>
      </c>
    </row>
    <row r="1202" spans="1:15" x14ac:dyDescent="0.25">
      <c r="A1202">
        <v>1187</v>
      </c>
      <c r="B1202" s="93">
        <v>40471</v>
      </c>
      <c r="C1202" s="48">
        <v>116.94000200000001</v>
      </c>
      <c r="D1202" s="48">
        <v>118.44000200000001</v>
      </c>
      <c r="E1202" s="48">
        <v>116.870003</v>
      </c>
      <c r="F1202" s="48">
        <v>117.870003</v>
      </c>
      <c r="G1202" s="49">
        <v>200051800</v>
      </c>
      <c r="H1202" s="48">
        <v>107.017313</v>
      </c>
      <c r="I1202" s="52">
        <f t="shared" si="146"/>
        <v>0.90792661640977479</v>
      </c>
      <c r="J1202" s="52">
        <f t="shared" ca="1" si="147"/>
        <v>1</v>
      </c>
      <c r="K1202" s="48">
        <f t="shared" si="142"/>
        <v>106.17</v>
      </c>
      <c r="L1202" s="48">
        <f t="shared" si="143"/>
        <v>107.53</v>
      </c>
      <c r="M1202" s="48">
        <f t="shared" si="144"/>
        <v>106.11</v>
      </c>
      <c r="N1202" s="48">
        <f t="shared" si="145"/>
        <v>107.02</v>
      </c>
      <c r="O1202" s="49">
        <f t="shared" ca="1" si="148"/>
        <v>200051800</v>
      </c>
    </row>
    <row r="1203" spans="1:15" x14ac:dyDescent="0.25">
      <c r="A1203">
        <v>1188</v>
      </c>
      <c r="B1203" s="93">
        <v>40470</v>
      </c>
      <c r="C1203" s="48">
        <v>117.19000200000001</v>
      </c>
      <c r="D1203" s="48">
        <v>117.849998</v>
      </c>
      <c r="E1203" s="48">
        <v>116.019997</v>
      </c>
      <c r="F1203" s="48">
        <v>116.730003</v>
      </c>
      <c r="G1203" s="49">
        <v>280604700</v>
      </c>
      <c r="H1203" s="48">
        <v>105.982277</v>
      </c>
      <c r="I1203" s="52">
        <f t="shared" si="146"/>
        <v>0.90792661934567076</v>
      </c>
      <c r="J1203" s="52">
        <f t="shared" ca="1" si="147"/>
        <v>1</v>
      </c>
      <c r="K1203" s="48">
        <f t="shared" si="142"/>
        <v>106.4</v>
      </c>
      <c r="L1203" s="48">
        <f t="shared" si="143"/>
        <v>107</v>
      </c>
      <c r="M1203" s="48">
        <f t="shared" si="144"/>
        <v>105.34</v>
      </c>
      <c r="N1203" s="48">
        <f t="shared" si="145"/>
        <v>105.98</v>
      </c>
      <c r="O1203" s="49">
        <f t="shared" ca="1" si="148"/>
        <v>280604700</v>
      </c>
    </row>
    <row r="1204" spans="1:15" x14ac:dyDescent="0.25">
      <c r="A1204">
        <v>1189</v>
      </c>
      <c r="B1204" s="93">
        <v>40469</v>
      </c>
      <c r="C1204" s="48">
        <v>117.739998</v>
      </c>
      <c r="D1204" s="48">
        <v>118.66999800000001</v>
      </c>
      <c r="E1204" s="48">
        <v>117.30999799999999</v>
      </c>
      <c r="F1204" s="48">
        <v>118.279999</v>
      </c>
      <c r="G1204" s="49">
        <v>141204800</v>
      </c>
      <c r="H1204" s="48">
        <v>107.38955900000001</v>
      </c>
      <c r="I1204" s="52">
        <f t="shared" si="146"/>
        <v>0.90792661403387398</v>
      </c>
      <c r="J1204" s="52">
        <f t="shared" ca="1" si="147"/>
        <v>1</v>
      </c>
      <c r="K1204" s="48">
        <f t="shared" si="142"/>
        <v>106.9</v>
      </c>
      <c r="L1204" s="48">
        <f t="shared" si="143"/>
        <v>107.74</v>
      </c>
      <c r="M1204" s="48">
        <f t="shared" si="144"/>
        <v>106.51</v>
      </c>
      <c r="N1204" s="48">
        <f t="shared" si="145"/>
        <v>107.39</v>
      </c>
      <c r="O1204" s="49">
        <f t="shared" ca="1" si="148"/>
        <v>141204800</v>
      </c>
    </row>
    <row r="1205" spans="1:15" x14ac:dyDescent="0.25">
      <c r="A1205">
        <v>1190</v>
      </c>
      <c r="B1205" s="93">
        <v>40466</v>
      </c>
      <c r="C1205" s="48">
        <v>118.279999</v>
      </c>
      <c r="D1205" s="48">
        <v>118.349998</v>
      </c>
      <c r="E1205" s="48">
        <v>116.760002</v>
      </c>
      <c r="F1205" s="48">
        <v>117.699997</v>
      </c>
      <c r="G1205" s="49">
        <v>243705000</v>
      </c>
      <c r="H1205" s="48">
        <v>106.86296</v>
      </c>
      <c r="I1205" s="52">
        <f t="shared" si="146"/>
        <v>0.90792661617485004</v>
      </c>
      <c r="J1205" s="52">
        <f t="shared" ca="1" si="147"/>
        <v>1</v>
      </c>
      <c r="K1205" s="48">
        <f t="shared" si="142"/>
        <v>107.39</v>
      </c>
      <c r="L1205" s="48">
        <f t="shared" si="143"/>
        <v>107.45</v>
      </c>
      <c r="M1205" s="48">
        <f t="shared" si="144"/>
        <v>106.01</v>
      </c>
      <c r="N1205" s="48">
        <f t="shared" si="145"/>
        <v>106.86</v>
      </c>
      <c r="O1205" s="49">
        <f t="shared" ca="1" si="148"/>
        <v>243705000</v>
      </c>
    </row>
    <row r="1206" spans="1:15" x14ac:dyDescent="0.25">
      <c r="A1206">
        <v>1191</v>
      </c>
      <c r="B1206" s="93">
        <v>40465</v>
      </c>
      <c r="C1206" s="48">
        <v>117.80999799999999</v>
      </c>
      <c r="D1206" s="48">
        <v>118.010002</v>
      </c>
      <c r="E1206" s="48">
        <v>116.720001</v>
      </c>
      <c r="F1206" s="48">
        <v>117.459999</v>
      </c>
      <c r="G1206" s="49">
        <v>217764300</v>
      </c>
      <c r="H1206" s="48">
        <v>106.64506</v>
      </c>
      <c r="I1206" s="52">
        <f t="shared" si="146"/>
        <v>0.90792662104483757</v>
      </c>
      <c r="J1206" s="52">
        <f t="shared" ca="1" si="147"/>
        <v>1</v>
      </c>
      <c r="K1206" s="48">
        <f t="shared" si="142"/>
        <v>106.96</v>
      </c>
      <c r="L1206" s="48">
        <f t="shared" si="143"/>
        <v>107.14</v>
      </c>
      <c r="M1206" s="48">
        <f t="shared" si="144"/>
        <v>105.97</v>
      </c>
      <c r="N1206" s="48">
        <f t="shared" si="145"/>
        <v>106.65</v>
      </c>
      <c r="O1206" s="49">
        <f t="shared" ca="1" si="148"/>
        <v>217764300</v>
      </c>
    </row>
    <row r="1207" spans="1:15" x14ac:dyDescent="0.25">
      <c r="A1207">
        <v>1192</v>
      </c>
      <c r="B1207" s="93">
        <v>40464</v>
      </c>
      <c r="C1207" s="48">
        <v>117.660004</v>
      </c>
      <c r="D1207" s="48">
        <v>118.550003</v>
      </c>
      <c r="E1207" s="48">
        <v>117.379997</v>
      </c>
      <c r="F1207" s="48">
        <v>117.91999800000001</v>
      </c>
      <c r="G1207" s="49">
        <v>194347200</v>
      </c>
      <c r="H1207" s="48">
        <v>107.06270499999999</v>
      </c>
      <c r="I1207" s="52">
        <f t="shared" si="146"/>
        <v>0.90792661818057352</v>
      </c>
      <c r="J1207" s="52">
        <f t="shared" ca="1" si="147"/>
        <v>1</v>
      </c>
      <c r="K1207" s="48">
        <f t="shared" si="142"/>
        <v>106.83</v>
      </c>
      <c r="L1207" s="48">
        <f t="shared" si="143"/>
        <v>107.63</v>
      </c>
      <c r="M1207" s="48">
        <f t="shared" si="144"/>
        <v>106.57</v>
      </c>
      <c r="N1207" s="48">
        <f t="shared" si="145"/>
        <v>107.06</v>
      </c>
      <c r="O1207" s="49">
        <f t="shared" ca="1" si="148"/>
        <v>194347200</v>
      </c>
    </row>
    <row r="1208" spans="1:15" x14ac:dyDescent="0.25">
      <c r="A1208">
        <v>1193</v>
      </c>
      <c r="B1208" s="93">
        <v>40463</v>
      </c>
      <c r="C1208" s="48">
        <v>116.269997</v>
      </c>
      <c r="D1208" s="48">
        <v>117.349998</v>
      </c>
      <c r="E1208" s="48">
        <v>115.650002</v>
      </c>
      <c r="F1208" s="48">
        <v>117.010002</v>
      </c>
      <c r="G1208" s="49">
        <v>182210000</v>
      </c>
      <c r="H1208" s="48">
        <v>106.236496</v>
      </c>
      <c r="I1208" s="52">
        <f t="shared" si="146"/>
        <v>0.90792662323003803</v>
      </c>
      <c r="J1208" s="52">
        <f t="shared" ca="1" si="147"/>
        <v>1</v>
      </c>
      <c r="K1208" s="48">
        <f t="shared" si="142"/>
        <v>105.56</v>
      </c>
      <c r="L1208" s="48">
        <f t="shared" si="143"/>
        <v>106.55</v>
      </c>
      <c r="M1208" s="48">
        <f t="shared" si="144"/>
        <v>105</v>
      </c>
      <c r="N1208" s="48">
        <f t="shared" si="145"/>
        <v>106.24</v>
      </c>
      <c r="O1208" s="49">
        <f t="shared" ca="1" si="148"/>
        <v>182210000</v>
      </c>
    </row>
    <row r="1209" spans="1:15" x14ac:dyDescent="0.25">
      <c r="A1209">
        <v>1194</v>
      </c>
      <c r="B1209" s="93">
        <v>40462</v>
      </c>
      <c r="C1209" s="48">
        <v>116.720001</v>
      </c>
      <c r="D1209" s="48">
        <v>116.970001</v>
      </c>
      <c r="E1209" s="48">
        <v>116.25</v>
      </c>
      <c r="F1209" s="48">
        <v>116.650002</v>
      </c>
      <c r="G1209" s="49">
        <v>103098300</v>
      </c>
      <c r="H1209" s="48">
        <v>105.90964099999999</v>
      </c>
      <c r="I1209" s="52">
        <f t="shared" si="146"/>
        <v>0.90792661109427153</v>
      </c>
      <c r="J1209" s="52">
        <f t="shared" ca="1" si="147"/>
        <v>1</v>
      </c>
      <c r="K1209" s="48">
        <f t="shared" si="142"/>
        <v>105.97</v>
      </c>
      <c r="L1209" s="48">
        <f t="shared" si="143"/>
        <v>106.2</v>
      </c>
      <c r="M1209" s="48">
        <f t="shared" si="144"/>
        <v>105.55</v>
      </c>
      <c r="N1209" s="48">
        <f t="shared" si="145"/>
        <v>105.91</v>
      </c>
      <c r="O1209" s="49">
        <f t="shared" ca="1" si="148"/>
        <v>103098300</v>
      </c>
    </row>
    <row r="1210" spans="1:15" x14ac:dyDescent="0.25">
      <c r="A1210">
        <v>1195</v>
      </c>
      <c r="B1210" s="93">
        <v>40459</v>
      </c>
      <c r="C1210" s="48">
        <v>116.050003</v>
      </c>
      <c r="D1210" s="48">
        <v>116.860001</v>
      </c>
      <c r="E1210" s="48">
        <v>115.610001</v>
      </c>
      <c r="F1210" s="48">
        <v>116.540001</v>
      </c>
      <c r="G1210" s="49">
        <v>177760100</v>
      </c>
      <c r="H1210" s="48">
        <v>105.809769</v>
      </c>
      <c r="I1210" s="52">
        <f t="shared" si="146"/>
        <v>0.90792661826045462</v>
      </c>
      <c r="J1210" s="52">
        <f t="shared" ca="1" si="147"/>
        <v>1</v>
      </c>
      <c r="K1210" s="48">
        <f t="shared" si="142"/>
        <v>105.36</v>
      </c>
      <c r="L1210" s="48">
        <f t="shared" si="143"/>
        <v>106.1</v>
      </c>
      <c r="M1210" s="48">
        <f t="shared" si="144"/>
        <v>104.97</v>
      </c>
      <c r="N1210" s="48">
        <f t="shared" si="145"/>
        <v>105.81</v>
      </c>
      <c r="O1210" s="49">
        <f t="shared" ca="1" si="148"/>
        <v>177760100</v>
      </c>
    </row>
    <row r="1211" spans="1:15" x14ac:dyDescent="0.25">
      <c r="A1211">
        <v>1196</v>
      </c>
      <c r="B1211" s="93">
        <v>40458</v>
      </c>
      <c r="C1211" s="48">
        <v>116.5</v>
      </c>
      <c r="D1211" s="48">
        <v>116.529999</v>
      </c>
      <c r="E1211" s="48">
        <v>115.19000200000001</v>
      </c>
      <c r="F1211" s="48">
        <v>115.889999</v>
      </c>
      <c r="G1211" s="49">
        <v>164860000</v>
      </c>
      <c r="H1211" s="48">
        <v>105.219615</v>
      </c>
      <c r="I1211" s="52">
        <f t="shared" si="146"/>
        <v>0.90792661927626728</v>
      </c>
      <c r="J1211" s="52">
        <f t="shared" ca="1" si="147"/>
        <v>1</v>
      </c>
      <c r="K1211" s="48">
        <f t="shared" si="142"/>
        <v>105.77</v>
      </c>
      <c r="L1211" s="48">
        <f t="shared" si="143"/>
        <v>105.8</v>
      </c>
      <c r="M1211" s="48">
        <f t="shared" si="144"/>
        <v>104.58</v>
      </c>
      <c r="N1211" s="48">
        <f t="shared" si="145"/>
        <v>105.22</v>
      </c>
      <c r="O1211" s="49">
        <f t="shared" ca="1" si="148"/>
        <v>164860000</v>
      </c>
    </row>
    <row r="1212" spans="1:15" x14ac:dyDescent="0.25">
      <c r="A1212">
        <v>1197</v>
      </c>
      <c r="B1212" s="93">
        <v>40457</v>
      </c>
      <c r="C1212" s="48">
        <v>116.019997</v>
      </c>
      <c r="D1212" s="48">
        <v>116.33000199999999</v>
      </c>
      <c r="E1212" s="48">
        <v>115.55999799999999</v>
      </c>
      <c r="F1212" s="48">
        <v>116.029999</v>
      </c>
      <c r="G1212" s="49">
        <v>148626600</v>
      </c>
      <c r="H1212" s="48">
        <v>105.34672500000001</v>
      </c>
      <c r="I1212" s="52">
        <f t="shared" si="146"/>
        <v>0.90792662163170412</v>
      </c>
      <c r="J1212" s="52">
        <f t="shared" ca="1" si="147"/>
        <v>1</v>
      </c>
      <c r="K1212" s="48">
        <f t="shared" si="142"/>
        <v>105.34</v>
      </c>
      <c r="L1212" s="48">
        <f t="shared" si="143"/>
        <v>105.62</v>
      </c>
      <c r="M1212" s="48">
        <f t="shared" si="144"/>
        <v>104.92</v>
      </c>
      <c r="N1212" s="48">
        <f t="shared" si="145"/>
        <v>105.35</v>
      </c>
      <c r="O1212" s="49">
        <f t="shared" ca="1" si="148"/>
        <v>148626600</v>
      </c>
    </row>
    <row r="1213" spans="1:15" x14ac:dyDescent="0.25">
      <c r="A1213">
        <v>1198</v>
      </c>
      <c r="B1213" s="93">
        <v>40456</v>
      </c>
      <c r="C1213" s="48">
        <v>114.800003</v>
      </c>
      <c r="D1213" s="48">
        <v>116.32</v>
      </c>
      <c r="E1213" s="48">
        <v>114.66999800000001</v>
      </c>
      <c r="F1213" s="48">
        <v>116.040001</v>
      </c>
      <c r="G1213" s="49">
        <v>229634100</v>
      </c>
      <c r="H1213" s="48">
        <v>105.355806</v>
      </c>
      <c r="I1213" s="52">
        <f t="shared" si="146"/>
        <v>0.90792662092445175</v>
      </c>
      <c r="J1213" s="52">
        <f t="shared" ca="1" si="147"/>
        <v>1</v>
      </c>
      <c r="K1213" s="48">
        <f t="shared" si="142"/>
        <v>104.23</v>
      </c>
      <c r="L1213" s="48">
        <f t="shared" si="143"/>
        <v>105.61</v>
      </c>
      <c r="M1213" s="48">
        <f t="shared" si="144"/>
        <v>104.11</v>
      </c>
      <c r="N1213" s="48">
        <f t="shared" si="145"/>
        <v>105.36</v>
      </c>
      <c r="O1213" s="49">
        <f t="shared" ca="1" si="148"/>
        <v>229634100</v>
      </c>
    </row>
    <row r="1214" spans="1:15" x14ac:dyDescent="0.25">
      <c r="A1214">
        <v>1199</v>
      </c>
      <c r="B1214" s="93">
        <v>40455</v>
      </c>
      <c r="C1214" s="48">
        <v>114.370003</v>
      </c>
      <c r="D1214" s="48">
        <v>114.849998</v>
      </c>
      <c r="E1214" s="48">
        <v>113.18</v>
      </c>
      <c r="F1214" s="48">
        <v>113.75</v>
      </c>
      <c r="G1214" s="49">
        <v>166153200</v>
      </c>
      <c r="H1214" s="48">
        <v>103.276653</v>
      </c>
      <c r="I1214" s="52">
        <f t="shared" si="146"/>
        <v>0.90792661978021971</v>
      </c>
      <c r="J1214" s="52">
        <f t="shared" ca="1" si="147"/>
        <v>1</v>
      </c>
      <c r="K1214" s="48">
        <f t="shared" si="142"/>
        <v>103.84</v>
      </c>
      <c r="L1214" s="48">
        <f t="shared" si="143"/>
        <v>104.28</v>
      </c>
      <c r="M1214" s="48">
        <f t="shared" si="144"/>
        <v>102.76</v>
      </c>
      <c r="N1214" s="48">
        <f t="shared" si="145"/>
        <v>103.28</v>
      </c>
      <c r="O1214" s="49">
        <f t="shared" ca="1" si="148"/>
        <v>166153200</v>
      </c>
    </row>
    <row r="1215" spans="1:15" x14ac:dyDescent="0.25">
      <c r="A1215">
        <v>1200</v>
      </c>
      <c r="B1215" s="93">
        <v>40452</v>
      </c>
      <c r="C1215" s="48">
        <v>114.989998</v>
      </c>
      <c r="D1215" s="48">
        <v>115.120003</v>
      </c>
      <c r="E1215" s="48">
        <v>113.93</v>
      </c>
      <c r="F1215" s="48">
        <v>114.610001</v>
      </c>
      <c r="G1215" s="49">
        <v>174638700</v>
      </c>
      <c r="H1215" s="48">
        <v>104.05747</v>
      </c>
      <c r="I1215" s="52">
        <f t="shared" si="146"/>
        <v>0.90792661279184528</v>
      </c>
      <c r="J1215" s="52">
        <f t="shared" ca="1" si="147"/>
        <v>1</v>
      </c>
      <c r="K1215" s="48">
        <f t="shared" si="142"/>
        <v>104.4</v>
      </c>
      <c r="L1215" s="48">
        <f t="shared" si="143"/>
        <v>104.52</v>
      </c>
      <c r="M1215" s="48">
        <f t="shared" si="144"/>
        <v>103.44</v>
      </c>
      <c r="N1215" s="48">
        <f t="shared" si="145"/>
        <v>104.06</v>
      </c>
      <c r="O1215" s="49">
        <f t="shared" ca="1" si="148"/>
        <v>174638700</v>
      </c>
    </row>
    <row r="1216" spans="1:15" x14ac:dyDescent="0.25">
      <c r="A1216">
        <v>1201</v>
      </c>
      <c r="B1216" s="93">
        <v>40451</v>
      </c>
      <c r="C1216" s="48">
        <v>115.050003</v>
      </c>
      <c r="D1216" s="48">
        <v>115.790001</v>
      </c>
      <c r="E1216" s="48">
        <v>113.589996</v>
      </c>
      <c r="F1216" s="48">
        <v>114.129997</v>
      </c>
      <c r="G1216" s="49">
        <v>287106700</v>
      </c>
      <c r="H1216" s="48">
        <v>103.621663</v>
      </c>
      <c r="I1216" s="52">
        <f t="shared" si="146"/>
        <v>0.90792662510978595</v>
      </c>
      <c r="J1216" s="52">
        <f t="shared" ca="1" si="147"/>
        <v>1</v>
      </c>
      <c r="K1216" s="48">
        <f t="shared" si="142"/>
        <v>104.46</v>
      </c>
      <c r="L1216" s="48">
        <f t="shared" si="143"/>
        <v>105.13</v>
      </c>
      <c r="M1216" s="48">
        <f t="shared" si="144"/>
        <v>103.13</v>
      </c>
      <c r="N1216" s="48">
        <f t="shared" si="145"/>
        <v>103.62</v>
      </c>
      <c r="O1216" s="49">
        <f t="shared" ca="1" si="148"/>
        <v>287106700</v>
      </c>
    </row>
    <row r="1217" spans="1:15" x14ac:dyDescent="0.25">
      <c r="A1217">
        <v>1202</v>
      </c>
      <c r="B1217" s="93">
        <v>40450</v>
      </c>
      <c r="C1217" s="48">
        <v>114.379997</v>
      </c>
      <c r="D1217" s="48">
        <v>114.910004</v>
      </c>
      <c r="E1217" s="48">
        <v>114.019997</v>
      </c>
      <c r="F1217" s="48">
        <v>114.470001</v>
      </c>
      <c r="G1217" s="49">
        <v>179665800</v>
      </c>
      <c r="H1217" s="48">
        <v>103.930361</v>
      </c>
      <c r="I1217" s="52">
        <f t="shared" si="146"/>
        <v>0.90792661913229133</v>
      </c>
      <c r="J1217" s="52">
        <f t="shared" ca="1" si="147"/>
        <v>1</v>
      </c>
      <c r="K1217" s="48">
        <f t="shared" si="142"/>
        <v>103.85</v>
      </c>
      <c r="L1217" s="48">
        <f t="shared" si="143"/>
        <v>104.33</v>
      </c>
      <c r="M1217" s="48">
        <f t="shared" si="144"/>
        <v>103.52</v>
      </c>
      <c r="N1217" s="48">
        <f t="shared" si="145"/>
        <v>103.93</v>
      </c>
      <c r="O1217" s="49">
        <f t="shared" ca="1" si="148"/>
        <v>179665800</v>
      </c>
    </row>
    <row r="1218" spans="1:15" x14ac:dyDescent="0.25">
      <c r="A1218">
        <v>1203</v>
      </c>
      <c r="B1218" s="93">
        <v>40449</v>
      </c>
      <c r="C1218" s="48">
        <v>114.41999800000001</v>
      </c>
      <c r="D1218" s="48">
        <v>115.040001</v>
      </c>
      <c r="E1218" s="48">
        <v>113.18</v>
      </c>
      <c r="F1218" s="48">
        <v>114.66999800000001</v>
      </c>
      <c r="G1218" s="49">
        <v>209207500</v>
      </c>
      <c r="H1218" s="48">
        <v>104.11194399999999</v>
      </c>
      <c r="I1218" s="52">
        <f t="shared" si="146"/>
        <v>0.90792662262015555</v>
      </c>
      <c r="J1218" s="52">
        <f t="shared" ca="1" si="147"/>
        <v>1</v>
      </c>
      <c r="K1218" s="48">
        <f t="shared" si="142"/>
        <v>103.88</v>
      </c>
      <c r="L1218" s="48">
        <f t="shared" si="143"/>
        <v>104.45</v>
      </c>
      <c r="M1218" s="48">
        <f t="shared" si="144"/>
        <v>102.76</v>
      </c>
      <c r="N1218" s="48">
        <f t="shared" si="145"/>
        <v>104.11</v>
      </c>
      <c r="O1218" s="49">
        <f t="shared" ca="1" si="148"/>
        <v>209207500</v>
      </c>
    </row>
    <row r="1219" spans="1:15" x14ac:dyDescent="0.25">
      <c r="A1219">
        <v>1204</v>
      </c>
      <c r="B1219" s="93">
        <v>40448</v>
      </c>
      <c r="C1219" s="48">
        <v>114.860001</v>
      </c>
      <c r="D1219" s="48">
        <v>114.989998</v>
      </c>
      <c r="E1219" s="48">
        <v>114.160004</v>
      </c>
      <c r="F1219" s="48">
        <v>114.269997</v>
      </c>
      <c r="G1219" s="49">
        <v>128761800</v>
      </c>
      <c r="H1219" s="48">
        <v>103.748772</v>
      </c>
      <c r="I1219" s="52">
        <f t="shared" si="146"/>
        <v>0.90792661874315095</v>
      </c>
      <c r="J1219" s="52">
        <f t="shared" ca="1" si="147"/>
        <v>1</v>
      </c>
      <c r="K1219" s="48">
        <f t="shared" si="142"/>
        <v>104.28</v>
      </c>
      <c r="L1219" s="48">
        <f t="shared" si="143"/>
        <v>104.4</v>
      </c>
      <c r="M1219" s="48">
        <f t="shared" si="144"/>
        <v>103.65</v>
      </c>
      <c r="N1219" s="48">
        <f t="shared" si="145"/>
        <v>103.75</v>
      </c>
      <c r="O1219" s="49">
        <f t="shared" ca="1" si="148"/>
        <v>128761800</v>
      </c>
    </row>
    <row r="1220" spans="1:15" x14ac:dyDescent="0.25">
      <c r="A1220">
        <v>1205</v>
      </c>
      <c r="B1220" s="93">
        <v>40445</v>
      </c>
      <c r="C1220" s="48">
        <v>113.75</v>
      </c>
      <c r="D1220" s="48">
        <v>114.900002</v>
      </c>
      <c r="E1220" s="48">
        <v>113.650002</v>
      </c>
      <c r="F1220" s="48">
        <v>114.82</v>
      </c>
      <c r="G1220" s="49">
        <v>209671800</v>
      </c>
      <c r="H1220" s="48">
        <v>104.24813399999999</v>
      </c>
      <c r="I1220" s="52">
        <f t="shared" si="146"/>
        <v>0.9079266155722</v>
      </c>
      <c r="J1220" s="52">
        <f t="shared" ca="1" si="147"/>
        <v>1</v>
      </c>
      <c r="K1220" s="48">
        <f t="shared" si="142"/>
        <v>103.28</v>
      </c>
      <c r="L1220" s="48">
        <f t="shared" si="143"/>
        <v>104.32</v>
      </c>
      <c r="M1220" s="48">
        <f t="shared" si="144"/>
        <v>103.19</v>
      </c>
      <c r="N1220" s="48">
        <f t="shared" si="145"/>
        <v>104.25</v>
      </c>
      <c r="O1220" s="49">
        <f t="shared" ca="1" si="148"/>
        <v>209671800</v>
      </c>
    </row>
    <row r="1221" spans="1:15" x14ac:dyDescent="0.25">
      <c r="A1221">
        <v>1206</v>
      </c>
      <c r="B1221" s="93">
        <v>40444</v>
      </c>
      <c r="C1221" s="48">
        <v>112.489998</v>
      </c>
      <c r="D1221" s="48">
        <v>113.66999800000001</v>
      </c>
      <c r="E1221" s="48">
        <v>112.18</v>
      </c>
      <c r="F1221" s="48">
        <v>112.5</v>
      </c>
      <c r="G1221" s="49">
        <v>202354300</v>
      </c>
      <c r="H1221" s="48">
        <v>102.141745</v>
      </c>
      <c r="I1221" s="52">
        <f t="shared" si="146"/>
        <v>0.9079266222222222</v>
      </c>
      <c r="J1221" s="52">
        <f t="shared" ca="1" si="147"/>
        <v>1</v>
      </c>
      <c r="K1221" s="48">
        <f t="shared" si="142"/>
        <v>102.13</v>
      </c>
      <c r="L1221" s="48">
        <f t="shared" si="143"/>
        <v>103.2</v>
      </c>
      <c r="M1221" s="48">
        <f t="shared" si="144"/>
        <v>101.85</v>
      </c>
      <c r="N1221" s="48">
        <f t="shared" si="145"/>
        <v>102.14</v>
      </c>
      <c r="O1221" s="49">
        <f t="shared" ca="1" si="148"/>
        <v>202354300</v>
      </c>
    </row>
    <row r="1222" spans="1:15" x14ac:dyDescent="0.25">
      <c r="A1222">
        <v>1207</v>
      </c>
      <c r="B1222" s="93">
        <v>40443</v>
      </c>
      <c r="C1222" s="48">
        <v>113.800003</v>
      </c>
      <c r="D1222" s="48">
        <v>114.44000200000001</v>
      </c>
      <c r="E1222" s="48">
        <v>113.099998</v>
      </c>
      <c r="F1222" s="48">
        <v>113.41999800000001</v>
      </c>
      <c r="G1222" s="49">
        <v>191322400</v>
      </c>
      <c r="H1222" s="48">
        <v>102.977035</v>
      </c>
      <c r="I1222" s="52">
        <f t="shared" si="146"/>
        <v>0.90792661625686144</v>
      </c>
      <c r="J1222" s="52">
        <f t="shared" ca="1" si="147"/>
        <v>1</v>
      </c>
      <c r="K1222" s="48">
        <f t="shared" si="142"/>
        <v>103.32</v>
      </c>
      <c r="L1222" s="48">
        <f t="shared" si="143"/>
        <v>103.9</v>
      </c>
      <c r="M1222" s="48">
        <f t="shared" si="144"/>
        <v>102.69</v>
      </c>
      <c r="N1222" s="48">
        <f t="shared" si="145"/>
        <v>102.98</v>
      </c>
      <c r="O1222" s="49">
        <f t="shared" ca="1" si="148"/>
        <v>191322400</v>
      </c>
    </row>
    <row r="1223" spans="1:15" x14ac:dyDescent="0.25">
      <c r="A1223">
        <v>1208</v>
      </c>
      <c r="B1223" s="93">
        <v>40442</v>
      </c>
      <c r="C1223" s="48">
        <v>114.300003</v>
      </c>
      <c r="D1223" s="48">
        <v>114.839996</v>
      </c>
      <c r="E1223" s="48">
        <v>113.510002</v>
      </c>
      <c r="F1223" s="48">
        <v>113.980003</v>
      </c>
      <c r="G1223" s="49">
        <v>268389100</v>
      </c>
      <c r="H1223" s="48">
        <v>103.485479</v>
      </c>
      <c r="I1223" s="52">
        <f t="shared" si="146"/>
        <v>0.9079266211284448</v>
      </c>
      <c r="J1223" s="52">
        <f t="shared" ca="1" si="147"/>
        <v>1</v>
      </c>
      <c r="K1223" s="48">
        <f t="shared" si="142"/>
        <v>103.78</v>
      </c>
      <c r="L1223" s="48">
        <f t="shared" si="143"/>
        <v>104.27</v>
      </c>
      <c r="M1223" s="48">
        <f t="shared" si="144"/>
        <v>103.06</v>
      </c>
      <c r="N1223" s="48">
        <f t="shared" si="145"/>
        <v>103.49</v>
      </c>
      <c r="O1223" s="49">
        <f t="shared" ca="1" si="148"/>
        <v>268389100</v>
      </c>
    </row>
    <row r="1224" spans="1:15" x14ac:dyDescent="0.25">
      <c r="A1224">
        <v>1209</v>
      </c>
      <c r="B1224" s="93">
        <v>40441</v>
      </c>
      <c r="C1224" s="48">
        <v>112.879997</v>
      </c>
      <c r="D1224" s="48">
        <v>114.459999</v>
      </c>
      <c r="E1224" s="48">
        <v>112.519997</v>
      </c>
      <c r="F1224" s="48">
        <v>114.209999</v>
      </c>
      <c r="G1224" s="49">
        <v>214555200</v>
      </c>
      <c r="H1224" s="48">
        <v>103.694298</v>
      </c>
      <c r="I1224" s="52">
        <f t="shared" si="146"/>
        <v>0.90792661682800646</v>
      </c>
      <c r="J1224" s="52">
        <f t="shared" ca="1" si="147"/>
        <v>1</v>
      </c>
      <c r="K1224" s="48">
        <f t="shared" si="142"/>
        <v>102.49</v>
      </c>
      <c r="L1224" s="48">
        <f t="shared" si="143"/>
        <v>103.92</v>
      </c>
      <c r="M1224" s="48">
        <f t="shared" si="144"/>
        <v>102.16</v>
      </c>
      <c r="N1224" s="48">
        <f t="shared" si="145"/>
        <v>103.69</v>
      </c>
      <c r="O1224" s="49">
        <f t="shared" ca="1" si="148"/>
        <v>214555200</v>
      </c>
    </row>
    <row r="1225" spans="1:15" x14ac:dyDescent="0.25">
      <c r="A1225">
        <v>1210</v>
      </c>
      <c r="B1225" s="93">
        <v>40438</v>
      </c>
      <c r="C1225" s="48">
        <v>113.040001</v>
      </c>
      <c r="D1225" s="48">
        <v>113.150002</v>
      </c>
      <c r="E1225" s="48">
        <v>112.18</v>
      </c>
      <c r="F1225" s="48">
        <v>112.489998</v>
      </c>
      <c r="G1225" s="49">
        <v>195836900</v>
      </c>
      <c r="H1225" s="48">
        <v>102.13266299999999</v>
      </c>
      <c r="I1225" s="52">
        <f t="shared" si="146"/>
        <v>0.90792661406216746</v>
      </c>
      <c r="J1225" s="52">
        <f t="shared" ca="1" si="147"/>
        <v>1</v>
      </c>
      <c r="K1225" s="48">
        <f t="shared" si="142"/>
        <v>102.63</v>
      </c>
      <c r="L1225" s="48">
        <f t="shared" si="143"/>
        <v>102.73</v>
      </c>
      <c r="M1225" s="48">
        <f t="shared" si="144"/>
        <v>101.85</v>
      </c>
      <c r="N1225" s="48">
        <f t="shared" si="145"/>
        <v>102.13</v>
      </c>
      <c r="O1225" s="49">
        <f t="shared" ca="1" si="148"/>
        <v>195836900</v>
      </c>
    </row>
    <row r="1226" spans="1:15" x14ac:dyDescent="0.25">
      <c r="A1226">
        <v>1211</v>
      </c>
      <c r="B1226" s="93">
        <v>40437</v>
      </c>
      <c r="C1226" s="48">
        <v>112.730003</v>
      </c>
      <c r="D1226" s="48">
        <v>113.120003</v>
      </c>
      <c r="E1226" s="48">
        <v>112.349998</v>
      </c>
      <c r="F1226" s="48">
        <v>113.050003</v>
      </c>
      <c r="G1226" s="49">
        <v>199962900</v>
      </c>
      <c r="H1226" s="48">
        <v>102.09453600000001</v>
      </c>
      <c r="I1226" s="52">
        <f t="shared" si="146"/>
        <v>0.90309184688831901</v>
      </c>
      <c r="J1226" s="52">
        <f t="shared" ca="1" si="147"/>
        <v>1</v>
      </c>
      <c r="K1226" s="48">
        <f t="shared" si="142"/>
        <v>101.81</v>
      </c>
      <c r="L1226" s="48">
        <f t="shared" si="143"/>
        <v>102.16</v>
      </c>
      <c r="M1226" s="48">
        <f t="shared" si="144"/>
        <v>101.46</v>
      </c>
      <c r="N1226" s="48">
        <f t="shared" si="145"/>
        <v>102.09</v>
      </c>
      <c r="O1226" s="49">
        <f t="shared" ca="1" si="148"/>
        <v>199962900</v>
      </c>
    </row>
    <row r="1227" spans="1:15" x14ac:dyDescent="0.25">
      <c r="A1227">
        <v>1212</v>
      </c>
      <c r="B1227" s="93">
        <v>40436</v>
      </c>
      <c r="C1227" s="48">
        <v>112.32</v>
      </c>
      <c r="D1227" s="48">
        <v>113.209999</v>
      </c>
      <c r="E1227" s="48">
        <v>111.980003</v>
      </c>
      <c r="F1227" s="48">
        <v>113.08000199999999</v>
      </c>
      <c r="G1227" s="49">
        <v>168608400</v>
      </c>
      <c r="H1227" s="48">
        <v>102.121628</v>
      </c>
      <c r="I1227" s="52">
        <f t="shared" si="146"/>
        <v>0.90309184819434307</v>
      </c>
      <c r="J1227" s="52">
        <f t="shared" ca="1" si="147"/>
        <v>1</v>
      </c>
      <c r="K1227" s="48">
        <f t="shared" si="142"/>
        <v>101.44</v>
      </c>
      <c r="L1227" s="48">
        <f t="shared" si="143"/>
        <v>102.24</v>
      </c>
      <c r="M1227" s="48">
        <f t="shared" si="144"/>
        <v>101.13</v>
      </c>
      <c r="N1227" s="48">
        <f t="shared" si="145"/>
        <v>102.12</v>
      </c>
      <c r="O1227" s="49">
        <f t="shared" ca="1" si="148"/>
        <v>168608400</v>
      </c>
    </row>
    <row r="1228" spans="1:15" x14ac:dyDescent="0.25">
      <c r="A1228">
        <v>1213</v>
      </c>
      <c r="B1228" s="93">
        <v>40435</v>
      </c>
      <c r="C1228" s="48">
        <v>112.5</v>
      </c>
      <c r="D1228" s="48">
        <v>113.290001</v>
      </c>
      <c r="E1228" s="48">
        <v>112.08000199999999</v>
      </c>
      <c r="F1228" s="48">
        <v>112.650002</v>
      </c>
      <c r="G1228" s="49">
        <v>209823600</v>
      </c>
      <c r="H1228" s="48">
        <v>101.733298</v>
      </c>
      <c r="I1228" s="52">
        <f t="shared" si="146"/>
        <v>0.90309184370897755</v>
      </c>
      <c r="J1228" s="52">
        <f t="shared" ca="1" si="147"/>
        <v>1</v>
      </c>
      <c r="K1228" s="48">
        <f t="shared" si="142"/>
        <v>101.6</v>
      </c>
      <c r="L1228" s="48">
        <f t="shared" si="143"/>
        <v>102.31</v>
      </c>
      <c r="M1228" s="48">
        <f t="shared" si="144"/>
        <v>101.22</v>
      </c>
      <c r="N1228" s="48">
        <f t="shared" si="145"/>
        <v>101.73</v>
      </c>
      <c r="O1228" s="49">
        <f t="shared" ca="1" si="148"/>
        <v>209823600</v>
      </c>
    </row>
    <row r="1229" spans="1:15" x14ac:dyDescent="0.25">
      <c r="A1229">
        <v>1214</v>
      </c>
      <c r="B1229" s="93">
        <v>40434</v>
      </c>
      <c r="C1229" s="48">
        <v>112.58000199999999</v>
      </c>
      <c r="D1229" s="48">
        <v>112.949997</v>
      </c>
      <c r="E1229" s="48">
        <v>112.129997</v>
      </c>
      <c r="F1229" s="48">
        <v>112.720001</v>
      </c>
      <c r="G1229" s="49">
        <v>178503500</v>
      </c>
      <c r="H1229" s="48">
        <v>101.796514</v>
      </c>
      <c r="I1229" s="52">
        <f t="shared" si="146"/>
        <v>0.90309184791437325</v>
      </c>
      <c r="J1229" s="52">
        <f t="shared" ca="1" si="147"/>
        <v>1</v>
      </c>
      <c r="K1229" s="48">
        <f t="shared" si="142"/>
        <v>101.67</v>
      </c>
      <c r="L1229" s="48">
        <f t="shared" si="143"/>
        <v>102</v>
      </c>
      <c r="M1229" s="48">
        <f t="shared" si="144"/>
        <v>101.26</v>
      </c>
      <c r="N1229" s="48">
        <f t="shared" si="145"/>
        <v>101.8</v>
      </c>
      <c r="O1229" s="49">
        <f t="shared" ca="1" si="148"/>
        <v>178503500</v>
      </c>
    </row>
    <row r="1230" spans="1:15" x14ac:dyDescent="0.25">
      <c r="A1230">
        <v>1215</v>
      </c>
      <c r="B1230" s="93">
        <v>40431</v>
      </c>
      <c r="C1230" s="48">
        <v>111.120003</v>
      </c>
      <c r="D1230" s="48">
        <v>111.610001</v>
      </c>
      <c r="E1230" s="48">
        <v>110.870003</v>
      </c>
      <c r="F1230" s="48">
        <v>111.480003</v>
      </c>
      <c r="G1230" s="49">
        <v>127819000</v>
      </c>
      <c r="H1230" s="48">
        <v>100.676682</v>
      </c>
      <c r="I1230" s="52">
        <f t="shared" si="146"/>
        <v>0.90309184867890613</v>
      </c>
      <c r="J1230" s="52">
        <f t="shared" ca="1" si="147"/>
        <v>1</v>
      </c>
      <c r="K1230" s="48">
        <f t="shared" si="142"/>
        <v>100.35</v>
      </c>
      <c r="L1230" s="48">
        <f t="shared" si="143"/>
        <v>100.79</v>
      </c>
      <c r="M1230" s="48">
        <f t="shared" si="144"/>
        <v>100.13</v>
      </c>
      <c r="N1230" s="48">
        <f t="shared" si="145"/>
        <v>100.68</v>
      </c>
      <c r="O1230" s="49">
        <f t="shared" ca="1" si="148"/>
        <v>127819000</v>
      </c>
    </row>
    <row r="1231" spans="1:15" x14ac:dyDescent="0.25">
      <c r="A1231">
        <v>1216</v>
      </c>
      <c r="B1231" s="93">
        <v>40430</v>
      </c>
      <c r="C1231" s="48">
        <v>111.650002</v>
      </c>
      <c r="D1231" s="48">
        <v>111.68</v>
      </c>
      <c r="E1231" s="48">
        <v>110.620003</v>
      </c>
      <c r="F1231" s="48">
        <v>110.91999800000001</v>
      </c>
      <c r="G1231" s="49">
        <v>147017900</v>
      </c>
      <c r="H1231" s="48">
        <v>100.170946</v>
      </c>
      <c r="I1231" s="52">
        <f t="shared" si="146"/>
        <v>0.90309184823461675</v>
      </c>
      <c r="J1231" s="52">
        <f t="shared" ca="1" si="147"/>
        <v>1</v>
      </c>
      <c r="K1231" s="48">
        <f t="shared" si="142"/>
        <v>100.83</v>
      </c>
      <c r="L1231" s="48">
        <f t="shared" si="143"/>
        <v>100.86</v>
      </c>
      <c r="M1231" s="48">
        <f t="shared" si="144"/>
        <v>99.9</v>
      </c>
      <c r="N1231" s="48">
        <f t="shared" si="145"/>
        <v>100.17</v>
      </c>
      <c r="O1231" s="49">
        <f t="shared" ca="1" si="148"/>
        <v>147017900</v>
      </c>
    </row>
    <row r="1232" spans="1:15" x14ac:dyDescent="0.25">
      <c r="A1232">
        <v>1217</v>
      </c>
      <c r="B1232" s="93">
        <v>40429</v>
      </c>
      <c r="C1232" s="48">
        <v>109.860001</v>
      </c>
      <c r="D1232" s="48">
        <v>110.849998</v>
      </c>
      <c r="E1232" s="48">
        <v>109.80999799999999</v>
      </c>
      <c r="F1232" s="48">
        <v>110.410004</v>
      </c>
      <c r="G1232" s="49">
        <v>149924400</v>
      </c>
      <c r="H1232" s="48">
        <v>99.710374000000002</v>
      </c>
      <c r="I1232" s="52">
        <f t="shared" si="146"/>
        <v>0.90309184301813816</v>
      </c>
      <c r="J1232" s="52">
        <f t="shared" ca="1" si="147"/>
        <v>1</v>
      </c>
      <c r="K1232" s="48">
        <f t="shared" ref="K1232:K1295" si="149">ROUND($I1232*C1232,2)</f>
        <v>99.21</v>
      </c>
      <c r="L1232" s="48">
        <f t="shared" ref="L1232:L1295" si="150">ROUND($I1232*D1232,2)</f>
        <v>100.11</v>
      </c>
      <c r="M1232" s="48">
        <f t="shared" ref="M1232:M1295" si="151">ROUND($I1232*E1232,2)</f>
        <v>99.17</v>
      </c>
      <c r="N1232" s="48">
        <f t="shared" ref="N1232:N1295" si="152">ROUND($I1232*F1232,2)</f>
        <v>99.71</v>
      </c>
      <c r="O1232" s="49">
        <f t="shared" ca="1" si="148"/>
        <v>149924400</v>
      </c>
    </row>
    <row r="1233" spans="1:15" x14ac:dyDescent="0.25">
      <c r="A1233">
        <v>1218</v>
      </c>
      <c r="B1233" s="93">
        <v>40428</v>
      </c>
      <c r="C1233" s="48">
        <v>110.370003</v>
      </c>
      <c r="D1233" s="48">
        <v>110.510002</v>
      </c>
      <c r="E1233" s="48">
        <v>109.550003</v>
      </c>
      <c r="F1233" s="48">
        <v>109.639999</v>
      </c>
      <c r="G1233" s="49">
        <v>141973700</v>
      </c>
      <c r="H1233" s="48">
        <v>99.014989999999997</v>
      </c>
      <c r="I1233" s="52">
        <f t="shared" si="146"/>
        <v>0.9030918542784736</v>
      </c>
      <c r="J1233" s="52">
        <f t="shared" ca="1" si="147"/>
        <v>1</v>
      </c>
      <c r="K1233" s="48">
        <f t="shared" si="149"/>
        <v>99.67</v>
      </c>
      <c r="L1233" s="48">
        <f t="shared" si="150"/>
        <v>99.8</v>
      </c>
      <c r="M1233" s="48">
        <f t="shared" si="151"/>
        <v>98.93</v>
      </c>
      <c r="N1233" s="48">
        <f t="shared" si="152"/>
        <v>99.01</v>
      </c>
      <c r="O1233" s="49">
        <f t="shared" ca="1" si="148"/>
        <v>141973700</v>
      </c>
    </row>
    <row r="1234" spans="1:15" x14ac:dyDescent="0.25">
      <c r="A1234">
        <v>1219</v>
      </c>
      <c r="B1234" s="93">
        <v>40424</v>
      </c>
      <c r="C1234" s="48">
        <v>110.540001</v>
      </c>
      <c r="D1234" s="48">
        <v>110.989998</v>
      </c>
      <c r="E1234" s="48">
        <v>109.949997</v>
      </c>
      <c r="F1234" s="48">
        <v>110.889999</v>
      </c>
      <c r="G1234" s="49">
        <v>212197300</v>
      </c>
      <c r="H1234" s="48">
        <v>100.143854</v>
      </c>
      <c r="I1234" s="52">
        <f t="shared" ref="I1234:I1297" si="153">H1234/F1234</f>
        <v>0.90309184690316391</v>
      </c>
      <c r="J1234" s="52">
        <f t="shared" ref="J1234:J1297" ca="1" si="154">INDEX(OFFSET($T$15,0,0,$S$13+1,1),MATCH(B1234,OFFSET($Q$15,0,0,$S$13+1,1),-1))</f>
        <v>1</v>
      </c>
      <c r="K1234" s="48">
        <f t="shared" si="149"/>
        <v>99.83</v>
      </c>
      <c r="L1234" s="48">
        <f t="shared" si="150"/>
        <v>100.23</v>
      </c>
      <c r="M1234" s="48">
        <f t="shared" si="151"/>
        <v>99.29</v>
      </c>
      <c r="N1234" s="48">
        <f t="shared" si="152"/>
        <v>100.14</v>
      </c>
      <c r="O1234" s="49">
        <f t="shared" ref="O1234:O1297" ca="1" si="155">G1234*J1234</f>
        <v>212197300</v>
      </c>
    </row>
    <row r="1235" spans="1:15" x14ac:dyDescent="0.25">
      <c r="A1235">
        <v>1220</v>
      </c>
      <c r="B1235" s="93">
        <v>40423</v>
      </c>
      <c r="C1235" s="48">
        <v>108.720001</v>
      </c>
      <c r="D1235" s="48">
        <v>109.489998</v>
      </c>
      <c r="E1235" s="48">
        <v>108.489998</v>
      </c>
      <c r="F1235" s="48">
        <v>109.470001</v>
      </c>
      <c r="G1235" s="49">
        <v>156112200</v>
      </c>
      <c r="H1235" s="48">
        <v>98.861465999999993</v>
      </c>
      <c r="I1235" s="52">
        <f t="shared" si="153"/>
        <v>0.90309185253410196</v>
      </c>
      <c r="J1235" s="52">
        <f t="shared" ca="1" si="154"/>
        <v>1</v>
      </c>
      <c r="K1235" s="48">
        <f t="shared" si="149"/>
        <v>98.18</v>
      </c>
      <c r="L1235" s="48">
        <f t="shared" si="150"/>
        <v>98.88</v>
      </c>
      <c r="M1235" s="48">
        <f t="shared" si="151"/>
        <v>97.98</v>
      </c>
      <c r="N1235" s="48">
        <f t="shared" si="152"/>
        <v>98.86</v>
      </c>
      <c r="O1235" s="49">
        <f t="shared" ca="1" si="155"/>
        <v>156112200</v>
      </c>
    </row>
    <row r="1236" spans="1:15" x14ac:dyDescent="0.25">
      <c r="A1236">
        <v>1221</v>
      </c>
      <c r="B1236" s="93">
        <v>40422</v>
      </c>
      <c r="C1236" s="48">
        <v>106.730003</v>
      </c>
      <c r="D1236" s="48">
        <v>108.610001</v>
      </c>
      <c r="E1236" s="48">
        <v>106.660004</v>
      </c>
      <c r="F1236" s="48">
        <v>108.459999</v>
      </c>
      <c r="G1236" s="49">
        <v>256828100</v>
      </c>
      <c r="H1236" s="48">
        <v>97.949341000000004</v>
      </c>
      <c r="I1236" s="52">
        <f t="shared" si="153"/>
        <v>0.90309184863628855</v>
      </c>
      <c r="J1236" s="52">
        <f t="shared" ca="1" si="154"/>
        <v>1</v>
      </c>
      <c r="K1236" s="48">
        <f t="shared" si="149"/>
        <v>96.39</v>
      </c>
      <c r="L1236" s="48">
        <f t="shared" si="150"/>
        <v>98.08</v>
      </c>
      <c r="M1236" s="48">
        <f t="shared" si="151"/>
        <v>96.32</v>
      </c>
      <c r="N1236" s="48">
        <f t="shared" si="152"/>
        <v>97.95</v>
      </c>
      <c r="O1236" s="49">
        <f t="shared" ca="1" si="155"/>
        <v>256828100</v>
      </c>
    </row>
    <row r="1237" spans="1:15" x14ac:dyDescent="0.25">
      <c r="A1237">
        <v>1222</v>
      </c>
      <c r="B1237" s="93">
        <v>40421</v>
      </c>
      <c r="C1237" s="48">
        <v>104.91999800000001</v>
      </c>
      <c r="D1237" s="48">
        <v>105.980003</v>
      </c>
      <c r="E1237" s="48">
        <v>104.489998</v>
      </c>
      <c r="F1237" s="48">
        <v>105.30999799999999</v>
      </c>
      <c r="G1237" s="49">
        <v>273933100</v>
      </c>
      <c r="H1237" s="48">
        <v>95.104600000000005</v>
      </c>
      <c r="I1237" s="52">
        <f t="shared" si="153"/>
        <v>0.90309184128937137</v>
      </c>
      <c r="J1237" s="52">
        <f t="shared" ca="1" si="154"/>
        <v>1</v>
      </c>
      <c r="K1237" s="48">
        <f t="shared" si="149"/>
        <v>94.75</v>
      </c>
      <c r="L1237" s="48">
        <f t="shared" si="150"/>
        <v>95.71</v>
      </c>
      <c r="M1237" s="48">
        <f t="shared" si="151"/>
        <v>94.36</v>
      </c>
      <c r="N1237" s="48">
        <f t="shared" si="152"/>
        <v>95.1</v>
      </c>
      <c r="O1237" s="49">
        <f t="shared" ca="1" si="155"/>
        <v>273933100</v>
      </c>
    </row>
    <row r="1238" spans="1:15" x14ac:dyDescent="0.25">
      <c r="A1238">
        <v>1223</v>
      </c>
      <c r="B1238" s="93">
        <v>40420</v>
      </c>
      <c r="C1238" s="48">
        <v>106.58000199999999</v>
      </c>
      <c r="D1238" s="48">
        <v>106.910004</v>
      </c>
      <c r="E1238" s="48">
        <v>105.300003</v>
      </c>
      <c r="F1238" s="48">
        <v>105.30999799999999</v>
      </c>
      <c r="G1238" s="49">
        <v>167238600</v>
      </c>
      <c r="H1238" s="48">
        <v>95.104600000000005</v>
      </c>
      <c r="I1238" s="52">
        <f t="shared" si="153"/>
        <v>0.90309184128937137</v>
      </c>
      <c r="J1238" s="52">
        <f t="shared" ca="1" si="154"/>
        <v>1</v>
      </c>
      <c r="K1238" s="48">
        <f t="shared" si="149"/>
        <v>96.25</v>
      </c>
      <c r="L1238" s="48">
        <f t="shared" si="150"/>
        <v>96.55</v>
      </c>
      <c r="M1238" s="48">
        <f t="shared" si="151"/>
        <v>95.1</v>
      </c>
      <c r="N1238" s="48">
        <f t="shared" si="152"/>
        <v>95.1</v>
      </c>
      <c r="O1238" s="49">
        <f t="shared" ca="1" si="155"/>
        <v>167238600</v>
      </c>
    </row>
    <row r="1239" spans="1:15" x14ac:dyDescent="0.25">
      <c r="A1239">
        <v>1224</v>
      </c>
      <c r="B1239" s="93">
        <v>40417</v>
      </c>
      <c r="C1239" s="48">
        <v>105.889999</v>
      </c>
      <c r="D1239" s="48">
        <v>106.970001</v>
      </c>
      <c r="E1239" s="48">
        <v>104.30999799999999</v>
      </c>
      <c r="F1239" s="48">
        <v>106.860001</v>
      </c>
      <c r="G1239" s="49">
        <v>272649000</v>
      </c>
      <c r="H1239" s="48">
        <v>96.504395000000002</v>
      </c>
      <c r="I1239" s="52">
        <f t="shared" si="153"/>
        <v>0.90309184069725024</v>
      </c>
      <c r="J1239" s="52">
        <f t="shared" ca="1" si="154"/>
        <v>1</v>
      </c>
      <c r="K1239" s="48">
        <f t="shared" si="149"/>
        <v>95.63</v>
      </c>
      <c r="L1239" s="48">
        <f t="shared" si="150"/>
        <v>96.6</v>
      </c>
      <c r="M1239" s="48">
        <f t="shared" si="151"/>
        <v>94.2</v>
      </c>
      <c r="N1239" s="48">
        <f t="shared" si="152"/>
        <v>96.5</v>
      </c>
      <c r="O1239" s="49">
        <f t="shared" ca="1" si="155"/>
        <v>272649000</v>
      </c>
    </row>
    <row r="1240" spans="1:15" x14ac:dyDescent="0.25">
      <c r="A1240">
        <v>1225</v>
      </c>
      <c r="B1240" s="93">
        <v>40416</v>
      </c>
      <c r="C1240" s="48">
        <v>106.44000200000001</v>
      </c>
      <c r="D1240" s="48">
        <v>106.58000199999999</v>
      </c>
      <c r="E1240" s="48">
        <v>104.879997</v>
      </c>
      <c r="F1240" s="48">
        <v>105.230003</v>
      </c>
      <c r="G1240" s="49">
        <v>224439500</v>
      </c>
      <c r="H1240" s="48">
        <v>95.032358000000002</v>
      </c>
      <c r="I1240" s="52">
        <f t="shared" si="153"/>
        <v>0.90309184919437857</v>
      </c>
      <c r="J1240" s="52">
        <f t="shared" ca="1" si="154"/>
        <v>1</v>
      </c>
      <c r="K1240" s="48">
        <f t="shared" si="149"/>
        <v>96.13</v>
      </c>
      <c r="L1240" s="48">
        <f t="shared" si="150"/>
        <v>96.25</v>
      </c>
      <c r="M1240" s="48">
        <f t="shared" si="151"/>
        <v>94.72</v>
      </c>
      <c r="N1240" s="48">
        <f t="shared" si="152"/>
        <v>95.03</v>
      </c>
      <c r="O1240" s="49">
        <f t="shared" ca="1" si="155"/>
        <v>224439500</v>
      </c>
    </row>
    <row r="1241" spans="1:15" x14ac:dyDescent="0.25">
      <c r="A1241">
        <v>1226</v>
      </c>
      <c r="B1241" s="93">
        <v>40415</v>
      </c>
      <c r="C1241" s="48">
        <v>104.949997</v>
      </c>
      <c r="D1241" s="48">
        <v>106.339996</v>
      </c>
      <c r="E1241" s="48">
        <v>104.290001</v>
      </c>
      <c r="F1241" s="48">
        <v>105.94000200000001</v>
      </c>
      <c r="G1241" s="49">
        <v>272234800</v>
      </c>
      <c r="H1241" s="48">
        <v>95.673552999999998</v>
      </c>
      <c r="I1241" s="52">
        <f t="shared" si="153"/>
        <v>0.90309185570904549</v>
      </c>
      <c r="J1241" s="52">
        <f t="shared" ca="1" si="154"/>
        <v>1</v>
      </c>
      <c r="K1241" s="48">
        <f t="shared" si="149"/>
        <v>94.78</v>
      </c>
      <c r="L1241" s="48">
        <f t="shared" si="150"/>
        <v>96.03</v>
      </c>
      <c r="M1241" s="48">
        <f t="shared" si="151"/>
        <v>94.18</v>
      </c>
      <c r="N1241" s="48">
        <f t="shared" si="152"/>
        <v>95.67</v>
      </c>
      <c r="O1241" s="49">
        <f t="shared" ca="1" si="155"/>
        <v>272234800</v>
      </c>
    </row>
    <row r="1242" spans="1:15" x14ac:dyDescent="0.25">
      <c r="A1242">
        <v>1227</v>
      </c>
      <c r="B1242" s="93">
        <v>40414</v>
      </c>
      <c r="C1242" s="48">
        <v>105.949997</v>
      </c>
      <c r="D1242" s="48">
        <v>106.389999</v>
      </c>
      <c r="E1242" s="48">
        <v>104.970001</v>
      </c>
      <c r="F1242" s="48">
        <v>105.529999</v>
      </c>
      <c r="G1242" s="49">
        <v>280677800</v>
      </c>
      <c r="H1242" s="48">
        <v>95.303281999999996</v>
      </c>
      <c r="I1242" s="52">
        <f t="shared" si="153"/>
        <v>0.90309184974028089</v>
      </c>
      <c r="J1242" s="52">
        <f t="shared" ca="1" si="154"/>
        <v>1</v>
      </c>
      <c r="K1242" s="48">
        <f t="shared" si="149"/>
        <v>95.68</v>
      </c>
      <c r="L1242" s="48">
        <f t="shared" si="150"/>
        <v>96.08</v>
      </c>
      <c r="M1242" s="48">
        <f t="shared" si="151"/>
        <v>94.8</v>
      </c>
      <c r="N1242" s="48">
        <f t="shared" si="152"/>
        <v>95.3</v>
      </c>
      <c r="O1242" s="49">
        <f t="shared" ca="1" si="155"/>
        <v>280677800</v>
      </c>
    </row>
    <row r="1243" spans="1:15" x14ac:dyDescent="0.25">
      <c r="A1243">
        <v>1228</v>
      </c>
      <c r="B1243" s="93">
        <v>40413</v>
      </c>
      <c r="C1243" s="48">
        <v>108.040001</v>
      </c>
      <c r="D1243" s="48">
        <v>108.57</v>
      </c>
      <c r="E1243" s="48">
        <v>107.07</v>
      </c>
      <c r="F1243" s="48">
        <v>107.120003</v>
      </c>
      <c r="G1243" s="49">
        <v>163490300</v>
      </c>
      <c r="H1243" s="48">
        <v>96.739200999999994</v>
      </c>
      <c r="I1243" s="52">
        <f t="shared" si="153"/>
        <v>0.90309184364007156</v>
      </c>
      <c r="J1243" s="52">
        <f t="shared" ca="1" si="154"/>
        <v>1</v>
      </c>
      <c r="K1243" s="48">
        <f t="shared" si="149"/>
        <v>97.57</v>
      </c>
      <c r="L1243" s="48">
        <f t="shared" si="150"/>
        <v>98.05</v>
      </c>
      <c r="M1243" s="48">
        <f t="shared" si="151"/>
        <v>96.69</v>
      </c>
      <c r="N1243" s="48">
        <f t="shared" si="152"/>
        <v>96.74</v>
      </c>
      <c r="O1243" s="49">
        <f t="shared" ca="1" si="155"/>
        <v>163490300</v>
      </c>
    </row>
    <row r="1244" spans="1:15" x14ac:dyDescent="0.25">
      <c r="A1244">
        <v>1229</v>
      </c>
      <c r="B1244" s="93">
        <v>40410</v>
      </c>
      <c r="C1244" s="48">
        <v>107.55999799999999</v>
      </c>
      <c r="D1244" s="48">
        <v>107.94000200000001</v>
      </c>
      <c r="E1244" s="48">
        <v>106.75</v>
      </c>
      <c r="F1244" s="48">
        <v>107.529999</v>
      </c>
      <c r="G1244" s="49">
        <v>209714200</v>
      </c>
      <c r="H1244" s="48">
        <v>97.109465</v>
      </c>
      <c r="I1244" s="52">
        <f t="shared" si="153"/>
        <v>0.90309184323530034</v>
      </c>
      <c r="J1244" s="52">
        <f t="shared" ca="1" si="154"/>
        <v>1</v>
      </c>
      <c r="K1244" s="48">
        <f t="shared" si="149"/>
        <v>97.14</v>
      </c>
      <c r="L1244" s="48">
        <f t="shared" si="150"/>
        <v>97.48</v>
      </c>
      <c r="M1244" s="48">
        <f t="shared" si="151"/>
        <v>96.41</v>
      </c>
      <c r="N1244" s="48">
        <f t="shared" si="152"/>
        <v>97.11</v>
      </c>
      <c r="O1244" s="49">
        <f t="shared" ca="1" si="155"/>
        <v>209714200</v>
      </c>
    </row>
    <row r="1245" spans="1:15" x14ac:dyDescent="0.25">
      <c r="A1245">
        <v>1230</v>
      </c>
      <c r="B1245" s="93">
        <v>40409</v>
      </c>
      <c r="C1245" s="48">
        <v>109.220001</v>
      </c>
      <c r="D1245" s="48">
        <v>109.489998</v>
      </c>
      <c r="E1245" s="48">
        <v>107.43</v>
      </c>
      <c r="F1245" s="48">
        <v>107.879997</v>
      </c>
      <c r="G1245" s="49">
        <v>265847600</v>
      </c>
      <c r="H1245" s="48">
        <v>97.425545999999997</v>
      </c>
      <c r="I1245" s="52">
        <f t="shared" si="153"/>
        <v>0.90309184936295461</v>
      </c>
      <c r="J1245" s="52">
        <f t="shared" ca="1" si="154"/>
        <v>1</v>
      </c>
      <c r="K1245" s="48">
        <f t="shared" si="149"/>
        <v>98.64</v>
      </c>
      <c r="L1245" s="48">
        <f t="shared" si="150"/>
        <v>98.88</v>
      </c>
      <c r="M1245" s="48">
        <f t="shared" si="151"/>
        <v>97.02</v>
      </c>
      <c r="N1245" s="48">
        <f t="shared" si="152"/>
        <v>97.43</v>
      </c>
      <c r="O1245" s="49">
        <f t="shared" ca="1" si="155"/>
        <v>265847600</v>
      </c>
    </row>
    <row r="1246" spans="1:15" x14ac:dyDescent="0.25">
      <c r="A1246">
        <v>1231</v>
      </c>
      <c r="B1246" s="93">
        <v>40408</v>
      </c>
      <c r="C1246" s="48">
        <v>109.540001</v>
      </c>
      <c r="D1246" s="48">
        <v>110.379997</v>
      </c>
      <c r="E1246" s="48">
        <v>108.910004</v>
      </c>
      <c r="F1246" s="48">
        <v>109.790001</v>
      </c>
      <c r="G1246" s="49">
        <v>182922100</v>
      </c>
      <c r="H1246" s="48">
        <v>99.150454999999994</v>
      </c>
      <c r="I1246" s="52">
        <f t="shared" si="153"/>
        <v>0.90309184895626327</v>
      </c>
      <c r="J1246" s="52">
        <f t="shared" ca="1" si="154"/>
        <v>1</v>
      </c>
      <c r="K1246" s="48">
        <f t="shared" si="149"/>
        <v>98.92</v>
      </c>
      <c r="L1246" s="48">
        <f t="shared" si="150"/>
        <v>99.68</v>
      </c>
      <c r="M1246" s="48">
        <f t="shared" si="151"/>
        <v>98.36</v>
      </c>
      <c r="N1246" s="48">
        <f t="shared" si="152"/>
        <v>99.15</v>
      </c>
      <c r="O1246" s="49">
        <f t="shared" ca="1" si="155"/>
        <v>182922100</v>
      </c>
    </row>
    <row r="1247" spans="1:15" x14ac:dyDescent="0.25">
      <c r="A1247">
        <v>1232</v>
      </c>
      <c r="B1247" s="93">
        <v>40407</v>
      </c>
      <c r="C1247" s="48">
        <v>109.19000200000001</v>
      </c>
      <c r="D1247" s="48">
        <v>110.389999</v>
      </c>
      <c r="E1247" s="48">
        <v>108.879997</v>
      </c>
      <c r="F1247" s="48">
        <v>109.589996</v>
      </c>
      <c r="G1247" s="49">
        <v>172270300</v>
      </c>
      <c r="H1247" s="48">
        <v>98.969831999999997</v>
      </c>
      <c r="I1247" s="52">
        <f t="shared" si="153"/>
        <v>0.90309184790918318</v>
      </c>
      <c r="J1247" s="52">
        <f t="shared" ca="1" si="154"/>
        <v>1</v>
      </c>
      <c r="K1247" s="48">
        <f t="shared" si="149"/>
        <v>98.61</v>
      </c>
      <c r="L1247" s="48">
        <f t="shared" si="150"/>
        <v>99.69</v>
      </c>
      <c r="M1247" s="48">
        <f t="shared" si="151"/>
        <v>98.33</v>
      </c>
      <c r="N1247" s="48">
        <f t="shared" si="152"/>
        <v>98.97</v>
      </c>
      <c r="O1247" s="49">
        <f t="shared" ca="1" si="155"/>
        <v>172270300</v>
      </c>
    </row>
    <row r="1248" spans="1:15" x14ac:dyDescent="0.25">
      <c r="A1248">
        <v>1233</v>
      </c>
      <c r="B1248" s="93">
        <v>40406</v>
      </c>
      <c r="C1248" s="48">
        <v>107.57</v>
      </c>
      <c r="D1248" s="48">
        <v>108.610001</v>
      </c>
      <c r="E1248" s="48">
        <v>107.18</v>
      </c>
      <c r="F1248" s="48">
        <v>108.260002</v>
      </c>
      <c r="G1248" s="49">
        <v>147895300</v>
      </c>
      <c r="H1248" s="48">
        <v>97.768725000000003</v>
      </c>
      <c r="I1248" s="52">
        <f t="shared" si="153"/>
        <v>0.90309184549987354</v>
      </c>
      <c r="J1248" s="52">
        <f t="shared" ca="1" si="154"/>
        <v>1</v>
      </c>
      <c r="K1248" s="48">
        <f t="shared" si="149"/>
        <v>97.15</v>
      </c>
      <c r="L1248" s="48">
        <f t="shared" si="150"/>
        <v>98.08</v>
      </c>
      <c r="M1248" s="48">
        <f t="shared" si="151"/>
        <v>96.79</v>
      </c>
      <c r="N1248" s="48">
        <f t="shared" si="152"/>
        <v>97.77</v>
      </c>
      <c r="O1248" s="49">
        <f t="shared" ca="1" si="155"/>
        <v>147895300</v>
      </c>
    </row>
    <row r="1249" spans="1:15" x14ac:dyDescent="0.25">
      <c r="A1249">
        <v>1234</v>
      </c>
      <c r="B1249" s="93">
        <v>40403</v>
      </c>
      <c r="C1249" s="48">
        <v>108.290001</v>
      </c>
      <c r="D1249" s="48">
        <v>108.959999</v>
      </c>
      <c r="E1249" s="48">
        <v>108.18</v>
      </c>
      <c r="F1249" s="48">
        <v>108.30999799999999</v>
      </c>
      <c r="G1249" s="49">
        <v>158698500</v>
      </c>
      <c r="H1249" s="48">
        <v>97.813875999999993</v>
      </c>
      <c r="I1249" s="52">
        <f t="shared" si="153"/>
        <v>0.9030918456853817</v>
      </c>
      <c r="J1249" s="52">
        <f t="shared" ca="1" si="154"/>
        <v>1</v>
      </c>
      <c r="K1249" s="48">
        <f t="shared" si="149"/>
        <v>97.8</v>
      </c>
      <c r="L1249" s="48">
        <f t="shared" si="150"/>
        <v>98.4</v>
      </c>
      <c r="M1249" s="48">
        <f t="shared" si="151"/>
        <v>97.7</v>
      </c>
      <c r="N1249" s="48">
        <f t="shared" si="152"/>
        <v>97.81</v>
      </c>
      <c r="O1249" s="49">
        <f t="shared" ca="1" si="155"/>
        <v>158698500</v>
      </c>
    </row>
    <row r="1250" spans="1:15" x14ac:dyDescent="0.25">
      <c r="A1250">
        <v>1235</v>
      </c>
      <c r="B1250" s="93">
        <v>40402</v>
      </c>
      <c r="C1250" s="48">
        <v>107.650002</v>
      </c>
      <c r="D1250" s="48">
        <v>109.019997</v>
      </c>
      <c r="E1250" s="48">
        <v>107.599998</v>
      </c>
      <c r="F1250" s="48">
        <v>108.629997</v>
      </c>
      <c r="G1250" s="49">
        <v>239542600</v>
      </c>
      <c r="H1250" s="48">
        <v>98.102864999999994</v>
      </c>
      <c r="I1250" s="52">
        <f t="shared" si="153"/>
        <v>0.90309185040297835</v>
      </c>
      <c r="J1250" s="52">
        <f t="shared" ca="1" si="154"/>
        <v>1</v>
      </c>
      <c r="K1250" s="48">
        <f t="shared" si="149"/>
        <v>97.22</v>
      </c>
      <c r="L1250" s="48">
        <f t="shared" si="150"/>
        <v>98.46</v>
      </c>
      <c r="M1250" s="48">
        <f t="shared" si="151"/>
        <v>97.17</v>
      </c>
      <c r="N1250" s="48">
        <f t="shared" si="152"/>
        <v>98.1</v>
      </c>
      <c r="O1250" s="49">
        <f t="shared" ca="1" si="155"/>
        <v>239542600</v>
      </c>
    </row>
    <row r="1251" spans="1:15" x14ac:dyDescent="0.25">
      <c r="A1251">
        <v>1236</v>
      </c>
      <c r="B1251" s="93">
        <v>40401</v>
      </c>
      <c r="C1251" s="48">
        <v>110.650002</v>
      </c>
      <c r="D1251" s="48">
        <v>110.69000200000001</v>
      </c>
      <c r="E1251" s="48">
        <v>109.120003</v>
      </c>
      <c r="F1251" s="48">
        <v>109.300003</v>
      </c>
      <c r="G1251" s="49">
        <v>273406900</v>
      </c>
      <c r="H1251" s="48">
        <v>98.707942000000003</v>
      </c>
      <c r="I1251" s="52">
        <f t="shared" si="153"/>
        <v>0.90309185078430421</v>
      </c>
      <c r="J1251" s="52">
        <f t="shared" ca="1" si="154"/>
        <v>1</v>
      </c>
      <c r="K1251" s="48">
        <f t="shared" si="149"/>
        <v>99.93</v>
      </c>
      <c r="L1251" s="48">
        <f t="shared" si="150"/>
        <v>99.96</v>
      </c>
      <c r="M1251" s="48">
        <f t="shared" si="151"/>
        <v>98.55</v>
      </c>
      <c r="N1251" s="48">
        <f t="shared" si="152"/>
        <v>98.71</v>
      </c>
      <c r="O1251" s="49">
        <f t="shared" ca="1" si="155"/>
        <v>273406900</v>
      </c>
    </row>
    <row r="1252" spans="1:15" x14ac:dyDescent="0.25">
      <c r="A1252">
        <v>1237</v>
      </c>
      <c r="B1252" s="93">
        <v>40400</v>
      </c>
      <c r="C1252" s="48">
        <v>112.029999</v>
      </c>
      <c r="D1252" s="48">
        <v>112.980003</v>
      </c>
      <c r="E1252" s="48">
        <v>111.370003</v>
      </c>
      <c r="F1252" s="48">
        <v>112.379997</v>
      </c>
      <c r="G1252" s="49">
        <v>242916300</v>
      </c>
      <c r="H1252" s="48">
        <v>101.489459</v>
      </c>
      <c r="I1252" s="52">
        <f t="shared" si="153"/>
        <v>0.90309184649648988</v>
      </c>
      <c r="J1252" s="52">
        <f t="shared" ca="1" si="154"/>
        <v>1</v>
      </c>
      <c r="K1252" s="48">
        <f t="shared" si="149"/>
        <v>101.17</v>
      </c>
      <c r="L1252" s="48">
        <f t="shared" si="150"/>
        <v>102.03</v>
      </c>
      <c r="M1252" s="48">
        <f t="shared" si="151"/>
        <v>100.58</v>
      </c>
      <c r="N1252" s="48">
        <f t="shared" si="152"/>
        <v>101.49</v>
      </c>
      <c r="O1252" s="49">
        <f t="shared" ca="1" si="155"/>
        <v>242916300</v>
      </c>
    </row>
    <row r="1253" spans="1:15" x14ac:dyDescent="0.25">
      <c r="A1253">
        <v>1238</v>
      </c>
      <c r="B1253" s="93">
        <v>40399</v>
      </c>
      <c r="C1253" s="48">
        <v>112.91999800000001</v>
      </c>
      <c r="D1253" s="48">
        <v>113.18</v>
      </c>
      <c r="E1253" s="48">
        <v>112.32</v>
      </c>
      <c r="F1253" s="48">
        <v>112.989998</v>
      </c>
      <c r="G1253" s="49">
        <v>120800400</v>
      </c>
      <c r="H1253" s="48">
        <v>102.040346</v>
      </c>
      <c r="I1253" s="52">
        <f t="shared" si="153"/>
        <v>0.9030918471208399</v>
      </c>
      <c r="J1253" s="52">
        <f t="shared" ca="1" si="154"/>
        <v>1</v>
      </c>
      <c r="K1253" s="48">
        <f t="shared" si="149"/>
        <v>101.98</v>
      </c>
      <c r="L1253" s="48">
        <f t="shared" si="150"/>
        <v>102.21</v>
      </c>
      <c r="M1253" s="48">
        <f t="shared" si="151"/>
        <v>101.44</v>
      </c>
      <c r="N1253" s="48">
        <f t="shared" si="152"/>
        <v>102.04</v>
      </c>
      <c r="O1253" s="49">
        <f t="shared" ca="1" si="155"/>
        <v>120800400</v>
      </c>
    </row>
    <row r="1254" spans="1:15" x14ac:dyDescent="0.25">
      <c r="A1254">
        <v>1239</v>
      </c>
      <c r="B1254" s="93">
        <v>40396</v>
      </c>
      <c r="C1254" s="48">
        <v>111.739998</v>
      </c>
      <c r="D1254" s="48">
        <v>112.57</v>
      </c>
      <c r="E1254" s="48">
        <v>110.91999800000001</v>
      </c>
      <c r="F1254" s="48">
        <v>112.389999</v>
      </c>
      <c r="G1254" s="49">
        <v>239728300</v>
      </c>
      <c r="H1254" s="48">
        <v>101.498492</v>
      </c>
      <c r="I1254" s="52">
        <f t="shared" si="153"/>
        <v>0.90309184894645289</v>
      </c>
      <c r="J1254" s="52">
        <f t="shared" ca="1" si="154"/>
        <v>1</v>
      </c>
      <c r="K1254" s="48">
        <f t="shared" si="149"/>
        <v>100.91</v>
      </c>
      <c r="L1254" s="48">
        <f t="shared" si="150"/>
        <v>101.66</v>
      </c>
      <c r="M1254" s="48">
        <f t="shared" si="151"/>
        <v>100.17</v>
      </c>
      <c r="N1254" s="48">
        <f t="shared" si="152"/>
        <v>101.5</v>
      </c>
      <c r="O1254" s="49">
        <f t="shared" ca="1" si="155"/>
        <v>239728300</v>
      </c>
    </row>
    <row r="1255" spans="1:15" x14ac:dyDescent="0.25">
      <c r="A1255">
        <v>1240</v>
      </c>
      <c r="B1255" s="93">
        <v>40395</v>
      </c>
      <c r="C1255" s="48">
        <v>112.25</v>
      </c>
      <c r="D1255" s="48">
        <v>112.910004</v>
      </c>
      <c r="E1255" s="48">
        <v>112.08000199999999</v>
      </c>
      <c r="F1255" s="48">
        <v>112.849998</v>
      </c>
      <c r="G1255" s="49">
        <v>140473800</v>
      </c>
      <c r="H1255" s="48">
        <v>101.91391400000001</v>
      </c>
      <c r="I1255" s="52">
        <f t="shared" si="153"/>
        <v>0.90309185472914233</v>
      </c>
      <c r="J1255" s="52">
        <f t="shared" ca="1" si="154"/>
        <v>1</v>
      </c>
      <c r="K1255" s="48">
        <f t="shared" si="149"/>
        <v>101.37</v>
      </c>
      <c r="L1255" s="48">
        <f t="shared" si="150"/>
        <v>101.97</v>
      </c>
      <c r="M1255" s="48">
        <f t="shared" si="151"/>
        <v>101.22</v>
      </c>
      <c r="N1255" s="48">
        <f t="shared" si="152"/>
        <v>101.91</v>
      </c>
      <c r="O1255" s="49">
        <f t="shared" ca="1" si="155"/>
        <v>140473800</v>
      </c>
    </row>
    <row r="1256" spans="1:15" x14ac:dyDescent="0.25">
      <c r="A1256">
        <v>1241</v>
      </c>
      <c r="B1256" s="93">
        <v>40394</v>
      </c>
      <c r="C1256" s="48">
        <v>112.529999</v>
      </c>
      <c r="D1256" s="48">
        <v>113.110001</v>
      </c>
      <c r="E1256" s="48">
        <v>112.160004</v>
      </c>
      <c r="F1256" s="48">
        <v>112.970001</v>
      </c>
      <c r="G1256" s="49">
        <v>158171700</v>
      </c>
      <c r="H1256" s="48">
        <v>102.02228700000001</v>
      </c>
      <c r="I1256" s="52">
        <f t="shared" si="153"/>
        <v>0.90309184825093525</v>
      </c>
      <c r="J1256" s="52">
        <f t="shared" ca="1" si="154"/>
        <v>1</v>
      </c>
      <c r="K1256" s="48">
        <f t="shared" si="149"/>
        <v>101.62</v>
      </c>
      <c r="L1256" s="48">
        <f t="shared" si="150"/>
        <v>102.15</v>
      </c>
      <c r="M1256" s="48">
        <f t="shared" si="151"/>
        <v>101.29</v>
      </c>
      <c r="N1256" s="48">
        <f t="shared" si="152"/>
        <v>102.02</v>
      </c>
      <c r="O1256" s="49">
        <f t="shared" ca="1" si="155"/>
        <v>158171700</v>
      </c>
    </row>
    <row r="1257" spans="1:15" x14ac:dyDescent="0.25">
      <c r="A1257">
        <v>1242</v>
      </c>
      <c r="B1257" s="93">
        <v>40393</v>
      </c>
      <c r="C1257" s="48">
        <v>112.480003</v>
      </c>
      <c r="D1257" s="48">
        <v>112.769997</v>
      </c>
      <c r="E1257" s="48">
        <v>111.849998</v>
      </c>
      <c r="F1257" s="48">
        <v>112.220001</v>
      </c>
      <c r="G1257" s="49">
        <v>146657300</v>
      </c>
      <c r="H1257" s="48">
        <v>101.34496799999999</v>
      </c>
      <c r="I1257" s="52">
        <f t="shared" si="153"/>
        <v>0.90309184723675062</v>
      </c>
      <c r="J1257" s="52">
        <f t="shared" ca="1" si="154"/>
        <v>1</v>
      </c>
      <c r="K1257" s="48">
        <f t="shared" si="149"/>
        <v>101.58</v>
      </c>
      <c r="L1257" s="48">
        <f t="shared" si="150"/>
        <v>101.84</v>
      </c>
      <c r="M1257" s="48">
        <f t="shared" si="151"/>
        <v>101.01</v>
      </c>
      <c r="N1257" s="48">
        <f t="shared" si="152"/>
        <v>101.34</v>
      </c>
      <c r="O1257" s="49">
        <f t="shared" ca="1" si="155"/>
        <v>146657300</v>
      </c>
    </row>
    <row r="1258" spans="1:15" x14ac:dyDescent="0.25">
      <c r="A1258">
        <v>1243</v>
      </c>
      <c r="B1258" s="93">
        <v>40392</v>
      </c>
      <c r="C1258" s="48">
        <v>111.989998</v>
      </c>
      <c r="D1258" s="48">
        <v>112.94000200000001</v>
      </c>
      <c r="E1258" s="48">
        <v>111.540001</v>
      </c>
      <c r="F1258" s="48">
        <v>112.760002</v>
      </c>
      <c r="G1258" s="49">
        <v>188263200</v>
      </c>
      <c r="H1258" s="48">
        <v>101.832639</v>
      </c>
      <c r="I1258" s="52">
        <f t="shared" si="153"/>
        <v>0.90309185166562878</v>
      </c>
      <c r="J1258" s="52">
        <f t="shared" ca="1" si="154"/>
        <v>1</v>
      </c>
      <c r="K1258" s="48">
        <f t="shared" si="149"/>
        <v>101.14</v>
      </c>
      <c r="L1258" s="48">
        <f t="shared" si="150"/>
        <v>102</v>
      </c>
      <c r="M1258" s="48">
        <f t="shared" si="151"/>
        <v>100.73</v>
      </c>
      <c r="N1258" s="48">
        <f t="shared" si="152"/>
        <v>101.83</v>
      </c>
      <c r="O1258" s="49">
        <f t="shared" ca="1" si="155"/>
        <v>188263200</v>
      </c>
    </row>
    <row r="1259" spans="1:15" x14ac:dyDescent="0.25">
      <c r="A1259">
        <v>1244</v>
      </c>
      <c r="B1259" s="93">
        <v>40389</v>
      </c>
      <c r="C1259" s="48">
        <v>109.16999800000001</v>
      </c>
      <c r="D1259" s="48">
        <v>110.860001</v>
      </c>
      <c r="E1259" s="48">
        <v>108.980003</v>
      </c>
      <c r="F1259" s="48">
        <v>110.269997</v>
      </c>
      <c r="G1259" s="49">
        <v>220070600</v>
      </c>
      <c r="H1259" s="48">
        <v>99.583934999999997</v>
      </c>
      <c r="I1259" s="52">
        <f t="shared" si="153"/>
        <v>0.90309184464746106</v>
      </c>
      <c r="J1259" s="52">
        <f t="shared" ca="1" si="154"/>
        <v>1</v>
      </c>
      <c r="K1259" s="48">
        <f t="shared" si="149"/>
        <v>98.59</v>
      </c>
      <c r="L1259" s="48">
        <f t="shared" si="150"/>
        <v>100.12</v>
      </c>
      <c r="M1259" s="48">
        <f t="shared" si="151"/>
        <v>98.42</v>
      </c>
      <c r="N1259" s="48">
        <f t="shared" si="152"/>
        <v>99.58</v>
      </c>
      <c r="O1259" s="49">
        <f t="shared" ca="1" si="155"/>
        <v>220070600</v>
      </c>
    </row>
    <row r="1260" spans="1:15" x14ac:dyDescent="0.25">
      <c r="A1260">
        <v>1245</v>
      </c>
      <c r="B1260" s="93">
        <v>40388</v>
      </c>
      <c r="C1260" s="48">
        <v>111.519997</v>
      </c>
      <c r="D1260" s="48">
        <v>111.82</v>
      </c>
      <c r="E1260" s="48">
        <v>109.410004</v>
      </c>
      <c r="F1260" s="48">
        <v>110.290001</v>
      </c>
      <c r="G1260" s="49">
        <v>220149100</v>
      </c>
      <c r="H1260" s="48">
        <v>99.602001000000001</v>
      </c>
      <c r="I1260" s="52">
        <f t="shared" si="153"/>
        <v>0.90309184964102052</v>
      </c>
      <c r="J1260" s="52">
        <f t="shared" ca="1" si="154"/>
        <v>1</v>
      </c>
      <c r="K1260" s="48">
        <f t="shared" si="149"/>
        <v>100.71</v>
      </c>
      <c r="L1260" s="48">
        <f t="shared" si="150"/>
        <v>100.98</v>
      </c>
      <c r="M1260" s="48">
        <f t="shared" si="151"/>
        <v>98.81</v>
      </c>
      <c r="N1260" s="48">
        <f t="shared" si="152"/>
        <v>99.6</v>
      </c>
      <c r="O1260" s="49">
        <f t="shared" ca="1" si="155"/>
        <v>220149100</v>
      </c>
    </row>
    <row r="1261" spans="1:15" x14ac:dyDescent="0.25">
      <c r="A1261">
        <v>1246</v>
      </c>
      <c r="B1261" s="93">
        <v>40387</v>
      </c>
      <c r="C1261" s="48">
        <v>111.32</v>
      </c>
      <c r="D1261" s="48">
        <v>111.660004</v>
      </c>
      <c r="E1261" s="48">
        <v>110.459999</v>
      </c>
      <c r="F1261" s="48">
        <v>110.83000199999999</v>
      </c>
      <c r="G1261" s="49">
        <v>163056200</v>
      </c>
      <c r="H1261" s="48">
        <v>100.089671</v>
      </c>
      <c r="I1261" s="52">
        <f t="shared" si="153"/>
        <v>0.90309184511248142</v>
      </c>
      <c r="J1261" s="52">
        <f t="shared" ca="1" si="154"/>
        <v>1</v>
      </c>
      <c r="K1261" s="48">
        <f t="shared" si="149"/>
        <v>100.53</v>
      </c>
      <c r="L1261" s="48">
        <f t="shared" si="150"/>
        <v>100.84</v>
      </c>
      <c r="M1261" s="48">
        <f t="shared" si="151"/>
        <v>99.76</v>
      </c>
      <c r="N1261" s="48">
        <f t="shared" si="152"/>
        <v>100.09</v>
      </c>
      <c r="O1261" s="49">
        <f t="shared" ca="1" si="155"/>
        <v>163056200</v>
      </c>
    </row>
    <row r="1262" spans="1:15" x14ac:dyDescent="0.25">
      <c r="A1262">
        <v>1247</v>
      </c>
      <c r="B1262" s="93">
        <v>40386</v>
      </c>
      <c r="C1262" s="48">
        <v>112.16999800000001</v>
      </c>
      <c r="D1262" s="48">
        <v>112.290001</v>
      </c>
      <c r="E1262" s="48">
        <v>111.110001</v>
      </c>
      <c r="F1262" s="48">
        <v>111.550003</v>
      </c>
      <c r="G1262" s="49">
        <v>204855600</v>
      </c>
      <c r="H1262" s="48">
        <v>100.739898</v>
      </c>
      <c r="I1262" s="52">
        <f t="shared" si="153"/>
        <v>0.90309184482944382</v>
      </c>
      <c r="J1262" s="52">
        <f t="shared" ca="1" si="154"/>
        <v>1</v>
      </c>
      <c r="K1262" s="48">
        <f t="shared" si="149"/>
        <v>101.3</v>
      </c>
      <c r="L1262" s="48">
        <f t="shared" si="150"/>
        <v>101.41</v>
      </c>
      <c r="M1262" s="48">
        <f t="shared" si="151"/>
        <v>100.34</v>
      </c>
      <c r="N1262" s="48">
        <f t="shared" si="152"/>
        <v>100.74</v>
      </c>
      <c r="O1262" s="49">
        <f t="shared" ca="1" si="155"/>
        <v>204855600</v>
      </c>
    </row>
    <row r="1263" spans="1:15" x14ac:dyDescent="0.25">
      <c r="A1263">
        <v>1248</v>
      </c>
      <c r="B1263" s="93">
        <v>40385</v>
      </c>
      <c r="C1263" s="48">
        <v>110.599998</v>
      </c>
      <c r="D1263" s="48">
        <v>111.66999800000001</v>
      </c>
      <c r="E1263" s="48">
        <v>110.290001</v>
      </c>
      <c r="F1263" s="48">
        <v>111.55999799999999</v>
      </c>
      <c r="G1263" s="49">
        <v>184445700</v>
      </c>
      <c r="H1263" s="48">
        <v>100.748924</v>
      </c>
      <c r="I1263" s="52">
        <f t="shared" si="153"/>
        <v>0.90309184121713604</v>
      </c>
      <c r="J1263" s="52">
        <f t="shared" ca="1" si="154"/>
        <v>1</v>
      </c>
      <c r="K1263" s="48">
        <f t="shared" si="149"/>
        <v>99.88</v>
      </c>
      <c r="L1263" s="48">
        <f t="shared" si="150"/>
        <v>100.85</v>
      </c>
      <c r="M1263" s="48">
        <f t="shared" si="151"/>
        <v>99.6</v>
      </c>
      <c r="N1263" s="48">
        <f t="shared" si="152"/>
        <v>100.75</v>
      </c>
      <c r="O1263" s="49">
        <f t="shared" ca="1" si="155"/>
        <v>184445700</v>
      </c>
    </row>
    <row r="1264" spans="1:15" x14ac:dyDescent="0.25">
      <c r="A1264">
        <v>1249</v>
      </c>
      <c r="B1264" s="93">
        <v>40382</v>
      </c>
      <c r="C1264" s="48">
        <v>109.239998</v>
      </c>
      <c r="D1264" s="48">
        <v>110.57</v>
      </c>
      <c r="E1264" s="48">
        <v>108.93</v>
      </c>
      <c r="F1264" s="48">
        <v>110.410004</v>
      </c>
      <c r="G1264" s="49">
        <v>222020800</v>
      </c>
      <c r="H1264" s="48">
        <v>99.710374000000002</v>
      </c>
      <c r="I1264" s="52">
        <f t="shared" si="153"/>
        <v>0.90309184301813816</v>
      </c>
      <c r="J1264" s="52">
        <f t="shared" ca="1" si="154"/>
        <v>1</v>
      </c>
      <c r="K1264" s="48">
        <f t="shared" si="149"/>
        <v>98.65</v>
      </c>
      <c r="L1264" s="48">
        <f t="shared" si="150"/>
        <v>99.85</v>
      </c>
      <c r="M1264" s="48">
        <f t="shared" si="151"/>
        <v>98.37</v>
      </c>
      <c r="N1264" s="48">
        <f t="shared" si="152"/>
        <v>99.71</v>
      </c>
      <c r="O1264" s="49">
        <f t="shared" ca="1" si="155"/>
        <v>222020800</v>
      </c>
    </row>
    <row r="1265" spans="1:15" x14ac:dyDescent="0.25">
      <c r="A1265">
        <v>1250</v>
      </c>
      <c r="B1265" s="93">
        <v>40381</v>
      </c>
      <c r="C1265" s="48">
        <v>108.339996</v>
      </c>
      <c r="D1265" s="48">
        <v>109.94000200000001</v>
      </c>
      <c r="E1265" s="48">
        <v>108.33000199999999</v>
      </c>
      <c r="F1265" s="48">
        <v>109.459999</v>
      </c>
      <c r="G1265" s="49">
        <v>274781300</v>
      </c>
      <c r="H1265" s="48">
        <v>98.852433000000005</v>
      </c>
      <c r="I1265" s="52">
        <f t="shared" si="153"/>
        <v>0.90309185001911074</v>
      </c>
      <c r="J1265" s="52">
        <f t="shared" ca="1" si="154"/>
        <v>1</v>
      </c>
      <c r="K1265" s="48">
        <f t="shared" si="149"/>
        <v>97.84</v>
      </c>
      <c r="L1265" s="48">
        <f t="shared" si="150"/>
        <v>99.29</v>
      </c>
      <c r="M1265" s="48">
        <f t="shared" si="151"/>
        <v>97.83</v>
      </c>
      <c r="N1265" s="48">
        <f t="shared" si="152"/>
        <v>98.85</v>
      </c>
      <c r="O1265" s="49">
        <f t="shared" ca="1" si="155"/>
        <v>274781300</v>
      </c>
    </row>
    <row r="1266" spans="1:15" x14ac:dyDescent="0.25">
      <c r="A1266">
        <v>1251</v>
      </c>
      <c r="B1266" s="93">
        <v>40380</v>
      </c>
      <c r="C1266" s="48">
        <v>109.040001</v>
      </c>
      <c r="D1266" s="48">
        <v>109.07</v>
      </c>
      <c r="E1266" s="48">
        <v>106.629997</v>
      </c>
      <c r="F1266" s="48">
        <v>107.07</v>
      </c>
      <c r="G1266" s="49">
        <v>264527000</v>
      </c>
      <c r="H1266" s="48">
        <v>96.694044000000005</v>
      </c>
      <c r="I1266" s="52">
        <f t="shared" si="153"/>
        <v>0.90309184645558993</v>
      </c>
      <c r="J1266" s="52">
        <f t="shared" ca="1" si="154"/>
        <v>1</v>
      </c>
      <c r="K1266" s="48">
        <f t="shared" si="149"/>
        <v>98.47</v>
      </c>
      <c r="L1266" s="48">
        <f t="shared" si="150"/>
        <v>98.5</v>
      </c>
      <c r="M1266" s="48">
        <f t="shared" si="151"/>
        <v>96.3</v>
      </c>
      <c r="N1266" s="48">
        <f t="shared" si="152"/>
        <v>96.69</v>
      </c>
      <c r="O1266" s="49">
        <f t="shared" ca="1" si="155"/>
        <v>264527000</v>
      </c>
    </row>
    <row r="1267" spans="1:15" x14ac:dyDescent="0.25">
      <c r="A1267">
        <v>1252</v>
      </c>
      <c r="B1267" s="93">
        <v>40379</v>
      </c>
      <c r="C1267" s="48">
        <v>105.870003</v>
      </c>
      <c r="D1267" s="48">
        <v>108.55999799999999</v>
      </c>
      <c r="E1267" s="48">
        <v>105.82</v>
      </c>
      <c r="F1267" s="48">
        <v>108.480003</v>
      </c>
      <c r="G1267" s="49">
        <v>258162400</v>
      </c>
      <c r="H1267" s="48">
        <v>97.967406999999994</v>
      </c>
      <c r="I1267" s="52">
        <f t="shared" si="153"/>
        <v>0.90309185371243028</v>
      </c>
      <c r="J1267" s="52">
        <f t="shared" ca="1" si="154"/>
        <v>1</v>
      </c>
      <c r="K1267" s="48">
        <f t="shared" si="149"/>
        <v>95.61</v>
      </c>
      <c r="L1267" s="48">
        <f t="shared" si="150"/>
        <v>98.04</v>
      </c>
      <c r="M1267" s="48">
        <f t="shared" si="151"/>
        <v>95.57</v>
      </c>
      <c r="N1267" s="48">
        <f t="shared" si="152"/>
        <v>97.97</v>
      </c>
      <c r="O1267" s="49">
        <f t="shared" ca="1" si="155"/>
        <v>258162400</v>
      </c>
    </row>
    <row r="1268" spans="1:15" x14ac:dyDescent="0.25">
      <c r="A1268">
        <v>1253</v>
      </c>
      <c r="B1268" s="93">
        <v>40378</v>
      </c>
      <c r="C1268" s="48">
        <v>107.050003</v>
      </c>
      <c r="D1268" s="48">
        <v>107.629997</v>
      </c>
      <c r="E1268" s="48">
        <v>106.220001</v>
      </c>
      <c r="F1268" s="48">
        <v>107.290001</v>
      </c>
      <c r="G1268" s="49">
        <v>186709000</v>
      </c>
      <c r="H1268" s="48">
        <v>96.892724999999999</v>
      </c>
      <c r="I1268" s="52">
        <f t="shared" si="153"/>
        <v>0.90309184543674292</v>
      </c>
      <c r="J1268" s="52">
        <f t="shared" ca="1" si="154"/>
        <v>1</v>
      </c>
      <c r="K1268" s="48">
        <f t="shared" si="149"/>
        <v>96.68</v>
      </c>
      <c r="L1268" s="48">
        <f t="shared" si="150"/>
        <v>97.2</v>
      </c>
      <c r="M1268" s="48">
        <f t="shared" si="151"/>
        <v>95.93</v>
      </c>
      <c r="N1268" s="48">
        <f t="shared" si="152"/>
        <v>96.89</v>
      </c>
      <c r="O1268" s="49">
        <f t="shared" ca="1" si="155"/>
        <v>186709000</v>
      </c>
    </row>
    <row r="1269" spans="1:15" x14ac:dyDescent="0.25">
      <c r="A1269">
        <v>1254</v>
      </c>
      <c r="B1269" s="93">
        <v>40375</v>
      </c>
      <c r="C1269" s="48">
        <v>109.089996</v>
      </c>
      <c r="D1269" s="48">
        <v>109.209999</v>
      </c>
      <c r="E1269" s="48">
        <v>106.449997</v>
      </c>
      <c r="F1269" s="48">
        <v>106.660004</v>
      </c>
      <c r="G1269" s="49">
        <v>282693400</v>
      </c>
      <c r="H1269" s="48">
        <v>96.323779999999999</v>
      </c>
      <c r="I1269" s="52">
        <f t="shared" si="153"/>
        <v>0.9030918468744854</v>
      </c>
      <c r="J1269" s="52">
        <f t="shared" ca="1" si="154"/>
        <v>1</v>
      </c>
      <c r="K1269" s="48">
        <f t="shared" si="149"/>
        <v>98.52</v>
      </c>
      <c r="L1269" s="48">
        <f t="shared" si="150"/>
        <v>98.63</v>
      </c>
      <c r="M1269" s="48">
        <f t="shared" si="151"/>
        <v>96.13</v>
      </c>
      <c r="N1269" s="48">
        <f t="shared" si="152"/>
        <v>96.32</v>
      </c>
      <c r="O1269" s="49">
        <f t="shared" ca="1" si="155"/>
        <v>282693400</v>
      </c>
    </row>
    <row r="1270" spans="1:15" x14ac:dyDescent="0.25">
      <c r="A1270">
        <v>1255</v>
      </c>
      <c r="B1270" s="93">
        <v>40374</v>
      </c>
      <c r="C1270" s="48">
        <v>109.610001</v>
      </c>
      <c r="D1270" s="48">
        <v>110.05999799999999</v>
      </c>
      <c r="E1270" s="48">
        <v>108.16999800000001</v>
      </c>
      <c r="F1270" s="48">
        <v>109.68</v>
      </c>
      <c r="G1270" s="49">
        <v>232337900</v>
      </c>
      <c r="H1270" s="48">
        <v>99.051113999999998</v>
      </c>
      <c r="I1270" s="52">
        <f t="shared" si="153"/>
        <v>0.90309184901531725</v>
      </c>
      <c r="J1270" s="52">
        <f t="shared" ca="1" si="154"/>
        <v>1</v>
      </c>
      <c r="K1270" s="48">
        <f t="shared" si="149"/>
        <v>98.99</v>
      </c>
      <c r="L1270" s="48">
        <f t="shared" si="150"/>
        <v>99.39</v>
      </c>
      <c r="M1270" s="48">
        <f t="shared" si="151"/>
        <v>97.69</v>
      </c>
      <c r="N1270" s="48">
        <f t="shared" si="152"/>
        <v>99.05</v>
      </c>
      <c r="O1270" s="49">
        <f t="shared" ca="1" si="155"/>
        <v>232337900</v>
      </c>
    </row>
    <row r="1271" spans="1:15" x14ac:dyDescent="0.25">
      <c r="A1271">
        <v>1256</v>
      </c>
      <c r="B1271" s="93">
        <v>40373</v>
      </c>
      <c r="C1271" s="48">
        <v>109.30999799999999</v>
      </c>
      <c r="D1271" s="48">
        <v>110.08000199999999</v>
      </c>
      <c r="E1271" s="48">
        <v>108.860001</v>
      </c>
      <c r="F1271" s="48">
        <v>109.650002</v>
      </c>
      <c r="G1271" s="49">
        <v>184426800</v>
      </c>
      <c r="H1271" s="48">
        <v>99.024022000000002</v>
      </c>
      <c r="I1271" s="52">
        <f t="shared" si="153"/>
        <v>0.9030918394328894</v>
      </c>
      <c r="J1271" s="52">
        <f t="shared" ca="1" si="154"/>
        <v>1</v>
      </c>
      <c r="K1271" s="48">
        <f t="shared" si="149"/>
        <v>98.72</v>
      </c>
      <c r="L1271" s="48">
        <f t="shared" si="150"/>
        <v>99.41</v>
      </c>
      <c r="M1271" s="48">
        <f t="shared" si="151"/>
        <v>98.31</v>
      </c>
      <c r="N1271" s="48">
        <f t="shared" si="152"/>
        <v>99.02</v>
      </c>
      <c r="O1271" s="49">
        <f t="shared" ca="1" si="155"/>
        <v>184426800</v>
      </c>
    </row>
    <row r="1272" spans="1:15" x14ac:dyDescent="0.25">
      <c r="A1272">
        <v>1257</v>
      </c>
      <c r="B1272" s="93">
        <v>40372</v>
      </c>
      <c r="C1272" s="48">
        <v>109.150002</v>
      </c>
      <c r="D1272" s="48">
        <v>110.089996</v>
      </c>
      <c r="E1272" s="48">
        <v>108.93</v>
      </c>
      <c r="F1272" s="48">
        <v>109.660004</v>
      </c>
      <c r="G1272" s="49">
        <v>213025900</v>
      </c>
      <c r="H1272" s="48">
        <v>99.033055000000004</v>
      </c>
      <c r="I1272" s="52">
        <f t="shared" si="153"/>
        <v>0.90309184194448877</v>
      </c>
      <c r="J1272" s="52">
        <f t="shared" ca="1" si="154"/>
        <v>1</v>
      </c>
      <c r="K1272" s="48">
        <f t="shared" si="149"/>
        <v>98.57</v>
      </c>
      <c r="L1272" s="48">
        <f t="shared" si="150"/>
        <v>99.42</v>
      </c>
      <c r="M1272" s="48">
        <f t="shared" si="151"/>
        <v>98.37</v>
      </c>
      <c r="N1272" s="48">
        <f t="shared" si="152"/>
        <v>99.03</v>
      </c>
      <c r="O1272" s="49">
        <f t="shared" ca="1" si="155"/>
        <v>213025900</v>
      </c>
    </row>
    <row r="1273" spans="1:15" x14ac:dyDescent="0.25">
      <c r="A1273">
        <v>1258</v>
      </c>
      <c r="B1273" s="93">
        <v>40371</v>
      </c>
      <c r="C1273" s="48">
        <v>107.599998</v>
      </c>
      <c r="D1273" s="48">
        <v>108.239998</v>
      </c>
      <c r="E1273" s="48">
        <v>107.150002</v>
      </c>
      <c r="F1273" s="48">
        <v>108.029999</v>
      </c>
      <c r="G1273" s="49">
        <v>131283600</v>
      </c>
      <c r="H1273" s="48">
        <v>97.561010999999993</v>
      </c>
      <c r="I1273" s="52">
        <f t="shared" si="153"/>
        <v>0.90309184396086117</v>
      </c>
      <c r="J1273" s="52">
        <f t="shared" ca="1" si="154"/>
        <v>1</v>
      </c>
      <c r="K1273" s="48">
        <f t="shared" si="149"/>
        <v>97.17</v>
      </c>
      <c r="L1273" s="48">
        <f t="shared" si="150"/>
        <v>97.75</v>
      </c>
      <c r="M1273" s="48">
        <f t="shared" si="151"/>
        <v>96.77</v>
      </c>
      <c r="N1273" s="48">
        <f t="shared" si="152"/>
        <v>97.56</v>
      </c>
      <c r="O1273" s="49">
        <f t="shared" ca="1" si="155"/>
        <v>131283600</v>
      </c>
    </row>
    <row r="1274" spans="1:15" x14ac:dyDescent="0.25">
      <c r="A1274">
        <v>1259</v>
      </c>
      <c r="B1274" s="93">
        <v>40368</v>
      </c>
      <c r="C1274" s="48">
        <v>107.129997</v>
      </c>
      <c r="D1274" s="48">
        <v>107.970001</v>
      </c>
      <c r="E1274" s="48">
        <v>106.93</v>
      </c>
      <c r="F1274" s="48">
        <v>107.959999</v>
      </c>
      <c r="G1274" s="49">
        <v>144999900</v>
      </c>
      <c r="H1274" s="48">
        <v>97.497794999999996</v>
      </c>
      <c r="I1274" s="52">
        <f t="shared" si="153"/>
        <v>0.90309184793527086</v>
      </c>
      <c r="J1274" s="52">
        <f t="shared" ca="1" si="154"/>
        <v>1</v>
      </c>
      <c r="K1274" s="48">
        <f t="shared" si="149"/>
        <v>96.75</v>
      </c>
      <c r="L1274" s="48">
        <f t="shared" si="150"/>
        <v>97.51</v>
      </c>
      <c r="M1274" s="48">
        <f t="shared" si="151"/>
        <v>96.57</v>
      </c>
      <c r="N1274" s="48">
        <f t="shared" si="152"/>
        <v>97.5</v>
      </c>
      <c r="O1274" s="49">
        <f t="shared" ca="1" si="155"/>
        <v>144999900</v>
      </c>
    </row>
    <row r="1275" spans="1:15" x14ac:dyDescent="0.25">
      <c r="A1275">
        <v>1260</v>
      </c>
      <c r="B1275" s="93">
        <v>40367</v>
      </c>
      <c r="C1275" s="48">
        <v>107</v>
      </c>
      <c r="D1275" s="48">
        <v>107.279999</v>
      </c>
      <c r="E1275" s="48">
        <v>105.910004</v>
      </c>
      <c r="F1275" s="48">
        <v>107.160004</v>
      </c>
      <c r="G1275" s="49">
        <v>210842100</v>
      </c>
      <c r="H1275" s="48">
        <v>96.775326000000007</v>
      </c>
      <c r="I1275" s="52">
        <f t="shared" si="153"/>
        <v>0.90309184758895689</v>
      </c>
      <c r="J1275" s="52">
        <f t="shared" ca="1" si="154"/>
        <v>1</v>
      </c>
      <c r="K1275" s="48">
        <f t="shared" si="149"/>
        <v>96.63</v>
      </c>
      <c r="L1275" s="48">
        <f t="shared" si="150"/>
        <v>96.88</v>
      </c>
      <c r="M1275" s="48">
        <f t="shared" si="151"/>
        <v>95.65</v>
      </c>
      <c r="N1275" s="48">
        <f t="shared" si="152"/>
        <v>96.78</v>
      </c>
      <c r="O1275" s="49">
        <f t="shared" ca="1" si="155"/>
        <v>210842100</v>
      </c>
    </row>
    <row r="1276" spans="1:15" x14ac:dyDescent="0.25">
      <c r="A1276">
        <v>1261</v>
      </c>
      <c r="B1276" s="93">
        <v>40366</v>
      </c>
      <c r="C1276" s="48">
        <v>103.129997</v>
      </c>
      <c r="D1276" s="48">
        <v>106.239998</v>
      </c>
      <c r="E1276" s="48">
        <v>103.019997</v>
      </c>
      <c r="F1276" s="48">
        <v>106.110001</v>
      </c>
      <c r="G1276" s="49">
        <v>253769400</v>
      </c>
      <c r="H1276" s="48">
        <v>95.827077000000003</v>
      </c>
      <c r="I1276" s="52">
        <f t="shared" si="153"/>
        <v>0.90309184899545902</v>
      </c>
      <c r="J1276" s="52">
        <f t="shared" ca="1" si="154"/>
        <v>1</v>
      </c>
      <c r="K1276" s="48">
        <f t="shared" si="149"/>
        <v>93.14</v>
      </c>
      <c r="L1276" s="48">
        <f t="shared" si="150"/>
        <v>95.94</v>
      </c>
      <c r="M1276" s="48">
        <f t="shared" si="151"/>
        <v>93.04</v>
      </c>
      <c r="N1276" s="48">
        <f t="shared" si="152"/>
        <v>95.83</v>
      </c>
      <c r="O1276" s="49">
        <f t="shared" ca="1" si="155"/>
        <v>253769400</v>
      </c>
    </row>
    <row r="1277" spans="1:15" x14ac:dyDescent="0.25">
      <c r="A1277">
        <v>1262</v>
      </c>
      <c r="B1277" s="93">
        <v>40365</v>
      </c>
      <c r="C1277" s="48">
        <v>103.639999</v>
      </c>
      <c r="D1277" s="48">
        <v>104.370003</v>
      </c>
      <c r="E1277" s="48">
        <v>101.879997</v>
      </c>
      <c r="F1277" s="48">
        <v>102.870003</v>
      </c>
      <c r="G1277" s="49">
        <v>256935300</v>
      </c>
      <c r="H1277" s="48">
        <v>92.901060999999999</v>
      </c>
      <c r="I1277" s="52">
        <f t="shared" si="153"/>
        <v>0.90309184690118072</v>
      </c>
      <c r="J1277" s="52">
        <f t="shared" ca="1" si="154"/>
        <v>1</v>
      </c>
      <c r="K1277" s="48">
        <f t="shared" si="149"/>
        <v>93.6</v>
      </c>
      <c r="L1277" s="48">
        <f t="shared" si="150"/>
        <v>94.26</v>
      </c>
      <c r="M1277" s="48">
        <f t="shared" si="151"/>
        <v>92.01</v>
      </c>
      <c r="N1277" s="48">
        <f t="shared" si="152"/>
        <v>92.9</v>
      </c>
      <c r="O1277" s="49">
        <f t="shared" ca="1" si="155"/>
        <v>256935300</v>
      </c>
    </row>
    <row r="1278" spans="1:15" x14ac:dyDescent="0.25">
      <c r="A1278">
        <v>1263</v>
      </c>
      <c r="B1278" s="93">
        <v>40361</v>
      </c>
      <c r="C1278" s="48">
        <v>103.110001</v>
      </c>
      <c r="D1278" s="48">
        <v>103.41999800000001</v>
      </c>
      <c r="E1278" s="48">
        <v>101.620003</v>
      </c>
      <c r="F1278" s="48">
        <v>102.199997</v>
      </c>
      <c r="G1278" s="49">
        <v>233385200</v>
      </c>
      <c r="H1278" s="48">
        <v>92.295984000000004</v>
      </c>
      <c r="I1278" s="52">
        <f t="shared" si="153"/>
        <v>0.90309184647040652</v>
      </c>
      <c r="J1278" s="52">
        <f t="shared" ca="1" si="154"/>
        <v>1</v>
      </c>
      <c r="K1278" s="48">
        <f t="shared" si="149"/>
        <v>93.12</v>
      </c>
      <c r="L1278" s="48">
        <f t="shared" si="150"/>
        <v>93.4</v>
      </c>
      <c r="M1278" s="48">
        <f t="shared" si="151"/>
        <v>91.77</v>
      </c>
      <c r="N1278" s="48">
        <f t="shared" si="152"/>
        <v>92.3</v>
      </c>
      <c r="O1278" s="49">
        <f t="shared" ca="1" si="155"/>
        <v>233385200</v>
      </c>
    </row>
    <row r="1279" spans="1:15" x14ac:dyDescent="0.25">
      <c r="A1279">
        <v>1264</v>
      </c>
      <c r="B1279" s="93">
        <v>40360</v>
      </c>
      <c r="C1279" s="48">
        <v>103.150002</v>
      </c>
      <c r="D1279" s="48">
        <v>103.489998</v>
      </c>
      <c r="E1279" s="48">
        <v>101.129997</v>
      </c>
      <c r="F1279" s="48">
        <v>102.760002</v>
      </c>
      <c r="G1279" s="49">
        <v>382924800</v>
      </c>
      <c r="H1279" s="48">
        <v>92.801720000000003</v>
      </c>
      <c r="I1279" s="52">
        <f t="shared" si="153"/>
        <v>0.90309184696201161</v>
      </c>
      <c r="J1279" s="52">
        <f t="shared" ca="1" si="154"/>
        <v>1</v>
      </c>
      <c r="K1279" s="48">
        <f t="shared" si="149"/>
        <v>93.15</v>
      </c>
      <c r="L1279" s="48">
        <f t="shared" si="150"/>
        <v>93.46</v>
      </c>
      <c r="M1279" s="48">
        <f t="shared" si="151"/>
        <v>91.33</v>
      </c>
      <c r="N1279" s="48">
        <f t="shared" si="152"/>
        <v>92.8</v>
      </c>
      <c r="O1279" s="49">
        <f t="shared" ca="1" si="155"/>
        <v>382924800</v>
      </c>
    </row>
    <row r="1280" spans="1:15" x14ac:dyDescent="0.25">
      <c r="A1280">
        <v>1265</v>
      </c>
      <c r="B1280" s="93">
        <v>40359</v>
      </c>
      <c r="C1280" s="48">
        <v>103.91999800000001</v>
      </c>
      <c r="D1280" s="48">
        <v>104.879997</v>
      </c>
      <c r="E1280" s="48">
        <v>102.879997</v>
      </c>
      <c r="F1280" s="48">
        <v>103.220001</v>
      </c>
      <c r="G1280" s="49">
        <v>284101700</v>
      </c>
      <c r="H1280" s="48">
        <v>93.217141999999996</v>
      </c>
      <c r="I1280" s="52">
        <f t="shared" si="153"/>
        <v>0.90309185329304542</v>
      </c>
      <c r="J1280" s="52">
        <f t="shared" ca="1" si="154"/>
        <v>1</v>
      </c>
      <c r="K1280" s="48">
        <f t="shared" si="149"/>
        <v>93.85</v>
      </c>
      <c r="L1280" s="48">
        <f t="shared" si="150"/>
        <v>94.72</v>
      </c>
      <c r="M1280" s="48">
        <f t="shared" si="151"/>
        <v>92.91</v>
      </c>
      <c r="N1280" s="48">
        <f t="shared" si="152"/>
        <v>93.22</v>
      </c>
      <c r="O1280" s="49">
        <f t="shared" ca="1" si="155"/>
        <v>284101700</v>
      </c>
    </row>
    <row r="1281" spans="1:15" x14ac:dyDescent="0.25">
      <c r="A1281">
        <v>1266</v>
      </c>
      <c r="B1281" s="93">
        <v>40358</v>
      </c>
      <c r="C1281" s="48">
        <v>106.019997</v>
      </c>
      <c r="D1281" s="48">
        <v>107.510002</v>
      </c>
      <c r="E1281" s="48">
        <v>103.550003</v>
      </c>
      <c r="F1281" s="48">
        <v>104.209999</v>
      </c>
      <c r="G1281" s="49">
        <v>373649500</v>
      </c>
      <c r="H1281" s="48">
        <v>94.111200999999994</v>
      </c>
      <c r="I1281" s="52">
        <f t="shared" si="153"/>
        <v>0.90309185205922515</v>
      </c>
      <c r="J1281" s="52">
        <f t="shared" ca="1" si="154"/>
        <v>1</v>
      </c>
      <c r="K1281" s="48">
        <f t="shared" si="149"/>
        <v>95.75</v>
      </c>
      <c r="L1281" s="48">
        <f t="shared" si="150"/>
        <v>97.09</v>
      </c>
      <c r="M1281" s="48">
        <f t="shared" si="151"/>
        <v>93.52</v>
      </c>
      <c r="N1281" s="48">
        <f t="shared" si="152"/>
        <v>94.11</v>
      </c>
      <c r="O1281" s="49">
        <f t="shared" ca="1" si="155"/>
        <v>373649500</v>
      </c>
    </row>
    <row r="1282" spans="1:15" x14ac:dyDescent="0.25">
      <c r="A1282">
        <v>1267</v>
      </c>
      <c r="B1282" s="93">
        <v>40357</v>
      </c>
      <c r="C1282" s="48">
        <v>108.029999</v>
      </c>
      <c r="D1282" s="48">
        <v>108.32</v>
      </c>
      <c r="E1282" s="48">
        <v>107.139999</v>
      </c>
      <c r="F1282" s="48">
        <v>107.529999</v>
      </c>
      <c r="G1282" s="49">
        <v>169218600</v>
      </c>
      <c r="H1282" s="48">
        <v>97.109465</v>
      </c>
      <c r="I1282" s="52">
        <f t="shared" si="153"/>
        <v>0.90309184323530034</v>
      </c>
      <c r="J1282" s="52">
        <f t="shared" ca="1" si="154"/>
        <v>1</v>
      </c>
      <c r="K1282" s="48">
        <f t="shared" si="149"/>
        <v>97.56</v>
      </c>
      <c r="L1282" s="48">
        <f t="shared" si="150"/>
        <v>97.82</v>
      </c>
      <c r="M1282" s="48">
        <f t="shared" si="151"/>
        <v>96.76</v>
      </c>
      <c r="N1282" s="48">
        <f t="shared" si="152"/>
        <v>97.11</v>
      </c>
      <c r="O1282" s="49">
        <f t="shared" ca="1" si="155"/>
        <v>169218600</v>
      </c>
    </row>
    <row r="1283" spans="1:15" x14ac:dyDescent="0.25">
      <c r="A1283">
        <v>1268</v>
      </c>
      <c r="B1283" s="93">
        <v>40354</v>
      </c>
      <c r="C1283" s="48">
        <v>107.739998</v>
      </c>
      <c r="D1283" s="48">
        <v>108.41999800000001</v>
      </c>
      <c r="E1283" s="48">
        <v>106.769997</v>
      </c>
      <c r="F1283" s="48">
        <v>107.870003</v>
      </c>
      <c r="G1283" s="49">
        <v>238726500</v>
      </c>
      <c r="H1283" s="48">
        <v>97.416520000000006</v>
      </c>
      <c r="I1283" s="52">
        <f t="shared" si="153"/>
        <v>0.90309184472721304</v>
      </c>
      <c r="J1283" s="52">
        <f t="shared" ca="1" si="154"/>
        <v>1</v>
      </c>
      <c r="K1283" s="48">
        <f t="shared" si="149"/>
        <v>97.3</v>
      </c>
      <c r="L1283" s="48">
        <f t="shared" si="150"/>
        <v>97.91</v>
      </c>
      <c r="M1283" s="48">
        <f t="shared" si="151"/>
        <v>96.42</v>
      </c>
      <c r="N1283" s="48">
        <f t="shared" si="152"/>
        <v>97.42</v>
      </c>
      <c r="O1283" s="49">
        <f t="shared" ca="1" si="155"/>
        <v>238726500</v>
      </c>
    </row>
    <row r="1284" spans="1:15" x14ac:dyDescent="0.25">
      <c r="A1284">
        <v>1269</v>
      </c>
      <c r="B1284" s="93">
        <v>40353</v>
      </c>
      <c r="C1284" s="48">
        <v>108.69000200000001</v>
      </c>
      <c r="D1284" s="48">
        <v>108.83000199999999</v>
      </c>
      <c r="E1284" s="48">
        <v>107.139999</v>
      </c>
      <c r="F1284" s="48">
        <v>107.41999800000001</v>
      </c>
      <c r="G1284" s="49">
        <v>268523600</v>
      </c>
      <c r="H1284" s="48">
        <v>97.010125000000002</v>
      </c>
      <c r="I1284" s="52">
        <f t="shared" si="153"/>
        <v>0.90309185259899183</v>
      </c>
      <c r="J1284" s="52">
        <f t="shared" ca="1" si="154"/>
        <v>1</v>
      </c>
      <c r="K1284" s="48">
        <f t="shared" si="149"/>
        <v>98.16</v>
      </c>
      <c r="L1284" s="48">
        <f t="shared" si="150"/>
        <v>98.28</v>
      </c>
      <c r="M1284" s="48">
        <f t="shared" si="151"/>
        <v>96.76</v>
      </c>
      <c r="N1284" s="48">
        <f t="shared" si="152"/>
        <v>97.01</v>
      </c>
      <c r="O1284" s="49">
        <f t="shared" ca="1" si="155"/>
        <v>268523600</v>
      </c>
    </row>
    <row r="1285" spans="1:15" x14ac:dyDescent="0.25">
      <c r="A1285">
        <v>1270</v>
      </c>
      <c r="B1285" s="93">
        <v>40352</v>
      </c>
      <c r="C1285" s="48">
        <v>109.639999</v>
      </c>
      <c r="D1285" s="48">
        <v>110.029999</v>
      </c>
      <c r="E1285" s="48">
        <v>108.480003</v>
      </c>
      <c r="F1285" s="48">
        <v>109.230003</v>
      </c>
      <c r="G1285" s="49">
        <v>254639900</v>
      </c>
      <c r="H1285" s="48">
        <v>98.644726000000006</v>
      </c>
      <c r="I1285" s="52">
        <f t="shared" si="153"/>
        <v>0.9030918547168767</v>
      </c>
      <c r="J1285" s="52">
        <f t="shared" ca="1" si="154"/>
        <v>1</v>
      </c>
      <c r="K1285" s="48">
        <f t="shared" si="149"/>
        <v>99.01</v>
      </c>
      <c r="L1285" s="48">
        <f t="shared" si="150"/>
        <v>99.37</v>
      </c>
      <c r="M1285" s="48">
        <f t="shared" si="151"/>
        <v>97.97</v>
      </c>
      <c r="N1285" s="48">
        <f t="shared" si="152"/>
        <v>98.64</v>
      </c>
      <c r="O1285" s="49">
        <f t="shared" ca="1" si="155"/>
        <v>254639900</v>
      </c>
    </row>
    <row r="1286" spans="1:15" x14ac:dyDescent="0.25">
      <c r="A1286">
        <v>1271</v>
      </c>
      <c r="B1286" s="93">
        <v>40351</v>
      </c>
      <c r="C1286" s="48">
        <v>111.410004</v>
      </c>
      <c r="D1286" s="48">
        <v>111.900002</v>
      </c>
      <c r="E1286" s="48">
        <v>109.410004</v>
      </c>
      <c r="F1286" s="48">
        <v>109.57</v>
      </c>
      <c r="G1286" s="49">
        <v>239355400</v>
      </c>
      <c r="H1286" s="48">
        <v>98.951773000000003</v>
      </c>
      <c r="I1286" s="52">
        <f t="shared" si="153"/>
        <v>0.90309184083234473</v>
      </c>
      <c r="J1286" s="52">
        <f t="shared" ca="1" si="154"/>
        <v>1</v>
      </c>
      <c r="K1286" s="48">
        <f t="shared" si="149"/>
        <v>100.61</v>
      </c>
      <c r="L1286" s="48">
        <f t="shared" si="150"/>
        <v>101.06</v>
      </c>
      <c r="M1286" s="48">
        <f t="shared" si="151"/>
        <v>98.81</v>
      </c>
      <c r="N1286" s="48">
        <f t="shared" si="152"/>
        <v>98.95</v>
      </c>
      <c r="O1286" s="49">
        <f t="shared" ca="1" si="155"/>
        <v>239355400</v>
      </c>
    </row>
    <row r="1287" spans="1:15" x14ac:dyDescent="0.25">
      <c r="A1287">
        <v>1272</v>
      </c>
      <c r="B1287" s="93">
        <v>40350</v>
      </c>
      <c r="C1287" s="48">
        <v>113.120003</v>
      </c>
      <c r="D1287" s="48">
        <v>113.199997</v>
      </c>
      <c r="E1287" s="48">
        <v>110.790001</v>
      </c>
      <c r="F1287" s="48">
        <v>111.410004</v>
      </c>
      <c r="G1287" s="49">
        <v>213140700</v>
      </c>
      <c r="H1287" s="48">
        <v>100.613466</v>
      </c>
      <c r="I1287" s="52">
        <f t="shared" si="153"/>
        <v>0.90309184442718449</v>
      </c>
      <c r="J1287" s="52">
        <f t="shared" ca="1" si="154"/>
        <v>1</v>
      </c>
      <c r="K1287" s="48">
        <f t="shared" si="149"/>
        <v>102.16</v>
      </c>
      <c r="L1287" s="48">
        <f t="shared" si="150"/>
        <v>102.23</v>
      </c>
      <c r="M1287" s="48">
        <f t="shared" si="151"/>
        <v>100.05</v>
      </c>
      <c r="N1287" s="48">
        <f t="shared" si="152"/>
        <v>100.61</v>
      </c>
      <c r="O1287" s="49">
        <f t="shared" ca="1" si="155"/>
        <v>213140700</v>
      </c>
    </row>
    <row r="1288" spans="1:15" x14ac:dyDescent="0.25">
      <c r="A1288">
        <v>1273</v>
      </c>
      <c r="B1288" s="93">
        <v>40347</v>
      </c>
      <c r="C1288" s="48">
        <v>111.83000199999999</v>
      </c>
      <c r="D1288" s="48">
        <v>112.129997</v>
      </c>
      <c r="E1288" s="48">
        <v>111.370003</v>
      </c>
      <c r="F1288" s="48">
        <v>111.730003</v>
      </c>
      <c r="G1288" s="49">
        <v>174006600</v>
      </c>
      <c r="H1288" s="48">
        <v>100.902455</v>
      </c>
      <c r="I1288" s="52">
        <f t="shared" si="153"/>
        <v>0.90309184901749273</v>
      </c>
      <c r="J1288" s="52">
        <f t="shared" ca="1" si="154"/>
        <v>1</v>
      </c>
      <c r="K1288" s="48">
        <f t="shared" si="149"/>
        <v>100.99</v>
      </c>
      <c r="L1288" s="48">
        <f t="shared" si="150"/>
        <v>101.26</v>
      </c>
      <c r="M1288" s="48">
        <f t="shared" si="151"/>
        <v>100.58</v>
      </c>
      <c r="N1288" s="48">
        <f t="shared" si="152"/>
        <v>100.9</v>
      </c>
      <c r="O1288" s="49">
        <f t="shared" ca="1" si="155"/>
        <v>174006600</v>
      </c>
    </row>
    <row r="1289" spans="1:15" x14ac:dyDescent="0.25">
      <c r="A1289">
        <v>1274</v>
      </c>
      <c r="B1289" s="93">
        <v>40346</v>
      </c>
      <c r="C1289" s="48">
        <v>112.279999</v>
      </c>
      <c r="D1289" s="48">
        <v>112.33000199999999</v>
      </c>
      <c r="E1289" s="48">
        <v>111.050003</v>
      </c>
      <c r="F1289" s="48">
        <v>112.139999</v>
      </c>
      <c r="G1289" s="49">
        <v>263185800</v>
      </c>
      <c r="H1289" s="48">
        <v>100.793178</v>
      </c>
      <c r="I1289" s="52">
        <f t="shared" si="153"/>
        <v>0.89881557783855515</v>
      </c>
      <c r="J1289" s="52">
        <f t="shared" ca="1" si="154"/>
        <v>1</v>
      </c>
      <c r="K1289" s="48">
        <f t="shared" si="149"/>
        <v>100.92</v>
      </c>
      <c r="L1289" s="48">
        <f t="shared" si="150"/>
        <v>100.96</v>
      </c>
      <c r="M1289" s="48">
        <f t="shared" si="151"/>
        <v>99.81</v>
      </c>
      <c r="N1289" s="48">
        <f t="shared" si="152"/>
        <v>100.79</v>
      </c>
      <c r="O1289" s="49">
        <f t="shared" ca="1" si="155"/>
        <v>263185800</v>
      </c>
    </row>
    <row r="1290" spans="1:15" x14ac:dyDescent="0.25">
      <c r="A1290">
        <v>1275</v>
      </c>
      <c r="B1290" s="93">
        <v>40345</v>
      </c>
      <c r="C1290" s="48">
        <v>111.41999800000001</v>
      </c>
      <c r="D1290" s="48">
        <v>112.41999800000001</v>
      </c>
      <c r="E1290" s="48">
        <v>111.199997</v>
      </c>
      <c r="F1290" s="48">
        <v>111.959999</v>
      </c>
      <c r="G1290" s="49">
        <v>216374000</v>
      </c>
      <c r="H1290" s="48">
        <v>100.63139099999999</v>
      </c>
      <c r="I1290" s="52">
        <f t="shared" si="153"/>
        <v>0.89881557608802765</v>
      </c>
      <c r="J1290" s="52">
        <f t="shared" ca="1" si="154"/>
        <v>1</v>
      </c>
      <c r="K1290" s="48">
        <f t="shared" si="149"/>
        <v>100.15</v>
      </c>
      <c r="L1290" s="48">
        <f t="shared" si="150"/>
        <v>101.04</v>
      </c>
      <c r="M1290" s="48">
        <f t="shared" si="151"/>
        <v>99.95</v>
      </c>
      <c r="N1290" s="48">
        <f t="shared" si="152"/>
        <v>100.63</v>
      </c>
      <c r="O1290" s="49">
        <f t="shared" ca="1" si="155"/>
        <v>216374000</v>
      </c>
    </row>
    <row r="1291" spans="1:15" x14ac:dyDescent="0.25">
      <c r="A1291">
        <v>1276</v>
      </c>
      <c r="B1291" s="93">
        <v>40344</v>
      </c>
      <c r="C1291" s="48">
        <v>110.279999</v>
      </c>
      <c r="D1291" s="48">
        <v>112.099998</v>
      </c>
      <c r="E1291" s="48">
        <v>110.089996</v>
      </c>
      <c r="F1291" s="48">
        <v>112</v>
      </c>
      <c r="G1291" s="49">
        <v>238268700</v>
      </c>
      <c r="H1291" s="48">
        <v>100.667344</v>
      </c>
      <c r="I1291" s="52">
        <f t="shared" si="153"/>
        <v>0.89881557142857138</v>
      </c>
      <c r="J1291" s="52">
        <f t="shared" ca="1" si="154"/>
        <v>1</v>
      </c>
      <c r="K1291" s="48">
        <f t="shared" si="149"/>
        <v>99.12</v>
      </c>
      <c r="L1291" s="48">
        <f t="shared" si="150"/>
        <v>100.76</v>
      </c>
      <c r="M1291" s="48">
        <f t="shared" si="151"/>
        <v>98.95</v>
      </c>
      <c r="N1291" s="48">
        <f t="shared" si="152"/>
        <v>100.67</v>
      </c>
      <c r="O1291" s="49">
        <f t="shared" ca="1" si="155"/>
        <v>238268700</v>
      </c>
    </row>
    <row r="1292" spans="1:15" x14ac:dyDescent="0.25">
      <c r="A1292">
        <v>1277</v>
      </c>
      <c r="B1292" s="93">
        <v>40343</v>
      </c>
      <c r="C1292" s="48">
        <v>110.519997</v>
      </c>
      <c r="D1292" s="48">
        <v>111.120003</v>
      </c>
      <c r="E1292" s="48">
        <v>109.400002</v>
      </c>
      <c r="F1292" s="48">
        <v>109.510002</v>
      </c>
      <c r="G1292" s="49">
        <v>207196100</v>
      </c>
      <c r="H1292" s="48">
        <v>98.429294999999996</v>
      </c>
      <c r="I1292" s="52">
        <f t="shared" si="153"/>
        <v>0.89881557120234545</v>
      </c>
      <c r="J1292" s="52">
        <f t="shared" ca="1" si="154"/>
        <v>1</v>
      </c>
      <c r="K1292" s="48">
        <f t="shared" si="149"/>
        <v>99.34</v>
      </c>
      <c r="L1292" s="48">
        <f t="shared" si="150"/>
        <v>99.88</v>
      </c>
      <c r="M1292" s="48">
        <f t="shared" si="151"/>
        <v>98.33</v>
      </c>
      <c r="N1292" s="48">
        <f t="shared" si="152"/>
        <v>98.43</v>
      </c>
      <c r="O1292" s="49">
        <f t="shared" ca="1" si="155"/>
        <v>207196100</v>
      </c>
    </row>
    <row r="1293" spans="1:15" x14ac:dyDescent="0.25">
      <c r="A1293">
        <v>1278</v>
      </c>
      <c r="B1293" s="93">
        <v>40340</v>
      </c>
      <c r="C1293" s="48">
        <v>108.19000200000001</v>
      </c>
      <c r="D1293" s="48">
        <v>109.75</v>
      </c>
      <c r="E1293" s="48">
        <v>108.120003</v>
      </c>
      <c r="F1293" s="48">
        <v>109.68</v>
      </c>
      <c r="G1293" s="49">
        <v>214128200</v>
      </c>
      <c r="H1293" s="48">
        <v>98.582092000000003</v>
      </c>
      <c r="I1293" s="52">
        <f t="shared" si="153"/>
        <v>0.89881557257476297</v>
      </c>
      <c r="J1293" s="52">
        <f t="shared" ca="1" si="154"/>
        <v>1</v>
      </c>
      <c r="K1293" s="48">
        <f t="shared" si="149"/>
        <v>97.24</v>
      </c>
      <c r="L1293" s="48">
        <f t="shared" si="150"/>
        <v>98.65</v>
      </c>
      <c r="M1293" s="48">
        <f t="shared" si="151"/>
        <v>97.18</v>
      </c>
      <c r="N1293" s="48">
        <f t="shared" si="152"/>
        <v>98.58</v>
      </c>
      <c r="O1293" s="49">
        <f t="shared" ca="1" si="155"/>
        <v>214128200</v>
      </c>
    </row>
    <row r="1294" spans="1:15" x14ac:dyDescent="0.25">
      <c r="A1294">
        <v>1279</v>
      </c>
      <c r="B1294" s="93">
        <v>40339</v>
      </c>
      <c r="C1294" s="48">
        <v>107.860001</v>
      </c>
      <c r="D1294" s="48">
        <v>109.279999</v>
      </c>
      <c r="E1294" s="48">
        <v>106.040001</v>
      </c>
      <c r="F1294" s="48">
        <v>109.150002</v>
      </c>
      <c r="G1294" s="49">
        <v>317890600</v>
      </c>
      <c r="H1294" s="48">
        <v>98.105721000000003</v>
      </c>
      <c r="I1294" s="52">
        <f t="shared" si="153"/>
        <v>0.89881556758927039</v>
      </c>
      <c r="J1294" s="52">
        <f t="shared" ca="1" si="154"/>
        <v>1</v>
      </c>
      <c r="K1294" s="48">
        <f t="shared" si="149"/>
        <v>96.95</v>
      </c>
      <c r="L1294" s="48">
        <f t="shared" si="150"/>
        <v>98.22</v>
      </c>
      <c r="M1294" s="48">
        <f t="shared" si="151"/>
        <v>95.31</v>
      </c>
      <c r="N1294" s="48">
        <f t="shared" si="152"/>
        <v>98.11</v>
      </c>
      <c r="O1294" s="49">
        <f t="shared" ca="1" si="155"/>
        <v>317890600</v>
      </c>
    </row>
    <row r="1295" spans="1:15" x14ac:dyDescent="0.25">
      <c r="A1295">
        <v>1280</v>
      </c>
      <c r="B1295" s="93">
        <v>40338</v>
      </c>
      <c r="C1295" s="48">
        <v>107.239998</v>
      </c>
      <c r="D1295" s="48">
        <v>108.279999</v>
      </c>
      <c r="E1295" s="48">
        <v>105.599998</v>
      </c>
      <c r="F1295" s="48">
        <v>106.050003</v>
      </c>
      <c r="G1295" s="49">
        <v>268023300</v>
      </c>
      <c r="H1295" s="48">
        <v>95.319394000000003</v>
      </c>
      <c r="I1295" s="52">
        <f t="shared" si="153"/>
        <v>0.8988155709906015</v>
      </c>
      <c r="J1295" s="52">
        <f t="shared" ca="1" si="154"/>
        <v>1</v>
      </c>
      <c r="K1295" s="48">
        <f t="shared" si="149"/>
        <v>96.39</v>
      </c>
      <c r="L1295" s="48">
        <f t="shared" si="150"/>
        <v>97.32</v>
      </c>
      <c r="M1295" s="48">
        <f t="shared" si="151"/>
        <v>94.91</v>
      </c>
      <c r="N1295" s="48">
        <f t="shared" si="152"/>
        <v>95.32</v>
      </c>
      <c r="O1295" s="49">
        <f t="shared" ca="1" si="155"/>
        <v>268023300</v>
      </c>
    </row>
    <row r="1296" spans="1:15" x14ac:dyDescent="0.25">
      <c r="A1296">
        <v>1281</v>
      </c>
      <c r="B1296" s="93">
        <v>40337</v>
      </c>
      <c r="C1296" s="48">
        <v>105.57</v>
      </c>
      <c r="D1296" s="48">
        <v>106.83000199999999</v>
      </c>
      <c r="E1296" s="48">
        <v>104.650002</v>
      </c>
      <c r="F1296" s="48">
        <v>106.620003</v>
      </c>
      <c r="G1296" s="49">
        <v>357774300</v>
      </c>
      <c r="H1296" s="48">
        <v>95.831719000000007</v>
      </c>
      <c r="I1296" s="52">
        <f t="shared" si="153"/>
        <v>0.8988155721586315</v>
      </c>
      <c r="J1296" s="52">
        <f t="shared" ca="1" si="154"/>
        <v>1</v>
      </c>
      <c r="K1296" s="48">
        <f t="shared" ref="K1296:K1359" si="156">ROUND($I1296*C1296,2)</f>
        <v>94.89</v>
      </c>
      <c r="L1296" s="48">
        <f t="shared" ref="L1296:L1359" si="157">ROUND($I1296*D1296,2)</f>
        <v>96.02</v>
      </c>
      <c r="M1296" s="48">
        <f t="shared" ref="M1296:M1359" si="158">ROUND($I1296*E1296,2)</f>
        <v>94.06</v>
      </c>
      <c r="N1296" s="48">
        <f t="shared" ref="N1296:N1359" si="159">ROUND($I1296*F1296,2)</f>
        <v>95.83</v>
      </c>
      <c r="O1296" s="49">
        <f t="shared" ca="1" si="155"/>
        <v>357774300</v>
      </c>
    </row>
    <row r="1297" spans="1:15" x14ac:dyDescent="0.25">
      <c r="A1297">
        <v>1282</v>
      </c>
      <c r="B1297" s="93">
        <v>40336</v>
      </c>
      <c r="C1297" s="48">
        <v>107.199997</v>
      </c>
      <c r="D1297" s="48">
        <v>107.610001</v>
      </c>
      <c r="E1297" s="48">
        <v>105.410004</v>
      </c>
      <c r="F1297" s="48">
        <v>105.489998</v>
      </c>
      <c r="G1297" s="49">
        <v>264609100</v>
      </c>
      <c r="H1297" s="48">
        <v>94.816052999999997</v>
      </c>
      <c r="I1297" s="52">
        <f t="shared" si="153"/>
        <v>0.89881557301764281</v>
      </c>
      <c r="J1297" s="52">
        <f t="shared" ca="1" si="154"/>
        <v>1</v>
      </c>
      <c r="K1297" s="48">
        <f t="shared" si="156"/>
        <v>96.35</v>
      </c>
      <c r="L1297" s="48">
        <f t="shared" si="157"/>
        <v>96.72</v>
      </c>
      <c r="M1297" s="48">
        <f t="shared" si="158"/>
        <v>94.74</v>
      </c>
      <c r="N1297" s="48">
        <f t="shared" si="159"/>
        <v>94.82</v>
      </c>
      <c r="O1297" s="49">
        <f t="shared" ca="1" si="155"/>
        <v>264609100</v>
      </c>
    </row>
    <row r="1298" spans="1:15" x14ac:dyDescent="0.25">
      <c r="A1298">
        <v>1283</v>
      </c>
      <c r="B1298" s="93">
        <v>40333</v>
      </c>
      <c r="C1298" s="48">
        <v>108.610001</v>
      </c>
      <c r="D1298" s="48">
        <v>109.33000199999999</v>
      </c>
      <c r="E1298" s="48">
        <v>106.459999</v>
      </c>
      <c r="F1298" s="48">
        <v>106.82</v>
      </c>
      <c r="G1298" s="49">
        <v>398475600</v>
      </c>
      <c r="H1298" s="48">
        <v>96.011478999999994</v>
      </c>
      <c r="I1298" s="52">
        <f t="shared" ref="I1298:I1361" si="160">H1298/F1298</f>
        <v>0.8988155682456469</v>
      </c>
      <c r="J1298" s="52">
        <f t="shared" ref="J1298:J1361" ca="1" si="161">INDEX(OFFSET($T$15,0,0,$S$13+1,1),MATCH(B1298,OFFSET($Q$15,0,0,$S$13+1,1),-1))</f>
        <v>1</v>
      </c>
      <c r="K1298" s="48">
        <f t="shared" si="156"/>
        <v>97.62</v>
      </c>
      <c r="L1298" s="48">
        <f t="shared" si="157"/>
        <v>98.27</v>
      </c>
      <c r="M1298" s="48">
        <f t="shared" si="158"/>
        <v>95.69</v>
      </c>
      <c r="N1298" s="48">
        <f t="shared" si="159"/>
        <v>96.01</v>
      </c>
      <c r="O1298" s="49">
        <f t="shared" ref="O1298:O1361" ca="1" si="162">G1298*J1298</f>
        <v>398475600</v>
      </c>
    </row>
    <row r="1299" spans="1:15" x14ac:dyDescent="0.25">
      <c r="A1299">
        <v>1284</v>
      </c>
      <c r="B1299" s="93">
        <v>40332</v>
      </c>
      <c r="C1299" s="48">
        <v>110.650002</v>
      </c>
      <c r="D1299" s="48">
        <v>111.05999799999999</v>
      </c>
      <c r="E1299" s="48">
        <v>109.58000199999999</v>
      </c>
      <c r="F1299" s="48">
        <v>110.709999</v>
      </c>
      <c r="G1299" s="49">
        <v>226618300</v>
      </c>
      <c r="H1299" s="48">
        <v>99.507870999999994</v>
      </c>
      <c r="I1299" s="52">
        <f t="shared" si="160"/>
        <v>0.89881557130173939</v>
      </c>
      <c r="J1299" s="52">
        <f t="shared" ca="1" si="161"/>
        <v>1</v>
      </c>
      <c r="K1299" s="48">
        <f t="shared" si="156"/>
        <v>99.45</v>
      </c>
      <c r="L1299" s="48">
        <f t="shared" si="157"/>
        <v>99.82</v>
      </c>
      <c r="M1299" s="48">
        <f t="shared" si="158"/>
        <v>98.49</v>
      </c>
      <c r="N1299" s="48">
        <f t="shared" si="159"/>
        <v>99.51</v>
      </c>
      <c r="O1299" s="49">
        <f t="shared" ca="1" si="162"/>
        <v>226618300</v>
      </c>
    </row>
    <row r="1300" spans="1:15" x14ac:dyDescent="0.25">
      <c r="A1300">
        <v>1285</v>
      </c>
      <c r="B1300" s="93">
        <v>40331</v>
      </c>
      <c r="C1300" s="48">
        <v>108.08000199999999</v>
      </c>
      <c r="D1300" s="48">
        <v>110.339996</v>
      </c>
      <c r="E1300" s="48">
        <v>107.510002</v>
      </c>
      <c r="F1300" s="48">
        <v>110.33000199999999</v>
      </c>
      <c r="G1300" s="49">
        <v>240243700</v>
      </c>
      <c r="H1300" s="48">
        <v>99.166324000000003</v>
      </c>
      <c r="I1300" s="52">
        <f t="shared" si="160"/>
        <v>0.8988155733016302</v>
      </c>
      <c r="J1300" s="52">
        <f t="shared" ca="1" si="161"/>
        <v>1</v>
      </c>
      <c r="K1300" s="48">
        <f t="shared" si="156"/>
        <v>97.14</v>
      </c>
      <c r="L1300" s="48">
        <f t="shared" si="157"/>
        <v>99.18</v>
      </c>
      <c r="M1300" s="48">
        <f t="shared" si="158"/>
        <v>96.63</v>
      </c>
      <c r="N1300" s="48">
        <f t="shared" si="159"/>
        <v>99.17</v>
      </c>
      <c r="O1300" s="49">
        <f t="shared" ca="1" si="162"/>
        <v>240243700</v>
      </c>
    </row>
    <row r="1301" spans="1:15" x14ac:dyDescent="0.25">
      <c r="A1301">
        <v>1286</v>
      </c>
      <c r="B1301" s="93">
        <v>40330</v>
      </c>
      <c r="C1301" s="48">
        <v>108.349998</v>
      </c>
      <c r="D1301" s="48">
        <v>109.949997</v>
      </c>
      <c r="E1301" s="48">
        <v>107.370003</v>
      </c>
      <c r="F1301" s="48">
        <v>107.529999</v>
      </c>
      <c r="G1301" s="49">
        <v>277909400</v>
      </c>
      <c r="H1301" s="48">
        <v>96.649636999999998</v>
      </c>
      <c r="I1301" s="52">
        <f t="shared" si="160"/>
        <v>0.89881556680754726</v>
      </c>
      <c r="J1301" s="52">
        <f t="shared" ca="1" si="161"/>
        <v>1</v>
      </c>
      <c r="K1301" s="48">
        <f t="shared" si="156"/>
        <v>97.39</v>
      </c>
      <c r="L1301" s="48">
        <f t="shared" si="157"/>
        <v>98.82</v>
      </c>
      <c r="M1301" s="48">
        <f t="shared" si="158"/>
        <v>96.51</v>
      </c>
      <c r="N1301" s="48">
        <f t="shared" si="159"/>
        <v>96.65</v>
      </c>
      <c r="O1301" s="49">
        <f t="shared" ca="1" si="162"/>
        <v>277909400</v>
      </c>
    </row>
    <row r="1302" spans="1:15" x14ac:dyDescent="0.25">
      <c r="A1302">
        <v>1287</v>
      </c>
      <c r="B1302" s="93">
        <v>40326</v>
      </c>
      <c r="C1302" s="48">
        <v>110.639999</v>
      </c>
      <c r="D1302" s="48">
        <v>110.720001</v>
      </c>
      <c r="E1302" s="48">
        <v>108.849998</v>
      </c>
      <c r="F1302" s="48">
        <v>109.370003</v>
      </c>
      <c r="G1302" s="49">
        <v>297933500</v>
      </c>
      <c r="H1302" s="48">
        <v>98.303461999999996</v>
      </c>
      <c r="I1302" s="52">
        <f t="shared" si="160"/>
        <v>0.89881557377300247</v>
      </c>
      <c r="J1302" s="52">
        <f t="shared" ca="1" si="161"/>
        <v>1</v>
      </c>
      <c r="K1302" s="48">
        <f t="shared" si="156"/>
        <v>99.44</v>
      </c>
      <c r="L1302" s="48">
        <f t="shared" si="157"/>
        <v>99.52</v>
      </c>
      <c r="M1302" s="48">
        <f t="shared" si="158"/>
        <v>97.84</v>
      </c>
      <c r="N1302" s="48">
        <f t="shared" si="159"/>
        <v>98.3</v>
      </c>
      <c r="O1302" s="49">
        <f t="shared" ca="1" si="162"/>
        <v>297933500</v>
      </c>
    </row>
    <row r="1303" spans="1:15" x14ac:dyDescent="0.25">
      <c r="A1303">
        <v>1288</v>
      </c>
      <c r="B1303" s="93">
        <v>40325</v>
      </c>
      <c r="C1303" s="48">
        <v>109.19000200000001</v>
      </c>
      <c r="D1303" s="48">
        <v>110.800003</v>
      </c>
      <c r="E1303" s="48">
        <v>108.779999</v>
      </c>
      <c r="F1303" s="48">
        <v>110.760002</v>
      </c>
      <c r="G1303" s="49">
        <v>300870500</v>
      </c>
      <c r="H1303" s="48">
        <v>99.552814999999995</v>
      </c>
      <c r="I1303" s="52">
        <f t="shared" si="160"/>
        <v>0.89881557604161111</v>
      </c>
      <c r="J1303" s="52">
        <f t="shared" ca="1" si="161"/>
        <v>1</v>
      </c>
      <c r="K1303" s="48">
        <f t="shared" si="156"/>
        <v>98.14</v>
      </c>
      <c r="L1303" s="48">
        <f t="shared" si="157"/>
        <v>99.59</v>
      </c>
      <c r="M1303" s="48">
        <f t="shared" si="158"/>
        <v>97.77</v>
      </c>
      <c r="N1303" s="48">
        <f t="shared" si="159"/>
        <v>99.55</v>
      </c>
      <c r="O1303" s="49">
        <f t="shared" ca="1" si="162"/>
        <v>300870500</v>
      </c>
    </row>
    <row r="1304" spans="1:15" x14ac:dyDescent="0.25">
      <c r="A1304">
        <v>1289</v>
      </c>
      <c r="B1304" s="93">
        <v>40324</v>
      </c>
      <c r="C1304" s="48">
        <v>108.480003</v>
      </c>
      <c r="D1304" s="48">
        <v>109.470001</v>
      </c>
      <c r="E1304" s="48">
        <v>106.849998</v>
      </c>
      <c r="F1304" s="48">
        <v>107.16999800000001</v>
      </c>
      <c r="G1304" s="49">
        <v>349719300</v>
      </c>
      <c r="H1304" s="48">
        <v>96.326063000000005</v>
      </c>
      <c r="I1304" s="52">
        <f t="shared" si="160"/>
        <v>0.89881557149977742</v>
      </c>
      <c r="J1304" s="52">
        <f t="shared" ca="1" si="161"/>
        <v>1</v>
      </c>
      <c r="K1304" s="48">
        <f t="shared" si="156"/>
        <v>97.5</v>
      </c>
      <c r="L1304" s="48">
        <f t="shared" si="157"/>
        <v>98.39</v>
      </c>
      <c r="M1304" s="48">
        <f t="shared" si="158"/>
        <v>96.04</v>
      </c>
      <c r="N1304" s="48">
        <f t="shared" si="159"/>
        <v>96.33</v>
      </c>
      <c r="O1304" s="49">
        <f t="shared" ca="1" si="162"/>
        <v>349719300</v>
      </c>
    </row>
    <row r="1305" spans="1:15" x14ac:dyDescent="0.25">
      <c r="A1305">
        <v>1290</v>
      </c>
      <c r="B1305" s="93">
        <v>40323</v>
      </c>
      <c r="C1305" s="48">
        <v>105.110001</v>
      </c>
      <c r="D1305" s="48">
        <v>107.870003</v>
      </c>
      <c r="E1305" s="48">
        <v>104.379997</v>
      </c>
      <c r="F1305" s="48">
        <v>107.82</v>
      </c>
      <c r="G1305" s="49">
        <v>396505200</v>
      </c>
      <c r="H1305" s="48">
        <v>96.910295000000005</v>
      </c>
      <c r="I1305" s="52">
        <f t="shared" si="160"/>
        <v>0.89881557225004649</v>
      </c>
      <c r="J1305" s="52">
        <f t="shared" ca="1" si="161"/>
        <v>1</v>
      </c>
      <c r="K1305" s="48">
        <f t="shared" si="156"/>
        <v>94.47</v>
      </c>
      <c r="L1305" s="48">
        <f t="shared" si="157"/>
        <v>96.96</v>
      </c>
      <c r="M1305" s="48">
        <f t="shared" si="158"/>
        <v>93.82</v>
      </c>
      <c r="N1305" s="48">
        <f t="shared" si="159"/>
        <v>96.91</v>
      </c>
      <c r="O1305" s="49">
        <f t="shared" ca="1" si="162"/>
        <v>396505200</v>
      </c>
    </row>
    <row r="1306" spans="1:15" x14ac:dyDescent="0.25">
      <c r="A1306">
        <v>1291</v>
      </c>
      <c r="B1306" s="93">
        <v>40322</v>
      </c>
      <c r="C1306" s="48">
        <v>108.519997</v>
      </c>
      <c r="D1306" s="48">
        <v>109.389999</v>
      </c>
      <c r="E1306" s="48">
        <v>107.610001</v>
      </c>
      <c r="F1306" s="48">
        <v>107.709999</v>
      </c>
      <c r="G1306" s="49">
        <v>269823000</v>
      </c>
      <c r="H1306" s="48">
        <v>96.811424000000002</v>
      </c>
      <c r="I1306" s="52">
        <f t="shared" si="160"/>
        <v>0.89881556864558143</v>
      </c>
      <c r="J1306" s="52">
        <f t="shared" ca="1" si="161"/>
        <v>1</v>
      </c>
      <c r="K1306" s="48">
        <f t="shared" si="156"/>
        <v>97.54</v>
      </c>
      <c r="L1306" s="48">
        <f t="shared" si="157"/>
        <v>98.32</v>
      </c>
      <c r="M1306" s="48">
        <f t="shared" si="158"/>
        <v>96.72</v>
      </c>
      <c r="N1306" s="48">
        <f t="shared" si="159"/>
        <v>96.81</v>
      </c>
      <c r="O1306" s="49">
        <f t="shared" ca="1" si="162"/>
        <v>269823000</v>
      </c>
    </row>
    <row r="1307" spans="1:15" x14ac:dyDescent="0.25">
      <c r="A1307">
        <v>1292</v>
      </c>
      <c r="B1307" s="93">
        <v>40319</v>
      </c>
      <c r="C1307" s="48">
        <v>105.910004</v>
      </c>
      <c r="D1307" s="48">
        <v>109.379997</v>
      </c>
      <c r="E1307" s="48">
        <v>105.360001</v>
      </c>
      <c r="F1307" s="48">
        <v>109.110001</v>
      </c>
      <c r="G1307" s="49">
        <v>500909400</v>
      </c>
      <c r="H1307" s="48">
        <v>98.069767999999996</v>
      </c>
      <c r="I1307" s="52">
        <f t="shared" si="160"/>
        <v>0.89881557236902598</v>
      </c>
      <c r="J1307" s="52">
        <f t="shared" ca="1" si="161"/>
        <v>1</v>
      </c>
      <c r="K1307" s="48">
        <f t="shared" si="156"/>
        <v>95.19</v>
      </c>
      <c r="L1307" s="48">
        <f t="shared" si="157"/>
        <v>98.31</v>
      </c>
      <c r="M1307" s="48">
        <f t="shared" si="158"/>
        <v>94.7</v>
      </c>
      <c r="N1307" s="48">
        <f t="shared" si="159"/>
        <v>98.07</v>
      </c>
      <c r="O1307" s="49">
        <f t="shared" ca="1" si="162"/>
        <v>500909400</v>
      </c>
    </row>
    <row r="1308" spans="1:15" x14ac:dyDescent="0.25">
      <c r="A1308">
        <v>1293</v>
      </c>
      <c r="B1308" s="93">
        <v>40318</v>
      </c>
      <c r="C1308" s="48">
        <v>109.379997</v>
      </c>
      <c r="D1308" s="48">
        <v>109.889999</v>
      </c>
      <c r="E1308" s="48">
        <v>107.470001</v>
      </c>
      <c r="F1308" s="48">
        <v>107.540001</v>
      </c>
      <c r="G1308" s="49">
        <v>530418300</v>
      </c>
      <c r="H1308" s="48">
        <v>96.658626999999996</v>
      </c>
      <c r="I1308" s="52">
        <f t="shared" si="160"/>
        <v>0.89881556724181166</v>
      </c>
      <c r="J1308" s="52">
        <f t="shared" ca="1" si="161"/>
        <v>1</v>
      </c>
      <c r="K1308" s="48">
        <f t="shared" si="156"/>
        <v>98.31</v>
      </c>
      <c r="L1308" s="48">
        <f t="shared" si="157"/>
        <v>98.77</v>
      </c>
      <c r="M1308" s="48">
        <f t="shared" si="158"/>
        <v>96.6</v>
      </c>
      <c r="N1308" s="48">
        <f t="shared" si="159"/>
        <v>96.66</v>
      </c>
      <c r="O1308" s="49">
        <f t="shared" ca="1" si="162"/>
        <v>530418300</v>
      </c>
    </row>
    <row r="1309" spans="1:15" x14ac:dyDescent="0.25">
      <c r="A1309">
        <v>1294</v>
      </c>
      <c r="B1309" s="93">
        <v>40317</v>
      </c>
      <c r="C1309" s="48">
        <v>111.769997</v>
      </c>
      <c r="D1309" s="48">
        <v>112.769997</v>
      </c>
      <c r="E1309" s="48">
        <v>110.360001</v>
      </c>
      <c r="F1309" s="48">
        <v>111.760002</v>
      </c>
      <c r="G1309" s="49">
        <v>394742700</v>
      </c>
      <c r="H1309" s="48">
        <v>100.45162999999999</v>
      </c>
      <c r="I1309" s="52">
        <f t="shared" si="160"/>
        <v>0.89881557088733766</v>
      </c>
      <c r="J1309" s="52">
        <f t="shared" ca="1" si="161"/>
        <v>1</v>
      </c>
      <c r="K1309" s="48">
        <f t="shared" si="156"/>
        <v>100.46</v>
      </c>
      <c r="L1309" s="48">
        <f t="shared" si="157"/>
        <v>101.36</v>
      </c>
      <c r="M1309" s="48">
        <f t="shared" si="158"/>
        <v>99.19</v>
      </c>
      <c r="N1309" s="48">
        <f t="shared" si="159"/>
        <v>100.45</v>
      </c>
      <c r="O1309" s="49">
        <f t="shared" ca="1" si="162"/>
        <v>394742700</v>
      </c>
    </row>
    <row r="1310" spans="1:15" x14ac:dyDescent="0.25">
      <c r="A1310">
        <v>1295</v>
      </c>
      <c r="B1310" s="93">
        <v>40316</v>
      </c>
      <c r="C1310" s="48">
        <v>114.879997</v>
      </c>
      <c r="D1310" s="48">
        <v>115.220001</v>
      </c>
      <c r="E1310" s="48">
        <v>112.029999</v>
      </c>
      <c r="F1310" s="48">
        <v>112.400002</v>
      </c>
      <c r="G1310" s="49">
        <v>360556800</v>
      </c>
      <c r="H1310" s="48">
        <v>101.026872</v>
      </c>
      <c r="I1310" s="52">
        <f t="shared" si="160"/>
        <v>0.89881557119545241</v>
      </c>
      <c r="J1310" s="52">
        <f t="shared" ca="1" si="161"/>
        <v>1</v>
      </c>
      <c r="K1310" s="48">
        <f t="shared" si="156"/>
        <v>103.26</v>
      </c>
      <c r="L1310" s="48">
        <f t="shared" si="157"/>
        <v>103.56</v>
      </c>
      <c r="M1310" s="48">
        <f t="shared" si="158"/>
        <v>100.69</v>
      </c>
      <c r="N1310" s="48">
        <f t="shared" si="159"/>
        <v>101.03</v>
      </c>
      <c r="O1310" s="49">
        <f t="shared" ca="1" si="162"/>
        <v>360556800</v>
      </c>
    </row>
    <row r="1311" spans="1:15" x14ac:dyDescent="0.25">
      <c r="A1311">
        <v>1296</v>
      </c>
      <c r="B1311" s="93">
        <v>40315</v>
      </c>
      <c r="C1311" s="48">
        <v>114.199997</v>
      </c>
      <c r="D1311" s="48">
        <v>114.519997</v>
      </c>
      <c r="E1311" s="48">
        <v>111.769997</v>
      </c>
      <c r="F1311" s="48">
        <v>113.949997</v>
      </c>
      <c r="G1311" s="49">
        <v>325739800</v>
      </c>
      <c r="H1311" s="48">
        <v>102.42003200000001</v>
      </c>
      <c r="I1311" s="52">
        <f t="shared" si="160"/>
        <v>0.89881557434354309</v>
      </c>
      <c r="J1311" s="52">
        <f t="shared" ca="1" si="161"/>
        <v>1</v>
      </c>
      <c r="K1311" s="48">
        <f t="shared" si="156"/>
        <v>102.64</v>
      </c>
      <c r="L1311" s="48">
        <f t="shared" si="157"/>
        <v>102.93</v>
      </c>
      <c r="M1311" s="48">
        <f t="shared" si="158"/>
        <v>100.46</v>
      </c>
      <c r="N1311" s="48">
        <f t="shared" si="159"/>
        <v>102.42</v>
      </c>
      <c r="O1311" s="49">
        <f t="shared" ca="1" si="162"/>
        <v>325739800</v>
      </c>
    </row>
    <row r="1312" spans="1:15" x14ac:dyDescent="0.25">
      <c r="A1312">
        <v>1297</v>
      </c>
      <c r="B1312" s="93">
        <v>40312</v>
      </c>
      <c r="C1312" s="48">
        <v>115.120003</v>
      </c>
      <c r="D1312" s="48">
        <v>115.33000199999999</v>
      </c>
      <c r="E1312" s="48">
        <v>112.870003</v>
      </c>
      <c r="F1312" s="48">
        <v>113.889999</v>
      </c>
      <c r="G1312" s="49">
        <v>345601400</v>
      </c>
      <c r="H1312" s="48">
        <v>102.366105</v>
      </c>
      <c r="I1312" s="52">
        <f t="shared" si="160"/>
        <v>0.89881557554496072</v>
      </c>
      <c r="J1312" s="52">
        <f t="shared" ca="1" si="161"/>
        <v>1</v>
      </c>
      <c r="K1312" s="48">
        <f t="shared" si="156"/>
        <v>103.47</v>
      </c>
      <c r="L1312" s="48">
        <f t="shared" si="157"/>
        <v>103.66</v>
      </c>
      <c r="M1312" s="48">
        <f t="shared" si="158"/>
        <v>101.45</v>
      </c>
      <c r="N1312" s="48">
        <f t="shared" si="159"/>
        <v>102.37</v>
      </c>
      <c r="O1312" s="49">
        <f t="shared" ca="1" si="162"/>
        <v>345601400</v>
      </c>
    </row>
    <row r="1313" spans="1:15" x14ac:dyDescent="0.25">
      <c r="A1313">
        <v>1298</v>
      </c>
      <c r="B1313" s="93">
        <v>40311</v>
      </c>
      <c r="C1313" s="48">
        <v>117.129997</v>
      </c>
      <c r="D1313" s="48">
        <v>117.68</v>
      </c>
      <c r="E1313" s="48">
        <v>115.889999</v>
      </c>
      <c r="F1313" s="48">
        <v>115.989998</v>
      </c>
      <c r="G1313" s="49">
        <v>234452500</v>
      </c>
      <c r="H1313" s="48">
        <v>104.25361599999999</v>
      </c>
      <c r="I1313" s="52">
        <f t="shared" si="160"/>
        <v>0.89881556856307554</v>
      </c>
      <c r="J1313" s="52">
        <f t="shared" ca="1" si="161"/>
        <v>1</v>
      </c>
      <c r="K1313" s="48">
        <f t="shared" si="156"/>
        <v>105.28</v>
      </c>
      <c r="L1313" s="48">
        <f t="shared" si="157"/>
        <v>105.77</v>
      </c>
      <c r="M1313" s="48">
        <f t="shared" si="158"/>
        <v>104.16</v>
      </c>
      <c r="N1313" s="48">
        <f t="shared" si="159"/>
        <v>104.25</v>
      </c>
      <c r="O1313" s="49">
        <f t="shared" ca="1" si="162"/>
        <v>234452500</v>
      </c>
    </row>
    <row r="1314" spans="1:15" x14ac:dyDescent="0.25">
      <c r="A1314">
        <v>1299</v>
      </c>
      <c r="B1314" s="93">
        <v>40310</v>
      </c>
      <c r="C1314" s="48">
        <v>116.290001</v>
      </c>
      <c r="D1314" s="48">
        <v>117.620003</v>
      </c>
      <c r="E1314" s="48">
        <v>116.089996</v>
      </c>
      <c r="F1314" s="48">
        <v>117.449997</v>
      </c>
      <c r="G1314" s="49">
        <v>235607100</v>
      </c>
      <c r="H1314" s="48">
        <v>105.56588600000001</v>
      </c>
      <c r="I1314" s="52">
        <f t="shared" si="160"/>
        <v>0.89881556999954637</v>
      </c>
      <c r="J1314" s="52">
        <f t="shared" ca="1" si="161"/>
        <v>1</v>
      </c>
      <c r="K1314" s="48">
        <f t="shared" si="156"/>
        <v>104.52</v>
      </c>
      <c r="L1314" s="48">
        <f t="shared" si="157"/>
        <v>105.72</v>
      </c>
      <c r="M1314" s="48">
        <f t="shared" si="158"/>
        <v>104.34</v>
      </c>
      <c r="N1314" s="48">
        <f t="shared" si="159"/>
        <v>105.57</v>
      </c>
      <c r="O1314" s="49">
        <f t="shared" ca="1" si="162"/>
        <v>235607100</v>
      </c>
    </row>
    <row r="1315" spans="1:15" x14ac:dyDescent="0.25">
      <c r="A1315">
        <v>1300</v>
      </c>
      <c r="B1315" s="93">
        <v>40309</v>
      </c>
      <c r="C1315" s="48">
        <v>115.07</v>
      </c>
      <c r="D1315" s="48">
        <v>117.360001</v>
      </c>
      <c r="E1315" s="48">
        <v>114.910004</v>
      </c>
      <c r="F1315" s="48">
        <v>115.83000199999999</v>
      </c>
      <c r="G1315" s="49">
        <v>317849800</v>
      </c>
      <c r="H1315" s="48">
        <v>104.109809</v>
      </c>
      <c r="I1315" s="52">
        <f t="shared" si="160"/>
        <v>0.89881556766268556</v>
      </c>
      <c r="J1315" s="52">
        <f t="shared" ca="1" si="161"/>
        <v>1</v>
      </c>
      <c r="K1315" s="48">
        <f t="shared" si="156"/>
        <v>103.43</v>
      </c>
      <c r="L1315" s="48">
        <f t="shared" si="157"/>
        <v>105.48</v>
      </c>
      <c r="M1315" s="48">
        <f t="shared" si="158"/>
        <v>103.28</v>
      </c>
      <c r="N1315" s="48">
        <f t="shared" si="159"/>
        <v>104.11</v>
      </c>
      <c r="O1315" s="49">
        <f t="shared" ca="1" si="162"/>
        <v>317849800</v>
      </c>
    </row>
    <row r="1316" spans="1:15" x14ac:dyDescent="0.25">
      <c r="A1316">
        <v>1301</v>
      </c>
      <c r="B1316" s="93">
        <v>40308</v>
      </c>
      <c r="C1316" s="48">
        <v>115.80999799999999</v>
      </c>
      <c r="D1316" s="48">
        <v>116.650002</v>
      </c>
      <c r="E1316" s="48">
        <v>114.910004</v>
      </c>
      <c r="F1316" s="48">
        <v>116.160004</v>
      </c>
      <c r="G1316" s="49">
        <v>396159600</v>
      </c>
      <c r="H1316" s="48">
        <v>104.40642</v>
      </c>
      <c r="I1316" s="52">
        <f t="shared" si="160"/>
        <v>0.89881556822260433</v>
      </c>
      <c r="J1316" s="52">
        <f t="shared" ca="1" si="161"/>
        <v>1</v>
      </c>
      <c r="K1316" s="48">
        <f t="shared" si="156"/>
        <v>104.09</v>
      </c>
      <c r="L1316" s="48">
        <f t="shared" si="157"/>
        <v>104.85</v>
      </c>
      <c r="M1316" s="48">
        <f t="shared" si="158"/>
        <v>103.28</v>
      </c>
      <c r="N1316" s="48">
        <f t="shared" si="159"/>
        <v>104.41</v>
      </c>
      <c r="O1316" s="49">
        <f t="shared" ca="1" si="162"/>
        <v>396159600</v>
      </c>
    </row>
    <row r="1317" spans="1:15" x14ac:dyDescent="0.25">
      <c r="A1317">
        <v>1302</v>
      </c>
      <c r="B1317" s="93">
        <v>40305</v>
      </c>
      <c r="C1317" s="48">
        <v>112.639999</v>
      </c>
      <c r="D1317" s="48">
        <v>113.769997</v>
      </c>
      <c r="E1317" s="48">
        <v>109.410004</v>
      </c>
      <c r="F1317" s="48">
        <v>111.260002</v>
      </c>
      <c r="G1317" s="49">
        <v>637558800</v>
      </c>
      <c r="H1317" s="48">
        <v>100.002222</v>
      </c>
      <c r="I1317" s="52">
        <f t="shared" si="160"/>
        <v>0.89881556895891479</v>
      </c>
      <c r="J1317" s="52">
        <f t="shared" ca="1" si="161"/>
        <v>1</v>
      </c>
      <c r="K1317" s="48">
        <f t="shared" si="156"/>
        <v>101.24</v>
      </c>
      <c r="L1317" s="48">
        <f t="shared" si="157"/>
        <v>102.26</v>
      </c>
      <c r="M1317" s="48">
        <f t="shared" si="158"/>
        <v>98.34</v>
      </c>
      <c r="N1317" s="48">
        <f t="shared" si="159"/>
        <v>100</v>
      </c>
      <c r="O1317" s="49">
        <f t="shared" ca="1" si="162"/>
        <v>637558800</v>
      </c>
    </row>
    <row r="1318" spans="1:15" x14ac:dyDescent="0.25">
      <c r="A1318">
        <v>1303</v>
      </c>
      <c r="B1318" s="93">
        <v>40304</v>
      </c>
      <c r="C1318" s="48">
        <v>116.260002</v>
      </c>
      <c r="D1318" s="48">
        <v>117</v>
      </c>
      <c r="E1318" s="48">
        <v>105</v>
      </c>
      <c r="F1318" s="48">
        <v>112.94000200000001</v>
      </c>
      <c r="G1318" s="49">
        <v>647356600</v>
      </c>
      <c r="H1318" s="48">
        <v>101.51223299999999</v>
      </c>
      <c r="I1318" s="52">
        <f t="shared" si="160"/>
        <v>0.89881557643322862</v>
      </c>
      <c r="J1318" s="52">
        <f t="shared" ca="1" si="161"/>
        <v>1</v>
      </c>
      <c r="K1318" s="48">
        <f t="shared" si="156"/>
        <v>104.5</v>
      </c>
      <c r="L1318" s="48">
        <f t="shared" si="157"/>
        <v>105.16</v>
      </c>
      <c r="M1318" s="48">
        <f t="shared" si="158"/>
        <v>94.38</v>
      </c>
      <c r="N1318" s="48">
        <f t="shared" si="159"/>
        <v>101.51</v>
      </c>
      <c r="O1318" s="49">
        <f t="shared" ca="1" si="162"/>
        <v>647356600</v>
      </c>
    </row>
    <row r="1319" spans="1:15" x14ac:dyDescent="0.25">
      <c r="A1319">
        <v>1304</v>
      </c>
      <c r="B1319" s="93">
        <v>40303</v>
      </c>
      <c r="C1319" s="48">
        <v>116.55999799999999</v>
      </c>
      <c r="D1319" s="48">
        <v>117.800003</v>
      </c>
      <c r="E1319" s="48">
        <v>115.970001</v>
      </c>
      <c r="F1319" s="48">
        <v>116.82</v>
      </c>
      <c r="G1319" s="49">
        <v>328973200</v>
      </c>
      <c r="H1319" s="48">
        <v>104.999635</v>
      </c>
      <c r="I1319" s="52">
        <f t="shared" si="160"/>
        <v>0.8988155709638761</v>
      </c>
      <c r="J1319" s="52">
        <f t="shared" ca="1" si="161"/>
        <v>1</v>
      </c>
      <c r="K1319" s="48">
        <f t="shared" si="156"/>
        <v>104.77</v>
      </c>
      <c r="L1319" s="48">
        <f t="shared" si="157"/>
        <v>105.88</v>
      </c>
      <c r="M1319" s="48">
        <f t="shared" si="158"/>
        <v>104.24</v>
      </c>
      <c r="N1319" s="48">
        <f t="shared" si="159"/>
        <v>105</v>
      </c>
      <c r="O1319" s="49">
        <f t="shared" ca="1" si="162"/>
        <v>328973200</v>
      </c>
    </row>
    <row r="1320" spans="1:15" x14ac:dyDescent="0.25">
      <c r="A1320">
        <v>1305</v>
      </c>
      <c r="B1320" s="93">
        <v>40302</v>
      </c>
      <c r="C1320" s="48">
        <v>119.010002</v>
      </c>
      <c r="D1320" s="48">
        <v>119.029999</v>
      </c>
      <c r="E1320" s="48">
        <v>116.91999800000001</v>
      </c>
      <c r="F1320" s="48">
        <v>117.519997</v>
      </c>
      <c r="G1320" s="49">
        <v>360353400</v>
      </c>
      <c r="H1320" s="48">
        <v>105.628803</v>
      </c>
      <c r="I1320" s="52">
        <f t="shared" si="160"/>
        <v>0.8988155692345704</v>
      </c>
      <c r="J1320" s="52">
        <f t="shared" ca="1" si="161"/>
        <v>1</v>
      </c>
      <c r="K1320" s="48">
        <f t="shared" si="156"/>
        <v>106.97</v>
      </c>
      <c r="L1320" s="48">
        <f t="shared" si="157"/>
        <v>106.99</v>
      </c>
      <c r="M1320" s="48">
        <f t="shared" si="158"/>
        <v>105.09</v>
      </c>
      <c r="N1320" s="48">
        <f t="shared" si="159"/>
        <v>105.63</v>
      </c>
      <c r="O1320" s="49">
        <f t="shared" ca="1" si="162"/>
        <v>360353400</v>
      </c>
    </row>
    <row r="1321" spans="1:15" x14ac:dyDescent="0.25">
      <c r="A1321">
        <v>1306</v>
      </c>
      <c r="B1321" s="93">
        <v>40301</v>
      </c>
      <c r="C1321" s="48">
        <v>119.379997</v>
      </c>
      <c r="D1321" s="48">
        <v>120.68</v>
      </c>
      <c r="E1321" s="48">
        <v>119.199997</v>
      </c>
      <c r="F1321" s="48">
        <v>120.349998</v>
      </c>
      <c r="G1321" s="49">
        <v>182747900</v>
      </c>
      <c r="H1321" s="48">
        <v>108.172453</v>
      </c>
      <c r="I1321" s="52">
        <f t="shared" si="160"/>
        <v>0.89881557787811517</v>
      </c>
      <c r="J1321" s="52">
        <f t="shared" ca="1" si="161"/>
        <v>1</v>
      </c>
      <c r="K1321" s="48">
        <f t="shared" si="156"/>
        <v>107.3</v>
      </c>
      <c r="L1321" s="48">
        <f t="shared" si="157"/>
        <v>108.47</v>
      </c>
      <c r="M1321" s="48">
        <f t="shared" si="158"/>
        <v>107.14</v>
      </c>
      <c r="N1321" s="48">
        <f t="shared" si="159"/>
        <v>108.17</v>
      </c>
      <c r="O1321" s="49">
        <f t="shared" ca="1" si="162"/>
        <v>182747900</v>
      </c>
    </row>
    <row r="1322" spans="1:15" x14ac:dyDescent="0.25">
      <c r="A1322">
        <v>1307</v>
      </c>
      <c r="B1322" s="93">
        <v>40298</v>
      </c>
      <c r="C1322" s="48">
        <v>120.879997</v>
      </c>
      <c r="D1322" s="48">
        <v>121.010002</v>
      </c>
      <c r="E1322" s="48">
        <v>118.779999</v>
      </c>
      <c r="F1322" s="48">
        <v>118.80999799999999</v>
      </c>
      <c r="G1322" s="49">
        <v>270000900</v>
      </c>
      <c r="H1322" s="48">
        <v>106.788276</v>
      </c>
      <c r="I1322" s="52">
        <f t="shared" si="160"/>
        <v>0.89881556937657725</v>
      </c>
      <c r="J1322" s="52">
        <f t="shared" ca="1" si="161"/>
        <v>1</v>
      </c>
      <c r="K1322" s="48">
        <f t="shared" si="156"/>
        <v>108.65</v>
      </c>
      <c r="L1322" s="48">
        <f t="shared" si="157"/>
        <v>108.77</v>
      </c>
      <c r="M1322" s="48">
        <f t="shared" si="158"/>
        <v>106.76</v>
      </c>
      <c r="N1322" s="48">
        <f t="shared" si="159"/>
        <v>106.79</v>
      </c>
      <c r="O1322" s="49">
        <f t="shared" ca="1" si="162"/>
        <v>270000900</v>
      </c>
    </row>
    <row r="1323" spans="1:15" x14ac:dyDescent="0.25">
      <c r="A1323">
        <v>1308</v>
      </c>
      <c r="B1323" s="93">
        <v>40297</v>
      </c>
      <c r="C1323" s="48">
        <v>120.099998</v>
      </c>
      <c r="D1323" s="48">
        <v>121.110001</v>
      </c>
      <c r="E1323" s="48">
        <v>120.07</v>
      </c>
      <c r="F1323" s="48">
        <v>120.860001</v>
      </c>
      <c r="G1323" s="49">
        <v>193775000</v>
      </c>
      <c r="H1323" s="48">
        <v>108.63085100000001</v>
      </c>
      <c r="I1323" s="52">
        <f t="shared" si="160"/>
        <v>0.89881557257309641</v>
      </c>
      <c r="J1323" s="52">
        <f t="shared" ca="1" si="161"/>
        <v>1</v>
      </c>
      <c r="K1323" s="48">
        <f t="shared" si="156"/>
        <v>107.95</v>
      </c>
      <c r="L1323" s="48">
        <f t="shared" si="157"/>
        <v>108.86</v>
      </c>
      <c r="M1323" s="48">
        <f t="shared" si="158"/>
        <v>107.92</v>
      </c>
      <c r="N1323" s="48">
        <f t="shared" si="159"/>
        <v>108.63</v>
      </c>
      <c r="O1323" s="49">
        <f t="shared" ca="1" si="162"/>
        <v>193775000</v>
      </c>
    </row>
    <row r="1324" spans="1:15" x14ac:dyDescent="0.25">
      <c r="A1324">
        <v>1309</v>
      </c>
      <c r="B1324" s="93">
        <v>40296</v>
      </c>
      <c r="C1324" s="48">
        <v>119.050003</v>
      </c>
      <c r="D1324" s="48">
        <v>119.68</v>
      </c>
      <c r="E1324" s="48">
        <v>118.269997</v>
      </c>
      <c r="F1324" s="48">
        <v>119.379997</v>
      </c>
      <c r="G1324" s="49">
        <v>300674100</v>
      </c>
      <c r="H1324" s="48">
        <v>107.300601</v>
      </c>
      <c r="I1324" s="52">
        <f t="shared" si="160"/>
        <v>0.89881557795649802</v>
      </c>
      <c r="J1324" s="52">
        <f t="shared" ca="1" si="161"/>
        <v>1</v>
      </c>
      <c r="K1324" s="48">
        <f t="shared" si="156"/>
        <v>107</v>
      </c>
      <c r="L1324" s="48">
        <f t="shared" si="157"/>
        <v>107.57</v>
      </c>
      <c r="M1324" s="48">
        <f t="shared" si="158"/>
        <v>106.3</v>
      </c>
      <c r="N1324" s="48">
        <f t="shared" si="159"/>
        <v>107.3</v>
      </c>
      <c r="O1324" s="49">
        <f t="shared" ca="1" si="162"/>
        <v>300674100</v>
      </c>
    </row>
    <row r="1325" spans="1:15" x14ac:dyDescent="0.25">
      <c r="A1325">
        <v>1310</v>
      </c>
      <c r="B1325" s="93">
        <v>40295</v>
      </c>
      <c r="C1325" s="48">
        <v>120.650002</v>
      </c>
      <c r="D1325" s="48">
        <v>121.339996</v>
      </c>
      <c r="E1325" s="48">
        <v>118.25</v>
      </c>
      <c r="F1325" s="48">
        <v>118.480003</v>
      </c>
      <c r="G1325" s="49">
        <v>355853300</v>
      </c>
      <c r="H1325" s="48">
        <v>106.49167199999999</v>
      </c>
      <c r="I1325" s="52">
        <f t="shared" si="160"/>
        <v>0.89881557481054419</v>
      </c>
      <c r="J1325" s="52">
        <f t="shared" ca="1" si="161"/>
        <v>1</v>
      </c>
      <c r="K1325" s="48">
        <f t="shared" si="156"/>
        <v>108.44</v>
      </c>
      <c r="L1325" s="48">
        <f t="shared" si="157"/>
        <v>109.06</v>
      </c>
      <c r="M1325" s="48">
        <f t="shared" si="158"/>
        <v>106.28</v>
      </c>
      <c r="N1325" s="48">
        <f t="shared" si="159"/>
        <v>106.49</v>
      </c>
      <c r="O1325" s="49">
        <f t="shared" ca="1" si="162"/>
        <v>355853300</v>
      </c>
    </row>
    <row r="1326" spans="1:15" x14ac:dyDescent="0.25">
      <c r="A1326">
        <v>1311</v>
      </c>
      <c r="B1326" s="93">
        <v>40294</v>
      </c>
      <c r="C1326" s="48">
        <v>121.849998</v>
      </c>
      <c r="D1326" s="48">
        <v>122.120003</v>
      </c>
      <c r="E1326" s="48">
        <v>121.230003</v>
      </c>
      <c r="F1326" s="48">
        <v>121.349998</v>
      </c>
      <c r="G1326" s="49">
        <v>143457300</v>
      </c>
      <c r="H1326" s="48">
        <v>109.071268</v>
      </c>
      <c r="I1326" s="52">
        <f t="shared" si="160"/>
        <v>0.89881557311603755</v>
      </c>
      <c r="J1326" s="52">
        <f t="shared" ca="1" si="161"/>
        <v>1</v>
      </c>
      <c r="K1326" s="48">
        <f t="shared" si="156"/>
        <v>109.52</v>
      </c>
      <c r="L1326" s="48">
        <f t="shared" si="157"/>
        <v>109.76</v>
      </c>
      <c r="M1326" s="48">
        <f t="shared" si="158"/>
        <v>108.96</v>
      </c>
      <c r="N1326" s="48">
        <f t="shared" si="159"/>
        <v>109.07</v>
      </c>
      <c r="O1326" s="49">
        <f t="shared" ca="1" si="162"/>
        <v>143457300</v>
      </c>
    </row>
    <row r="1327" spans="1:15" x14ac:dyDescent="0.25">
      <c r="A1327">
        <v>1312</v>
      </c>
      <c r="B1327" s="93">
        <v>40291</v>
      </c>
      <c r="C1327" s="48">
        <v>120.94000200000001</v>
      </c>
      <c r="D1327" s="48">
        <v>121.860001</v>
      </c>
      <c r="E1327" s="48">
        <v>120.629997</v>
      </c>
      <c r="F1327" s="48">
        <v>121.80999799999999</v>
      </c>
      <c r="G1327" s="49">
        <v>177335500</v>
      </c>
      <c r="H1327" s="48">
        <v>109.484723</v>
      </c>
      <c r="I1327" s="52">
        <f t="shared" si="160"/>
        <v>0.89881557177268823</v>
      </c>
      <c r="J1327" s="52">
        <f t="shared" ca="1" si="161"/>
        <v>1</v>
      </c>
      <c r="K1327" s="48">
        <f t="shared" si="156"/>
        <v>108.7</v>
      </c>
      <c r="L1327" s="48">
        <f t="shared" si="157"/>
        <v>109.53</v>
      </c>
      <c r="M1327" s="48">
        <f t="shared" si="158"/>
        <v>108.42</v>
      </c>
      <c r="N1327" s="48">
        <f t="shared" si="159"/>
        <v>109.48</v>
      </c>
      <c r="O1327" s="49">
        <f t="shared" ca="1" si="162"/>
        <v>177335500</v>
      </c>
    </row>
    <row r="1328" spans="1:15" x14ac:dyDescent="0.25">
      <c r="A1328">
        <v>1313</v>
      </c>
      <c r="B1328" s="93">
        <v>40290</v>
      </c>
      <c r="C1328" s="48">
        <v>119.80999799999999</v>
      </c>
      <c r="D1328" s="48">
        <v>121.16999800000001</v>
      </c>
      <c r="E1328" s="48">
        <v>119.120003</v>
      </c>
      <c r="F1328" s="48">
        <v>121.019997</v>
      </c>
      <c r="G1328" s="49">
        <v>115360300</v>
      </c>
      <c r="H1328" s="48">
        <v>108.774658</v>
      </c>
      <c r="I1328" s="52">
        <f t="shared" si="160"/>
        <v>0.8988155734295713</v>
      </c>
      <c r="J1328" s="52">
        <f t="shared" ca="1" si="161"/>
        <v>1</v>
      </c>
      <c r="K1328" s="48">
        <f t="shared" si="156"/>
        <v>107.69</v>
      </c>
      <c r="L1328" s="48">
        <f t="shared" si="157"/>
        <v>108.91</v>
      </c>
      <c r="M1328" s="48">
        <f t="shared" si="158"/>
        <v>107.07</v>
      </c>
      <c r="N1328" s="48">
        <f t="shared" si="159"/>
        <v>108.77</v>
      </c>
      <c r="O1328" s="49">
        <f t="shared" ca="1" si="162"/>
        <v>115360300</v>
      </c>
    </row>
    <row r="1329" spans="1:15" x14ac:dyDescent="0.25">
      <c r="A1329">
        <v>1314</v>
      </c>
      <c r="B1329" s="93">
        <v>40289</v>
      </c>
      <c r="C1329" s="48">
        <v>120.949997</v>
      </c>
      <c r="D1329" s="48">
        <v>121.230003</v>
      </c>
      <c r="E1329" s="48">
        <v>119.989998</v>
      </c>
      <c r="F1329" s="48">
        <v>120.660004</v>
      </c>
      <c r="G1329" s="49">
        <v>192910100</v>
      </c>
      <c r="H1329" s="48">
        <v>108.45108999999999</v>
      </c>
      <c r="I1329" s="52">
        <f t="shared" si="160"/>
        <v>0.89881556775018834</v>
      </c>
      <c r="J1329" s="52">
        <f t="shared" ca="1" si="161"/>
        <v>1</v>
      </c>
      <c r="K1329" s="48">
        <f t="shared" si="156"/>
        <v>108.71</v>
      </c>
      <c r="L1329" s="48">
        <f t="shared" si="157"/>
        <v>108.96</v>
      </c>
      <c r="M1329" s="48">
        <f t="shared" si="158"/>
        <v>107.85</v>
      </c>
      <c r="N1329" s="48">
        <f t="shared" si="159"/>
        <v>108.45</v>
      </c>
      <c r="O1329" s="49">
        <f t="shared" ca="1" si="162"/>
        <v>192910100</v>
      </c>
    </row>
    <row r="1330" spans="1:15" x14ac:dyDescent="0.25">
      <c r="A1330">
        <v>1315</v>
      </c>
      <c r="B1330" s="93">
        <v>40288</v>
      </c>
      <c r="C1330" s="48">
        <v>120.55999799999999</v>
      </c>
      <c r="D1330" s="48">
        <v>120.980003</v>
      </c>
      <c r="E1330" s="48">
        <v>119.870003</v>
      </c>
      <c r="F1330" s="48">
        <v>120.879997</v>
      </c>
      <c r="G1330" s="49">
        <v>157708000</v>
      </c>
      <c r="H1330" s="48">
        <v>108.648824</v>
      </c>
      <c r="I1330" s="52">
        <f t="shared" si="160"/>
        <v>0.89881557492096897</v>
      </c>
      <c r="J1330" s="52">
        <f t="shared" ca="1" si="161"/>
        <v>1</v>
      </c>
      <c r="K1330" s="48">
        <f t="shared" si="156"/>
        <v>108.36</v>
      </c>
      <c r="L1330" s="48">
        <f t="shared" si="157"/>
        <v>108.74</v>
      </c>
      <c r="M1330" s="48">
        <f t="shared" si="158"/>
        <v>107.74</v>
      </c>
      <c r="N1330" s="48">
        <f t="shared" si="159"/>
        <v>108.65</v>
      </c>
      <c r="O1330" s="49">
        <f t="shared" ca="1" si="162"/>
        <v>157708000</v>
      </c>
    </row>
    <row r="1331" spans="1:15" x14ac:dyDescent="0.25">
      <c r="A1331">
        <v>1316</v>
      </c>
      <c r="B1331" s="93">
        <v>40287</v>
      </c>
      <c r="C1331" s="48">
        <v>119.010002</v>
      </c>
      <c r="D1331" s="48">
        <v>119.93</v>
      </c>
      <c r="E1331" s="48">
        <v>118.470001</v>
      </c>
      <c r="F1331" s="48">
        <v>119.80999799999999</v>
      </c>
      <c r="G1331" s="49">
        <v>217947800</v>
      </c>
      <c r="H1331" s="48">
        <v>107.68709200000001</v>
      </c>
      <c r="I1331" s="52">
        <f t="shared" si="160"/>
        <v>0.89881557297079673</v>
      </c>
      <c r="J1331" s="52">
        <f t="shared" ca="1" si="161"/>
        <v>1</v>
      </c>
      <c r="K1331" s="48">
        <f t="shared" si="156"/>
        <v>106.97</v>
      </c>
      <c r="L1331" s="48">
        <f t="shared" si="157"/>
        <v>107.79</v>
      </c>
      <c r="M1331" s="48">
        <f t="shared" si="158"/>
        <v>106.48</v>
      </c>
      <c r="N1331" s="48">
        <f t="shared" si="159"/>
        <v>107.69</v>
      </c>
      <c r="O1331" s="49">
        <f t="shared" ca="1" si="162"/>
        <v>217947800</v>
      </c>
    </row>
    <row r="1332" spans="1:15" x14ac:dyDescent="0.25">
      <c r="A1332">
        <v>1317</v>
      </c>
      <c r="B1332" s="93">
        <v>40284</v>
      </c>
      <c r="C1332" s="48">
        <v>120.860001</v>
      </c>
      <c r="D1332" s="48">
        <v>121.290001</v>
      </c>
      <c r="E1332" s="48">
        <v>118.75</v>
      </c>
      <c r="F1332" s="48">
        <v>119.360001</v>
      </c>
      <c r="G1332" s="49">
        <v>366786700</v>
      </c>
      <c r="H1332" s="48">
        <v>107.28262700000001</v>
      </c>
      <c r="I1332" s="52">
        <f t="shared" si="160"/>
        <v>0.89881556720161226</v>
      </c>
      <c r="J1332" s="52">
        <f t="shared" ca="1" si="161"/>
        <v>1</v>
      </c>
      <c r="K1332" s="48">
        <f t="shared" si="156"/>
        <v>108.63</v>
      </c>
      <c r="L1332" s="48">
        <f t="shared" si="157"/>
        <v>109.02</v>
      </c>
      <c r="M1332" s="48">
        <f t="shared" si="158"/>
        <v>106.73</v>
      </c>
      <c r="N1332" s="48">
        <f t="shared" si="159"/>
        <v>107.28</v>
      </c>
      <c r="O1332" s="49">
        <f t="shared" ca="1" si="162"/>
        <v>366786700</v>
      </c>
    </row>
    <row r="1333" spans="1:15" x14ac:dyDescent="0.25">
      <c r="A1333">
        <v>1318</v>
      </c>
      <c r="B1333" s="93">
        <v>40283</v>
      </c>
      <c r="C1333" s="48">
        <v>120.989998</v>
      </c>
      <c r="D1333" s="48">
        <v>121.57</v>
      </c>
      <c r="E1333" s="48">
        <v>120.949997</v>
      </c>
      <c r="F1333" s="48">
        <v>121.290001</v>
      </c>
      <c r="G1333" s="49">
        <v>144615300</v>
      </c>
      <c r="H1333" s="48">
        <v>109.017342</v>
      </c>
      <c r="I1333" s="52">
        <f t="shared" si="160"/>
        <v>0.89881557507778398</v>
      </c>
      <c r="J1333" s="52">
        <f t="shared" ca="1" si="161"/>
        <v>1</v>
      </c>
      <c r="K1333" s="48">
        <f t="shared" si="156"/>
        <v>108.75</v>
      </c>
      <c r="L1333" s="48">
        <f t="shared" si="157"/>
        <v>109.27</v>
      </c>
      <c r="M1333" s="48">
        <f t="shared" si="158"/>
        <v>108.71</v>
      </c>
      <c r="N1333" s="48">
        <f t="shared" si="159"/>
        <v>109.02</v>
      </c>
      <c r="O1333" s="49">
        <f t="shared" ca="1" si="162"/>
        <v>144615300</v>
      </c>
    </row>
    <row r="1334" spans="1:15" x14ac:dyDescent="0.25">
      <c r="A1334">
        <v>1319</v>
      </c>
      <c r="B1334" s="93">
        <v>40282</v>
      </c>
      <c r="C1334" s="48">
        <v>120.269997</v>
      </c>
      <c r="D1334" s="48">
        <v>121.19000200000001</v>
      </c>
      <c r="E1334" s="48">
        <v>120.08000199999999</v>
      </c>
      <c r="F1334" s="48">
        <v>121.19000200000001</v>
      </c>
      <c r="G1334" s="49">
        <v>161609000</v>
      </c>
      <c r="H1334" s="48">
        <v>108.92746099999999</v>
      </c>
      <c r="I1334" s="52">
        <f t="shared" si="160"/>
        <v>0.89881557226148068</v>
      </c>
      <c r="J1334" s="52">
        <f t="shared" ca="1" si="161"/>
        <v>1</v>
      </c>
      <c r="K1334" s="48">
        <f t="shared" si="156"/>
        <v>108.1</v>
      </c>
      <c r="L1334" s="48">
        <f t="shared" si="157"/>
        <v>108.93</v>
      </c>
      <c r="M1334" s="48">
        <f t="shared" si="158"/>
        <v>107.93</v>
      </c>
      <c r="N1334" s="48">
        <f t="shared" si="159"/>
        <v>108.93</v>
      </c>
      <c r="O1334" s="49">
        <f t="shared" ca="1" si="162"/>
        <v>161609000</v>
      </c>
    </row>
    <row r="1335" spans="1:15" x14ac:dyDescent="0.25">
      <c r="A1335">
        <v>1320</v>
      </c>
      <c r="B1335" s="93">
        <v>40281</v>
      </c>
      <c r="C1335" s="48">
        <v>119.620003</v>
      </c>
      <c r="D1335" s="48">
        <v>120.040001</v>
      </c>
      <c r="E1335" s="48">
        <v>119</v>
      </c>
      <c r="F1335" s="48">
        <v>119.83000199999999</v>
      </c>
      <c r="G1335" s="49">
        <v>125043600</v>
      </c>
      <c r="H1335" s="48">
        <v>107.705072</v>
      </c>
      <c r="I1335" s="52">
        <f t="shared" si="160"/>
        <v>0.89881557374921861</v>
      </c>
      <c r="J1335" s="52">
        <f t="shared" ca="1" si="161"/>
        <v>1</v>
      </c>
      <c r="K1335" s="48">
        <f t="shared" si="156"/>
        <v>107.52</v>
      </c>
      <c r="L1335" s="48">
        <f t="shared" si="157"/>
        <v>107.89</v>
      </c>
      <c r="M1335" s="48">
        <f t="shared" si="158"/>
        <v>106.96</v>
      </c>
      <c r="N1335" s="48">
        <f t="shared" si="159"/>
        <v>107.71</v>
      </c>
      <c r="O1335" s="49">
        <f t="shared" ca="1" si="162"/>
        <v>125043600</v>
      </c>
    </row>
    <row r="1336" spans="1:15" x14ac:dyDescent="0.25">
      <c r="A1336">
        <v>1321</v>
      </c>
      <c r="B1336" s="93">
        <v>40280</v>
      </c>
      <c r="C1336" s="48">
        <v>119.699997</v>
      </c>
      <c r="D1336" s="48">
        <v>120.050003</v>
      </c>
      <c r="E1336" s="48">
        <v>119.55999799999999</v>
      </c>
      <c r="F1336" s="48">
        <v>119.739998</v>
      </c>
      <c r="G1336" s="49">
        <v>110279000</v>
      </c>
      <c r="H1336" s="48">
        <v>107.62417499999999</v>
      </c>
      <c r="I1336" s="52">
        <f t="shared" si="160"/>
        <v>0.89881557372332677</v>
      </c>
      <c r="J1336" s="52">
        <f t="shared" ca="1" si="161"/>
        <v>1</v>
      </c>
      <c r="K1336" s="48">
        <f t="shared" si="156"/>
        <v>107.59</v>
      </c>
      <c r="L1336" s="48">
        <f t="shared" si="157"/>
        <v>107.9</v>
      </c>
      <c r="M1336" s="48">
        <f t="shared" si="158"/>
        <v>107.46</v>
      </c>
      <c r="N1336" s="48">
        <f t="shared" si="159"/>
        <v>107.62</v>
      </c>
      <c r="O1336" s="49">
        <f t="shared" ca="1" si="162"/>
        <v>110279000</v>
      </c>
    </row>
    <row r="1337" spans="1:15" x14ac:dyDescent="0.25">
      <c r="A1337">
        <v>1322</v>
      </c>
      <c r="B1337" s="93">
        <v>40277</v>
      </c>
      <c r="C1337" s="48">
        <v>119.019997</v>
      </c>
      <c r="D1337" s="48">
        <v>119.599998</v>
      </c>
      <c r="E1337" s="48">
        <v>118.800003</v>
      </c>
      <c r="F1337" s="48">
        <v>119.550003</v>
      </c>
      <c r="G1337" s="49">
        <v>133006500</v>
      </c>
      <c r="H1337" s="48">
        <v>107.45340400000001</v>
      </c>
      <c r="I1337" s="52">
        <f t="shared" si="160"/>
        <v>0.89881556924762274</v>
      </c>
      <c r="J1337" s="52">
        <f t="shared" ca="1" si="161"/>
        <v>1</v>
      </c>
      <c r="K1337" s="48">
        <f t="shared" si="156"/>
        <v>106.98</v>
      </c>
      <c r="L1337" s="48">
        <f t="shared" si="157"/>
        <v>107.5</v>
      </c>
      <c r="M1337" s="48">
        <f t="shared" si="158"/>
        <v>106.78</v>
      </c>
      <c r="N1337" s="48">
        <f t="shared" si="159"/>
        <v>107.45</v>
      </c>
      <c r="O1337" s="49">
        <f t="shared" ca="1" si="162"/>
        <v>133006500</v>
      </c>
    </row>
    <row r="1338" spans="1:15" x14ac:dyDescent="0.25">
      <c r="A1338">
        <v>1323</v>
      </c>
      <c r="B1338" s="93">
        <v>40276</v>
      </c>
      <c r="C1338" s="48">
        <v>117.949997</v>
      </c>
      <c r="D1338" s="48">
        <v>118.970001</v>
      </c>
      <c r="E1338" s="48">
        <v>117.599998</v>
      </c>
      <c r="F1338" s="48">
        <v>118.769997</v>
      </c>
      <c r="G1338" s="49">
        <v>158704000</v>
      </c>
      <c r="H1338" s="48">
        <v>106.752323</v>
      </c>
      <c r="I1338" s="52">
        <f t="shared" si="160"/>
        <v>0.89881557376817989</v>
      </c>
      <c r="J1338" s="52">
        <f t="shared" ca="1" si="161"/>
        <v>1</v>
      </c>
      <c r="K1338" s="48">
        <f t="shared" si="156"/>
        <v>106.02</v>
      </c>
      <c r="L1338" s="48">
        <f t="shared" si="157"/>
        <v>106.93</v>
      </c>
      <c r="M1338" s="48">
        <f t="shared" si="158"/>
        <v>105.7</v>
      </c>
      <c r="N1338" s="48">
        <f t="shared" si="159"/>
        <v>106.75</v>
      </c>
      <c r="O1338" s="49">
        <f t="shared" ca="1" si="162"/>
        <v>158704000</v>
      </c>
    </row>
    <row r="1339" spans="1:15" x14ac:dyDescent="0.25">
      <c r="A1339">
        <v>1324</v>
      </c>
      <c r="B1339" s="93">
        <v>40275</v>
      </c>
      <c r="C1339" s="48">
        <v>118.800003</v>
      </c>
      <c r="D1339" s="48">
        <v>119.360001</v>
      </c>
      <c r="E1339" s="48">
        <v>117.80999799999999</v>
      </c>
      <c r="F1339" s="48">
        <v>118.360001</v>
      </c>
      <c r="G1339" s="49">
        <v>184576300</v>
      </c>
      <c r="H1339" s="48">
        <v>106.38381200000001</v>
      </c>
      <c r="I1339" s="52">
        <f t="shared" si="160"/>
        <v>0.89881557199378537</v>
      </c>
      <c r="J1339" s="52">
        <f t="shared" ca="1" si="161"/>
        <v>1</v>
      </c>
      <c r="K1339" s="48">
        <f t="shared" si="156"/>
        <v>106.78</v>
      </c>
      <c r="L1339" s="48">
        <f t="shared" si="157"/>
        <v>107.28</v>
      </c>
      <c r="M1339" s="48">
        <f t="shared" si="158"/>
        <v>105.89</v>
      </c>
      <c r="N1339" s="48">
        <f t="shared" si="159"/>
        <v>106.38</v>
      </c>
      <c r="O1339" s="49">
        <f t="shared" ca="1" si="162"/>
        <v>184576300</v>
      </c>
    </row>
    <row r="1340" spans="1:15" x14ac:dyDescent="0.25">
      <c r="A1340">
        <v>1325</v>
      </c>
      <c r="B1340" s="93">
        <v>40274</v>
      </c>
      <c r="C1340" s="48">
        <v>118.41999800000001</v>
      </c>
      <c r="D1340" s="48">
        <v>119.25</v>
      </c>
      <c r="E1340" s="48">
        <v>118.290001</v>
      </c>
      <c r="F1340" s="48">
        <v>119.040001</v>
      </c>
      <c r="G1340" s="49">
        <v>110384200</v>
      </c>
      <c r="H1340" s="48">
        <v>106.995007</v>
      </c>
      <c r="I1340" s="52">
        <f t="shared" si="160"/>
        <v>0.8988155754467777</v>
      </c>
      <c r="J1340" s="52">
        <f t="shared" ca="1" si="161"/>
        <v>1</v>
      </c>
      <c r="K1340" s="48">
        <f t="shared" si="156"/>
        <v>106.44</v>
      </c>
      <c r="L1340" s="48">
        <f t="shared" si="157"/>
        <v>107.18</v>
      </c>
      <c r="M1340" s="48">
        <f t="shared" si="158"/>
        <v>106.32</v>
      </c>
      <c r="N1340" s="48">
        <f t="shared" si="159"/>
        <v>107</v>
      </c>
      <c r="O1340" s="49">
        <f t="shared" ca="1" si="162"/>
        <v>110384200</v>
      </c>
    </row>
    <row r="1341" spans="1:15" x14ac:dyDescent="0.25">
      <c r="A1341">
        <v>1326</v>
      </c>
      <c r="B1341" s="93">
        <v>40273</v>
      </c>
      <c r="C1341" s="48">
        <v>118.25</v>
      </c>
      <c r="D1341" s="48">
        <v>118.839996</v>
      </c>
      <c r="E1341" s="48">
        <v>117.91999800000001</v>
      </c>
      <c r="F1341" s="48">
        <v>118.760002</v>
      </c>
      <c r="G1341" s="49">
        <v>105847600</v>
      </c>
      <c r="H1341" s="48">
        <v>106.74333900000001</v>
      </c>
      <c r="I1341" s="52">
        <f t="shared" si="160"/>
        <v>0.89881557091923936</v>
      </c>
      <c r="J1341" s="52">
        <f t="shared" ca="1" si="161"/>
        <v>1</v>
      </c>
      <c r="K1341" s="48">
        <f t="shared" si="156"/>
        <v>106.28</v>
      </c>
      <c r="L1341" s="48">
        <f t="shared" si="157"/>
        <v>106.82</v>
      </c>
      <c r="M1341" s="48">
        <f t="shared" si="158"/>
        <v>105.99</v>
      </c>
      <c r="N1341" s="48">
        <f t="shared" si="159"/>
        <v>106.74</v>
      </c>
      <c r="O1341" s="49">
        <f t="shared" ca="1" si="162"/>
        <v>105847600</v>
      </c>
    </row>
    <row r="1342" spans="1:15" x14ac:dyDescent="0.25">
      <c r="A1342">
        <v>1327</v>
      </c>
      <c r="B1342" s="93">
        <v>40269</v>
      </c>
      <c r="C1342" s="48">
        <v>117.800003</v>
      </c>
      <c r="D1342" s="48">
        <v>118.25</v>
      </c>
      <c r="E1342" s="48">
        <v>117.099998</v>
      </c>
      <c r="F1342" s="48">
        <v>117.800003</v>
      </c>
      <c r="G1342" s="49">
        <v>161215200</v>
      </c>
      <c r="H1342" s="48">
        <v>105.880477</v>
      </c>
      <c r="I1342" s="52">
        <f t="shared" si="160"/>
        <v>0.89881557133746415</v>
      </c>
      <c r="J1342" s="52">
        <f t="shared" ca="1" si="161"/>
        <v>1</v>
      </c>
      <c r="K1342" s="48">
        <f t="shared" si="156"/>
        <v>105.88</v>
      </c>
      <c r="L1342" s="48">
        <f t="shared" si="157"/>
        <v>106.28</v>
      </c>
      <c r="M1342" s="48">
        <f t="shared" si="158"/>
        <v>105.25</v>
      </c>
      <c r="N1342" s="48">
        <f t="shared" si="159"/>
        <v>105.88</v>
      </c>
      <c r="O1342" s="49">
        <f t="shared" ca="1" si="162"/>
        <v>161215200</v>
      </c>
    </row>
    <row r="1343" spans="1:15" x14ac:dyDescent="0.25">
      <c r="A1343">
        <v>1328</v>
      </c>
      <c r="B1343" s="93">
        <v>40268</v>
      </c>
      <c r="C1343" s="48">
        <v>116.949997</v>
      </c>
      <c r="D1343" s="48">
        <v>117.519997</v>
      </c>
      <c r="E1343" s="48">
        <v>116.610001</v>
      </c>
      <c r="F1343" s="48">
        <v>117</v>
      </c>
      <c r="G1343" s="49">
        <v>161078700</v>
      </c>
      <c r="H1343" s="48">
        <v>105.161422</v>
      </c>
      <c r="I1343" s="52">
        <f t="shared" si="160"/>
        <v>0.89881557264957268</v>
      </c>
      <c r="J1343" s="52">
        <f t="shared" ca="1" si="161"/>
        <v>1</v>
      </c>
      <c r="K1343" s="48">
        <f t="shared" si="156"/>
        <v>105.12</v>
      </c>
      <c r="L1343" s="48">
        <f t="shared" si="157"/>
        <v>105.63</v>
      </c>
      <c r="M1343" s="48">
        <f t="shared" si="158"/>
        <v>104.81</v>
      </c>
      <c r="N1343" s="48">
        <f t="shared" si="159"/>
        <v>105.16</v>
      </c>
      <c r="O1343" s="49">
        <f t="shared" ca="1" si="162"/>
        <v>161078700</v>
      </c>
    </row>
    <row r="1344" spans="1:15" x14ac:dyDescent="0.25">
      <c r="A1344">
        <v>1329</v>
      </c>
      <c r="B1344" s="93">
        <v>40267</v>
      </c>
      <c r="C1344" s="48">
        <v>117.459999</v>
      </c>
      <c r="D1344" s="48">
        <v>117.83000199999999</v>
      </c>
      <c r="E1344" s="48">
        <v>116.910004</v>
      </c>
      <c r="F1344" s="48">
        <v>117.400002</v>
      </c>
      <c r="G1344" s="49">
        <v>145772500</v>
      </c>
      <c r="H1344" s="48">
        <v>105.52095</v>
      </c>
      <c r="I1344" s="52">
        <f t="shared" si="160"/>
        <v>0.89881557242222188</v>
      </c>
      <c r="J1344" s="52">
        <f t="shared" ca="1" si="161"/>
        <v>1</v>
      </c>
      <c r="K1344" s="48">
        <f t="shared" si="156"/>
        <v>105.57</v>
      </c>
      <c r="L1344" s="48">
        <f t="shared" si="157"/>
        <v>105.91</v>
      </c>
      <c r="M1344" s="48">
        <f t="shared" si="158"/>
        <v>105.08</v>
      </c>
      <c r="N1344" s="48">
        <f t="shared" si="159"/>
        <v>105.52</v>
      </c>
      <c r="O1344" s="49">
        <f t="shared" ca="1" si="162"/>
        <v>145772500</v>
      </c>
    </row>
    <row r="1345" spans="1:15" x14ac:dyDescent="0.25">
      <c r="A1345">
        <v>1330</v>
      </c>
      <c r="B1345" s="93">
        <v>40266</v>
      </c>
      <c r="C1345" s="48">
        <v>117.16999800000001</v>
      </c>
      <c r="D1345" s="48">
        <v>117.529999</v>
      </c>
      <c r="E1345" s="48">
        <v>116.69000200000001</v>
      </c>
      <c r="F1345" s="48">
        <v>117.32</v>
      </c>
      <c r="G1345" s="49">
        <v>134513500</v>
      </c>
      <c r="H1345" s="48">
        <v>105.449043</v>
      </c>
      <c r="I1345" s="52">
        <f t="shared" si="160"/>
        <v>0.89881557279236279</v>
      </c>
      <c r="J1345" s="52">
        <f t="shared" ca="1" si="161"/>
        <v>1</v>
      </c>
      <c r="K1345" s="48">
        <f t="shared" si="156"/>
        <v>105.31</v>
      </c>
      <c r="L1345" s="48">
        <f t="shared" si="157"/>
        <v>105.64</v>
      </c>
      <c r="M1345" s="48">
        <f t="shared" si="158"/>
        <v>104.88</v>
      </c>
      <c r="N1345" s="48">
        <f t="shared" si="159"/>
        <v>105.45</v>
      </c>
      <c r="O1345" s="49">
        <f t="shared" ca="1" si="162"/>
        <v>134513500</v>
      </c>
    </row>
    <row r="1346" spans="1:15" x14ac:dyDescent="0.25">
      <c r="A1346">
        <v>1331</v>
      </c>
      <c r="B1346" s="93">
        <v>40263</v>
      </c>
      <c r="C1346" s="48">
        <v>116.870003</v>
      </c>
      <c r="D1346" s="48">
        <v>117.41999800000001</v>
      </c>
      <c r="E1346" s="48">
        <v>116.120003</v>
      </c>
      <c r="F1346" s="48">
        <v>116.58000199999999</v>
      </c>
      <c r="G1346" s="49">
        <v>205808500</v>
      </c>
      <c r="H1346" s="48">
        <v>104.78392100000001</v>
      </c>
      <c r="I1346" s="52">
        <f t="shared" si="160"/>
        <v>0.89881557044406302</v>
      </c>
      <c r="J1346" s="52">
        <f t="shared" ca="1" si="161"/>
        <v>1</v>
      </c>
      <c r="K1346" s="48">
        <f t="shared" si="156"/>
        <v>105.04</v>
      </c>
      <c r="L1346" s="48">
        <f t="shared" si="157"/>
        <v>105.54</v>
      </c>
      <c r="M1346" s="48">
        <f t="shared" si="158"/>
        <v>104.37</v>
      </c>
      <c r="N1346" s="48">
        <f t="shared" si="159"/>
        <v>104.78</v>
      </c>
      <c r="O1346" s="49">
        <f t="shared" ca="1" si="162"/>
        <v>205808500</v>
      </c>
    </row>
    <row r="1347" spans="1:15" x14ac:dyDescent="0.25">
      <c r="A1347">
        <v>1332</v>
      </c>
      <c r="B1347" s="93">
        <v>40262</v>
      </c>
      <c r="C1347" s="48">
        <v>117.629997</v>
      </c>
      <c r="D1347" s="48">
        <v>118.16999800000001</v>
      </c>
      <c r="E1347" s="48">
        <v>116.510002</v>
      </c>
      <c r="F1347" s="48">
        <v>116.650002</v>
      </c>
      <c r="G1347" s="49">
        <v>223396300</v>
      </c>
      <c r="H1347" s="48">
        <v>104.84683800000001</v>
      </c>
      <c r="I1347" s="52">
        <f t="shared" si="160"/>
        <v>0.89881556967311504</v>
      </c>
      <c r="J1347" s="52">
        <f t="shared" ca="1" si="161"/>
        <v>1</v>
      </c>
      <c r="K1347" s="48">
        <f t="shared" si="156"/>
        <v>105.73</v>
      </c>
      <c r="L1347" s="48">
        <f t="shared" si="157"/>
        <v>106.21</v>
      </c>
      <c r="M1347" s="48">
        <f t="shared" si="158"/>
        <v>104.72</v>
      </c>
      <c r="N1347" s="48">
        <f t="shared" si="159"/>
        <v>104.85</v>
      </c>
      <c r="O1347" s="49">
        <f t="shared" ca="1" si="162"/>
        <v>223396300</v>
      </c>
    </row>
    <row r="1348" spans="1:15" x14ac:dyDescent="0.25">
      <c r="A1348">
        <v>1333</v>
      </c>
      <c r="B1348" s="93">
        <v>40261</v>
      </c>
      <c r="C1348" s="48">
        <v>116.970001</v>
      </c>
      <c r="D1348" s="48">
        <v>117.43</v>
      </c>
      <c r="E1348" s="48">
        <v>115.58000199999999</v>
      </c>
      <c r="F1348" s="48">
        <v>116.839996</v>
      </c>
      <c r="G1348" s="49">
        <v>196072600</v>
      </c>
      <c r="H1348" s="48">
        <v>105.017608</v>
      </c>
      <c r="I1348" s="52">
        <f t="shared" si="160"/>
        <v>0.89881557339320683</v>
      </c>
      <c r="J1348" s="52">
        <f t="shared" ca="1" si="161"/>
        <v>1</v>
      </c>
      <c r="K1348" s="48">
        <f t="shared" si="156"/>
        <v>105.13</v>
      </c>
      <c r="L1348" s="48">
        <f t="shared" si="157"/>
        <v>105.55</v>
      </c>
      <c r="M1348" s="48">
        <f t="shared" si="158"/>
        <v>103.89</v>
      </c>
      <c r="N1348" s="48">
        <f t="shared" si="159"/>
        <v>105.02</v>
      </c>
      <c r="O1348" s="49">
        <f t="shared" ca="1" si="162"/>
        <v>196072600</v>
      </c>
    </row>
    <row r="1349" spans="1:15" x14ac:dyDescent="0.25">
      <c r="A1349">
        <v>1334</v>
      </c>
      <c r="B1349" s="93">
        <v>40260</v>
      </c>
      <c r="C1349" s="48">
        <v>116.760002</v>
      </c>
      <c r="D1349" s="48">
        <v>117.510002</v>
      </c>
      <c r="E1349" s="48">
        <v>116.379997</v>
      </c>
      <c r="F1349" s="48">
        <v>117.410004</v>
      </c>
      <c r="G1349" s="49">
        <v>182941600</v>
      </c>
      <c r="H1349" s="48">
        <v>105.52994</v>
      </c>
      <c r="I1349" s="52">
        <f t="shared" si="160"/>
        <v>0.89881557281950175</v>
      </c>
      <c r="J1349" s="52">
        <f t="shared" ca="1" si="161"/>
        <v>1</v>
      </c>
      <c r="K1349" s="48">
        <f t="shared" si="156"/>
        <v>104.95</v>
      </c>
      <c r="L1349" s="48">
        <f t="shared" si="157"/>
        <v>105.62</v>
      </c>
      <c r="M1349" s="48">
        <f t="shared" si="158"/>
        <v>104.6</v>
      </c>
      <c r="N1349" s="48">
        <f t="shared" si="159"/>
        <v>105.53</v>
      </c>
      <c r="O1349" s="49">
        <f t="shared" ca="1" si="162"/>
        <v>182941600</v>
      </c>
    </row>
    <row r="1350" spans="1:15" x14ac:dyDescent="0.25">
      <c r="A1350">
        <v>1335</v>
      </c>
      <c r="B1350" s="93">
        <v>40259</v>
      </c>
      <c r="C1350" s="48">
        <v>115.30999799999999</v>
      </c>
      <c r="D1350" s="48">
        <v>116.800003</v>
      </c>
      <c r="E1350" s="48">
        <v>115.239998</v>
      </c>
      <c r="F1350" s="48">
        <v>116.589996</v>
      </c>
      <c r="G1350" s="49">
        <v>184477800</v>
      </c>
      <c r="H1350" s="48">
        <v>104.79290399999999</v>
      </c>
      <c r="I1350" s="52">
        <f t="shared" si="160"/>
        <v>0.89881557247844823</v>
      </c>
      <c r="J1350" s="52">
        <f t="shared" ca="1" si="161"/>
        <v>1</v>
      </c>
      <c r="K1350" s="48">
        <f t="shared" si="156"/>
        <v>103.64</v>
      </c>
      <c r="L1350" s="48">
        <f t="shared" si="157"/>
        <v>104.98</v>
      </c>
      <c r="M1350" s="48">
        <f t="shared" si="158"/>
        <v>103.58</v>
      </c>
      <c r="N1350" s="48">
        <f t="shared" si="159"/>
        <v>104.79</v>
      </c>
      <c r="O1350" s="49">
        <f t="shared" ca="1" si="162"/>
        <v>184477800</v>
      </c>
    </row>
    <row r="1351" spans="1:15" x14ac:dyDescent="0.25">
      <c r="A1351">
        <v>1336</v>
      </c>
      <c r="B1351" s="93">
        <v>40256</v>
      </c>
      <c r="C1351" s="48">
        <v>115.970001</v>
      </c>
      <c r="D1351" s="48">
        <v>117.290001</v>
      </c>
      <c r="E1351" s="48">
        <v>115.519997</v>
      </c>
      <c r="F1351" s="48">
        <v>115.970001</v>
      </c>
      <c r="G1351" s="49">
        <v>226641100</v>
      </c>
      <c r="H1351" s="48">
        <v>104.235643</v>
      </c>
      <c r="I1351" s="52">
        <f t="shared" si="160"/>
        <v>0.89881557386552058</v>
      </c>
      <c r="J1351" s="52">
        <f t="shared" ca="1" si="161"/>
        <v>1</v>
      </c>
      <c r="K1351" s="48">
        <f t="shared" si="156"/>
        <v>104.24</v>
      </c>
      <c r="L1351" s="48">
        <f t="shared" si="157"/>
        <v>105.42</v>
      </c>
      <c r="M1351" s="48">
        <f t="shared" si="158"/>
        <v>103.83</v>
      </c>
      <c r="N1351" s="48">
        <f t="shared" si="159"/>
        <v>104.24</v>
      </c>
      <c r="O1351" s="49">
        <f t="shared" ca="1" si="162"/>
        <v>226641100</v>
      </c>
    </row>
    <row r="1352" spans="1:15" x14ac:dyDescent="0.25">
      <c r="A1352">
        <v>1337</v>
      </c>
      <c r="B1352" s="93">
        <v>40255</v>
      </c>
      <c r="C1352" s="48">
        <v>117.110001</v>
      </c>
      <c r="D1352" s="48">
        <v>117.269997</v>
      </c>
      <c r="E1352" s="48">
        <v>116.57</v>
      </c>
      <c r="F1352" s="48">
        <v>117.040001</v>
      </c>
      <c r="G1352" s="49">
        <v>196509100</v>
      </c>
      <c r="H1352" s="48">
        <v>104.765944</v>
      </c>
      <c r="I1352" s="52">
        <f t="shared" si="160"/>
        <v>0.89512938401290687</v>
      </c>
      <c r="J1352" s="52">
        <f t="shared" ca="1" si="161"/>
        <v>1</v>
      </c>
      <c r="K1352" s="48">
        <f t="shared" si="156"/>
        <v>104.83</v>
      </c>
      <c r="L1352" s="48">
        <f t="shared" si="157"/>
        <v>104.97</v>
      </c>
      <c r="M1352" s="48">
        <f t="shared" si="158"/>
        <v>104.35</v>
      </c>
      <c r="N1352" s="48">
        <f t="shared" si="159"/>
        <v>104.77</v>
      </c>
      <c r="O1352" s="49">
        <f t="shared" ca="1" si="162"/>
        <v>196509100</v>
      </c>
    </row>
    <row r="1353" spans="1:15" x14ac:dyDescent="0.25">
      <c r="A1353">
        <v>1338</v>
      </c>
      <c r="B1353" s="93">
        <v>40254</v>
      </c>
      <c r="C1353" s="48">
        <v>116.760002</v>
      </c>
      <c r="D1353" s="48">
        <v>117.480003</v>
      </c>
      <c r="E1353" s="48">
        <v>116.41999800000001</v>
      </c>
      <c r="F1353" s="48">
        <v>117.099998</v>
      </c>
      <c r="G1353" s="49">
        <v>177468100</v>
      </c>
      <c r="H1353" s="48">
        <v>104.819649</v>
      </c>
      <c r="I1353" s="52">
        <f t="shared" si="160"/>
        <v>0.89512938334977599</v>
      </c>
      <c r="J1353" s="52">
        <f t="shared" ca="1" si="161"/>
        <v>1</v>
      </c>
      <c r="K1353" s="48">
        <f t="shared" si="156"/>
        <v>104.52</v>
      </c>
      <c r="L1353" s="48">
        <f t="shared" si="157"/>
        <v>105.16</v>
      </c>
      <c r="M1353" s="48">
        <f t="shared" si="158"/>
        <v>104.21</v>
      </c>
      <c r="N1353" s="48">
        <f t="shared" si="159"/>
        <v>104.82</v>
      </c>
      <c r="O1353" s="49">
        <f t="shared" ca="1" si="162"/>
        <v>177468100</v>
      </c>
    </row>
    <row r="1354" spans="1:15" x14ac:dyDescent="0.25">
      <c r="A1354">
        <v>1339</v>
      </c>
      <c r="B1354" s="93">
        <v>40253</v>
      </c>
      <c r="C1354" s="48">
        <v>115.80999799999999</v>
      </c>
      <c r="D1354" s="48">
        <v>116.519997</v>
      </c>
      <c r="E1354" s="48">
        <v>115.489998</v>
      </c>
      <c r="F1354" s="48">
        <v>116.410004</v>
      </c>
      <c r="G1354" s="49">
        <v>168673000</v>
      </c>
      <c r="H1354" s="48">
        <v>104.202015</v>
      </c>
      <c r="I1354" s="52">
        <f t="shared" si="160"/>
        <v>0.89512938252282859</v>
      </c>
      <c r="J1354" s="52">
        <f t="shared" ca="1" si="161"/>
        <v>1</v>
      </c>
      <c r="K1354" s="48">
        <f t="shared" si="156"/>
        <v>103.66</v>
      </c>
      <c r="L1354" s="48">
        <f t="shared" si="157"/>
        <v>104.3</v>
      </c>
      <c r="M1354" s="48">
        <f t="shared" si="158"/>
        <v>103.38</v>
      </c>
      <c r="N1354" s="48">
        <f t="shared" si="159"/>
        <v>104.2</v>
      </c>
      <c r="O1354" s="49">
        <f t="shared" ca="1" si="162"/>
        <v>168673000</v>
      </c>
    </row>
    <row r="1355" spans="1:15" x14ac:dyDescent="0.25">
      <c r="A1355">
        <v>1340</v>
      </c>
      <c r="B1355" s="93">
        <v>40252</v>
      </c>
      <c r="C1355" s="48">
        <v>115.260002</v>
      </c>
      <c r="D1355" s="48">
        <v>115.57</v>
      </c>
      <c r="E1355" s="48">
        <v>114.599998</v>
      </c>
      <c r="F1355" s="48">
        <v>115.489998</v>
      </c>
      <c r="G1355" s="49">
        <v>146816800</v>
      </c>
      <c r="H1355" s="48">
        <v>103.37849</v>
      </c>
      <c r="I1355" s="52">
        <f t="shared" si="160"/>
        <v>0.89512937735092868</v>
      </c>
      <c r="J1355" s="52">
        <f t="shared" ca="1" si="161"/>
        <v>1</v>
      </c>
      <c r="K1355" s="48">
        <f t="shared" si="156"/>
        <v>103.17</v>
      </c>
      <c r="L1355" s="48">
        <f t="shared" si="157"/>
        <v>103.45</v>
      </c>
      <c r="M1355" s="48">
        <f t="shared" si="158"/>
        <v>102.58</v>
      </c>
      <c r="N1355" s="48">
        <f t="shared" si="159"/>
        <v>103.38</v>
      </c>
      <c r="O1355" s="49">
        <f t="shared" ca="1" si="162"/>
        <v>146816800</v>
      </c>
    </row>
    <row r="1356" spans="1:15" x14ac:dyDescent="0.25">
      <c r="A1356">
        <v>1341</v>
      </c>
      <c r="B1356" s="93">
        <v>40249</v>
      </c>
      <c r="C1356" s="48">
        <v>115.949997</v>
      </c>
      <c r="D1356" s="48">
        <v>115.970001</v>
      </c>
      <c r="E1356" s="48">
        <v>115.139999</v>
      </c>
      <c r="F1356" s="48">
        <v>115.459999</v>
      </c>
      <c r="G1356" s="49">
        <v>162074800</v>
      </c>
      <c r="H1356" s="48">
        <v>103.35163799999999</v>
      </c>
      <c r="I1356" s="52">
        <f t="shared" si="160"/>
        <v>0.89512938589233837</v>
      </c>
      <c r="J1356" s="52">
        <f t="shared" ca="1" si="161"/>
        <v>1</v>
      </c>
      <c r="K1356" s="48">
        <f t="shared" si="156"/>
        <v>103.79</v>
      </c>
      <c r="L1356" s="48">
        <f t="shared" si="157"/>
        <v>103.81</v>
      </c>
      <c r="M1356" s="48">
        <f t="shared" si="158"/>
        <v>103.07</v>
      </c>
      <c r="N1356" s="48">
        <f t="shared" si="159"/>
        <v>103.35</v>
      </c>
      <c r="O1356" s="49">
        <f t="shared" ca="1" si="162"/>
        <v>162074800</v>
      </c>
    </row>
    <row r="1357" spans="1:15" x14ac:dyDescent="0.25">
      <c r="A1357">
        <v>1342</v>
      </c>
      <c r="B1357" s="93">
        <v>40248</v>
      </c>
      <c r="C1357" s="48">
        <v>114.699997</v>
      </c>
      <c r="D1357" s="48">
        <v>115.480003</v>
      </c>
      <c r="E1357" s="48">
        <v>114.349998</v>
      </c>
      <c r="F1357" s="48">
        <v>115.449997</v>
      </c>
      <c r="G1357" s="49">
        <v>160791100</v>
      </c>
      <c r="H1357" s="48">
        <v>103.34268400000001</v>
      </c>
      <c r="I1357" s="52">
        <f t="shared" si="160"/>
        <v>0.89512937795918701</v>
      </c>
      <c r="J1357" s="52">
        <f t="shared" ca="1" si="161"/>
        <v>1</v>
      </c>
      <c r="K1357" s="48">
        <f t="shared" si="156"/>
        <v>102.67</v>
      </c>
      <c r="L1357" s="48">
        <f t="shared" si="157"/>
        <v>103.37</v>
      </c>
      <c r="M1357" s="48">
        <f t="shared" si="158"/>
        <v>102.36</v>
      </c>
      <c r="N1357" s="48">
        <f t="shared" si="159"/>
        <v>103.34</v>
      </c>
      <c r="O1357" s="49">
        <f t="shared" ca="1" si="162"/>
        <v>160791100</v>
      </c>
    </row>
    <row r="1358" spans="1:15" x14ac:dyDescent="0.25">
      <c r="A1358">
        <v>1343</v>
      </c>
      <c r="B1358" s="93">
        <v>40247</v>
      </c>
      <c r="C1358" s="48">
        <v>114.510002</v>
      </c>
      <c r="D1358" s="48">
        <v>115.279999</v>
      </c>
      <c r="E1358" s="48">
        <v>114.410004</v>
      </c>
      <c r="F1358" s="48">
        <v>114.970001</v>
      </c>
      <c r="G1358" s="49">
        <v>186088800</v>
      </c>
      <c r="H1358" s="48">
        <v>102.913026</v>
      </c>
      <c r="I1358" s="52">
        <f t="shared" si="160"/>
        <v>0.89512938248995932</v>
      </c>
      <c r="J1358" s="52">
        <f t="shared" ca="1" si="161"/>
        <v>1</v>
      </c>
      <c r="K1358" s="48">
        <f t="shared" si="156"/>
        <v>102.5</v>
      </c>
      <c r="L1358" s="48">
        <f t="shared" si="157"/>
        <v>103.19</v>
      </c>
      <c r="M1358" s="48">
        <f t="shared" si="158"/>
        <v>102.41</v>
      </c>
      <c r="N1358" s="48">
        <f t="shared" si="159"/>
        <v>102.91</v>
      </c>
      <c r="O1358" s="49">
        <f t="shared" ca="1" si="162"/>
        <v>186088800</v>
      </c>
    </row>
    <row r="1359" spans="1:15" x14ac:dyDescent="0.25">
      <c r="A1359">
        <v>1344</v>
      </c>
      <c r="B1359" s="93">
        <v>40246</v>
      </c>
      <c r="C1359" s="48">
        <v>113.93</v>
      </c>
      <c r="D1359" s="48">
        <v>114.989998</v>
      </c>
      <c r="E1359" s="48">
        <v>113.870003</v>
      </c>
      <c r="F1359" s="48">
        <v>114.459999</v>
      </c>
      <c r="G1359" s="49">
        <v>154556700</v>
      </c>
      <c r="H1359" s="48">
        <v>102.456508</v>
      </c>
      <c r="I1359" s="52">
        <f t="shared" si="160"/>
        <v>0.89512938052707836</v>
      </c>
      <c r="J1359" s="52">
        <f t="shared" ca="1" si="161"/>
        <v>1</v>
      </c>
      <c r="K1359" s="48">
        <f t="shared" si="156"/>
        <v>101.98</v>
      </c>
      <c r="L1359" s="48">
        <f t="shared" si="157"/>
        <v>102.93</v>
      </c>
      <c r="M1359" s="48">
        <f t="shared" si="158"/>
        <v>101.93</v>
      </c>
      <c r="N1359" s="48">
        <f t="shared" si="159"/>
        <v>102.46</v>
      </c>
      <c r="O1359" s="49">
        <f t="shared" ca="1" si="162"/>
        <v>154556700</v>
      </c>
    </row>
    <row r="1360" spans="1:15" x14ac:dyDescent="0.25">
      <c r="A1360">
        <v>1345</v>
      </c>
      <c r="B1360" s="93">
        <v>40245</v>
      </c>
      <c r="C1360" s="48">
        <v>114.260002</v>
      </c>
      <c r="D1360" s="48">
        <v>114.519997</v>
      </c>
      <c r="E1360" s="48">
        <v>114.07</v>
      </c>
      <c r="F1360" s="48">
        <v>114.269997</v>
      </c>
      <c r="G1360" s="49">
        <v>114631200</v>
      </c>
      <c r="H1360" s="48">
        <v>102.286432</v>
      </c>
      <c r="I1360" s="52">
        <f t="shared" si="160"/>
        <v>0.89512938378741713</v>
      </c>
      <c r="J1360" s="52">
        <f t="shared" ca="1" si="161"/>
        <v>1</v>
      </c>
      <c r="K1360" s="48">
        <f t="shared" ref="K1360:K1423" si="163">ROUND($I1360*C1360,2)</f>
        <v>102.28</v>
      </c>
      <c r="L1360" s="48">
        <f t="shared" ref="L1360:L1423" si="164">ROUND($I1360*D1360,2)</f>
        <v>102.51</v>
      </c>
      <c r="M1360" s="48">
        <f t="shared" ref="M1360:M1423" si="165">ROUND($I1360*E1360,2)</f>
        <v>102.11</v>
      </c>
      <c r="N1360" s="48">
        <f t="shared" ref="N1360:N1423" si="166">ROUND($I1360*F1360,2)</f>
        <v>102.29</v>
      </c>
      <c r="O1360" s="49">
        <f t="shared" ca="1" si="162"/>
        <v>114631200</v>
      </c>
    </row>
    <row r="1361" spans="1:15" x14ac:dyDescent="0.25">
      <c r="A1361">
        <v>1346</v>
      </c>
      <c r="B1361" s="93">
        <v>40242</v>
      </c>
      <c r="C1361" s="48">
        <v>113.370003</v>
      </c>
      <c r="D1361" s="48">
        <v>114.339996</v>
      </c>
      <c r="E1361" s="48">
        <v>113.099998</v>
      </c>
      <c r="F1361" s="48">
        <v>114.25</v>
      </c>
      <c r="G1361" s="49">
        <v>176118800</v>
      </c>
      <c r="H1361" s="48">
        <v>102.26853199999999</v>
      </c>
      <c r="I1361" s="52">
        <f t="shared" si="160"/>
        <v>0.89512938293216626</v>
      </c>
      <c r="J1361" s="52">
        <f t="shared" ca="1" si="161"/>
        <v>1</v>
      </c>
      <c r="K1361" s="48">
        <f t="shared" si="163"/>
        <v>101.48</v>
      </c>
      <c r="L1361" s="48">
        <f t="shared" si="164"/>
        <v>102.35</v>
      </c>
      <c r="M1361" s="48">
        <f t="shared" si="165"/>
        <v>101.24</v>
      </c>
      <c r="N1361" s="48">
        <f t="shared" si="166"/>
        <v>102.27</v>
      </c>
      <c r="O1361" s="49">
        <f t="shared" ca="1" si="162"/>
        <v>176118800</v>
      </c>
    </row>
    <row r="1362" spans="1:15" x14ac:dyDescent="0.25">
      <c r="A1362">
        <v>1347</v>
      </c>
      <c r="B1362" s="93">
        <v>40241</v>
      </c>
      <c r="C1362" s="48">
        <v>112.449997</v>
      </c>
      <c r="D1362" s="48">
        <v>112.800003</v>
      </c>
      <c r="E1362" s="48">
        <v>112.029999</v>
      </c>
      <c r="F1362" s="48">
        <v>112.639999</v>
      </c>
      <c r="G1362" s="49">
        <v>135770400</v>
      </c>
      <c r="H1362" s="48">
        <v>100.82737299999999</v>
      </c>
      <c r="I1362" s="52">
        <f t="shared" ref="I1362:I1425" si="167">H1362/F1362</f>
        <v>0.89512938472238435</v>
      </c>
      <c r="J1362" s="52">
        <f t="shared" ref="J1362:J1425" ca="1" si="168">INDEX(OFFSET($T$15,0,0,$S$13+1,1),MATCH(B1362,OFFSET($Q$15,0,0,$S$13+1,1),-1))</f>
        <v>1</v>
      </c>
      <c r="K1362" s="48">
        <f t="shared" si="163"/>
        <v>100.66</v>
      </c>
      <c r="L1362" s="48">
        <f t="shared" si="164"/>
        <v>100.97</v>
      </c>
      <c r="M1362" s="48">
        <f t="shared" si="165"/>
        <v>100.28</v>
      </c>
      <c r="N1362" s="48">
        <f t="shared" si="166"/>
        <v>100.83</v>
      </c>
      <c r="O1362" s="49">
        <f t="shared" ref="O1362:O1425" ca="1" si="169">G1362*J1362</f>
        <v>135770400</v>
      </c>
    </row>
    <row r="1363" spans="1:15" x14ac:dyDescent="0.25">
      <c r="A1363">
        <v>1348</v>
      </c>
      <c r="B1363" s="93">
        <v>40240</v>
      </c>
      <c r="C1363" s="48">
        <v>112.489998</v>
      </c>
      <c r="D1363" s="48">
        <v>112.970001</v>
      </c>
      <c r="E1363" s="48">
        <v>112.019997</v>
      </c>
      <c r="F1363" s="48">
        <v>112.300003</v>
      </c>
      <c r="G1363" s="49">
        <v>150785000</v>
      </c>
      <c r="H1363" s="48">
        <v>100.523032</v>
      </c>
      <c r="I1363" s="52">
        <f t="shared" si="167"/>
        <v>0.89512937947116522</v>
      </c>
      <c r="J1363" s="52">
        <f t="shared" ca="1" si="168"/>
        <v>1</v>
      </c>
      <c r="K1363" s="48">
        <f t="shared" si="163"/>
        <v>100.69</v>
      </c>
      <c r="L1363" s="48">
        <f t="shared" si="164"/>
        <v>101.12</v>
      </c>
      <c r="M1363" s="48">
        <f t="shared" si="165"/>
        <v>100.27</v>
      </c>
      <c r="N1363" s="48">
        <f t="shared" si="166"/>
        <v>100.52</v>
      </c>
      <c r="O1363" s="49">
        <f t="shared" ca="1" si="169"/>
        <v>150785000</v>
      </c>
    </row>
    <row r="1364" spans="1:15" x14ac:dyDescent="0.25">
      <c r="A1364">
        <v>1349</v>
      </c>
      <c r="B1364" s="93">
        <v>40239</v>
      </c>
      <c r="C1364" s="48">
        <v>112.370003</v>
      </c>
      <c r="D1364" s="48">
        <v>112.739998</v>
      </c>
      <c r="E1364" s="48">
        <v>112</v>
      </c>
      <c r="F1364" s="48">
        <v>112.199997</v>
      </c>
      <c r="G1364" s="49">
        <v>160992400</v>
      </c>
      <c r="H1364" s="48">
        <v>100.433514</v>
      </c>
      <c r="I1364" s="52">
        <f t="shared" si="167"/>
        <v>0.89512938222271077</v>
      </c>
      <c r="J1364" s="52">
        <f t="shared" ca="1" si="168"/>
        <v>1</v>
      </c>
      <c r="K1364" s="48">
        <f t="shared" si="163"/>
        <v>100.59</v>
      </c>
      <c r="L1364" s="48">
        <f t="shared" si="164"/>
        <v>100.92</v>
      </c>
      <c r="M1364" s="48">
        <f t="shared" si="165"/>
        <v>100.25</v>
      </c>
      <c r="N1364" s="48">
        <f t="shared" si="166"/>
        <v>100.43</v>
      </c>
      <c r="O1364" s="49">
        <f t="shared" ca="1" si="169"/>
        <v>160992400</v>
      </c>
    </row>
    <row r="1365" spans="1:15" x14ac:dyDescent="0.25">
      <c r="A1365">
        <v>1350</v>
      </c>
      <c r="B1365" s="93">
        <v>40238</v>
      </c>
      <c r="C1365" s="48">
        <v>111.199997</v>
      </c>
      <c r="D1365" s="48">
        <v>112</v>
      </c>
      <c r="E1365" s="48">
        <v>111.16999800000001</v>
      </c>
      <c r="F1365" s="48">
        <v>111.889999</v>
      </c>
      <c r="G1365" s="49">
        <v>147709700</v>
      </c>
      <c r="H1365" s="48">
        <v>100.156026</v>
      </c>
      <c r="I1365" s="52">
        <f t="shared" si="167"/>
        <v>0.89512938506684581</v>
      </c>
      <c r="J1365" s="52">
        <f t="shared" ca="1" si="168"/>
        <v>1</v>
      </c>
      <c r="K1365" s="48">
        <f t="shared" si="163"/>
        <v>99.54</v>
      </c>
      <c r="L1365" s="48">
        <f t="shared" si="164"/>
        <v>100.25</v>
      </c>
      <c r="M1365" s="48">
        <f t="shared" si="165"/>
        <v>99.51</v>
      </c>
      <c r="N1365" s="48">
        <f t="shared" si="166"/>
        <v>100.16</v>
      </c>
      <c r="O1365" s="49">
        <f t="shared" ca="1" si="169"/>
        <v>147709700</v>
      </c>
    </row>
    <row r="1366" spans="1:15" x14ac:dyDescent="0.25">
      <c r="A1366">
        <v>1351</v>
      </c>
      <c r="B1366" s="93">
        <v>40235</v>
      </c>
      <c r="C1366" s="48">
        <v>110.769997</v>
      </c>
      <c r="D1366" s="48">
        <v>111.120003</v>
      </c>
      <c r="E1366" s="48">
        <v>110.110001</v>
      </c>
      <c r="F1366" s="48">
        <v>110.739998</v>
      </c>
      <c r="G1366" s="49">
        <v>173589300</v>
      </c>
      <c r="H1366" s="48">
        <v>99.126626000000002</v>
      </c>
      <c r="I1366" s="52">
        <f t="shared" si="167"/>
        <v>0.89512938224904071</v>
      </c>
      <c r="J1366" s="52">
        <f t="shared" ca="1" si="168"/>
        <v>1</v>
      </c>
      <c r="K1366" s="48">
        <f t="shared" si="163"/>
        <v>99.15</v>
      </c>
      <c r="L1366" s="48">
        <f t="shared" si="164"/>
        <v>99.47</v>
      </c>
      <c r="M1366" s="48">
        <f t="shared" si="165"/>
        <v>98.56</v>
      </c>
      <c r="N1366" s="48">
        <f t="shared" si="166"/>
        <v>99.13</v>
      </c>
      <c r="O1366" s="49">
        <f t="shared" ca="1" si="169"/>
        <v>173589300</v>
      </c>
    </row>
    <row r="1367" spans="1:15" x14ac:dyDescent="0.25">
      <c r="A1367">
        <v>1352</v>
      </c>
      <c r="B1367" s="93">
        <v>40234</v>
      </c>
      <c r="C1367" s="48">
        <v>109.239998</v>
      </c>
      <c r="D1367" s="48">
        <v>110.75</v>
      </c>
      <c r="E1367" s="48">
        <v>108.94000200000001</v>
      </c>
      <c r="F1367" s="48">
        <v>110.66999800000001</v>
      </c>
      <c r="G1367" s="49">
        <v>259634700</v>
      </c>
      <c r="H1367" s="48">
        <v>99.063967000000005</v>
      </c>
      <c r="I1367" s="52">
        <f t="shared" si="167"/>
        <v>0.89512938276189358</v>
      </c>
      <c r="J1367" s="52">
        <f t="shared" ca="1" si="168"/>
        <v>1</v>
      </c>
      <c r="K1367" s="48">
        <f t="shared" si="163"/>
        <v>97.78</v>
      </c>
      <c r="L1367" s="48">
        <f t="shared" si="164"/>
        <v>99.14</v>
      </c>
      <c r="M1367" s="48">
        <f t="shared" si="165"/>
        <v>97.52</v>
      </c>
      <c r="N1367" s="48">
        <f t="shared" si="166"/>
        <v>99.06</v>
      </c>
      <c r="O1367" s="49">
        <f t="shared" ca="1" si="169"/>
        <v>259634700</v>
      </c>
    </row>
    <row r="1368" spans="1:15" x14ac:dyDescent="0.25">
      <c r="A1368">
        <v>1353</v>
      </c>
      <c r="B1368" s="93">
        <v>40233</v>
      </c>
      <c r="C1368" s="48">
        <v>110.139999</v>
      </c>
      <c r="D1368" s="48">
        <v>111</v>
      </c>
      <c r="E1368" s="48">
        <v>109.860001</v>
      </c>
      <c r="F1368" s="48">
        <v>110.82</v>
      </c>
      <c r="G1368" s="49">
        <v>176350700</v>
      </c>
      <c r="H1368" s="48">
        <v>99.198238000000003</v>
      </c>
      <c r="I1368" s="52">
        <f t="shared" si="167"/>
        <v>0.89512938097816286</v>
      </c>
      <c r="J1368" s="52">
        <f t="shared" ca="1" si="168"/>
        <v>1</v>
      </c>
      <c r="K1368" s="48">
        <f t="shared" si="163"/>
        <v>98.59</v>
      </c>
      <c r="L1368" s="48">
        <f t="shared" si="164"/>
        <v>99.36</v>
      </c>
      <c r="M1368" s="48">
        <f t="shared" si="165"/>
        <v>98.34</v>
      </c>
      <c r="N1368" s="48">
        <f t="shared" si="166"/>
        <v>99.2</v>
      </c>
      <c r="O1368" s="49">
        <f t="shared" ca="1" si="169"/>
        <v>176350700</v>
      </c>
    </row>
    <row r="1369" spans="1:15" x14ac:dyDescent="0.25">
      <c r="A1369">
        <v>1354</v>
      </c>
      <c r="B1369" s="93">
        <v>40232</v>
      </c>
      <c r="C1369" s="48">
        <v>110.860001</v>
      </c>
      <c r="D1369" s="48">
        <v>111.199997</v>
      </c>
      <c r="E1369" s="48">
        <v>109.519997</v>
      </c>
      <c r="F1369" s="48">
        <v>109.80999799999999</v>
      </c>
      <c r="G1369" s="49">
        <v>207497000</v>
      </c>
      <c r="H1369" s="48">
        <v>98.294155000000003</v>
      </c>
      <c r="I1369" s="52">
        <f t="shared" si="167"/>
        <v>0.89512937610653642</v>
      </c>
      <c r="J1369" s="52">
        <f t="shared" ca="1" si="168"/>
        <v>1</v>
      </c>
      <c r="K1369" s="48">
        <f t="shared" si="163"/>
        <v>99.23</v>
      </c>
      <c r="L1369" s="48">
        <f t="shared" si="164"/>
        <v>99.54</v>
      </c>
      <c r="M1369" s="48">
        <f t="shared" si="165"/>
        <v>98.03</v>
      </c>
      <c r="N1369" s="48">
        <f t="shared" si="166"/>
        <v>98.29</v>
      </c>
      <c r="O1369" s="49">
        <f t="shared" ca="1" si="169"/>
        <v>207497000</v>
      </c>
    </row>
    <row r="1370" spans="1:15" x14ac:dyDescent="0.25">
      <c r="A1370">
        <v>1355</v>
      </c>
      <c r="B1370" s="93">
        <v>40231</v>
      </c>
      <c r="C1370" s="48">
        <v>111.550003</v>
      </c>
      <c r="D1370" s="48">
        <v>111.58000199999999</v>
      </c>
      <c r="E1370" s="48">
        <v>110.83000199999999</v>
      </c>
      <c r="F1370" s="48">
        <v>111.160004</v>
      </c>
      <c r="G1370" s="49">
        <v>132346900</v>
      </c>
      <c r="H1370" s="48">
        <v>99.502584999999996</v>
      </c>
      <c r="I1370" s="52">
        <f t="shared" si="167"/>
        <v>0.89512937584996843</v>
      </c>
      <c r="J1370" s="52">
        <f t="shared" ca="1" si="168"/>
        <v>1</v>
      </c>
      <c r="K1370" s="48">
        <f t="shared" si="163"/>
        <v>99.85</v>
      </c>
      <c r="L1370" s="48">
        <f t="shared" si="164"/>
        <v>99.88</v>
      </c>
      <c r="M1370" s="48">
        <f t="shared" si="165"/>
        <v>99.21</v>
      </c>
      <c r="N1370" s="48">
        <f t="shared" si="166"/>
        <v>99.5</v>
      </c>
      <c r="O1370" s="49">
        <f t="shared" ca="1" si="169"/>
        <v>132346900</v>
      </c>
    </row>
    <row r="1371" spans="1:15" x14ac:dyDescent="0.25">
      <c r="A1371">
        <v>1356</v>
      </c>
      <c r="B1371" s="93">
        <v>40228</v>
      </c>
      <c r="C1371" s="48">
        <v>110.620003</v>
      </c>
      <c r="D1371" s="48">
        <v>111.57</v>
      </c>
      <c r="E1371" s="48">
        <v>110.360001</v>
      </c>
      <c r="F1371" s="48">
        <v>111.139999</v>
      </c>
      <c r="G1371" s="49">
        <v>222684900</v>
      </c>
      <c r="H1371" s="48">
        <v>99.484679</v>
      </c>
      <c r="I1371" s="52">
        <f t="shared" si="167"/>
        <v>0.89512938541595632</v>
      </c>
      <c r="J1371" s="52">
        <f t="shared" ca="1" si="168"/>
        <v>1</v>
      </c>
      <c r="K1371" s="48">
        <f t="shared" si="163"/>
        <v>99.02</v>
      </c>
      <c r="L1371" s="48">
        <f t="shared" si="164"/>
        <v>99.87</v>
      </c>
      <c r="M1371" s="48">
        <f t="shared" si="165"/>
        <v>98.79</v>
      </c>
      <c r="N1371" s="48">
        <f t="shared" si="166"/>
        <v>99.48</v>
      </c>
      <c r="O1371" s="49">
        <f t="shared" ca="1" si="169"/>
        <v>222684900</v>
      </c>
    </row>
    <row r="1372" spans="1:15" x14ac:dyDescent="0.25">
      <c r="A1372">
        <v>1357</v>
      </c>
      <c r="B1372" s="93">
        <v>40227</v>
      </c>
      <c r="C1372" s="48">
        <v>110.08000199999999</v>
      </c>
      <c r="D1372" s="48">
        <v>111.139999</v>
      </c>
      <c r="E1372" s="48">
        <v>110.040001</v>
      </c>
      <c r="F1372" s="48">
        <v>110.910004</v>
      </c>
      <c r="G1372" s="49">
        <v>193708600</v>
      </c>
      <c r="H1372" s="48">
        <v>99.278802999999996</v>
      </c>
      <c r="I1372" s="52">
        <f t="shared" si="167"/>
        <v>0.89512937895124411</v>
      </c>
      <c r="J1372" s="52">
        <f t="shared" ca="1" si="168"/>
        <v>1</v>
      </c>
      <c r="K1372" s="48">
        <f t="shared" si="163"/>
        <v>98.54</v>
      </c>
      <c r="L1372" s="48">
        <f t="shared" si="164"/>
        <v>99.48</v>
      </c>
      <c r="M1372" s="48">
        <f t="shared" si="165"/>
        <v>98.5</v>
      </c>
      <c r="N1372" s="48">
        <f t="shared" si="166"/>
        <v>99.28</v>
      </c>
      <c r="O1372" s="49">
        <f t="shared" ca="1" si="169"/>
        <v>193708600</v>
      </c>
    </row>
    <row r="1373" spans="1:15" x14ac:dyDescent="0.25">
      <c r="A1373">
        <v>1358</v>
      </c>
      <c r="B1373" s="93">
        <v>40226</v>
      </c>
      <c r="C1373" s="48">
        <v>110.269997</v>
      </c>
      <c r="D1373" s="48">
        <v>110.410004</v>
      </c>
      <c r="E1373" s="48">
        <v>109.739998</v>
      </c>
      <c r="F1373" s="48">
        <v>110.260002</v>
      </c>
      <c r="G1373" s="49">
        <v>168845100</v>
      </c>
      <c r="H1373" s="48">
        <v>98.696967999999998</v>
      </c>
      <c r="I1373" s="52">
        <f t="shared" si="167"/>
        <v>0.89512938699202993</v>
      </c>
      <c r="J1373" s="52">
        <f t="shared" ca="1" si="168"/>
        <v>1</v>
      </c>
      <c r="K1373" s="48">
        <f t="shared" si="163"/>
        <v>98.71</v>
      </c>
      <c r="L1373" s="48">
        <f t="shared" si="164"/>
        <v>98.83</v>
      </c>
      <c r="M1373" s="48">
        <f t="shared" si="165"/>
        <v>98.23</v>
      </c>
      <c r="N1373" s="48">
        <f t="shared" si="166"/>
        <v>98.7</v>
      </c>
      <c r="O1373" s="49">
        <f t="shared" ca="1" si="169"/>
        <v>168845100</v>
      </c>
    </row>
    <row r="1374" spans="1:15" x14ac:dyDescent="0.25">
      <c r="A1374">
        <v>1359</v>
      </c>
      <c r="B1374" s="93">
        <v>40225</v>
      </c>
      <c r="C1374" s="48">
        <v>108.860001</v>
      </c>
      <c r="D1374" s="48">
        <v>109.849998</v>
      </c>
      <c r="E1374" s="48">
        <v>107.82</v>
      </c>
      <c r="F1374" s="48">
        <v>109.739998</v>
      </c>
      <c r="G1374" s="49">
        <v>159317500</v>
      </c>
      <c r="H1374" s="48">
        <v>98.231497000000005</v>
      </c>
      <c r="I1374" s="52">
        <f t="shared" si="167"/>
        <v>0.89512938573226508</v>
      </c>
      <c r="J1374" s="52">
        <f t="shared" ca="1" si="168"/>
        <v>1</v>
      </c>
      <c r="K1374" s="48">
        <f t="shared" si="163"/>
        <v>97.44</v>
      </c>
      <c r="L1374" s="48">
        <f t="shared" si="164"/>
        <v>98.33</v>
      </c>
      <c r="M1374" s="48">
        <f t="shared" si="165"/>
        <v>96.51</v>
      </c>
      <c r="N1374" s="48">
        <f t="shared" si="166"/>
        <v>98.23</v>
      </c>
      <c r="O1374" s="49">
        <f t="shared" ca="1" si="169"/>
        <v>159317500</v>
      </c>
    </row>
    <row r="1375" spans="1:15" x14ac:dyDescent="0.25">
      <c r="A1375">
        <v>1360</v>
      </c>
      <c r="B1375" s="93">
        <v>40221</v>
      </c>
      <c r="C1375" s="48">
        <v>106.989998</v>
      </c>
      <c r="D1375" s="48">
        <v>108.099998</v>
      </c>
      <c r="E1375" s="48">
        <v>106.510002</v>
      </c>
      <c r="F1375" s="48">
        <v>108.040001</v>
      </c>
      <c r="G1375" s="49">
        <v>304622100</v>
      </c>
      <c r="H1375" s="48">
        <v>96.709778999999997</v>
      </c>
      <c r="I1375" s="52">
        <f t="shared" si="167"/>
        <v>0.89512937897880984</v>
      </c>
      <c r="J1375" s="52">
        <f t="shared" ca="1" si="168"/>
        <v>1</v>
      </c>
      <c r="K1375" s="48">
        <f t="shared" si="163"/>
        <v>95.77</v>
      </c>
      <c r="L1375" s="48">
        <f t="shared" si="164"/>
        <v>96.76</v>
      </c>
      <c r="M1375" s="48">
        <f t="shared" si="165"/>
        <v>95.34</v>
      </c>
      <c r="N1375" s="48">
        <f t="shared" si="166"/>
        <v>96.71</v>
      </c>
      <c r="O1375" s="49">
        <f t="shared" ca="1" si="169"/>
        <v>304622100</v>
      </c>
    </row>
    <row r="1376" spans="1:15" x14ac:dyDescent="0.25">
      <c r="A1376">
        <v>1361</v>
      </c>
      <c r="B1376" s="93">
        <v>40220</v>
      </c>
      <c r="C1376" s="48">
        <v>106.870003</v>
      </c>
      <c r="D1376" s="48">
        <v>108.25</v>
      </c>
      <c r="E1376" s="48">
        <v>106.25</v>
      </c>
      <c r="F1376" s="48">
        <v>108.129997</v>
      </c>
      <c r="G1376" s="49">
        <v>223591600</v>
      </c>
      <c r="H1376" s="48">
        <v>96.790338000000006</v>
      </c>
      <c r="I1376" s="52">
        <f t="shared" si="167"/>
        <v>0.89512938763884364</v>
      </c>
      <c r="J1376" s="52">
        <f t="shared" ca="1" si="168"/>
        <v>1</v>
      </c>
      <c r="K1376" s="48">
        <f t="shared" si="163"/>
        <v>95.66</v>
      </c>
      <c r="L1376" s="48">
        <f t="shared" si="164"/>
        <v>96.9</v>
      </c>
      <c r="M1376" s="48">
        <f t="shared" si="165"/>
        <v>95.11</v>
      </c>
      <c r="N1376" s="48">
        <f t="shared" si="166"/>
        <v>96.79</v>
      </c>
      <c r="O1376" s="49">
        <f t="shared" ca="1" si="169"/>
        <v>223591600</v>
      </c>
    </row>
    <row r="1377" spans="1:15" x14ac:dyDescent="0.25">
      <c r="A1377">
        <v>1362</v>
      </c>
      <c r="B1377" s="93">
        <v>40219</v>
      </c>
      <c r="C1377" s="48">
        <v>107.050003</v>
      </c>
      <c r="D1377" s="48">
        <v>107.599998</v>
      </c>
      <c r="E1377" s="48">
        <v>106.110001</v>
      </c>
      <c r="F1377" s="48">
        <v>107.010002</v>
      </c>
      <c r="G1377" s="49">
        <v>240511500</v>
      </c>
      <c r="H1377" s="48">
        <v>95.787796999999998</v>
      </c>
      <c r="I1377" s="52">
        <f t="shared" si="167"/>
        <v>0.89512938239175066</v>
      </c>
      <c r="J1377" s="52">
        <f t="shared" ca="1" si="168"/>
        <v>1</v>
      </c>
      <c r="K1377" s="48">
        <f t="shared" si="163"/>
        <v>95.82</v>
      </c>
      <c r="L1377" s="48">
        <f t="shared" si="164"/>
        <v>96.32</v>
      </c>
      <c r="M1377" s="48">
        <f t="shared" si="165"/>
        <v>94.98</v>
      </c>
      <c r="N1377" s="48">
        <f t="shared" si="166"/>
        <v>95.79</v>
      </c>
      <c r="O1377" s="49">
        <f t="shared" ca="1" si="169"/>
        <v>240511500</v>
      </c>
    </row>
    <row r="1378" spans="1:15" x14ac:dyDescent="0.25">
      <c r="A1378">
        <v>1363</v>
      </c>
      <c r="B1378" s="93">
        <v>40218</v>
      </c>
      <c r="C1378" s="48">
        <v>107.129997</v>
      </c>
      <c r="D1378" s="48">
        <v>108.150002</v>
      </c>
      <c r="E1378" s="48">
        <v>106.269997</v>
      </c>
      <c r="F1378" s="48">
        <v>107.220001</v>
      </c>
      <c r="G1378" s="49">
        <v>337820500</v>
      </c>
      <c r="H1378" s="48">
        <v>95.975773000000004</v>
      </c>
      <c r="I1378" s="52">
        <f t="shared" si="167"/>
        <v>0.89512937982531826</v>
      </c>
      <c r="J1378" s="52">
        <f t="shared" ca="1" si="168"/>
        <v>1</v>
      </c>
      <c r="K1378" s="48">
        <f t="shared" si="163"/>
        <v>95.9</v>
      </c>
      <c r="L1378" s="48">
        <f t="shared" si="164"/>
        <v>96.81</v>
      </c>
      <c r="M1378" s="48">
        <f t="shared" si="165"/>
        <v>95.13</v>
      </c>
      <c r="N1378" s="48">
        <f t="shared" si="166"/>
        <v>95.98</v>
      </c>
      <c r="O1378" s="49">
        <f t="shared" ca="1" si="169"/>
        <v>337820500</v>
      </c>
    </row>
    <row r="1379" spans="1:15" x14ac:dyDescent="0.25">
      <c r="A1379">
        <v>1364</v>
      </c>
      <c r="B1379" s="93">
        <v>40217</v>
      </c>
      <c r="C1379" s="48">
        <v>106.739998</v>
      </c>
      <c r="D1379" s="48">
        <v>107.33000199999999</v>
      </c>
      <c r="E1379" s="48">
        <v>105.80999799999999</v>
      </c>
      <c r="F1379" s="48">
        <v>105.889999</v>
      </c>
      <c r="G1379" s="49">
        <v>224166900</v>
      </c>
      <c r="H1379" s="48">
        <v>94.785250000000005</v>
      </c>
      <c r="I1379" s="52">
        <f t="shared" si="167"/>
        <v>0.89512938799819997</v>
      </c>
      <c r="J1379" s="52">
        <f t="shared" ca="1" si="168"/>
        <v>1</v>
      </c>
      <c r="K1379" s="48">
        <f t="shared" si="163"/>
        <v>95.55</v>
      </c>
      <c r="L1379" s="48">
        <f t="shared" si="164"/>
        <v>96.07</v>
      </c>
      <c r="M1379" s="48">
        <f t="shared" si="165"/>
        <v>94.71</v>
      </c>
      <c r="N1379" s="48">
        <f t="shared" si="166"/>
        <v>94.79</v>
      </c>
      <c r="O1379" s="49">
        <f t="shared" ca="1" si="169"/>
        <v>224166900</v>
      </c>
    </row>
    <row r="1380" spans="1:15" x14ac:dyDescent="0.25">
      <c r="A1380">
        <v>1365</v>
      </c>
      <c r="B1380" s="93">
        <v>40214</v>
      </c>
      <c r="C1380" s="48">
        <v>106.55999799999999</v>
      </c>
      <c r="D1380" s="48">
        <v>106.879997</v>
      </c>
      <c r="E1380" s="48">
        <v>104.58000199999999</v>
      </c>
      <c r="F1380" s="48">
        <v>106.660004</v>
      </c>
      <c r="G1380" s="49">
        <v>493585800</v>
      </c>
      <c r="H1380" s="48">
        <v>95.474502999999999</v>
      </c>
      <c r="I1380" s="52">
        <f t="shared" si="167"/>
        <v>0.895129377643751</v>
      </c>
      <c r="J1380" s="52">
        <f t="shared" ca="1" si="168"/>
        <v>1</v>
      </c>
      <c r="K1380" s="48">
        <f t="shared" si="163"/>
        <v>95.38</v>
      </c>
      <c r="L1380" s="48">
        <f t="shared" si="164"/>
        <v>95.67</v>
      </c>
      <c r="M1380" s="48">
        <f t="shared" si="165"/>
        <v>93.61</v>
      </c>
      <c r="N1380" s="48">
        <f t="shared" si="166"/>
        <v>95.47</v>
      </c>
      <c r="O1380" s="49">
        <f t="shared" ca="1" si="169"/>
        <v>493585800</v>
      </c>
    </row>
    <row r="1381" spans="1:15" x14ac:dyDescent="0.25">
      <c r="A1381">
        <v>1366</v>
      </c>
      <c r="B1381" s="93">
        <v>40213</v>
      </c>
      <c r="C1381" s="48">
        <v>108.980003</v>
      </c>
      <c r="D1381" s="48">
        <v>109.029999</v>
      </c>
      <c r="E1381" s="48">
        <v>106.41999800000001</v>
      </c>
      <c r="F1381" s="48">
        <v>106.44000200000001</v>
      </c>
      <c r="G1381" s="49">
        <v>356715700</v>
      </c>
      <c r="H1381" s="48">
        <v>95.277574000000001</v>
      </c>
      <c r="I1381" s="52">
        <f t="shared" si="167"/>
        <v>0.89512938941883891</v>
      </c>
      <c r="J1381" s="52">
        <f t="shared" ca="1" si="168"/>
        <v>1</v>
      </c>
      <c r="K1381" s="48">
        <f t="shared" si="163"/>
        <v>97.55</v>
      </c>
      <c r="L1381" s="48">
        <f t="shared" si="164"/>
        <v>97.6</v>
      </c>
      <c r="M1381" s="48">
        <f t="shared" si="165"/>
        <v>95.26</v>
      </c>
      <c r="N1381" s="48">
        <f t="shared" si="166"/>
        <v>95.28</v>
      </c>
      <c r="O1381" s="49">
        <f t="shared" ca="1" si="169"/>
        <v>356715700</v>
      </c>
    </row>
    <row r="1382" spans="1:15" x14ac:dyDescent="0.25">
      <c r="A1382">
        <v>1367</v>
      </c>
      <c r="B1382" s="93">
        <v>40212</v>
      </c>
      <c r="C1382" s="48">
        <v>109.879997</v>
      </c>
      <c r="D1382" s="48">
        <v>110.480003</v>
      </c>
      <c r="E1382" s="48">
        <v>109.510002</v>
      </c>
      <c r="F1382" s="48">
        <v>109.83000199999999</v>
      </c>
      <c r="G1382" s="49">
        <v>172730700</v>
      </c>
      <c r="H1382" s="48">
        <v>98.312061999999997</v>
      </c>
      <c r="I1382" s="52">
        <f t="shared" si="167"/>
        <v>0.89512938368151906</v>
      </c>
      <c r="J1382" s="52">
        <f t="shared" ca="1" si="168"/>
        <v>1</v>
      </c>
      <c r="K1382" s="48">
        <f t="shared" si="163"/>
        <v>98.36</v>
      </c>
      <c r="L1382" s="48">
        <f t="shared" si="164"/>
        <v>98.89</v>
      </c>
      <c r="M1382" s="48">
        <f t="shared" si="165"/>
        <v>98.03</v>
      </c>
      <c r="N1382" s="48">
        <f t="shared" si="166"/>
        <v>98.31</v>
      </c>
      <c r="O1382" s="49">
        <f t="shared" ca="1" si="169"/>
        <v>172730700</v>
      </c>
    </row>
    <row r="1383" spans="1:15" x14ac:dyDescent="0.25">
      <c r="A1383">
        <v>1368</v>
      </c>
      <c r="B1383" s="93">
        <v>40211</v>
      </c>
      <c r="C1383" s="48">
        <v>109.260002</v>
      </c>
      <c r="D1383" s="48">
        <v>110.589996</v>
      </c>
      <c r="E1383" s="48">
        <v>108.879997</v>
      </c>
      <c r="F1383" s="48">
        <v>110.379997</v>
      </c>
      <c r="G1383" s="49">
        <v>216327900</v>
      </c>
      <c r="H1383" s="48">
        <v>98.804378999999997</v>
      </c>
      <c r="I1383" s="52">
        <f t="shared" si="167"/>
        <v>0.89512938653187313</v>
      </c>
      <c r="J1383" s="52">
        <f t="shared" ca="1" si="168"/>
        <v>1</v>
      </c>
      <c r="K1383" s="48">
        <f t="shared" si="163"/>
        <v>97.8</v>
      </c>
      <c r="L1383" s="48">
        <f t="shared" si="164"/>
        <v>98.99</v>
      </c>
      <c r="M1383" s="48">
        <f t="shared" si="165"/>
        <v>97.46</v>
      </c>
      <c r="N1383" s="48">
        <f t="shared" si="166"/>
        <v>98.8</v>
      </c>
      <c r="O1383" s="49">
        <f t="shared" ca="1" si="169"/>
        <v>216327900</v>
      </c>
    </row>
    <row r="1384" spans="1:15" x14ac:dyDescent="0.25">
      <c r="A1384">
        <v>1369</v>
      </c>
      <c r="B1384" s="93">
        <v>40210</v>
      </c>
      <c r="C1384" s="48">
        <v>108.150002</v>
      </c>
      <c r="D1384" s="48">
        <v>109.07</v>
      </c>
      <c r="E1384" s="48">
        <v>107.5</v>
      </c>
      <c r="F1384" s="48">
        <v>109.05999799999999</v>
      </c>
      <c r="G1384" s="49">
        <v>187865000</v>
      </c>
      <c r="H1384" s="48">
        <v>97.622808000000006</v>
      </c>
      <c r="I1384" s="52">
        <f t="shared" si="167"/>
        <v>0.89512937640068557</v>
      </c>
      <c r="J1384" s="52">
        <f t="shared" ca="1" si="168"/>
        <v>1</v>
      </c>
      <c r="K1384" s="48">
        <f t="shared" si="163"/>
        <v>96.81</v>
      </c>
      <c r="L1384" s="48">
        <f t="shared" si="164"/>
        <v>97.63</v>
      </c>
      <c r="M1384" s="48">
        <f t="shared" si="165"/>
        <v>96.23</v>
      </c>
      <c r="N1384" s="48">
        <f t="shared" si="166"/>
        <v>97.62</v>
      </c>
      <c r="O1384" s="49">
        <f t="shared" ca="1" si="169"/>
        <v>187865000</v>
      </c>
    </row>
    <row r="1385" spans="1:15" x14ac:dyDescent="0.25">
      <c r="A1385">
        <v>1370</v>
      </c>
      <c r="B1385" s="93">
        <v>40207</v>
      </c>
      <c r="C1385" s="48">
        <v>109.040001</v>
      </c>
      <c r="D1385" s="48">
        <v>109.800003</v>
      </c>
      <c r="E1385" s="48">
        <v>107.220001</v>
      </c>
      <c r="F1385" s="48">
        <v>107.389999</v>
      </c>
      <c r="G1385" s="49">
        <v>310677600</v>
      </c>
      <c r="H1385" s="48">
        <v>96.127943999999999</v>
      </c>
      <c r="I1385" s="52">
        <f t="shared" si="167"/>
        <v>0.89512938723465296</v>
      </c>
      <c r="J1385" s="52">
        <f t="shared" ca="1" si="168"/>
        <v>1</v>
      </c>
      <c r="K1385" s="48">
        <f t="shared" si="163"/>
        <v>97.6</v>
      </c>
      <c r="L1385" s="48">
        <f t="shared" si="164"/>
        <v>98.29</v>
      </c>
      <c r="M1385" s="48">
        <f t="shared" si="165"/>
        <v>95.98</v>
      </c>
      <c r="N1385" s="48">
        <f t="shared" si="166"/>
        <v>96.13</v>
      </c>
      <c r="O1385" s="49">
        <f t="shared" ca="1" si="169"/>
        <v>310677600</v>
      </c>
    </row>
    <row r="1386" spans="1:15" x14ac:dyDescent="0.25">
      <c r="A1386">
        <v>1371</v>
      </c>
      <c r="B1386" s="93">
        <v>40206</v>
      </c>
      <c r="C1386" s="48">
        <v>110.19000200000001</v>
      </c>
      <c r="D1386" s="48">
        <v>110.25</v>
      </c>
      <c r="E1386" s="48">
        <v>107.910004</v>
      </c>
      <c r="F1386" s="48">
        <v>108.57</v>
      </c>
      <c r="G1386" s="49">
        <v>316104000</v>
      </c>
      <c r="H1386" s="48">
        <v>97.184196999999998</v>
      </c>
      <c r="I1386" s="52">
        <f t="shared" si="167"/>
        <v>0.89512938196555225</v>
      </c>
      <c r="J1386" s="52">
        <f t="shared" ca="1" si="168"/>
        <v>1</v>
      </c>
      <c r="K1386" s="48">
        <f t="shared" si="163"/>
        <v>98.63</v>
      </c>
      <c r="L1386" s="48">
        <f t="shared" si="164"/>
        <v>98.69</v>
      </c>
      <c r="M1386" s="48">
        <f t="shared" si="165"/>
        <v>96.59</v>
      </c>
      <c r="N1386" s="48">
        <f t="shared" si="166"/>
        <v>97.18</v>
      </c>
      <c r="O1386" s="49">
        <f t="shared" ca="1" si="169"/>
        <v>316104000</v>
      </c>
    </row>
    <row r="1387" spans="1:15" x14ac:dyDescent="0.25">
      <c r="A1387">
        <v>1372</v>
      </c>
      <c r="B1387" s="93">
        <v>40205</v>
      </c>
      <c r="C1387" s="48">
        <v>109.16999800000001</v>
      </c>
      <c r="D1387" s="48">
        <v>110.08000199999999</v>
      </c>
      <c r="E1387" s="48">
        <v>108.33000199999999</v>
      </c>
      <c r="F1387" s="48">
        <v>109.83000199999999</v>
      </c>
      <c r="G1387" s="49">
        <v>271863600</v>
      </c>
      <c r="H1387" s="48">
        <v>98.312061999999997</v>
      </c>
      <c r="I1387" s="52">
        <f t="shared" si="167"/>
        <v>0.89512938368151906</v>
      </c>
      <c r="J1387" s="52">
        <f t="shared" ca="1" si="168"/>
        <v>1</v>
      </c>
      <c r="K1387" s="48">
        <f t="shared" si="163"/>
        <v>97.72</v>
      </c>
      <c r="L1387" s="48">
        <f t="shared" si="164"/>
        <v>98.54</v>
      </c>
      <c r="M1387" s="48">
        <f t="shared" si="165"/>
        <v>96.97</v>
      </c>
      <c r="N1387" s="48">
        <f t="shared" si="166"/>
        <v>98.31</v>
      </c>
      <c r="O1387" s="49">
        <f t="shared" ca="1" si="169"/>
        <v>271863600</v>
      </c>
    </row>
    <row r="1388" spans="1:15" x14ac:dyDescent="0.25">
      <c r="A1388">
        <v>1373</v>
      </c>
      <c r="B1388" s="93">
        <v>40204</v>
      </c>
      <c r="C1388" s="48">
        <v>109.339996</v>
      </c>
      <c r="D1388" s="48">
        <v>110.470001</v>
      </c>
      <c r="E1388" s="48">
        <v>109.040001</v>
      </c>
      <c r="F1388" s="48">
        <v>109.30999799999999</v>
      </c>
      <c r="G1388" s="49">
        <v>211168800</v>
      </c>
      <c r="H1388" s="48">
        <v>97.846591000000004</v>
      </c>
      <c r="I1388" s="52">
        <f t="shared" si="167"/>
        <v>0.89512938240105</v>
      </c>
      <c r="J1388" s="52">
        <f t="shared" ca="1" si="168"/>
        <v>1</v>
      </c>
      <c r="K1388" s="48">
        <f t="shared" si="163"/>
        <v>97.87</v>
      </c>
      <c r="L1388" s="48">
        <f t="shared" si="164"/>
        <v>98.88</v>
      </c>
      <c r="M1388" s="48">
        <f t="shared" si="165"/>
        <v>97.6</v>
      </c>
      <c r="N1388" s="48">
        <f t="shared" si="166"/>
        <v>97.85</v>
      </c>
      <c r="O1388" s="49">
        <f t="shared" ca="1" si="169"/>
        <v>211168800</v>
      </c>
    </row>
    <row r="1389" spans="1:15" x14ac:dyDescent="0.25">
      <c r="A1389">
        <v>1374</v>
      </c>
      <c r="B1389" s="93">
        <v>40203</v>
      </c>
      <c r="C1389" s="48">
        <v>110.209999</v>
      </c>
      <c r="D1389" s="48">
        <v>110.410004</v>
      </c>
      <c r="E1389" s="48">
        <v>109.410004</v>
      </c>
      <c r="F1389" s="48">
        <v>109.769997</v>
      </c>
      <c r="G1389" s="49">
        <v>186937500</v>
      </c>
      <c r="H1389" s="48">
        <v>98.258348999999995</v>
      </c>
      <c r="I1389" s="52">
        <f t="shared" si="167"/>
        <v>0.89512937674581505</v>
      </c>
      <c r="J1389" s="52">
        <f t="shared" ca="1" si="168"/>
        <v>1</v>
      </c>
      <c r="K1389" s="48">
        <f t="shared" si="163"/>
        <v>98.65</v>
      </c>
      <c r="L1389" s="48">
        <f t="shared" si="164"/>
        <v>98.83</v>
      </c>
      <c r="M1389" s="48">
        <f t="shared" si="165"/>
        <v>97.94</v>
      </c>
      <c r="N1389" s="48">
        <f t="shared" si="166"/>
        <v>98.26</v>
      </c>
      <c r="O1389" s="49">
        <f t="shared" ca="1" si="169"/>
        <v>186937500</v>
      </c>
    </row>
    <row r="1390" spans="1:15" x14ac:dyDescent="0.25">
      <c r="A1390">
        <v>1375</v>
      </c>
      <c r="B1390" s="93">
        <v>40200</v>
      </c>
      <c r="C1390" s="48">
        <v>111.199997</v>
      </c>
      <c r="D1390" s="48">
        <v>111.739998</v>
      </c>
      <c r="E1390" s="48">
        <v>109.089996</v>
      </c>
      <c r="F1390" s="48">
        <v>109.209999</v>
      </c>
      <c r="G1390" s="49">
        <v>345942400</v>
      </c>
      <c r="H1390" s="48">
        <v>97.757079000000004</v>
      </c>
      <c r="I1390" s="52">
        <f t="shared" si="167"/>
        <v>0.89512938279580068</v>
      </c>
      <c r="J1390" s="52">
        <f t="shared" ca="1" si="168"/>
        <v>1</v>
      </c>
      <c r="K1390" s="48">
        <f t="shared" si="163"/>
        <v>99.54</v>
      </c>
      <c r="L1390" s="48">
        <f t="shared" si="164"/>
        <v>100.02</v>
      </c>
      <c r="M1390" s="48">
        <f t="shared" si="165"/>
        <v>97.65</v>
      </c>
      <c r="N1390" s="48">
        <f t="shared" si="166"/>
        <v>97.76</v>
      </c>
      <c r="O1390" s="49">
        <f t="shared" ca="1" si="169"/>
        <v>345942400</v>
      </c>
    </row>
    <row r="1391" spans="1:15" x14ac:dyDescent="0.25">
      <c r="A1391">
        <v>1376</v>
      </c>
      <c r="B1391" s="93">
        <v>40199</v>
      </c>
      <c r="C1391" s="48">
        <v>113.91999800000001</v>
      </c>
      <c r="D1391" s="48">
        <v>114.269997</v>
      </c>
      <c r="E1391" s="48">
        <v>111.55999799999999</v>
      </c>
      <c r="F1391" s="48">
        <v>111.699997</v>
      </c>
      <c r="G1391" s="49">
        <v>344859600</v>
      </c>
      <c r="H1391" s="48">
        <v>99.985949000000005</v>
      </c>
      <c r="I1391" s="52">
        <f t="shared" si="167"/>
        <v>0.89512937945736926</v>
      </c>
      <c r="J1391" s="52">
        <f t="shared" ca="1" si="168"/>
        <v>1</v>
      </c>
      <c r="K1391" s="48">
        <f t="shared" si="163"/>
        <v>101.97</v>
      </c>
      <c r="L1391" s="48">
        <f t="shared" si="164"/>
        <v>102.29</v>
      </c>
      <c r="M1391" s="48">
        <f t="shared" si="165"/>
        <v>99.86</v>
      </c>
      <c r="N1391" s="48">
        <f t="shared" si="166"/>
        <v>99.99</v>
      </c>
      <c r="O1391" s="49">
        <f t="shared" ca="1" si="169"/>
        <v>344859600</v>
      </c>
    </row>
    <row r="1392" spans="1:15" x14ac:dyDescent="0.25">
      <c r="A1392">
        <v>1377</v>
      </c>
      <c r="B1392" s="93">
        <v>40198</v>
      </c>
      <c r="C1392" s="48">
        <v>114.279999</v>
      </c>
      <c r="D1392" s="48">
        <v>114.449997</v>
      </c>
      <c r="E1392" s="48">
        <v>112.980003</v>
      </c>
      <c r="F1392" s="48">
        <v>113.889999</v>
      </c>
      <c r="G1392" s="49">
        <v>216490200</v>
      </c>
      <c r="H1392" s="48">
        <v>101.946285</v>
      </c>
      <c r="I1392" s="52">
        <f t="shared" si="167"/>
        <v>0.89512938708516454</v>
      </c>
      <c r="J1392" s="52">
        <f t="shared" ca="1" si="168"/>
        <v>1</v>
      </c>
      <c r="K1392" s="48">
        <f t="shared" si="163"/>
        <v>102.3</v>
      </c>
      <c r="L1392" s="48">
        <f t="shared" si="164"/>
        <v>102.45</v>
      </c>
      <c r="M1392" s="48">
        <f t="shared" si="165"/>
        <v>101.13</v>
      </c>
      <c r="N1392" s="48">
        <f t="shared" si="166"/>
        <v>101.95</v>
      </c>
      <c r="O1392" s="49">
        <f t="shared" ca="1" si="169"/>
        <v>216490200</v>
      </c>
    </row>
    <row r="1393" spans="1:15" x14ac:dyDescent="0.25">
      <c r="A1393">
        <v>1378</v>
      </c>
      <c r="B1393" s="93">
        <v>40197</v>
      </c>
      <c r="C1393" s="48">
        <v>113.620003</v>
      </c>
      <c r="D1393" s="48">
        <v>115.129997</v>
      </c>
      <c r="E1393" s="48">
        <v>113.589996</v>
      </c>
      <c r="F1393" s="48">
        <v>115.05999799999999</v>
      </c>
      <c r="G1393" s="49">
        <v>139172700</v>
      </c>
      <c r="H1393" s="48">
        <v>102.993585</v>
      </c>
      <c r="I1393" s="52">
        <f t="shared" si="167"/>
        <v>0.89512938284598265</v>
      </c>
      <c r="J1393" s="52">
        <f t="shared" ca="1" si="168"/>
        <v>1</v>
      </c>
      <c r="K1393" s="48">
        <f t="shared" si="163"/>
        <v>101.7</v>
      </c>
      <c r="L1393" s="48">
        <f t="shared" si="164"/>
        <v>103.06</v>
      </c>
      <c r="M1393" s="48">
        <f t="shared" si="165"/>
        <v>101.68</v>
      </c>
      <c r="N1393" s="48">
        <f t="shared" si="166"/>
        <v>102.99</v>
      </c>
      <c r="O1393" s="49">
        <f t="shared" ca="1" si="169"/>
        <v>139172700</v>
      </c>
    </row>
    <row r="1394" spans="1:15" x14ac:dyDescent="0.25">
      <c r="A1394">
        <v>1379</v>
      </c>
      <c r="B1394" s="93">
        <v>40193</v>
      </c>
      <c r="C1394" s="48">
        <v>114.730003</v>
      </c>
      <c r="D1394" s="48">
        <v>114.839996</v>
      </c>
      <c r="E1394" s="48">
        <v>113.199997</v>
      </c>
      <c r="F1394" s="48">
        <v>113.639999</v>
      </c>
      <c r="G1394" s="49">
        <v>212283100</v>
      </c>
      <c r="H1394" s="48">
        <v>101.72250200000001</v>
      </c>
      <c r="I1394" s="52">
        <f t="shared" si="167"/>
        <v>0.89512938133693576</v>
      </c>
      <c r="J1394" s="52">
        <f t="shared" ca="1" si="168"/>
        <v>1</v>
      </c>
      <c r="K1394" s="48">
        <f t="shared" si="163"/>
        <v>102.7</v>
      </c>
      <c r="L1394" s="48">
        <f t="shared" si="164"/>
        <v>102.8</v>
      </c>
      <c r="M1394" s="48">
        <f t="shared" si="165"/>
        <v>101.33</v>
      </c>
      <c r="N1394" s="48">
        <f t="shared" si="166"/>
        <v>101.72</v>
      </c>
      <c r="O1394" s="49">
        <f t="shared" ca="1" si="169"/>
        <v>212283100</v>
      </c>
    </row>
    <row r="1395" spans="1:15" x14ac:dyDescent="0.25">
      <c r="A1395">
        <v>1380</v>
      </c>
      <c r="B1395" s="93">
        <v>40192</v>
      </c>
      <c r="C1395" s="48">
        <v>114.489998</v>
      </c>
      <c r="D1395" s="48">
        <v>115.139999</v>
      </c>
      <c r="E1395" s="48">
        <v>114.41999800000001</v>
      </c>
      <c r="F1395" s="48">
        <v>114.93</v>
      </c>
      <c r="G1395" s="49">
        <v>115718800</v>
      </c>
      <c r="H1395" s="48">
        <v>102.87721999999999</v>
      </c>
      <c r="I1395" s="52">
        <f t="shared" si="167"/>
        <v>0.89512938310275814</v>
      </c>
      <c r="J1395" s="52">
        <f t="shared" ca="1" si="168"/>
        <v>1</v>
      </c>
      <c r="K1395" s="48">
        <f t="shared" si="163"/>
        <v>102.48</v>
      </c>
      <c r="L1395" s="48">
        <f t="shared" si="164"/>
        <v>103.07</v>
      </c>
      <c r="M1395" s="48">
        <f t="shared" si="165"/>
        <v>102.42</v>
      </c>
      <c r="N1395" s="48">
        <f t="shared" si="166"/>
        <v>102.88</v>
      </c>
      <c r="O1395" s="49">
        <f t="shared" ca="1" si="169"/>
        <v>115718800</v>
      </c>
    </row>
    <row r="1396" spans="1:15" x14ac:dyDescent="0.25">
      <c r="A1396">
        <v>1381</v>
      </c>
      <c r="B1396" s="93">
        <v>40191</v>
      </c>
      <c r="C1396" s="48">
        <v>113.949997</v>
      </c>
      <c r="D1396" s="48">
        <v>114.94000200000001</v>
      </c>
      <c r="E1396" s="48">
        <v>113.370003</v>
      </c>
      <c r="F1396" s="48">
        <v>114.620003</v>
      </c>
      <c r="G1396" s="49">
        <v>161822000</v>
      </c>
      <c r="H1396" s="48">
        <v>102.599732</v>
      </c>
      <c r="I1396" s="52">
        <f t="shared" si="167"/>
        <v>0.89512937807199333</v>
      </c>
      <c r="J1396" s="52">
        <f t="shared" ca="1" si="168"/>
        <v>1</v>
      </c>
      <c r="K1396" s="48">
        <f t="shared" si="163"/>
        <v>102</v>
      </c>
      <c r="L1396" s="48">
        <f t="shared" si="164"/>
        <v>102.89</v>
      </c>
      <c r="M1396" s="48">
        <f t="shared" si="165"/>
        <v>101.48</v>
      </c>
      <c r="N1396" s="48">
        <f t="shared" si="166"/>
        <v>102.6</v>
      </c>
      <c r="O1396" s="49">
        <f t="shared" ca="1" si="169"/>
        <v>161822000</v>
      </c>
    </row>
    <row r="1397" spans="1:15" x14ac:dyDescent="0.25">
      <c r="A1397">
        <v>1382</v>
      </c>
      <c r="B1397" s="93">
        <v>40190</v>
      </c>
      <c r="C1397" s="48">
        <v>113.970001</v>
      </c>
      <c r="D1397" s="48">
        <v>114.209999</v>
      </c>
      <c r="E1397" s="48">
        <v>113.220001</v>
      </c>
      <c r="F1397" s="48">
        <v>113.660004</v>
      </c>
      <c r="G1397" s="49">
        <v>163333500</v>
      </c>
      <c r="H1397" s="48">
        <v>101.740409</v>
      </c>
      <c r="I1397" s="52">
        <f t="shared" si="167"/>
        <v>0.89512938078024351</v>
      </c>
      <c r="J1397" s="52">
        <f t="shared" ca="1" si="168"/>
        <v>1</v>
      </c>
      <c r="K1397" s="48">
        <f t="shared" si="163"/>
        <v>102.02</v>
      </c>
      <c r="L1397" s="48">
        <f t="shared" si="164"/>
        <v>102.23</v>
      </c>
      <c r="M1397" s="48">
        <f t="shared" si="165"/>
        <v>101.35</v>
      </c>
      <c r="N1397" s="48">
        <f t="shared" si="166"/>
        <v>101.74</v>
      </c>
      <c r="O1397" s="49">
        <f t="shared" ca="1" si="169"/>
        <v>163333500</v>
      </c>
    </row>
    <row r="1398" spans="1:15" x14ac:dyDescent="0.25">
      <c r="A1398">
        <v>1383</v>
      </c>
      <c r="B1398" s="93">
        <v>40189</v>
      </c>
      <c r="C1398" s="48">
        <v>115.08000199999999</v>
      </c>
      <c r="D1398" s="48">
        <v>115.129997</v>
      </c>
      <c r="E1398" s="48">
        <v>114.239998</v>
      </c>
      <c r="F1398" s="48">
        <v>114.730003</v>
      </c>
      <c r="G1398" s="49">
        <v>106375700</v>
      </c>
      <c r="H1398" s="48">
        <v>102.69819699999999</v>
      </c>
      <c r="I1398" s="52">
        <f t="shared" si="167"/>
        <v>0.89512938476956194</v>
      </c>
      <c r="J1398" s="52">
        <f t="shared" ca="1" si="168"/>
        <v>1</v>
      </c>
      <c r="K1398" s="48">
        <f t="shared" si="163"/>
        <v>103.01</v>
      </c>
      <c r="L1398" s="48">
        <f t="shared" si="164"/>
        <v>103.06</v>
      </c>
      <c r="M1398" s="48">
        <f t="shared" si="165"/>
        <v>102.26</v>
      </c>
      <c r="N1398" s="48">
        <f t="shared" si="166"/>
        <v>102.7</v>
      </c>
      <c r="O1398" s="49">
        <f t="shared" ca="1" si="169"/>
        <v>106375700</v>
      </c>
    </row>
    <row r="1399" spans="1:15" x14ac:dyDescent="0.25">
      <c r="A1399">
        <v>1384</v>
      </c>
      <c r="B1399" s="93">
        <v>40186</v>
      </c>
      <c r="C1399" s="48">
        <v>113.889999</v>
      </c>
      <c r="D1399" s="48">
        <v>114.620003</v>
      </c>
      <c r="E1399" s="48">
        <v>113.660004</v>
      </c>
      <c r="F1399" s="48">
        <v>114.57</v>
      </c>
      <c r="G1399" s="49">
        <v>126402800</v>
      </c>
      <c r="H1399" s="48">
        <v>102.554973</v>
      </c>
      <c r="I1399" s="52">
        <f t="shared" si="167"/>
        <v>0.89512937941869608</v>
      </c>
      <c r="J1399" s="52">
        <f t="shared" ca="1" si="168"/>
        <v>1</v>
      </c>
      <c r="K1399" s="48">
        <f t="shared" si="163"/>
        <v>101.95</v>
      </c>
      <c r="L1399" s="48">
        <f t="shared" si="164"/>
        <v>102.6</v>
      </c>
      <c r="M1399" s="48">
        <f t="shared" si="165"/>
        <v>101.74</v>
      </c>
      <c r="N1399" s="48">
        <f t="shared" si="166"/>
        <v>102.55</v>
      </c>
      <c r="O1399" s="49">
        <f t="shared" ca="1" si="169"/>
        <v>126402800</v>
      </c>
    </row>
    <row r="1400" spans="1:15" x14ac:dyDescent="0.25">
      <c r="A1400">
        <v>1385</v>
      </c>
      <c r="B1400" s="93">
        <v>40185</v>
      </c>
      <c r="C1400" s="48">
        <v>113.5</v>
      </c>
      <c r="D1400" s="48">
        <v>114.33000199999999</v>
      </c>
      <c r="E1400" s="48">
        <v>113.18</v>
      </c>
      <c r="F1400" s="48">
        <v>114.19000200000001</v>
      </c>
      <c r="G1400" s="49">
        <v>131091100</v>
      </c>
      <c r="H1400" s="48">
        <v>102.214826</v>
      </c>
      <c r="I1400" s="52">
        <f t="shared" si="167"/>
        <v>0.89512938269324138</v>
      </c>
      <c r="J1400" s="52">
        <f t="shared" ca="1" si="168"/>
        <v>1</v>
      </c>
      <c r="K1400" s="48">
        <f t="shared" si="163"/>
        <v>101.6</v>
      </c>
      <c r="L1400" s="48">
        <f t="shared" si="164"/>
        <v>102.34</v>
      </c>
      <c r="M1400" s="48">
        <f t="shared" si="165"/>
        <v>101.31</v>
      </c>
      <c r="N1400" s="48">
        <f t="shared" si="166"/>
        <v>102.21</v>
      </c>
      <c r="O1400" s="49">
        <f t="shared" ca="1" si="169"/>
        <v>131091100</v>
      </c>
    </row>
    <row r="1401" spans="1:15" x14ac:dyDescent="0.25">
      <c r="A1401">
        <v>1386</v>
      </c>
      <c r="B1401" s="93">
        <v>40184</v>
      </c>
      <c r="C1401" s="48">
        <v>113.519997</v>
      </c>
      <c r="D1401" s="48">
        <v>113.989998</v>
      </c>
      <c r="E1401" s="48">
        <v>113.43</v>
      </c>
      <c r="F1401" s="48">
        <v>113.709999</v>
      </c>
      <c r="G1401" s="49">
        <v>116074400</v>
      </c>
      <c r="H1401" s="48">
        <v>101.785161</v>
      </c>
      <c r="I1401" s="52">
        <f t="shared" si="167"/>
        <v>0.89512938083835536</v>
      </c>
      <c r="J1401" s="52">
        <f t="shared" ca="1" si="168"/>
        <v>1</v>
      </c>
      <c r="K1401" s="48">
        <f t="shared" si="163"/>
        <v>101.62</v>
      </c>
      <c r="L1401" s="48">
        <f t="shared" si="164"/>
        <v>102.04</v>
      </c>
      <c r="M1401" s="48">
        <f t="shared" si="165"/>
        <v>101.53</v>
      </c>
      <c r="N1401" s="48">
        <f t="shared" si="166"/>
        <v>101.79</v>
      </c>
      <c r="O1401" s="49">
        <f t="shared" ca="1" si="169"/>
        <v>116074400</v>
      </c>
    </row>
    <row r="1402" spans="1:15" x14ac:dyDescent="0.25">
      <c r="A1402">
        <v>1387</v>
      </c>
      <c r="B1402" s="93">
        <v>40183</v>
      </c>
      <c r="C1402" s="48">
        <v>113.260002</v>
      </c>
      <c r="D1402" s="48">
        <v>113.68</v>
      </c>
      <c r="E1402" s="48">
        <v>112.849998</v>
      </c>
      <c r="F1402" s="48">
        <v>113.629997</v>
      </c>
      <c r="G1402" s="49">
        <v>111579900</v>
      </c>
      <c r="H1402" s="48">
        <v>101.713549</v>
      </c>
      <c r="I1402" s="52">
        <f t="shared" si="167"/>
        <v>0.89512938207681192</v>
      </c>
      <c r="J1402" s="52">
        <f t="shared" ca="1" si="168"/>
        <v>1</v>
      </c>
      <c r="K1402" s="48">
        <f t="shared" si="163"/>
        <v>101.38</v>
      </c>
      <c r="L1402" s="48">
        <f t="shared" si="164"/>
        <v>101.76</v>
      </c>
      <c r="M1402" s="48">
        <f t="shared" si="165"/>
        <v>101.02</v>
      </c>
      <c r="N1402" s="48">
        <f t="shared" si="166"/>
        <v>101.71</v>
      </c>
      <c r="O1402" s="49">
        <f t="shared" ca="1" si="169"/>
        <v>111579900</v>
      </c>
    </row>
    <row r="1403" spans="1:15" x14ac:dyDescent="0.25">
      <c r="A1403">
        <v>1388</v>
      </c>
      <c r="B1403" s="93">
        <v>40182</v>
      </c>
      <c r="C1403" s="48">
        <v>112.370003</v>
      </c>
      <c r="D1403" s="48">
        <v>113.389999</v>
      </c>
      <c r="E1403" s="48">
        <v>111.510002</v>
      </c>
      <c r="F1403" s="48">
        <v>113.33000199999999</v>
      </c>
      <c r="G1403" s="49">
        <v>118944600</v>
      </c>
      <c r="H1403" s="48">
        <v>101.445015</v>
      </c>
      <c r="I1403" s="52">
        <f t="shared" si="167"/>
        <v>0.89512938506786588</v>
      </c>
      <c r="J1403" s="52">
        <f t="shared" ca="1" si="168"/>
        <v>1</v>
      </c>
      <c r="K1403" s="48">
        <f t="shared" si="163"/>
        <v>100.59</v>
      </c>
      <c r="L1403" s="48">
        <f t="shared" si="164"/>
        <v>101.5</v>
      </c>
      <c r="M1403" s="48">
        <f t="shared" si="165"/>
        <v>99.82</v>
      </c>
      <c r="N1403" s="48">
        <f t="shared" si="166"/>
        <v>101.45</v>
      </c>
      <c r="O1403" s="49">
        <f t="shared" ca="1" si="169"/>
        <v>118944600</v>
      </c>
    </row>
    <row r="1404" spans="1:15" x14ac:dyDescent="0.25">
      <c r="A1404">
        <v>1389</v>
      </c>
      <c r="B1404" s="93">
        <v>40178</v>
      </c>
      <c r="C1404" s="48">
        <v>112.769997</v>
      </c>
      <c r="D1404" s="48">
        <v>112.800003</v>
      </c>
      <c r="E1404" s="48">
        <v>111.389999</v>
      </c>
      <c r="F1404" s="48">
        <v>111.44000200000001</v>
      </c>
      <c r="G1404" s="49">
        <v>90637900</v>
      </c>
      <c r="H1404" s="48">
        <v>99.753220999999996</v>
      </c>
      <c r="I1404" s="52">
        <f t="shared" si="167"/>
        <v>0.89512938989358593</v>
      </c>
      <c r="J1404" s="52">
        <f t="shared" ca="1" si="168"/>
        <v>1</v>
      </c>
      <c r="K1404" s="48">
        <f t="shared" si="163"/>
        <v>100.94</v>
      </c>
      <c r="L1404" s="48">
        <f t="shared" si="164"/>
        <v>100.97</v>
      </c>
      <c r="M1404" s="48">
        <f t="shared" si="165"/>
        <v>99.71</v>
      </c>
      <c r="N1404" s="48">
        <f t="shared" si="166"/>
        <v>99.75</v>
      </c>
      <c r="O1404" s="49">
        <f t="shared" ca="1" si="169"/>
        <v>90637900</v>
      </c>
    </row>
    <row r="1405" spans="1:15" x14ac:dyDescent="0.25">
      <c r="A1405">
        <v>1390</v>
      </c>
      <c r="B1405" s="93">
        <v>40177</v>
      </c>
      <c r="C1405" s="48">
        <v>112.230003</v>
      </c>
      <c r="D1405" s="48">
        <v>112.650002</v>
      </c>
      <c r="E1405" s="48">
        <v>112.16999800000001</v>
      </c>
      <c r="F1405" s="48">
        <v>112.519997</v>
      </c>
      <c r="G1405" s="49">
        <v>73138400</v>
      </c>
      <c r="H1405" s="48">
        <v>100.719955</v>
      </c>
      <c r="I1405" s="52">
        <f t="shared" si="167"/>
        <v>0.89512937864724607</v>
      </c>
      <c r="J1405" s="52">
        <f t="shared" ca="1" si="168"/>
        <v>1</v>
      </c>
      <c r="K1405" s="48">
        <f t="shared" si="163"/>
        <v>100.46</v>
      </c>
      <c r="L1405" s="48">
        <f t="shared" si="164"/>
        <v>100.84</v>
      </c>
      <c r="M1405" s="48">
        <f t="shared" si="165"/>
        <v>100.41</v>
      </c>
      <c r="N1405" s="48">
        <f t="shared" si="166"/>
        <v>100.72</v>
      </c>
      <c r="O1405" s="49">
        <f t="shared" ca="1" si="169"/>
        <v>73138400</v>
      </c>
    </row>
    <row r="1406" spans="1:15" x14ac:dyDescent="0.25">
      <c r="A1406">
        <v>1391</v>
      </c>
      <c r="B1406" s="93">
        <v>40176</v>
      </c>
      <c r="C1406" s="48">
        <v>113.010002</v>
      </c>
      <c r="D1406" s="48">
        <v>113.029999</v>
      </c>
      <c r="E1406" s="48">
        <v>112.550003</v>
      </c>
      <c r="F1406" s="48">
        <v>112.55999799999999</v>
      </c>
      <c r="G1406" s="49">
        <v>80572500</v>
      </c>
      <c r="H1406" s="48">
        <v>100.75576100000001</v>
      </c>
      <c r="I1406" s="52">
        <f t="shared" si="167"/>
        <v>0.89512937802291015</v>
      </c>
      <c r="J1406" s="52">
        <f t="shared" ca="1" si="168"/>
        <v>1</v>
      </c>
      <c r="K1406" s="48">
        <f t="shared" si="163"/>
        <v>101.16</v>
      </c>
      <c r="L1406" s="48">
        <f t="shared" si="164"/>
        <v>101.18</v>
      </c>
      <c r="M1406" s="48">
        <f t="shared" si="165"/>
        <v>100.75</v>
      </c>
      <c r="N1406" s="48">
        <f t="shared" si="166"/>
        <v>100.76</v>
      </c>
      <c r="O1406" s="49">
        <f t="shared" ca="1" si="169"/>
        <v>80572500</v>
      </c>
    </row>
    <row r="1407" spans="1:15" x14ac:dyDescent="0.25">
      <c r="A1407">
        <v>1392</v>
      </c>
      <c r="B1407" s="93">
        <v>40175</v>
      </c>
      <c r="C1407" s="48">
        <v>112.900002</v>
      </c>
      <c r="D1407" s="48">
        <v>112.989998</v>
      </c>
      <c r="E1407" s="48">
        <v>112.32</v>
      </c>
      <c r="F1407" s="48">
        <v>112.720001</v>
      </c>
      <c r="G1407" s="49">
        <v>87508500</v>
      </c>
      <c r="H1407" s="48">
        <v>100.898985</v>
      </c>
      <c r="I1407" s="52">
        <f t="shared" si="167"/>
        <v>0.89512938347117299</v>
      </c>
      <c r="J1407" s="52">
        <f t="shared" ca="1" si="168"/>
        <v>1</v>
      </c>
      <c r="K1407" s="48">
        <f t="shared" si="163"/>
        <v>101.06</v>
      </c>
      <c r="L1407" s="48">
        <f t="shared" si="164"/>
        <v>101.14</v>
      </c>
      <c r="M1407" s="48">
        <f t="shared" si="165"/>
        <v>100.54</v>
      </c>
      <c r="N1407" s="48">
        <f t="shared" si="166"/>
        <v>100.9</v>
      </c>
      <c r="O1407" s="49">
        <f t="shared" ca="1" si="169"/>
        <v>87508500</v>
      </c>
    </row>
    <row r="1408" spans="1:15" x14ac:dyDescent="0.25">
      <c r="A1408">
        <v>1393</v>
      </c>
      <c r="B1408" s="93">
        <v>40171</v>
      </c>
      <c r="C1408" s="48">
        <v>112.19000200000001</v>
      </c>
      <c r="D1408" s="48">
        <v>112.599998</v>
      </c>
      <c r="E1408" s="48">
        <v>112</v>
      </c>
      <c r="F1408" s="48">
        <v>112.480003</v>
      </c>
      <c r="G1408" s="49">
        <v>39677500</v>
      </c>
      <c r="H1408" s="48">
        <v>100.684156</v>
      </c>
      <c r="I1408" s="52">
        <f t="shared" si="167"/>
        <v>0.89512938579846946</v>
      </c>
      <c r="J1408" s="52">
        <f t="shared" ca="1" si="168"/>
        <v>1</v>
      </c>
      <c r="K1408" s="48">
        <f t="shared" si="163"/>
        <v>100.42</v>
      </c>
      <c r="L1408" s="48">
        <f t="shared" si="164"/>
        <v>100.79</v>
      </c>
      <c r="M1408" s="48">
        <f t="shared" si="165"/>
        <v>100.25</v>
      </c>
      <c r="N1408" s="48">
        <f t="shared" si="166"/>
        <v>100.68</v>
      </c>
      <c r="O1408" s="49">
        <f t="shared" ca="1" si="169"/>
        <v>39677500</v>
      </c>
    </row>
    <row r="1409" spans="1:15" x14ac:dyDescent="0.25">
      <c r="A1409">
        <v>1394</v>
      </c>
      <c r="B1409" s="93">
        <v>40170</v>
      </c>
      <c r="C1409" s="48">
        <v>112</v>
      </c>
      <c r="D1409" s="48">
        <v>112.110001</v>
      </c>
      <c r="E1409" s="48">
        <v>111.5</v>
      </c>
      <c r="F1409" s="48">
        <v>111.949997</v>
      </c>
      <c r="G1409" s="49">
        <v>111783100</v>
      </c>
      <c r="H1409" s="48">
        <v>100.209732</v>
      </c>
      <c r="I1409" s="52">
        <f t="shared" si="167"/>
        <v>0.89512938530940744</v>
      </c>
      <c r="J1409" s="52">
        <f t="shared" ca="1" si="168"/>
        <v>1</v>
      </c>
      <c r="K1409" s="48">
        <f t="shared" si="163"/>
        <v>100.25</v>
      </c>
      <c r="L1409" s="48">
        <f t="shared" si="164"/>
        <v>100.35</v>
      </c>
      <c r="M1409" s="48">
        <f t="shared" si="165"/>
        <v>99.81</v>
      </c>
      <c r="N1409" s="48">
        <f t="shared" si="166"/>
        <v>100.21</v>
      </c>
      <c r="O1409" s="49">
        <f t="shared" ca="1" si="169"/>
        <v>111783100</v>
      </c>
    </row>
    <row r="1410" spans="1:15" x14ac:dyDescent="0.25">
      <c r="A1410">
        <v>1395</v>
      </c>
      <c r="B1410" s="93">
        <v>40169</v>
      </c>
      <c r="C1410" s="48">
        <v>111.57</v>
      </c>
      <c r="D1410" s="48">
        <v>111.970001</v>
      </c>
      <c r="E1410" s="48">
        <v>111.43</v>
      </c>
      <c r="F1410" s="48">
        <v>111.730003</v>
      </c>
      <c r="G1410" s="49">
        <v>91707500</v>
      </c>
      <c r="H1410" s="48">
        <v>100.012809</v>
      </c>
      <c r="I1410" s="52">
        <f t="shared" si="167"/>
        <v>0.89512938615064752</v>
      </c>
      <c r="J1410" s="52">
        <f t="shared" ca="1" si="168"/>
        <v>1</v>
      </c>
      <c r="K1410" s="48">
        <f t="shared" si="163"/>
        <v>99.87</v>
      </c>
      <c r="L1410" s="48">
        <f t="shared" si="164"/>
        <v>100.23</v>
      </c>
      <c r="M1410" s="48">
        <f t="shared" si="165"/>
        <v>99.74</v>
      </c>
      <c r="N1410" s="48">
        <f t="shared" si="166"/>
        <v>100.01</v>
      </c>
      <c r="O1410" s="49">
        <f t="shared" ca="1" si="169"/>
        <v>91707500</v>
      </c>
    </row>
    <row r="1411" spans="1:15" x14ac:dyDescent="0.25">
      <c r="A1411">
        <v>1396</v>
      </c>
      <c r="B1411" s="93">
        <v>40168</v>
      </c>
      <c r="C1411" s="48">
        <v>110.760002</v>
      </c>
      <c r="D1411" s="48">
        <v>111.699997</v>
      </c>
      <c r="E1411" s="48">
        <v>110.760002</v>
      </c>
      <c r="F1411" s="48">
        <v>111.33000199999999</v>
      </c>
      <c r="G1411" s="49">
        <v>118039600</v>
      </c>
      <c r="H1411" s="48">
        <v>99.654756000000006</v>
      </c>
      <c r="I1411" s="52">
        <f t="shared" si="167"/>
        <v>0.89512938300315503</v>
      </c>
      <c r="J1411" s="52">
        <f t="shared" ca="1" si="168"/>
        <v>1</v>
      </c>
      <c r="K1411" s="48">
        <f t="shared" si="163"/>
        <v>99.14</v>
      </c>
      <c r="L1411" s="48">
        <f t="shared" si="164"/>
        <v>99.99</v>
      </c>
      <c r="M1411" s="48">
        <f t="shared" si="165"/>
        <v>99.14</v>
      </c>
      <c r="N1411" s="48">
        <f t="shared" si="166"/>
        <v>99.65</v>
      </c>
      <c r="O1411" s="49">
        <f t="shared" ca="1" si="169"/>
        <v>118039600</v>
      </c>
    </row>
    <row r="1412" spans="1:15" x14ac:dyDescent="0.25">
      <c r="A1412">
        <v>1397</v>
      </c>
      <c r="B1412" s="93">
        <v>40165</v>
      </c>
      <c r="C1412" s="48">
        <v>110.199997</v>
      </c>
      <c r="D1412" s="48">
        <v>110.300003</v>
      </c>
      <c r="E1412" s="48">
        <v>109.279999</v>
      </c>
      <c r="F1412" s="48">
        <v>110.209999</v>
      </c>
      <c r="G1412" s="49">
        <v>174591200</v>
      </c>
      <c r="H1412" s="48">
        <v>98.652208000000002</v>
      </c>
      <c r="I1412" s="52">
        <f t="shared" si="167"/>
        <v>0.89512937932246972</v>
      </c>
      <c r="J1412" s="52">
        <f t="shared" ca="1" si="168"/>
        <v>1</v>
      </c>
      <c r="K1412" s="48">
        <f t="shared" si="163"/>
        <v>98.64</v>
      </c>
      <c r="L1412" s="48">
        <f t="shared" si="164"/>
        <v>98.73</v>
      </c>
      <c r="M1412" s="48">
        <f t="shared" si="165"/>
        <v>97.82</v>
      </c>
      <c r="N1412" s="48">
        <f t="shared" si="166"/>
        <v>98.65</v>
      </c>
      <c r="O1412" s="49">
        <f t="shared" ca="1" si="169"/>
        <v>174591200</v>
      </c>
    </row>
    <row r="1413" spans="1:15" x14ac:dyDescent="0.25">
      <c r="A1413">
        <v>1398</v>
      </c>
      <c r="B1413" s="93">
        <v>40164</v>
      </c>
      <c r="C1413" s="48">
        <v>110.720001</v>
      </c>
      <c r="D1413" s="48">
        <v>110.93</v>
      </c>
      <c r="E1413" s="48">
        <v>110.08000199999999</v>
      </c>
      <c r="F1413" s="48">
        <v>110.18</v>
      </c>
      <c r="G1413" s="49">
        <v>183390100</v>
      </c>
      <c r="H1413" s="48">
        <v>98.097230999999994</v>
      </c>
      <c r="I1413" s="52">
        <f t="shared" si="167"/>
        <v>0.89033609548012327</v>
      </c>
      <c r="J1413" s="52">
        <f t="shared" ca="1" si="168"/>
        <v>1</v>
      </c>
      <c r="K1413" s="48">
        <f t="shared" si="163"/>
        <v>98.58</v>
      </c>
      <c r="L1413" s="48">
        <f t="shared" si="164"/>
        <v>98.76</v>
      </c>
      <c r="M1413" s="48">
        <f t="shared" si="165"/>
        <v>98.01</v>
      </c>
      <c r="N1413" s="48">
        <f t="shared" si="166"/>
        <v>98.1</v>
      </c>
      <c r="O1413" s="49">
        <f t="shared" ca="1" si="169"/>
        <v>183390100</v>
      </c>
    </row>
    <row r="1414" spans="1:15" x14ac:dyDescent="0.25">
      <c r="A1414">
        <v>1399</v>
      </c>
      <c r="B1414" s="93">
        <v>40163</v>
      </c>
      <c r="C1414" s="48">
        <v>111.800003</v>
      </c>
      <c r="D1414" s="48">
        <v>112.129997</v>
      </c>
      <c r="E1414" s="48">
        <v>111.269997</v>
      </c>
      <c r="F1414" s="48">
        <v>111.519997</v>
      </c>
      <c r="G1414" s="49">
        <v>155358200</v>
      </c>
      <c r="H1414" s="48">
        <v>99.290278000000001</v>
      </c>
      <c r="I1414" s="52">
        <f t="shared" si="167"/>
        <v>0.8903360892307054</v>
      </c>
      <c r="J1414" s="52">
        <f t="shared" ca="1" si="168"/>
        <v>1</v>
      </c>
      <c r="K1414" s="48">
        <f t="shared" si="163"/>
        <v>99.54</v>
      </c>
      <c r="L1414" s="48">
        <f t="shared" si="164"/>
        <v>99.83</v>
      </c>
      <c r="M1414" s="48">
        <f t="shared" si="165"/>
        <v>99.07</v>
      </c>
      <c r="N1414" s="48">
        <f t="shared" si="166"/>
        <v>99.29</v>
      </c>
      <c r="O1414" s="49">
        <f t="shared" ca="1" si="169"/>
        <v>155358200</v>
      </c>
    </row>
    <row r="1415" spans="1:15" x14ac:dyDescent="0.25">
      <c r="A1415">
        <v>1400</v>
      </c>
      <c r="B1415" s="93">
        <v>40162</v>
      </c>
      <c r="C1415" s="48">
        <v>111.459999</v>
      </c>
      <c r="D1415" s="48">
        <v>111.91999800000001</v>
      </c>
      <c r="E1415" s="48">
        <v>111</v>
      </c>
      <c r="F1415" s="48">
        <v>111.349998</v>
      </c>
      <c r="G1415" s="49">
        <v>120408800</v>
      </c>
      <c r="H1415" s="48">
        <v>99.138923000000005</v>
      </c>
      <c r="I1415" s="52">
        <f t="shared" si="167"/>
        <v>0.89033610041016797</v>
      </c>
      <c r="J1415" s="52">
        <f t="shared" ca="1" si="168"/>
        <v>1</v>
      </c>
      <c r="K1415" s="48">
        <f t="shared" si="163"/>
        <v>99.24</v>
      </c>
      <c r="L1415" s="48">
        <f t="shared" si="164"/>
        <v>99.65</v>
      </c>
      <c r="M1415" s="48">
        <f t="shared" si="165"/>
        <v>98.83</v>
      </c>
      <c r="N1415" s="48">
        <f t="shared" si="166"/>
        <v>99.14</v>
      </c>
      <c r="O1415" s="49">
        <f t="shared" ca="1" si="169"/>
        <v>120408800</v>
      </c>
    </row>
    <row r="1416" spans="1:15" x14ac:dyDescent="0.25">
      <c r="A1416">
        <v>1401</v>
      </c>
      <c r="B1416" s="93">
        <v>40161</v>
      </c>
      <c r="C1416" s="48">
        <v>111.870003</v>
      </c>
      <c r="D1416" s="48">
        <v>112</v>
      </c>
      <c r="E1416" s="48">
        <v>111.129997</v>
      </c>
      <c r="F1416" s="48">
        <v>111.870003</v>
      </c>
      <c r="G1416" s="49">
        <v>107141500</v>
      </c>
      <c r="H1416" s="48">
        <v>99.601901999999995</v>
      </c>
      <c r="I1416" s="52">
        <f t="shared" si="167"/>
        <v>0.89033609840879324</v>
      </c>
      <c r="J1416" s="52">
        <f t="shared" ca="1" si="168"/>
        <v>1</v>
      </c>
      <c r="K1416" s="48">
        <f t="shared" si="163"/>
        <v>99.6</v>
      </c>
      <c r="L1416" s="48">
        <f t="shared" si="164"/>
        <v>99.72</v>
      </c>
      <c r="M1416" s="48">
        <f t="shared" si="165"/>
        <v>98.94</v>
      </c>
      <c r="N1416" s="48">
        <f t="shared" si="166"/>
        <v>99.6</v>
      </c>
      <c r="O1416" s="49">
        <f t="shared" ca="1" si="169"/>
        <v>107141500</v>
      </c>
    </row>
    <row r="1417" spans="1:15" x14ac:dyDescent="0.25">
      <c r="A1417">
        <v>1402</v>
      </c>
      <c r="B1417" s="93">
        <v>40158</v>
      </c>
      <c r="C1417" s="48">
        <v>111.110001</v>
      </c>
      <c r="D1417" s="48">
        <v>111.360001</v>
      </c>
      <c r="E1417" s="48">
        <v>110.610001</v>
      </c>
      <c r="F1417" s="48">
        <v>111.110001</v>
      </c>
      <c r="G1417" s="49">
        <v>124854000</v>
      </c>
      <c r="H1417" s="48">
        <v>98.925244000000006</v>
      </c>
      <c r="I1417" s="52">
        <f t="shared" si="167"/>
        <v>0.89033609134788871</v>
      </c>
      <c r="J1417" s="52">
        <f t="shared" ca="1" si="168"/>
        <v>1</v>
      </c>
      <c r="K1417" s="48">
        <f t="shared" si="163"/>
        <v>98.93</v>
      </c>
      <c r="L1417" s="48">
        <f t="shared" si="164"/>
        <v>99.15</v>
      </c>
      <c r="M1417" s="48">
        <f t="shared" si="165"/>
        <v>98.48</v>
      </c>
      <c r="N1417" s="48">
        <f t="shared" si="166"/>
        <v>98.93</v>
      </c>
      <c r="O1417" s="49">
        <f t="shared" ca="1" si="169"/>
        <v>124854000</v>
      </c>
    </row>
    <row r="1418" spans="1:15" x14ac:dyDescent="0.25">
      <c r="A1418">
        <v>1403</v>
      </c>
      <c r="B1418" s="93">
        <v>40157</v>
      </c>
      <c r="C1418" s="48">
        <v>110.699997</v>
      </c>
      <c r="D1418" s="48">
        <v>111.120003</v>
      </c>
      <c r="E1418" s="48">
        <v>110.449997</v>
      </c>
      <c r="F1418" s="48">
        <v>110.639999</v>
      </c>
      <c r="G1418" s="49">
        <v>138014600</v>
      </c>
      <c r="H1418" s="48">
        <v>98.506784999999994</v>
      </c>
      <c r="I1418" s="52">
        <f t="shared" si="167"/>
        <v>0.89033609806883662</v>
      </c>
      <c r="J1418" s="52">
        <f t="shared" ca="1" si="168"/>
        <v>1</v>
      </c>
      <c r="K1418" s="48">
        <f t="shared" si="163"/>
        <v>98.56</v>
      </c>
      <c r="L1418" s="48">
        <f t="shared" si="164"/>
        <v>98.93</v>
      </c>
      <c r="M1418" s="48">
        <f t="shared" si="165"/>
        <v>98.34</v>
      </c>
      <c r="N1418" s="48">
        <f t="shared" si="166"/>
        <v>98.51</v>
      </c>
      <c r="O1418" s="49">
        <f t="shared" ca="1" si="169"/>
        <v>138014600</v>
      </c>
    </row>
    <row r="1419" spans="1:15" x14ac:dyDescent="0.25">
      <c r="A1419">
        <v>1404</v>
      </c>
      <c r="B1419" s="93">
        <v>40156</v>
      </c>
      <c r="C1419" s="48">
        <v>109.58000199999999</v>
      </c>
      <c r="D1419" s="48">
        <v>110.18</v>
      </c>
      <c r="E1419" s="48">
        <v>109.019997</v>
      </c>
      <c r="F1419" s="48">
        <v>110.019997</v>
      </c>
      <c r="G1419" s="49">
        <v>155063400</v>
      </c>
      <c r="H1419" s="48">
        <v>97.954774</v>
      </c>
      <c r="I1419" s="52">
        <f t="shared" si="167"/>
        <v>0.89033609044726658</v>
      </c>
      <c r="J1419" s="52">
        <f t="shared" ca="1" si="168"/>
        <v>1</v>
      </c>
      <c r="K1419" s="48">
        <f t="shared" si="163"/>
        <v>97.56</v>
      </c>
      <c r="L1419" s="48">
        <f t="shared" si="164"/>
        <v>98.1</v>
      </c>
      <c r="M1419" s="48">
        <f t="shared" si="165"/>
        <v>97.06</v>
      </c>
      <c r="N1419" s="48">
        <f t="shared" si="166"/>
        <v>97.95</v>
      </c>
      <c r="O1419" s="49">
        <f t="shared" ca="1" si="169"/>
        <v>155063400</v>
      </c>
    </row>
    <row r="1420" spans="1:15" x14ac:dyDescent="0.25">
      <c r="A1420">
        <v>1405</v>
      </c>
      <c r="B1420" s="93">
        <v>40155</v>
      </c>
      <c r="C1420" s="48">
        <v>110.040001</v>
      </c>
      <c r="D1420" s="48">
        <v>110.769997</v>
      </c>
      <c r="E1420" s="48">
        <v>109.269997</v>
      </c>
      <c r="F1420" s="48">
        <v>109.610001</v>
      </c>
      <c r="G1420" s="49">
        <v>169863700</v>
      </c>
      <c r="H1420" s="48">
        <v>97.589740000000006</v>
      </c>
      <c r="I1420" s="52">
        <f t="shared" si="167"/>
        <v>0.89033609259797386</v>
      </c>
      <c r="J1420" s="52">
        <f t="shared" ca="1" si="168"/>
        <v>1</v>
      </c>
      <c r="K1420" s="48">
        <f t="shared" si="163"/>
        <v>97.97</v>
      </c>
      <c r="L1420" s="48">
        <f t="shared" si="164"/>
        <v>98.62</v>
      </c>
      <c r="M1420" s="48">
        <f t="shared" si="165"/>
        <v>97.29</v>
      </c>
      <c r="N1420" s="48">
        <f t="shared" si="166"/>
        <v>97.59</v>
      </c>
      <c r="O1420" s="49">
        <f t="shared" ca="1" si="169"/>
        <v>169863700</v>
      </c>
    </row>
    <row r="1421" spans="1:15" x14ac:dyDescent="0.25">
      <c r="A1421">
        <v>1406</v>
      </c>
      <c r="B1421" s="93">
        <v>40154</v>
      </c>
      <c r="C1421" s="48">
        <v>110.910004</v>
      </c>
      <c r="D1421" s="48">
        <v>111.529999</v>
      </c>
      <c r="E1421" s="48">
        <v>110.489998</v>
      </c>
      <c r="F1421" s="48">
        <v>110.839996</v>
      </c>
      <c r="G1421" s="49">
        <v>127973800</v>
      </c>
      <c r="H1421" s="48">
        <v>98.684849999999997</v>
      </c>
      <c r="I1421" s="52">
        <f t="shared" si="167"/>
        <v>0.89033610214132453</v>
      </c>
      <c r="J1421" s="52">
        <f t="shared" ca="1" si="168"/>
        <v>1</v>
      </c>
      <c r="K1421" s="48">
        <f t="shared" si="163"/>
        <v>98.75</v>
      </c>
      <c r="L1421" s="48">
        <f t="shared" si="164"/>
        <v>99.3</v>
      </c>
      <c r="M1421" s="48">
        <f t="shared" si="165"/>
        <v>98.37</v>
      </c>
      <c r="N1421" s="48">
        <f t="shared" si="166"/>
        <v>98.68</v>
      </c>
      <c r="O1421" s="49">
        <f t="shared" ca="1" si="169"/>
        <v>127973800</v>
      </c>
    </row>
    <row r="1422" spans="1:15" x14ac:dyDescent="0.25">
      <c r="A1422">
        <v>1407</v>
      </c>
      <c r="B1422" s="93">
        <v>40151</v>
      </c>
      <c r="C1422" s="48">
        <v>111.839996</v>
      </c>
      <c r="D1422" s="48">
        <v>112.379997</v>
      </c>
      <c r="E1422" s="48">
        <v>110.040001</v>
      </c>
      <c r="F1422" s="48">
        <v>111.010002</v>
      </c>
      <c r="G1422" s="49">
        <v>274907800</v>
      </c>
      <c r="H1422" s="48">
        <v>98.836212000000003</v>
      </c>
      <c r="I1422" s="52">
        <f t="shared" si="167"/>
        <v>0.89033609782296919</v>
      </c>
      <c r="J1422" s="52">
        <f t="shared" ca="1" si="168"/>
        <v>1</v>
      </c>
      <c r="K1422" s="48">
        <f t="shared" si="163"/>
        <v>99.58</v>
      </c>
      <c r="L1422" s="48">
        <f t="shared" si="164"/>
        <v>100.06</v>
      </c>
      <c r="M1422" s="48">
        <f t="shared" si="165"/>
        <v>97.97</v>
      </c>
      <c r="N1422" s="48">
        <f t="shared" si="166"/>
        <v>98.84</v>
      </c>
      <c r="O1422" s="49">
        <f t="shared" ca="1" si="169"/>
        <v>274907800</v>
      </c>
    </row>
    <row r="1423" spans="1:15" x14ac:dyDescent="0.25">
      <c r="A1423">
        <v>1408</v>
      </c>
      <c r="B1423" s="93">
        <v>40150</v>
      </c>
      <c r="C1423" s="48">
        <v>111.550003</v>
      </c>
      <c r="D1423" s="48">
        <v>112.18</v>
      </c>
      <c r="E1423" s="48">
        <v>110.290001</v>
      </c>
      <c r="F1423" s="48">
        <v>110.379997</v>
      </c>
      <c r="G1423" s="49">
        <v>167324900</v>
      </c>
      <c r="H1423" s="48">
        <v>98.275295999999997</v>
      </c>
      <c r="I1423" s="52">
        <f t="shared" si="167"/>
        <v>0.8903360995742734</v>
      </c>
      <c r="J1423" s="52">
        <f t="shared" ca="1" si="168"/>
        <v>1</v>
      </c>
      <c r="K1423" s="48">
        <f t="shared" si="163"/>
        <v>99.32</v>
      </c>
      <c r="L1423" s="48">
        <f t="shared" si="164"/>
        <v>99.88</v>
      </c>
      <c r="M1423" s="48">
        <f t="shared" si="165"/>
        <v>98.2</v>
      </c>
      <c r="N1423" s="48">
        <f t="shared" si="166"/>
        <v>98.28</v>
      </c>
      <c r="O1423" s="49">
        <f t="shared" ca="1" si="169"/>
        <v>167324900</v>
      </c>
    </row>
    <row r="1424" spans="1:15" x14ac:dyDescent="0.25">
      <c r="A1424">
        <v>1409</v>
      </c>
      <c r="B1424" s="93">
        <v>40149</v>
      </c>
      <c r="C1424" s="48">
        <v>111.279999</v>
      </c>
      <c r="D1424" s="48">
        <v>112.010002</v>
      </c>
      <c r="E1424" s="48">
        <v>110.91999800000001</v>
      </c>
      <c r="F1424" s="48">
        <v>111.25</v>
      </c>
      <c r="G1424" s="49">
        <v>132315100</v>
      </c>
      <c r="H1424" s="48">
        <v>99.049891000000002</v>
      </c>
      <c r="I1424" s="52">
        <f t="shared" si="167"/>
        <v>0.89033609887640452</v>
      </c>
      <c r="J1424" s="52">
        <f t="shared" ca="1" si="168"/>
        <v>1</v>
      </c>
      <c r="K1424" s="48">
        <f t="shared" ref="K1424:K1487" si="170">ROUND($I1424*C1424,2)</f>
        <v>99.08</v>
      </c>
      <c r="L1424" s="48">
        <f t="shared" ref="L1424:L1487" si="171">ROUND($I1424*D1424,2)</f>
        <v>99.73</v>
      </c>
      <c r="M1424" s="48">
        <f t="shared" ref="M1424:M1487" si="172">ROUND($I1424*E1424,2)</f>
        <v>98.76</v>
      </c>
      <c r="N1424" s="48">
        <f t="shared" ref="N1424:N1487" si="173">ROUND($I1424*F1424,2)</f>
        <v>99.05</v>
      </c>
      <c r="O1424" s="49">
        <f t="shared" ca="1" si="169"/>
        <v>132315100</v>
      </c>
    </row>
    <row r="1425" spans="1:15" x14ac:dyDescent="0.25">
      <c r="A1425">
        <v>1410</v>
      </c>
      <c r="B1425" s="93">
        <v>40148</v>
      </c>
      <c r="C1425" s="48">
        <v>110.91999800000001</v>
      </c>
      <c r="D1425" s="48">
        <v>111.660004</v>
      </c>
      <c r="E1425" s="48">
        <v>110.730003</v>
      </c>
      <c r="F1425" s="48">
        <v>111.300003</v>
      </c>
      <c r="G1425" s="49">
        <v>159613700</v>
      </c>
      <c r="H1425" s="48">
        <v>99.094409999999996</v>
      </c>
      <c r="I1425" s="52">
        <f t="shared" si="167"/>
        <v>0.89033609460010521</v>
      </c>
      <c r="J1425" s="52">
        <f t="shared" ca="1" si="168"/>
        <v>1</v>
      </c>
      <c r="K1425" s="48">
        <f t="shared" si="170"/>
        <v>98.76</v>
      </c>
      <c r="L1425" s="48">
        <f t="shared" si="171"/>
        <v>99.41</v>
      </c>
      <c r="M1425" s="48">
        <f t="shared" si="172"/>
        <v>98.59</v>
      </c>
      <c r="N1425" s="48">
        <f t="shared" si="173"/>
        <v>99.09</v>
      </c>
      <c r="O1425" s="49">
        <f t="shared" ca="1" si="169"/>
        <v>159613700</v>
      </c>
    </row>
    <row r="1426" spans="1:15" x14ac:dyDescent="0.25">
      <c r="A1426">
        <v>1411</v>
      </c>
      <c r="B1426" s="93">
        <v>40147</v>
      </c>
      <c r="C1426" s="48">
        <v>109.480003</v>
      </c>
      <c r="D1426" s="48">
        <v>110.199997</v>
      </c>
      <c r="E1426" s="48">
        <v>108.120003</v>
      </c>
      <c r="F1426" s="48">
        <v>109.94000200000001</v>
      </c>
      <c r="G1426" s="49">
        <v>160874800</v>
      </c>
      <c r="H1426" s="48">
        <v>97.883553000000006</v>
      </c>
      <c r="I1426" s="52">
        <f t="shared" ref="I1426:I1489" si="174">H1426/F1426</f>
        <v>0.89033610350489167</v>
      </c>
      <c r="J1426" s="52">
        <f t="shared" ref="J1426:J1489" ca="1" si="175">INDEX(OFFSET($T$15,0,0,$S$13+1,1),MATCH(B1426,OFFSET($Q$15,0,0,$S$13+1,1),-1))</f>
        <v>1</v>
      </c>
      <c r="K1426" s="48">
        <f t="shared" si="170"/>
        <v>97.47</v>
      </c>
      <c r="L1426" s="48">
        <f t="shared" si="171"/>
        <v>98.12</v>
      </c>
      <c r="M1426" s="48">
        <f t="shared" si="172"/>
        <v>96.26</v>
      </c>
      <c r="N1426" s="48">
        <f t="shared" si="173"/>
        <v>97.88</v>
      </c>
      <c r="O1426" s="49">
        <f t="shared" ref="O1426:O1489" ca="1" si="176">G1426*J1426</f>
        <v>160874800</v>
      </c>
    </row>
    <row r="1427" spans="1:15" x14ac:dyDescent="0.25">
      <c r="A1427">
        <v>1412</v>
      </c>
      <c r="B1427" s="93">
        <v>40144</v>
      </c>
      <c r="C1427" s="48">
        <v>108.400002</v>
      </c>
      <c r="D1427" s="48">
        <v>110.32</v>
      </c>
      <c r="E1427" s="48">
        <v>108.290001</v>
      </c>
      <c r="F1427" s="48">
        <v>109.57</v>
      </c>
      <c r="G1427" s="49">
        <v>126001800</v>
      </c>
      <c r="H1427" s="48">
        <v>97.554125999999997</v>
      </c>
      <c r="I1427" s="52">
        <f t="shared" si="174"/>
        <v>0.89033609564661864</v>
      </c>
      <c r="J1427" s="52">
        <f t="shared" ca="1" si="175"/>
        <v>1</v>
      </c>
      <c r="K1427" s="48">
        <f t="shared" si="170"/>
        <v>96.51</v>
      </c>
      <c r="L1427" s="48">
        <f t="shared" si="171"/>
        <v>98.22</v>
      </c>
      <c r="M1427" s="48">
        <f t="shared" si="172"/>
        <v>96.41</v>
      </c>
      <c r="N1427" s="48">
        <f t="shared" si="173"/>
        <v>97.55</v>
      </c>
      <c r="O1427" s="49">
        <f t="shared" ca="1" si="176"/>
        <v>126001800</v>
      </c>
    </row>
    <row r="1428" spans="1:15" x14ac:dyDescent="0.25">
      <c r="A1428">
        <v>1413</v>
      </c>
      <c r="B1428" s="93">
        <v>40142</v>
      </c>
      <c r="C1428" s="48">
        <v>111.16999800000001</v>
      </c>
      <c r="D1428" s="48">
        <v>111.5</v>
      </c>
      <c r="E1428" s="48">
        <v>110.82</v>
      </c>
      <c r="F1428" s="48">
        <v>111.379997</v>
      </c>
      <c r="G1428" s="49">
        <v>109564800</v>
      </c>
      <c r="H1428" s="48">
        <v>99.165632000000002</v>
      </c>
      <c r="I1428" s="52">
        <f t="shared" si="174"/>
        <v>0.89033609868026842</v>
      </c>
      <c r="J1428" s="52">
        <f t="shared" ca="1" si="175"/>
        <v>1</v>
      </c>
      <c r="K1428" s="48">
        <f t="shared" si="170"/>
        <v>98.98</v>
      </c>
      <c r="L1428" s="48">
        <f t="shared" si="171"/>
        <v>99.27</v>
      </c>
      <c r="M1428" s="48">
        <f t="shared" si="172"/>
        <v>98.67</v>
      </c>
      <c r="N1428" s="48">
        <f t="shared" si="173"/>
        <v>99.17</v>
      </c>
      <c r="O1428" s="49">
        <f t="shared" ca="1" si="176"/>
        <v>109564800</v>
      </c>
    </row>
    <row r="1429" spans="1:15" x14ac:dyDescent="0.25">
      <c r="A1429">
        <v>1414</v>
      </c>
      <c r="B1429" s="93">
        <v>40141</v>
      </c>
      <c r="C1429" s="48">
        <v>111</v>
      </c>
      <c r="D1429" s="48">
        <v>111.199997</v>
      </c>
      <c r="E1429" s="48">
        <v>110.010002</v>
      </c>
      <c r="F1429" s="48">
        <v>110.989998</v>
      </c>
      <c r="G1429" s="49">
        <v>138420100</v>
      </c>
      <c r="H1429" s="48">
        <v>98.818400999999994</v>
      </c>
      <c r="I1429" s="52">
        <f t="shared" si="174"/>
        <v>0.89033609136563818</v>
      </c>
      <c r="J1429" s="52">
        <f t="shared" ca="1" si="175"/>
        <v>1</v>
      </c>
      <c r="K1429" s="48">
        <f t="shared" si="170"/>
        <v>98.83</v>
      </c>
      <c r="L1429" s="48">
        <f t="shared" si="171"/>
        <v>99.01</v>
      </c>
      <c r="M1429" s="48">
        <f t="shared" si="172"/>
        <v>97.95</v>
      </c>
      <c r="N1429" s="48">
        <f t="shared" si="173"/>
        <v>98.82</v>
      </c>
      <c r="O1429" s="49">
        <f t="shared" ca="1" si="176"/>
        <v>138420100</v>
      </c>
    </row>
    <row r="1430" spans="1:15" x14ac:dyDescent="0.25">
      <c r="A1430">
        <v>1415</v>
      </c>
      <c r="B1430" s="93">
        <v>40140</v>
      </c>
      <c r="C1430" s="48">
        <v>110.720001</v>
      </c>
      <c r="D1430" s="48">
        <v>111.739998</v>
      </c>
      <c r="E1430" s="48">
        <v>110.599998</v>
      </c>
      <c r="F1430" s="48">
        <v>110.82</v>
      </c>
      <c r="G1430" s="49">
        <v>148010200</v>
      </c>
      <c r="H1430" s="48">
        <v>98.667045999999999</v>
      </c>
      <c r="I1430" s="52">
        <f t="shared" si="174"/>
        <v>0.89033609456776763</v>
      </c>
      <c r="J1430" s="52">
        <f t="shared" ca="1" si="175"/>
        <v>1</v>
      </c>
      <c r="K1430" s="48">
        <f t="shared" si="170"/>
        <v>98.58</v>
      </c>
      <c r="L1430" s="48">
        <f t="shared" si="171"/>
        <v>99.49</v>
      </c>
      <c r="M1430" s="48">
        <f t="shared" si="172"/>
        <v>98.47</v>
      </c>
      <c r="N1430" s="48">
        <f t="shared" si="173"/>
        <v>98.67</v>
      </c>
      <c r="O1430" s="49">
        <f t="shared" ca="1" si="176"/>
        <v>148010200</v>
      </c>
    </row>
    <row r="1431" spans="1:15" x14ac:dyDescent="0.25">
      <c r="A1431">
        <v>1416</v>
      </c>
      <c r="B1431" s="93">
        <v>40137</v>
      </c>
      <c r="C1431" s="48">
        <v>109.25</v>
      </c>
      <c r="D1431" s="48">
        <v>109.760002</v>
      </c>
      <c r="E1431" s="48">
        <v>109.010002</v>
      </c>
      <c r="F1431" s="48">
        <v>109.43</v>
      </c>
      <c r="G1431" s="49">
        <v>134196000</v>
      </c>
      <c r="H1431" s="48">
        <v>97.429479000000001</v>
      </c>
      <c r="I1431" s="52">
        <f t="shared" si="174"/>
        <v>0.89033609613451514</v>
      </c>
      <c r="J1431" s="52">
        <f t="shared" ca="1" si="175"/>
        <v>1</v>
      </c>
      <c r="K1431" s="48">
        <f t="shared" si="170"/>
        <v>97.27</v>
      </c>
      <c r="L1431" s="48">
        <f t="shared" si="171"/>
        <v>97.72</v>
      </c>
      <c r="M1431" s="48">
        <f t="shared" si="172"/>
        <v>97.06</v>
      </c>
      <c r="N1431" s="48">
        <f t="shared" si="173"/>
        <v>97.43</v>
      </c>
      <c r="O1431" s="49">
        <f t="shared" ca="1" si="176"/>
        <v>134196000</v>
      </c>
    </row>
    <row r="1432" spans="1:15" x14ac:dyDescent="0.25">
      <c r="A1432">
        <v>1417</v>
      </c>
      <c r="B1432" s="93">
        <v>40136</v>
      </c>
      <c r="C1432" s="48">
        <v>110.510002</v>
      </c>
      <c r="D1432" s="48">
        <v>111.30999799999999</v>
      </c>
      <c r="E1432" s="48">
        <v>109.129997</v>
      </c>
      <c r="F1432" s="48">
        <v>109.82</v>
      </c>
      <c r="G1432" s="49">
        <v>208734600</v>
      </c>
      <c r="H1432" s="48">
        <v>97.776709999999994</v>
      </c>
      <c r="I1432" s="52">
        <f t="shared" si="174"/>
        <v>0.89033609542888359</v>
      </c>
      <c r="J1432" s="52">
        <f t="shared" ca="1" si="175"/>
        <v>1</v>
      </c>
      <c r="K1432" s="48">
        <f t="shared" si="170"/>
        <v>98.39</v>
      </c>
      <c r="L1432" s="48">
        <f t="shared" si="171"/>
        <v>99.1</v>
      </c>
      <c r="M1432" s="48">
        <f t="shared" si="172"/>
        <v>97.16</v>
      </c>
      <c r="N1432" s="48">
        <f t="shared" si="173"/>
        <v>97.78</v>
      </c>
      <c r="O1432" s="49">
        <f t="shared" ca="1" si="176"/>
        <v>208734600</v>
      </c>
    </row>
    <row r="1433" spans="1:15" x14ac:dyDescent="0.25">
      <c r="A1433">
        <v>1418</v>
      </c>
      <c r="B1433" s="93">
        <v>40135</v>
      </c>
      <c r="C1433" s="48">
        <v>111.260002</v>
      </c>
      <c r="D1433" s="48">
        <v>111.43</v>
      </c>
      <c r="E1433" s="48">
        <v>110.57</v>
      </c>
      <c r="F1433" s="48">
        <v>111.269997</v>
      </c>
      <c r="G1433" s="49">
        <v>156486800</v>
      </c>
      <c r="H1433" s="48">
        <v>99.067694000000003</v>
      </c>
      <c r="I1433" s="52">
        <f t="shared" si="174"/>
        <v>0.8903360894311878</v>
      </c>
      <c r="J1433" s="52">
        <f t="shared" ca="1" si="175"/>
        <v>1</v>
      </c>
      <c r="K1433" s="48">
        <f t="shared" si="170"/>
        <v>99.06</v>
      </c>
      <c r="L1433" s="48">
        <f t="shared" si="171"/>
        <v>99.21</v>
      </c>
      <c r="M1433" s="48">
        <f t="shared" si="172"/>
        <v>98.44</v>
      </c>
      <c r="N1433" s="48">
        <f t="shared" si="173"/>
        <v>99.07</v>
      </c>
      <c r="O1433" s="49">
        <f t="shared" ca="1" si="176"/>
        <v>156486800</v>
      </c>
    </row>
    <row r="1434" spans="1:15" x14ac:dyDescent="0.25">
      <c r="A1434">
        <v>1419</v>
      </c>
      <c r="B1434" s="93">
        <v>40134</v>
      </c>
      <c r="C1434" s="48">
        <v>110.91999800000001</v>
      </c>
      <c r="D1434" s="48">
        <v>111.389999</v>
      </c>
      <c r="E1434" s="48">
        <v>110.5</v>
      </c>
      <c r="F1434" s="48">
        <v>111.339996</v>
      </c>
      <c r="G1434" s="49">
        <v>147134100</v>
      </c>
      <c r="H1434" s="48">
        <v>99.130018000000007</v>
      </c>
      <c r="I1434" s="52">
        <f t="shared" si="174"/>
        <v>0.89033610168263355</v>
      </c>
      <c r="J1434" s="52">
        <f t="shared" ca="1" si="175"/>
        <v>1</v>
      </c>
      <c r="K1434" s="48">
        <f t="shared" si="170"/>
        <v>98.76</v>
      </c>
      <c r="L1434" s="48">
        <f t="shared" si="171"/>
        <v>99.17</v>
      </c>
      <c r="M1434" s="48">
        <f t="shared" si="172"/>
        <v>98.38</v>
      </c>
      <c r="N1434" s="48">
        <f t="shared" si="173"/>
        <v>99.13</v>
      </c>
      <c r="O1434" s="49">
        <f t="shared" ca="1" si="176"/>
        <v>147134100</v>
      </c>
    </row>
    <row r="1435" spans="1:15" x14ac:dyDescent="0.25">
      <c r="A1435">
        <v>1420</v>
      </c>
      <c r="B1435" s="93">
        <v>40133</v>
      </c>
      <c r="C1435" s="48">
        <v>110.379997</v>
      </c>
      <c r="D1435" s="48">
        <v>111.69000200000001</v>
      </c>
      <c r="E1435" s="48">
        <v>110.32</v>
      </c>
      <c r="F1435" s="48">
        <v>111.209999</v>
      </c>
      <c r="G1435" s="49">
        <v>210922200</v>
      </c>
      <c r="H1435" s="48">
        <v>99.014275999999995</v>
      </c>
      <c r="I1435" s="52">
        <f t="shared" si="174"/>
        <v>0.89033609289035243</v>
      </c>
      <c r="J1435" s="52">
        <f t="shared" ca="1" si="175"/>
        <v>1</v>
      </c>
      <c r="K1435" s="48">
        <f t="shared" si="170"/>
        <v>98.28</v>
      </c>
      <c r="L1435" s="48">
        <f t="shared" si="171"/>
        <v>99.44</v>
      </c>
      <c r="M1435" s="48">
        <f t="shared" si="172"/>
        <v>98.22</v>
      </c>
      <c r="N1435" s="48">
        <f t="shared" si="173"/>
        <v>99.01</v>
      </c>
      <c r="O1435" s="49">
        <f t="shared" ca="1" si="176"/>
        <v>210922200</v>
      </c>
    </row>
    <row r="1436" spans="1:15" x14ac:dyDescent="0.25">
      <c r="A1436">
        <v>1421</v>
      </c>
      <c r="B1436" s="93">
        <v>40130</v>
      </c>
      <c r="C1436" s="48">
        <v>109.30999799999999</v>
      </c>
      <c r="D1436" s="48">
        <v>110.089996</v>
      </c>
      <c r="E1436" s="48">
        <v>108.75</v>
      </c>
      <c r="F1436" s="48">
        <v>109.620003</v>
      </c>
      <c r="G1436" s="49">
        <v>150963000</v>
      </c>
      <c r="H1436" s="48">
        <v>97.598645000000005</v>
      </c>
      <c r="I1436" s="52">
        <f t="shared" si="174"/>
        <v>0.89033609130625557</v>
      </c>
      <c r="J1436" s="52">
        <f t="shared" ca="1" si="175"/>
        <v>1</v>
      </c>
      <c r="K1436" s="48">
        <f t="shared" si="170"/>
        <v>97.32</v>
      </c>
      <c r="L1436" s="48">
        <f t="shared" si="171"/>
        <v>98.02</v>
      </c>
      <c r="M1436" s="48">
        <f t="shared" si="172"/>
        <v>96.82</v>
      </c>
      <c r="N1436" s="48">
        <f t="shared" si="173"/>
        <v>97.6</v>
      </c>
      <c r="O1436" s="49">
        <f t="shared" ca="1" si="176"/>
        <v>150963000</v>
      </c>
    </row>
    <row r="1437" spans="1:15" x14ac:dyDescent="0.25">
      <c r="A1437">
        <v>1422</v>
      </c>
      <c r="B1437" s="93">
        <v>40129</v>
      </c>
      <c r="C1437" s="48">
        <v>110</v>
      </c>
      <c r="D1437" s="48">
        <v>110.57</v>
      </c>
      <c r="E1437" s="48">
        <v>108.75</v>
      </c>
      <c r="F1437" s="48">
        <v>109.029999</v>
      </c>
      <c r="G1437" s="49">
        <v>157144500</v>
      </c>
      <c r="H1437" s="48">
        <v>97.073342999999994</v>
      </c>
      <c r="I1437" s="52">
        <f t="shared" si="174"/>
        <v>0.89033608997831859</v>
      </c>
      <c r="J1437" s="52">
        <f t="shared" ca="1" si="175"/>
        <v>1</v>
      </c>
      <c r="K1437" s="48">
        <f t="shared" si="170"/>
        <v>97.94</v>
      </c>
      <c r="L1437" s="48">
        <f t="shared" si="171"/>
        <v>98.44</v>
      </c>
      <c r="M1437" s="48">
        <f t="shared" si="172"/>
        <v>96.82</v>
      </c>
      <c r="N1437" s="48">
        <f t="shared" si="173"/>
        <v>97.07</v>
      </c>
      <c r="O1437" s="49">
        <f t="shared" ca="1" si="176"/>
        <v>157144500</v>
      </c>
    </row>
    <row r="1438" spans="1:15" x14ac:dyDescent="0.25">
      <c r="A1438">
        <v>1423</v>
      </c>
      <c r="B1438" s="93">
        <v>40128</v>
      </c>
      <c r="C1438" s="48">
        <v>110.30999799999999</v>
      </c>
      <c r="D1438" s="48">
        <v>110.82</v>
      </c>
      <c r="E1438" s="48">
        <v>109.620003</v>
      </c>
      <c r="F1438" s="48">
        <v>110.150002</v>
      </c>
      <c r="G1438" s="49">
        <v>169466200</v>
      </c>
      <c r="H1438" s="48">
        <v>98.070521999999997</v>
      </c>
      <c r="I1438" s="52">
        <f t="shared" si="174"/>
        <v>0.89033608914505513</v>
      </c>
      <c r="J1438" s="52">
        <f t="shared" ca="1" si="175"/>
        <v>1</v>
      </c>
      <c r="K1438" s="48">
        <f t="shared" si="170"/>
        <v>98.21</v>
      </c>
      <c r="L1438" s="48">
        <f t="shared" si="171"/>
        <v>98.67</v>
      </c>
      <c r="M1438" s="48">
        <f t="shared" si="172"/>
        <v>97.6</v>
      </c>
      <c r="N1438" s="48">
        <f t="shared" si="173"/>
        <v>98.07</v>
      </c>
      <c r="O1438" s="49">
        <f t="shared" ca="1" si="176"/>
        <v>169466200</v>
      </c>
    </row>
    <row r="1439" spans="1:15" x14ac:dyDescent="0.25">
      <c r="A1439">
        <v>1424</v>
      </c>
      <c r="B1439" s="93">
        <v>40127</v>
      </c>
      <c r="C1439" s="48">
        <v>109.30999799999999</v>
      </c>
      <c r="D1439" s="48">
        <v>109.93</v>
      </c>
      <c r="E1439" s="48">
        <v>108.970001</v>
      </c>
      <c r="F1439" s="48">
        <v>109.589996</v>
      </c>
      <c r="G1439" s="49">
        <v>171899800</v>
      </c>
      <c r="H1439" s="48">
        <v>97.571929999999995</v>
      </c>
      <c r="I1439" s="52">
        <f t="shared" si="174"/>
        <v>0.89033610330636381</v>
      </c>
      <c r="J1439" s="52">
        <f t="shared" ca="1" si="175"/>
        <v>1</v>
      </c>
      <c r="K1439" s="48">
        <f t="shared" si="170"/>
        <v>97.32</v>
      </c>
      <c r="L1439" s="48">
        <f t="shared" si="171"/>
        <v>97.87</v>
      </c>
      <c r="M1439" s="48">
        <f t="shared" si="172"/>
        <v>97.02</v>
      </c>
      <c r="N1439" s="48">
        <f t="shared" si="173"/>
        <v>97.57</v>
      </c>
      <c r="O1439" s="49">
        <f t="shared" ca="1" si="176"/>
        <v>171899800</v>
      </c>
    </row>
    <row r="1440" spans="1:15" x14ac:dyDescent="0.25">
      <c r="A1440">
        <v>1425</v>
      </c>
      <c r="B1440" s="93">
        <v>40126</v>
      </c>
      <c r="C1440" s="48">
        <v>107.949997</v>
      </c>
      <c r="D1440" s="48">
        <v>109.629997</v>
      </c>
      <c r="E1440" s="48">
        <v>107.870003</v>
      </c>
      <c r="F1440" s="48">
        <v>109.57</v>
      </c>
      <c r="G1440" s="49">
        <v>159495700</v>
      </c>
      <c r="H1440" s="48">
        <v>97.554125999999997</v>
      </c>
      <c r="I1440" s="52">
        <f t="shared" si="174"/>
        <v>0.89033609564661864</v>
      </c>
      <c r="J1440" s="52">
        <f t="shared" ca="1" si="175"/>
        <v>1</v>
      </c>
      <c r="K1440" s="48">
        <f t="shared" si="170"/>
        <v>96.11</v>
      </c>
      <c r="L1440" s="48">
        <f t="shared" si="171"/>
        <v>97.61</v>
      </c>
      <c r="M1440" s="48">
        <f t="shared" si="172"/>
        <v>96.04</v>
      </c>
      <c r="N1440" s="48">
        <f t="shared" si="173"/>
        <v>97.55</v>
      </c>
      <c r="O1440" s="49">
        <f t="shared" ca="1" si="176"/>
        <v>159495700</v>
      </c>
    </row>
    <row r="1441" spans="1:15" x14ac:dyDescent="0.25">
      <c r="A1441">
        <v>1426</v>
      </c>
      <c r="B1441" s="93">
        <v>40123</v>
      </c>
      <c r="C1441" s="48">
        <v>106.260002</v>
      </c>
      <c r="D1441" s="48">
        <v>107.400002</v>
      </c>
      <c r="E1441" s="48">
        <v>106.050003</v>
      </c>
      <c r="F1441" s="48">
        <v>107.129997</v>
      </c>
      <c r="G1441" s="49">
        <v>170954100</v>
      </c>
      <c r="H1441" s="48">
        <v>95.381703999999999</v>
      </c>
      <c r="I1441" s="52">
        <f t="shared" si="174"/>
        <v>0.89033610259505558</v>
      </c>
      <c r="J1441" s="52">
        <f t="shared" ca="1" si="175"/>
        <v>1</v>
      </c>
      <c r="K1441" s="48">
        <f t="shared" si="170"/>
        <v>94.61</v>
      </c>
      <c r="L1441" s="48">
        <f t="shared" si="171"/>
        <v>95.62</v>
      </c>
      <c r="M1441" s="48">
        <f t="shared" si="172"/>
        <v>94.42</v>
      </c>
      <c r="N1441" s="48">
        <f t="shared" si="173"/>
        <v>95.38</v>
      </c>
      <c r="O1441" s="49">
        <f t="shared" ca="1" si="176"/>
        <v>170954100</v>
      </c>
    </row>
    <row r="1442" spans="1:15" x14ac:dyDescent="0.25">
      <c r="A1442">
        <v>1427</v>
      </c>
      <c r="B1442" s="93">
        <v>40122</v>
      </c>
      <c r="C1442" s="48">
        <v>105.660004</v>
      </c>
      <c r="D1442" s="48">
        <v>106.879997</v>
      </c>
      <c r="E1442" s="48">
        <v>105.44000200000001</v>
      </c>
      <c r="F1442" s="48">
        <v>106.849998</v>
      </c>
      <c r="G1442" s="49">
        <v>180015300</v>
      </c>
      <c r="H1442" s="48">
        <v>95.132411000000005</v>
      </c>
      <c r="I1442" s="52">
        <f t="shared" si="174"/>
        <v>0.89033610463895385</v>
      </c>
      <c r="J1442" s="52">
        <f t="shared" ca="1" si="175"/>
        <v>1</v>
      </c>
      <c r="K1442" s="48">
        <f t="shared" si="170"/>
        <v>94.07</v>
      </c>
      <c r="L1442" s="48">
        <f t="shared" si="171"/>
        <v>95.16</v>
      </c>
      <c r="M1442" s="48">
        <f t="shared" si="172"/>
        <v>93.88</v>
      </c>
      <c r="N1442" s="48">
        <f t="shared" si="173"/>
        <v>95.13</v>
      </c>
      <c r="O1442" s="49">
        <f t="shared" ca="1" si="176"/>
        <v>180015300</v>
      </c>
    </row>
    <row r="1443" spans="1:15" x14ac:dyDescent="0.25">
      <c r="A1443">
        <v>1428</v>
      </c>
      <c r="B1443" s="93">
        <v>40121</v>
      </c>
      <c r="C1443" s="48">
        <v>105.510002</v>
      </c>
      <c r="D1443" s="48">
        <v>106.33000199999999</v>
      </c>
      <c r="E1443" s="48">
        <v>104.650002</v>
      </c>
      <c r="F1443" s="48">
        <v>104.91999800000001</v>
      </c>
      <c r="G1443" s="49">
        <v>247996700</v>
      </c>
      <c r="H1443" s="48">
        <v>93.414062000000001</v>
      </c>
      <c r="I1443" s="52">
        <f t="shared" si="174"/>
        <v>0.89033610160762677</v>
      </c>
      <c r="J1443" s="52">
        <f t="shared" ca="1" si="175"/>
        <v>1</v>
      </c>
      <c r="K1443" s="48">
        <f t="shared" si="170"/>
        <v>93.94</v>
      </c>
      <c r="L1443" s="48">
        <f t="shared" si="171"/>
        <v>94.67</v>
      </c>
      <c r="M1443" s="48">
        <f t="shared" si="172"/>
        <v>93.17</v>
      </c>
      <c r="N1443" s="48">
        <f t="shared" si="173"/>
        <v>93.41</v>
      </c>
      <c r="O1443" s="49">
        <f t="shared" ca="1" si="176"/>
        <v>247996700</v>
      </c>
    </row>
    <row r="1444" spans="1:15" x14ac:dyDescent="0.25">
      <c r="A1444">
        <v>1429</v>
      </c>
      <c r="B1444" s="93">
        <v>40120</v>
      </c>
      <c r="C1444" s="48">
        <v>103.739998</v>
      </c>
      <c r="D1444" s="48">
        <v>104.800003</v>
      </c>
      <c r="E1444" s="48">
        <v>103.540001</v>
      </c>
      <c r="F1444" s="48">
        <v>104.650002</v>
      </c>
      <c r="G1444" s="49">
        <v>228362600</v>
      </c>
      <c r="H1444" s="48">
        <v>93.173674000000005</v>
      </c>
      <c r="I1444" s="52">
        <f t="shared" si="174"/>
        <v>0.89033609383017498</v>
      </c>
      <c r="J1444" s="52">
        <f t="shared" ca="1" si="175"/>
        <v>1</v>
      </c>
      <c r="K1444" s="48">
        <f t="shared" si="170"/>
        <v>92.36</v>
      </c>
      <c r="L1444" s="48">
        <f t="shared" si="171"/>
        <v>93.31</v>
      </c>
      <c r="M1444" s="48">
        <f t="shared" si="172"/>
        <v>92.19</v>
      </c>
      <c r="N1444" s="48">
        <f t="shared" si="173"/>
        <v>93.17</v>
      </c>
      <c r="O1444" s="49">
        <f t="shared" ca="1" si="176"/>
        <v>228362600</v>
      </c>
    </row>
    <row r="1445" spans="1:15" x14ac:dyDescent="0.25">
      <c r="A1445">
        <v>1430</v>
      </c>
      <c r="B1445" s="93">
        <v>40119</v>
      </c>
      <c r="C1445" s="48">
        <v>104.129997</v>
      </c>
      <c r="D1445" s="48">
        <v>105.410004</v>
      </c>
      <c r="E1445" s="48">
        <v>103.08000199999999</v>
      </c>
      <c r="F1445" s="48">
        <v>104.32</v>
      </c>
      <c r="G1445" s="49">
        <v>254222900</v>
      </c>
      <c r="H1445" s="48">
        <v>92.879861000000005</v>
      </c>
      <c r="I1445" s="52">
        <f t="shared" si="174"/>
        <v>0.89033609087423327</v>
      </c>
      <c r="J1445" s="52">
        <f t="shared" ca="1" si="175"/>
        <v>1</v>
      </c>
      <c r="K1445" s="48">
        <f t="shared" si="170"/>
        <v>92.71</v>
      </c>
      <c r="L1445" s="48">
        <f t="shared" si="171"/>
        <v>93.85</v>
      </c>
      <c r="M1445" s="48">
        <f t="shared" si="172"/>
        <v>91.78</v>
      </c>
      <c r="N1445" s="48">
        <f t="shared" si="173"/>
        <v>92.88</v>
      </c>
      <c r="O1445" s="49">
        <f t="shared" ca="1" si="176"/>
        <v>254222900</v>
      </c>
    </row>
    <row r="1446" spans="1:15" x14ac:dyDescent="0.25">
      <c r="A1446">
        <v>1431</v>
      </c>
      <c r="B1446" s="93">
        <v>40116</v>
      </c>
      <c r="C1446" s="48">
        <v>106.300003</v>
      </c>
      <c r="D1446" s="48">
        <v>106.620003</v>
      </c>
      <c r="E1446" s="48">
        <v>103.44000200000001</v>
      </c>
      <c r="F1446" s="48">
        <v>103.55999799999999</v>
      </c>
      <c r="G1446" s="49">
        <v>325608100</v>
      </c>
      <c r="H1446" s="48">
        <v>92.203203999999999</v>
      </c>
      <c r="I1446" s="52">
        <f t="shared" si="174"/>
        <v>0.89033609289949978</v>
      </c>
      <c r="J1446" s="52">
        <f t="shared" ca="1" si="175"/>
        <v>1</v>
      </c>
      <c r="K1446" s="48">
        <f t="shared" si="170"/>
        <v>94.64</v>
      </c>
      <c r="L1446" s="48">
        <f t="shared" si="171"/>
        <v>94.93</v>
      </c>
      <c r="M1446" s="48">
        <f t="shared" si="172"/>
        <v>92.1</v>
      </c>
      <c r="N1446" s="48">
        <f t="shared" si="173"/>
        <v>92.2</v>
      </c>
      <c r="O1446" s="49">
        <f t="shared" ca="1" si="176"/>
        <v>325608100</v>
      </c>
    </row>
    <row r="1447" spans="1:15" x14ac:dyDescent="0.25">
      <c r="A1447">
        <v>1432</v>
      </c>
      <c r="B1447" s="93">
        <v>40115</v>
      </c>
      <c r="C1447" s="48">
        <v>105.19000200000001</v>
      </c>
      <c r="D1447" s="48">
        <v>106.860001</v>
      </c>
      <c r="E1447" s="48">
        <v>104.94000200000001</v>
      </c>
      <c r="F1447" s="48">
        <v>106.650002</v>
      </c>
      <c r="G1447" s="49">
        <v>198110600</v>
      </c>
      <c r="H1447" s="48">
        <v>94.954346000000001</v>
      </c>
      <c r="I1447" s="52">
        <f t="shared" si="174"/>
        <v>0.89033609207058428</v>
      </c>
      <c r="J1447" s="52">
        <f t="shared" ca="1" si="175"/>
        <v>1</v>
      </c>
      <c r="K1447" s="48">
        <f t="shared" si="170"/>
        <v>93.65</v>
      </c>
      <c r="L1447" s="48">
        <f t="shared" si="171"/>
        <v>95.14</v>
      </c>
      <c r="M1447" s="48">
        <f t="shared" si="172"/>
        <v>93.43</v>
      </c>
      <c r="N1447" s="48">
        <f t="shared" si="173"/>
        <v>94.95</v>
      </c>
      <c r="O1447" s="49">
        <f t="shared" ca="1" si="176"/>
        <v>198110600</v>
      </c>
    </row>
    <row r="1448" spans="1:15" x14ac:dyDescent="0.25">
      <c r="A1448">
        <v>1433</v>
      </c>
      <c r="B1448" s="93">
        <v>40114</v>
      </c>
      <c r="C1448" s="48">
        <v>106.150002</v>
      </c>
      <c r="D1448" s="48">
        <v>106.480003</v>
      </c>
      <c r="E1448" s="48">
        <v>104.349998</v>
      </c>
      <c r="F1448" s="48">
        <v>104.410004</v>
      </c>
      <c r="G1448" s="49">
        <v>248821400</v>
      </c>
      <c r="H1448" s="48">
        <v>92.959995000000006</v>
      </c>
      <c r="I1448" s="52">
        <f t="shared" si="174"/>
        <v>0.8903360926985503</v>
      </c>
      <c r="J1448" s="52">
        <f t="shared" ca="1" si="175"/>
        <v>1</v>
      </c>
      <c r="K1448" s="48">
        <f t="shared" si="170"/>
        <v>94.51</v>
      </c>
      <c r="L1448" s="48">
        <f t="shared" si="171"/>
        <v>94.8</v>
      </c>
      <c r="M1448" s="48">
        <f t="shared" si="172"/>
        <v>92.91</v>
      </c>
      <c r="N1448" s="48">
        <f t="shared" si="173"/>
        <v>92.96</v>
      </c>
      <c r="O1448" s="49">
        <f t="shared" ca="1" si="176"/>
        <v>248821400</v>
      </c>
    </row>
    <row r="1449" spans="1:15" x14ac:dyDescent="0.25">
      <c r="A1449">
        <v>1434</v>
      </c>
      <c r="B1449" s="93">
        <v>40113</v>
      </c>
      <c r="C1449" s="48">
        <v>107.029999</v>
      </c>
      <c r="D1449" s="48">
        <v>107.389999</v>
      </c>
      <c r="E1449" s="48">
        <v>106.160004</v>
      </c>
      <c r="F1449" s="48">
        <v>106.41999800000001</v>
      </c>
      <c r="G1449" s="49">
        <v>253266300</v>
      </c>
      <c r="H1449" s="48">
        <v>94.749566000000002</v>
      </c>
      <c r="I1449" s="52">
        <f t="shared" si="174"/>
        <v>0.89033610017545761</v>
      </c>
      <c r="J1449" s="52">
        <f t="shared" ca="1" si="175"/>
        <v>1</v>
      </c>
      <c r="K1449" s="48">
        <f t="shared" si="170"/>
        <v>95.29</v>
      </c>
      <c r="L1449" s="48">
        <f t="shared" si="171"/>
        <v>95.61</v>
      </c>
      <c r="M1449" s="48">
        <f t="shared" si="172"/>
        <v>94.52</v>
      </c>
      <c r="N1449" s="48">
        <f t="shared" si="173"/>
        <v>94.75</v>
      </c>
      <c r="O1449" s="49">
        <f t="shared" ca="1" si="176"/>
        <v>253266300</v>
      </c>
    </row>
    <row r="1450" spans="1:15" x14ac:dyDescent="0.25">
      <c r="A1450">
        <v>1435</v>
      </c>
      <c r="B1450" s="93">
        <v>40112</v>
      </c>
      <c r="C1450" s="48">
        <v>108.199997</v>
      </c>
      <c r="D1450" s="48">
        <v>109.30999799999999</v>
      </c>
      <c r="E1450" s="48">
        <v>106.610001</v>
      </c>
      <c r="F1450" s="48">
        <v>106.910004</v>
      </c>
      <c r="G1450" s="49">
        <v>242028200</v>
      </c>
      <c r="H1450" s="48">
        <v>95.185834999999997</v>
      </c>
      <c r="I1450" s="52">
        <f t="shared" si="174"/>
        <v>0.89033609053087304</v>
      </c>
      <c r="J1450" s="52">
        <f t="shared" ca="1" si="175"/>
        <v>1</v>
      </c>
      <c r="K1450" s="48">
        <f t="shared" si="170"/>
        <v>96.33</v>
      </c>
      <c r="L1450" s="48">
        <f t="shared" si="171"/>
        <v>97.32</v>
      </c>
      <c r="M1450" s="48">
        <f t="shared" si="172"/>
        <v>94.92</v>
      </c>
      <c r="N1450" s="48">
        <f t="shared" si="173"/>
        <v>95.19</v>
      </c>
      <c r="O1450" s="49">
        <f t="shared" ca="1" si="176"/>
        <v>242028200</v>
      </c>
    </row>
    <row r="1451" spans="1:15" x14ac:dyDescent="0.25">
      <c r="A1451">
        <v>1436</v>
      </c>
      <c r="B1451" s="93">
        <v>40109</v>
      </c>
      <c r="C1451" s="48">
        <v>109.69000200000001</v>
      </c>
      <c r="D1451" s="48">
        <v>109.760002</v>
      </c>
      <c r="E1451" s="48">
        <v>107.629997</v>
      </c>
      <c r="F1451" s="48">
        <v>108.08000199999999</v>
      </c>
      <c r="G1451" s="49">
        <v>240033200</v>
      </c>
      <c r="H1451" s="48">
        <v>96.227526999999995</v>
      </c>
      <c r="I1451" s="52">
        <f t="shared" si="174"/>
        <v>0.89033609566365479</v>
      </c>
      <c r="J1451" s="52">
        <f t="shared" ca="1" si="175"/>
        <v>1</v>
      </c>
      <c r="K1451" s="48">
        <f t="shared" si="170"/>
        <v>97.66</v>
      </c>
      <c r="L1451" s="48">
        <f t="shared" si="171"/>
        <v>97.72</v>
      </c>
      <c r="M1451" s="48">
        <f t="shared" si="172"/>
        <v>95.83</v>
      </c>
      <c r="N1451" s="48">
        <f t="shared" si="173"/>
        <v>96.23</v>
      </c>
      <c r="O1451" s="49">
        <f t="shared" ca="1" si="176"/>
        <v>240033200</v>
      </c>
    </row>
    <row r="1452" spans="1:15" x14ac:dyDescent="0.25">
      <c r="A1452">
        <v>1437</v>
      </c>
      <c r="B1452" s="93">
        <v>40108</v>
      </c>
      <c r="C1452" s="48">
        <v>108.19000200000001</v>
      </c>
      <c r="D1452" s="48">
        <v>109.68</v>
      </c>
      <c r="E1452" s="48">
        <v>107.5</v>
      </c>
      <c r="F1452" s="48">
        <v>109.33000199999999</v>
      </c>
      <c r="G1452" s="49">
        <v>238444000</v>
      </c>
      <c r="H1452" s="48">
        <v>97.340446999999998</v>
      </c>
      <c r="I1452" s="52">
        <f t="shared" si="174"/>
        <v>0.89033609456990592</v>
      </c>
      <c r="J1452" s="52">
        <f t="shared" ca="1" si="175"/>
        <v>1</v>
      </c>
      <c r="K1452" s="48">
        <f t="shared" si="170"/>
        <v>96.33</v>
      </c>
      <c r="L1452" s="48">
        <f t="shared" si="171"/>
        <v>97.65</v>
      </c>
      <c r="M1452" s="48">
        <f t="shared" si="172"/>
        <v>95.71</v>
      </c>
      <c r="N1452" s="48">
        <f t="shared" si="173"/>
        <v>97.34</v>
      </c>
      <c r="O1452" s="49">
        <f t="shared" ca="1" si="176"/>
        <v>238444000</v>
      </c>
    </row>
    <row r="1453" spans="1:15" x14ac:dyDescent="0.25">
      <c r="A1453">
        <v>1438</v>
      </c>
      <c r="B1453" s="93">
        <v>40107</v>
      </c>
      <c r="C1453" s="48">
        <v>109.040001</v>
      </c>
      <c r="D1453" s="48">
        <v>110.30999799999999</v>
      </c>
      <c r="E1453" s="48">
        <v>108.150002</v>
      </c>
      <c r="F1453" s="48">
        <v>108.230003</v>
      </c>
      <c r="G1453" s="49">
        <v>225379300</v>
      </c>
      <c r="H1453" s="48">
        <v>96.361079000000004</v>
      </c>
      <c r="I1453" s="52">
        <f t="shared" si="174"/>
        <v>0.8903361020880689</v>
      </c>
      <c r="J1453" s="52">
        <f t="shared" ca="1" si="175"/>
        <v>1</v>
      </c>
      <c r="K1453" s="48">
        <f t="shared" si="170"/>
        <v>97.08</v>
      </c>
      <c r="L1453" s="48">
        <f t="shared" si="171"/>
        <v>98.21</v>
      </c>
      <c r="M1453" s="48">
        <f t="shared" si="172"/>
        <v>96.29</v>
      </c>
      <c r="N1453" s="48">
        <f t="shared" si="173"/>
        <v>96.36</v>
      </c>
      <c r="O1453" s="49">
        <f t="shared" ca="1" si="176"/>
        <v>225379300</v>
      </c>
    </row>
    <row r="1454" spans="1:15" x14ac:dyDescent="0.25">
      <c r="A1454">
        <v>1439</v>
      </c>
      <c r="B1454" s="93">
        <v>40106</v>
      </c>
      <c r="C1454" s="48">
        <v>109.949997</v>
      </c>
      <c r="D1454" s="48">
        <v>109.989998</v>
      </c>
      <c r="E1454" s="48">
        <v>108.68</v>
      </c>
      <c r="F1454" s="48">
        <v>109.209999</v>
      </c>
      <c r="G1454" s="49">
        <v>180921100</v>
      </c>
      <c r="H1454" s="48">
        <v>97.233604</v>
      </c>
      <c r="I1454" s="52">
        <f t="shared" si="174"/>
        <v>0.89033609459148522</v>
      </c>
      <c r="J1454" s="52">
        <f t="shared" ca="1" si="175"/>
        <v>1</v>
      </c>
      <c r="K1454" s="48">
        <f t="shared" si="170"/>
        <v>97.89</v>
      </c>
      <c r="L1454" s="48">
        <f t="shared" si="171"/>
        <v>97.93</v>
      </c>
      <c r="M1454" s="48">
        <f t="shared" si="172"/>
        <v>96.76</v>
      </c>
      <c r="N1454" s="48">
        <f t="shared" si="173"/>
        <v>97.23</v>
      </c>
      <c r="O1454" s="49">
        <f t="shared" ca="1" si="176"/>
        <v>180921100</v>
      </c>
    </row>
    <row r="1455" spans="1:15" x14ac:dyDescent="0.25">
      <c r="A1455">
        <v>1440</v>
      </c>
      <c r="B1455" s="93">
        <v>40105</v>
      </c>
      <c r="C1455" s="48">
        <v>109.07</v>
      </c>
      <c r="D1455" s="48">
        <v>110.129997</v>
      </c>
      <c r="E1455" s="48">
        <v>108.730003</v>
      </c>
      <c r="F1455" s="48">
        <v>109.790001</v>
      </c>
      <c r="G1455" s="49">
        <v>159530400</v>
      </c>
      <c r="H1455" s="48">
        <v>97.750000999999997</v>
      </c>
      <c r="I1455" s="52">
        <f t="shared" si="174"/>
        <v>0.89033609718247475</v>
      </c>
      <c r="J1455" s="52">
        <f t="shared" ca="1" si="175"/>
        <v>1</v>
      </c>
      <c r="K1455" s="48">
        <f t="shared" si="170"/>
        <v>97.11</v>
      </c>
      <c r="L1455" s="48">
        <f t="shared" si="171"/>
        <v>98.05</v>
      </c>
      <c r="M1455" s="48">
        <f t="shared" si="172"/>
        <v>96.81</v>
      </c>
      <c r="N1455" s="48">
        <f t="shared" si="173"/>
        <v>97.75</v>
      </c>
      <c r="O1455" s="49">
        <f t="shared" ca="1" si="176"/>
        <v>159530400</v>
      </c>
    </row>
    <row r="1456" spans="1:15" x14ac:dyDescent="0.25">
      <c r="A1456">
        <v>1441</v>
      </c>
      <c r="B1456" s="93">
        <v>40102</v>
      </c>
      <c r="C1456" s="48">
        <v>108.800003</v>
      </c>
      <c r="D1456" s="48">
        <v>109.269997</v>
      </c>
      <c r="E1456" s="48">
        <v>108.230003</v>
      </c>
      <c r="F1456" s="48">
        <v>108.889999</v>
      </c>
      <c r="G1456" s="49">
        <v>192069400</v>
      </c>
      <c r="H1456" s="48">
        <v>96.948696999999996</v>
      </c>
      <c r="I1456" s="52">
        <f t="shared" si="174"/>
        <v>0.89033609964492688</v>
      </c>
      <c r="J1456" s="52">
        <f t="shared" ca="1" si="175"/>
        <v>1</v>
      </c>
      <c r="K1456" s="48">
        <f t="shared" si="170"/>
        <v>96.87</v>
      </c>
      <c r="L1456" s="48">
        <f t="shared" si="171"/>
        <v>97.29</v>
      </c>
      <c r="M1456" s="48">
        <f t="shared" si="172"/>
        <v>96.36</v>
      </c>
      <c r="N1456" s="48">
        <f t="shared" si="173"/>
        <v>96.95</v>
      </c>
      <c r="O1456" s="49">
        <f t="shared" ca="1" si="176"/>
        <v>192069400</v>
      </c>
    </row>
    <row r="1457" spans="1:15" x14ac:dyDescent="0.25">
      <c r="A1457">
        <v>1442</v>
      </c>
      <c r="B1457" s="93">
        <v>40101</v>
      </c>
      <c r="C1457" s="48">
        <v>108.779999</v>
      </c>
      <c r="D1457" s="48">
        <v>109.709999</v>
      </c>
      <c r="E1457" s="48">
        <v>108.730003</v>
      </c>
      <c r="F1457" s="48">
        <v>109.709999</v>
      </c>
      <c r="G1457" s="49">
        <v>173873600</v>
      </c>
      <c r="H1457" s="48">
        <v>97.678771999999995</v>
      </c>
      <c r="I1457" s="52">
        <f t="shared" si="174"/>
        <v>0.89033609416038728</v>
      </c>
      <c r="J1457" s="52">
        <f t="shared" ca="1" si="175"/>
        <v>1</v>
      </c>
      <c r="K1457" s="48">
        <f t="shared" si="170"/>
        <v>96.85</v>
      </c>
      <c r="L1457" s="48">
        <f t="shared" si="171"/>
        <v>97.68</v>
      </c>
      <c r="M1457" s="48">
        <f t="shared" si="172"/>
        <v>96.81</v>
      </c>
      <c r="N1457" s="48">
        <f t="shared" si="173"/>
        <v>97.68</v>
      </c>
      <c r="O1457" s="49">
        <f t="shared" ca="1" si="176"/>
        <v>173873600</v>
      </c>
    </row>
    <row r="1458" spans="1:15" x14ac:dyDescent="0.25">
      <c r="A1458">
        <v>1443</v>
      </c>
      <c r="B1458" s="93">
        <v>40100</v>
      </c>
      <c r="C1458" s="48">
        <v>108.720001</v>
      </c>
      <c r="D1458" s="48">
        <v>109.41999800000001</v>
      </c>
      <c r="E1458" s="48">
        <v>107.41999800000001</v>
      </c>
      <c r="F1458" s="48">
        <v>109.30999799999999</v>
      </c>
      <c r="G1458" s="49">
        <v>191421600</v>
      </c>
      <c r="H1458" s="48">
        <v>97.322637</v>
      </c>
      <c r="I1458" s="52">
        <f t="shared" si="174"/>
        <v>0.89033609716103013</v>
      </c>
      <c r="J1458" s="52">
        <f t="shared" ca="1" si="175"/>
        <v>1</v>
      </c>
      <c r="K1458" s="48">
        <f t="shared" si="170"/>
        <v>96.8</v>
      </c>
      <c r="L1458" s="48">
        <f t="shared" si="171"/>
        <v>97.42</v>
      </c>
      <c r="M1458" s="48">
        <f t="shared" si="172"/>
        <v>95.64</v>
      </c>
      <c r="N1458" s="48">
        <f t="shared" si="173"/>
        <v>97.32</v>
      </c>
      <c r="O1458" s="49">
        <f t="shared" ca="1" si="176"/>
        <v>191421600</v>
      </c>
    </row>
    <row r="1459" spans="1:15" x14ac:dyDescent="0.25">
      <c r="A1459">
        <v>1444</v>
      </c>
      <c r="B1459" s="93">
        <v>40099</v>
      </c>
      <c r="C1459" s="48">
        <v>107.389999</v>
      </c>
      <c r="D1459" s="48">
        <v>107.709999</v>
      </c>
      <c r="E1459" s="48">
        <v>106.760002</v>
      </c>
      <c r="F1459" s="48">
        <v>107.459999</v>
      </c>
      <c r="G1459" s="49">
        <v>157692700</v>
      </c>
      <c r="H1459" s="48">
        <v>95.675516000000002</v>
      </c>
      <c r="I1459" s="52">
        <f t="shared" si="174"/>
        <v>0.89033609613191977</v>
      </c>
      <c r="J1459" s="52">
        <f t="shared" ca="1" si="175"/>
        <v>1</v>
      </c>
      <c r="K1459" s="48">
        <f t="shared" si="170"/>
        <v>95.61</v>
      </c>
      <c r="L1459" s="48">
        <f t="shared" si="171"/>
        <v>95.9</v>
      </c>
      <c r="M1459" s="48">
        <f t="shared" si="172"/>
        <v>95.05</v>
      </c>
      <c r="N1459" s="48">
        <f t="shared" si="173"/>
        <v>95.68</v>
      </c>
      <c r="O1459" s="49">
        <f t="shared" ca="1" si="176"/>
        <v>157692700</v>
      </c>
    </row>
    <row r="1460" spans="1:15" x14ac:dyDescent="0.25">
      <c r="A1460">
        <v>1445</v>
      </c>
      <c r="B1460" s="93">
        <v>40098</v>
      </c>
      <c r="C1460" s="48">
        <v>107.760002</v>
      </c>
      <c r="D1460" s="48">
        <v>108.089996</v>
      </c>
      <c r="E1460" s="48">
        <v>107.279999</v>
      </c>
      <c r="F1460" s="48">
        <v>107.68</v>
      </c>
      <c r="G1460" s="49">
        <v>118031000</v>
      </c>
      <c r="H1460" s="48">
        <v>95.871391000000003</v>
      </c>
      <c r="I1460" s="52">
        <f t="shared" si="174"/>
        <v>0.8903360976968796</v>
      </c>
      <c r="J1460" s="52">
        <f t="shared" ca="1" si="175"/>
        <v>1</v>
      </c>
      <c r="K1460" s="48">
        <f t="shared" si="170"/>
        <v>95.94</v>
      </c>
      <c r="L1460" s="48">
        <f t="shared" si="171"/>
        <v>96.24</v>
      </c>
      <c r="M1460" s="48">
        <f t="shared" si="172"/>
        <v>95.52</v>
      </c>
      <c r="N1460" s="48">
        <f t="shared" si="173"/>
        <v>95.87</v>
      </c>
      <c r="O1460" s="49">
        <f t="shared" ca="1" si="176"/>
        <v>118031000</v>
      </c>
    </row>
    <row r="1461" spans="1:15" x14ac:dyDescent="0.25">
      <c r="A1461">
        <v>1446</v>
      </c>
      <c r="B1461" s="93">
        <v>40095</v>
      </c>
      <c r="C1461" s="48">
        <v>106.639999</v>
      </c>
      <c r="D1461" s="48">
        <v>107.260002</v>
      </c>
      <c r="E1461" s="48">
        <v>106.360001</v>
      </c>
      <c r="F1461" s="48">
        <v>107.260002</v>
      </c>
      <c r="G1461" s="49">
        <v>135008300</v>
      </c>
      <c r="H1461" s="48">
        <v>95.497451999999996</v>
      </c>
      <c r="I1461" s="52">
        <f t="shared" si="174"/>
        <v>0.89033610124303364</v>
      </c>
      <c r="J1461" s="52">
        <f t="shared" ca="1" si="175"/>
        <v>1</v>
      </c>
      <c r="K1461" s="48">
        <f t="shared" si="170"/>
        <v>94.95</v>
      </c>
      <c r="L1461" s="48">
        <f t="shared" si="171"/>
        <v>95.5</v>
      </c>
      <c r="M1461" s="48">
        <f t="shared" si="172"/>
        <v>94.7</v>
      </c>
      <c r="N1461" s="48">
        <f t="shared" si="173"/>
        <v>95.5</v>
      </c>
      <c r="O1461" s="49">
        <f t="shared" ca="1" si="176"/>
        <v>135008300</v>
      </c>
    </row>
    <row r="1462" spans="1:15" x14ac:dyDescent="0.25">
      <c r="A1462">
        <v>1447</v>
      </c>
      <c r="B1462" s="93">
        <v>40094</v>
      </c>
      <c r="C1462" s="48">
        <v>106.550003</v>
      </c>
      <c r="D1462" s="48">
        <v>107.16999800000001</v>
      </c>
      <c r="E1462" s="48">
        <v>105.849998</v>
      </c>
      <c r="F1462" s="48">
        <v>106.610001</v>
      </c>
      <c r="G1462" s="49">
        <v>183305800</v>
      </c>
      <c r="H1462" s="48">
        <v>94.918732000000006</v>
      </c>
      <c r="I1462" s="52">
        <f t="shared" si="174"/>
        <v>0.89033609520367618</v>
      </c>
      <c r="J1462" s="52">
        <f t="shared" ca="1" si="175"/>
        <v>1</v>
      </c>
      <c r="K1462" s="48">
        <f t="shared" si="170"/>
        <v>94.87</v>
      </c>
      <c r="L1462" s="48">
        <f t="shared" si="171"/>
        <v>95.42</v>
      </c>
      <c r="M1462" s="48">
        <f t="shared" si="172"/>
        <v>94.24</v>
      </c>
      <c r="N1462" s="48">
        <f t="shared" si="173"/>
        <v>94.92</v>
      </c>
      <c r="O1462" s="49">
        <f t="shared" ca="1" si="176"/>
        <v>183305800</v>
      </c>
    </row>
    <row r="1463" spans="1:15" x14ac:dyDescent="0.25">
      <c r="A1463">
        <v>1448</v>
      </c>
      <c r="B1463" s="93">
        <v>40093</v>
      </c>
      <c r="C1463" s="48">
        <v>105.269997</v>
      </c>
      <c r="D1463" s="48">
        <v>105.910004</v>
      </c>
      <c r="E1463" s="48">
        <v>105.07</v>
      </c>
      <c r="F1463" s="48">
        <v>105.800003</v>
      </c>
      <c r="G1463" s="49">
        <v>159200300</v>
      </c>
      <c r="H1463" s="48">
        <v>94.197562000000005</v>
      </c>
      <c r="I1463" s="52">
        <f t="shared" si="174"/>
        <v>0.89033609951787995</v>
      </c>
      <c r="J1463" s="52">
        <f t="shared" ca="1" si="175"/>
        <v>1</v>
      </c>
      <c r="K1463" s="48">
        <f t="shared" si="170"/>
        <v>93.73</v>
      </c>
      <c r="L1463" s="48">
        <f t="shared" si="171"/>
        <v>94.3</v>
      </c>
      <c r="M1463" s="48">
        <f t="shared" si="172"/>
        <v>93.55</v>
      </c>
      <c r="N1463" s="48">
        <f t="shared" si="173"/>
        <v>94.2</v>
      </c>
      <c r="O1463" s="49">
        <f t="shared" ca="1" si="176"/>
        <v>159200300</v>
      </c>
    </row>
    <row r="1464" spans="1:15" x14ac:dyDescent="0.25">
      <c r="A1464">
        <v>1449</v>
      </c>
      <c r="B1464" s="93">
        <v>40092</v>
      </c>
      <c r="C1464" s="48">
        <v>104.769997</v>
      </c>
      <c r="D1464" s="48">
        <v>106.110001</v>
      </c>
      <c r="E1464" s="48">
        <v>104.709999</v>
      </c>
      <c r="F1464" s="48">
        <v>105.510002</v>
      </c>
      <c r="G1464" s="49">
        <v>202491100</v>
      </c>
      <c r="H1464" s="48">
        <v>93.939363</v>
      </c>
      <c r="I1464" s="52">
        <f t="shared" si="174"/>
        <v>0.89033609344448694</v>
      </c>
      <c r="J1464" s="52">
        <f t="shared" ca="1" si="175"/>
        <v>1</v>
      </c>
      <c r="K1464" s="48">
        <f t="shared" si="170"/>
        <v>93.28</v>
      </c>
      <c r="L1464" s="48">
        <f t="shared" si="171"/>
        <v>94.47</v>
      </c>
      <c r="M1464" s="48">
        <f t="shared" si="172"/>
        <v>93.23</v>
      </c>
      <c r="N1464" s="48">
        <f t="shared" si="173"/>
        <v>93.94</v>
      </c>
      <c r="O1464" s="49">
        <f t="shared" ca="1" si="176"/>
        <v>202491100</v>
      </c>
    </row>
    <row r="1465" spans="1:15" x14ac:dyDescent="0.25">
      <c r="A1465">
        <v>1450</v>
      </c>
      <c r="B1465" s="93">
        <v>40091</v>
      </c>
      <c r="C1465" s="48">
        <v>102.900002</v>
      </c>
      <c r="D1465" s="48">
        <v>104.32</v>
      </c>
      <c r="E1465" s="48">
        <v>102.599998</v>
      </c>
      <c r="F1465" s="48">
        <v>104.019997</v>
      </c>
      <c r="G1465" s="49">
        <v>149875000</v>
      </c>
      <c r="H1465" s="48">
        <v>92.612757999999999</v>
      </c>
      <c r="I1465" s="52">
        <f t="shared" si="174"/>
        <v>0.89033609566437499</v>
      </c>
      <c r="J1465" s="52">
        <f t="shared" ca="1" si="175"/>
        <v>1</v>
      </c>
      <c r="K1465" s="48">
        <f t="shared" si="170"/>
        <v>91.62</v>
      </c>
      <c r="L1465" s="48">
        <f t="shared" si="171"/>
        <v>92.88</v>
      </c>
      <c r="M1465" s="48">
        <f t="shared" si="172"/>
        <v>91.35</v>
      </c>
      <c r="N1465" s="48">
        <f t="shared" si="173"/>
        <v>92.61</v>
      </c>
      <c r="O1465" s="49">
        <f t="shared" ca="1" si="176"/>
        <v>149875000</v>
      </c>
    </row>
    <row r="1466" spans="1:15" x14ac:dyDescent="0.25">
      <c r="A1466">
        <v>1451</v>
      </c>
      <c r="B1466" s="93">
        <v>40088</v>
      </c>
      <c r="C1466" s="48">
        <v>102.019997</v>
      </c>
      <c r="D1466" s="48">
        <v>103.099998</v>
      </c>
      <c r="E1466" s="48">
        <v>101.989998</v>
      </c>
      <c r="F1466" s="48">
        <v>102.489998</v>
      </c>
      <c r="G1466" s="49">
        <v>224748800</v>
      </c>
      <c r="H1466" s="48">
        <v>91.250545000000002</v>
      </c>
      <c r="I1466" s="52">
        <f t="shared" si="174"/>
        <v>0.89033609894304033</v>
      </c>
      <c r="J1466" s="52">
        <f t="shared" ca="1" si="175"/>
        <v>1</v>
      </c>
      <c r="K1466" s="48">
        <f t="shared" si="170"/>
        <v>90.83</v>
      </c>
      <c r="L1466" s="48">
        <f t="shared" si="171"/>
        <v>91.79</v>
      </c>
      <c r="M1466" s="48">
        <f t="shared" si="172"/>
        <v>90.81</v>
      </c>
      <c r="N1466" s="48">
        <f t="shared" si="173"/>
        <v>91.25</v>
      </c>
      <c r="O1466" s="49">
        <f t="shared" ca="1" si="176"/>
        <v>224748800</v>
      </c>
    </row>
    <row r="1467" spans="1:15" x14ac:dyDescent="0.25">
      <c r="A1467">
        <v>1452</v>
      </c>
      <c r="B1467" s="93">
        <v>40087</v>
      </c>
      <c r="C1467" s="48">
        <v>103</v>
      </c>
      <c r="D1467" s="48">
        <v>105.730003</v>
      </c>
      <c r="E1467" s="48">
        <v>102.949997</v>
      </c>
      <c r="F1467" s="48">
        <v>102.970001</v>
      </c>
      <c r="G1467" s="49">
        <v>281840600</v>
      </c>
      <c r="H1467" s="48">
        <v>91.677909</v>
      </c>
      <c r="I1467" s="52">
        <f t="shared" si="174"/>
        <v>0.89033609895759835</v>
      </c>
      <c r="J1467" s="52">
        <f t="shared" ca="1" si="175"/>
        <v>1</v>
      </c>
      <c r="K1467" s="48">
        <f t="shared" si="170"/>
        <v>91.7</v>
      </c>
      <c r="L1467" s="48">
        <f t="shared" si="171"/>
        <v>94.14</v>
      </c>
      <c r="M1467" s="48">
        <f t="shared" si="172"/>
        <v>91.66</v>
      </c>
      <c r="N1467" s="48">
        <f t="shared" si="173"/>
        <v>91.68</v>
      </c>
      <c r="O1467" s="49">
        <f t="shared" ca="1" si="176"/>
        <v>281840600</v>
      </c>
    </row>
    <row r="1468" spans="1:15" x14ac:dyDescent="0.25">
      <c r="A1468">
        <v>1453</v>
      </c>
      <c r="B1468" s="93">
        <v>40086</v>
      </c>
      <c r="C1468" s="48">
        <v>106.360001</v>
      </c>
      <c r="D1468" s="48">
        <v>106.459999</v>
      </c>
      <c r="E1468" s="48">
        <v>104.620003</v>
      </c>
      <c r="F1468" s="48">
        <v>105.589996</v>
      </c>
      <c r="G1468" s="49">
        <v>254383000</v>
      </c>
      <c r="H1468" s="48">
        <v>94.010585000000006</v>
      </c>
      <c r="I1468" s="52">
        <f t="shared" si="174"/>
        <v>0.89033609774926037</v>
      </c>
      <c r="J1468" s="52">
        <f t="shared" ca="1" si="175"/>
        <v>1</v>
      </c>
      <c r="K1468" s="48">
        <f t="shared" si="170"/>
        <v>94.7</v>
      </c>
      <c r="L1468" s="48">
        <f t="shared" si="171"/>
        <v>94.79</v>
      </c>
      <c r="M1468" s="48">
        <f t="shared" si="172"/>
        <v>93.15</v>
      </c>
      <c r="N1468" s="48">
        <f t="shared" si="173"/>
        <v>94.01</v>
      </c>
      <c r="O1468" s="49">
        <f t="shared" ca="1" si="176"/>
        <v>254383000</v>
      </c>
    </row>
    <row r="1469" spans="1:15" x14ac:dyDescent="0.25">
      <c r="A1469">
        <v>1454</v>
      </c>
      <c r="B1469" s="93">
        <v>40085</v>
      </c>
      <c r="C1469" s="48">
        <v>106.510002</v>
      </c>
      <c r="D1469" s="48">
        <v>107.019997</v>
      </c>
      <c r="E1469" s="48">
        <v>105.779999</v>
      </c>
      <c r="F1469" s="48">
        <v>106</v>
      </c>
      <c r="G1469" s="49">
        <v>133733900</v>
      </c>
      <c r="H1469" s="48">
        <v>94.375625999999997</v>
      </c>
      <c r="I1469" s="52">
        <f t="shared" si="174"/>
        <v>0.89033609433962257</v>
      </c>
      <c r="J1469" s="52">
        <f t="shared" ca="1" si="175"/>
        <v>1</v>
      </c>
      <c r="K1469" s="48">
        <f t="shared" si="170"/>
        <v>94.83</v>
      </c>
      <c r="L1469" s="48">
        <f t="shared" si="171"/>
        <v>95.28</v>
      </c>
      <c r="M1469" s="48">
        <f t="shared" si="172"/>
        <v>94.18</v>
      </c>
      <c r="N1469" s="48">
        <f t="shared" si="173"/>
        <v>94.38</v>
      </c>
      <c r="O1469" s="49">
        <f t="shared" ca="1" si="176"/>
        <v>133733900</v>
      </c>
    </row>
    <row r="1470" spans="1:15" x14ac:dyDescent="0.25">
      <c r="A1470">
        <v>1455</v>
      </c>
      <c r="B1470" s="93">
        <v>40084</v>
      </c>
      <c r="C1470" s="48">
        <v>104.849998</v>
      </c>
      <c r="D1470" s="48">
        <v>106.550003</v>
      </c>
      <c r="E1470" s="48">
        <v>104.83000199999999</v>
      </c>
      <c r="F1470" s="48">
        <v>106.32</v>
      </c>
      <c r="G1470" s="49">
        <v>118285800</v>
      </c>
      <c r="H1470" s="48">
        <v>94.660533000000001</v>
      </c>
      <c r="I1470" s="52">
        <f t="shared" si="174"/>
        <v>0.89033608916478557</v>
      </c>
      <c r="J1470" s="52">
        <f t="shared" ca="1" si="175"/>
        <v>1</v>
      </c>
      <c r="K1470" s="48">
        <f t="shared" si="170"/>
        <v>93.35</v>
      </c>
      <c r="L1470" s="48">
        <f t="shared" si="171"/>
        <v>94.87</v>
      </c>
      <c r="M1470" s="48">
        <f t="shared" si="172"/>
        <v>93.33</v>
      </c>
      <c r="N1470" s="48">
        <f t="shared" si="173"/>
        <v>94.66</v>
      </c>
      <c r="O1470" s="49">
        <f t="shared" ca="1" si="176"/>
        <v>118285800</v>
      </c>
    </row>
    <row r="1471" spans="1:15" x14ac:dyDescent="0.25">
      <c r="A1471">
        <v>1456</v>
      </c>
      <c r="B1471" s="93">
        <v>40081</v>
      </c>
      <c r="C1471" s="48">
        <v>104.779999</v>
      </c>
      <c r="D1471" s="48">
        <v>105.360001</v>
      </c>
      <c r="E1471" s="48">
        <v>104.089996</v>
      </c>
      <c r="F1471" s="48">
        <v>104.449997</v>
      </c>
      <c r="G1471" s="49">
        <v>204059000</v>
      </c>
      <c r="H1471" s="48">
        <v>92.995603000000003</v>
      </c>
      <c r="I1471" s="52">
        <f t="shared" si="174"/>
        <v>0.89033610024900245</v>
      </c>
      <c r="J1471" s="52">
        <f t="shared" ca="1" si="175"/>
        <v>1</v>
      </c>
      <c r="K1471" s="48">
        <f t="shared" si="170"/>
        <v>93.29</v>
      </c>
      <c r="L1471" s="48">
        <f t="shared" si="171"/>
        <v>93.81</v>
      </c>
      <c r="M1471" s="48">
        <f t="shared" si="172"/>
        <v>92.68</v>
      </c>
      <c r="N1471" s="48">
        <f t="shared" si="173"/>
        <v>93</v>
      </c>
      <c r="O1471" s="49">
        <f t="shared" ca="1" si="176"/>
        <v>204059000</v>
      </c>
    </row>
    <row r="1472" spans="1:15" x14ac:dyDescent="0.25">
      <c r="A1472">
        <v>1457</v>
      </c>
      <c r="B1472" s="93">
        <v>40080</v>
      </c>
      <c r="C1472" s="48">
        <v>106.410004</v>
      </c>
      <c r="D1472" s="48">
        <v>106.639999</v>
      </c>
      <c r="E1472" s="48">
        <v>104.550003</v>
      </c>
      <c r="F1472" s="48">
        <v>105.010002</v>
      </c>
      <c r="G1472" s="49">
        <v>228636800</v>
      </c>
      <c r="H1472" s="48">
        <v>93.494195000000005</v>
      </c>
      <c r="I1472" s="52">
        <f t="shared" si="174"/>
        <v>0.89033609388941837</v>
      </c>
      <c r="J1472" s="52">
        <f t="shared" ca="1" si="175"/>
        <v>1</v>
      </c>
      <c r="K1472" s="48">
        <f t="shared" si="170"/>
        <v>94.74</v>
      </c>
      <c r="L1472" s="48">
        <f t="shared" si="171"/>
        <v>94.95</v>
      </c>
      <c r="M1472" s="48">
        <f t="shared" si="172"/>
        <v>93.08</v>
      </c>
      <c r="N1472" s="48">
        <f t="shared" si="173"/>
        <v>93.49</v>
      </c>
      <c r="O1472" s="49">
        <f t="shared" ca="1" si="176"/>
        <v>228636800</v>
      </c>
    </row>
    <row r="1473" spans="1:15" x14ac:dyDescent="0.25">
      <c r="A1473">
        <v>1458</v>
      </c>
      <c r="B1473" s="93">
        <v>40079</v>
      </c>
      <c r="C1473" s="48">
        <v>107.32</v>
      </c>
      <c r="D1473" s="48">
        <v>108.029999</v>
      </c>
      <c r="E1473" s="48">
        <v>105.989998</v>
      </c>
      <c r="F1473" s="48">
        <v>106.18</v>
      </c>
      <c r="G1473" s="49">
        <v>225947400</v>
      </c>
      <c r="H1473" s="48">
        <v>94.535887000000002</v>
      </c>
      <c r="I1473" s="52">
        <f t="shared" si="174"/>
        <v>0.89033609907703892</v>
      </c>
      <c r="J1473" s="52">
        <f t="shared" ca="1" si="175"/>
        <v>1</v>
      </c>
      <c r="K1473" s="48">
        <f t="shared" si="170"/>
        <v>95.55</v>
      </c>
      <c r="L1473" s="48">
        <f t="shared" si="171"/>
        <v>96.18</v>
      </c>
      <c r="M1473" s="48">
        <f t="shared" si="172"/>
        <v>94.37</v>
      </c>
      <c r="N1473" s="48">
        <f t="shared" si="173"/>
        <v>94.54</v>
      </c>
      <c r="O1473" s="49">
        <f t="shared" ca="1" si="176"/>
        <v>225947400</v>
      </c>
    </row>
    <row r="1474" spans="1:15" x14ac:dyDescent="0.25">
      <c r="A1474">
        <v>1459</v>
      </c>
      <c r="B1474" s="93">
        <v>40078</v>
      </c>
      <c r="C1474" s="48">
        <v>107.08000199999999</v>
      </c>
      <c r="D1474" s="48">
        <v>107.370003</v>
      </c>
      <c r="E1474" s="48">
        <v>106.599998</v>
      </c>
      <c r="F1474" s="48">
        <v>107.07</v>
      </c>
      <c r="G1474" s="49">
        <v>143126700</v>
      </c>
      <c r="H1474" s="48">
        <v>95.328286000000006</v>
      </c>
      <c r="I1474" s="52">
        <f t="shared" si="174"/>
        <v>0.89033609787989176</v>
      </c>
      <c r="J1474" s="52">
        <f t="shared" ca="1" si="175"/>
        <v>1</v>
      </c>
      <c r="K1474" s="48">
        <f t="shared" si="170"/>
        <v>95.34</v>
      </c>
      <c r="L1474" s="48">
        <f t="shared" si="171"/>
        <v>95.6</v>
      </c>
      <c r="M1474" s="48">
        <f t="shared" si="172"/>
        <v>94.91</v>
      </c>
      <c r="N1474" s="48">
        <f t="shared" si="173"/>
        <v>95.33</v>
      </c>
      <c r="O1474" s="49">
        <f t="shared" ca="1" si="176"/>
        <v>143126700</v>
      </c>
    </row>
    <row r="1475" spans="1:15" x14ac:dyDescent="0.25">
      <c r="A1475">
        <v>1460</v>
      </c>
      <c r="B1475" s="93">
        <v>40077</v>
      </c>
      <c r="C1475" s="48">
        <v>105.889999</v>
      </c>
      <c r="D1475" s="48">
        <v>107</v>
      </c>
      <c r="E1475" s="48">
        <v>105.660004</v>
      </c>
      <c r="F1475" s="48">
        <v>106.449997</v>
      </c>
      <c r="G1475" s="49">
        <v>151892000</v>
      </c>
      <c r="H1475" s="48">
        <v>94.776274999999998</v>
      </c>
      <c r="I1475" s="52">
        <f t="shared" si="174"/>
        <v>0.89033609836550776</v>
      </c>
      <c r="J1475" s="52">
        <f t="shared" ca="1" si="175"/>
        <v>1</v>
      </c>
      <c r="K1475" s="48">
        <f t="shared" si="170"/>
        <v>94.28</v>
      </c>
      <c r="L1475" s="48">
        <f t="shared" si="171"/>
        <v>95.27</v>
      </c>
      <c r="M1475" s="48">
        <f t="shared" si="172"/>
        <v>94.07</v>
      </c>
      <c r="N1475" s="48">
        <f t="shared" si="173"/>
        <v>94.78</v>
      </c>
      <c r="O1475" s="49">
        <f t="shared" ca="1" si="176"/>
        <v>151892000</v>
      </c>
    </row>
    <row r="1476" spans="1:15" x14ac:dyDescent="0.25">
      <c r="A1476">
        <v>1461</v>
      </c>
      <c r="B1476" s="93">
        <v>40074</v>
      </c>
      <c r="C1476" s="48">
        <v>107.150002</v>
      </c>
      <c r="D1476" s="48">
        <v>107.160004</v>
      </c>
      <c r="E1476" s="48">
        <v>106.360001</v>
      </c>
      <c r="F1476" s="48">
        <v>106.720001</v>
      </c>
      <c r="G1476" s="49">
        <v>153799100</v>
      </c>
      <c r="H1476" s="48">
        <v>95.016668999999993</v>
      </c>
      <c r="I1476" s="52">
        <f t="shared" si="174"/>
        <v>0.89033609548035886</v>
      </c>
      <c r="J1476" s="52">
        <f t="shared" ca="1" si="175"/>
        <v>1</v>
      </c>
      <c r="K1476" s="48">
        <f t="shared" si="170"/>
        <v>95.4</v>
      </c>
      <c r="L1476" s="48">
        <f t="shared" si="171"/>
        <v>95.41</v>
      </c>
      <c r="M1476" s="48">
        <f t="shared" si="172"/>
        <v>94.7</v>
      </c>
      <c r="N1476" s="48">
        <f t="shared" si="173"/>
        <v>95.02</v>
      </c>
      <c r="O1476" s="49">
        <f t="shared" ca="1" si="176"/>
        <v>153799100</v>
      </c>
    </row>
    <row r="1477" spans="1:15" x14ac:dyDescent="0.25">
      <c r="A1477">
        <v>1462</v>
      </c>
      <c r="B1477" s="93">
        <v>40073</v>
      </c>
      <c r="C1477" s="48">
        <v>107.16999800000001</v>
      </c>
      <c r="D1477" s="48">
        <v>108.05999799999999</v>
      </c>
      <c r="E1477" s="48">
        <v>106.57</v>
      </c>
      <c r="F1477" s="48">
        <v>107.160004</v>
      </c>
      <c r="G1477" s="49">
        <v>229170900</v>
      </c>
      <c r="H1477" s="48">
        <v>94.956126999999995</v>
      </c>
      <c r="I1477" s="52">
        <f t="shared" si="174"/>
        <v>0.88611537379188599</v>
      </c>
      <c r="J1477" s="52">
        <f t="shared" ca="1" si="175"/>
        <v>1</v>
      </c>
      <c r="K1477" s="48">
        <f t="shared" si="170"/>
        <v>94.96</v>
      </c>
      <c r="L1477" s="48">
        <f t="shared" si="171"/>
        <v>95.75</v>
      </c>
      <c r="M1477" s="48">
        <f t="shared" si="172"/>
        <v>94.43</v>
      </c>
      <c r="N1477" s="48">
        <f t="shared" si="173"/>
        <v>94.96</v>
      </c>
      <c r="O1477" s="49">
        <f t="shared" ca="1" si="176"/>
        <v>229170900</v>
      </c>
    </row>
    <row r="1478" spans="1:15" x14ac:dyDescent="0.25">
      <c r="A1478">
        <v>1463</v>
      </c>
      <c r="B1478" s="93">
        <v>40072</v>
      </c>
      <c r="C1478" s="48">
        <v>106.099998</v>
      </c>
      <c r="D1478" s="48">
        <v>107.339996</v>
      </c>
      <c r="E1478" s="48">
        <v>105.730003</v>
      </c>
      <c r="F1478" s="48">
        <v>107.32</v>
      </c>
      <c r="G1478" s="49">
        <v>206406300</v>
      </c>
      <c r="H1478" s="48">
        <v>95.097900999999993</v>
      </c>
      <c r="I1478" s="52">
        <f t="shared" si="174"/>
        <v>0.88611536526276558</v>
      </c>
      <c r="J1478" s="52">
        <f t="shared" ca="1" si="175"/>
        <v>1</v>
      </c>
      <c r="K1478" s="48">
        <f t="shared" si="170"/>
        <v>94.02</v>
      </c>
      <c r="L1478" s="48">
        <f t="shared" si="171"/>
        <v>95.12</v>
      </c>
      <c r="M1478" s="48">
        <f t="shared" si="172"/>
        <v>93.69</v>
      </c>
      <c r="N1478" s="48">
        <f t="shared" si="173"/>
        <v>95.1</v>
      </c>
      <c r="O1478" s="49">
        <f t="shared" ca="1" si="176"/>
        <v>206406300</v>
      </c>
    </row>
    <row r="1479" spans="1:15" x14ac:dyDescent="0.25">
      <c r="A1479">
        <v>1464</v>
      </c>
      <c r="B1479" s="93">
        <v>40071</v>
      </c>
      <c r="C1479" s="48">
        <v>105.449997</v>
      </c>
      <c r="D1479" s="48">
        <v>106.110001</v>
      </c>
      <c r="E1479" s="48">
        <v>104.760002</v>
      </c>
      <c r="F1479" s="48">
        <v>105.720001</v>
      </c>
      <c r="G1479" s="49">
        <v>196795900</v>
      </c>
      <c r="H1479" s="48">
        <v>93.680117999999993</v>
      </c>
      <c r="I1479" s="52">
        <f t="shared" si="174"/>
        <v>0.88611537186799683</v>
      </c>
      <c r="J1479" s="52">
        <f t="shared" ca="1" si="175"/>
        <v>1</v>
      </c>
      <c r="K1479" s="48">
        <f t="shared" si="170"/>
        <v>93.44</v>
      </c>
      <c r="L1479" s="48">
        <f t="shared" si="171"/>
        <v>94.03</v>
      </c>
      <c r="M1479" s="48">
        <f t="shared" si="172"/>
        <v>92.83</v>
      </c>
      <c r="N1479" s="48">
        <f t="shared" si="173"/>
        <v>93.68</v>
      </c>
      <c r="O1479" s="49">
        <f t="shared" ca="1" si="176"/>
        <v>196795900</v>
      </c>
    </row>
    <row r="1480" spans="1:15" x14ac:dyDescent="0.25">
      <c r="A1480">
        <v>1465</v>
      </c>
      <c r="B1480" s="93">
        <v>40070</v>
      </c>
      <c r="C1480" s="48">
        <v>103.879997</v>
      </c>
      <c r="D1480" s="48">
        <v>105.459999</v>
      </c>
      <c r="E1480" s="48">
        <v>103.150002</v>
      </c>
      <c r="F1480" s="48">
        <v>105.279999</v>
      </c>
      <c r="G1480" s="49">
        <v>149593800</v>
      </c>
      <c r="H1480" s="48">
        <v>93.290225000000007</v>
      </c>
      <c r="I1480" s="52">
        <f t="shared" si="174"/>
        <v>0.88611536745930253</v>
      </c>
      <c r="J1480" s="52">
        <f t="shared" ca="1" si="175"/>
        <v>1</v>
      </c>
      <c r="K1480" s="48">
        <f t="shared" si="170"/>
        <v>92.05</v>
      </c>
      <c r="L1480" s="48">
        <f t="shared" si="171"/>
        <v>93.45</v>
      </c>
      <c r="M1480" s="48">
        <f t="shared" si="172"/>
        <v>91.4</v>
      </c>
      <c r="N1480" s="48">
        <f t="shared" si="173"/>
        <v>93.29</v>
      </c>
      <c r="O1480" s="49">
        <f t="shared" ca="1" si="176"/>
        <v>149593800</v>
      </c>
    </row>
    <row r="1481" spans="1:15" x14ac:dyDescent="0.25">
      <c r="A1481">
        <v>1466</v>
      </c>
      <c r="B1481" s="93">
        <v>40067</v>
      </c>
      <c r="C1481" s="48">
        <v>104.989998</v>
      </c>
      <c r="D1481" s="48">
        <v>105.300003</v>
      </c>
      <c r="E1481" s="48">
        <v>104.279999</v>
      </c>
      <c r="F1481" s="48">
        <v>104.769997</v>
      </c>
      <c r="G1481" s="49">
        <v>152360100</v>
      </c>
      <c r="H1481" s="48">
        <v>92.838305000000005</v>
      </c>
      <c r="I1481" s="52">
        <f t="shared" si="174"/>
        <v>0.88611537327809609</v>
      </c>
      <c r="J1481" s="52">
        <f t="shared" ca="1" si="175"/>
        <v>1</v>
      </c>
      <c r="K1481" s="48">
        <f t="shared" si="170"/>
        <v>93.03</v>
      </c>
      <c r="L1481" s="48">
        <f t="shared" si="171"/>
        <v>93.31</v>
      </c>
      <c r="M1481" s="48">
        <f t="shared" si="172"/>
        <v>92.4</v>
      </c>
      <c r="N1481" s="48">
        <f t="shared" si="173"/>
        <v>92.84</v>
      </c>
      <c r="O1481" s="49">
        <f t="shared" ca="1" si="176"/>
        <v>152360100</v>
      </c>
    </row>
    <row r="1482" spans="1:15" x14ac:dyDescent="0.25">
      <c r="A1482">
        <v>1467</v>
      </c>
      <c r="B1482" s="93">
        <v>40066</v>
      </c>
      <c r="C1482" s="48">
        <v>103.800003</v>
      </c>
      <c r="D1482" s="48">
        <v>104.860001</v>
      </c>
      <c r="E1482" s="48">
        <v>103.220001</v>
      </c>
      <c r="F1482" s="48">
        <v>104.790001</v>
      </c>
      <c r="G1482" s="49">
        <v>162902400</v>
      </c>
      <c r="H1482" s="48">
        <v>92.856031000000002</v>
      </c>
      <c r="I1482" s="52">
        <f t="shared" si="174"/>
        <v>0.88611537469114066</v>
      </c>
      <c r="J1482" s="52">
        <f t="shared" ca="1" si="175"/>
        <v>1</v>
      </c>
      <c r="K1482" s="48">
        <f t="shared" si="170"/>
        <v>91.98</v>
      </c>
      <c r="L1482" s="48">
        <f t="shared" si="171"/>
        <v>92.92</v>
      </c>
      <c r="M1482" s="48">
        <f t="shared" si="172"/>
        <v>91.46</v>
      </c>
      <c r="N1482" s="48">
        <f t="shared" si="173"/>
        <v>92.86</v>
      </c>
      <c r="O1482" s="49">
        <f t="shared" ca="1" si="176"/>
        <v>162902400</v>
      </c>
    </row>
    <row r="1483" spans="1:15" x14ac:dyDescent="0.25">
      <c r="A1483">
        <v>1468</v>
      </c>
      <c r="B1483" s="93">
        <v>40065</v>
      </c>
      <c r="C1483" s="48">
        <v>103.120003</v>
      </c>
      <c r="D1483" s="48">
        <v>104.08000199999999</v>
      </c>
      <c r="E1483" s="48">
        <v>102.800003</v>
      </c>
      <c r="F1483" s="48">
        <v>103.730003</v>
      </c>
      <c r="G1483" s="49">
        <v>154612500</v>
      </c>
      <c r="H1483" s="48">
        <v>91.916751000000005</v>
      </c>
      <c r="I1483" s="52">
        <f t="shared" si="174"/>
        <v>0.88611537975179666</v>
      </c>
      <c r="J1483" s="52">
        <f t="shared" ca="1" si="175"/>
        <v>1</v>
      </c>
      <c r="K1483" s="48">
        <f t="shared" si="170"/>
        <v>91.38</v>
      </c>
      <c r="L1483" s="48">
        <f t="shared" si="171"/>
        <v>92.23</v>
      </c>
      <c r="M1483" s="48">
        <f t="shared" si="172"/>
        <v>91.09</v>
      </c>
      <c r="N1483" s="48">
        <f t="shared" si="173"/>
        <v>91.92</v>
      </c>
      <c r="O1483" s="49">
        <f t="shared" ca="1" si="176"/>
        <v>154612500</v>
      </c>
    </row>
    <row r="1484" spans="1:15" x14ac:dyDescent="0.25">
      <c r="A1484">
        <v>1469</v>
      </c>
      <c r="B1484" s="93">
        <v>40064</v>
      </c>
      <c r="C1484" s="48">
        <v>103</v>
      </c>
      <c r="D1484" s="48">
        <v>103.050003</v>
      </c>
      <c r="E1484" s="48">
        <v>102.389999</v>
      </c>
      <c r="F1484" s="48">
        <v>102.94000200000001</v>
      </c>
      <c r="G1484" s="49">
        <v>132909100</v>
      </c>
      <c r="H1484" s="48">
        <v>91.216718999999998</v>
      </c>
      <c r="I1484" s="52">
        <f t="shared" si="174"/>
        <v>0.88611538010267366</v>
      </c>
      <c r="J1484" s="52">
        <f t="shared" ca="1" si="175"/>
        <v>1</v>
      </c>
      <c r="K1484" s="48">
        <f t="shared" si="170"/>
        <v>91.27</v>
      </c>
      <c r="L1484" s="48">
        <f t="shared" si="171"/>
        <v>91.31</v>
      </c>
      <c r="M1484" s="48">
        <f t="shared" si="172"/>
        <v>90.73</v>
      </c>
      <c r="N1484" s="48">
        <f t="shared" si="173"/>
        <v>91.22</v>
      </c>
      <c r="O1484" s="49">
        <f t="shared" ca="1" si="176"/>
        <v>132909100</v>
      </c>
    </row>
    <row r="1485" spans="1:15" x14ac:dyDescent="0.25">
      <c r="A1485">
        <v>1470</v>
      </c>
      <c r="B1485" s="93">
        <v>40060</v>
      </c>
      <c r="C1485" s="48">
        <v>100.849998</v>
      </c>
      <c r="D1485" s="48">
        <v>102.089996</v>
      </c>
      <c r="E1485" s="48">
        <v>100.550003</v>
      </c>
      <c r="F1485" s="48">
        <v>102.05999799999999</v>
      </c>
      <c r="G1485" s="49">
        <v>142687900</v>
      </c>
      <c r="H1485" s="48">
        <v>90.436932999999996</v>
      </c>
      <c r="I1485" s="52">
        <f t="shared" si="174"/>
        <v>0.88611537107809857</v>
      </c>
      <c r="J1485" s="52">
        <f t="shared" ca="1" si="175"/>
        <v>1</v>
      </c>
      <c r="K1485" s="48">
        <f t="shared" si="170"/>
        <v>89.36</v>
      </c>
      <c r="L1485" s="48">
        <f t="shared" si="171"/>
        <v>90.46</v>
      </c>
      <c r="M1485" s="48">
        <f t="shared" si="172"/>
        <v>89.1</v>
      </c>
      <c r="N1485" s="48">
        <f t="shared" si="173"/>
        <v>90.44</v>
      </c>
      <c r="O1485" s="49">
        <f t="shared" ca="1" si="176"/>
        <v>142687900</v>
      </c>
    </row>
    <row r="1486" spans="1:15" x14ac:dyDescent="0.25">
      <c r="A1486">
        <v>1471</v>
      </c>
      <c r="B1486" s="93">
        <v>40059</v>
      </c>
      <c r="C1486" s="48">
        <v>100.400002</v>
      </c>
      <c r="D1486" s="48">
        <v>100.769997</v>
      </c>
      <c r="E1486" s="48">
        <v>99.589995999999999</v>
      </c>
      <c r="F1486" s="48">
        <v>100.650002</v>
      </c>
      <c r="G1486" s="49">
        <v>143572300</v>
      </c>
      <c r="H1486" s="48">
        <v>89.187513999999993</v>
      </c>
      <c r="I1486" s="52">
        <f t="shared" si="174"/>
        <v>0.88611537235736959</v>
      </c>
      <c r="J1486" s="52">
        <f t="shared" ca="1" si="175"/>
        <v>1</v>
      </c>
      <c r="K1486" s="48">
        <f t="shared" si="170"/>
        <v>88.97</v>
      </c>
      <c r="L1486" s="48">
        <f t="shared" si="171"/>
        <v>89.29</v>
      </c>
      <c r="M1486" s="48">
        <f t="shared" si="172"/>
        <v>88.25</v>
      </c>
      <c r="N1486" s="48">
        <f t="shared" si="173"/>
        <v>89.19</v>
      </c>
      <c r="O1486" s="49">
        <f t="shared" ca="1" si="176"/>
        <v>143572300</v>
      </c>
    </row>
    <row r="1487" spans="1:15" x14ac:dyDescent="0.25">
      <c r="A1487">
        <v>1472</v>
      </c>
      <c r="B1487" s="93">
        <v>40058</v>
      </c>
      <c r="C1487" s="48">
        <v>99.779999000000004</v>
      </c>
      <c r="D1487" s="48">
        <v>100.44000200000001</v>
      </c>
      <c r="E1487" s="48">
        <v>99.57</v>
      </c>
      <c r="F1487" s="48">
        <v>99.82</v>
      </c>
      <c r="G1487" s="49">
        <v>171805000</v>
      </c>
      <c r="H1487" s="48">
        <v>88.452036000000007</v>
      </c>
      <c r="I1487" s="52">
        <f t="shared" si="174"/>
        <v>0.88611536766179133</v>
      </c>
      <c r="J1487" s="52">
        <f t="shared" ca="1" si="175"/>
        <v>1</v>
      </c>
      <c r="K1487" s="48">
        <f t="shared" si="170"/>
        <v>88.42</v>
      </c>
      <c r="L1487" s="48">
        <f t="shared" si="171"/>
        <v>89</v>
      </c>
      <c r="M1487" s="48">
        <f t="shared" si="172"/>
        <v>88.23</v>
      </c>
      <c r="N1487" s="48">
        <f t="shared" si="173"/>
        <v>88.45</v>
      </c>
      <c r="O1487" s="49">
        <f t="shared" ca="1" si="176"/>
        <v>171805000</v>
      </c>
    </row>
    <row r="1488" spans="1:15" x14ac:dyDescent="0.25">
      <c r="A1488">
        <v>1473</v>
      </c>
      <c r="B1488" s="93">
        <v>40057</v>
      </c>
      <c r="C1488" s="48">
        <v>101.949997</v>
      </c>
      <c r="D1488" s="48">
        <v>103.239998</v>
      </c>
      <c r="E1488" s="48">
        <v>99.989998</v>
      </c>
      <c r="F1488" s="48">
        <v>100.199997</v>
      </c>
      <c r="G1488" s="49">
        <v>321276800</v>
      </c>
      <c r="H1488" s="48">
        <v>88.788758000000001</v>
      </c>
      <c r="I1488" s="52">
        <f t="shared" si="174"/>
        <v>0.88611537583179778</v>
      </c>
      <c r="J1488" s="52">
        <f t="shared" ca="1" si="175"/>
        <v>1</v>
      </c>
      <c r="K1488" s="48">
        <f t="shared" ref="K1488:K1551" si="177">ROUND($I1488*C1488,2)</f>
        <v>90.34</v>
      </c>
      <c r="L1488" s="48">
        <f t="shared" ref="L1488:L1551" si="178">ROUND($I1488*D1488,2)</f>
        <v>91.48</v>
      </c>
      <c r="M1488" s="48">
        <f t="shared" ref="M1488:M1551" si="179">ROUND($I1488*E1488,2)</f>
        <v>88.6</v>
      </c>
      <c r="N1488" s="48">
        <f t="shared" ref="N1488:N1551" si="180">ROUND($I1488*F1488,2)</f>
        <v>88.79</v>
      </c>
      <c r="O1488" s="49">
        <f t="shared" ca="1" si="176"/>
        <v>321276800</v>
      </c>
    </row>
    <row r="1489" spans="1:15" x14ac:dyDescent="0.25">
      <c r="A1489">
        <v>1474</v>
      </c>
      <c r="B1489" s="93">
        <v>40056</v>
      </c>
      <c r="C1489" s="48">
        <v>102.370003</v>
      </c>
      <c r="D1489" s="48">
        <v>102.58000199999999</v>
      </c>
      <c r="E1489" s="48">
        <v>101.790001</v>
      </c>
      <c r="F1489" s="48">
        <v>102.459999</v>
      </c>
      <c r="G1489" s="49">
        <v>176051600</v>
      </c>
      <c r="H1489" s="48">
        <v>90.791380000000004</v>
      </c>
      <c r="I1489" s="52">
        <f t="shared" si="174"/>
        <v>0.88611537074092694</v>
      </c>
      <c r="J1489" s="52">
        <f t="shared" ca="1" si="175"/>
        <v>1</v>
      </c>
      <c r="K1489" s="48">
        <f t="shared" si="177"/>
        <v>90.71</v>
      </c>
      <c r="L1489" s="48">
        <f t="shared" si="178"/>
        <v>90.9</v>
      </c>
      <c r="M1489" s="48">
        <f t="shared" si="179"/>
        <v>90.2</v>
      </c>
      <c r="N1489" s="48">
        <f t="shared" si="180"/>
        <v>90.79</v>
      </c>
      <c r="O1489" s="49">
        <f t="shared" ca="1" si="176"/>
        <v>176051600</v>
      </c>
    </row>
    <row r="1490" spans="1:15" x14ac:dyDescent="0.25">
      <c r="A1490">
        <v>1475</v>
      </c>
      <c r="B1490" s="93">
        <v>40053</v>
      </c>
      <c r="C1490" s="48">
        <v>104.230003</v>
      </c>
      <c r="D1490" s="48">
        <v>104.349998</v>
      </c>
      <c r="E1490" s="48">
        <v>102.66999800000001</v>
      </c>
      <c r="F1490" s="48">
        <v>103.379997</v>
      </c>
      <c r="G1490" s="49">
        <v>147024400</v>
      </c>
      <c r="H1490" s="48">
        <v>91.606605000000002</v>
      </c>
      <c r="I1490" s="52">
        <f t="shared" ref="I1490:I1553" si="181">H1490/F1490</f>
        <v>0.88611537684606434</v>
      </c>
      <c r="J1490" s="52">
        <f t="shared" ref="J1490:J1553" ca="1" si="182">INDEX(OFFSET($T$15,0,0,$S$13+1,1),MATCH(B1490,OFFSET($Q$15,0,0,$S$13+1,1),-1))</f>
        <v>1</v>
      </c>
      <c r="K1490" s="48">
        <f t="shared" si="177"/>
        <v>92.36</v>
      </c>
      <c r="L1490" s="48">
        <f t="shared" si="178"/>
        <v>92.47</v>
      </c>
      <c r="M1490" s="48">
        <f t="shared" si="179"/>
        <v>90.98</v>
      </c>
      <c r="N1490" s="48">
        <f t="shared" si="180"/>
        <v>91.61</v>
      </c>
      <c r="O1490" s="49">
        <f t="shared" ref="O1490:O1553" ca="1" si="183">G1490*J1490</f>
        <v>147024400</v>
      </c>
    </row>
    <row r="1491" spans="1:15" x14ac:dyDescent="0.25">
      <c r="A1491">
        <v>1476</v>
      </c>
      <c r="B1491" s="93">
        <v>40052</v>
      </c>
      <c r="C1491" s="48">
        <v>103.110001</v>
      </c>
      <c r="D1491" s="48">
        <v>103.720001</v>
      </c>
      <c r="E1491" s="48">
        <v>101.94000200000001</v>
      </c>
      <c r="F1491" s="48">
        <v>103.400002</v>
      </c>
      <c r="G1491" s="49">
        <v>196230100</v>
      </c>
      <c r="H1491" s="48">
        <v>91.624330999999998</v>
      </c>
      <c r="I1491" s="52">
        <f t="shared" si="181"/>
        <v>0.88611536970763305</v>
      </c>
      <c r="J1491" s="52">
        <f t="shared" ca="1" si="182"/>
        <v>1</v>
      </c>
      <c r="K1491" s="48">
        <f t="shared" si="177"/>
        <v>91.37</v>
      </c>
      <c r="L1491" s="48">
        <f t="shared" si="178"/>
        <v>91.91</v>
      </c>
      <c r="M1491" s="48">
        <f t="shared" si="179"/>
        <v>90.33</v>
      </c>
      <c r="N1491" s="48">
        <f t="shared" si="180"/>
        <v>91.62</v>
      </c>
      <c r="O1491" s="49">
        <f t="shared" ca="1" si="183"/>
        <v>196230100</v>
      </c>
    </row>
    <row r="1492" spans="1:15" x14ac:dyDescent="0.25">
      <c r="A1492">
        <v>1477</v>
      </c>
      <c r="B1492" s="93">
        <v>40051</v>
      </c>
      <c r="C1492" s="48">
        <v>102.839996</v>
      </c>
      <c r="D1492" s="48">
        <v>103.639999</v>
      </c>
      <c r="E1492" s="48">
        <v>102.489998</v>
      </c>
      <c r="F1492" s="48">
        <v>103.16999800000001</v>
      </c>
      <c r="G1492" s="49">
        <v>194620700</v>
      </c>
      <c r="H1492" s="48">
        <v>91.420520999999994</v>
      </c>
      <c r="I1492" s="52">
        <f t="shared" si="181"/>
        <v>0.88611537047814992</v>
      </c>
      <c r="J1492" s="52">
        <f t="shared" ca="1" si="182"/>
        <v>1</v>
      </c>
      <c r="K1492" s="48">
        <f t="shared" si="177"/>
        <v>91.13</v>
      </c>
      <c r="L1492" s="48">
        <f t="shared" si="178"/>
        <v>91.84</v>
      </c>
      <c r="M1492" s="48">
        <f t="shared" si="179"/>
        <v>90.82</v>
      </c>
      <c r="N1492" s="48">
        <f t="shared" si="180"/>
        <v>91.42</v>
      </c>
      <c r="O1492" s="49">
        <f t="shared" ca="1" si="183"/>
        <v>194620700</v>
      </c>
    </row>
    <row r="1493" spans="1:15" x14ac:dyDescent="0.25">
      <c r="A1493">
        <v>1478</v>
      </c>
      <c r="B1493" s="93">
        <v>40050</v>
      </c>
      <c r="C1493" s="48">
        <v>103.370003</v>
      </c>
      <c r="D1493" s="48">
        <v>104.260002</v>
      </c>
      <c r="E1493" s="48">
        <v>102.94000200000001</v>
      </c>
      <c r="F1493" s="48">
        <v>103.160004</v>
      </c>
      <c r="G1493" s="49">
        <v>215310600</v>
      </c>
      <c r="H1493" s="48">
        <v>91.411664999999999</v>
      </c>
      <c r="I1493" s="52">
        <f t="shared" si="181"/>
        <v>0.88611536889820208</v>
      </c>
      <c r="J1493" s="52">
        <f t="shared" ca="1" si="182"/>
        <v>1</v>
      </c>
      <c r="K1493" s="48">
        <f t="shared" si="177"/>
        <v>91.6</v>
      </c>
      <c r="L1493" s="48">
        <f t="shared" si="178"/>
        <v>92.39</v>
      </c>
      <c r="M1493" s="48">
        <f t="shared" si="179"/>
        <v>91.22</v>
      </c>
      <c r="N1493" s="48">
        <f t="shared" si="180"/>
        <v>91.41</v>
      </c>
      <c r="O1493" s="49">
        <f t="shared" ca="1" si="183"/>
        <v>215310600</v>
      </c>
    </row>
    <row r="1494" spans="1:15" x14ac:dyDescent="0.25">
      <c r="A1494">
        <v>1479</v>
      </c>
      <c r="B1494" s="93">
        <v>40049</v>
      </c>
      <c r="C1494" s="48">
        <v>103.389999</v>
      </c>
      <c r="D1494" s="48">
        <v>103.949997</v>
      </c>
      <c r="E1494" s="48">
        <v>102.589996</v>
      </c>
      <c r="F1494" s="48">
        <v>102.959999</v>
      </c>
      <c r="G1494" s="49">
        <v>191279000</v>
      </c>
      <c r="H1494" s="48">
        <v>91.234437999999997</v>
      </c>
      <c r="I1494" s="52">
        <f t="shared" si="181"/>
        <v>0.88611537379676941</v>
      </c>
      <c r="J1494" s="52">
        <f t="shared" ca="1" si="182"/>
        <v>1</v>
      </c>
      <c r="K1494" s="48">
        <f t="shared" si="177"/>
        <v>91.62</v>
      </c>
      <c r="L1494" s="48">
        <f t="shared" si="178"/>
        <v>92.11</v>
      </c>
      <c r="M1494" s="48">
        <f t="shared" si="179"/>
        <v>90.91</v>
      </c>
      <c r="N1494" s="48">
        <f t="shared" si="180"/>
        <v>91.23</v>
      </c>
      <c r="O1494" s="49">
        <f t="shared" ca="1" si="183"/>
        <v>191279000</v>
      </c>
    </row>
    <row r="1495" spans="1:15" x14ac:dyDescent="0.25">
      <c r="A1495">
        <v>1480</v>
      </c>
      <c r="B1495" s="93">
        <v>40046</v>
      </c>
      <c r="C1495" s="48">
        <v>101.82</v>
      </c>
      <c r="D1495" s="48">
        <v>103.129997</v>
      </c>
      <c r="E1495" s="48">
        <v>101.620003</v>
      </c>
      <c r="F1495" s="48">
        <v>102.970001</v>
      </c>
      <c r="G1495" s="49">
        <v>224605000</v>
      </c>
      <c r="H1495" s="48">
        <v>91.243301000000002</v>
      </c>
      <c r="I1495" s="52">
        <f t="shared" si="181"/>
        <v>0.88611537451572919</v>
      </c>
      <c r="J1495" s="52">
        <f t="shared" ca="1" si="182"/>
        <v>1</v>
      </c>
      <c r="K1495" s="48">
        <f t="shared" si="177"/>
        <v>90.22</v>
      </c>
      <c r="L1495" s="48">
        <f t="shared" si="178"/>
        <v>91.39</v>
      </c>
      <c r="M1495" s="48">
        <f t="shared" si="179"/>
        <v>90.05</v>
      </c>
      <c r="N1495" s="48">
        <f t="shared" si="180"/>
        <v>91.24</v>
      </c>
      <c r="O1495" s="49">
        <f t="shared" ca="1" si="183"/>
        <v>224605000</v>
      </c>
    </row>
    <row r="1496" spans="1:15" x14ac:dyDescent="0.25">
      <c r="A1496">
        <v>1481</v>
      </c>
      <c r="B1496" s="93">
        <v>40045</v>
      </c>
      <c r="C1496" s="48">
        <v>100.089996</v>
      </c>
      <c r="D1496" s="48">
        <v>101.220001</v>
      </c>
      <c r="E1496" s="48">
        <v>99.870002999999997</v>
      </c>
      <c r="F1496" s="48">
        <v>100.989998</v>
      </c>
      <c r="G1496" s="49">
        <v>174131300</v>
      </c>
      <c r="H1496" s="48">
        <v>89.488789999999995</v>
      </c>
      <c r="I1496" s="52">
        <f t="shared" si="181"/>
        <v>0.88611537550480979</v>
      </c>
      <c r="J1496" s="52">
        <f t="shared" ca="1" si="182"/>
        <v>1</v>
      </c>
      <c r="K1496" s="48">
        <f t="shared" si="177"/>
        <v>88.69</v>
      </c>
      <c r="L1496" s="48">
        <f t="shared" si="178"/>
        <v>89.69</v>
      </c>
      <c r="M1496" s="48">
        <f t="shared" si="179"/>
        <v>88.5</v>
      </c>
      <c r="N1496" s="48">
        <f t="shared" si="180"/>
        <v>89.49</v>
      </c>
      <c r="O1496" s="49">
        <f t="shared" ca="1" si="183"/>
        <v>174131300</v>
      </c>
    </row>
    <row r="1497" spans="1:15" x14ac:dyDescent="0.25">
      <c r="A1497">
        <v>1482</v>
      </c>
      <c r="B1497" s="93">
        <v>40044</v>
      </c>
      <c r="C1497" s="48">
        <v>98.309997999999993</v>
      </c>
      <c r="D1497" s="48">
        <v>100.300003</v>
      </c>
      <c r="E1497" s="48">
        <v>98.209998999999996</v>
      </c>
      <c r="F1497" s="48">
        <v>99.959998999999996</v>
      </c>
      <c r="G1497" s="49">
        <v>192812800</v>
      </c>
      <c r="H1497" s="48">
        <v>88.576092000000003</v>
      </c>
      <c r="I1497" s="52">
        <f t="shared" si="181"/>
        <v>0.88611537501115822</v>
      </c>
      <c r="J1497" s="52">
        <f t="shared" ca="1" si="182"/>
        <v>1</v>
      </c>
      <c r="K1497" s="48">
        <f t="shared" si="177"/>
        <v>87.11</v>
      </c>
      <c r="L1497" s="48">
        <f t="shared" si="178"/>
        <v>88.88</v>
      </c>
      <c r="M1497" s="48">
        <f t="shared" si="179"/>
        <v>87.03</v>
      </c>
      <c r="N1497" s="48">
        <f t="shared" si="180"/>
        <v>88.58</v>
      </c>
      <c r="O1497" s="49">
        <f t="shared" ca="1" si="183"/>
        <v>192812800</v>
      </c>
    </row>
    <row r="1498" spans="1:15" x14ac:dyDescent="0.25">
      <c r="A1498">
        <v>1483</v>
      </c>
      <c r="B1498" s="93">
        <v>40043</v>
      </c>
      <c r="C1498" s="48">
        <v>98.529999000000004</v>
      </c>
      <c r="D1498" s="48">
        <v>99.440002000000007</v>
      </c>
      <c r="E1498" s="48">
        <v>98.349997999999999</v>
      </c>
      <c r="F1498" s="48">
        <v>99.089995999999999</v>
      </c>
      <c r="G1498" s="49">
        <v>173461500</v>
      </c>
      <c r="H1498" s="48">
        <v>87.805169000000006</v>
      </c>
      <c r="I1498" s="52">
        <f t="shared" si="181"/>
        <v>0.88611537536039464</v>
      </c>
      <c r="J1498" s="52">
        <f t="shared" ca="1" si="182"/>
        <v>1</v>
      </c>
      <c r="K1498" s="48">
        <f t="shared" si="177"/>
        <v>87.31</v>
      </c>
      <c r="L1498" s="48">
        <f t="shared" si="178"/>
        <v>88.12</v>
      </c>
      <c r="M1498" s="48">
        <f t="shared" si="179"/>
        <v>87.15</v>
      </c>
      <c r="N1498" s="48">
        <f t="shared" si="180"/>
        <v>87.81</v>
      </c>
      <c r="O1498" s="49">
        <f t="shared" ca="1" si="183"/>
        <v>173461500</v>
      </c>
    </row>
    <row r="1499" spans="1:15" x14ac:dyDescent="0.25">
      <c r="A1499">
        <v>1484</v>
      </c>
      <c r="B1499" s="93">
        <v>40042</v>
      </c>
      <c r="C1499" s="48">
        <v>98.849997999999999</v>
      </c>
      <c r="D1499" s="48">
        <v>98.949996999999996</v>
      </c>
      <c r="E1499" s="48">
        <v>98.110000999999997</v>
      </c>
      <c r="F1499" s="48">
        <v>98.309997999999993</v>
      </c>
      <c r="G1499" s="49">
        <v>237667500</v>
      </c>
      <c r="H1499" s="48">
        <v>87.114000000000004</v>
      </c>
      <c r="I1499" s="52">
        <f t="shared" si="181"/>
        <v>0.88611536743190666</v>
      </c>
      <c r="J1499" s="52">
        <f t="shared" ca="1" si="182"/>
        <v>1</v>
      </c>
      <c r="K1499" s="48">
        <f t="shared" si="177"/>
        <v>87.59</v>
      </c>
      <c r="L1499" s="48">
        <f t="shared" si="178"/>
        <v>87.68</v>
      </c>
      <c r="M1499" s="48">
        <f t="shared" si="179"/>
        <v>86.94</v>
      </c>
      <c r="N1499" s="48">
        <f t="shared" si="180"/>
        <v>87.11</v>
      </c>
      <c r="O1499" s="49">
        <f t="shared" ca="1" si="183"/>
        <v>237667500</v>
      </c>
    </row>
    <row r="1500" spans="1:15" x14ac:dyDescent="0.25">
      <c r="A1500">
        <v>1485</v>
      </c>
      <c r="B1500" s="93">
        <v>40039</v>
      </c>
      <c r="C1500" s="48">
        <v>101.519997</v>
      </c>
      <c r="D1500" s="48">
        <v>101.599998</v>
      </c>
      <c r="E1500" s="48">
        <v>99.699996999999996</v>
      </c>
      <c r="F1500" s="48">
        <v>100.790001</v>
      </c>
      <c r="G1500" s="49">
        <v>199616100</v>
      </c>
      <c r="H1500" s="48">
        <v>89.311569000000006</v>
      </c>
      <c r="I1500" s="52">
        <f t="shared" si="181"/>
        <v>0.88611536971807359</v>
      </c>
      <c r="J1500" s="52">
        <f t="shared" ca="1" si="182"/>
        <v>1</v>
      </c>
      <c r="K1500" s="48">
        <f t="shared" si="177"/>
        <v>89.96</v>
      </c>
      <c r="L1500" s="48">
        <f t="shared" si="178"/>
        <v>90.03</v>
      </c>
      <c r="M1500" s="48">
        <f t="shared" si="179"/>
        <v>88.35</v>
      </c>
      <c r="N1500" s="48">
        <f t="shared" si="180"/>
        <v>89.31</v>
      </c>
      <c r="O1500" s="49">
        <f t="shared" ca="1" si="183"/>
        <v>199616100</v>
      </c>
    </row>
    <row r="1501" spans="1:15" x14ac:dyDescent="0.25">
      <c r="A1501">
        <v>1486</v>
      </c>
      <c r="B1501" s="93">
        <v>40038</v>
      </c>
      <c r="C1501" s="48">
        <v>101.260002</v>
      </c>
      <c r="D1501" s="48">
        <v>101.610001</v>
      </c>
      <c r="E1501" s="48">
        <v>100.260002</v>
      </c>
      <c r="F1501" s="48">
        <v>101.57</v>
      </c>
      <c r="G1501" s="49">
        <v>176449500</v>
      </c>
      <c r="H1501" s="48">
        <v>90.002737999999994</v>
      </c>
      <c r="I1501" s="52">
        <f t="shared" si="181"/>
        <v>0.88611536871123364</v>
      </c>
      <c r="J1501" s="52">
        <f t="shared" ca="1" si="182"/>
        <v>1</v>
      </c>
      <c r="K1501" s="48">
        <f t="shared" si="177"/>
        <v>89.73</v>
      </c>
      <c r="L1501" s="48">
        <f t="shared" si="178"/>
        <v>90.04</v>
      </c>
      <c r="M1501" s="48">
        <f t="shared" si="179"/>
        <v>88.84</v>
      </c>
      <c r="N1501" s="48">
        <f t="shared" si="180"/>
        <v>90</v>
      </c>
      <c r="O1501" s="49">
        <f t="shared" ca="1" si="183"/>
        <v>176449500</v>
      </c>
    </row>
    <row r="1502" spans="1:15" x14ac:dyDescent="0.25">
      <c r="A1502">
        <v>1487</v>
      </c>
      <c r="B1502" s="93">
        <v>40037</v>
      </c>
      <c r="C1502" s="48">
        <v>99.559997999999993</v>
      </c>
      <c r="D1502" s="48">
        <v>101.55999799999999</v>
      </c>
      <c r="E1502" s="48">
        <v>99.510002</v>
      </c>
      <c r="F1502" s="48">
        <v>100.800003</v>
      </c>
      <c r="G1502" s="49">
        <v>219052400</v>
      </c>
      <c r="H1502" s="48">
        <v>89.320431999999997</v>
      </c>
      <c r="I1502" s="52">
        <f t="shared" si="181"/>
        <v>0.88611537045291544</v>
      </c>
      <c r="J1502" s="52">
        <f t="shared" ca="1" si="182"/>
        <v>1</v>
      </c>
      <c r="K1502" s="48">
        <f t="shared" si="177"/>
        <v>88.22</v>
      </c>
      <c r="L1502" s="48">
        <f t="shared" si="178"/>
        <v>89.99</v>
      </c>
      <c r="M1502" s="48">
        <f t="shared" si="179"/>
        <v>88.18</v>
      </c>
      <c r="N1502" s="48">
        <f t="shared" si="180"/>
        <v>89.32</v>
      </c>
      <c r="O1502" s="49">
        <f t="shared" ca="1" si="183"/>
        <v>219052400</v>
      </c>
    </row>
    <row r="1503" spans="1:15" x14ac:dyDescent="0.25">
      <c r="A1503">
        <v>1488</v>
      </c>
      <c r="B1503" s="93">
        <v>40036</v>
      </c>
      <c r="C1503" s="48">
        <v>100.540001</v>
      </c>
      <c r="D1503" s="48">
        <v>100.610001</v>
      </c>
      <c r="E1503" s="48">
        <v>99.459998999999996</v>
      </c>
      <c r="F1503" s="48">
        <v>99.730002999999996</v>
      </c>
      <c r="G1503" s="49">
        <v>157301000</v>
      </c>
      <c r="H1503" s="48">
        <v>88.372288999999995</v>
      </c>
      <c r="I1503" s="52">
        <f t="shared" si="181"/>
        <v>0.88611537492884662</v>
      </c>
      <c r="J1503" s="52">
        <f t="shared" ca="1" si="182"/>
        <v>1</v>
      </c>
      <c r="K1503" s="48">
        <f t="shared" si="177"/>
        <v>89.09</v>
      </c>
      <c r="L1503" s="48">
        <f t="shared" si="178"/>
        <v>89.15</v>
      </c>
      <c r="M1503" s="48">
        <f t="shared" si="179"/>
        <v>88.13</v>
      </c>
      <c r="N1503" s="48">
        <f t="shared" si="180"/>
        <v>88.37</v>
      </c>
      <c r="O1503" s="49">
        <f t="shared" ca="1" si="183"/>
        <v>157301000</v>
      </c>
    </row>
    <row r="1504" spans="1:15" x14ac:dyDescent="0.25">
      <c r="A1504">
        <v>1489</v>
      </c>
      <c r="B1504" s="93">
        <v>40035</v>
      </c>
      <c r="C1504" s="48">
        <v>100.739998</v>
      </c>
      <c r="D1504" s="48">
        <v>101.220001</v>
      </c>
      <c r="E1504" s="48">
        <v>100.269997</v>
      </c>
      <c r="F1504" s="48">
        <v>100.989998</v>
      </c>
      <c r="G1504" s="49">
        <v>130898700</v>
      </c>
      <c r="H1504" s="48">
        <v>89.488789999999995</v>
      </c>
      <c r="I1504" s="52">
        <f t="shared" si="181"/>
        <v>0.88611537550480979</v>
      </c>
      <c r="J1504" s="52">
        <f t="shared" ca="1" si="182"/>
        <v>1</v>
      </c>
      <c r="K1504" s="48">
        <f t="shared" si="177"/>
        <v>89.27</v>
      </c>
      <c r="L1504" s="48">
        <f t="shared" si="178"/>
        <v>89.69</v>
      </c>
      <c r="M1504" s="48">
        <f t="shared" si="179"/>
        <v>88.85</v>
      </c>
      <c r="N1504" s="48">
        <f t="shared" si="180"/>
        <v>89.49</v>
      </c>
      <c r="O1504" s="49">
        <f t="shared" ca="1" si="183"/>
        <v>130898700</v>
      </c>
    </row>
    <row r="1505" spans="1:15" x14ac:dyDescent="0.25">
      <c r="A1505">
        <v>1490</v>
      </c>
      <c r="B1505" s="93">
        <v>40032</v>
      </c>
      <c r="C1505" s="48">
        <v>100.94000200000001</v>
      </c>
      <c r="D1505" s="48">
        <v>102.029999</v>
      </c>
      <c r="E1505" s="48">
        <v>100.389999</v>
      </c>
      <c r="F1505" s="48">
        <v>101.199997</v>
      </c>
      <c r="G1505" s="49">
        <v>220640900</v>
      </c>
      <c r="H1505" s="48">
        <v>89.674873000000005</v>
      </c>
      <c r="I1505" s="52">
        <f t="shared" si="181"/>
        <v>0.8861153721180447</v>
      </c>
      <c r="J1505" s="52">
        <f t="shared" ca="1" si="182"/>
        <v>1</v>
      </c>
      <c r="K1505" s="48">
        <f t="shared" si="177"/>
        <v>89.44</v>
      </c>
      <c r="L1505" s="48">
        <f t="shared" si="178"/>
        <v>90.41</v>
      </c>
      <c r="M1505" s="48">
        <f t="shared" si="179"/>
        <v>88.96</v>
      </c>
      <c r="N1505" s="48">
        <f t="shared" si="180"/>
        <v>89.67</v>
      </c>
      <c r="O1505" s="49">
        <f t="shared" ca="1" si="183"/>
        <v>220640900</v>
      </c>
    </row>
    <row r="1506" spans="1:15" x14ac:dyDescent="0.25">
      <c r="A1506">
        <v>1491</v>
      </c>
      <c r="B1506" s="93">
        <v>40031</v>
      </c>
      <c r="C1506" s="48">
        <v>100.870003</v>
      </c>
      <c r="D1506" s="48">
        <v>101.019997</v>
      </c>
      <c r="E1506" s="48">
        <v>99.419998000000007</v>
      </c>
      <c r="F1506" s="48">
        <v>99.889999000000003</v>
      </c>
      <c r="G1506" s="49">
        <v>193203800</v>
      </c>
      <c r="H1506" s="48">
        <v>88.514064000000005</v>
      </c>
      <c r="I1506" s="52">
        <f t="shared" si="181"/>
        <v>0.88611537577450572</v>
      </c>
      <c r="J1506" s="52">
        <f t="shared" ca="1" si="182"/>
        <v>1</v>
      </c>
      <c r="K1506" s="48">
        <f t="shared" si="177"/>
        <v>89.38</v>
      </c>
      <c r="L1506" s="48">
        <f t="shared" si="178"/>
        <v>89.52</v>
      </c>
      <c r="M1506" s="48">
        <f t="shared" si="179"/>
        <v>88.1</v>
      </c>
      <c r="N1506" s="48">
        <f t="shared" si="180"/>
        <v>88.51</v>
      </c>
      <c r="O1506" s="49">
        <f t="shared" ca="1" si="183"/>
        <v>193203800</v>
      </c>
    </row>
    <row r="1507" spans="1:15" x14ac:dyDescent="0.25">
      <c r="A1507">
        <v>1492</v>
      </c>
      <c r="B1507" s="93">
        <v>40030</v>
      </c>
      <c r="C1507" s="48">
        <v>100.769997</v>
      </c>
      <c r="D1507" s="48">
        <v>100.860001</v>
      </c>
      <c r="E1507" s="48">
        <v>99.580001999999993</v>
      </c>
      <c r="F1507" s="48">
        <v>100.410004</v>
      </c>
      <c r="G1507" s="49">
        <v>184726400</v>
      </c>
      <c r="H1507" s="48">
        <v>88.974847999999994</v>
      </c>
      <c r="I1507" s="52">
        <f t="shared" si="181"/>
        <v>0.8861153715321034</v>
      </c>
      <c r="J1507" s="52">
        <f t="shared" ca="1" si="182"/>
        <v>1</v>
      </c>
      <c r="K1507" s="48">
        <f t="shared" si="177"/>
        <v>89.29</v>
      </c>
      <c r="L1507" s="48">
        <f t="shared" si="178"/>
        <v>89.37</v>
      </c>
      <c r="M1507" s="48">
        <f t="shared" si="179"/>
        <v>88.24</v>
      </c>
      <c r="N1507" s="48">
        <f t="shared" si="180"/>
        <v>88.97</v>
      </c>
      <c r="O1507" s="49">
        <f t="shared" ca="1" si="183"/>
        <v>184726400</v>
      </c>
    </row>
    <row r="1508" spans="1:15" x14ac:dyDescent="0.25">
      <c r="A1508">
        <v>1493</v>
      </c>
      <c r="B1508" s="93">
        <v>40029</v>
      </c>
      <c r="C1508" s="48">
        <v>99.989998</v>
      </c>
      <c r="D1508" s="48">
        <v>100.839996</v>
      </c>
      <c r="E1508" s="48">
        <v>99.779999000000004</v>
      </c>
      <c r="F1508" s="48">
        <v>100.699997</v>
      </c>
      <c r="G1508" s="49">
        <v>176714600</v>
      </c>
      <c r="H1508" s="48">
        <v>89.231814999999997</v>
      </c>
      <c r="I1508" s="52">
        <f t="shared" si="181"/>
        <v>0.88611536900045784</v>
      </c>
      <c r="J1508" s="52">
        <f t="shared" ca="1" si="182"/>
        <v>1</v>
      </c>
      <c r="K1508" s="48">
        <f t="shared" si="177"/>
        <v>88.6</v>
      </c>
      <c r="L1508" s="48">
        <f t="shared" si="178"/>
        <v>89.36</v>
      </c>
      <c r="M1508" s="48">
        <f t="shared" si="179"/>
        <v>88.42</v>
      </c>
      <c r="N1508" s="48">
        <f t="shared" si="180"/>
        <v>89.23</v>
      </c>
      <c r="O1508" s="49">
        <f t="shared" ca="1" si="183"/>
        <v>176714600</v>
      </c>
    </row>
    <row r="1509" spans="1:15" x14ac:dyDescent="0.25">
      <c r="A1509">
        <v>1494</v>
      </c>
      <c r="B1509" s="93">
        <v>40028</v>
      </c>
      <c r="C1509" s="48">
        <v>99.849997999999999</v>
      </c>
      <c r="D1509" s="48">
        <v>100.529999</v>
      </c>
      <c r="E1509" s="48">
        <v>99.309997999999993</v>
      </c>
      <c r="F1509" s="48">
        <v>100.44000200000001</v>
      </c>
      <c r="G1509" s="49">
        <v>175776900</v>
      </c>
      <c r="H1509" s="48">
        <v>89.001429999999999</v>
      </c>
      <c r="I1509" s="52">
        <f t="shared" si="181"/>
        <v>0.88611537462932344</v>
      </c>
      <c r="J1509" s="52">
        <f t="shared" ca="1" si="182"/>
        <v>1</v>
      </c>
      <c r="K1509" s="48">
        <f t="shared" si="177"/>
        <v>88.48</v>
      </c>
      <c r="L1509" s="48">
        <f t="shared" si="178"/>
        <v>89.08</v>
      </c>
      <c r="M1509" s="48">
        <f t="shared" si="179"/>
        <v>88</v>
      </c>
      <c r="N1509" s="48">
        <f t="shared" si="180"/>
        <v>89</v>
      </c>
      <c r="O1509" s="49">
        <f t="shared" ca="1" si="183"/>
        <v>175776900</v>
      </c>
    </row>
    <row r="1510" spans="1:15" x14ac:dyDescent="0.25">
      <c r="A1510">
        <v>1495</v>
      </c>
      <c r="B1510" s="93">
        <v>40025</v>
      </c>
      <c r="C1510" s="48">
        <v>98.650002000000001</v>
      </c>
      <c r="D1510" s="48">
        <v>99.470000999999996</v>
      </c>
      <c r="E1510" s="48">
        <v>98.379997000000003</v>
      </c>
      <c r="F1510" s="48">
        <v>98.809997999999993</v>
      </c>
      <c r="G1510" s="49">
        <v>207358000</v>
      </c>
      <c r="H1510" s="48">
        <v>87.557057999999998</v>
      </c>
      <c r="I1510" s="52">
        <f t="shared" si="181"/>
        <v>0.88611537063283818</v>
      </c>
      <c r="J1510" s="52">
        <f t="shared" ca="1" si="182"/>
        <v>1</v>
      </c>
      <c r="K1510" s="48">
        <f t="shared" si="177"/>
        <v>87.42</v>
      </c>
      <c r="L1510" s="48">
        <f t="shared" si="178"/>
        <v>88.14</v>
      </c>
      <c r="M1510" s="48">
        <f t="shared" si="179"/>
        <v>87.18</v>
      </c>
      <c r="N1510" s="48">
        <f t="shared" si="180"/>
        <v>87.56</v>
      </c>
      <c r="O1510" s="49">
        <f t="shared" ca="1" si="183"/>
        <v>207358000</v>
      </c>
    </row>
    <row r="1511" spans="1:15" x14ac:dyDescent="0.25">
      <c r="A1511">
        <v>1496</v>
      </c>
      <c r="B1511" s="93">
        <v>40024</v>
      </c>
      <c r="C1511" s="48">
        <v>98.830001999999993</v>
      </c>
      <c r="D1511" s="48">
        <v>99.830001999999993</v>
      </c>
      <c r="E1511" s="48">
        <v>98.599997999999999</v>
      </c>
      <c r="F1511" s="48">
        <v>98.669998000000007</v>
      </c>
      <c r="G1511" s="49">
        <v>225575400</v>
      </c>
      <c r="H1511" s="48">
        <v>87.433002000000002</v>
      </c>
      <c r="I1511" s="52">
        <f t="shared" si="181"/>
        <v>0.8861153721721976</v>
      </c>
      <c r="J1511" s="52">
        <f t="shared" ca="1" si="182"/>
        <v>1</v>
      </c>
      <c r="K1511" s="48">
        <f t="shared" si="177"/>
        <v>87.57</v>
      </c>
      <c r="L1511" s="48">
        <f t="shared" si="178"/>
        <v>88.46</v>
      </c>
      <c r="M1511" s="48">
        <f t="shared" si="179"/>
        <v>87.37</v>
      </c>
      <c r="N1511" s="48">
        <f t="shared" si="180"/>
        <v>87.43</v>
      </c>
      <c r="O1511" s="49">
        <f t="shared" ca="1" si="183"/>
        <v>225575400</v>
      </c>
    </row>
    <row r="1512" spans="1:15" x14ac:dyDescent="0.25">
      <c r="A1512">
        <v>1497</v>
      </c>
      <c r="B1512" s="93">
        <v>40023</v>
      </c>
      <c r="C1512" s="48">
        <v>97.440002000000007</v>
      </c>
      <c r="D1512" s="48">
        <v>98.089995999999999</v>
      </c>
      <c r="E1512" s="48">
        <v>96.980002999999996</v>
      </c>
      <c r="F1512" s="48">
        <v>97.650002000000001</v>
      </c>
      <c r="G1512" s="49">
        <v>194399300</v>
      </c>
      <c r="H1512" s="48">
        <v>86.529167000000001</v>
      </c>
      <c r="I1512" s="52">
        <f t="shared" si="181"/>
        <v>0.88611536331560958</v>
      </c>
      <c r="J1512" s="52">
        <f t="shared" ca="1" si="182"/>
        <v>1</v>
      </c>
      <c r="K1512" s="48">
        <f t="shared" si="177"/>
        <v>86.34</v>
      </c>
      <c r="L1512" s="48">
        <f t="shared" si="178"/>
        <v>86.92</v>
      </c>
      <c r="M1512" s="48">
        <f t="shared" si="179"/>
        <v>85.94</v>
      </c>
      <c r="N1512" s="48">
        <f t="shared" si="180"/>
        <v>86.53</v>
      </c>
      <c r="O1512" s="49">
        <f t="shared" ca="1" si="183"/>
        <v>194399300</v>
      </c>
    </row>
    <row r="1513" spans="1:15" x14ac:dyDescent="0.25">
      <c r="A1513">
        <v>1498</v>
      </c>
      <c r="B1513" s="93">
        <v>40022</v>
      </c>
      <c r="C1513" s="48">
        <v>97.660004000000001</v>
      </c>
      <c r="D1513" s="48">
        <v>98.370002999999997</v>
      </c>
      <c r="E1513" s="48">
        <v>97.059997999999993</v>
      </c>
      <c r="F1513" s="48">
        <v>97.889999000000003</v>
      </c>
      <c r="G1513" s="49">
        <v>186685200</v>
      </c>
      <c r="H1513" s="48">
        <v>86.741833</v>
      </c>
      <c r="I1513" s="52">
        <f t="shared" si="181"/>
        <v>0.88611537323644263</v>
      </c>
      <c r="J1513" s="52">
        <f t="shared" ca="1" si="182"/>
        <v>1</v>
      </c>
      <c r="K1513" s="48">
        <f t="shared" si="177"/>
        <v>86.54</v>
      </c>
      <c r="L1513" s="48">
        <f t="shared" si="178"/>
        <v>87.17</v>
      </c>
      <c r="M1513" s="48">
        <f t="shared" si="179"/>
        <v>86.01</v>
      </c>
      <c r="N1513" s="48">
        <f t="shared" si="180"/>
        <v>86.74</v>
      </c>
      <c r="O1513" s="49">
        <f t="shared" ca="1" si="183"/>
        <v>186685200</v>
      </c>
    </row>
    <row r="1514" spans="1:15" x14ac:dyDescent="0.25">
      <c r="A1514">
        <v>1499</v>
      </c>
      <c r="B1514" s="93">
        <v>40021</v>
      </c>
      <c r="C1514" s="48">
        <v>97.879997000000003</v>
      </c>
      <c r="D1514" s="48">
        <v>98.400002000000001</v>
      </c>
      <c r="E1514" s="48">
        <v>97.339995999999999</v>
      </c>
      <c r="F1514" s="48">
        <v>98.349997999999999</v>
      </c>
      <c r="G1514" s="49">
        <v>159259400</v>
      </c>
      <c r="H1514" s="48">
        <v>87.149445999999998</v>
      </c>
      <c r="I1514" s="52">
        <f t="shared" si="181"/>
        <v>0.88611538151734381</v>
      </c>
      <c r="J1514" s="52">
        <f t="shared" ca="1" si="182"/>
        <v>1</v>
      </c>
      <c r="K1514" s="48">
        <f t="shared" si="177"/>
        <v>86.73</v>
      </c>
      <c r="L1514" s="48">
        <f t="shared" si="178"/>
        <v>87.19</v>
      </c>
      <c r="M1514" s="48">
        <f t="shared" si="179"/>
        <v>86.25</v>
      </c>
      <c r="N1514" s="48">
        <f t="shared" si="180"/>
        <v>87.15</v>
      </c>
      <c r="O1514" s="49">
        <f t="shared" ca="1" si="183"/>
        <v>159259400</v>
      </c>
    </row>
    <row r="1515" spans="1:15" x14ac:dyDescent="0.25">
      <c r="A1515">
        <v>1500</v>
      </c>
      <c r="B1515" s="93">
        <v>40018</v>
      </c>
      <c r="C1515" s="48">
        <v>97.199996999999996</v>
      </c>
      <c r="D1515" s="48">
        <v>98.139999000000003</v>
      </c>
      <c r="E1515" s="48">
        <v>96.690002000000007</v>
      </c>
      <c r="F1515" s="48">
        <v>98.059997999999993</v>
      </c>
      <c r="G1515" s="49">
        <v>154003100</v>
      </c>
      <c r="H1515" s="48">
        <v>86.892471</v>
      </c>
      <c r="I1515" s="52">
        <f t="shared" si="181"/>
        <v>0.88611536581919981</v>
      </c>
      <c r="J1515" s="52">
        <f t="shared" ca="1" si="182"/>
        <v>1</v>
      </c>
      <c r="K1515" s="48">
        <f t="shared" si="177"/>
        <v>86.13</v>
      </c>
      <c r="L1515" s="48">
        <f t="shared" si="178"/>
        <v>86.96</v>
      </c>
      <c r="M1515" s="48">
        <f t="shared" si="179"/>
        <v>85.68</v>
      </c>
      <c r="N1515" s="48">
        <f t="shared" si="180"/>
        <v>86.89</v>
      </c>
      <c r="O1515" s="49">
        <f t="shared" ca="1" si="183"/>
        <v>154003100</v>
      </c>
    </row>
    <row r="1516" spans="1:15" x14ac:dyDescent="0.25">
      <c r="A1516">
        <v>1501</v>
      </c>
      <c r="B1516" s="93">
        <v>40017</v>
      </c>
      <c r="C1516" s="48">
        <v>95.610000999999997</v>
      </c>
      <c r="D1516" s="48">
        <v>98.080001999999993</v>
      </c>
      <c r="E1516" s="48">
        <v>95.529999000000004</v>
      </c>
      <c r="F1516" s="48">
        <v>97.660004000000001</v>
      </c>
      <c r="G1516" s="49">
        <v>258795500</v>
      </c>
      <c r="H1516" s="48">
        <v>86.538030000000006</v>
      </c>
      <c r="I1516" s="52">
        <f t="shared" si="181"/>
        <v>0.88611536407473424</v>
      </c>
      <c r="J1516" s="52">
        <f t="shared" ca="1" si="182"/>
        <v>1</v>
      </c>
      <c r="K1516" s="48">
        <f t="shared" si="177"/>
        <v>84.72</v>
      </c>
      <c r="L1516" s="48">
        <f t="shared" si="178"/>
        <v>86.91</v>
      </c>
      <c r="M1516" s="48">
        <f t="shared" si="179"/>
        <v>84.65</v>
      </c>
      <c r="N1516" s="48">
        <f t="shared" si="180"/>
        <v>86.54</v>
      </c>
      <c r="O1516" s="49">
        <f t="shared" ca="1" si="183"/>
        <v>258795500</v>
      </c>
    </row>
    <row r="1517" spans="1:15" x14ac:dyDescent="0.25">
      <c r="A1517">
        <v>1502</v>
      </c>
      <c r="B1517" s="93">
        <v>40016</v>
      </c>
      <c r="C1517" s="48">
        <v>94.959998999999996</v>
      </c>
      <c r="D1517" s="48">
        <v>96.129997000000003</v>
      </c>
      <c r="E1517" s="48">
        <v>94.889999000000003</v>
      </c>
      <c r="F1517" s="48">
        <v>95.550003000000004</v>
      </c>
      <c r="G1517" s="49">
        <v>196068100</v>
      </c>
      <c r="H1517" s="48">
        <v>84.668327000000005</v>
      </c>
      <c r="I1517" s="52">
        <f t="shared" si="181"/>
        <v>0.88611537772531523</v>
      </c>
      <c r="J1517" s="52">
        <f t="shared" ca="1" si="182"/>
        <v>1</v>
      </c>
      <c r="K1517" s="48">
        <f t="shared" si="177"/>
        <v>84.15</v>
      </c>
      <c r="L1517" s="48">
        <f t="shared" si="178"/>
        <v>85.18</v>
      </c>
      <c r="M1517" s="48">
        <f t="shared" si="179"/>
        <v>84.08</v>
      </c>
      <c r="N1517" s="48">
        <f t="shared" si="180"/>
        <v>84.67</v>
      </c>
      <c r="O1517" s="49">
        <f t="shared" ca="1" si="183"/>
        <v>196068100</v>
      </c>
    </row>
    <row r="1518" spans="1:15" x14ac:dyDescent="0.25">
      <c r="A1518">
        <v>1503</v>
      </c>
      <c r="B1518" s="93">
        <v>40015</v>
      </c>
      <c r="C1518" s="48">
        <v>95.870002999999997</v>
      </c>
      <c r="D1518" s="48">
        <v>95.900002000000001</v>
      </c>
      <c r="E1518" s="48">
        <v>94.419998000000007</v>
      </c>
      <c r="F1518" s="48">
        <v>95.57</v>
      </c>
      <c r="G1518" s="49">
        <v>217718300</v>
      </c>
      <c r="H1518" s="48">
        <v>84.686046000000005</v>
      </c>
      <c r="I1518" s="52">
        <f t="shared" si="181"/>
        <v>0.88611537093230108</v>
      </c>
      <c r="J1518" s="52">
        <f t="shared" ca="1" si="182"/>
        <v>1</v>
      </c>
      <c r="K1518" s="48">
        <f t="shared" si="177"/>
        <v>84.95</v>
      </c>
      <c r="L1518" s="48">
        <f t="shared" si="178"/>
        <v>84.98</v>
      </c>
      <c r="M1518" s="48">
        <f t="shared" si="179"/>
        <v>83.67</v>
      </c>
      <c r="N1518" s="48">
        <f t="shared" si="180"/>
        <v>84.69</v>
      </c>
      <c r="O1518" s="49">
        <f t="shared" ca="1" si="183"/>
        <v>217718300</v>
      </c>
    </row>
    <row r="1519" spans="1:15" x14ac:dyDescent="0.25">
      <c r="A1519">
        <v>1504</v>
      </c>
      <c r="B1519" s="93">
        <v>40014</v>
      </c>
      <c r="C1519" s="48">
        <v>94.68</v>
      </c>
      <c r="D1519" s="48">
        <v>95.290001000000004</v>
      </c>
      <c r="E1519" s="48">
        <v>94.190002000000007</v>
      </c>
      <c r="F1519" s="48">
        <v>95.129997000000003</v>
      </c>
      <c r="G1519" s="49">
        <v>164179400</v>
      </c>
      <c r="H1519" s="48">
        <v>84.296153000000004</v>
      </c>
      <c r="I1519" s="52">
        <f t="shared" si="181"/>
        <v>0.88611537536367213</v>
      </c>
      <c r="J1519" s="52">
        <f t="shared" ca="1" si="182"/>
        <v>1</v>
      </c>
      <c r="K1519" s="48">
        <f t="shared" si="177"/>
        <v>83.9</v>
      </c>
      <c r="L1519" s="48">
        <f t="shared" si="178"/>
        <v>84.44</v>
      </c>
      <c r="M1519" s="48">
        <f t="shared" si="179"/>
        <v>83.46</v>
      </c>
      <c r="N1519" s="48">
        <f t="shared" si="180"/>
        <v>84.3</v>
      </c>
      <c r="O1519" s="49">
        <f t="shared" ca="1" si="183"/>
        <v>164179400</v>
      </c>
    </row>
    <row r="1520" spans="1:15" x14ac:dyDescent="0.25">
      <c r="A1520">
        <v>1505</v>
      </c>
      <c r="B1520" s="93">
        <v>40011</v>
      </c>
      <c r="C1520" s="48">
        <v>94.059997999999993</v>
      </c>
      <c r="D1520" s="48">
        <v>94.32</v>
      </c>
      <c r="E1520" s="48">
        <v>93.540001000000004</v>
      </c>
      <c r="F1520" s="48">
        <v>94.129997000000003</v>
      </c>
      <c r="G1520" s="49">
        <v>138561700</v>
      </c>
      <c r="H1520" s="48">
        <v>83.410038</v>
      </c>
      <c r="I1520" s="52">
        <f t="shared" si="181"/>
        <v>0.88611537935138784</v>
      </c>
      <c r="J1520" s="52">
        <f t="shared" ca="1" si="182"/>
        <v>1</v>
      </c>
      <c r="K1520" s="48">
        <f t="shared" si="177"/>
        <v>83.35</v>
      </c>
      <c r="L1520" s="48">
        <f t="shared" si="178"/>
        <v>83.58</v>
      </c>
      <c r="M1520" s="48">
        <f t="shared" si="179"/>
        <v>82.89</v>
      </c>
      <c r="N1520" s="48">
        <f t="shared" si="180"/>
        <v>83.41</v>
      </c>
      <c r="O1520" s="49">
        <f t="shared" ca="1" si="183"/>
        <v>138561700</v>
      </c>
    </row>
    <row r="1521" spans="1:15" x14ac:dyDescent="0.25">
      <c r="A1521">
        <v>1506</v>
      </c>
      <c r="B1521" s="93">
        <v>40010</v>
      </c>
      <c r="C1521" s="48">
        <v>93</v>
      </c>
      <c r="D1521" s="48">
        <v>94.510002</v>
      </c>
      <c r="E1521" s="48">
        <v>92.82</v>
      </c>
      <c r="F1521" s="48">
        <v>93.110000999999997</v>
      </c>
      <c r="G1521" s="49">
        <v>231174500</v>
      </c>
      <c r="H1521" s="48">
        <v>82.506202999999999</v>
      </c>
      <c r="I1521" s="52">
        <f t="shared" si="181"/>
        <v>0.8861153701416028</v>
      </c>
      <c r="J1521" s="52">
        <f t="shared" ca="1" si="182"/>
        <v>1</v>
      </c>
      <c r="K1521" s="48">
        <f t="shared" si="177"/>
        <v>82.41</v>
      </c>
      <c r="L1521" s="48">
        <f t="shared" si="178"/>
        <v>83.75</v>
      </c>
      <c r="M1521" s="48">
        <f t="shared" si="179"/>
        <v>82.25</v>
      </c>
      <c r="N1521" s="48">
        <f t="shared" si="180"/>
        <v>82.51</v>
      </c>
      <c r="O1521" s="49">
        <f t="shared" ca="1" si="183"/>
        <v>231174500</v>
      </c>
    </row>
    <row r="1522" spans="1:15" x14ac:dyDescent="0.25">
      <c r="A1522">
        <v>1507</v>
      </c>
      <c r="B1522" s="93">
        <v>40009</v>
      </c>
      <c r="C1522" s="48">
        <v>91.809997999999993</v>
      </c>
      <c r="D1522" s="48">
        <v>93.510002</v>
      </c>
      <c r="E1522" s="48">
        <v>90.68</v>
      </c>
      <c r="F1522" s="48">
        <v>93.260002</v>
      </c>
      <c r="G1522" s="49">
        <v>220877900</v>
      </c>
      <c r="H1522" s="48">
        <v>82.639122</v>
      </c>
      <c r="I1522" s="52">
        <f t="shared" si="181"/>
        <v>0.88611537880944935</v>
      </c>
      <c r="J1522" s="52">
        <f t="shared" ca="1" si="182"/>
        <v>1</v>
      </c>
      <c r="K1522" s="48">
        <f t="shared" si="177"/>
        <v>81.349999999999994</v>
      </c>
      <c r="L1522" s="48">
        <f t="shared" si="178"/>
        <v>82.86</v>
      </c>
      <c r="M1522" s="48">
        <f t="shared" si="179"/>
        <v>80.349999999999994</v>
      </c>
      <c r="N1522" s="48">
        <f t="shared" si="180"/>
        <v>82.64</v>
      </c>
      <c r="O1522" s="49">
        <f t="shared" ca="1" si="183"/>
        <v>220877900</v>
      </c>
    </row>
    <row r="1523" spans="1:15" x14ac:dyDescent="0.25">
      <c r="A1523">
        <v>1508</v>
      </c>
      <c r="B1523" s="93">
        <v>40008</v>
      </c>
      <c r="C1523" s="48">
        <v>90.379997000000003</v>
      </c>
      <c r="D1523" s="48">
        <v>90.690002000000007</v>
      </c>
      <c r="E1523" s="48">
        <v>89.730002999999996</v>
      </c>
      <c r="F1523" s="48">
        <v>90.610000999999997</v>
      </c>
      <c r="G1523" s="49">
        <v>181487400</v>
      </c>
      <c r="H1523" s="48">
        <v>80.290914000000001</v>
      </c>
      <c r="I1523" s="52">
        <f t="shared" si="181"/>
        <v>0.88611536379963185</v>
      </c>
      <c r="J1523" s="52">
        <f t="shared" ca="1" si="182"/>
        <v>1</v>
      </c>
      <c r="K1523" s="48">
        <f t="shared" si="177"/>
        <v>80.09</v>
      </c>
      <c r="L1523" s="48">
        <f t="shared" si="178"/>
        <v>80.36</v>
      </c>
      <c r="M1523" s="48">
        <f t="shared" si="179"/>
        <v>79.510000000000005</v>
      </c>
      <c r="N1523" s="48">
        <f t="shared" si="180"/>
        <v>80.290000000000006</v>
      </c>
      <c r="O1523" s="49">
        <f t="shared" ca="1" si="183"/>
        <v>181487400</v>
      </c>
    </row>
    <row r="1524" spans="1:15" x14ac:dyDescent="0.25">
      <c r="A1524">
        <v>1509</v>
      </c>
      <c r="B1524" s="93">
        <v>40007</v>
      </c>
      <c r="C1524" s="48">
        <v>88.309997999999993</v>
      </c>
      <c r="D1524" s="48">
        <v>90.169998000000007</v>
      </c>
      <c r="E1524" s="48">
        <v>87.589995999999999</v>
      </c>
      <c r="F1524" s="48">
        <v>90.099997999999999</v>
      </c>
      <c r="G1524" s="49">
        <v>217413500</v>
      </c>
      <c r="H1524" s="48">
        <v>79.838994</v>
      </c>
      <c r="I1524" s="52">
        <f t="shared" si="181"/>
        <v>0.88611538037991966</v>
      </c>
      <c r="J1524" s="52">
        <f t="shared" ca="1" si="182"/>
        <v>1</v>
      </c>
      <c r="K1524" s="48">
        <f t="shared" si="177"/>
        <v>78.25</v>
      </c>
      <c r="L1524" s="48">
        <f t="shared" si="178"/>
        <v>79.900000000000006</v>
      </c>
      <c r="M1524" s="48">
        <f t="shared" si="179"/>
        <v>77.61</v>
      </c>
      <c r="N1524" s="48">
        <f t="shared" si="180"/>
        <v>79.84</v>
      </c>
      <c r="O1524" s="49">
        <f t="shared" ca="1" si="183"/>
        <v>217413500</v>
      </c>
    </row>
    <row r="1525" spans="1:15" x14ac:dyDescent="0.25">
      <c r="A1525">
        <v>1510</v>
      </c>
      <c r="B1525" s="93">
        <v>40004</v>
      </c>
      <c r="C1525" s="48">
        <v>87.699996999999996</v>
      </c>
      <c r="D1525" s="48">
        <v>88.489998</v>
      </c>
      <c r="E1525" s="48">
        <v>87.349997999999999</v>
      </c>
      <c r="F1525" s="48">
        <v>87.959998999999996</v>
      </c>
      <c r="G1525" s="49">
        <v>173520300</v>
      </c>
      <c r="H1525" s="48">
        <v>77.942706999999999</v>
      </c>
      <c r="I1525" s="52">
        <f t="shared" si="181"/>
        <v>0.88611536932827839</v>
      </c>
      <c r="J1525" s="52">
        <f t="shared" ca="1" si="182"/>
        <v>1</v>
      </c>
      <c r="K1525" s="48">
        <f t="shared" si="177"/>
        <v>77.709999999999994</v>
      </c>
      <c r="L1525" s="48">
        <f t="shared" si="178"/>
        <v>78.41</v>
      </c>
      <c r="M1525" s="48">
        <f t="shared" si="179"/>
        <v>77.400000000000006</v>
      </c>
      <c r="N1525" s="48">
        <f t="shared" si="180"/>
        <v>77.94</v>
      </c>
      <c r="O1525" s="49">
        <f t="shared" ca="1" si="183"/>
        <v>173520300</v>
      </c>
    </row>
    <row r="1526" spans="1:15" x14ac:dyDescent="0.25">
      <c r="A1526">
        <v>1511</v>
      </c>
      <c r="B1526" s="93">
        <v>40003</v>
      </c>
      <c r="C1526" s="48">
        <v>88.610000999999997</v>
      </c>
      <c r="D1526" s="48">
        <v>88.900002000000001</v>
      </c>
      <c r="E1526" s="48">
        <v>87.910004000000001</v>
      </c>
      <c r="F1526" s="48">
        <v>88.169998000000007</v>
      </c>
      <c r="G1526" s="49">
        <v>163777600</v>
      </c>
      <c r="H1526" s="48">
        <v>78.128791000000007</v>
      </c>
      <c r="I1526" s="52">
        <f t="shared" si="181"/>
        <v>0.88611537679744534</v>
      </c>
      <c r="J1526" s="52">
        <f t="shared" ca="1" si="182"/>
        <v>1</v>
      </c>
      <c r="K1526" s="48">
        <f t="shared" si="177"/>
        <v>78.52</v>
      </c>
      <c r="L1526" s="48">
        <f t="shared" si="178"/>
        <v>78.78</v>
      </c>
      <c r="M1526" s="48">
        <f t="shared" si="179"/>
        <v>77.900000000000006</v>
      </c>
      <c r="N1526" s="48">
        <f t="shared" si="180"/>
        <v>78.13</v>
      </c>
      <c r="O1526" s="49">
        <f t="shared" ca="1" si="183"/>
        <v>163777600</v>
      </c>
    </row>
    <row r="1527" spans="1:15" x14ac:dyDescent="0.25">
      <c r="A1527">
        <v>1512</v>
      </c>
      <c r="B1527" s="93">
        <v>40002</v>
      </c>
      <c r="C1527" s="48">
        <v>88.589995999999999</v>
      </c>
      <c r="D1527" s="48">
        <v>88.800003000000004</v>
      </c>
      <c r="E1527" s="48">
        <v>87</v>
      </c>
      <c r="F1527" s="48">
        <v>88</v>
      </c>
      <c r="G1527" s="49">
        <v>248050500</v>
      </c>
      <c r="H1527" s="48">
        <v>77.978153000000006</v>
      </c>
      <c r="I1527" s="52">
        <f t="shared" si="181"/>
        <v>0.88611537500000004</v>
      </c>
      <c r="J1527" s="52">
        <f t="shared" ca="1" si="182"/>
        <v>1</v>
      </c>
      <c r="K1527" s="48">
        <f t="shared" si="177"/>
        <v>78.5</v>
      </c>
      <c r="L1527" s="48">
        <f t="shared" si="178"/>
        <v>78.69</v>
      </c>
      <c r="M1527" s="48">
        <f t="shared" si="179"/>
        <v>77.09</v>
      </c>
      <c r="N1527" s="48">
        <f t="shared" si="180"/>
        <v>77.98</v>
      </c>
      <c r="O1527" s="49">
        <f t="shared" ca="1" si="183"/>
        <v>248050500</v>
      </c>
    </row>
    <row r="1528" spans="1:15" x14ac:dyDescent="0.25">
      <c r="A1528">
        <v>1513</v>
      </c>
      <c r="B1528" s="93">
        <v>40001</v>
      </c>
      <c r="C1528" s="48">
        <v>89.709998999999996</v>
      </c>
      <c r="D1528" s="48">
        <v>89.82</v>
      </c>
      <c r="E1528" s="48">
        <v>88</v>
      </c>
      <c r="F1528" s="48">
        <v>88.059997999999993</v>
      </c>
      <c r="G1528" s="49">
        <v>197088900</v>
      </c>
      <c r="H1528" s="48">
        <v>78.031317999999999</v>
      </c>
      <c r="I1528" s="52">
        <f t="shared" si="181"/>
        <v>0.88611537329355838</v>
      </c>
      <c r="J1528" s="52">
        <f t="shared" ca="1" si="182"/>
        <v>1</v>
      </c>
      <c r="K1528" s="48">
        <f t="shared" si="177"/>
        <v>79.489999999999995</v>
      </c>
      <c r="L1528" s="48">
        <f t="shared" si="178"/>
        <v>79.59</v>
      </c>
      <c r="M1528" s="48">
        <f t="shared" si="179"/>
        <v>77.98</v>
      </c>
      <c r="N1528" s="48">
        <f t="shared" si="180"/>
        <v>78.03</v>
      </c>
      <c r="O1528" s="49">
        <f t="shared" ca="1" si="183"/>
        <v>197088900</v>
      </c>
    </row>
    <row r="1529" spans="1:15" x14ac:dyDescent="0.25">
      <c r="A1529">
        <v>1514</v>
      </c>
      <c r="B1529" s="93">
        <v>40000</v>
      </c>
      <c r="C1529" s="48">
        <v>88.940002000000007</v>
      </c>
      <c r="D1529" s="48">
        <v>89.93</v>
      </c>
      <c r="E1529" s="48">
        <v>88.660004000000001</v>
      </c>
      <c r="F1529" s="48">
        <v>89.800003000000004</v>
      </c>
      <c r="G1529" s="49">
        <v>174499600</v>
      </c>
      <c r="H1529" s="48">
        <v>79.573162999999994</v>
      </c>
      <c r="I1529" s="52">
        <f t="shared" si="181"/>
        <v>0.88611537128790507</v>
      </c>
      <c r="J1529" s="52">
        <f t="shared" ca="1" si="182"/>
        <v>1</v>
      </c>
      <c r="K1529" s="48">
        <f t="shared" si="177"/>
        <v>78.81</v>
      </c>
      <c r="L1529" s="48">
        <f t="shared" si="178"/>
        <v>79.69</v>
      </c>
      <c r="M1529" s="48">
        <f t="shared" si="179"/>
        <v>78.56</v>
      </c>
      <c r="N1529" s="48">
        <f t="shared" si="180"/>
        <v>79.569999999999993</v>
      </c>
      <c r="O1529" s="49">
        <f t="shared" ca="1" si="183"/>
        <v>174499600</v>
      </c>
    </row>
    <row r="1530" spans="1:15" x14ac:dyDescent="0.25">
      <c r="A1530">
        <v>1515</v>
      </c>
      <c r="B1530" s="93">
        <v>39996</v>
      </c>
      <c r="C1530" s="48">
        <v>91.129997000000003</v>
      </c>
      <c r="D1530" s="48">
        <v>92.360000999999997</v>
      </c>
      <c r="E1530" s="48">
        <v>89.760002</v>
      </c>
      <c r="F1530" s="48">
        <v>89.809997999999993</v>
      </c>
      <c r="G1530" s="49">
        <v>212309900</v>
      </c>
      <c r="H1530" s="48">
        <v>79.582019000000003</v>
      </c>
      <c r="I1530" s="52">
        <f t="shared" si="181"/>
        <v>0.8861153632360621</v>
      </c>
      <c r="J1530" s="52">
        <f t="shared" ca="1" si="182"/>
        <v>1</v>
      </c>
      <c r="K1530" s="48">
        <f t="shared" si="177"/>
        <v>80.75</v>
      </c>
      <c r="L1530" s="48">
        <f t="shared" si="178"/>
        <v>81.84</v>
      </c>
      <c r="M1530" s="48">
        <f t="shared" si="179"/>
        <v>79.540000000000006</v>
      </c>
      <c r="N1530" s="48">
        <f t="shared" si="180"/>
        <v>79.58</v>
      </c>
      <c r="O1530" s="49">
        <f t="shared" ca="1" si="183"/>
        <v>212309900</v>
      </c>
    </row>
    <row r="1531" spans="1:15" x14ac:dyDescent="0.25">
      <c r="A1531">
        <v>1516</v>
      </c>
      <c r="B1531" s="93">
        <v>39995</v>
      </c>
      <c r="C1531" s="48">
        <v>92.339995999999999</v>
      </c>
      <c r="D1531" s="48">
        <v>93.230002999999996</v>
      </c>
      <c r="E1531" s="48">
        <v>92.209998999999996</v>
      </c>
      <c r="F1531" s="48">
        <v>92.330001999999993</v>
      </c>
      <c r="G1531" s="49">
        <v>173041100</v>
      </c>
      <c r="H1531" s="48">
        <v>81.815033999999997</v>
      </c>
      <c r="I1531" s="52">
        <f t="shared" si="181"/>
        <v>0.88611537125278095</v>
      </c>
      <c r="J1531" s="52">
        <f t="shared" ca="1" si="182"/>
        <v>1</v>
      </c>
      <c r="K1531" s="48">
        <f t="shared" si="177"/>
        <v>81.819999999999993</v>
      </c>
      <c r="L1531" s="48">
        <f t="shared" si="178"/>
        <v>82.61</v>
      </c>
      <c r="M1531" s="48">
        <f t="shared" si="179"/>
        <v>81.709999999999994</v>
      </c>
      <c r="N1531" s="48">
        <f t="shared" si="180"/>
        <v>81.819999999999993</v>
      </c>
      <c r="O1531" s="49">
        <f t="shared" ca="1" si="183"/>
        <v>173041100</v>
      </c>
    </row>
    <row r="1532" spans="1:15" x14ac:dyDescent="0.25">
      <c r="A1532">
        <v>1517</v>
      </c>
      <c r="B1532" s="93">
        <v>39994</v>
      </c>
      <c r="C1532" s="48">
        <v>92.720000999999996</v>
      </c>
      <c r="D1532" s="48">
        <v>93.059997999999993</v>
      </c>
      <c r="E1532" s="48">
        <v>91.269997000000004</v>
      </c>
      <c r="F1532" s="48">
        <v>91.949996999999996</v>
      </c>
      <c r="G1532" s="49">
        <v>228888200</v>
      </c>
      <c r="H1532" s="48">
        <v>81.478306000000003</v>
      </c>
      <c r="I1532" s="52">
        <f t="shared" si="181"/>
        <v>0.88611537420713571</v>
      </c>
      <c r="J1532" s="52">
        <f t="shared" ca="1" si="182"/>
        <v>1</v>
      </c>
      <c r="K1532" s="48">
        <f t="shared" si="177"/>
        <v>82.16</v>
      </c>
      <c r="L1532" s="48">
        <f t="shared" si="178"/>
        <v>82.46</v>
      </c>
      <c r="M1532" s="48">
        <f t="shared" si="179"/>
        <v>80.88</v>
      </c>
      <c r="N1532" s="48">
        <f t="shared" si="180"/>
        <v>81.48</v>
      </c>
      <c r="O1532" s="49">
        <f t="shared" ca="1" si="183"/>
        <v>228888200</v>
      </c>
    </row>
    <row r="1533" spans="1:15" x14ac:dyDescent="0.25">
      <c r="A1533">
        <v>1518</v>
      </c>
      <c r="B1533" s="93">
        <v>39993</v>
      </c>
      <c r="C1533" s="48">
        <v>92.110000999999997</v>
      </c>
      <c r="D1533" s="48">
        <v>92.82</v>
      </c>
      <c r="E1533" s="48">
        <v>91.599997999999999</v>
      </c>
      <c r="F1533" s="48">
        <v>92.699996999999996</v>
      </c>
      <c r="G1533" s="49">
        <v>168481300</v>
      </c>
      <c r="H1533" s="48">
        <v>82.142892000000003</v>
      </c>
      <c r="I1533" s="52">
        <f t="shared" si="181"/>
        <v>0.88611536848269812</v>
      </c>
      <c r="J1533" s="52">
        <f t="shared" ca="1" si="182"/>
        <v>1</v>
      </c>
      <c r="K1533" s="48">
        <f t="shared" si="177"/>
        <v>81.62</v>
      </c>
      <c r="L1533" s="48">
        <f t="shared" si="178"/>
        <v>82.25</v>
      </c>
      <c r="M1533" s="48">
        <f t="shared" si="179"/>
        <v>81.17</v>
      </c>
      <c r="N1533" s="48">
        <f t="shared" si="180"/>
        <v>82.14</v>
      </c>
      <c r="O1533" s="49">
        <f t="shared" ca="1" si="183"/>
        <v>168481300</v>
      </c>
    </row>
    <row r="1534" spans="1:15" x14ac:dyDescent="0.25">
      <c r="A1534">
        <v>1519</v>
      </c>
      <c r="B1534" s="93">
        <v>39990</v>
      </c>
      <c r="C1534" s="48">
        <v>91.769997000000004</v>
      </c>
      <c r="D1534" s="48">
        <v>92.239998</v>
      </c>
      <c r="E1534" s="48">
        <v>91.269997000000004</v>
      </c>
      <c r="F1534" s="48">
        <v>91.839995999999999</v>
      </c>
      <c r="G1534" s="49">
        <v>167579000</v>
      </c>
      <c r="H1534" s="48">
        <v>81.380832999999996</v>
      </c>
      <c r="I1534" s="52">
        <f t="shared" si="181"/>
        <v>0.88611538049283012</v>
      </c>
      <c r="J1534" s="52">
        <f t="shared" ca="1" si="182"/>
        <v>1</v>
      </c>
      <c r="K1534" s="48">
        <f t="shared" si="177"/>
        <v>81.319999999999993</v>
      </c>
      <c r="L1534" s="48">
        <f t="shared" si="178"/>
        <v>81.739999999999995</v>
      </c>
      <c r="M1534" s="48">
        <f t="shared" si="179"/>
        <v>80.88</v>
      </c>
      <c r="N1534" s="48">
        <f t="shared" si="180"/>
        <v>81.38</v>
      </c>
      <c r="O1534" s="49">
        <f t="shared" ca="1" si="183"/>
        <v>167579000</v>
      </c>
    </row>
    <row r="1535" spans="1:15" x14ac:dyDescent="0.25">
      <c r="A1535">
        <v>1520</v>
      </c>
      <c r="B1535" s="93">
        <v>39989</v>
      </c>
      <c r="C1535" s="48">
        <v>89.669998000000007</v>
      </c>
      <c r="D1535" s="48">
        <v>92.169998000000007</v>
      </c>
      <c r="E1535" s="48">
        <v>89.57</v>
      </c>
      <c r="F1535" s="48">
        <v>92.080001999999993</v>
      </c>
      <c r="G1535" s="49">
        <v>279411000</v>
      </c>
      <c r="H1535" s="48">
        <v>81.593504999999993</v>
      </c>
      <c r="I1535" s="52">
        <f t="shared" si="181"/>
        <v>0.88611536954571313</v>
      </c>
      <c r="J1535" s="52">
        <f t="shared" ca="1" si="182"/>
        <v>1</v>
      </c>
      <c r="K1535" s="48">
        <f t="shared" si="177"/>
        <v>79.459999999999994</v>
      </c>
      <c r="L1535" s="48">
        <f t="shared" si="178"/>
        <v>81.67</v>
      </c>
      <c r="M1535" s="48">
        <f t="shared" si="179"/>
        <v>79.37</v>
      </c>
      <c r="N1535" s="48">
        <f t="shared" si="180"/>
        <v>81.59</v>
      </c>
      <c r="O1535" s="49">
        <f t="shared" ca="1" si="183"/>
        <v>279411000</v>
      </c>
    </row>
    <row r="1536" spans="1:15" x14ac:dyDescent="0.25">
      <c r="A1536">
        <v>1521</v>
      </c>
      <c r="B1536" s="93">
        <v>39988</v>
      </c>
      <c r="C1536" s="48">
        <v>90.160004000000001</v>
      </c>
      <c r="D1536" s="48">
        <v>91.080001999999993</v>
      </c>
      <c r="E1536" s="48">
        <v>89.599997999999999</v>
      </c>
      <c r="F1536" s="48">
        <v>90.120002999999997</v>
      </c>
      <c r="G1536" s="49">
        <v>211577700</v>
      </c>
      <c r="H1536" s="48">
        <v>79.856719999999996</v>
      </c>
      <c r="I1536" s="52">
        <f t="shared" si="181"/>
        <v>0.88611537218879144</v>
      </c>
      <c r="J1536" s="52">
        <f t="shared" ca="1" si="182"/>
        <v>1</v>
      </c>
      <c r="K1536" s="48">
        <f t="shared" si="177"/>
        <v>79.89</v>
      </c>
      <c r="L1536" s="48">
        <f t="shared" si="178"/>
        <v>80.709999999999994</v>
      </c>
      <c r="M1536" s="48">
        <f t="shared" si="179"/>
        <v>79.400000000000006</v>
      </c>
      <c r="N1536" s="48">
        <f t="shared" si="180"/>
        <v>79.86</v>
      </c>
      <c r="O1536" s="49">
        <f t="shared" ca="1" si="183"/>
        <v>211577700</v>
      </c>
    </row>
    <row r="1537" spans="1:15" x14ac:dyDescent="0.25">
      <c r="A1537">
        <v>1522</v>
      </c>
      <c r="B1537" s="93">
        <v>39987</v>
      </c>
      <c r="C1537" s="48">
        <v>89.470000999999996</v>
      </c>
      <c r="D1537" s="48">
        <v>89.879997000000003</v>
      </c>
      <c r="E1537" s="48">
        <v>88.849997999999999</v>
      </c>
      <c r="F1537" s="48">
        <v>89.349997999999999</v>
      </c>
      <c r="G1537" s="49">
        <v>188309800</v>
      </c>
      <c r="H1537" s="48">
        <v>79.174407000000002</v>
      </c>
      <c r="I1537" s="52">
        <f t="shared" si="181"/>
        <v>0.88611537517885564</v>
      </c>
      <c r="J1537" s="52">
        <f t="shared" ca="1" si="182"/>
        <v>1</v>
      </c>
      <c r="K1537" s="48">
        <f t="shared" si="177"/>
        <v>79.28</v>
      </c>
      <c r="L1537" s="48">
        <f t="shared" si="178"/>
        <v>79.64</v>
      </c>
      <c r="M1537" s="48">
        <f t="shared" si="179"/>
        <v>78.73</v>
      </c>
      <c r="N1537" s="48">
        <f t="shared" si="180"/>
        <v>79.17</v>
      </c>
      <c r="O1537" s="49">
        <f t="shared" ca="1" si="183"/>
        <v>188309800</v>
      </c>
    </row>
    <row r="1538" spans="1:15" x14ac:dyDescent="0.25">
      <c r="A1538">
        <v>1523</v>
      </c>
      <c r="B1538" s="93">
        <v>39986</v>
      </c>
      <c r="C1538" s="48">
        <v>91.139999000000003</v>
      </c>
      <c r="D1538" s="48">
        <v>91.190002000000007</v>
      </c>
      <c r="E1538" s="48">
        <v>89.25</v>
      </c>
      <c r="F1538" s="48">
        <v>89.279999000000004</v>
      </c>
      <c r="G1538" s="49">
        <v>251913600</v>
      </c>
      <c r="H1538" s="48">
        <v>79.112379000000004</v>
      </c>
      <c r="I1538" s="52">
        <f t="shared" si="181"/>
        <v>0.88611536610792296</v>
      </c>
      <c r="J1538" s="52">
        <f t="shared" ca="1" si="182"/>
        <v>1</v>
      </c>
      <c r="K1538" s="48">
        <f t="shared" si="177"/>
        <v>80.760000000000005</v>
      </c>
      <c r="L1538" s="48">
        <f t="shared" si="178"/>
        <v>80.8</v>
      </c>
      <c r="M1538" s="48">
        <f t="shared" si="179"/>
        <v>79.09</v>
      </c>
      <c r="N1538" s="48">
        <f t="shared" si="180"/>
        <v>79.11</v>
      </c>
      <c r="O1538" s="49">
        <f t="shared" ca="1" si="183"/>
        <v>251913600</v>
      </c>
    </row>
    <row r="1539" spans="1:15" x14ac:dyDescent="0.25">
      <c r="A1539">
        <v>1524</v>
      </c>
      <c r="B1539" s="93">
        <v>39983</v>
      </c>
      <c r="C1539" s="48">
        <v>92.580001999999993</v>
      </c>
      <c r="D1539" s="48">
        <v>92.699996999999996</v>
      </c>
      <c r="E1539" s="48">
        <v>91.519997000000004</v>
      </c>
      <c r="F1539" s="48">
        <v>92.040001000000004</v>
      </c>
      <c r="G1539" s="49">
        <v>215655600</v>
      </c>
      <c r="H1539" s="48">
        <v>81.558059999999998</v>
      </c>
      <c r="I1539" s="52">
        <f t="shared" si="181"/>
        <v>0.88611537498788151</v>
      </c>
      <c r="J1539" s="52">
        <f t="shared" ca="1" si="182"/>
        <v>1</v>
      </c>
      <c r="K1539" s="48">
        <f t="shared" si="177"/>
        <v>82.04</v>
      </c>
      <c r="L1539" s="48">
        <f t="shared" si="178"/>
        <v>82.14</v>
      </c>
      <c r="M1539" s="48">
        <f t="shared" si="179"/>
        <v>81.099999999999994</v>
      </c>
      <c r="N1539" s="48">
        <f t="shared" si="180"/>
        <v>81.56</v>
      </c>
      <c r="O1539" s="49">
        <f t="shared" ca="1" si="183"/>
        <v>215655600</v>
      </c>
    </row>
    <row r="1540" spans="1:15" x14ac:dyDescent="0.25">
      <c r="A1540">
        <v>1525</v>
      </c>
      <c r="B1540" s="93">
        <v>39982</v>
      </c>
      <c r="C1540" s="48">
        <v>91.690002000000007</v>
      </c>
      <c r="D1540" s="48">
        <v>92.669998000000007</v>
      </c>
      <c r="E1540" s="48">
        <v>91.25</v>
      </c>
      <c r="F1540" s="48">
        <v>92.220000999999996</v>
      </c>
      <c r="G1540" s="49">
        <v>211725100</v>
      </c>
      <c r="H1540" s="48">
        <v>81.258555000000001</v>
      </c>
      <c r="I1540" s="52">
        <f t="shared" si="181"/>
        <v>0.88113808413426498</v>
      </c>
      <c r="J1540" s="52">
        <f t="shared" ca="1" si="182"/>
        <v>1</v>
      </c>
      <c r="K1540" s="48">
        <f t="shared" si="177"/>
        <v>80.790000000000006</v>
      </c>
      <c r="L1540" s="48">
        <f t="shared" si="178"/>
        <v>81.66</v>
      </c>
      <c r="M1540" s="48">
        <f t="shared" si="179"/>
        <v>80.400000000000006</v>
      </c>
      <c r="N1540" s="48">
        <f t="shared" si="180"/>
        <v>81.260000000000005</v>
      </c>
      <c r="O1540" s="49">
        <f t="shared" ca="1" si="183"/>
        <v>211725100</v>
      </c>
    </row>
    <row r="1541" spans="1:15" x14ac:dyDescent="0.25">
      <c r="A1541">
        <v>1526</v>
      </c>
      <c r="B1541" s="93">
        <v>39981</v>
      </c>
      <c r="C1541" s="48">
        <v>91.599997999999999</v>
      </c>
      <c r="D1541" s="48">
        <v>92.330001999999993</v>
      </c>
      <c r="E1541" s="48">
        <v>90.830001999999993</v>
      </c>
      <c r="F1541" s="48">
        <v>91.550003000000004</v>
      </c>
      <c r="G1541" s="49">
        <v>223445200</v>
      </c>
      <c r="H1541" s="48">
        <v>80.668194</v>
      </c>
      <c r="I1541" s="52">
        <f t="shared" si="181"/>
        <v>0.88113808144823325</v>
      </c>
      <c r="J1541" s="52">
        <f t="shared" ca="1" si="182"/>
        <v>1</v>
      </c>
      <c r="K1541" s="48">
        <f t="shared" si="177"/>
        <v>80.709999999999994</v>
      </c>
      <c r="L1541" s="48">
        <f t="shared" si="178"/>
        <v>81.36</v>
      </c>
      <c r="M1541" s="48">
        <f t="shared" si="179"/>
        <v>80.03</v>
      </c>
      <c r="N1541" s="48">
        <f t="shared" si="180"/>
        <v>80.67</v>
      </c>
      <c r="O1541" s="49">
        <f t="shared" ca="1" si="183"/>
        <v>223445200</v>
      </c>
    </row>
    <row r="1542" spans="1:15" x14ac:dyDescent="0.25">
      <c r="A1542">
        <v>1527</v>
      </c>
      <c r="B1542" s="93">
        <v>39980</v>
      </c>
      <c r="C1542" s="48">
        <v>93.230002999999996</v>
      </c>
      <c r="D1542" s="48">
        <v>93.290001000000004</v>
      </c>
      <c r="E1542" s="48">
        <v>91.580001999999993</v>
      </c>
      <c r="F1542" s="48">
        <v>91.639999000000003</v>
      </c>
      <c r="G1542" s="49">
        <v>227319000</v>
      </c>
      <c r="H1542" s="48">
        <v>80.747494000000003</v>
      </c>
      <c r="I1542" s="52">
        <f t="shared" si="181"/>
        <v>0.88113809342141092</v>
      </c>
      <c r="J1542" s="52">
        <f t="shared" ca="1" si="182"/>
        <v>1</v>
      </c>
      <c r="K1542" s="48">
        <f t="shared" si="177"/>
        <v>82.15</v>
      </c>
      <c r="L1542" s="48">
        <f t="shared" si="178"/>
        <v>82.2</v>
      </c>
      <c r="M1542" s="48">
        <f t="shared" si="179"/>
        <v>80.69</v>
      </c>
      <c r="N1542" s="48">
        <f t="shared" si="180"/>
        <v>80.75</v>
      </c>
      <c r="O1542" s="49">
        <f t="shared" ca="1" si="183"/>
        <v>227319000</v>
      </c>
    </row>
    <row r="1543" spans="1:15" x14ac:dyDescent="0.25">
      <c r="A1543">
        <v>1528</v>
      </c>
      <c r="B1543" s="93">
        <v>39979</v>
      </c>
      <c r="C1543" s="48">
        <v>93.959998999999996</v>
      </c>
      <c r="D1543" s="48">
        <v>94.019997000000004</v>
      </c>
      <c r="E1543" s="48">
        <v>92.400002000000001</v>
      </c>
      <c r="F1543" s="48">
        <v>92.900002000000001</v>
      </c>
      <c r="G1543" s="49">
        <v>224190500</v>
      </c>
      <c r="H1543" s="48">
        <v>81.857730000000004</v>
      </c>
      <c r="I1543" s="52">
        <f t="shared" si="181"/>
        <v>0.88113808652017045</v>
      </c>
      <c r="J1543" s="52">
        <f t="shared" ca="1" si="182"/>
        <v>1</v>
      </c>
      <c r="K1543" s="48">
        <f t="shared" si="177"/>
        <v>82.79</v>
      </c>
      <c r="L1543" s="48">
        <f t="shared" si="178"/>
        <v>82.84</v>
      </c>
      <c r="M1543" s="48">
        <f t="shared" si="179"/>
        <v>81.42</v>
      </c>
      <c r="N1543" s="48">
        <f t="shared" si="180"/>
        <v>81.86</v>
      </c>
      <c r="O1543" s="49">
        <f t="shared" ca="1" si="183"/>
        <v>224190500</v>
      </c>
    </row>
    <row r="1544" spans="1:15" x14ac:dyDescent="0.25">
      <c r="A1544">
        <v>1529</v>
      </c>
      <c r="B1544" s="93">
        <v>39976</v>
      </c>
      <c r="C1544" s="48">
        <v>94.400002000000001</v>
      </c>
      <c r="D1544" s="48">
        <v>95.139999000000003</v>
      </c>
      <c r="E1544" s="48">
        <v>94</v>
      </c>
      <c r="F1544" s="48">
        <v>95.080001999999993</v>
      </c>
      <c r="G1544" s="49">
        <v>184361800</v>
      </c>
      <c r="H1544" s="48">
        <v>83.778610999999998</v>
      </c>
      <c r="I1544" s="52">
        <f t="shared" si="181"/>
        <v>0.88113808621922418</v>
      </c>
      <c r="J1544" s="52">
        <f t="shared" ca="1" si="182"/>
        <v>1</v>
      </c>
      <c r="K1544" s="48">
        <f t="shared" si="177"/>
        <v>83.18</v>
      </c>
      <c r="L1544" s="48">
        <f t="shared" si="178"/>
        <v>83.83</v>
      </c>
      <c r="M1544" s="48">
        <f t="shared" si="179"/>
        <v>82.83</v>
      </c>
      <c r="N1544" s="48">
        <f t="shared" si="180"/>
        <v>83.78</v>
      </c>
      <c r="O1544" s="49">
        <f t="shared" ca="1" si="183"/>
        <v>184361800</v>
      </c>
    </row>
    <row r="1545" spans="1:15" x14ac:dyDescent="0.25">
      <c r="A1545">
        <v>1530</v>
      </c>
      <c r="B1545" s="93">
        <v>39975</v>
      </c>
      <c r="C1545" s="48">
        <v>94.580001999999993</v>
      </c>
      <c r="D1545" s="48">
        <v>96.110000999999997</v>
      </c>
      <c r="E1545" s="48">
        <v>94.559997999999993</v>
      </c>
      <c r="F1545" s="48">
        <v>94.82</v>
      </c>
      <c r="G1545" s="49">
        <v>275414200</v>
      </c>
      <c r="H1545" s="48">
        <v>83.549513000000005</v>
      </c>
      <c r="I1545" s="52">
        <f t="shared" si="181"/>
        <v>0.88113808268297844</v>
      </c>
      <c r="J1545" s="52">
        <f t="shared" ca="1" si="182"/>
        <v>1</v>
      </c>
      <c r="K1545" s="48">
        <f t="shared" si="177"/>
        <v>83.34</v>
      </c>
      <c r="L1545" s="48">
        <f t="shared" si="178"/>
        <v>84.69</v>
      </c>
      <c r="M1545" s="48">
        <f t="shared" si="179"/>
        <v>83.32</v>
      </c>
      <c r="N1545" s="48">
        <f t="shared" si="180"/>
        <v>83.55</v>
      </c>
      <c r="O1545" s="49">
        <f t="shared" ca="1" si="183"/>
        <v>275414200</v>
      </c>
    </row>
    <row r="1546" spans="1:15" x14ac:dyDescent="0.25">
      <c r="A1546">
        <v>1531</v>
      </c>
      <c r="B1546" s="93">
        <v>39974</v>
      </c>
      <c r="C1546" s="48">
        <v>95.480002999999996</v>
      </c>
      <c r="D1546" s="48">
        <v>95.489998</v>
      </c>
      <c r="E1546" s="48">
        <v>93.190002000000007</v>
      </c>
      <c r="F1546" s="48">
        <v>94.400002000000001</v>
      </c>
      <c r="G1546" s="49">
        <v>296100400</v>
      </c>
      <c r="H1546" s="48">
        <v>83.179436999999993</v>
      </c>
      <c r="I1546" s="52">
        <f t="shared" si="181"/>
        <v>0.8811380851453795</v>
      </c>
      <c r="J1546" s="52">
        <f t="shared" ca="1" si="182"/>
        <v>1</v>
      </c>
      <c r="K1546" s="48">
        <f t="shared" si="177"/>
        <v>84.13</v>
      </c>
      <c r="L1546" s="48">
        <f t="shared" si="178"/>
        <v>84.14</v>
      </c>
      <c r="M1546" s="48">
        <f t="shared" si="179"/>
        <v>82.11</v>
      </c>
      <c r="N1546" s="48">
        <f t="shared" si="180"/>
        <v>83.18</v>
      </c>
      <c r="O1546" s="49">
        <f t="shared" ca="1" si="183"/>
        <v>296100400</v>
      </c>
    </row>
    <row r="1547" spans="1:15" x14ac:dyDescent="0.25">
      <c r="A1547">
        <v>1532</v>
      </c>
      <c r="B1547" s="93">
        <v>39973</v>
      </c>
      <c r="C1547" s="48">
        <v>94.690002000000007</v>
      </c>
      <c r="D1547" s="48">
        <v>95.139999000000003</v>
      </c>
      <c r="E1547" s="48">
        <v>94.019997000000004</v>
      </c>
      <c r="F1547" s="48">
        <v>94.639999000000003</v>
      </c>
      <c r="G1547" s="49">
        <v>225125500</v>
      </c>
      <c r="H1547" s="48">
        <v>83.390907999999996</v>
      </c>
      <c r="I1547" s="52">
        <f t="shared" si="181"/>
        <v>0.88113809046003888</v>
      </c>
      <c r="J1547" s="52">
        <f t="shared" ca="1" si="182"/>
        <v>1</v>
      </c>
      <c r="K1547" s="48">
        <f t="shared" si="177"/>
        <v>83.43</v>
      </c>
      <c r="L1547" s="48">
        <f t="shared" si="178"/>
        <v>83.83</v>
      </c>
      <c r="M1547" s="48">
        <f t="shared" si="179"/>
        <v>82.84</v>
      </c>
      <c r="N1547" s="48">
        <f t="shared" si="180"/>
        <v>83.39</v>
      </c>
      <c r="O1547" s="49">
        <f t="shared" ca="1" si="183"/>
        <v>225125500</v>
      </c>
    </row>
    <row r="1548" spans="1:15" x14ac:dyDescent="0.25">
      <c r="A1548">
        <v>1533</v>
      </c>
      <c r="B1548" s="93">
        <v>39972</v>
      </c>
      <c r="C1548" s="48">
        <v>93.839995999999999</v>
      </c>
      <c r="D1548" s="48">
        <v>95.099997999999999</v>
      </c>
      <c r="E1548" s="48">
        <v>93.040001000000004</v>
      </c>
      <c r="F1548" s="48">
        <v>94.160004000000001</v>
      </c>
      <c r="G1548" s="49">
        <v>238565100</v>
      </c>
      <c r="H1548" s="48">
        <v>82.967965000000007</v>
      </c>
      <c r="I1548" s="52">
        <f t="shared" si="181"/>
        <v>0.88113807854128812</v>
      </c>
      <c r="J1548" s="52">
        <f t="shared" ca="1" si="182"/>
        <v>1</v>
      </c>
      <c r="K1548" s="48">
        <f t="shared" si="177"/>
        <v>82.69</v>
      </c>
      <c r="L1548" s="48">
        <f t="shared" si="178"/>
        <v>83.8</v>
      </c>
      <c r="M1548" s="48">
        <f t="shared" si="179"/>
        <v>81.98</v>
      </c>
      <c r="N1548" s="48">
        <f t="shared" si="180"/>
        <v>82.97</v>
      </c>
      <c r="O1548" s="49">
        <f t="shared" ca="1" si="183"/>
        <v>238565100</v>
      </c>
    </row>
    <row r="1549" spans="1:15" x14ac:dyDescent="0.25">
      <c r="A1549">
        <v>1534</v>
      </c>
      <c r="B1549" s="93">
        <v>39969</v>
      </c>
      <c r="C1549" s="48">
        <v>95.489998</v>
      </c>
      <c r="D1549" s="48">
        <v>95.669998000000007</v>
      </c>
      <c r="E1549" s="48">
        <v>93.800003000000004</v>
      </c>
      <c r="F1549" s="48">
        <v>94.550003000000004</v>
      </c>
      <c r="G1549" s="49">
        <v>284257900</v>
      </c>
      <c r="H1549" s="48">
        <v>83.311609000000004</v>
      </c>
      <c r="I1549" s="52">
        <f t="shared" si="181"/>
        <v>0.88113808944035676</v>
      </c>
      <c r="J1549" s="52">
        <f t="shared" ca="1" si="182"/>
        <v>1</v>
      </c>
      <c r="K1549" s="48">
        <f t="shared" si="177"/>
        <v>84.14</v>
      </c>
      <c r="L1549" s="48">
        <f t="shared" si="178"/>
        <v>84.3</v>
      </c>
      <c r="M1549" s="48">
        <f t="shared" si="179"/>
        <v>82.65</v>
      </c>
      <c r="N1549" s="48">
        <f t="shared" si="180"/>
        <v>83.31</v>
      </c>
      <c r="O1549" s="49">
        <f t="shared" ca="1" si="183"/>
        <v>284257900</v>
      </c>
    </row>
    <row r="1550" spans="1:15" x14ac:dyDescent="0.25">
      <c r="A1550">
        <v>1535</v>
      </c>
      <c r="B1550" s="93">
        <v>39968</v>
      </c>
      <c r="C1550" s="48">
        <v>94</v>
      </c>
      <c r="D1550" s="48">
        <v>94.669998000000007</v>
      </c>
      <c r="E1550" s="48">
        <v>93.300003000000004</v>
      </c>
      <c r="F1550" s="48">
        <v>94.529999000000004</v>
      </c>
      <c r="G1550" s="49">
        <v>210102300</v>
      </c>
      <c r="H1550" s="48">
        <v>83.293982</v>
      </c>
      <c r="I1550" s="52">
        <f t="shared" si="181"/>
        <v>0.881138081890808</v>
      </c>
      <c r="J1550" s="52">
        <f t="shared" ca="1" si="182"/>
        <v>1</v>
      </c>
      <c r="K1550" s="48">
        <f t="shared" si="177"/>
        <v>82.83</v>
      </c>
      <c r="L1550" s="48">
        <f t="shared" si="178"/>
        <v>83.42</v>
      </c>
      <c r="M1550" s="48">
        <f t="shared" si="179"/>
        <v>82.21</v>
      </c>
      <c r="N1550" s="48">
        <f t="shared" si="180"/>
        <v>83.29</v>
      </c>
      <c r="O1550" s="49">
        <f t="shared" ca="1" si="183"/>
        <v>210102300</v>
      </c>
    </row>
    <row r="1551" spans="1:15" x14ac:dyDescent="0.25">
      <c r="A1551">
        <v>1536</v>
      </c>
      <c r="B1551" s="93">
        <v>39967</v>
      </c>
      <c r="C1551" s="48">
        <v>94.040001000000004</v>
      </c>
      <c r="D1551" s="48">
        <v>94.129997000000003</v>
      </c>
      <c r="E1551" s="48">
        <v>92.760002</v>
      </c>
      <c r="F1551" s="48">
        <v>93.650002000000001</v>
      </c>
      <c r="G1551" s="49">
        <v>235310500</v>
      </c>
      <c r="H1551" s="48">
        <v>82.518583000000007</v>
      </c>
      <c r="I1551" s="52">
        <f t="shared" si="181"/>
        <v>0.88113808048824183</v>
      </c>
      <c r="J1551" s="52">
        <f t="shared" ca="1" si="182"/>
        <v>1</v>
      </c>
      <c r="K1551" s="48">
        <f t="shared" si="177"/>
        <v>82.86</v>
      </c>
      <c r="L1551" s="48">
        <f t="shared" si="178"/>
        <v>82.94</v>
      </c>
      <c r="M1551" s="48">
        <f t="shared" si="179"/>
        <v>81.73</v>
      </c>
      <c r="N1551" s="48">
        <f t="shared" si="180"/>
        <v>82.52</v>
      </c>
      <c r="O1551" s="49">
        <f t="shared" ca="1" si="183"/>
        <v>235310500</v>
      </c>
    </row>
    <row r="1552" spans="1:15" x14ac:dyDescent="0.25">
      <c r="A1552">
        <v>1537</v>
      </c>
      <c r="B1552" s="93">
        <v>39966</v>
      </c>
      <c r="C1552" s="48">
        <v>94.400002000000001</v>
      </c>
      <c r="D1552" s="48">
        <v>95.370002999999997</v>
      </c>
      <c r="E1552" s="48">
        <v>94.230002999999996</v>
      </c>
      <c r="F1552" s="48">
        <v>94.849997999999999</v>
      </c>
      <c r="G1552" s="49">
        <v>230874500</v>
      </c>
      <c r="H1552" s="48">
        <v>83.575946000000002</v>
      </c>
      <c r="I1552" s="52">
        <f t="shared" si="181"/>
        <v>0.88113808921746106</v>
      </c>
      <c r="J1552" s="52">
        <f t="shared" ca="1" si="182"/>
        <v>1</v>
      </c>
      <c r="K1552" s="48">
        <f t="shared" ref="K1552:K1615" si="184">ROUND($I1552*C1552,2)</f>
        <v>83.18</v>
      </c>
      <c r="L1552" s="48">
        <f t="shared" ref="L1552:L1615" si="185">ROUND($I1552*D1552,2)</f>
        <v>84.03</v>
      </c>
      <c r="M1552" s="48">
        <f t="shared" ref="M1552:M1615" si="186">ROUND($I1552*E1552,2)</f>
        <v>83.03</v>
      </c>
      <c r="N1552" s="48">
        <f t="shared" ref="N1552:N1615" si="187">ROUND($I1552*F1552,2)</f>
        <v>83.58</v>
      </c>
      <c r="O1552" s="49">
        <f t="shared" ca="1" si="183"/>
        <v>230874500</v>
      </c>
    </row>
    <row r="1553" spans="1:15" x14ac:dyDescent="0.25">
      <c r="A1553">
        <v>1538</v>
      </c>
      <c r="B1553" s="93">
        <v>39965</v>
      </c>
      <c r="C1553" s="48">
        <v>93.669998000000007</v>
      </c>
      <c r="D1553" s="48">
        <v>95.169998000000007</v>
      </c>
      <c r="E1553" s="48">
        <v>93.43</v>
      </c>
      <c r="F1553" s="48">
        <v>94.769997000000004</v>
      </c>
      <c r="G1553" s="49">
        <v>276246800</v>
      </c>
      <c r="H1553" s="48">
        <v>83.505453000000003</v>
      </c>
      <c r="I1553" s="52">
        <f t="shared" si="181"/>
        <v>0.88113807790877108</v>
      </c>
      <c r="J1553" s="52">
        <f t="shared" ca="1" si="182"/>
        <v>1</v>
      </c>
      <c r="K1553" s="48">
        <f t="shared" si="184"/>
        <v>82.54</v>
      </c>
      <c r="L1553" s="48">
        <f t="shared" si="185"/>
        <v>83.86</v>
      </c>
      <c r="M1553" s="48">
        <f t="shared" si="186"/>
        <v>82.32</v>
      </c>
      <c r="N1553" s="48">
        <f t="shared" si="187"/>
        <v>83.51</v>
      </c>
      <c r="O1553" s="49">
        <f t="shared" ca="1" si="183"/>
        <v>276246800</v>
      </c>
    </row>
    <row r="1554" spans="1:15" x14ac:dyDescent="0.25">
      <c r="A1554">
        <v>1539</v>
      </c>
      <c r="B1554" s="93">
        <v>39962</v>
      </c>
      <c r="C1554" s="48">
        <v>91.419998000000007</v>
      </c>
      <c r="D1554" s="48">
        <v>93.699996999999996</v>
      </c>
      <c r="E1554" s="48">
        <v>90.68</v>
      </c>
      <c r="F1554" s="48">
        <v>92.529999000000004</v>
      </c>
      <c r="G1554" s="49">
        <v>258641500</v>
      </c>
      <c r="H1554" s="48">
        <v>81.531706</v>
      </c>
      <c r="I1554" s="52">
        <f t="shared" ref="I1554:I1617" si="188">H1554/F1554</f>
        <v>0.88113808366084601</v>
      </c>
      <c r="J1554" s="52">
        <f t="shared" ref="J1554:J1617" ca="1" si="189">INDEX(OFFSET($T$15,0,0,$S$13+1,1),MATCH(B1554,OFFSET($Q$15,0,0,$S$13+1,1),-1))</f>
        <v>1</v>
      </c>
      <c r="K1554" s="48">
        <f t="shared" si="184"/>
        <v>80.55</v>
      </c>
      <c r="L1554" s="48">
        <f t="shared" si="185"/>
        <v>82.56</v>
      </c>
      <c r="M1554" s="48">
        <f t="shared" si="186"/>
        <v>79.900000000000006</v>
      </c>
      <c r="N1554" s="48">
        <f t="shared" si="187"/>
        <v>81.53</v>
      </c>
      <c r="O1554" s="49">
        <f t="shared" ref="O1554:O1617" ca="1" si="190">G1554*J1554</f>
        <v>258641500</v>
      </c>
    </row>
    <row r="1555" spans="1:15" x14ac:dyDescent="0.25">
      <c r="A1555">
        <v>1540</v>
      </c>
      <c r="B1555" s="93">
        <v>39961</v>
      </c>
      <c r="C1555" s="48">
        <v>90.459998999999996</v>
      </c>
      <c r="D1555" s="48">
        <v>91.339995999999999</v>
      </c>
      <c r="E1555" s="48">
        <v>89.099997999999999</v>
      </c>
      <c r="F1555" s="48">
        <v>90.919998000000007</v>
      </c>
      <c r="G1555" s="49">
        <v>289095000</v>
      </c>
      <c r="H1555" s="48">
        <v>80.113073</v>
      </c>
      <c r="I1555" s="52">
        <f t="shared" si="188"/>
        <v>0.88113808581474007</v>
      </c>
      <c r="J1555" s="52">
        <f t="shared" ca="1" si="189"/>
        <v>1</v>
      </c>
      <c r="K1555" s="48">
        <f t="shared" si="184"/>
        <v>79.709999999999994</v>
      </c>
      <c r="L1555" s="48">
        <f t="shared" si="185"/>
        <v>80.48</v>
      </c>
      <c r="M1555" s="48">
        <f t="shared" si="186"/>
        <v>78.510000000000005</v>
      </c>
      <c r="N1555" s="48">
        <f t="shared" si="187"/>
        <v>80.11</v>
      </c>
      <c r="O1555" s="49">
        <f t="shared" ca="1" si="190"/>
        <v>289095000</v>
      </c>
    </row>
    <row r="1556" spans="1:15" x14ac:dyDescent="0.25">
      <c r="A1556">
        <v>1541</v>
      </c>
      <c r="B1556" s="93">
        <v>39960</v>
      </c>
      <c r="C1556" s="48">
        <v>91.440002000000007</v>
      </c>
      <c r="D1556" s="48">
        <v>91.75</v>
      </c>
      <c r="E1556" s="48">
        <v>89.529999000000004</v>
      </c>
      <c r="F1556" s="48">
        <v>89.669998000000007</v>
      </c>
      <c r="G1556" s="49">
        <v>246015800</v>
      </c>
      <c r="H1556" s="48">
        <v>79.011651000000001</v>
      </c>
      <c r="I1556" s="52">
        <f t="shared" si="188"/>
        <v>0.88113809258699882</v>
      </c>
      <c r="J1556" s="52">
        <f t="shared" ca="1" si="189"/>
        <v>1</v>
      </c>
      <c r="K1556" s="48">
        <f t="shared" si="184"/>
        <v>80.569999999999993</v>
      </c>
      <c r="L1556" s="48">
        <f t="shared" si="185"/>
        <v>80.84</v>
      </c>
      <c r="M1556" s="48">
        <f t="shared" si="186"/>
        <v>78.89</v>
      </c>
      <c r="N1556" s="48">
        <f t="shared" si="187"/>
        <v>79.010000000000005</v>
      </c>
      <c r="O1556" s="49">
        <f t="shared" ca="1" si="190"/>
        <v>246015800</v>
      </c>
    </row>
    <row r="1557" spans="1:15" x14ac:dyDescent="0.25">
      <c r="A1557">
        <v>1542</v>
      </c>
      <c r="B1557" s="93">
        <v>39959</v>
      </c>
      <c r="C1557" s="48">
        <v>88.360000999999997</v>
      </c>
      <c r="D1557" s="48">
        <v>91.559997999999993</v>
      </c>
      <c r="E1557" s="48">
        <v>88.32</v>
      </c>
      <c r="F1557" s="48">
        <v>91.300003000000004</v>
      </c>
      <c r="G1557" s="49">
        <v>236318500</v>
      </c>
      <c r="H1557" s="48">
        <v>80.447909999999993</v>
      </c>
      <c r="I1557" s="52">
        <f t="shared" si="188"/>
        <v>0.88113808714770792</v>
      </c>
      <c r="J1557" s="52">
        <f t="shared" ca="1" si="189"/>
        <v>1</v>
      </c>
      <c r="K1557" s="48">
        <f t="shared" si="184"/>
        <v>77.86</v>
      </c>
      <c r="L1557" s="48">
        <f t="shared" si="185"/>
        <v>80.680000000000007</v>
      </c>
      <c r="M1557" s="48">
        <f t="shared" si="186"/>
        <v>77.819999999999993</v>
      </c>
      <c r="N1557" s="48">
        <f t="shared" si="187"/>
        <v>80.45</v>
      </c>
      <c r="O1557" s="49">
        <f t="shared" ca="1" si="190"/>
        <v>236318500</v>
      </c>
    </row>
    <row r="1558" spans="1:15" x14ac:dyDescent="0.25">
      <c r="A1558">
        <v>1543</v>
      </c>
      <c r="B1558" s="93">
        <v>39955</v>
      </c>
      <c r="C1558" s="48">
        <v>89.459998999999996</v>
      </c>
      <c r="D1558" s="48">
        <v>90</v>
      </c>
      <c r="E1558" s="48">
        <v>88.68</v>
      </c>
      <c r="F1558" s="48">
        <v>89.019997000000004</v>
      </c>
      <c r="G1558" s="49">
        <v>166811900</v>
      </c>
      <c r="H1558" s="48">
        <v>78.438908999999995</v>
      </c>
      <c r="I1558" s="52">
        <f t="shared" si="188"/>
        <v>0.88113807732435656</v>
      </c>
      <c r="J1558" s="52">
        <f t="shared" ca="1" si="189"/>
        <v>1</v>
      </c>
      <c r="K1558" s="48">
        <f t="shared" si="184"/>
        <v>78.83</v>
      </c>
      <c r="L1558" s="48">
        <f t="shared" si="185"/>
        <v>79.3</v>
      </c>
      <c r="M1558" s="48">
        <f t="shared" si="186"/>
        <v>78.14</v>
      </c>
      <c r="N1558" s="48">
        <f t="shared" si="187"/>
        <v>78.44</v>
      </c>
      <c r="O1558" s="49">
        <f t="shared" ca="1" si="190"/>
        <v>166811900</v>
      </c>
    </row>
    <row r="1559" spans="1:15" x14ac:dyDescent="0.25">
      <c r="A1559">
        <v>1544</v>
      </c>
      <c r="B1559" s="93">
        <v>39954</v>
      </c>
      <c r="C1559" s="48">
        <v>89.459998999999996</v>
      </c>
      <c r="D1559" s="48">
        <v>89.800003000000004</v>
      </c>
      <c r="E1559" s="48">
        <v>88.260002</v>
      </c>
      <c r="F1559" s="48">
        <v>89.209998999999996</v>
      </c>
      <c r="G1559" s="49">
        <v>258988400</v>
      </c>
      <c r="H1559" s="48">
        <v>78.606328000000005</v>
      </c>
      <c r="I1559" s="52">
        <f t="shared" si="188"/>
        <v>0.88113808856785225</v>
      </c>
      <c r="J1559" s="52">
        <f t="shared" ca="1" si="189"/>
        <v>1</v>
      </c>
      <c r="K1559" s="48">
        <f t="shared" si="184"/>
        <v>78.83</v>
      </c>
      <c r="L1559" s="48">
        <f t="shared" si="185"/>
        <v>79.13</v>
      </c>
      <c r="M1559" s="48">
        <f t="shared" si="186"/>
        <v>77.77</v>
      </c>
      <c r="N1559" s="48">
        <f t="shared" si="187"/>
        <v>78.61</v>
      </c>
      <c r="O1559" s="49">
        <f t="shared" ca="1" si="190"/>
        <v>258988400</v>
      </c>
    </row>
    <row r="1560" spans="1:15" x14ac:dyDescent="0.25">
      <c r="A1560">
        <v>1545</v>
      </c>
      <c r="B1560" s="93">
        <v>39953</v>
      </c>
      <c r="C1560" s="48">
        <v>91.949996999999996</v>
      </c>
      <c r="D1560" s="48">
        <v>92.800003000000004</v>
      </c>
      <c r="E1560" s="48">
        <v>90.410004000000001</v>
      </c>
      <c r="F1560" s="48">
        <v>90.510002</v>
      </c>
      <c r="G1560" s="49">
        <v>285722200</v>
      </c>
      <c r="H1560" s="48">
        <v>79.751810000000006</v>
      </c>
      <c r="I1560" s="52">
        <f t="shared" si="188"/>
        <v>0.88113808681608474</v>
      </c>
      <c r="J1560" s="52">
        <f t="shared" ca="1" si="189"/>
        <v>1</v>
      </c>
      <c r="K1560" s="48">
        <f t="shared" si="184"/>
        <v>81.02</v>
      </c>
      <c r="L1560" s="48">
        <f t="shared" si="185"/>
        <v>81.77</v>
      </c>
      <c r="M1560" s="48">
        <f t="shared" si="186"/>
        <v>79.66</v>
      </c>
      <c r="N1560" s="48">
        <f t="shared" si="187"/>
        <v>79.75</v>
      </c>
      <c r="O1560" s="49">
        <f t="shared" ca="1" si="190"/>
        <v>285722200</v>
      </c>
    </row>
    <row r="1561" spans="1:15" x14ac:dyDescent="0.25">
      <c r="A1561">
        <v>1546</v>
      </c>
      <c r="B1561" s="93">
        <v>39952</v>
      </c>
      <c r="C1561" s="48">
        <v>91.18</v>
      </c>
      <c r="D1561" s="48">
        <v>91.970000999999996</v>
      </c>
      <c r="E1561" s="48">
        <v>90.809997999999993</v>
      </c>
      <c r="F1561" s="48">
        <v>91.120002999999997</v>
      </c>
      <c r="G1561" s="49">
        <v>206102200</v>
      </c>
      <c r="H1561" s="48">
        <v>80.289304999999999</v>
      </c>
      <c r="I1561" s="52">
        <f t="shared" si="188"/>
        <v>0.88113808556393491</v>
      </c>
      <c r="J1561" s="52">
        <f t="shared" ca="1" si="189"/>
        <v>1</v>
      </c>
      <c r="K1561" s="48">
        <f t="shared" si="184"/>
        <v>80.34</v>
      </c>
      <c r="L1561" s="48">
        <f t="shared" si="185"/>
        <v>81.040000000000006</v>
      </c>
      <c r="M1561" s="48">
        <f t="shared" si="186"/>
        <v>80.02</v>
      </c>
      <c r="N1561" s="48">
        <f t="shared" si="187"/>
        <v>80.290000000000006</v>
      </c>
      <c r="O1561" s="49">
        <f t="shared" ca="1" si="190"/>
        <v>206102200</v>
      </c>
    </row>
    <row r="1562" spans="1:15" x14ac:dyDescent="0.25">
      <c r="A1562">
        <v>1547</v>
      </c>
      <c r="B1562" s="93">
        <v>39951</v>
      </c>
      <c r="C1562" s="48">
        <v>89.550003000000004</v>
      </c>
      <c r="D1562" s="48">
        <v>91.339995999999999</v>
      </c>
      <c r="E1562" s="48">
        <v>88.57</v>
      </c>
      <c r="F1562" s="48">
        <v>91.230002999999996</v>
      </c>
      <c r="G1562" s="49">
        <v>241447400</v>
      </c>
      <c r="H1562" s="48">
        <v>80.386230999999995</v>
      </c>
      <c r="I1562" s="52">
        <f t="shared" si="188"/>
        <v>0.88113809444903779</v>
      </c>
      <c r="J1562" s="52">
        <f t="shared" ca="1" si="189"/>
        <v>1</v>
      </c>
      <c r="K1562" s="48">
        <f t="shared" si="184"/>
        <v>78.91</v>
      </c>
      <c r="L1562" s="48">
        <f t="shared" si="185"/>
        <v>80.48</v>
      </c>
      <c r="M1562" s="48">
        <f t="shared" si="186"/>
        <v>78.040000000000006</v>
      </c>
      <c r="N1562" s="48">
        <f t="shared" si="187"/>
        <v>80.39</v>
      </c>
      <c r="O1562" s="49">
        <f t="shared" ca="1" si="190"/>
        <v>241447400</v>
      </c>
    </row>
    <row r="1563" spans="1:15" x14ac:dyDescent="0.25">
      <c r="A1563">
        <v>1548</v>
      </c>
      <c r="B1563" s="93">
        <v>39948</v>
      </c>
      <c r="C1563" s="48">
        <v>89.370002999999997</v>
      </c>
      <c r="D1563" s="48">
        <v>90</v>
      </c>
      <c r="E1563" s="48">
        <v>88.150002000000001</v>
      </c>
      <c r="F1563" s="48">
        <v>88.709998999999996</v>
      </c>
      <c r="G1563" s="49">
        <v>271502700</v>
      </c>
      <c r="H1563" s="48">
        <v>78.165758999999994</v>
      </c>
      <c r="I1563" s="52">
        <f t="shared" si="188"/>
        <v>0.88113808906705093</v>
      </c>
      <c r="J1563" s="52">
        <f t="shared" ca="1" si="189"/>
        <v>1</v>
      </c>
      <c r="K1563" s="48">
        <f t="shared" si="184"/>
        <v>78.75</v>
      </c>
      <c r="L1563" s="48">
        <f t="shared" si="185"/>
        <v>79.3</v>
      </c>
      <c r="M1563" s="48">
        <f t="shared" si="186"/>
        <v>77.67</v>
      </c>
      <c r="N1563" s="48">
        <f t="shared" si="187"/>
        <v>78.17</v>
      </c>
      <c r="O1563" s="49">
        <f t="shared" ca="1" si="190"/>
        <v>271502700</v>
      </c>
    </row>
    <row r="1564" spans="1:15" x14ac:dyDescent="0.25">
      <c r="A1564">
        <v>1549</v>
      </c>
      <c r="B1564" s="93">
        <v>39947</v>
      </c>
      <c r="C1564" s="48">
        <v>88.720000999999996</v>
      </c>
      <c r="D1564" s="48">
        <v>90.120002999999997</v>
      </c>
      <c r="E1564" s="48">
        <v>88.5</v>
      </c>
      <c r="F1564" s="48">
        <v>89.440002000000007</v>
      </c>
      <c r="G1564" s="49">
        <v>260098700</v>
      </c>
      <c r="H1564" s="48">
        <v>78.808993000000001</v>
      </c>
      <c r="I1564" s="52">
        <f t="shared" si="188"/>
        <v>0.88113809523394238</v>
      </c>
      <c r="J1564" s="52">
        <f t="shared" ca="1" si="189"/>
        <v>1</v>
      </c>
      <c r="K1564" s="48">
        <f t="shared" si="184"/>
        <v>78.17</v>
      </c>
      <c r="L1564" s="48">
        <f t="shared" si="185"/>
        <v>79.41</v>
      </c>
      <c r="M1564" s="48">
        <f t="shared" si="186"/>
        <v>77.98</v>
      </c>
      <c r="N1564" s="48">
        <f t="shared" si="187"/>
        <v>78.81</v>
      </c>
      <c r="O1564" s="49">
        <f t="shared" ca="1" si="190"/>
        <v>260098700</v>
      </c>
    </row>
    <row r="1565" spans="1:15" x14ac:dyDescent="0.25">
      <c r="A1565">
        <v>1550</v>
      </c>
      <c r="B1565" s="93">
        <v>39946</v>
      </c>
      <c r="C1565" s="48">
        <v>89.739998</v>
      </c>
      <c r="D1565" s="48">
        <v>90.010002</v>
      </c>
      <c r="E1565" s="48">
        <v>88.5</v>
      </c>
      <c r="F1565" s="48">
        <v>88.68</v>
      </c>
      <c r="G1565" s="49">
        <v>269619100</v>
      </c>
      <c r="H1565" s="48">
        <v>78.139325999999997</v>
      </c>
      <c r="I1565" s="52">
        <f t="shared" si="188"/>
        <v>0.88113809201623805</v>
      </c>
      <c r="J1565" s="52">
        <f t="shared" ca="1" si="189"/>
        <v>1</v>
      </c>
      <c r="K1565" s="48">
        <f t="shared" si="184"/>
        <v>79.069999999999993</v>
      </c>
      <c r="L1565" s="48">
        <f t="shared" si="185"/>
        <v>79.31</v>
      </c>
      <c r="M1565" s="48">
        <f t="shared" si="186"/>
        <v>77.98</v>
      </c>
      <c r="N1565" s="48">
        <f t="shared" si="187"/>
        <v>78.14</v>
      </c>
      <c r="O1565" s="49">
        <f t="shared" ca="1" si="190"/>
        <v>269619100</v>
      </c>
    </row>
    <row r="1566" spans="1:15" x14ac:dyDescent="0.25">
      <c r="A1566">
        <v>1551</v>
      </c>
      <c r="B1566" s="93">
        <v>39945</v>
      </c>
      <c r="C1566" s="48">
        <v>91.629997000000003</v>
      </c>
      <c r="D1566" s="48">
        <v>91.830001999999993</v>
      </c>
      <c r="E1566" s="48">
        <v>89.849997999999999</v>
      </c>
      <c r="F1566" s="48">
        <v>90.970000999999996</v>
      </c>
      <c r="G1566" s="49">
        <v>282431300</v>
      </c>
      <c r="H1566" s="48">
        <v>80.157133000000002</v>
      </c>
      <c r="I1566" s="52">
        <f t="shared" si="188"/>
        <v>0.88113809078665395</v>
      </c>
      <c r="J1566" s="52">
        <f t="shared" ca="1" si="189"/>
        <v>1</v>
      </c>
      <c r="K1566" s="48">
        <f t="shared" si="184"/>
        <v>80.739999999999995</v>
      </c>
      <c r="L1566" s="48">
        <f t="shared" si="185"/>
        <v>80.91</v>
      </c>
      <c r="M1566" s="48">
        <f t="shared" si="186"/>
        <v>79.17</v>
      </c>
      <c r="N1566" s="48">
        <f t="shared" si="187"/>
        <v>80.16</v>
      </c>
      <c r="O1566" s="49">
        <f t="shared" ca="1" si="190"/>
        <v>282431300</v>
      </c>
    </row>
    <row r="1567" spans="1:15" x14ac:dyDescent="0.25">
      <c r="A1567">
        <v>1552</v>
      </c>
      <c r="B1567" s="93">
        <v>39944</v>
      </c>
      <c r="C1567" s="48">
        <v>91.699996999999996</v>
      </c>
      <c r="D1567" s="48">
        <v>92.110000999999997</v>
      </c>
      <c r="E1567" s="48">
        <v>91.040001000000004</v>
      </c>
      <c r="F1567" s="48">
        <v>91.239998</v>
      </c>
      <c r="G1567" s="49">
        <v>247923600</v>
      </c>
      <c r="H1567" s="48">
        <v>80.395037000000002</v>
      </c>
      <c r="I1567" s="52">
        <f t="shared" si="188"/>
        <v>0.8811380837601509</v>
      </c>
      <c r="J1567" s="52">
        <f t="shared" ca="1" si="189"/>
        <v>1</v>
      </c>
      <c r="K1567" s="48">
        <f t="shared" si="184"/>
        <v>80.8</v>
      </c>
      <c r="L1567" s="48">
        <f t="shared" si="185"/>
        <v>81.16</v>
      </c>
      <c r="M1567" s="48">
        <f t="shared" si="186"/>
        <v>80.22</v>
      </c>
      <c r="N1567" s="48">
        <f t="shared" si="187"/>
        <v>80.400000000000006</v>
      </c>
      <c r="O1567" s="49">
        <f t="shared" ca="1" si="190"/>
        <v>247923600</v>
      </c>
    </row>
    <row r="1568" spans="1:15" x14ac:dyDescent="0.25">
      <c r="A1568">
        <v>1553</v>
      </c>
      <c r="B1568" s="93">
        <v>39941</v>
      </c>
      <c r="C1568" s="48">
        <v>92.029999000000004</v>
      </c>
      <c r="D1568" s="48">
        <v>93.220000999999996</v>
      </c>
      <c r="E1568" s="48">
        <v>91.440002000000007</v>
      </c>
      <c r="F1568" s="48">
        <v>92.980002999999996</v>
      </c>
      <c r="G1568" s="49">
        <v>299081700</v>
      </c>
      <c r="H1568" s="48">
        <v>81.928222000000005</v>
      </c>
      <c r="I1568" s="52">
        <f t="shared" si="188"/>
        <v>0.88113808729388843</v>
      </c>
      <c r="J1568" s="52">
        <f t="shared" ca="1" si="189"/>
        <v>1</v>
      </c>
      <c r="K1568" s="48">
        <f t="shared" si="184"/>
        <v>81.09</v>
      </c>
      <c r="L1568" s="48">
        <f t="shared" si="185"/>
        <v>82.14</v>
      </c>
      <c r="M1568" s="48">
        <f t="shared" si="186"/>
        <v>80.569999999999993</v>
      </c>
      <c r="N1568" s="48">
        <f t="shared" si="187"/>
        <v>81.93</v>
      </c>
      <c r="O1568" s="49">
        <f t="shared" ca="1" si="190"/>
        <v>299081700</v>
      </c>
    </row>
    <row r="1569" spans="1:15" x14ac:dyDescent="0.25">
      <c r="A1569">
        <v>1554</v>
      </c>
      <c r="B1569" s="93">
        <v>39940</v>
      </c>
      <c r="C1569" s="48">
        <v>93.010002</v>
      </c>
      <c r="D1569" s="48">
        <v>93.150002000000001</v>
      </c>
      <c r="E1569" s="48">
        <v>90.279999000000004</v>
      </c>
      <c r="F1569" s="48">
        <v>90.860000999999997</v>
      </c>
      <c r="G1569" s="49">
        <v>317728000</v>
      </c>
      <c r="H1569" s="48">
        <v>80.060207000000005</v>
      </c>
      <c r="I1569" s="52">
        <f t="shared" si="188"/>
        <v>0.88113808187169196</v>
      </c>
      <c r="J1569" s="52">
        <f t="shared" ca="1" si="189"/>
        <v>1</v>
      </c>
      <c r="K1569" s="48">
        <f t="shared" si="184"/>
        <v>81.95</v>
      </c>
      <c r="L1569" s="48">
        <f t="shared" si="185"/>
        <v>82.08</v>
      </c>
      <c r="M1569" s="48">
        <f t="shared" si="186"/>
        <v>79.55</v>
      </c>
      <c r="N1569" s="48">
        <f t="shared" si="187"/>
        <v>80.06</v>
      </c>
      <c r="O1569" s="49">
        <f t="shared" ca="1" si="190"/>
        <v>317728000</v>
      </c>
    </row>
    <row r="1570" spans="1:15" x14ac:dyDescent="0.25">
      <c r="A1570">
        <v>1555</v>
      </c>
      <c r="B1570" s="93">
        <v>39939</v>
      </c>
      <c r="C1570" s="48">
        <v>91.68</v>
      </c>
      <c r="D1570" s="48">
        <v>92.199996999999996</v>
      </c>
      <c r="E1570" s="48">
        <v>90.610000999999997</v>
      </c>
      <c r="F1570" s="48">
        <v>92.139999000000003</v>
      </c>
      <c r="G1570" s="49">
        <v>291941000</v>
      </c>
      <c r="H1570" s="48">
        <v>81.188063</v>
      </c>
      <c r="I1570" s="52">
        <f t="shared" si="188"/>
        <v>0.88113809291445722</v>
      </c>
      <c r="J1570" s="52">
        <f t="shared" ca="1" si="189"/>
        <v>1</v>
      </c>
      <c r="K1570" s="48">
        <f t="shared" si="184"/>
        <v>80.78</v>
      </c>
      <c r="L1570" s="48">
        <f t="shared" si="185"/>
        <v>81.239999999999995</v>
      </c>
      <c r="M1570" s="48">
        <f t="shared" si="186"/>
        <v>79.84</v>
      </c>
      <c r="N1570" s="48">
        <f t="shared" si="187"/>
        <v>81.19</v>
      </c>
      <c r="O1570" s="49">
        <f t="shared" ca="1" si="190"/>
        <v>291941000</v>
      </c>
    </row>
    <row r="1571" spans="1:15" x14ac:dyDescent="0.25">
      <c r="A1571">
        <v>1556</v>
      </c>
      <c r="B1571" s="93">
        <v>39938</v>
      </c>
      <c r="C1571" s="48">
        <v>90.57</v>
      </c>
      <c r="D1571" s="48">
        <v>90.93</v>
      </c>
      <c r="E1571" s="48">
        <v>89.839995999999999</v>
      </c>
      <c r="F1571" s="48">
        <v>90.57</v>
      </c>
      <c r="G1571" s="49">
        <v>243036300</v>
      </c>
      <c r="H1571" s="48">
        <v>79.804676000000001</v>
      </c>
      <c r="I1571" s="52">
        <f t="shared" si="188"/>
        <v>0.88113808104228786</v>
      </c>
      <c r="J1571" s="52">
        <f t="shared" ca="1" si="189"/>
        <v>1</v>
      </c>
      <c r="K1571" s="48">
        <f t="shared" si="184"/>
        <v>79.8</v>
      </c>
      <c r="L1571" s="48">
        <f t="shared" si="185"/>
        <v>80.12</v>
      </c>
      <c r="M1571" s="48">
        <f t="shared" si="186"/>
        <v>79.16</v>
      </c>
      <c r="N1571" s="48">
        <f t="shared" si="187"/>
        <v>79.8</v>
      </c>
      <c r="O1571" s="49">
        <f t="shared" ca="1" si="190"/>
        <v>243036300</v>
      </c>
    </row>
    <row r="1572" spans="1:15" x14ac:dyDescent="0.25">
      <c r="A1572">
        <v>1557</v>
      </c>
      <c r="B1572" s="93">
        <v>39937</v>
      </c>
      <c r="C1572" s="48">
        <v>88.550003000000004</v>
      </c>
      <c r="D1572" s="48">
        <v>90.940002000000007</v>
      </c>
      <c r="E1572" s="48">
        <v>88.379997000000003</v>
      </c>
      <c r="F1572" s="48">
        <v>90.879997000000003</v>
      </c>
      <c r="G1572" s="49">
        <v>287120000</v>
      </c>
      <c r="H1572" s="48">
        <v>80.077826999999999</v>
      </c>
      <c r="I1572" s="52">
        <f t="shared" si="188"/>
        <v>0.88113809026644219</v>
      </c>
      <c r="J1572" s="52">
        <f t="shared" ca="1" si="189"/>
        <v>1</v>
      </c>
      <c r="K1572" s="48">
        <f t="shared" si="184"/>
        <v>78.02</v>
      </c>
      <c r="L1572" s="48">
        <f t="shared" si="185"/>
        <v>80.13</v>
      </c>
      <c r="M1572" s="48">
        <f t="shared" si="186"/>
        <v>77.87</v>
      </c>
      <c r="N1572" s="48">
        <f t="shared" si="187"/>
        <v>80.08</v>
      </c>
      <c r="O1572" s="49">
        <f t="shared" ca="1" si="190"/>
        <v>287120000</v>
      </c>
    </row>
    <row r="1573" spans="1:15" x14ac:dyDescent="0.25">
      <c r="A1573">
        <v>1558</v>
      </c>
      <c r="B1573" s="93">
        <v>39934</v>
      </c>
      <c r="C1573" s="48">
        <v>87.440002000000007</v>
      </c>
      <c r="D1573" s="48">
        <v>88.209998999999996</v>
      </c>
      <c r="E1573" s="48">
        <v>86.720000999999996</v>
      </c>
      <c r="F1573" s="48">
        <v>87.889999000000003</v>
      </c>
      <c r="G1573" s="49">
        <v>236110300</v>
      </c>
      <c r="H1573" s="48">
        <v>77.443225999999996</v>
      </c>
      <c r="I1573" s="52">
        <f t="shared" si="188"/>
        <v>0.88113809171849</v>
      </c>
      <c r="J1573" s="52">
        <f t="shared" ca="1" si="189"/>
        <v>1</v>
      </c>
      <c r="K1573" s="48">
        <f t="shared" si="184"/>
        <v>77.05</v>
      </c>
      <c r="L1573" s="48">
        <f t="shared" si="185"/>
        <v>77.73</v>
      </c>
      <c r="M1573" s="48">
        <f t="shared" si="186"/>
        <v>76.41</v>
      </c>
      <c r="N1573" s="48">
        <f t="shared" si="187"/>
        <v>77.44</v>
      </c>
      <c r="O1573" s="49">
        <f t="shared" ca="1" si="190"/>
        <v>236110300</v>
      </c>
    </row>
    <row r="1574" spans="1:15" x14ac:dyDescent="0.25">
      <c r="A1574">
        <v>1559</v>
      </c>
      <c r="B1574" s="93">
        <v>39933</v>
      </c>
      <c r="C1574" s="48">
        <v>88.550003000000004</v>
      </c>
      <c r="D1574" s="48">
        <v>89.019997000000004</v>
      </c>
      <c r="E1574" s="48">
        <v>86.919998000000007</v>
      </c>
      <c r="F1574" s="48">
        <v>87.419998000000007</v>
      </c>
      <c r="G1574" s="49">
        <v>301419800</v>
      </c>
      <c r="H1574" s="48">
        <v>77.029089999999997</v>
      </c>
      <c r="I1574" s="52">
        <f t="shared" si="188"/>
        <v>0.88113808925047088</v>
      </c>
      <c r="J1574" s="52">
        <f t="shared" ca="1" si="189"/>
        <v>1</v>
      </c>
      <c r="K1574" s="48">
        <f t="shared" si="184"/>
        <v>78.02</v>
      </c>
      <c r="L1574" s="48">
        <f t="shared" si="185"/>
        <v>78.44</v>
      </c>
      <c r="M1574" s="48">
        <f t="shared" si="186"/>
        <v>76.59</v>
      </c>
      <c r="N1574" s="48">
        <f t="shared" si="187"/>
        <v>77.03</v>
      </c>
      <c r="O1574" s="49">
        <f t="shared" ca="1" si="190"/>
        <v>301419800</v>
      </c>
    </row>
    <row r="1575" spans="1:15" x14ac:dyDescent="0.25">
      <c r="A1575">
        <v>1560</v>
      </c>
      <c r="B1575" s="93">
        <v>39932</v>
      </c>
      <c r="C1575" s="48">
        <v>86.519997000000004</v>
      </c>
      <c r="D1575" s="48">
        <v>88.360000999999997</v>
      </c>
      <c r="E1575" s="48">
        <v>86.300003000000004</v>
      </c>
      <c r="F1575" s="48">
        <v>87.389999000000003</v>
      </c>
      <c r="G1575" s="49">
        <v>311505700</v>
      </c>
      <c r="H1575" s="48">
        <v>77.002656999999999</v>
      </c>
      <c r="I1575" s="52">
        <f t="shared" si="188"/>
        <v>0.88113809224325534</v>
      </c>
      <c r="J1575" s="52">
        <f t="shared" ca="1" si="189"/>
        <v>1</v>
      </c>
      <c r="K1575" s="48">
        <f t="shared" si="184"/>
        <v>76.239999999999995</v>
      </c>
      <c r="L1575" s="48">
        <f t="shared" si="185"/>
        <v>77.86</v>
      </c>
      <c r="M1575" s="48">
        <f t="shared" si="186"/>
        <v>76.040000000000006</v>
      </c>
      <c r="N1575" s="48">
        <f t="shared" si="187"/>
        <v>77</v>
      </c>
      <c r="O1575" s="49">
        <f t="shared" ca="1" si="190"/>
        <v>311505700</v>
      </c>
    </row>
    <row r="1576" spans="1:15" x14ac:dyDescent="0.25">
      <c r="A1576">
        <v>1561</v>
      </c>
      <c r="B1576" s="93">
        <v>39931</v>
      </c>
      <c r="C1576" s="48">
        <v>84.970000999999996</v>
      </c>
      <c r="D1576" s="48">
        <v>86.589995999999999</v>
      </c>
      <c r="E1576" s="48">
        <v>84.760002</v>
      </c>
      <c r="F1576" s="48">
        <v>85.57</v>
      </c>
      <c r="G1576" s="49">
        <v>247926300</v>
      </c>
      <c r="H1576" s="48">
        <v>75.398985999999994</v>
      </c>
      <c r="I1576" s="52">
        <f t="shared" si="188"/>
        <v>0.88113808577772579</v>
      </c>
      <c r="J1576" s="52">
        <f t="shared" ca="1" si="189"/>
        <v>1</v>
      </c>
      <c r="K1576" s="48">
        <f t="shared" si="184"/>
        <v>74.87</v>
      </c>
      <c r="L1576" s="48">
        <f t="shared" si="185"/>
        <v>76.3</v>
      </c>
      <c r="M1576" s="48">
        <f t="shared" si="186"/>
        <v>74.69</v>
      </c>
      <c r="N1576" s="48">
        <f t="shared" si="187"/>
        <v>75.400000000000006</v>
      </c>
      <c r="O1576" s="49">
        <f t="shared" ca="1" si="190"/>
        <v>247926300</v>
      </c>
    </row>
    <row r="1577" spans="1:15" x14ac:dyDescent="0.25">
      <c r="A1577">
        <v>1562</v>
      </c>
      <c r="B1577" s="93">
        <v>39930</v>
      </c>
      <c r="C1577" s="48">
        <v>85.68</v>
      </c>
      <c r="D1577" s="48">
        <v>87.010002</v>
      </c>
      <c r="E1577" s="48">
        <v>85.540001000000004</v>
      </c>
      <c r="F1577" s="48">
        <v>85.839995999999999</v>
      </c>
      <c r="G1577" s="49">
        <v>289581600</v>
      </c>
      <c r="H1577" s="48">
        <v>75.636889999999994</v>
      </c>
      <c r="I1577" s="52">
        <f t="shared" si="188"/>
        <v>0.88113808858984566</v>
      </c>
      <c r="J1577" s="52">
        <f t="shared" ca="1" si="189"/>
        <v>1</v>
      </c>
      <c r="K1577" s="48">
        <f t="shared" si="184"/>
        <v>75.5</v>
      </c>
      <c r="L1577" s="48">
        <f t="shared" si="185"/>
        <v>76.67</v>
      </c>
      <c r="M1577" s="48">
        <f t="shared" si="186"/>
        <v>75.37</v>
      </c>
      <c r="N1577" s="48">
        <f t="shared" si="187"/>
        <v>75.64</v>
      </c>
      <c r="O1577" s="49">
        <f t="shared" ca="1" si="190"/>
        <v>289581600</v>
      </c>
    </row>
    <row r="1578" spans="1:15" x14ac:dyDescent="0.25">
      <c r="A1578">
        <v>1563</v>
      </c>
      <c r="B1578" s="93">
        <v>39927</v>
      </c>
      <c r="C1578" s="48">
        <v>86.029999000000004</v>
      </c>
      <c r="D1578" s="48">
        <v>87.309997999999993</v>
      </c>
      <c r="E1578" s="48">
        <v>85.690002000000007</v>
      </c>
      <c r="F1578" s="48">
        <v>86.660004000000001</v>
      </c>
      <c r="G1578" s="49">
        <v>287703000</v>
      </c>
      <c r="H1578" s="48">
        <v>76.359430000000003</v>
      </c>
      <c r="I1578" s="52">
        <f t="shared" si="188"/>
        <v>0.8811380853386529</v>
      </c>
      <c r="J1578" s="52">
        <f t="shared" ca="1" si="189"/>
        <v>1</v>
      </c>
      <c r="K1578" s="48">
        <f t="shared" si="184"/>
        <v>75.8</v>
      </c>
      <c r="L1578" s="48">
        <f t="shared" si="185"/>
        <v>76.930000000000007</v>
      </c>
      <c r="M1578" s="48">
        <f t="shared" si="186"/>
        <v>75.5</v>
      </c>
      <c r="N1578" s="48">
        <f t="shared" si="187"/>
        <v>76.36</v>
      </c>
      <c r="O1578" s="49">
        <f t="shared" ca="1" si="190"/>
        <v>287703000</v>
      </c>
    </row>
    <row r="1579" spans="1:15" x14ac:dyDescent="0.25">
      <c r="A1579">
        <v>1564</v>
      </c>
      <c r="B1579" s="93">
        <v>39926</v>
      </c>
      <c r="C1579" s="48">
        <v>84.709998999999996</v>
      </c>
      <c r="D1579" s="48">
        <v>85.419998000000007</v>
      </c>
      <c r="E1579" s="48">
        <v>83.629997000000003</v>
      </c>
      <c r="F1579" s="48">
        <v>85.370002999999997</v>
      </c>
      <c r="G1579" s="49">
        <v>324903700</v>
      </c>
      <c r="H1579" s="48">
        <v>75.222761000000006</v>
      </c>
      <c r="I1579" s="52">
        <f t="shared" si="188"/>
        <v>0.88113808547013883</v>
      </c>
      <c r="J1579" s="52">
        <f t="shared" ca="1" si="189"/>
        <v>1</v>
      </c>
      <c r="K1579" s="48">
        <f t="shared" si="184"/>
        <v>74.64</v>
      </c>
      <c r="L1579" s="48">
        <f t="shared" si="185"/>
        <v>75.27</v>
      </c>
      <c r="M1579" s="48">
        <f t="shared" si="186"/>
        <v>73.69</v>
      </c>
      <c r="N1579" s="48">
        <f t="shared" si="187"/>
        <v>75.22</v>
      </c>
      <c r="O1579" s="49">
        <f t="shared" ca="1" si="190"/>
        <v>324903700</v>
      </c>
    </row>
    <row r="1580" spans="1:15" x14ac:dyDescent="0.25">
      <c r="A1580">
        <v>1565</v>
      </c>
      <c r="B1580" s="93">
        <v>39925</v>
      </c>
      <c r="C1580" s="48">
        <v>84.290001000000004</v>
      </c>
      <c r="D1580" s="48">
        <v>86.339995999999999</v>
      </c>
      <c r="E1580" s="48">
        <v>84.07</v>
      </c>
      <c r="F1580" s="48">
        <v>84.540001000000004</v>
      </c>
      <c r="G1580" s="49">
        <v>340395200</v>
      </c>
      <c r="H1580" s="48">
        <v>74.491415000000003</v>
      </c>
      <c r="I1580" s="52">
        <f t="shared" si="188"/>
        <v>0.8811380898848109</v>
      </c>
      <c r="J1580" s="52">
        <f t="shared" ca="1" si="189"/>
        <v>1</v>
      </c>
      <c r="K1580" s="48">
        <f t="shared" si="184"/>
        <v>74.27</v>
      </c>
      <c r="L1580" s="48">
        <f t="shared" si="185"/>
        <v>76.08</v>
      </c>
      <c r="M1580" s="48">
        <f t="shared" si="186"/>
        <v>74.08</v>
      </c>
      <c r="N1580" s="48">
        <f t="shared" si="187"/>
        <v>74.489999999999995</v>
      </c>
      <c r="O1580" s="49">
        <f t="shared" ca="1" si="190"/>
        <v>340395200</v>
      </c>
    </row>
    <row r="1581" spans="1:15" x14ac:dyDescent="0.25">
      <c r="A1581">
        <v>1566</v>
      </c>
      <c r="B1581" s="93">
        <v>39924</v>
      </c>
      <c r="C1581" s="48">
        <v>82.82</v>
      </c>
      <c r="D1581" s="48">
        <v>85.129997000000003</v>
      </c>
      <c r="E1581" s="48">
        <v>82.75</v>
      </c>
      <c r="F1581" s="48">
        <v>85.059997999999993</v>
      </c>
      <c r="G1581" s="49">
        <v>114090900</v>
      </c>
      <c r="H1581" s="48">
        <v>74.949602999999996</v>
      </c>
      <c r="I1581" s="52">
        <f t="shared" si="188"/>
        <v>0.88113807620827833</v>
      </c>
      <c r="J1581" s="52">
        <f t="shared" ca="1" si="189"/>
        <v>1</v>
      </c>
      <c r="K1581" s="48">
        <f t="shared" si="184"/>
        <v>72.98</v>
      </c>
      <c r="L1581" s="48">
        <f t="shared" si="185"/>
        <v>75.010000000000005</v>
      </c>
      <c r="M1581" s="48">
        <f t="shared" si="186"/>
        <v>72.91</v>
      </c>
      <c r="N1581" s="48">
        <f t="shared" si="187"/>
        <v>74.95</v>
      </c>
      <c r="O1581" s="49">
        <f t="shared" ca="1" si="190"/>
        <v>114090900</v>
      </c>
    </row>
    <row r="1582" spans="1:15" x14ac:dyDescent="0.25">
      <c r="A1582">
        <v>1567</v>
      </c>
      <c r="B1582" s="93">
        <v>39923</v>
      </c>
      <c r="C1582" s="48">
        <v>85.540001000000004</v>
      </c>
      <c r="D1582" s="48">
        <v>87.050003000000004</v>
      </c>
      <c r="E1582" s="48">
        <v>83.339995999999999</v>
      </c>
      <c r="F1582" s="48">
        <v>83.43</v>
      </c>
      <c r="G1582" s="49">
        <v>293690100</v>
      </c>
      <c r="H1582" s="48">
        <v>73.513351</v>
      </c>
      <c r="I1582" s="52">
        <f t="shared" si="188"/>
        <v>0.88113809181349623</v>
      </c>
      <c r="J1582" s="52">
        <f t="shared" ca="1" si="189"/>
        <v>1</v>
      </c>
      <c r="K1582" s="48">
        <f t="shared" si="184"/>
        <v>75.37</v>
      </c>
      <c r="L1582" s="48">
        <f t="shared" si="185"/>
        <v>76.7</v>
      </c>
      <c r="M1582" s="48">
        <f t="shared" si="186"/>
        <v>73.430000000000007</v>
      </c>
      <c r="N1582" s="48">
        <f t="shared" si="187"/>
        <v>73.510000000000005</v>
      </c>
      <c r="O1582" s="49">
        <f t="shared" ca="1" si="190"/>
        <v>293690100</v>
      </c>
    </row>
    <row r="1583" spans="1:15" x14ac:dyDescent="0.25">
      <c r="A1583">
        <v>1568</v>
      </c>
      <c r="B1583" s="93">
        <v>39920</v>
      </c>
      <c r="C1583" s="48">
        <v>86.830001999999993</v>
      </c>
      <c r="D1583" s="48">
        <v>87.650002000000001</v>
      </c>
      <c r="E1583" s="48">
        <v>86.139999000000003</v>
      </c>
      <c r="F1583" s="48">
        <v>87.080001999999993</v>
      </c>
      <c r="G1583" s="49">
        <v>262649000</v>
      </c>
      <c r="H1583" s="48">
        <v>76.729506000000001</v>
      </c>
      <c r="I1583" s="52">
        <f t="shared" si="188"/>
        <v>0.88113808265645199</v>
      </c>
      <c r="J1583" s="52">
        <f t="shared" ca="1" si="189"/>
        <v>1</v>
      </c>
      <c r="K1583" s="48">
        <f t="shared" si="184"/>
        <v>76.510000000000005</v>
      </c>
      <c r="L1583" s="48">
        <f t="shared" si="185"/>
        <v>77.23</v>
      </c>
      <c r="M1583" s="48">
        <f t="shared" si="186"/>
        <v>75.900000000000006</v>
      </c>
      <c r="N1583" s="48">
        <f t="shared" si="187"/>
        <v>76.73</v>
      </c>
      <c r="O1583" s="49">
        <f t="shared" ca="1" si="190"/>
        <v>262649000</v>
      </c>
    </row>
    <row r="1584" spans="1:15" x14ac:dyDescent="0.25">
      <c r="A1584">
        <v>1569</v>
      </c>
      <c r="B1584" s="93">
        <v>39919</v>
      </c>
      <c r="C1584" s="48">
        <v>85.93</v>
      </c>
      <c r="D1584" s="48">
        <v>87.150002000000001</v>
      </c>
      <c r="E1584" s="48">
        <v>84.769997000000004</v>
      </c>
      <c r="F1584" s="48">
        <v>86.5</v>
      </c>
      <c r="G1584" s="49">
        <v>335202900</v>
      </c>
      <c r="H1584" s="48">
        <v>76.218444000000005</v>
      </c>
      <c r="I1584" s="52">
        <f t="shared" si="188"/>
        <v>0.88113808092485557</v>
      </c>
      <c r="J1584" s="52">
        <f t="shared" ca="1" si="189"/>
        <v>1</v>
      </c>
      <c r="K1584" s="48">
        <f t="shared" si="184"/>
        <v>75.72</v>
      </c>
      <c r="L1584" s="48">
        <f t="shared" si="185"/>
        <v>76.790000000000006</v>
      </c>
      <c r="M1584" s="48">
        <f t="shared" si="186"/>
        <v>74.69</v>
      </c>
      <c r="N1584" s="48">
        <f t="shared" si="187"/>
        <v>76.22</v>
      </c>
      <c r="O1584" s="49">
        <f t="shared" ca="1" si="190"/>
        <v>335202900</v>
      </c>
    </row>
    <row r="1585" spans="1:15" x14ac:dyDescent="0.25">
      <c r="A1585">
        <v>1570</v>
      </c>
      <c r="B1585" s="93">
        <v>39918</v>
      </c>
      <c r="C1585" s="48">
        <v>83.839995999999999</v>
      </c>
      <c r="D1585" s="48">
        <v>85.419998000000007</v>
      </c>
      <c r="E1585" s="48">
        <v>83.610000999999997</v>
      </c>
      <c r="F1585" s="48">
        <v>85.25</v>
      </c>
      <c r="G1585" s="49">
        <v>250726100</v>
      </c>
      <c r="H1585" s="48">
        <v>75.117022000000006</v>
      </c>
      <c r="I1585" s="52">
        <f t="shared" si="188"/>
        <v>0.8811380879765397</v>
      </c>
      <c r="J1585" s="52">
        <f t="shared" ca="1" si="189"/>
        <v>1</v>
      </c>
      <c r="K1585" s="48">
        <f t="shared" si="184"/>
        <v>73.87</v>
      </c>
      <c r="L1585" s="48">
        <f t="shared" si="185"/>
        <v>75.27</v>
      </c>
      <c r="M1585" s="48">
        <f t="shared" si="186"/>
        <v>73.67</v>
      </c>
      <c r="N1585" s="48">
        <f t="shared" si="187"/>
        <v>75.12</v>
      </c>
      <c r="O1585" s="49">
        <f t="shared" ca="1" si="190"/>
        <v>250726100</v>
      </c>
    </row>
    <row r="1586" spans="1:15" x14ac:dyDescent="0.25">
      <c r="A1586">
        <v>1571</v>
      </c>
      <c r="B1586" s="93">
        <v>39917</v>
      </c>
      <c r="C1586" s="48">
        <v>85.029999000000004</v>
      </c>
      <c r="D1586" s="48">
        <v>85.760002</v>
      </c>
      <c r="E1586" s="48">
        <v>84.080001999999993</v>
      </c>
      <c r="F1586" s="48">
        <v>84.349997999999999</v>
      </c>
      <c r="G1586" s="49">
        <v>276598800</v>
      </c>
      <c r="H1586" s="48">
        <v>74.323995999999994</v>
      </c>
      <c r="I1586" s="52">
        <f t="shared" si="188"/>
        <v>0.88113808846800445</v>
      </c>
      <c r="J1586" s="52">
        <f t="shared" ca="1" si="189"/>
        <v>1</v>
      </c>
      <c r="K1586" s="48">
        <f t="shared" si="184"/>
        <v>74.92</v>
      </c>
      <c r="L1586" s="48">
        <f t="shared" si="185"/>
        <v>75.569999999999993</v>
      </c>
      <c r="M1586" s="48">
        <f t="shared" si="186"/>
        <v>74.09</v>
      </c>
      <c r="N1586" s="48">
        <f t="shared" si="187"/>
        <v>74.319999999999993</v>
      </c>
      <c r="O1586" s="49">
        <f t="shared" ca="1" si="190"/>
        <v>276598800</v>
      </c>
    </row>
    <row r="1587" spans="1:15" x14ac:dyDescent="0.25">
      <c r="A1587">
        <v>1572</v>
      </c>
      <c r="B1587" s="93">
        <v>39916</v>
      </c>
      <c r="C1587" s="48">
        <v>84.919998000000007</v>
      </c>
      <c r="D1587" s="48">
        <v>86.540001000000004</v>
      </c>
      <c r="E1587" s="48">
        <v>84.580001999999993</v>
      </c>
      <c r="F1587" s="48">
        <v>85.830001999999993</v>
      </c>
      <c r="G1587" s="49">
        <v>224847500</v>
      </c>
      <c r="H1587" s="48">
        <v>75.628084000000001</v>
      </c>
      <c r="I1587" s="52">
        <f t="shared" si="188"/>
        <v>0.88113808968570229</v>
      </c>
      <c r="J1587" s="52">
        <f t="shared" ca="1" si="189"/>
        <v>1</v>
      </c>
      <c r="K1587" s="48">
        <f t="shared" si="184"/>
        <v>74.83</v>
      </c>
      <c r="L1587" s="48">
        <f t="shared" si="185"/>
        <v>76.25</v>
      </c>
      <c r="M1587" s="48">
        <f t="shared" si="186"/>
        <v>74.53</v>
      </c>
      <c r="N1587" s="48">
        <f t="shared" si="187"/>
        <v>75.63</v>
      </c>
      <c r="O1587" s="49">
        <f t="shared" ca="1" si="190"/>
        <v>224847500</v>
      </c>
    </row>
    <row r="1588" spans="1:15" x14ac:dyDescent="0.25">
      <c r="A1588">
        <v>1573</v>
      </c>
      <c r="B1588" s="93">
        <v>39912</v>
      </c>
      <c r="C1588" s="48">
        <v>84.669998000000007</v>
      </c>
      <c r="D1588" s="48">
        <v>85.82</v>
      </c>
      <c r="E1588" s="48">
        <v>84.330001999999993</v>
      </c>
      <c r="F1588" s="48">
        <v>85.809997999999993</v>
      </c>
      <c r="G1588" s="49">
        <v>269653500</v>
      </c>
      <c r="H1588" s="48">
        <v>75.610456999999997</v>
      </c>
      <c r="I1588" s="52">
        <f t="shared" si="188"/>
        <v>0.88113808136902649</v>
      </c>
      <c r="J1588" s="52">
        <f t="shared" ca="1" si="189"/>
        <v>1</v>
      </c>
      <c r="K1588" s="48">
        <f t="shared" si="184"/>
        <v>74.61</v>
      </c>
      <c r="L1588" s="48">
        <f t="shared" si="185"/>
        <v>75.62</v>
      </c>
      <c r="M1588" s="48">
        <f t="shared" si="186"/>
        <v>74.31</v>
      </c>
      <c r="N1588" s="48">
        <f t="shared" si="187"/>
        <v>75.61</v>
      </c>
      <c r="O1588" s="49">
        <f t="shared" ca="1" si="190"/>
        <v>269653500</v>
      </c>
    </row>
    <row r="1589" spans="1:15" x14ac:dyDescent="0.25">
      <c r="A1589">
        <v>1574</v>
      </c>
      <c r="B1589" s="93">
        <v>39911</v>
      </c>
      <c r="C1589" s="48">
        <v>82.059997999999993</v>
      </c>
      <c r="D1589" s="48">
        <v>82.940002000000007</v>
      </c>
      <c r="E1589" s="48">
        <v>81.540001000000004</v>
      </c>
      <c r="F1589" s="48">
        <v>82.529999000000004</v>
      </c>
      <c r="G1589" s="49">
        <v>230402800</v>
      </c>
      <c r="H1589" s="48">
        <v>72.720325000000003</v>
      </c>
      <c r="I1589" s="52">
        <f t="shared" si="188"/>
        <v>0.88113808168106245</v>
      </c>
      <c r="J1589" s="52">
        <f t="shared" ca="1" si="189"/>
        <v>1</v>
      </c>
      <c r="K1589" s="48">
        <f t="shared" si="184"/>
        <v>72.31</v>
      </c>
      <c r="L1589" s="48">
        <f t="shared" si="185"/>
        <v>73.08</v>
      </c>
      <c r="M1589" s="48">
        <f t="shared" si="186"/>
        <v>71.849999999999994</v>
      </c>
      <c r="N1589" s="48">
        <f t="shared" si="187"/>
        <v>72.72</v>
      </c>
      <c r="O1589" s="49">
        <f t="shared" ca="1" si="190"/>
        <v>230402800</v>
      </c>
    </row>
    <row r="1590" spans="1:15" x14ac:dyDescent="0.25">
      <c r="A1590">
        <v>1575</v>
      </c>
      <c r="B1590" s="93">
        <v>39910</v>
      </c>
      <c r="C1590" s="48">
        <v>82.25</v>
      </c>
      <c r="D1590" s="48">
        <v>82.650002000000001</v>
      </c>
      <c r="E1590" s="48">
        <v>81.510002</v>
      </c>
      <c r="F1590" s="48">
        <v>81.650002000000001</v>
      </c>
      <c r="G1590" s="49">
        <v>258947800</v>
      </c>
      <c r="H1590" s="48">
        <v>71.944925999999995</v>
      </c>
      <c r="I1590" s="52">
        <f t="shared" si="188"/>
        <v>0.88113808007010208</v>
      </c>
      <c r="J1590" s="52">
        <f t="shared" ca="1" si="189"/>
        <v>1</v>
      </c>
      <c r="K1590" s="48">
        <f t="shared" si="184"/>
        <v>72.47</v>
      </c>
      <c r="L1590" s="48">
        <f t="shared" si="185"/>
        <v>72.83</v>
      </c>
      <c r="M1590" s="48">
        <f t="shared" si="186"/>
        <v>71.819999999999993</v>
      </c>
      <c r="N1590" s="48">
        <f t="shared" si="187"/>
        <v>71.94</v>
      </c>
      <c r="O1590" s="49">
        <f t="shared" ca="1" si="190"/>
        <v>258947800</v>
      </c>
    </row>
    <row r="1591" spans="1:15" x14ac:dyDescent="0.25">
      <c r="A1591">
        <v>1576</v>
      </c>
      <c r="B1591" s="93">
        <v>39909</v>
      </c>
      <c r="C1591" s="48">
        <v>83.339995999999999</v>
      </c>
      <c r="D1591" s="48">
        <v>84.279999000000004</v>
      </c>
      <c r="E1591" s="48">
        <v>82.290001000000004</v>
      </c>
      <c r="F1591" s="48">
        <v>83.599997999999999</v>
      </c>
      <c r="G1591" s="49">
        <v>264866600</v>
      </c>
      <c r="H1591" s="48">
        <v>73.663143000000005</v>
      </c>
      <c r="I1591" s="52">
        <f t="shared" si="188"/>
        <v>0.88113809524253828</v>
      </c>
      <c r="J1591" s="52">
        <f t="shared" ca="1" si="189"/>
        <v>1</v>
      </c>
      <c r="K1591" s="48">
        <f t="shared" si="184"/>
        <v>73.430000000000007</v>
      </c>
      <c r="L1591" s="48">
        <f t="shared" si="185"/>
        <v>74.260000000000005</v>
      </c>
      <c r="M1591" s="48">
        <f t="shared" si="186"/>
        <v>72.510000000000005</v>
      </c>
      <c r="N1591" s="48">
        <f t="shared" si="187"/>
        <v>73.66</v>
      </c>
      <c r="O1591" s="49">
        <f t="shared" ca="1" si="190"/>
        <v>264866600</v>
      </c>
    </row>
    <row r="1592" spans="1:15" x14ac:dyDescent="0.25">
      <c r="A1592">
        <v>1577</v>
      </c>
      <c r="B1592" s="93">
        <v>39906</v>
      </c>
      <c r="C1592" s="48">
        <v>83.489998</v>
      </c>
      <c r="D1592" s="48">
        <v>84.279999000000004</v>
      </c>
      <c r="E1592" s="48">
        <v>82.669998000000007</v>
      </c>
      <c r="F1592" s="48">
        <v>84.260002</v>
      </c>
      <c r="G1592" s="49">
        <v>284646300</v>
      </c>
      <c r="H1592" s="48">
        <v>74.244697000000002</v>
      </c>
      <c r="I1592" s="52">
        <f t="shared" si="188"/>
        <v>0.88113808732166898</v>
      </c>
      <c r="J1592" s="52">
        <f t="shared" ca="1" si="189"/>
        <v>1</v>
      </c>
      <c r="K1592" s="48">
        <f t="shared" si="184"/>
        <v>73.569999999999993</v>
      </c>
      <c r="L1592" s="48">
        <f t="shared" si="185"/>
        <v>74.260000000000005</v>
      </c>
      <c r="M1592" s="48">
        <f t="shared" si="186"/>
        <v>72.84</v>
      </c>
      <c r="N1592" s="48">
        <f t="shared" si="187"/>
        <v>74.239999999999995</v>
      </c>
      <c r="O1592" s="49">
        <f t="shared" ca="1" si="190"/>
        <v>284646300</v>
      </c>
    </row>
    <row r="1593" spans="1:15" x14ac:dyDescent="0.25">
      <c r="A1593">
        <v>1578</v>
      </c>
      <c r="B1593" s="93">
        <v>39905</v>
      </c>
      <c r="C1593" s="48">
        <v>83.080001999999993</v>
      </c>
      <c r="D1593" s="48">
        <v>84.610000999999997</v>
      </c>
      <c r="E1593" s="48">
        <v>81.129997000000003</v>
      </c>
      <c r="F1593" s="48">
        <v>83.43</v>
      </c>
      <c r="G1593" s="49">
        <v>476230700</v>
      </c>
      <c r="H1593" s="48">
        <v>73.513351</v>
      </c>
      <c r="I1593" s="52">
        <f t="shared" si="188"/>
        <v>0.88113809181349623</v>
      </c>
      <c r="J1593" s="52">
        <f t="shared" ca="1" si="189"/>
        <v>1</v>
      </c>
      <c r="K1593" s="48">
        <f t="shared" si="184"/>
        <v>73.2</v>
      </c>
      <c r="L1593" s="48">
        <f t="shared" si="185"/>
        <v>74.55</v>
      </c>
      <c r="M1593" s="48">
        <f t="shared" si="186"/>
        <v>71.489999999999995</v>
      </c>
      <c r="N1593" s="48">
        <f t="shared" si="187"/>
        <v>73.510000000000005</v>
      </c>
      <c r="O1593" s="49">
        <f t="shared" ca="1" si="190"/>
        <v>476230700</v>
      </c>
    </row>
    <row r="1594" spans="1:15" x14ac:dyDescent="0.25">
      <c r="A1594">
        <v>1579</v>
      </c>
      <c r="B1594" s="93">
        <v>39904</v>
      </c>
      <c r="C1594" s="48">
        <v>78.529999000000004</v>
      </c>
      <c r="D1594" s="48">
        <v>81.419998000000007</v>
      </c>
      <c r="E1594" s="48">
        <v>78.330001999999993</v>
      </c>
      <c r="F1594" s="48">
        <v>81.059997999999993</v>
      </c>
      <c r="G1594" s="49">
        <v>377018300</v>
      </c>
      <c r="H1594" s="48">
        <v>71.425050999999996</v>
      </c>
      <c r="I1594" s="52">
        <f t="shared" si="188"/>
        <v>0.88113807996886462</v>
      </c>
      <c r="J1594" s="52">
        <f t="shared" ca="1" si="189"/>
        <v>1</v>
      </c>
      <c r="K1594" s="48">
        <f t="shared" si="184"/>
        <v>69.2</v>
      </c>
      <c r="L1594" s="48">
        <f t="shared" si="185"/>
        <v>71.739999999999995</v>
      </c>
      <c r="M1594" s="48">
        <f t="shared" si="186"/>
        <v>69.02</v>
      </c>
      <c r="N1594" s="48">
        <f t="shared" si="187"/>
        <v>71.430000000000007</v>
      </c>
      <c r="O1594" s="49">
        <f t="shared" ca="1" si="190"/>
        <v>377018300</v>
      </c>
    </row>
    <row r="1595" spans="1:15" x14ac:dyDescent="0.25">
      <c r="A1595">
        <v>1580</v>
      </c>
      <c r="B1595" s="93">
        <v>39903</v>
      </c>
      <c r="C1595" s="48">
        <v>79.559997999999993</v>
      </c>
      <c r="D1595" s="48">
        <v>81.080001999999993</v>
      </c>
      <c r="E1595" s="48">
        <v>79.050003000000004</v>
      </c>
      <c r="F1595" s="48">
        <v>79.519997000000004</v>
      </c>
      <c r="G1595" s="49">
        <v>364238300</v>
      </c>
      <c r="H1595" s="48">
        <v>70.068098000000006</v>
      </c>
      <c r="I1595" s="52">
        <f t="shared" si="188"/>
        <v>0.88113808656205062</v>
      </c>
      <c r="J1595" s="52">
        <f t="shared" ca="1" si="189"/>
        <v>1</v>
      </c>
      <c r="K1595" s="48">
        <f t="shared" si="184"/>
        <v>70.099999999999994</v>
      </c>
      <c r="L1595" s="48">
        <f t="shared" si="185"/>
        <v>71.44</v>
      </c>
      <c r="M1595" s="48">
        <f t="shared" si="186"/>
        <v>69.650000000000006</v>
      </c>
      <c r="N1595" s="48">
        <f t="shared" si="187"/>
        <v>70.069999999999993</v>
      </c>
      <c r="O1595" s="49">
        <f t="shared" ca="1" si="190"/>
        <v>364238300</v>
      </c>
    </row>
    <row r="1596" spans="1:15" x14ac:dyDescent="0.25">
      <c r="A1596">
        <v>1581</v>
      </c>
      <c r="B1596" s="93">
        <v>39902</v>
      </c>
      <c r="C1596" s="48">
        <v>79.800003000000004</v>
      </c>
      <c r="D1596" s="48">
        <v>79.870002999999997</v>
      </c>
      <c r="E1596" s="48">
        <v>77.959998999999996</v>
      </c>
      <c r="F1596" s="48">
        <v>78.790001000000004</v>
      </c>
      <c r="G1596" s="49">
        <v>324108500</v>
      </c>
      <c r="H1596" s="48">
        <v>69.424870999999996</v>
      </c>
      <c r="I1596" s="52">
        <f t="shared" si="188"/>
        <v>0.88113809009851385</v>
      </c>
      <c r="J1596" s="52">
        <f t="shared" ca="1" si="189"/>
        <v>1</v>
      </c>
      <c r="K1596" s="48">
        <f t="shared" si="184"/>
        <v>70.31</v>
      </c>
      <c r="L1596" s="48">
        <f t="shared" si="185"/>
        <v>70.38</v>
      </c>
      <c r="M1596" s="48">
        <f t="shared" si="186"/>
        <v>68.69</v>
      </c>
      <c r="N1596" s="48">
        <f t="shared" si="187"/>
        <v>69.42</v>
      </c>
      <c r="O1596" s="49">
        <f t="shared" ca="1" si="190"/>
        <v>324108500</v>
      </c>
    </row>
    <row r="1597" spans="1:15" x14ac:dyDescent="0.25">
      <c r="A1597">
        <v>1582</v>
      </c>
      <c r="B1597" s="93">
        <v>39899</v>
      </c>
      <c r="C1597" s="48">
        <v>82.050003000000004</v>
      </c>
      <c r="D1597" s="48">
        <v>82.529999000000004</v>
      </c>
      <c r="E1597" s="48">
        <v>81.309997999999993</v>
      </c>
      <c r="F1597" s="48">
        <v>81.610000999999997</v>
      </c>
      <c r="G1597" s="49">
        <v>322332300</v>
      </c>
      <c r="H1597" s="48">
        <v>71.909679999999994</v>
      </c>
      <c r="I1597" s="52">
        <f t="shared" si="188"/>
        <v>0.88113808502465274</v>
      </c>
      <c r="J1597" s="52">
        <f t="shared" ca="1" si="189"/>
        <v>1</v>
      </c>
      <c r="K1597" s="48">
        <f t="shared" si="184"/>
        <v>72.3</v>
      </c>
      <c r="L1597" s="48">
        <f t="shared" si="185"/>
        <v>72.72</v>
      </c>
      <c r="M1597" s="48">
        <f t="shared" si="186"/>
        <v>71.650000000000006</v>
      </c>
      <c r="N1597" s="48">
        <f t="shared" si="187"/>
        <v>71.91</v>
      </c>
      <c r="O1597" s="49">
        <f t="shared" ca="1" si="190"/>
        <v>322332300</v>
      </c>
    </row>
    <row r="1598" spans="1:15" x14ac:dyDescent="0.25">
      <c r="A1598">
        <v>1583</v>
      </c>
      <c r="B1598" s="93">
        <v>39898</v>
      </c>
      <c r="C1598" s="48">
        <v>82.25</v>
      </c>
      <c r="D1598" s="48">
        <v>83.300003000000004</v>
      </c>
      <c r="E1598" s="48">
        <v>81.319999999999993</v>
      </c>
      <c r="F1598" s="48">
        <v>83.110000999999997</v>
      </c>
      <c r="G1598" s="49">
        <v>422025200</v>
      </c>
      <c r="H1598" s="48">
        <v>73.231386999999998</v>
      </c>
      <c r="I1598" s="52">
        <f t="shared" si="188"/>
        <v>0.88113808349009648</v>
      </c>
      <c r="J1598" s="52">
        <f t="shared" ca="1" si="189"/>
        <v>1</v>
      </c>
      <c r="K1598" s="48">
        <f t="shared" si="184"/>
        <v>72.47</v>
      </c>
      <c r="L1598" s="48">
        <f t="shared" si="185"/>
        <v>73.400000000000006</v>
      </c>
      <c r="M1598" s="48">
        <f t="shared" si="186"/>
        <v>71.650000000000006</v>
      </c>
      <c r="N1598" s="48">
        <f t="shared" si="187"/>
        <v>73.23</v>
      </c>
      <c r="O1598" s="49">
        <f t="shared" ca="1" si="190"/>
        <v>422025200</v>
      </c>
    </row>
    <row r="1599" spans="1:15" x14ac:dyDescent="0.25">
      <c r="A1599">
        <v>1584</v>
      </c>
      <c r="B1599" s="93">
        <v>39897</v>
      </c>
      <c r="C1599" s="48">
        <v>81.230002999999996</v>
      </c>
      <c r="D1599" s="48">
        <v>82.699996999999996</v>
      </c>
      <c r="E1599" s="48">
        <v>79.059997999999993</v>
      </c>
      <c r="F1599" s="48">
        <v>81.449996999999996</v>
      </c>
      <c r="G1599" s="49">
        <v>441775100</v>
      </c>
      <c r="H1599" s="48">
        <v>71.768693999999996</v>
      </c>
      <c r="I1599" s="52">
        <f t="shared" si="188"/>
        <v>0.88113808033657759</v>
      </c>
      <c r="J1599" s="52">
        <f t="shared" ca="1" si="189"/>
        <v>1</v>
      </c>
      <c r="K1599" s="48">
        <f t="shared" si="184"/>
        <v>71.569999999999993</v>
      </c>
      <c r="L1599" s="48">
        <f t="shared" si="185"/>
        <v>72.87</v>
      </c>
      <c r="M1599" s="48">
        <f t="shared" si="186"/>
        <v>69.66</v>
      </c>
      <c r="N1599" s="48">
        <f t="shared" si="187"/>
        <v>71.77</v>
      </c>
      <c r="O1599" s="49">
        <f t="shared" ca="1" si="190"/>
        <v>441775100</v>
      </c>
    </row>
    <row r="1600" spans="1:15" x14ac:dyDescent="0.25">
      <c r="A1600">
        <v>1585</v>
      </c>
      <c r="B1600" s="93">
        <v>39896</v>
      </c>
      <c r="C1600" s="48">
        <v>81.239998</v>
      </c>
      <c r="D1600" s="48">
        <v>82.360000999999997</v>
      </c>
      <c r="E1600" s="48">
        <v>80.510002</v>
      </c>
      <c r="F1600" s="48">
        <v>80.599997999999999</v>
      </c>
      <c r="G1600" s="49">
        <v>330271000</v>
      </c>
      <c r="H1600" s="48">
        <v>71.019728000000001</v>
      </c>
      <c r="I1600" s="52">
        <f t="shared" si="188"/>
        <v>0.88113808638059765</v>
      </c>
      <c r="J1600" s="52">
        <f t="shared" ca="1" si="189"/>
        <v>1</v>
      </c>
      <c r="K1600" s="48">
        <f t="shared" si="184"/>
        <v>71.58</v>
      </c>
      <c r="L1600" s="48">
        <f t="shared" si="185"/>
        <v>72.569999999999993</v>
      </c>
      <c r="M1600" s="48">
        <f t="shared" si="186"/>
        <v>70.94</v>
      </c>
      <c r="N1600" s="48">
        <f t="shared" si="187"/>
        <v>71.02</v>
      </c>
      <c r="O1600" s="49">
        <f t="shared" ca="1" si="190"/>
        <v>330271000</v>
      </c>
    </row>
    <row r="1601" spans="1:15" x14ac:dyDescent="0.25">
      <c r="A1601">
        <v>1586</v>
      </c>
      <c r="B1601" s="93">
        <v>39895</v>
      </c>
      <c r="C1601" s="48">
        <v>78.739998</v>
      </c>
      <c r="D1601" s="48">
        <v>82.290001000000004</v>
      </c>
      <c r="E1601" s="48">
        <v>78.309997999999993</v>
      </c>
      <c r="F1601" s="48">
        <v>82.220000999999996</v>
      </c>
      <c r="G1601" s="49">
        <v>419933300</v>
      </c>
      <c r="H1601" s="48">
        <v>72.447175000000001</v>
      </c>
      <c r="I1601" s="52">
        <f t="shared" si="188"/>
        <v>0.88113809436708723</v>
      </c>
      <c r="J1601" s="52">
        <f t="shared" ca="1" si="189"/>
        <v>1</v>
      </c>
      <c r="K1601" s="48">
        <f t="shared" si="184"/>
        <v>69.38</v>
      </c>
      <c r="L1601" s="48">
        <f t="shared" si="185"/>
        <v>72.510000000000005</v>
      </c>
      <c r="M1601" s="48">
        <f t="shared" si="186"/>
        <v>69</v>
      </c>
      <c r="N1601" s="48">
        <f t="shared" si="187"/>
        <v>72.45</v>
      </c>
      <c r="O1601" s="49">
        <f t="shared" ca="1" si="190"/>
        <v>419933300</v>
      </c>
    </row>
    <row r="1602" spans="1:15" x14ac:dyDescent="0.25">
      <c r="A1602">
        <v>1587</v>
      </c>
      <c r="B1602" s="93">
        <v>39892</v>
      </c>
      <c r="C1602" s="48">
        <v>78.760002</v>
      </c>
      <c r="D1602" s="48">
        <v>78.910004000000001</v>
      </c>
      <c r="E1602" s="48">
        <v>76.529999000000004</v>
      </c>
      <c r="F1602" s="48">
        <v>76.709998999999996</v>
      </c>
      <c r="G1602" s="49">
        <v>371078200</v>
      </c>
      <c r="H1602" s="48">
        <v>67.592101999999997</v>
      </c>
      <c r="I1602" s="52">
        <f t="shared" si="188"/>
        <v>0.88113808996399545</v>
      </c>
      <c r="J1602" s="52">
        <f t="shared" ca="1" si="189"/>
        <v>1</v>
      </c>
      <c r="K1602" s="48">
        <f t="shared" si="184"/>
        <v>69.400000000000006</v>
      </c>
      <c r="L1602" s="48">
        <f t="shared" si="185"/>
        <v>69.53</v>
      </c>
      <c r="M1602" s="48">
        <f t="shared" si="186"/>
        <v>67.430000000000007</v>
      </c>
      <c r="N1602" s="48">
        <f t="shared" si="187"/>
        <v>67.59</v>
      </c>
      <c r="O1602" s="49">
        <f t="shared" ca="1" si="190"/>
        <v>371078200</v>
      </c>
    </row>
    <row r="1603" spans="1:15" x14ac:dyDescent="0.25">
      <c r="A1603">
        <v>1588</v>
      </c>
      <c r="B1603" s="93">
        <v>39891</v>
      </c>
      <c r="C1603" s="48">
        <v>80.930000000000007</v>
      </c>
      <c r="D1603" s="48">
        <v>81</v>
      </c>
      <c r="E1603" s="48">
        <v>78.690002000000007</v>
      </c>
      <c r="F1603" s="48">
        <v>78.940002000000007</v>
      </c>
      <c r="G1603" s="49">
        <v>428520400</v>
      </c>
      <c r="H1603" s="48">
        <v>69.062725</v>
      </c>
      <c r="I1603" s="52">
        <f t="shared" si="188"/>
        <v>0.87487614961043447</v>
      </c>
      <c r="J1603" s="52">
        <f t="shared" ca="1" si="189"/>
        <v>1</v>
      </c>
      <c r="K1603" s="48">
        <f t="shared" si="184"/>
        <v>70.8</v>
      </c>
      <c r="L1603" s="48">
        <f t="shared" si="185"/>
        <v>70.86</v>
      </c>
      <c r="M1603" s="48">
        <f t="shared" si="186"/>
        <v>68.84</v>
      </c>
      <c r="N1603" s="48">
        <f t="shared" si="187"/>
        <v>69.06</v>
      </c>
      <c r="O1603" s="49">
        <f t="shared" ca="1" si="190"/>
        <v>428520400</v>
      </c>
    </row>
    <row r="1604" spans="1:15" x14ac:dyDescent="0.25">
      <c r="A1604">
        <v>1589</v>
      </c>
      <c r="B1604" s="93">
        <v>39890</v>
      </c>
      <c r="C1604" s="48">
        <v>77.809997999999993</v>
      </c>
      <c r="D1604" s="48">
        <v>80.900002000000001</v>
      </c>
      <c r="E1604" s="48">
        <v>77.069999999999993</v>
      </c>
      <c r="F1604" s="48">
        <v>79.930000000000007</v>
      </c>
      <c r="G1604" s="49">
        <v>473273200</v>
      </c>
      <c r="H1604" s="48">
        <v>69.928849999999997</v>
      </c>
      <c r="I1604" s="52">
        <f t="shared" si="188"/>
        <v>0.8748761416239208</v>
      </c>
      <c r="J1604" s="52">
        <f t="shared" ca="1" si="189"/>
        <v>1</v>
      </c>
      <c r="K1604" s="48">
        <f t="shared" si="184"/>
        <v>68.069999999999993</v>
      </c>
      <c r="L1604" s="48">
        <f t="shared" si="185"/>
        <v>70.78</v>
      </c>
      <c r="M1604" s="48">
        <f t="shared" si="186"/>
        <v>67.430000000000007</v>
      </c>
      <c r="N1604" s="48">
        <f t="shared" si="187"/>
        <v>69.930000000000007</v>
      </c>
      <c r="O1604" s="49">
        <f t="shared" ca="1" si="190"/>
        <v>473273200</v>
      </c>
    </row>
    <row r="1605" spans="1:15" x14ac:dyDescent="0.25">
      <c r="A1605">
        <v>1590</v>
      </c>
      <c r="B1605" s="93">
        <v>39889</v>
      </c>
      <c r="C1605" s="48">
        <v>76.069999999999993</v>
      </c>
      <c r="D1605" s="48">
        <v>78.360000999999997</v>
      </c>
      <c r="E1605" s="48">
        <v>75.449996999999996</v>
      </c>
      <c r="F1605" s="48">
        <v>78.180000000000007</v>
      </c>
      <c r="G1605" s="49">
        <v>356814300</v>
      </c>
      <c r="H1605" s="48">
        <v>68.397817000000003</v>
      </c>
      <c r="I1605" s="52">
        <f t="shared" si="188"/>
        <v>0.87487614479406495</v>
      </c>
      <c r="J1605" s="52">
        <f t="shared" ca="1" si="189"/>
        <v>1</v>
      </c>
      <c r="K1605" s="48">
        <f t="shared" si="184"/>
        <v>66.55</v>
      </c>
      <c r="L1605" s="48">
        <f t="shared" si="185"/>
        <v>68.56</v>
      </c>
      <c r="M1605" s="48">
        <f t="shared" si="186"/>
        <v>66.010000000000005</v>
      </c>
      <c r="N1605" s="48">
        <f t="shared" si="187"/>
        <v>68.400000000000006</v>
      </c>
      <c r="O1605" s="49">
        <f t="shared" ca="1" si="190"/>
        <v>356814300</v>
      </c>
    </row>
    <row r="1606" spans="1:15" x14ac:dyDescent="0.25">
      <c r="A1606">
        <v>1591</v>
      </c>
      <c r="B1606" s="93">
        <v>39888</v>
      </c>
      <c r="C1606" s="48">
        <v>76.959998999999996</v>
      </c>
      <c r="D1606" s="48">
        <v>77.970000999999996</v>
      </c>
      <c r="E1606" s="48">
        <v>75.809997999999993</v>
      </c>
      <c r="F1606" s="48">
        <v>75.860000999999997</v>
      </c>
      <c r="G1606" s="49">
        <v>360644900</v>
      </c>
      <c r="H1606" s="48">
        <v>66.368105</v>
      </c>
      <c r="I1606" s="52">
        <f t="shared" si="188"/>
        <v>0.87487614190777563</v>
      </c>
      <c r="J1606" s="52">
        <f t="shared" ca="1" si="189"/>
        <v>1</v>
      </c>
      <c r="K1606" s="48">
        <f t="shared" si="184"/>
        <v>67.33</v>
      </c>
      <c r="L1606" s="48">
        <f t="shared" si="185"/>
        <v>68.209999999999994</v>
      </c>
      <c r="M1606" s="48">
        <f t="shared" si="186"/>
        <v>66.319999999999993</v>
      </c>
      <c r="N1606" s="48">
        <f t="shared" si="187"/>
        <v>66.37</v>
      </c>
      <c r="O1606" s="49">
        <f t="shared" ca="1" si="190"/>
        <v>360644900</v>
      </c>
    </row>
    <row r="1607" spans="1:15" x14ac:dyDescent="0.25">
      <c r="A1607">
        <v>1592</v>
      </c>
      <c r="B1607" s="93">
        <v>39885</v>
      </c>
      <c r="C1607" s="48">
        <v>76.010002</v>
      </c>
      <c r="D1607" s="48">
        <v>76.980002999999996</v>
      </c>
      <c r="E1607" s="48">
        <v>74.730002999999996</v>
      </c>
      <c r="F1607" s="48">
        <v>76.089995999999999</v>
      </c>
      <c r="G1607" s="49">
        <v>337474700</v>
      </c>
      <c r="H1607" s="48">
        <v>66.569322</v>
      </c>
      <c r="I1607" s="52">
        <f t="shared" si="188"/>
        <v>0.87487614009074199</v>
      </c>
      <c r="J1607" s="52">
        <f t="shared" ca="1" si="189"/>
        <v>1</v>
      </c>
      <c r="K1607" s="48">
        <f t="shared" si="184"/>
        <v>66.5</v>
      </c>
      <c r="L1607" s="48">
        <f t="shared" si="185"/>
        <v>67.349999999999994</v>
      </c>
      <c r="M1607" s="48">
        <f t="shared" si="186"/>
        <v>65.38</v>
      </c>
      <c r="N1607" s="48">
        <f t="shared" si="187"/>
        <v>66.569999999999993</v>
      </c>
      <c r="O1607" s="49">
        <f t="shared" ca="1" si="190"/>
        <v>337474700</v>
      </c>
    </row>
    <row r="1608" spans="1:15" x14ac:dyDescent="0.25">
      <c r="A1608">
        <v>1593</v>
      </c>
      <c r="B1608" s="93">
        <v>39884</v>
      </c>
      <c r="C1608" s="48">
        <v>72.620002999999997</v>
      </c>
      <c r="D1608" s="48">
        <v>75.75</v>
      </c>
      <c r="E1608" s="48">
        <v>71.970000999999996</v>
      </c>
      <c r="F1608" s="48">
        <v>75.5</v>
      </c>
      <c r="G1608" s="49">
        <v>409702700</v>
      </c>
      <c r="H1608" s="48">
        <v>66.053149000000005</v>
      </c>
      <c r="I1608" s="52">
        <f t="shared" si="188"/>
        <v>0.87487614569536432</v>
      </c>
      <c r="J1608" s="52">
        <f t="shared" ca="1" si="189"/>
        <v>1</v>
      </c>
      <c r="K1608" s="48">
        <f t="shared" si="184"/>
        <v>63.53</v>
      </c>
      <c r="L1608" s="48">
        <f t="shared" si="185"/>
        <v>66.27</v>
      </c>
      <c r="M1608" s="48">
        <f t="shared" si="186"/>
        <v>62.96</v>
      </c>
      <c r="N1608" s="48">
        <f t="shared" si="187"/>
        <v>66.05</v>
      </c>
      <c r="O1608" s="49">
        <f t="shared" ca="1" si="190"/>
        <v>409702700</v>
      </c>
    </row>
    <row r="1609" spans="1:15" x14ac:dyDescent="0.25">
      <c r="A1609">
        <v>1594</v>
      </c>
      <c r="B1609" s="93">
        <v>39883</v>
      </c>
      <c r="C1609" s="48">
        <v>73</v>
      </c>
      <c r="D1609" s="48">
        <v>73.75</v>
      </c>
      <c r="E1609" s="48">
        <v>71.830001999999993</v>
      </c>
      <c r="F1609" s="48">
        <v>72.639999000000003</v>
      </c>
      <c r="G1609" s="49">
        <v>356648300</v>
      </c>
      <c r="H1609" s="48">
        <v>63.551001999999997</v>
      </c>
      <c r="I1609" s="52">
        <f t="shared" si="188"/>
        <v>0.8748761408986252</v>
      </c>
      <c r="J1609" s="52">
        <f t="shared" ca="1" si="189"/>
        <v>1</v>
      </c>
      <c r="K1609" s="48">
        <f t="shared" si="184"/>
        <v>63.87</v>
      </c>
      <c r="L1609" s="48">
        <f t="shared" si="185"/>
        <v>64.52</v>
      </c>
      <c r="M1609" s="48">
        <f t="shared" si="186"/>
        <v>62.84</v>
      </c>
      <c r="N1609" s="48">
        <f t="shared" si="187"/>
        <v>63.55</v>
      </c>
      <c r="O1609" s="49">
        <f t="shared" ca="1" si="190"/>
        <v>356648300</v>
      </c>
    </row>
    <row r="1610" spans="1:15" x14ac:dyDescent="0.25">
      <c r="A1610">
        <v>1595</v>
      </c>
      <c r="B1610" s="93">
        <v>39882</v>
      </c>
      <c r="C1610" s="48">
        <v>69.510002</v>
      </c>
      <c r="D1610" s="48">
        <v>72.370002999999997</v>
      </c>
      <c r="E1610" s="48">
        <v>69.370002999999997</v>
      </c>
      <c r="F1610" s="48">
        <v>72.169998000000007</v>
      </c>
      <c r="G1610" s="49">
        <v>406227900</v>
      </c>
      <c r="H1610" s="48">
        <v>63.139809999999997</v>
      </c>
      <c r="I1610" s="52">
        <f t="shared" si="188"/>
        <v>0.8748761500589205</v>
      </c>
      <c r="J1610" s="52">
        <f t="shared" ca="1" si="189"/>
        <v>1</v>
      </c>
      <c r="K1610" s="48">
        <f t="shared" si="184"/>
        <v>60.81</v>
      </c>
      <c r="L1610" s="48">
        <f t="shared" si="185"/>
        <v>63.31</v>
      </c>
      <c r="M1610" s="48">
        <f t="shared" si="186"/>
        <v>60.69</v>
      </c>
      <c r="N1610" s="48">
        <f t="shared" si="187"/>
        <v>63.14</v>
      </c>
      <c r="O1610" s="49">
        <f t="shared" ca="1" si="190"/>
        <v>406227900</v>
      </c>
    </row>
    <row r="1611" spans="1:15" x14ac:dyDescent="0.25">
      <c r="A1611">
        <v>1596</v>
      </c>
      <c r="B1611" s="93">
        <v>39881</v>
      </c>
      <c r="C1611" s="48">
        <v>67.949996999999996</v>
      </c>
      <c r="D1611" s="48">
        <v>70</v>
      </c>
      <c r="E1611" s="48">
        <v>67.730002999999996</v>
      </c>
      <c r="F1611" s="48">
        <v>68.110000999999997</v>
      </c>
      <c r="G1611" s="49">
        <v>379905300</v>
      </c>
      <c r="H1611" s="48">
        <v>59.587814999999999</v>
      </c>
      <c r="I1611" s="52">
        <f t="shared" si="188"/>
        <v>0.87487614337283592</v>
      </c>
      <c r="J1611" s="52">
        <f t="shared" ca="1" si="189"/>
        <v>1</v>
      </c>
      <c r="K1611" s="48">
        <f t="shared" si="184"/>
        <v>59.45</v>
      </c>
      <c r="L1611" s="48">
        <f t="shared" si="185"/>
        <v>61.24</v>
      </c>
      <c r="M1611" s="48">
        <f t="shared" si="186"/>
        <v>59.26</v>
      </c>
      <c r="N1611" s="48">
        <f t="shared" si="187"/>
        <v>59.59</v>
      </c>
      <c r="O1611" s="49">
        <f t="shared" ca="1" si="190"/>
        <v>379905300</v>
      </c>
    </row>
    <row r="1612" spans="1:15" x14ac:dyDescent="0.25">
      <c r="A1612">
        <v>1597</v>
      </c>
      <c r="B1612" s="93">
        <v>39878</v>
      </c>
      <c r="C1612" s="48">
        <v>69.400002000000001</v>
      </c>
      <c r="D1612" s="48">
        <v>70.449996999999996</v>
      </c>
      <c r="E1612" s="48">
        <v>67.099997999999999</v>
      </c>
      <c r="F1612" s="48">
        <v>68.919998000000007</v>
      </c>
      <c r="G1612" s="49">
        <v>490470000</v>
      </c>
      <c r="H1612" s="48">
        <v>60.296461999999998</v>
      </c>
      <c r="I1612" s="52">
        <f t="shared" si="188"/>
        <v>0.87487614262554092</v>
      </c>
      <c r="J1612" s="52">
        <f t="shared" ca="1" si="189"/>
        <v>1</v>
      </c>
      <c r="K1612" s="48">
        <f t="shared" si="184"/>
        <v>60.72</v>
      </c>
      <c r="L1612" s="48">
        <f t="shared" si="185"/>
        <v>61.64</v>
      </c>
      <c r="M1612" s="48">
        <f t="shared" si="186"/>
        <v>58.7</v>
      </c>
      <c r="N1612" s="48">
        <f t="shared" si="187"/>
        <v>60.3</v>
      </c>
      <c r="O1612" s="49">
        <f t="shared" ca="1" si="190"/>
        <v>490470000</v>
      </c>
    </row>
    <row r="1613" spans="1:15" x14ac:dyDescent="0.25">
      <c r="A1613">
        <v>1598</v>
      </c>
      <c r="B1613" s="93">
        <v>39877</v>
      </c>
      <c r="C1613" s="48">
        <v>70.099997999999999</v>
      </c>
      <c r="D1613" s="48">
        <v>71.730002999999996</v>
      </c>
      <c r="E1613" s="48">
        <v>68.169998000000007</v>
      </c>
      <c r="F1613" s="48">
        <v>68.800003000000004</v>
      </c>
      <c r="G1613" s="49">
        <v>485549400</v>
      </c>
      <c r="H1613" s="48">
        <v>60.191481000000003</v>
      </c>
      <c r="I1613" s="52">
        <f t="shared" si="188"/>
        <v>0.87487613917691254</v>
      </c>
      <c r="J1613" s="52">
        <f t="shared" ca="1" si="189"/>
        <v>1</v>
      </c>
      <c r="K1613" s="48">
        <f t="shared" si="184"/>
        <v>61.33</v>
      </c>
      <c r="L1613" s="48">
        <f t="shared" si="185"/>
        <v>62.75</v>
      </c>
      <c r="M1613" s="48">
        <f t="shared" si="186"/>
        <v>59.64</v>
      </c>
      <c r="N1613" s="48">
        <f t="shared" si="187"/>
        <v>60.19</v>
      </c>
      <c r="O1613" s="49">
        <f t="shared" ca="1" si="190"/>
        <v>485549400</v>
      </c>
    </row>
    <row r="1614" spans="1:15" x14ac:dyDescent="0.25">
      <c r="A1614">
        <v>1599</v>
      </c>
      <c r="B1614" s="93">
        <v>39876</v>
      </c>
      <c r="C1614" s="48">
        <v>71.230002999999996</v>
      </c>
      <c r="D1614" s="48">
        <v>72.870002999999997</v>
      </c>
      <c r="E1614" s="48">
        <v>70.069999999999993</v>
      </c>
      <c r="F1614" s="48">
        <v>71.730002999999996</v>
      </c>
      <c r="G1614" s="49">
        <v>462753100</v>
      </c>
      <c r="H1614" s="48">
        <v>62.754868999999999</v>
      </c>
      <c r="I1614" s="52">
        <f t="shared" si="188"/>
        <v>0.87487615189420809</v>
      </c>
      <c r="J1614" s="52">
        <f t="shared" ca="1" si="189"/>
        <v>1</v>
      </c>
      <c r="K1614" s="48">
        <f t="shared" si="184"/>
        <v>62.32</v>
      </c>
      <c r="L1614" s="48">
        <f t="shared" si="185"/>
        <v>63.75</v>
      </c>
      <c r="M1614" s="48">
        <f t="shared" si="186"/>
        <v>61.3</v>
      </c>
      <c r="N1614" s="48">
        <f t="shared" si="187"/>
        <v>62.75</v>
      </c>
      <c r="O1614" s="49">
        <f t="shared" ca="1" si="190"/>
        <v>462753100</v>
      </c>
    </row>
    <row r="1615" spans="1:15" x14ac:dyDescent="0.25">
      <c r="A1615">
        <v>1600</v>
      </c>
      <c r="B1615" s="93">
        <v>39875</v>
      </c>
      <c r="C1615" s="48">
        <v>71.610000999999997</v>
      </c>
      <c r="D1615" s="48">
        <v>71.699996999999996</v>
      </c>
      <c r="E1615" s="48">
        <v>69.639999000000003</v>
      </c>
      <c r="F1615" s="48">
        <v>70.069999999999993</v>
      </c>
      <c r="G1615" s="49">
        <v>443761000</v>
      </c>
      <c r="H1615" s="48">
        <v>61.302571</v>
      </c>
      <c r="I1615" s="52">
        <f t="shared" si="188"/>
        <v>0.87487613814756682</v>
      </c>
      <c r="J1615" s="52">
        <f t="shared" ca="1" si="189"/>
        <v>1</v>
      </c>
      <c r="K1615" s="48">
        <f t="shared" si="184"/>
        <v>62.65</v>
      </c>
      <c r="L1615" s="48">
        <f t="shared" si="185"/>
        <v>62.73</v>
      </c>
      <c r="M1615" s="48">
        <f t="shared" si="186"/>
        <v>60.93</v>
      </c>
      <c r="N1615" s="48">
        <f t="shared" si="187"/>
        <v>61.3</v>
      </c>
      <c r="O1615" s="49">
        <f t="shared" ca="1" si="190"/>
        <v>443761000</v>
      </c>
    </row>
    <row r="1616" spans="1:15" x14ac:dyDescent="0.25">
      <c r="A1616">
        <v>1601</v>
      </c>
      <c r="B1616" s="93">
        <v>39874</v>
      </c>
      <c r="C1616" s="48">
        <v>72.519997000000004</v>
      </c>
      <c r="D1616" s="48">
        <v>73.919998000000007</v>
      </c>
      <c r="E1616" s="48">
        <v>70.370002999999997</v>
      </c>
      <c r="F1616" s="48">
        <v>70.599997999999999</v>
      </c>
      <c r="G1616" s="49">
        <v>426452600</v>
      </c>
      <c r="H1616" s="48">
        <v>61.766254000000004</v>
      </c>
      <c r="I1616" s="52">
        <f t="shared" si="188"/>
        <v>0.87487614376419676</v>
      </c>
      <c r="J1616" s="52">
        <f t="shared" ca="1" si="189"/>
        <v>1</v>
      </c>
      <c r="K1616" s="48">
        <f t="shared" ref="K1616:K1679" si="191">ROUND($I1616*C1616,2)</f>
        <v>63.45</v>
      </c>
      <c r="L1616" s="48">
        <f t="shared" ref="L1616:L1679" si="192">ROUND($I1616*D1616,2)</f>
        <v>64.67</v>
      </c>
      <c r="M1616" s="48">
        <f t="shared" ref="M1616:M1679" si="193">ROUND($I1616*E1616,2)</f>
        <v>61.57</v>
      </c>
      <c r="N1616" s="48">
        <f t="shared" ref="N1616:N1679" si="194">ROUND($I1616*F1616,2)</f>
        <v>61.77</v>
      </c>
      <c r="O1616" s="49">
        <f t="shared" ca="1" si="190"/>
        <v>426452600</v>
      </c>
    </row>
    <row r="1617" spans="1:15" x14ac:dyDescent="0.25">
      <c r="A1617">
        <v>1602</v>
      </c>
      <c r="B1617" s="93">
        <v>39871</v>
      </c>
      <c r="C1617" s="48">
        <v>74.010002</v>
      </c>
      <c r="D1617" s="48">
        <v>75.690002000000007</v>
      </c>
      <c r="E1617" s="48">
        <v>73.809997999999993</v>
      </c>
      <c r="F1617" s="48">
        <v>73.930000000000007</v>
      </c>
      <c r="G1617" s="49">
        <v>470510900</v>
      </c>
      <c r="H1617" s="48">
        <v>64.679592999999997</v>
      </c>
      <c r="I1617" s="52">
        <f t="shared" si="188"/>
        <v>0.87487613959150534</v>
      </c>
      <c r="J1617" s="52">
        <f t="shared" ca="1" si="189"/>
        <v>1</v>
      </c>
      <c r="K1617" s="48">
        <f t="shared" si="191"/>
        <v>64.75</v>
      </c>
      <c r="L1617" s="48">
        <f t="shared" si="192"/>
        <v>66.22</v>
      </c>
      <c r="M1617" s="48">
        <f t="shared" si="193"/>
        <v>64.569999999999993</v>
      </c>
      <c r="N1617" s="48">
        <f t="shared" si="194"/>
        <v>64.680000000000007</v>
      </c>
      <c r="O1617" s="49">
        <f t="shared" ca="1" si="190"/>
        <v>470510900</v>
      </c>
    </row>
    <row r="1618" spans="1:15" x14ac:dyDescent="0.25">
      <c r="A1618">
        <v>1603</v>
      </c>
      <c r="B1618" s="93">
        <v>39870</v>
      </c>
      <c r="C1618" s="48">
        <v>77.819999999999993</v>
      </c>
      <c r="D1618" s="48">
        <v>79.669998000000007</v>
      </c>
      <c r="E1618" s="48">
        <v>75.529999000000004</v>
      </c>
      <c r="F1618" s="48">
        <v>75.620002999999997</v>
      </c>
      <c r="G1618" s="49">
        <v>363353900</v>
      </c>
      <c r="H1618" s="48">
        <v>66.158135999999999</v>
      </c>
      <c r="I1618" s="52">
        <f t="shared" ref="I1618:I1681" si="195">H1618/F1618</f>
        <v>0.87487613561718591</v>
      </c>
      <c r="J1618" s="52">
        <f t="shared" ref="J1618:J1681" ca="1" si="196">INDEX(OFFSET($T$15,0,0,$S$13+1,1),MATCH(B1618,OFFSET($Q$15,0,0,$S$13+1,1),-1))</f>
        <v>1</v>
      </c>
      <c r="K1618" s="48">
        <f t="shared" si="191"/>
        <v>68.08</v>
      </c>
      <c r="L1618" s="48">
        <f t="shared" si="192"/>
        <v>69.7</v>
      </c>
      <c r="M1618" s="48">
        <f t="shared" si="193"/>
        <v>66.08</v>
      </c>
      <c r="N1618" s="48">
        <f t="shared" si="194"/>
        <v>66.16</v>
      </c>
      <c r="O1618" s="49">
        <f t="shared" ref="O1618:O1681" ca="1" si="197">G1618*J1618</f>
        <v>363353900</v>
      </c>
    </row>
    <row r="1619" spans="1:15" x14ac:dyDescent="0.25">
      <c r="A1619">
        <v>1604</v>
      </c>
      <c r="B1619" s="93">
        <v>39869</v>
      </c>
      <c r="C1619" s="48">
        <v>77.139999000000003</v>
      </c>
      <c r="D1619" s="48">
        <v>78.419998000000007</v>
      </c>
      <c r="E1619" s="48">
        <v>75.629997000000003</v>
      </c>
      <c r="F1619" s="48">
        <v>76.870002999999997</v>
      </c>
      <c r="G1619" s="49">
        <v>461985800</v>
      </c>
      <c r="H1619" s="48">
        <v>67.251731000000007</v>
      </c>
      <c r="I1619" s="52">
        <f t="shared" si="195"/>
        <v>0.87487613341188508</v>
      </c>
      <c r="J1619" s="52">
        <f t="shared" ca="1" si="196"/>
        <v>1</v>
      </c>
      <c r="K1619" s="48">
        <f t="shared" si="191"/>
        <v>67.489999999999995</v>
      </c>
      <c r="L1619" s="48">
        <f t="shared" si="192"/>
        <v>68.61</v>
      </c>
      <c r="M1619" s="48">
        <f t="shared" si="193"/>
        <v>66.17</v>
      </c>
      <c r="N1619" s="48">
        <f t="shared" si="194"/>
        <v>67.25</v>
      </c>
      <c r="O1619" s="49">
        <f t="shared" ca="1" si="197"/>
        <v>461985800</v>
      </c>
    </row>
    <row r="1620" spans="1:15" x14ac:dyDescent="0.25">
      <c r="A1620">
        <v>1605</v>
      </c>
      <c r="B1620" s="93">
        <v>39868</v>
      </c>
      <c r="C1620" s="48">
        <v>75.290001000000004</v>
      </c>
      <c r="D1620" s="48">
        <v>77.949996999999996</v>
      </c>
      <c r="E1620" s="48">
        <v>74.699996999999996</v>
      </c>
      <c r="F1620" s="48">
        <v>77.480002999999996</v>
      </c>
      <c r="G1620" s="49">
        <v>426260900</v>
      </c>
      <c r="H1620" s="48">
        <v>67.785405999999995</v>
      </c>
      <c r="I1620" s="52">
        <f t="shared" si="195"/>
        <v>0.87487614062172914</v>
      </c>
      <c r="J1620" s="52">
        <f t="shared" ca="1" si="196"/>
        <v>1</v>
      </c>
      <c r="K1620" s="48">
        <f t="shared" si="191"/>
        <v>65.87</v>
      </c>
      <c r="L1620" s="48">
        <f t="shared" si="192"/>
        <v>68.2</v>
      </c>
      <c r="M1620" s="48">
        <f t="shared" si="193"/>
        <v>65.349999999999994</v>
      </c>
      <c r="N1620" s="48">
        <f t="shared" si="194"/>
        <v>67.790000000000006</v>
      </c>
      <c r="O1620" s="49">
        <f t="shared" ca="1" si="197"/>
        <v>426260900</v>
      </c>
    </row>
    <row r="1621" spans="1:15" x14ac:dyDescent="0.25">
      <c r="A1621">
        <v>1606</v>
      </c>
      <c r="B1621" s="93">
        <v>39867</v>
      </c>
      <c r="C1621" s="48">
        <v>78.269997000000004</v>
      </c>
      <c r="D1621" s="48">
        <v>78.269997000000004</v>
      </c>
      <c r="E1621" s="48">
        <v>74.589995999999999</v>
      </c>
      <c r="F1621" s="48">
        <v>74.650002000000001</v>
      </c>
      <c r="G1621" s="49">
        <v>379641400</v>
      </c>
      <c r="H1621" s="48">
        <v>65.309505000000001</v>
      </c>
      <c r="I1621" s="52">
        <f t="shared" si="195"/>
        <v>0.87487613195241443</v>
      </c>
      <c r="J1621" s="52">
        <f t="shared" ca="1" si="196"/>
        <v>1</v>
      </c>
      <c r="K1621" s="48">
        <f t="shared" si="191"/>
        <v>68.48</v>
      </c>
      <c r="L1621" s="48">
        <f t="shared" si="192"/>
        <v>68.48</v>
      </c>
      <c r="M1621" s="48">
        <f t="shared" si="193"/>
        <v>65.260000000000005</v>
      </c>
      <c r="N1621" s="48">
        <f t="shared" si="194"/>
        <v>65.31</v>
      </c>
      <c r="O1621" s="49">
        <f t="shared" ca="1" si="197"/>
        <v>379641400</v>
      </c>
    </row>
    <row r="1622" spans="1:15" x14ac:dyDescent="0.25">
      <c r="A1622">
        <v>1607</v>
      </c>
      <c r="B1622" s="93">
        <v>39864</v>
      </c>
      <c r="C1622" s="48">
        <v>76.730002999999996</v>
      </c>
      <c r="D1622" s="48">
        <v>78.339995999999999</v>
      </c>
      <c r="E1622" s="48">
        <v>75.769997000000004</v>
      </c>
      <c r="F1622" s="48">
        <v>77.419998000000007</v>
      </c>
      <c r="G1622" s="49">
        <v>477176600</v>
      </c>
      <c r="H1622" s="48">
        <v>67.732909000000006</v>
      </c>
      <c r="I1622" s="52">
        <f t="shared" si="195"/>
        <v>0.87487613988313462</v>
      </c>
      <c r="J1622" s="52">
        <f t="shared" ca="1" si="196"/>
        <v>1</v>
      </c>
      <c r="K1622" s="48">
        <f t="shared" si="191"/>
        <v>67.13</v>
      </c>
      <c r="L1622" s="48">
        <f t="shared" si="192"/>
        <v>68.540000000000006</v>
      </c>
      <c r="M1622" s="48">
        <f t="shared" si="193"/>
        <v>66.290000000000006</v>
      </c>
      <c r="N1622" s="48">
        <f t="shared" si="194"/>
        <v>67.73</v>
      </c>
      <c r="O1622" s="49">
        <f t="shared" ca="1" si="197"/>
        <v>477176600</v>
      </c>
    </row>
    <row r="1623" spans="1:15" x14ac:dyDescent="0.25">
      <c r="A1623">
        <v>1608</v>
      </c>
      <c r="B1623" s="93">
        <v>39863</v>
      </c>
      <c r="C1623" s="48">
        <v>79.839995999999999</v>
      </c>
      <c r="D1623" s="48">
        <v>80.150002000000001</v>
      </c>
      <c r="E1623" s="48">
        <v>78.019997000000004</v>
      </c>
      <c r="F1623" s="48">
        <v>78.180000000000007</v>
      </c>
      <c r="G1623" s="49">
        <v>316867500</v>
      </c>
      <c r="H1623" s="48">
        <v>68.397817000000003</v>
      </c>
      <c r="I1623" s="52">
        <f t="shared" si="195"/>
        <v>0.87487614479406495</v>
      </c>
      <c r="J1623" s="52">
        <f t="shared" ca="1" si="196"/>
        <v>1</v>
      </c>
      <c r="K1623" s="48">
        <f t="shared" si="191"/>
        <v>69.849999999999994</v>
      </c>
      <c r="L1623" s="48">
        <f t="shared" si="192"/>
        <v>70.12</v>
      </c>
      <c r="M1623" s="48">
        <f t="shared" si="193"/>
        <v>68.260000000000005</v>
      </c>
      <c r="N1623" s="48">
        <f t="shared" si="194"/>
        <v>68.400000000000006</v>
      </c>
      <c r="O1623" s="49">
        <f t="shared" ca="1" si="197"/>
        <v>316867500</v>
      </c>
    </row>
    <row r="1624" spans="1:15" x14ac:dyDescent="0.25">
      <c r="A1624">
        <v>1609</v>
      </c>
      <c r="B1624" s="93">
        <v>39862</v>
      </c>
      <c r="C1624" s="48">
        <v>79.790001000000004</v>
      </c>
      <c r="D1624" s="48">
        <v>79.940002000000007</v>
      </c>
      <c r="E1624" s="48">
        <v>78.279999000000004</v>
      </c>
      <c r="F1624" s="48">
        <v>79.029999000000004</v>
      </c>
      <c r="G1624" s="49">
        <v>362964800</v>
      </c>
      <c r="H1624" s="48">
        <v>69.141459999999995</v>
      </c>
      <c r="I1624" s="52">
        <f t="shared" si="195"/>
        <v>0.8748761340614466</v>
      </c>
      <c r="J1624" s="52">
        <f t="shared" ca="1" si="196"/>
        <v>1</v>
      </c>
      <c r="K1624" s="48">
        <f t="shared" si="191"/>
        <v>69.81</v>
      </c>
      <c r="L1624" s="48">
        <f t="shared" si="192"/>
        <v>69.94</v>
      </c>
      <c r="M1624" s="48">
        <f t="shared" si="193"/>
        <v>68.489999999999995</v>
      </c>
      <c r="N1624" s="48">
        <f t="shared" si="194"/>
        <v>69.14</v>
      </c>
      <c r="O1624" s="49">
        <f t="shared" ca="1" si="197"/>
        <v>362964800</v>
      </c>
    </row>
    <row r="1625" spans="1:15" x14ac:dyDescent="0.25">
      <c r="A1625">
        <v>1610</v>
      </c>
      <c r="B1625" s="93">
        <v>39861</v>
      </c>
      <c r="C1625" s="48">
        <v>80.160004000000001</v>
      </c>
      <c r="D1625" s="48">
        <v>82.959998999999996</v>
      </c>
      <c r="E1625" s="48">
        <v>79.169998000000007</v>
      </c>
      <c r="F1625" s="48">
        <v>79.220000999999996</v>
      </c>
      <c r="G1625" s="49">
        <v>478910100</v>
      </c>
      <c r="H1625" s="48">
        <v>69.307688999999996</v>
      </c>
      <c r="I1625" s="52">
        <f t="shared" si="195"/>
        <v>0.87487614396773361</v>
      </c>
      <c r="J1625" s="52">
        <f t="shared" ca="1" si="196"/>
        <v>1</v>
      </c>
      <c r="K1625" s="48">
        <f t="shared" si="191"/>
        <v>70.13</v>
      </c>
      <c r="L1625" s="48">
        <f t="shared" si="192"/>
        <v>72.58</v>
      </c>
      <c r="M1625" s="48">
        <f t="shared" si="193"/>
        <v>69.260000000000005</v>
      </c>
      <c r="N1625" s="48">
        <f t="shared" si="194"/>
        <v>69.31</v>
      </c>
      <c r="O1625" s="49">
        <f t="shared" ca="1" si="197"/>
        <v>478910100</v>
      </c>
    </row>
    <row r="1626" spans="1:15" x14ac:dyDescent="0.25">
      <c r="A1626">
        <v>1611</v>
      </c>
      <c r="B1626" s="93">
        <v>39857</v>
      </c>
      <c r="C1626" s="48">
        <v>83.550003000000004</v>
      </c>
      <c r="D1626" s="48">
        <v>84.239998</v>
      </c>
      <c r="E1626" s="48">
        <v>82.739998</v>
      </c>
      <c r="F1626" s="48">
        <v>82.760002</v>
      </c>
      <c r="G1626" s="49">
        <v>293998400</v>
      </c>
      <c r="H1626" s="48">
        <v>72.404751000000005</v>
      </c>
      <c r="I1626" s="52">
        <f t="shared" si="195"/>
        <v>0.87487613883817938</v>
      </c>
      <c r="J1626" s="52">
        <f t="shared" ca="1" si="196"/>
        <v>1</v>
      </c>
      <c r="K1626" s="48">
        <f t="shared" si="191"/>
        <v>73.099999999999994</v>
      </c>
      <c r="L1626" s="48">
        <f t="shared" si="192"/>
        <v>73.7</v>
      </c>
      <c r="M1626" s="48">
        <f t="shared" si="193"/>
        <v>72.39</v>
      </c>
      <c r="N1626" s="48">
        <f t="shared" si="194"/>
        <v>72.400000000000006</v>
      </c>
      <c r="O1626" s="49">
        <f t="shared" ca="1" si="197"/>
        <v>293998400</v>
      </c>
    </row>
    <row r="1627" spans="1:15" x14ac:dyDescent="0.25">
      <c r="A1627">
        <v>1612</v>
      </c>
      <c r="B1627" s="93">
        <v>39856</v>
      </c>
      <c r="C1627" s="48">
        <v>82.169998000000007</v>
      </c>
      <c r="D1627" s="48">
        <v>83.82</v>
      </c>
      <c r="E1627" s="48">
        <v>81.050003000000004</v>
      </c>
      <c r="F1627" s="48">
        <v>83.660004000000001</v>
      </c>
      <c r="G1627" s="49">
        <v>469302200</v>
      </c>
      <c r="H1627" s="48">
        <v>73.192141000000007</v>
      </c>
      <c r="I1627" s="52">
        <f t="shared" si="195"/>
        <v>0.87487613555457167</v>
      </c>
      <c r="J1627" s="52">
        <f t="shared" ca="1" si="196"/>
        <v>1</v>
      </c>
      <c r="K1627" s="48">
        <f t="shared" si="191"/>
        <v>71.89</v>
      </c>
      <c r="L1627" s="48">
        <f t="shared" si="192"/>
        <v>73.33</v>
      </c>
      <c r="M1627" s="48">
        <f t="shared" si="193"/>
        <v>70.91</v>
      </c>
      <c r="N1627" s="48">
        <f t="shared" si="194"/>
        <v>73.19</v>
      </c>
      <c r="O1627" s="49">
        <f t="shared" ca="1" si="197"/>
        <v>469302200</v>
      </c>
    </row>
    <row r="1628" spans="1:15" x14ac:dyDescent="0.25">
      <c r="A1628">
        <v>1613</v>
      </c>
      <c r="B1628" s="93">
        <v>39855</v>
      </c>
      <c r="C1628" s="48">
        <v>83.449996999999996</v>
      </c>
      <c r="D1628" s="48">
        <v>84.050003000000004</v>
      </c>
      <c r="E1628" s="48">
        <v>82.400002000000001</v>
      </c>
      <c r="F1628" s="48">
        <v>83.599997999999999</v>
      </c>
      <c r="G1628" s="49">
        <v>324442500</v>
      </c>
      <c r="H1628" s="48">
        <v>73.139644000000004</v>
      </c>
      <c r="I1628" s="52">
        <f t="shared" si="195"/>
        <v>0.87487614533196523</v>
      </c>
      <c r="J1628" s="52">
        <f t="shared" ca="1" si="196"/>
        <v>1</v>
      </c>
      <c r="K1628" s="48">
        <f t="shared" si="191"/>
        <v>73.010000000000005</v>
      </c>
      <c r="L1628" s="48">
        <f t="shared" si="192"/>
        <v>73.53</v>
      </c>
      <c r="M1628" s="48">
        <f t="shared" si="193"/>
        <v>72.09</v>
      </c>
      <c r="N1628" s="48">
        <f t="shared" si="194"/>
        <v>73.14</v>
      </c>
      <c r="O1628" s="49">
        <f t="shared" ca="1" si="197"/>
        <v>324442500</v>
      </c>
    </row>
    <row r="1629" spans="1:15" x14ac:dyDescent="0.25">
      <c r="A1629">
        <v>1614</v>
      </c>
      <c r="B1629" s="93">
        <v>39854</v>
      </c>
      <c r="C1629" s="48">
        <v>86.269997000000004</v>
      </c>
      <c r="D1629" s="48">
        <v>87.029999000000004</v>
      </c>
      <c r="E1629" s="48">
        <v>82.449996999999996</v>
      </c>
      <c r="F1629" s="48">
        <v>83.110000999999997</v>
      </c>
      <c r="G1629" s="49">
        <v>536212800</v>
      </c>
      <c r="H1629" s="48">
        <v>72.710956999999993</v>
      </c>
      <c r="I1629" s="52">
        <f t="shared" si="195"/>
        <v>0.87487614156086935</v>
      </c>
      <c r="J1629" s="52">
        <f t="shared" ca="1" si="196"/>
        <v>1</v>
      </c>
      <c r="K1629" s="48">
        <f t="shared" si="191"/>
        <v>75.48</v>
      </c>
      <c r="L1629" s="48">
        <f t="shared" si="192"/>
        <v>76.14</v>
      </c>
      <c r="M1629" s="48">
        <f t="shared" si="193"/>
        <v>72.13</v>
      </c>
      <c r="N1629" s="48">
        <f t="shared" si="194"/>
        <v>72.709999999999994</v>
      </c>
      <c r="O1629" s="49">
        <f t="shared" ca="1" si="197"/>
        <v>536212800</v>
      </c>
    </row>
    <row r="1630" spans="1:15" x14ac:dyDescent="0.25">
      <c r="A1630">
        <v>1615</v>
      </c>
      <c r="B1630" s="93">
        <v>39853</v>
      </c>
      <c r="C1630" s="48">
        <v>86.959998999999996</v>
      </c>
      <c r="D1630" s="48">
        <v>87.739998</v>
      </c>
      <c r="E1630" s="48">
        <v>86.32</v>
      </c>
      <c r="F1630" s="48">
        <v>87.099997999999999</v>
      </c>
      <c r="G1630" s="49">
        <v>240075200</v>
      </c>
      <c r="H1630" s="48">
        <v>76.201711000000003</v>
      </c>
      <c r="I1630" s="52">
        <f t="shared" si="195"/>
        <v>0.87487615097304594</v>
      </c>
      <c r="J1630" s="52">
        <f t="shared" ca="1" si="196"/>
        <v>1</v>
      </c>
      <c r="K1630" s="48">
        <f t="shared" si="191"/>
        <v>76.08</v>
      </c>
      <c r="L1630" s="48">
        <f t="shared" si="192"/>
        <v>76.760000000000005</v>
      </c>
      <c r="M1630" s="48">
        <f t="shared" si="193"/>
        <v>75.52</v>
      </c>
      <c r="N1630" s="48">
        <f t="shared" si="194"/>
        <v>76.2</v>
      </c>
      <c r="O1630" s="49">
        <f t="shared" ca="1" si="197"/>
        <v>240075200</v>
      </c>
    </row>
    <row r="1631" spans="1:15" x14ac:dyDescent="0.25">
      <c r="A1631">
        <v>1616</v>
      </c>
      <c r="B1631" s="93">
        <v>39850</v>
      </c>
      <c r="C1631" s="48">
        <v>84.860000999999997</v>
      </c>
      <c r="D1631" s="48">
        <v>87.339995999999999</v>
      </c>
      <c r="E1631" s="48">
        <v>84.68</v>
      </c>
      <c r="F1631" s="48">
        <v>86.980002999999996</v>
      </c>
      <c r="G1631" s="49">
        <v>366101700</v>
      </c>
      <c r="H1631" s="48">
        <v>76.096729999999994</v>
      </c>
      <c r="I1631" s="52">
        <f t="shared" si="195"/>
        <v>0.87487614825674354</v>
      </c>
      <c r="J1631" s="52">
        <f t="shared" ca="1" si="196"/>
        <v>1</v>
      </c>
      <c r="K1631" s="48">
        <f t="shared" si="191"/>
        <v>74.239999999999995</v>
      </c>
      <c r="L1631" s="48">
        <f t="shared" si="192"/>
        <v>76.41</v>
      </c>
      <c r="M1631" s="48">
        <f t="shared" si="193"/>
        <v>74.08</v>
      </c>
      <c r="N1631" s="48">
        <f t="shared" si="194"/>
        <v>76.099999999999994</v>
      </c>
      <c r="O1631" s="49">
        <f t="shared" ca="1" si="197"/>
        <v>366101700</v>
      </c>
    </row>
    <row r="1632" spans="1:15" x14ac:dyDescent="0.25">
      <c r="A1632">
        <v>1617</v>
      </c>
      <c r="B1632" s="93">
        <v>39849</v>
      </c>
      <c r="C1632" s="48">
        <v>82.699996999999996</v>
      </c>
      <c r="D1632" s="48">
        <v>85.290001000000004</v>
      </c>
      <c r="E1632" s="48">
        <v>77.730002999999996</v>
      </c>
      <c r="F1632" s="48">
        <v>84.57</v>
      </c>
      <c r="G1632" s="49">
        <v>417679400</v>
      </c>
      <c r="H1632" s="48">
        <v>73.988275000000002</v>
      </c>
      <c r="I1632" s="52">
        <f t="shared" si="195"/>
        <v>0.87487613811044118</v>
      </c>
      <c r="J1632" s="52">
        <f t="shared" ca="1" si="196"/>
        <v>1</v>
      </c>
      <c r="K1632" s="48">
        <f t="shared" si="191"/>
        <v>72.349999999999994</v>
      </c>
      <c r="L1632" s="48">
        <f t="shared" si="192"/>
        <v>74.62</v>
      </c>
      <c r="M1632" s="48">
        <f t="shared" si="193"/>
        <v>68</v>
      </c>
      <c r="N1632" s="48">
        <f t="shared" si="194"/>
        <v>73.989999999999995</v>
      </c>
      <c r="O1632" s="49">
        <f t="shared" ca="1" si="197"/>
        <v>417679400</v>
      </c>
    </row>
    <row r="1633" spans="1:15" x14ac:dyDescent="0.25">
      <c r="A1633">
        <v>1618</v>
      </c>
      <c r="B1633" s="93">
        <v>39848</v>
      </c>
      <c r="C1633" s="48">
        <v>84.300003000000004</v>
      </c>
      <c r="D1633" s="48">
        <v>85.370002999999997</v>
      </c>
      <c r="E1633" s="48">
        <v>83.040001000000004</v>
      </c>
      <c r="F1633" s="48">
        <v>83.330001999999993</v>
      </c>
      <c r="G1633" s="49">
        <v>322989300</v>
      </c>
      <c r="H1633" s="48">
        <v>72.90343</v>
      </c>
      <c r="I1633" s="52">
        <f t="shared" si="195"/>
        <v>0.87487613404833475</v>
      </c>
      <c r="J1633" s="52">
        <f t="shared" ca="1" si="196"/>
        <v>1</v>
      </c>
      <c r="K1633" s="48">
        <f t="shared" si="191"/>
        <v>73.75</v>
      </c>
      <c r="L1633" s="48">
        <f t="shared" si="192"/>
        <v>74.69</v>
      </c>
      <c r="M1633" s="48">
        <f t="shared" si="193"/>
        <v>72.650000000000006</v>
      </c>
      <c r="N1633" s="48">
        <f t="shared" si="194"/>
        <v>72.900000000000006</v>
      </c>
      <c r="O1633" s="49">
        <f t="shared" ca="1" si="197"/>
        <v>322989300</v>
      </c>
    </row>
    <row r="1634" spans="1:15" x14ac:dyDescent="0.25">
      <c r="A1634">
        <v>1619</v>
      </c>
      <c r="B1634" s="93">
        <v>39847</v>
      </c>
      <c r="C1634" s="48">
        <v>83.099997999999999</v>
      </c>
      <c r="D1634" s="48">
        <v>84.360000999999997</v>
      </c>
      <c r="E1634" s="48">
        <v>82.220000999999996</v>
      </c>
      <c r="F1634" s="48">
        <v>83.739998</v>
      </c>
      <c r="G1634" s="49">
        <v>278385800</v>
      </c>
      <c r="H1634" s="48">
        <v>73.262125999999995</v>
      </c>
      <c r="I1634" s="52">
        <f t="shared" si="195"/>
        <v>0.87487613744628934</v>
      </c>
      <c r="J1634" s="52">
        <f t="shared" ca="1" si="196"/>
        <v>1</v>
      </c>
      <c r="K1634" s="48">
        <f t="shared" si="191"/>
        <v>72.7</v>
      </c>
      <c r="L1634" s="48">
        <f t="shared" si="192"/>
        <v>73.8</v>
      </c>
      <c r="M1634" s="48">
        <f t="shared" si="193"/>
        <v>71.930000000000007</v>
      </c>
      <c r="N1634" s="48">
        <f t="shared" si="194"/>
        <v>73.260000000000005</v>
      </c>
      <c r="O1634" s="49">
        <f t="shared" ca="1" si="197"/>
        <v>278385800</v>
      </c>
    </row>
    <row r="1635" spans="1:15" x14ac:dyDescent="0.25">
      <c r="A1635">
        <v>1620</v>
      </c>
      <c r="B1635" s="93">
        <v>39846</v>
      </c>
      <c r="C1635" s="48">
        <v>81.569999999999993</v>
      </c>
      <c r="D1635" s="48">
        <v>83.18</v>
      </c>
      <c r="E1635" s="48">
        <v>81.309997999999993</v>
      </c>
      <c r="F1635" s="48">
        <v>82.580001999999993</v>
      </c>
      <c r="G1635" s="49">
        <v>288233300</v>
      </c>
      <c r="H1635" s="48">
        <v>72.247273000000007</v>
      </c>
      <c r="I1635" s="52">
        <f t="shared" si="195"/>
        <v>0.87487613526577557</v>
      </c>
      <c r="J1635" s="52">
        <f t="shared" ca="1" si="196"/>
        <v>1</v>
      </c>
      <c r="K1635" s="48">
        <f t="shared" si="191"/>
        <v>71.36</v>
      </c>
      <c r="L1635" s="48">
        <f t="shared" si="192"/>
        <v>72.77</v>
      </c>
      <c r="M1635" s="48">
        <f t="shared" si="193"/>
        <v>71.14</v>
      </c>
      <c r="N1635" s="48">
        <f t="shared" si="194"/>
        <v>72.25</v>
      </c>
      <c r="O1635" s="49">
        <f t="shared" ca="1" si="197"/>
        <v>288233300</v>
      </c>
    </row>
    <row r="1636" spans="1:15" x14ac:dyDescent="0.25">
      <c r="A1636">
        <v>1621</v>
      </c>
      <c r="B1636" s="93">
        <v>39843</v>
      </c>
      <c r="C1636" s="48">
        <v>84.980002999999996</v>
      </c>
      <c r="D1636" s="48">
        <v>85.400002000000001</v>
      </c>
      <c r="E1636" s="48">
        <v>82.209998999999996</v>
      </c>
      <c r="F1636" s="48">
        <v>82.830001999999993</v>
      </c>
      <c r="G1636" s="49">
        <v>383383600</v>
      </c>
      <c r="H1636" s="48">
        <v>72.465992</v>
      </c>
      <c r="I1636" s="52">
        <f t="shared" si="195"/>
        <v>0.87487613485751226</v>
      </c>
      <c r="J1636" s="52">
        <f t="shared" ca="1" si="196"/>
        <v>1</v>
      </c>
      <c r="K1636" s="48">
        <f t="shared" si="191"/>
        <v>74.349999999999994</v>
      </c>
      <c r="L1636" s="48">
        <f t="shared" si="192"/>
        <v>74.709999999999994</v>
      </c>
      <c r="M1636" s="48">
        <f t="shared" si="193"/>
        <v>71.92</v>
      </c>
      <c r="N1636" s="48">
        <f t="shared" si="194"/>
        <v>72.47</v>
      </c>
      <c r="O1636" s="49">
        <f t="shared" ca="1" si="197"/>
        <v>383383600</v>
      </c>
    </row>
    <row r="1637" spans="1:15" x14ac:dyDescent="0.25">
      <c r="A1637">
        <v>1622</v>
      </c>
      <c r="B1637" s="93">
        <v>39842</v>
      </c>
      <c r="C1637" s="48">
        <v>86.110000999999997</v>
      </c>
      <c r="D1637" s="48">
        <v>87.489998</v>
      </c>
      <c r="E1637" s="48">
        <v>84.470000999999996</v>
      </c>
      <c r="F1637" s="48">
        <v>84.550003000000004</v>
      </c>
      <c r="G1637" s="49">
        <v>294392500</v>
      </c>
      <c r="H1637" s="48">
        <v>73.970780000000005</v>
      </c>
      <c r="I1637" s="52">
        <f t="shared" si="195"/>
        <v>0.87487613690563681</v>
      </c>
      <c r="J1637" s="52">
        <f t="shared" ca="1" si="196"/>
        <v>1</v>
      </c>
      <c r="K1637" s="48">
        <f t="shared" si="191"/>
        <v>75.34</v>
      </c>
      <c r="L1637" s="48">
        <f t="shared" si="192"/>
        <v>76.540000000000006</v>
      </c>
      <c r="M1637" s="48">
        <f t="shared" si="193"/>
        <v>73.900000000000006</v>
      </c>
      <c r="N1637" s="48">
        <f t="shared" si="194"/>
        <v>73.97</v>
      </c>
      <c r="O1637" s="49">
        <f t="shared" ca="1" si="197"/>
        <v>294392500</v>
      </c>
    </row>
    <row r="1638" spans="1:15" x14ac:dyDescent="0.25">
      <c r="A1638">
        <v>1623</v>
      </c>
      <c r="B1638" s="93">
        <v>39841</v>
      </c>
      <c r="C1638" s="48">
        <v>86.400002000000001</v>
      </c>
      <c r="D1638" s="48">
        <v>87.949996999999996</v>
      </c>
      <c r="E1638" s="48">
        <v>86.07</v>
      </c>
      <c r="F1638" s="48">
        <v>87.389999000000003</v>
      </c>
      <c r="G1638" s="49">
        <v>330007000</v>
      </c>
      <c r="H1638" s="48">
        <v>76.455425000000005</v>
      </c>
      <c r="I1638" s="52">
        <f t="shared" si="195"/>
        <v>0.87487614000315994</v>
      </c>
      <c r="J1638" s="52">
        <f t="shared" ca="1" si="196"/>
        <v>1</v>
      </c>
      <c r="K1638" s="48">
        <f t="shared" si="191"/>
        <v>75.59</v>
      </c>
      <c r="L1638" s="48">
        <f t="shared" si="192"/>
        <v>76.95</v>
      </c>
      <c r="M1638" s="48">
        <f t="shared" si="193"/>
        <v>75.3</v>
      </c>
      <c r="N1638" s="48">
        <f t="shared" si="194"/>
        <v>76.459999999999994</v>
      </c>
      <c r="O1638" s="49">
        <f t="shared" ca="1" si="197"/>
        <v>330007000</v>
      </c>
    </row>
    <row r="1639" spans="1:15" x14ac:dyDescent="0.25">
      <c r="A1639">
        <v>1624</v>
      </c>
      <c r="B1639" s="93">
        <v>39840</v>
      </c>
      <c r="C1639" s="48">
        <v>84.129997000000003</v>
      </c>
      <c r="D1639" s="48">
        <v>85.150002000000001</v>
      </c>
      <c r="E1639" s="48">
        <v>83.300003000000004</v>
      </c>
      <c r="F1639" s="48">
        <v>84.529999000000004</v>
      </c>
      <c r="G1639" s="49">
        <v>273789700</v>
      </c>
      <c r="H1639" s="48">
        <v>73.953278999999995</v>
      </c>
      <c r="I1639" s="52">
        <f t="shared" si="195"/>
        <v>0.87487613716877</v>
      </c>
      <c r="J1639" s="52">
        <f t="shared" ca="1" si="196"/>
        <v>1</v>
      </c>
      <c r="K1639" s="48">
        <f t="shared" si="191"/>
        <v>73.599999999999994</v>
      </c>
      <c r="L1639" s="48">
        <f t="shared" si="192"/>
        <v>74.5</v>
      </c>
      <c r="M1639" s="48">
        <f t="shared" si="193"/>
        <v>72.88</v>
      </c>
      <c r="N1639" s="48">
        <f t="shared" si="194"/>
        <v>73.95</v>
      </c>
      <c r="O1639" s="49">
        <f t="shared" ca="1" si="197"/>
        <v>273789700</v>
      </c>
    </row>
    <row r="1640" spans="1:15" x14ac:dyDescent="0.25">
      <c r="A1640">
        <v>1625</v>
      </c>
      <c r="B1640" s="93">
        <v>39839</v>
      </c>
      <c r="C1640" s="48">
        <v>83.589995999999999</v>
      </c>
      <c r="D1640" s="48">
        <v>85.360000999999997</v>
      </c>
      <c r="E1640" s="48">
        <v>82.809997999999993</v>
      </c>
      <c r="F1640" s="48">
        <v>83.68</v>
      </c>
      <c r="G1640" s="49">
        <v>317978800</v>
      </c>
      <c r="H1640" s="48">
        <v>73.209636000000003</v>
      </c>
      <c r="I1640" s="52">
        <f t="shared" si="195"/>
        <v>0.87487614722753337</v>
      </c>
      <c r="J1640" s="52">
        <f t="shared" ca="1" si="196"/>
        <v>1</v>
      </c>
      <c r="K1640" s="48">
        <f t="shared" si="191"/>
        <v>73.13</v>
      </c>
      <c r="L1640" s="48">
        <f t="shared" si="192"/>
        <v>74.680000000000007</v>
      </c>
      <c r="M1640" s="48">
        <f t="shared" si="193"/>
        <v>72.45</v>
      </c>
      <c r="N1640" s="48">
        <f t="shared" si="194"/>
        <v>73.209999999999994</v>
      </c>
      <c r="O1640" s="49">
        <f t="shared" ca="1" si="197"/>
        <v>317978800</v>
      </c>
    </row>
    <row r="1641" spans="1:15" x14ac:dyDescent="0.25">
      <c r="A1641">
        <v>1626</v>
      </c>
      <c r="B1641" s="93">
        <v>39836</v>
      </c>
      <c r="C1641" s="48">
        <v>80.900002000000001</v>
      </c>
      <c r="D1641" s="48">
        <v>83.989998</v>
      </c>
      <c r="E1641" s="48">
        <v>80.569999999999993</v>
      </c>
      <c r="F1641" s="48">
        <v>83.110000999999997</v>
      </c>
      <c r="G1641" s="49">
        <v>386800600</v>
      </c>
      <c r="H1641" s="48">
        <v>72.710956999999993</v>
      </c>
      <c r="I1641" s="52">
        <f t="shared" si="195"/>
        <v>0.87487614156086935</v>
      </c>
      <c r="J1641" s="52">
        <f t="shared" ca="1" si="196"/>
        <v>1</v>
      </c>
      <c r="K1641" s="48">
        <f t="shared" si="191"/>
        <v>70.78</v>
      </c>
      <c r="L1641" s="48">
        <f t="shared" si="192"/>
        <v>73.48</v>
      </c>
      <c r="M1641" s="48">
        <f t="shared" si="193"/>
        <v>70.489999999999995</v>
      </c>
      <c r="N1641" s="48">
        <f t="shared" si="194"/>
        <v>72.709999999999994</v>
      </c>
      <c r="O1641" s="49">
        <f t="shared" ca="1" si="197"/>
        <v>386800600</v>
      </c>
    </row>
    <row r="1642" spans="1:15" x14ac:dyDescent="0.25">
      <c r="A1642">
        <v>1627</v>
      </c>
      <c r="B1642" s="93">
        <v>39835</v>
      </c>
      <c r="C1642" s="48">
        <v>82.419998000000007</v>
      </c>
      <c r="D1642" s="48">
        <v>84.040001000000004</v>
      </c>
      <c r="E1642" s="48">
        <v>81.169998000000007</v>
      </c>
      <c r="F1642" s="48">
        <v>82.75</v>
      </c>
      <c r="G1642" s="49">
        <v>427940300</v>
      </c>
      <c r="H1642" s="48">
        <v>72.396000999999998</v>
      </c>
      <c r="I1642" s="52">
        <f t="shared" si="195"/>
        <v>0.87487614501510569</v>
      </c>
      <c r="J1642" s="52">
        <f t="shared" ca="1" si="196"/>
        <v>1</v>
      </c>
      <c r="K1642" s="48">
        <f t="shared" si="191"/>
        <v>72.11</v>
      </c>
      <c r="L1642" s="48">
        <f t="shared" si="192"/>
        <v>73.52</v>
      </c>
      <c r="M1642" s="48">
        <f t="shared" si="193"/>
        <v>71.010000000000005</v>
      </c>
      <c r="N1642" s="48">
        <f t="shared" si="194"/>
        <v>72.400000000000006</v>
      </c>
      <c r="O1642" s="49">
        <f t="shared" ca="1" si="197"/>
        <v>427940300</v>
      </c>
    </row>
    <row r="1643" spans="1:15" x14ac:dyDescent="0.25">
      <c r="A1643">
        <v>1628</v>
      </c>
      <c r="B1643" s="93">
        <v>39834</v>
      </c>
      <c r="C1643" s="48">
        <v>81.940002000000007</v>
      </c>
      <c r="D1643" s="48">
        <v>84.239998</v>
      </c>
      <c r="E1643" s="48">
        <v>80.470000999999996</v>
      </c>
      <c r="F1643" s="48">
        <v>84.050003000000004</v>
      </c>
      <c r="G1643" s="49">
        <v>364360700</v>
      </c>
      <c r="H1643" s="48">
        <v>73.533342000000005</v>
      </c>
      <c r="I1643" s="52">
        <f t="shared" si="195"/>
        <v>0.87487613772006645</v>
      </c>
      <c r="J1643" s="52">
        <f t="shared" ca="1" si="196"/>
        <v>1</v>
      </c>
      <c r="K1643" s="48">
        <f t="shared" si="191"/>
        <v>71.69</v>
      </c>
      <c r="L1643" s="48">
        <f t="shared" si="192"/>
        <v>73.7</v>
      </c>
      <c r="M1643" s="48">
        <f t="shared" si="193"/>
        <v>70.400000000000006</v>
      </c>
      <c r="N1643" s="48">
        <f t="shared" si="194"/>
        <v>73.53</v>
      </c>
      <c r="O1643" s="49">
        <f t="shared" ca="1" si="197"/>
        <v>364360700</v>
      </c>
    </row>
    <row r="1644" spans="1:15" x14ac:dyDescent="0.25">
      <c r="A1644">
        <v>1629</v>
      </c>
      <c r="B1644" s="93">
        <v>39833</v>
      </c>
      <c r="C1644" s="48">
        <v>84.230002999999996</v>
      </c>
      <c r="D1644" s="48">
        <v>85.059997999999993</v>
      </c>
      <c r="E1644" s="48">
        <v>80.050003000000004</v>
      </c>
      <c r="F1644" s="48">
        <v>80.569999999999993</v>
      </c>
      <c r="G1644" s="49">
        <v>419855200</v>
      </c>
      <c r="H1644" s="48">
        <v>70.488770000000002</v>
      </c>
      <c r="I1644" s="52">
        <f t="shared" si="195"/>
        <v>0.87487613255554186</v>
      </c>
      <c r="J1644" s="52">
        <f t="shared" ca="1" si="196"/>
        <v>1</v>
      </c>
      <c r="K1644" s="48">
        <f t="shared" si="191"/>
        <v>73.69</v>
      </c>
      <c r="L1644" s="48">
        <f t="shared" si="192"/>
        <v>74.42</v>
      </c>
      <c r="M1644" s="48">
        <f t="shared" si="193"/>
        <v>70.03</v>
      </c>
      <c r="N1644" s="48">
        <f t="shared" si="194"/>
        <v>70.489999999999995</v>
      </c>
      <c r="O1644" s="49">
        <f t="shared" ca="1" si="197"/>
        <v>419855200</v>
      </c>
    </row>
    <row r="1645" spans="1:15" x14ac:dyDescent="0.25">
      <c r="A1645">
        <v>1630</v>
      </c>
      <c r="B1645" s="93">
        <v>39829</v>
      </c>
      <c r="C1645" s="48">
        <v>85.860000999999997</v>
      </c>
      <c r="D1645" s="48">
        <v>85.989998</v>
      </c>
      <c r="E1645" s="48">
        <v>83.050003000000004</v>
      </c>
      <c r="F1645" s="48">
        <v>85.059997999999993</v>
      </c>
      <c r="G1645" s="49">
        <v>399237200</v>
      </c>
      <c r="H1645" s="48">
        <v>74.416961999999998</v>
      </c>
      <c r="I1645" s="52">
        <f t="shared" si="195"/>
        <v>0.87487613155128463</v>
      </c>
      <c r="J1645" s="52">
        <f t="shared" ca="1" si="196"/>
        <v>1</v>
      </c>
      <c r="K1645" s="48">
        <f t="shared" si="191"/>
        <v>75.12</v>
      </c>
      <c r="L1645" s="48">
        <f t="shared" si="192"/>
        <v>75.23</v>
      </c>
      <c r="M1645" s="48">
        <f t="shared" si="193"/>
        <v>72.66</v>
      </c>
      <c r="N1645" s="48">
        <f t="shared" si="194"/>
        <v>74.42</v>
      </c>
      <c r="O1645" s="49">
        <f t="shared" ca="1" si="197"/>
        <v>399237200</v>
      </c>
    </row>
    <row r="1646" spans="1:15" x14ac:dyDescent="0.25">
      <c r="A1646">
        <v>1631</v>
      </c>
      <c r="B1646" s="93">
        <v>39828</v>
      </c>
      <c r="C1646" s="48">
        <v>84.120002999999997</v>
      </c>
      <c r="D1646" s="48">
        <v>85.25</v>
      </c>
      <c r="E1646" s="48">
        <v>81.720000999999996</v>
      </c>
      <c r="F1646" s="48">
        <v>84.400002000000001</v>
      </c>
      <c r="G1646" s="49">
        <v>532647300</v>
      </c>
      <c r="H1646" s="48">
        <v>73.839547999999994</v>
      </c>
      <c r="I1646" s="52">
        <f t="shared" si="195"/>
        <v>0.87487614040577855</v>
      </c>
      <c r="J1646" s="52">
        <f t="shared" ca="1" si="196"/>
        <v>1</v>
      </c>
      <c r="K1646" s="48">
        <f t="shared" si="191"/>
        <v>73.59</v>
      </c>
      <c r="L1646" s="48">
        <f t="shared" si="192"/>
        <v>74.58</v>
      </c>
      <c r="M1646" s="48">
        <f t="shared" si="193"/>
        <v>71.489999999999995</v>
      </c>
      <c r="N1646" s="48">
        <f t="shared" si="194"/>
        <v>73.84</v>
      </c>
      <c r="O1646" s="49">
        <f t="shared" ca="1" si="197"/>
        <v>532647300</v>
      </c>
    </row>
    <row r="1647" spans="1:15" x14ac:dyDescent="0.25">
      <c r="A1647">
        <v>1632</v>
      </c>
      <c r="B1647" s="93">
        <v>39827</v>
      </c>
      <c r="C1647" s="48">
        <v>85.540001000000004</v>
      </c>
      <c r="D1647" s="48">
        <v>85.75</v>
      </c>
      <c r="E1647" s="48">
        <v>83.160004000000001</v>
      </c>
      <c r="F1647" s="48">
        <v>84.370002999999997</v>
      </c>
      <c r="G1647" s="49">
        <v>435491600</v>
      </c>
      <c r="H1647" s="48">
        <v>73.813301999999993</v>
      </c>
      <c r="I1647" s="52">
        <f t="shared" si="195"/>
        <v>0.87487613340490211</v>
      </c>
      <c r="J1647" s="52">
        <f t="shared" ca="1" si="196"/>
        <v>1</v>
      </c>
      <c r="K1647" s="48">
        <f t="shared" si="191"/>
        <v>74.84</v>
      </c>
      <c r="L1647" s="48">
        <f t="shared" si="192"/>
        <v>75.02</v>
      </c>
      <c r="M1647" s="48">
        <f t="shared" si="193"/>
        <v>72.75</v>
      </c>
      <c r="N1647" s="48">
        <f t="shared" si="194"/>
        <v>73.81</v>
      </c>
      <c r="O1647" s="49">
        <f t="shared" ca="1" si="197"/>
        <v>435491600</v>
      </c>
    </row>
    <row r="1648" spans="1:15" x14ac:dyDescent="0.25">
      <c r="A1648">
        <v>1633</v>
      </c>
      <c r="B1648" s="93">
        <v>39826</v>
      </c>
      <c r="C1648" s="48">
        <v>86.730002999999996</v>
      </c>
      <c r="D1648" s="48">
        <v>87.879997000000003</v>
      </c>
      <c r="E1648" s="48">
        <v>86.199996999999996</v>
      </c>
      <c r="F1648" s="48">
        <v>87.110000999999997</v>
      </c>
      <c r="G1648" s="49">
        <v>356432300</v>
      </c>
      <c r="H1648" s="48">
        <v>76.210460999999995</v>
      </c>
      <c r="I1648" s="52">
        <f t="shared" si="195"/>
        <v>0.87487613506054251</v>
      </c>
      <c r="J1648" s="52">
        <f t="shared" ca="1" si="196"/>
        <v>1</v>
      </c>
      <c r="K1648" s="48">
        <f t="shared" si="191"/>
        <v>75.88</v>
      </c>
      <c r="L1648" s="48">
        <f t="shared" si="192"/>
        <v>76.88</v>
      </c>
      <c r="M1648" s="48">
        <f t="shared" si="193"/>
        <v>75.41</v>
      </c>
      <c r="N1648" s="48">
        <f t="shared" si="194"/>
        <v>76.209999999999994</v>
      </c>
      <c r="O1648" s="49">
        <f t="shared" ca="1" si="197"/>
        <v>356432300</v>
      </c>
    </row>
    <row r="1649" spans="1:15" x14ac:dyDescent="0.25">
      <c r="A1649">
        <v>1634</v>
      </c>
      <c r="B1649" s="93">
        <v>39825</v>
      </c>
      <c r="C1649" s="48">
        <v>88.839995999999999</v>
      </c>
      <c r="D1649" s="48">
        <v>88.910004000000001</v>
      </c>
      <c r="E1649" s="48">
        <v>86.410004000000001</v>
      </c>
      <c r="F1649" s="48">
        <v>86.949996999999996</v>
      </c>
      <c r="G1649" s="49">
        <v>277858500</v>
      </c>
      <c r="H1649" s="48">
        <v>76.070477999999994</v>
      </c>
      <c r="I1649" s="52">
        <f t="shared" si="195"/>
        <v>0.874876142893944</v>
      </c>
      <c r="J1649" s="52">
        <f t="shared" ca="1" si="196"/>
        <v>1</v>
      </c>
      <c r="K1649" s="48">
        <f t="shared" si="191"/>
        <v>77.72</v>
      </c>
      <c r="L1649" s="48">
        <f t="shared" si="192"/>
        <v>77.790000000000006</v>
      </c>
      <c r="M1649" s="48">
        <f t="shared" si="193"/>
        <v>75.599999999999994</v>
      </c>
      <c r="N1649" s="48">
        <f t="shared" si="194"/>
        <v>76.069999999999993</v>
      </c>
      <c r="O1649" s="49">
        <f t="shared" ca="1" si="197"/>
        <v>277858500</v>
      </c>
    </row>
    <row r="1650" spans="1:15" x14ac:dyDescent="0.25">
      <c r="A1650">
        <v>1635</v>
      </c>
      <c r="B1650" s="93">
        <v>39822</v>
      </c>
      <c r="C1650" s="48">
        <v>91.160004000000001</v>
      </c>
      <c r="D1650" s="48">
        <v>91.32</v>
      </c>
      <c r="E1650" s="48">
        <v>85.360000999999997</v>
      </c>
      <c r="F1650" s="48">
        <v>89.089995999999999</v>
      </c>
      <c r="G1650" s="49">
        <v>330953600</v>
      </c>
      <c r="H1650" s="48">
        <v>77.942712</v>
      </c>
      <c r="I1650" s="52">
        <f t="shared" si="195"/>
        <v>0.87487614209792985</v>
      </c>
      <c r="J1650" s="52">
        <f t="shared" ca="1" si="196"/>
        <v>1</v>
      </c>
      <c r="K1650" s="48">
        <f t="shared" si="191"/>
        <v>79.75</v>
      </c>
      <c r="L1650" s="48">
        <f t="shared" si="192"/>
        <v>79.89</v>
      </c>
      <c r="M1650" s="48">
        <f t="shared" si="193"/>
        <v>74.680000000000007</v>
      </c>
      <c r="N1650" s="48">
        <f t="shared" si="194"/>
        <v>77.94</v>
      </c>
      <c r="O1650" s="49">
        <f t="shared" ca="1" si="197"/>
        <v>330953600</v>
      </c>
    </row>
    <row r="1651" spans="1:15" x14ac:dyDescent="0.25">
      <c r="A1651">
        <v>1636</v>
      </c>
      <c r="B1651" s="93">
        <v>39821</v>
      </c>
      <c r="C1651" s="48">
        <v>90.160004000000001</v>
      </c>
      <c r="D1651" s="48">
        <v>91.089995999999999</v>
      </c>
      <c r="E1651" s="48">
        <v>89.669998000000007</v>
      </c>
      <c r="F1651" s="48">
        <v>91.040001000000004</v>
      </c>
      <c r="G1651" s="49">
        <v>263834400</v>
      </c>
      <c r="H1651" s="48">
        <v>79.648724999999999</v>
      </c>
      <c r="I1651" s="52">
        <f t="shared" si="195"/>
        <v>0.87487614372939204</v>
      </c>
      <c r="J1651" s="52">
        <f t="shared" ca="1" si="196"/>
        <v>1</v>
      </c>
      <c r="K1651" s="48">
        <f t="shared" si="191"/>
        <v>78.88</v>
      </c>
      <c r="L1651" s="48">
        <f t="shared" si="192"/>
        <v>79.69</v>
      </c>
      <c r="M1651" s="48">
        <f t="shared" si="193"/>
        <v>78.45</v>
      </c>
      <c r="N1651" s="48">
        <f t="shared" si="194"/>
        <v>79.650000000000006</v>
      </c>
      <c r="O1651" s="49">
        <f t="shared" ca="1" si="197"/>
        <v>263834400</v>
      </c>
    </row>
    <row r="1652" spans="1:15" x14ac:dyDescent="0.25">
      <c r="A1652">
        <v>1637</v>
      </c>
      <c r="B1652" s="93">
        <v>39820</v>
      </c>
      <c r="C1652" s="48">
        <v>92</v>
      </c>
      <c r="D1652" s="48">
        <v>92.260002</v>
      </c>
      <c r="E1652" s="48">
        <v>90.199996999999996</v>
      </c>
      <c r="F1652" s="48">
        <v>90.669998000000007</v>
      </c>
      <c r="G1652" s="49">
        <v>280899200</v>
      </c>
      <c r="H1652" s="48">
        <v>79.325018</v>
      </c>
      <c r="I1652" s="52">
        <f t="shared" si="195"/>
        <v>0.8748761414994185</v>
      </c>
      <c r="J1652" s="52">
        <f t="shared" ca="1" si="196"/>
        <v>1</v>
      </c>
      <c r="K1652" s="48">
        <f t="shared" si="191"/>
        <v>80.489999999999995</v>
      </c>
      <c r="L1652" s="48">
        <f t="shared" si="192"/>
        <v>80.72</v>
      </c>
      <c r="M1652" s="48">
        <f t="shared" si="193"/>
        <v>78.91</v>
      </c>
      <c r="N1652" s="48">
        <f t="shared" si="194"/>
        <v>79.33</v>
      </c>
      <c r="O1652" s="49">
        <f t="shared" ca="1" si="197"/>
        <v>280899200</v>
      </c>
    </row>
    <row r="1653" spans="1:15" x14ac:dyDescent="0.25">
      <c r="A1653">
        <v>1638</v>
      </c>
      <c r="B1653" s="93">
        <v>39819</v>
      </c>
      <c r="C1653" s="48">
        <v>93.639999000000003</v>
      </c>
      <c r="D1653" s="48">
        <v>94.449996999999996</v>
      </c>
      <c r="E1653" s="48">
        <v>92.68</v>
      </c>
      <c r="F1653" s="48">
        <v>93.470000999999996</v>
      </c>
      <c r="G1653" s="49">
        <v>328260900</v>
      </c>
      <c r="H1653" s="48">
        <v>81.774674000000005</v>
      </c>
      <c r="I1653" s="52">
        <f t="shared" si="195"/>
        <v>0.87487614341632469</v>
      </c>
      <c r="J1653" s="52">
        <f t="shared" ca="1" si="196"/>
        <v>1</v>
      </c>
      <c r="K1653" s="48">
        <f t="shared" si="191"/>
        <v>81.92</v>
      </c>
      <c r="L1653" s="48">
        <f t="shared" si="192"/>
        <v>82.63</v>
      </c>
      <c r="M1653" s="48">
        <f t="shared" si="193"/>
        <v>81.08</v>
      </c>
      <c r="N1653" s="48">
        <f t="shared" si="194"/>
        <v>81.77</v>
      </c>
      <c r="O1653" s="49">
        <f t="shared" ca="1" si="197"/>
        <v>328260900</v>
      </c>
    </row>
    <row r="1654" spans="1:15" x14ac:dyDescent="0.25">
      <c r="A1654">
        <v>1639</v>
      </c>
      <c r="B1654" s="93">
        <v>39818</v>
      </c>
      <c r="C1654" s="48">
        <v>92.629997000000003</v>
      </c>
      <c r="D1654" s="48">
        <v>93.660004000000001</v>
      </c>
      <c r="E1654" s="48">
        <v>91.889999000000003</v>
      </c>
      <c r="F1654" s="48">
        <v>92.849997999999999</v>
      </c>
      <c r="G1654" s="49">
        <v>240349700</v>
      </c>
      <c r="H1654" s="48">
        <v>81.232247999999998</v>
      </c>
      <c r="I1654" s="52">
        <f t="shared" si="195"/>
        <v>0.87487614162361105</v>
      </c>
      <c r="J1654" s="52">
        <f t="shared" ca="1" si="196"/>
        <v>1</v>
      </c>
      <c r="K1654" s="48">
        <f t="shared" si="191"/>
        <v>81.040000000000006</v>
      </c>
      <c r="L1654" s="48">
        <f t="shared" si="192"/>
        <v>81.94</v>
      </c>
      <c r="M1654" s="48">
        <f t="shared" si="193"/>
        <v>80.39</v>
      </c>
      <c r="N1654" s="48">
        <f t="shared" si="194"/>
        <v>81.23</v>
      </c>
      <c r="O1654" s="49">
        <f t="shared" ca="1" si="197"/>
        <v>240349700</v>
      </c>
    </row>
    <row r="1655" spans="1:15" x14ac:dyDescent="0.25">
      <c r="A1655">
        <v>1640</v>
      </c>
      <c r="B1655" s="93">
        <v>39815</v>
      </c>
      <c r="C1655" s="48">
        <v>90.440002000000007</v>
      </c>
      <c r="D1655" s="48">
        <v>93.440002000000007</v>
      </c>
      <c r="E1655" s="48">
        <v>89.849997999999999</v>
      </c>
      <c r="F1655" s="48">
        <v>92.959998999999996</v>
      </c>
      <c r="G1655" s="49">
        <v>227566300</v>
      </c>
      <c r="H1655" s="48">
        <v>81.328485000000001</v>
      </c>
      <c r="I1655" s="52">
        <f t="shared" si="195"/>
        <v>0.87487613892939053</v>
      </c>
      <c r="J1655" s="52">
        <f t="shared" ca="1" si="196"/>
        <v>1</v>
      </c>
      <c r="K1655" s="48">
        <f t="shared" si="191"/>
        <v>79.12</v>
      </c>
      <c r="L1655" s="48">
        <f t="shared" si="192"/>
        <v>81.75</v>
      </c>
      <c r="M1655" s="48">
        <f t="shared" si="193"/>
        <v>78.61</v>
      </c>
      <c r="N1655" s="48">
        <f t="shared" si="194"/>
        <v>81.33</v>
      </c>
      <c r="O1655" s="49">
        <f t="shared" ca="1" si="197"/>
        <v>227566300</v>
      </c>
    </row>
    <row r="1656" spans="1:15" x14ac:dyDescent="0.25">
      <c r="A1656">
        <v>1641</v>
      </c>
      <c r="B1656" s="93">
        <v>39813</v>
      </c>
      <c r="C1656" s="48">
        <v>89.080001999999993</v>
      </c>
      <c r="D1656" s="48">
        <v>90.970000999999996</v>
      </c>
      <c r="E1656" s="48">
        <v>88.870002999999997</v>
      </c>
      <c r="F1656" s="48">
        <v>90.239998</v>
      </c>
      <c r="G1656" s="49">
        <v>193987200</v>
      </c>
      <c r="H1656" s="48">
        <v>78.948820999999995</v>
      </c>
      <c r="I1656" s="52">
        <f t="shared" si="195"/>
        <v>0.87487613862757396</v>
      </c>
      <c r="J1656" s="52">
        <f t="shared" ca="1" si="196"/>
        <v>1</v>
      </c>
      <c r="K1656" s="48">
        <f t="shared" si="191"/>
        <v>77.930000000000007</v>
      </c>
      <c r="L1656" s="48">
        <f t="shared" si="192"/>
        <v>79.59</v>
      </c>
      <c r="M1656" s="48">
        <f t="shared" si="193"/>
        <v>77.75</v>
      </c>
      <c r="N1656" s="48">
        <f t="shared" si="194"/>
        <v>78.95</v>
      </c>
      <c r="O1656" s="49">
        <f t="shared" ca="1" si="197"/>
        <v>193987200</v>
      </c>
    </row>
    <row r="1657" spans="1:15" x14ac:dyDescent="0.25">
      <c r="A1657">
        <v>1642</v>
      </c>
      <c r="B1657" s="93">
        <v>39812</v>
      </c>
      <c r="C1657" s="48">
        <v>87.510002</v>
      </c>
      <c r="D1657" s="48">
        <v>89.050003000000004</v>
      </c>
      <c r="E1657" s="48">
        <v>86.879997000000003</v>
      </c>
      <c r="F1657" s="48">
        <v>88.970000999999996</v>
      </c>
      <c r="G1657" s="49">
        <v>168256300</v>
      </c>
      <c r="H1657" s="48">
        <v>77.837731000000005</v>
      </c>
      <c r="I1657" s="52">
        <f t="shared" si="195"/>
        <v>0.87487613943041331</v>
      </c>
      <c r="J1657" s="52">
        <f t="shared" ca="1" si="196"/>
        <v>1</v>
      </c>
      <c r="K1657" s="48">
        <f t="shared" si="191"/>
        <v>76.56</v>
      </c>
      <c r="L1657" s="48">
        <f t="shared" si="192"/>
        <v>77.91</v>
      </c>
      <c r="M1657" s="48">
        <f t="shared" si="193"/>
        <v>76.010000000000005</v>
      </c>
      <c r="N1657" s="48">
        <f t="shared" si="194"/>
        <v>77.84</v>
      </c>
      <c r="O1657" s="49">
        <f t="shared" ca="1" si="197"/>
        <v>168256300</v>
      </c>
    </row>
    <row r="1658" spans="1:15" x14ac:dyDescent="0.25">
      <c r="A1658">
        <v>1643</v>
      </c>
      <c r="B1658" s="93">
        <v>39811</v>
      </c>
      <c r="C1658" s="48">
        <v>87.239998</v>
      </c>
      <c r="D1658" s="48">
        <v>87.330001999999993</v>
      </c>
      <c r="E1658" s="48">
        <v>85.599997999999999</v>
      </c>
      <c r="F1658" s="48">
        <v>86.910004000000001</v>
      </c>
      <c r="G1658" s="49">
        <v>127795900</v>
      </c>
      <c r="H1658" s="48">
        <v>76.035488999999998</v>
      </c>
      <c r="I1658" s="52">
        <f t="shared" si="195"/>
        <v>0.87487614199166297</v>
      </c>
      <c r="J1658" s="52">
        <f t="shared" ca="1" si="196"/>
        <v>1</v>
      </c>
      <c r="K1658" s="48">
        <f t="shared" si="191"/>
        <v>76.319999999999993</v>
      </c>
      <c r="L1658" s="48">
        <f t="shared" si="192"/>
        <v>76.400000000000006</v>
      </c>
      <c r="M1658" s="48">
        <f t="shared" si="193"/>
        <v>74.89</v>
      </c>
      <c r="N1658" s="48">
        <f t="shared" si="194"/>
        <v>76.040000000000006</v>
      </c>
      <c r="O1658" s="49">
        <f t="shared" ca="1" si="197"/>
        <v>127795900</v>
      </c>
    </row>
    <row r="1659" spans="1:15" x14ac:dyDescent="0.25">
      <c r="A1659">
        <v>1644</v>
      </c>
      <c r="B1659" s="93">
        <v>39808</v>
      </c>
      <c r="C1659" s="48">
        <v>87.239998</v>
      </c>
      <c r="D1659" s="48">
        <v>87.300003000000004</v>
      </c>
      <c r="E1659" s="48">
        <v>86.5</v>
      </c>
      <c r="F1659" s="48">
        <v>87.160004000000001</v>
      </c>
      <c r="G1659" s="49">
        <v>74767700</v>
      </c>
      <c r="H1659" s="48">
        <v>76.254208000000006</v>
      </c>
      <c r="I1659" s="52">
        <f t="shared" si="195"/>
        <v>0.87487614158439009</v>
      </c>
      <c r="J1659" s="52">
        <f t="shared" ca="1" si="196"/>
        <v>1</v>
      </c>
      <c r="K1659" s="48">
        <f t="shared" si="191"/>
        <v>76.319999999999993</v>
      </c>
      <c r="L1659" s="48">
        <f t="shared" si="192"/>
        <v>76.38</v>
      </c>
      <c r="M1659" s="48">
        <f t="shared" si="193"/>
        <v>75.680000000000007</v>
      </c>
      <c r="N1659" s="48">
        <f t="shared" si="194"/>
        <v>76.25</v>
      </c>
      <c r="O1659" s="49">
        <f t="shared" ca="1" si="197"/>
        <v>74767700</v>
      </c>
    </row>
    <row r="1660" spans="1:15" x14ac:dyDescent="0.25">
      <c r="A1660">
        <v>1645</v>
      </c>
      <c r="B1660" s="93">
        <v>39806</v>
      </c>
      <c r="C1660" s="48">
        <v>86.449996999999996</v>
      </c>
      <c r="D1660" s="48">
        <v>86.870002999999997</v>
      </c>
      <c r="E1660" s="48">
        <v>86</v>
      </c>
      <c r="F1660" s="48">
        <v>86.660004000000001</v>
      </c>
      <c r="G1660" s="49">
        <v>62061600</v>
      </c>
      <c r="H1660" s="48">
        <v>75.816770000000005</v>
      </c>
      <c r="I1660" s="52">
        <f t="shared" si="195"/>
        <v>0.87487614240128586</v>
      </c>
      <c r="J1660" s="52">
        <f t="shared" ca="1" si="196"/>
        <v>1</v>
      </c>
      <c r="K1660" s="48">
        <f t="shared" si="191"/>
        <v>75.63</v>
      </c>
      <c r="L1660" s="48">
        <f t="shared" si="192"/>
        <v>76</v>
      </c>
      <c r="M1660" s="48">
        <f t="shared" si="193"/>
        <v>75.239999999999995</v>
      </c>
      <c r="N1660" s="48">
        <f t="shared" si="194"/>
        <v>75.819999999999993</v>
      </c>
      <c r="O1660" s="49">
        <f t="shared" ca="1" si="197"/>
        <v>62061600</v>
      </c>
    </row>
    <row r="1661" spans="1:15" x14ac:dyDescent="0.25">
      <c r="A1661">
        <v>1646</v>
      </c>
      <c r="B1661" s="93">
        <v>39805</v>
      </c>
      <c r="C1661" s="48">
        <v>87.529999000000004</v>
      </c>
      <c r="D1661" s="48">
        <v>87.93</v>
      </c>
      <c r="E1661" s="48">
        <v>85.800003000000004</v>
      </c>
      <c r="F1661" s="48">
        <v>86.160004000000001</v>
      </c>
      <c r="G1661" s="49">
        <v>221625200</v>
      </c>
      <c r="H1661" s="48">
        <v>75.379332000000005</v>
      </c>
      <c r="I1661" s="52">
        <f t="shared" si="195"/>
        <v>0.87487614322766283</v>
      </c>
      <c r="J1661" s="52">
        <f t="shared" ca="1" si="196"/>
        <v>1</v>
      </c>
      <c r="K1661" s="48">
        <f t="shared" si="191"/>
        <v>76.58</v>
      </c>
      <c r="L1661" s="48">
        <f t="shared" si="192"/>
        <v>76.930000000000007</v>
      </c>
      <c r="M1661" s="48">
        <f t="shared" si="193"/>
        <v>75.06</v>
      </c>
      <c r="N1661" s="48">
        <f t="shared" si="194"/>
        <v>75.38</v>
      </c>
      <c r="O1661" s="49">
        <f t="shared" ca="1" si="197"/>
        <v>221625200</v>
      </c>
    </row>
    <row r="1662" spans="1:15" x14ac:dyDescent="0.25">
      <c r="A1662">
        <v>1647</v>
      </c>
      <c r="B1662" s="93">
        <v>39804</v>
      </c>
      <c r="C1662" s="48">
        <v>88.580001999999993</v>
      </c>
      <c r="D1662" s="48">
        <v>88.669998000000007</v>
      </c>
      <c r="E1662" s="48">
        <v>85.489998</v>
      </c>
      <c r="F1662" s="48">
        <v>87.059997999999993</v>
      </c>
      <c r="G1662" s="49">
        <v>243759500</v>
      </c>
      <c r="H1662" s="48">
        <v>76.166714999999996</v>
      </c>
      <c r="I1662" s="52">
        <f t="shared" si="195"/>
        <v>0.87487614001553271</v>
      </c>
      <c r="J1662" s="52">
        <f t="shared" ca="1" si="196"/>
        <v>1</v>
      </c>
      <c r="K1662" s="48">
        <f t="shared" si="191"/>
        <v>77.5</v>
      </c>
      <c r="L1662" s="48">
        <f t="shared" si="192"/>
        <v>77.58</v>
      </c>
      <c r="M1662" s="48">
        <f t="shared" si="193"/>
        <v>74.790000000000006</v>
      </c>
      <c r="N1662" s="48">
        <f t="shared" si="194"/>
        <v>76.17</v>
      </c>
      <c r="O1662" s="49">
        <f t="shared" ca="1" si="197"/>
        <v>243759500</v>
      </c>
    </row>
    <row r="1663" spans="1:15" x14ac:dyDescent="0.25">
      <c r="A1663">
        <v>1648</v>
      </c>
      <c r="B1663" s="93">
        <v>39801</v>
      </c>
      <c r="C1663" s="48">
        <v>89.099997999999999</v>
      </c>
      <c r="D1663" s="48">
        <v>90.620002999999997</v>
      </c>
      <c r="E1663" s="48">
        <v>88.089995999999999</v>
      </c>
      <c r="F1663" s="48">
        <v>88.190002000000007</v>
      </c>
      <c r="G1663" s="49">
        <v>301451300</v>
      </c>
      <c r="H1663" s="48">
        <v>77.155328999999995</v>
      </c>
      <c r="I1663" s="52">
        <f t="shared" si="195"/>
        <v>0.87487614525737267</v>
      </c>
      <c r="J1663" s="52">
        <f t="shared" ca="1" si="196"/>
        <v>1</v>
      </c>
      <c r="K1663" s="48">
        <f t="shared" si="191"/>
        <v>77.95</v>
      </c>
      <c r="L1663" s="48">
        <f t="shared" si="192"/>
        <v>79.28</v>
      </c>
      <c r="M1663" s="48">
        <f t="shared" si="193"/>
        <v>77.069999999999993</v>
      </c>
      <c r="N1663" s="48">
        <f t="shared" si="194"/>
        <v>77.16</v>
      </c>
      <c r="O1663" s="49">
        <f t="shared" ca="1" si="197"/>
        <v>301451300</v>
      </c>
    </row>
    <row r="1664" spans="1:15" x14ac:dyDescent="0.25">
      <c r="A1664">
        <v>1649</v>
      </c>
      <c r="B1664" s="93">
        <v>39800</v>
      </c>
      <c r="C1664" s="48">
        <v>91.400002000000001</v>
      </c>
      <c r="D1664" s="48">
        <v>91.669998000000007</v>
      </c>
      <c r="E1664" s="48">
        <v>88.209998999999996</v>
      </c>
      <c r="F1664" s="48">
        <v>89.290001000000004</v>
      </c>
      <c r="G1664" s="49">
        <v>374673300</v>
      </c>
      <c r="H1664" s="48">
        <v>77.488657000000003</v>
      </c>
      <c r="I1664" s="52">
        <f t="shared" si="195"/>
        <v>0.86783129277823612</v>
      </c>
      <c r="J1664" s="52">
        <f t="shared" ca="1" si="196"/>
        <v>1</v>
      </c>
      <c r="K1664" s="48">
        <f t="shared" si="191"/>
        <v>79.319999999999993</v>
      </c>
      <c r="L1664" s="48">
        <f t="shared" si="192"/>
        <v>79.55</v>
      </c>
      <c r="M1664" s="48">
        <f t="shared" si="193"/>
        <v>76.55</v>
      </c>
      <c r="N1664" s="48">
        <f t="shared" si="194"/>
        <v>77.489999999999995</v>
      </c>
      <c r="O1664" s="49">
        <f t="shared" ca="1" si="197"/>
        <v>374673300</v>
      </c>
    </row>
    <row r="1665" spans="1:15" x14ac:dyDescent="0.25">
      <c r="A1665">
        <v>1650</v>
      </c>
      <c r="B1665" s="93">
        <v>39799</v>
      </c>
      <c r="C1665" s="48">
        <v>90.839995999999999</v>
      </c>
      <c r="D1665" s="48">
        <v>92.43</v>
      </c>
      <c r="E1665" s="48">
        <v>90.059997999999993</v>
      </c>
      <c r="F1665" s="48">
        <v>90.989998</v>
      </c>
      <c r="G1665" s="49">
        <v>281819800</v>
      </c>
      <c r="H1665" s="48">
        <v>78.963966999999997</v>
      </c>
      <c r="I1665" s="52">
        <f t="shared" si="195"/>
        <v>0.86783128624752792</v>
      </c>
      <c r="J1665" s="52">
        <f t="shared" ca="1" si="196"/>
        <v>1</v>
      </c>
      <c r="K1665" s="48">
        <f t="shared" si="191"/>
        <v>78.83</v>
      </c>
      <c r="L1665" s="48">
        <f t="shared" si="192"/>
        <v>80.209999999999994</v>
      </c>
      <c r="M1665" s="48">
        <f t="shared" si="193"/>
        <v>78.16</v>
      </c>
      <c r="N1665" s="48">
        <f t="shared" si="194"/>
        <v>78.959999999999994</v>
      </c>
      <c r="O1665" s="49">
        <f t="shared" ca="1" si="197"/>
        <v>281819800</v>
      </c>
    </row>
    <row r="1666" spans="1:15" x14ac:dyDescent="0.25">
      <c r="A1666">
        <v>1651</v>
      </c>
      <c r="B1666" s="93">
        <v>39798</v>
      </c>
      <c r="C1666" s="48">
        <v>91.879997000000003</v>
      </c>
      <c r="D1666" s="48">
        <v>92.019997000000004</v>
      </c>
      <c r="E1666" s="48">
        <v>88.18</v>
      </c>
      <c r="F1666" s="48">
        <v>91.879997000000003</v>
      </c>
      <c r="G1666" s="49">
        <v>377699500</v>
      </c>
      <c r="H1666" s="48">
        <v>79.736337000000006</v>
      </c>
      <c r="I1666" s="52">
        <f t="shared" si="195"/>
        <v>0.86783129738238896</v>
      </c>
      <c r="J1666" s="52">
        <f t="shared" ca="1" si="196"/>
        <v>1</v>
      </c>
      <c r="K1666" s="48">
        <f t="shared" si="191"/>
        <v>79.739999999999995</v>
      </c>
      <c r="L1666" s="48">
        <f t="shared" si="192"/>
        <v>79.86</v>
      </c>
      <c r="M1666" s="48">
        <f t="shared" si="193"/>
        <v>76.53</v>
      </c>
      <c r="N1666" s="48">
        <f t="shared" si="194"/>
        <v>79.739999999999995</v>
      </c>
      <c r="O1666" s="49">
        <f t="shared" ca="1" si="197"/>
        <v>377699500</v>
      </c>
    </row>
    <row r="1667" spans="1:15" x14ac:dyDescent="0.25">
      <c r="A1667">
        <v>1652</v>
      </c>
      <c r="B1667" s="93">
        <v>39797</v>
      </c>
      <c r="C1667" s="48">
        <v>89.019997000000004</v>
      </c>
      <c r="D1667" s="48">
        <v>89.150002000000001</v>
      </c>
      <c r="E1667" s="48">
        <v>86.290001000000004</v>
      </c>
      <c r="F1667" s="48">
        <v>87.75</v>
      </c>
      <c r="G1667" s="49">
        <v>256694200</v>
      </c>
      <c r="H1667" s="48">
        <v>76.152196000000004</v>
      </c>
      <c r="I1667" s="52">
        <f t="shared" si="195"/>
        <v>0.86783129344729348</v>
      </c>
      <c r="J1667" s="52">
        <f t="shared" ca="1" si="196"/>
        <v>1</v>
      </c>
      <c r="K1667" s="48">
        <f t="shared" si="191"/>
        <v>77.25</v>
      </c>
      <c r="L1667" s="48">
        <f t="shared" si="192"/>
        <v>77.37</v>
      </c>
      <c r="M1667" s="48">
        <f t="shared" si="193"/>
        <v>74.89</v>
      </c>
      <c r="N1667" s="48">
        <f t="shared" si="194"/>
        <v>76.150000000000006</v>
      </c>
      <c r="O1667" s="49">
        <f t="shared" ca="1" si="197"/>
        <v>256694200</v>
      </c>
    </row>
    <row r="1668" spans="1:15" x14ac:dyDescent="0.25">
      <c r="A1668">
        <v>1653</v>
      </c>
      <c r="B1668" s="93">
        <v>39794</v>
      </c>
      <c r="C1668" s="48">
        <v>85.550003000000004</v>
      </c>
      <c r="D1668" s="48">
        <v>89.07</v>
      </c>
      <c r="E1668" s="48">
        <v>85.199996999999996</v>
      </c>
      <c r="F1668" s="48">
        <v>88.989998</v>
      </c>
      <c r="G1668" s="49">
        <v>415060400</v>
      </c>
      <c r="H1668" s="48">
        <v>77.228305000000006</v>
      </c>
      <c r="I1668" s="52">
        <f t="shared" si="195"/>
        <v>0.86783129268077974</v>
      </c>
      <c r="J1668" s="52">
        <f t="shared" ca="1" si="196"/>
        <v>1</v>
      </c>
      <c r="K1668" s="48">
        <f t="shared" si="191"/>
        <v>74.239999999999995</v>
      </c>
      <c r="L1668" s="48">
        <f t="shared" si="192"/>
        <v>77.3</v>
      </c>
      <c r="M1668" s="48">
        <f t="shared" si="193"/>
        <v>73.94</v>
      </c>
      <c r="N1668" s="48">
        <f t="shared" si="194"/>
        <v>77.23</v>
      </c>
      <c r="O1668" s="49">
        <f t="shared" ca="1" si="197"/>
        <v>415060400</v>
      </c>
    </row>
    <row r="1669" spans="1:15" x14ac:dyDescent="0.25">
      <c r="A1669">
        <v>1654</v>
      </c>
      <c r="B1669" s="93">
        <v>39793</v>
      </c>
      <c r="C1669" s="48">
        <v>89.540001000000004</v>
      </c>
      <c r="D1669" s="48">
        <v>91</v>
      </c>
      <c r="E1669" s="48">
        <v>87.370002999999997</v>
      </c>
      <c r="F1669" s="48">
        <v>87.940002000000007</v>
      </c>
      <c r="G1669" s="49">
        <v>365061000</v>
      </c>
      <c r="H1669" s="48">
        <v>76.317086000000003</v>
      </c>
      <c r="I1669" s="52">
        <f t="shared" si="195"/>
        <v>0.86783129707001827</v>
      </c>
      <c r="J1669" s="52">
        <f t="shared" ca="1" si="196"/>
        <v>1</v>
      </c>
      <c r="K1669" s="48">
        <f t="shared" si="191"/>
        <v>77.709999999999994</v>
      </c>
      <c r="L1669" s="48">
        <f t="shared" si="192"/>
        <v>78.97</v>
      </c>
      <c r="M1669" s="48">
        <f t="shared" si="193"/>
        <v>75.819999999999993</v>
      </c>
      <c r="N1669" s="48">
        <f t="shared" si="194"/>
        <v>76.319999999999993</v>
      </c>
      <c r="O1669" s="49">
        <f t="shared" ca="1" si="197"/>
        <v>365061000</v>
      </c>
    </row>
    <row r="1670" spans="1:15" x14ac:dyDescent="0.25">
      <c r="A1670">
        <v>1655</v>
      </c>
      <c r="B1670" s="93">
        <v>39792</v>
      </c>
      <c r="C1670" s="48">
        <v>90.32</v>
      </c>
      <c r="D1670" s="48">
        <v>91.360000999999997</v>
      </c>
      <c r="E1670" s="48">
        <v>89</v>
      </c>
      <c r="F1670" s="48">
        <v>90.110000999999997</v>
      </c>
      <c r="G1670" s="49">
        <v>396187400</v>
      </c>
      <c r="H1670" s="48">
        <v>78.200277999999997</v>
      </c>
      <c r="I1670" s="52">
        <f t="shared" si="195"/>
        <v>0.8678312854529876</v>
      </c>
      <c r="J1670" s="52">
        <f t="shared" ca="1" si="196"/>
        <v>1</v>
      </c>
      <c r="K1670" s="48">
        <f t="shared" si="191"/>
        <v>78.38</v>
      </c>
      <c r="L1670" s="48">
        <f t="shared" si="192"/>
        <v>79.290000000000006</v>
      </c>
      <c r="M1670" s="48">
        <f t="shared" si="193"/>
        <v>77.239999999999995</v>
      </c>
      <c r="N1670" s="48">
        <f t="shared" si="194"/>
        <v>78.2</v>
      </c>
      <c r="O1670" s="49">
        <f t="shared" ca="1" si="197"/>
        <v>396187400</v>
      </c>
    </row>
    <row r="1671" spans="1:15" x14ac:dyDescent="0.25">
      <c r="A1671">
        <v>1656</v>
      </c>
      <c r="B1671" s="93">
        <v>39791</v>
      </c>
      <c r="C1671" s="48">
        <v>90.370002999999997</v>
      </c>
      <c r="D1671" s="48">
        <v>92.129997000000003</v>
      </c>
      <c r="E1671" s="48">
        <v>88.980002999999996</v>
      </c>
      <c r="F1671" s="48">
        <v>89.5</v>
      </c>
      <c r="G1671" s="49">
        <v>370790000</v>
      </c>
      <c r="H1671" s="48">
        <v>77.670900000000003</v>
      </c>
      <c r="I1671" s="52">
        <f t="shared" si="195"/>
        <v>0.86783128491620121</v>
      </c>
      <c r="J1671" s="52">
        <f t="shared" ca="1" si="196"/>
        <v>1</v>
      </c>
      <c r="K1671" s="48">
        <f t="shared" si="191"/>
        <v>78.430000000000007</v>
      </c>
      <c r="L1671" s="48">
        <f t="shared" si="192"/>
        <v>79.95</v>
      </c>
      <c r="M1671" s="48">
        <f t="shared" si="193"/>
        <v>77.22</v>
      </c>
      <c r="N1671" s="48">
        <f t="shared" si="194"/>
        <v>77.67</v>
      </c>
      <c r="O1671" s="49">
        <f t="shared" ca="1" si="197"/>
        <v>370790000</v>
      </c>
    </row>
    <row r="1672" spans="1:15" x14ac:dyDescent="0.25">
      <c r="A1672">
        <v>1657</v>
      </c>
      <c r="B1672" s="93">
        <v>39790</v>
      </c>
      <c r="C1672" s="48">
        <v>90.339995999999999</v>
      </c>
      <c r="D1672" s="48">
        <v>92.379997000000003</v>
      </c>
      <c r="E1672" s="48">
        <v>88.080001999999993</v>
      </c>
      <c r="F1672" s="48">
        <v>91</v>
      </c>
      <c r="G1672" s="49">
        <v>412859300</v>
      </c>
      <c r="H1672" s="48">
        <v>78.972646999999995</v>
      </c>
      <c r="I1672" s="52">
        <f t="shared" si="195"/>
        <v>0.86783128571428569</v>
      </c>
      <c r="J1672" s="52">
        <f t="shared" ca="1" si="196"/>
        <v>1</v>
      </c>
      <c r="K1672" s="48">
        <f t="shared" si="191"/>
        <v>78.400000000000006</v>
      </c>
      <c r="L1672" s="48">
        <f t="shared" si="192"/>
        <v>80.17</v>
      </c>
      <c r="M1672" s="48">
        <f t="shared" si="193"/>
        <v>76.44</v>
      </c>
      <c r="N1672" s="48">
        <f t="shared" si="194"/>
        <v>78.97</v>
      </c>
      <c r="O1672" s="49">
        <f t="shared" ca="1" si="197"/>
        <v>412859300</v>
      </c>
    </row>
    <row r="1673" spans="1:15" x14ac:dyDescent="0.25">
      <c r="A1673">
        <v>1658</v>
      </c>
      <c r="B1673" s="93">
        <v>39787</v>
      </c>
      <c r="C1673" s="48">
        <v>83.650002000000001</v>
      </c>
      <c r="D1673" s="48">
        <v>88.419998000000007</v>
      </c>
      <c r="E1673" s="48">
        <v>82.239998</v>
      </c>
      <c r="F1673" s="48">
        <v>87.93</v>
      </c>
      <c r="G1673" s="49">
        <v>471905300</v>
      </c>
      <c r="H1673" s="48">
        <v>76.308406000000005</v>
      </c>
      <c r="I1673" s="52">
        <f t="shared" si="195"/>
        <v>0.86783129762310929</v>
      </c>
      <c r="J1673" s="52">
        <f t="shared" ca="1" si="196"/>
        <v>1</v>
      </c>
      <c r="K1673" s="48">
        <f t="shared" si="191"/>
        <v>72.59</v>
      </c>
      <c r="L1673" s="48">
        <f t="shared" si="192"/>
        <v>76.73</v>
      </c>
      <c r="M1673" s="48">
        <f t="shared" si="193"/>
        <v>71.37</v>
      </c>
      <c r="N1673" s="48">
        <f t="shared" si="194"/>
        <v>76.31</v>
      </c>
      <c r="O1673" s="49">
        <f t="shared" ca="1" si="197"/>
        <v>471905300</v>
      </c>
    </row>
    <row r="1674" spans="1:15" x14ac:dyDescent="0.25">
      <c r="A1674">
        <v>1659</v>
      </c>
      <c r="B1674" s="93">
        <v>39786</v>
      </c>
      <c r="C1674" s="48">
        <v>86.059997999999993</v>
      </c>
      <c r="D1674" s="48">
        <v>88.050003000000004</v>
      </c>
      <c r="E1674" s="48">
        <v>83.739998</v>
      </c>
      <c r="F1674" s="48">
        <v>85.300003000000004</v>
      </c>
      <c r="G1674" s="49">
        <v>444173800</v>
      </c>
      <c r="H1674" s="48">
        <v>74.026011999999994</v>
      </c>
      <c r="I1674" s="52">
        <f t="shared" si="195"/>
        <v>0.86783129421460858</v>
      </c>
      <c r="J1674" s="52">
        <f t="shared" ca="1" si="196"/>
        <v>1</v>
      </c>
      <c r="K1674" s="48">
        <f t="shared" si="191"/>
        <v>74.69</v>
      </c>
      <c r="L1674" s="48">
        <f t="shared" si="192"/>
        <v>76.41</v>
      </c>
      <c r="M1674" s="48">
        <f t="shared" si="193"/>
        <v>72.67</v>
      </c>
      <c r="N1674" s="48">
        <f t="shared" si="194"/>
        <v>74.03</v>
      </c>
      <c r="O1674" s="49">
        <f t="shared" ca="1" si="197"/>
        <v>444173800</v>
      </c>
    </row>
    <row r="1675" spans="1:15" x14ac:dyDescent="0.25">
      <c r="A1675">
        <v>1660</v>
      </c>
      <c r="B1675" s="93">
        <v>39785</v>
      </c>
      <c r="C1675" s="48">
        <v>83.400002000000001</v>
      </c>
      <c r="D1675" s="48">
        <v>87.830001999999993</v>
      </c>
      <c r="E1675" s="48">
        <v>83.139999000000003</v>
      </c>
      <c r="F1675" s="48">
        <v>87.32</v>
      </c>
      <c r="G1675" s="49">
        <v>519863500</v>
      </c>
      <c r="H1675" s="48">
        <v>75.779027999999997</v>
      </c>
      <c r="I1675" s="52">
        <f t="shared" si="195"/>
        <v>0.86783128721942282</v>
      </c>
      <c r="J1675" s="52">
        <f t="shared" ca="1" si="196"/>
        <v>1</v>
      </c>
      <c r="K1675" s="48">
        <f t="shared" si="191"/>
        <v>72.38</v>
      </c>
      <c r="L1675" s="48">
        <f t="shared" si="192"/>
        <v>76.22</v>
      </c>
      <c r="M1675" s="48">
        <f t="shared" si="193"/>
        <v>72.150000000000006</v>
      </c>
      <c r="N1675" s="48">
        <f t="shared" si="194"/>
        <v>75.78</v>
      </c>
      <c r="O1675" s="49">
        <f t="shared" ca="1" si="197"/>
        <v>519863500</v>
      </c>
    </row>
    <row r="1676" spans="1:15" x14ac:dyDescent="0.25">
      <c r="A1676">
        <v>1661</v>
      </c>
      <c r="B1676" s="93">
        <v>39784</v>
      </c>
      <c r="C1676" s="48">
        <v>83.470000999999996</v>
      </c>
      <c r="D1676" s="48">
        <v>85.489998</v>
      </c>
      <c r="E1676" s="48">
        <v>82.040001000000004</v>
      </c>
      <c r="F1676" s="48">
        <v>85.269997000000004</v>
      </c>
      <c r="G1676" s="49">
        <v>469508400</v>
      </c>
      <c r="H1676" s="48">
        <v>73.999971000000002</v>
      </c>
      <c r="I1676" s="52">
        <f t="shared" si="195"/>
        <v>0.86783128419718369</v>
      </c>
      <c r="J1676" s="52">
        <f t="shared" ca="1" si="196"/>
        <v>1</v>
      </c>
      <c r="K1676" s="48">
        <f t="shared" si="191"/>
        <v>72.44</v>
      </c>
      <c r="L1676" s="48">
        <f t="shared" si="192"/>
        <v>74.19</v>
      </c>
      <c r="M1676" s="48">
        <f t="shared" si="193"/>
        <v>71.2</v>
      </c>
      <c r="N1676" s="48">
        <f t="shared" si="194"/>
        <v>74</v>
      </c>
      <c r="O1676" s="49">
        <f t="shared" ca="1" si="197"/>
        <v>469508400</v>
      </c>
    </row>
    <row r="1677" spans="1:15" x14ac:dyDescent="0.25">
      <c r="A1677">
        <v>1662</v>
      </c>
      <c r="B1677" s="93">
        <v>39783</v>
      </c>
      <c r="C1677" s="48">
        <v>87.510002</v>
      </c>
      <c r="D1677" s="48">
        <v>87.550003000000004</v>
      </c>
      <c r="E1677" s="48">
        <v>81.860000999999997</v>
      </c>
      <c r="F1677" s="48">
        <v>82.110000999999997</v>
      </c>
      <c r="G1677" s="49">
        <v>369927100</v>
      </c>
      <c r="H1677" s="48">
        <v>71.257627999999997</v>
      </c>
      <c r="I1677" s="52">
        <f t="shared" si="195"/>
        <v>0.86783128890718197</v>
      </c>
      <c r="J1677" s="52">
        <f t="shared" ca="1" si="196"/>
        <v>1</v>
      </c>
      <c r="K1677" s="48">
        <f t="shared" si="191"/>
        <v>75.94</v>
      </c>
      <c r="L1677" s="48">
        <f t="shared" si="192"/>
        <v>75.98</v>
      </c>
      <c r="M1677" s="48">
        <f t="shared" si="193"/>
        <v>71.040000000000006</v>
      </c>
      <c r="N1677" s="48">
        <f t="shared" si="194"/>
        <v>71.260000000000005</v>
      </c>
      <c r="O1677" s="49">
        <f t="shared" ca="1" si="197"/>
        <v>369927100</v>
      </c>
    </row>
    <row r="1678" spans="1:15" x14ac:dyDescent="0.25">
      <c r="A1678">
        <v>1663</v>
      </c>
      <c r="B1678" s="93">
        <v>39780</v>
      </c>
      <c r="C1678" s="48">
        <v>88.629997000000003</v>
      </c>
      <c r="D1678" s="48">
        <v>90.129997000000003</v>
      </c>
      <c r="E1678" s="48">
        <v>88.480002999999996</v>
      </c>
      <c r="F1678" s="48">
        <v>90.089995999999999</v>
      </c>
      <c r="G1678" s="49">
        <v>118308100</v>
      </c>
      <c r="H1678" s="48">
        <v>78.182918000000001</v>
      </c>
      <c r="I1678" s="52">
        <f t="shared" si="195"/>
        <v>0.86783129616300569</v>
      </c>
      <c r="J1678" s="52">
        <f t="shared" ca="1" si="196"/>
        <v>1</v>
      </c>
      <c r="K1678" s="48">
        <f t="shared" si="191"/>
        <v>76.92</v>
      </c>
      <c r="L1678" s="48">
        <f t="shared" si="192"/>
        <v>78.22</v>
      </c>
      <c r="M1678" s="48">
        <f t="shared" si="193"/>
        <v>76.790000000000006</v>
      </c>
      <c r="N1678" s="48">
        <f t="shared" si="194"/>
        <v>78.180000000000007</v>
      </c>
      <c r="O1678" s="49">
        <f t="shared" ca="1" si="197"/>
        <v>118308100</v>
      </c>
    </row>
    <row r="1679" spans="1:15" x14ac:dyDescent="0.25">
      <c r="A1679">
        <v>1664</v>
      </c>
      <c r="B1679" s="93">
        <v>39778</v>
      </c>
      <c r="C1679" s="48">
        <v>84.300003000000004</v>
      </c>
      <c r="D1679" s="48">
        <v>89.190002000000007</v>
      </c>
      <c r="E1679" s="48">
        <v>84.239998</v>
      </c>
      <c r="F1679" s="48">
        <v>88.970000999999996</v>
      </c>
      <c r="G1679" s="49">
        <v>370134200</v>
      </c>
      <c r="H1679" s="48">
        <v>77.210950999999994</v>
      </c>
      <c r="I1679" s="52">
        <f t="shared" si="195"/>
        <v>0.86783129293209738</v>
      </c>
      <c r="J1679" s="52">
        <f t="shared" ca="1" si="196"/>
        <v>1</v>
      </c>
      <c r="K1679" s="48">
        <f t="shared" si="191"/>
        <v>73.16</v>
      </c>
      <c r="L1679" s="48">
        <f t="shared" si="192"/>
        <v>77.400000000000006</v>
      </c>
      <c r="M1679" s="48">
        <f t="shared" si="193"/>
        <v>73.11</v>
      </c>
      <c r="N1679" s="48">
        <f t="shared" si="194"/>
        <v>77.209999999999994</v>
      </c>
      <c r="O1679" s="49">
        <f t="shared" ca="1" si="197"/>
        <v>370134200</v>
      </c>
    </row>
    <row r="1680" spans="1:15" x14ac:dyDescent="0.25">
      <c r="A1680">
        <v>1665</v>
      </c>
      <c r="B1680" s="93">
        <v>39777</v>
      </c>
      <c r="C1680" s="48">
        <v>87.300003000000004</v>
      </c>
      <c r="D1680" s="48">
        <v>87.510002</v>
      </c>
      <c r="E1680" s="48">
        <v>83.82</v>
      </c>
      <c r="F1680" s="48">
        <v>85.660004000000001</v>
      </c>
      <c r="G1680" s="49">
        <v>454112400</v>
      </c>
      <c r="H1680" s="48">
        <v>74.338431</v>
      </c>
      <c r="I1680" s="52">
        <f t="shared" si="195"/>
        <v>0.8678312809791604</v>
      </c>
      <c r="J1680" s="52">
        <f t="shared" ca="1" si="196"/>
        <v>1</v>
      </c>
      <c r="K1680" s="48">
        <f t="shared" ref="K1680:K1743" si="198">ROUND($I1680*C1680,2)</f>
        <v>75.760000000000005</v>
      </c>
      <c r="L1680" s="48">
        <f t="shared" ref="L1680:L1743" si="199">ROUND($I1680*D1680,2)</f>
        <v>75.94</v>
      </c>
      <c r="M1680" s="48">
        <f t="shared" ref="M1680:M1743" si="200">ROUND($I1680*E1680,2)</f>
        <v>72.739999999999995</v>
      </c>
      <c r="N1680" s="48">
        <f t="shared" ref="N1680:N1743" si="201">ROUND($I1680*F1680,2)</f>
        <v>74.34</v>
      </c>
      <c r="O1680" s="49">
        <f t="shared" ca="1" si="197"/>
        <v>454112400</v>
      </c>
    </row>
    <row r="1681" spans="1:15" x14ac:dyDescent="0.25">
      <c r="A1681">
        <v>1666</v>
      </c>
      <c r="B1681" s="93">
        <v>39776</v>
      </c>
      <c r="C1681" s="48">
        <v>81.919998000000007</v>
      </c>
      <c r="D1681" s="48">
        <v>86.989998</v>
      </c>
      <c r="E1681" s="48">
        <v>80.360000999999997</v>
      </c>
      <c r="F1681" s="48">
        <v>85.029999000000004</v>
      </c>
      <c r="G1681" s="49">
        <v>523305300</v>
      </c>
      <c r="H1681" s="48">
        <v>73.791694000000007</v>
      </c>
      <c r="I1681" s="52">
        <f t="shared" si="195"/>
        <v>0.867831293282739</v>
      </c>
      <c r="J1681" s="52">
        <f t="shared" ca="1" si="196"/>
        <v>1</v>
      </c>
      <c r="K1681" s="48">
        <f t="shared" si="198"/>
        <v>71.09</v>
      </c>
      <c r="L1681" s="48">
        <f t="shared" si="199"/>
        <v>75.489999999999995</v>
      </c>
      <c r="M1681" s="48">
        <f t="shared" si="200"/>
        <v>69.739999999999995</v>
      </c>
      <c r="N1681" s="48">
        <f t="shared" si="201"/>
        <v>73.790000000000006</v>
      </c>
      <c r="O1681" s="49">
        <f t="shared" ca="1" si="197"/>
        <v>523305300</v>
      </c>
    </row>
    <row r="1682" spans="1:15" x14ac:dyDescent="0.25">
      <c r="A1682">
        <v>1667</v>
      </c>
      <c r="B1682" s="93">
        <v>39773</v>
      </c>
      <c r="C1682" s="48">
        <v>77.459998999999996</v>
      </c>
      <c r="D1682" s="48">
        <v>80.900002000000001</v>
      </c>
      <c r="E1682" s="48">
        <v>74.339995999999999</v>
      </c>
      <c r="F1682" s="48">
        <v>79.519997000000004</v>
      </c>
      <c r="G1682" s="49">
        <v>718536500</v>
      </c>
      <c r="H1682" s="48">
        <v>69.009940999999998</v>
      </c>
      <c r="I1682" s="52">
        <f t="shared" ref="I1682:I1745" si="202">H1682/F1682</f>
        <v>0.86783128274011367</v>
      </c>
      <c r="J1682" s="52">
        <f t="shared" ref="J1682:J1745" ca="1" si="203">INDEX(OFFSET($T$15,0,0,$S$13+1,1),MATCH(B1682,OFFSET($Q$15,0,0,$S$13+1,1),-1))</f>
        <v>1</v>
      </c>
      <c r="K1682" s="48">
        <f t="shared" si="198"/>
        <v>67.22</v>
      </c>
      <c r="L1682" s="48">
        <f t="shared" si="199"/>
        <v>70.209999999999994</v>
      </c>
      <c r="M1682" s="48">
        <f t="shared" si="200"/>
        <v>64.510000000000005</v>
      </c>
      <c r="N1682" s="48">
        <f t="shared" si="201"/>
        <v>69.010000000000005</v>
      </c>
      <c r="O1682" s="49">
        <f t="shared" ref="O1682:O1745" ca="1" si="204">G1682*J1682</f>
        <v>718536500</v>
      </c>
    </row>
    <row r="1683" spans="1:15" x14ac:dyDescent="0.25">
      <c r="A1683">
        <v>1668</v>
      </c>
      <c r="B1683" s="93">
        <v>39772</v>
      </c>
      <c r="C1683" s="48">
        <v>80.129997000000003</v>
      </c>
      <c r="D1683" s="48">
        <v>82.510002</v>
      </c>
      <c r="E1683" s="48">
        <v>75.050003000000004</v>
      </c>
      <c r="F1683" s="48">
        <v>75.449996999999996</v>
      </c>
      <c r="G1683" s="49">
        <v>814180400</v>
      </c>
      <c r="H1683" s="48">
        <v>65.477868000000001</v>
      </c>
      <c r="I1683" s="52">
        <f t="shared" si="202"/>
        <v>0.86783128699130374</v>
      </c>
      <c r="J1683" s="52">
        <f t="shared" ca="1" si="203"/>
        <v>1</v>
      </c>
      <c r="K1683" s="48">
        <f t="shared" si="198"/>
        <v>69.540000000000006</v>
      </c>
      <c r="L1683" s="48">
        <f t="shared" si="199"/>
        <v>71.599999999999994</v>
      </c>
      <c r="M1683" s="48">
        <f t="shared" si="200"/>
        <v>65.13</v>
      </c>
      <c r="N1683" s="48">
        <f t="shared" si="201"/>
        <v>65.48</v>
      </c>
      <c r="O1683" s="49">
        <f t="shared" ca="1" si="204"/>
        <v>814180400</v>
      </c>
    </row>
    <row r="1684" spans="1:15" x14ac:dyDescent="0.25">
      <c r="A1684">
        <v>1669</v>
      </c>
      <c r="B1684" s="93">
        <v>39771</v>
      </c>
      <c r="C1684" s="48">
        <v>85.910004000000001</v>
      </c>
      <c r="D1684" s="48">
        <v>86.870002999999997</v>
      </c>
      <c r="E1684" s="48">
        <v>80.919998000000007</v>
      </c>
      <c r="F1684" s="48">
        <v>81.5</v>
      </c>
      <c r="G1684" s="49">
        <v>558327600</v>
      </c>
      <c r="H1684" s="48">
        <v>70.728250000000003</v>
      </c>
      <c r="I1684" s="52">
        <f t="shared" si="202"/>
        <v>0.86783128834355827</v>
      </c>
      <c r="J1684" s="52">
        <f t="shared" ca="1" si="203"/>
        <v>1</v>
      </c>
      <c r="K1684" s="48">
        <f t="shared" si="198"/>
        <v>74.56</v>
      </c>
      <c r="L1684" s="48">
        <f t="shared" si="199"/>
        <v>75.39</v>
      </c>
      <c r="M1684" s="48">
        <f t="shared" si="200"/>
        <v>70.22</v>
      </c>
      <c r="N1684" s="48">
        <f t="shared" si="201"/>
        <v>70.73</v>
      </c>
      <c r="O1684" s="49">
        <f t="shared" ca="1" si="204"/>
        <v>558327600</v>
      </c>
    </row>
    <row r="1685" spans="1:15" x14ac:dyDescent="0.25">
      <c r="A1685">
        <v>1670</v>
      </c>
      <c r="B1685" s="93">
        <v>39770</v>
      </c>
      <c r="C1685" s="48">
        <v>85.150002000000001</v>
      </c>
      <c r="D1685" s="48">
        <v>87.220000999999996</v>
      </c>
      <c r="E1685" s="48">
        <v>82.910004000000001</v>
      </c>
      <c r="F1685" s="48">
        <v>87.080001999999993</v>
      </c>
      <c r="G1685" s="49">
        <v>523811800</v>
      </c>
      <c r="H1685" s="48">
        <v>75.570750000000004</v>
      </c>
      <c r="I1685" s="52">
        <f t="shared" si="202"/>
        <v>0.86783128461572623</v>
      </c>
      <c r="J1685" s="52">
        <f t="shared" ca="1" si="203"/>
        <v>1</v>
      </c>
      <c r="K1685" s="48">
        <f t="shared" si="198"/>
        <v>73.900000000000006</v>
      </c>
      <c r="L1685" s="48">
        <f t="shared" si="199"/>
        <v>75.69</v>
      </c>
      <c r="M1685" s="48">
        <f t="shared" si="200"/>
        <v>71.95</v>
      </c>
      <c r="N1685" s="48">
        <f t="shared" si="201"/>
        <v>75.569999999999993</v>
      </c>
      <c r="O1685" s="49">
        <f t="shared" ca="1" si="204"/>
        <v>523811800</v>
      </c>
    </row>
    <row r="1686" spans="1:15" x14ac:dyDescent="0.25">
      <c r="A1686">
        <v>1671</v>
      </c>
      <c r="B1686" s="93">
        <v>39769</v>
      </c>
      <c r="C1686" s="48">
        <v>86.379997000000003</v>
      </c>
      <c r="D1686" s="48">
        <v>88.559997999999993</v>
      </c>
      <c r="E1686" s="48">
        <v>85.160004000000001</v>
      </c>
      <c r="F1686" s="48">
        <v>85.470000999999996</v>
      </c>
      <c r="G1686" s="49">
        <v>415254900</v>
      </c>
      <c r="H1686" s="48">
        <v>74.173541</v>
      </c>
      <c r="I1686" s="52">
        <f t="shared" si="202"/>
        <v>0.86783128737766135</v>
      </c>
      <c r="J1686" s="52">
        <f t="shared" ca="1" si="203"/>
        <v>1</v>
      </c>
      <c r="K1686" s="48">
        <f t="shared" si="198"/>
        <v>74.959999999999994</v>
      </c>
      <c r="L1686" s="48">
        <f t="shared" si="199"/>
        <v>76.86</v>
      </c>
      <c r="M1686" s="48">
        <f t="shared" si="200"/>
        <v>73.900000000000006</v>
      </c>
      <c r="N1686" s="48">
        <f t="shared" si="201"/>
        <v>74.17</v>
      </c>
      <c r="O1686" s="49">
        <f t="shared" ca="1" si="204"/>
        <v>415254900</v>
      </c>
    </row>
    <row r="1687" spans="1:15" x14ac:dyDescent="0.25">
      <c r="A1687">
        <v>1672</v>
      </c>
      <c r="B1687" s="93">
        <v>39766</v>
      </c>
      <c r="C1687" s="48">
        <v>89.410004000000001</v>
      </c>
      <c r="D1687" s="48">
        <v>92.059997999999993</v>
      </c>
      <c r="E1687" s="48">
        <v>86.519997000000004</v>
      </c>
      <c r="F1687" s="48">
        <v>86.620002999999997</v>
      </c>
      <c r="G1687" s="49">
        <v>540352300</v>
      </c>
      <c r="H1687" s="48">
        <v>75.171548999999999</v>
      </c>
      <c r="I1687" s="52">
        <f t="shared" si="202"/>
        <v>0.86783129065465403</v>
      </c>
      <c r="J1687" s="52">
        <f t="shared" ca="1" si="203"/>
        <v>1</v>
      </c>
      <c r="K1687" s="48">
        <f t="shared" si="198"/>
        <v>77.59</v>
      </c>
      <c r="L1687" s="48">
        <f t="shared" si="199"/>
        <v>79.89</v>
      </c>
      <c r="M1687" s="48">
        <f t="shared" si="200"/>
        <v>75.08</v>
      </c>
      <c r="N1687" s="48">
        <f t="shared" si="201"/>
        <v>75.17</v>
      </c>
      <c r="O1687" s="49">
        <f t="shared" ca="1" si="204"/>
        <v>540352300</v>
      </c>
    </row>
    <row r="1688" spans="1:15" x14ac:dyDescent="0.25">
      <c r="A1688">
        <v>1673</v>
      </c>
      <c r="B1688" s="93">
        <v>39765</v>
      </c>
      <c r="C1688" s="48">
        <v>86.129997000000003</v>
      </c>
      <c r="D1688" s="48">
        <v>91.730002999999996</v>
      </c>
      <c r="E1688" s="48">
        <v>82.089995999999999</v>
      </c>
      <c r="F1688" s="48">
        <v>91.169998000000007</v>
      </c>
      <c r="G1688" s="49">
        <v>753141900</v>
      </c>
      <c r="H1688" s="48">
        <v>79.120176999999998</v>
      </c>
      <c r="I1688" s="52">
        <f t="shared" si="202"/>
        <v>0.8678312902891584</v>
      </c>
      <c r="J1688" s="52">
        <f t="shared" ca="1" si="203"/>
        <v>1</v>
      </c>
      <c r="K1688" s="48">
        <f t="shared" si="198"/>
        <v>74.75</v>
      </c>
      <c r="L1688" s="48">
        <f t="shared" si="199"/>
        <v>79.61</v>
      </c>
      <c r="M1688" s="48">
        <f t="shared" si="200"/>
        <v>71.239999999999995</v>
      </c>
      <c r="N1688" s="48">
        <f t="shared" si="201"/>
        <v>79.12</v>
      </c>
      <c r="O1688" s="49">
        <f t="shared" ca="1" si="204"/>
        <v>753141900</v>
      </c>
    </row>
    <row r="1689" spans="1:15" x14ac:dyDescent="0.25">
      <c r="A1689">
        <v>1674</v>
      </c>
      <c r="B1689" s="93">
        <v>39764</v>
      </c>
      <c r="C1689" s="48">
        <v>88.230002999999996</v>
      </c>
      <c r="D1689" s="48">
        <v>88.949996999999996</v>
      </c>
      <c r="E1689" s="48">
        <v>85.120002999999997</v>
      </c>
      <c r="F1689" s="48">
        <v>85.82</v>
      </c>
      <c r="G1689" s="49">
        <v>454330600</v>
      </c>
      <c r="H1689" s="48">
        <v>74.477281000000005</v>
      </c>
      <c r="I1689" s="52">
        <f t="shared" si="202"/>
        <v>0.86783128641342355</v>
      </c>
      <c r="J1689" s="52">
        <f t="shared" ca="1" si="203"/>
        <v>1</v>
      </c>
      <c r="K1689" s="48">
        <f t="shared" si="198"/>
        <v>76.569999999999993</v>
      </c>
      <c r="L1689" s="48">
        <f t="shared" si="199"/>
        <v>77.19</v>
      </c>
      <c r="M1689" s="48">
        <f t="shared" si="200"/>
        <v>73.87</v>
      </c>
      <c r="N1689" s="48">
        <f t="shared" si="201"/>
        <v>74.48</v>
      </c>
      <c r="O1689" s="49">
        <f t="shared" ca="1" si="204"/>
        <v>454330600</v>
      </c>
    </row>
    <row r="1690" spans="1:15" x14ac:dyDescent="0.25">
      <c r="A1690">
        <v>1675</v>
      </c>
      <c r="B1690" s="93">
        <v>39763</v>
      </c>
      <c r="C1690" s="48">
        <v>90.760002</v>
      </c>
      <c r="D1690" s="48">
        <v>92.139999000000003</v>
      </c>
      <c r="E1690" s="48">
        <v>88.650002000000001</v>
      </c>
      <c r="F1690" s="48">
        <v>89.769997000000004</v>
      </c>
      <c r="G1690" s="49">
        <v>418498200</v>
      </c>
      <c r="H1690" s="48">
        <v>77.905212000000006</v>
      </c>
      <c r="I1690" s="52">
        <f t="shared" si="202"/>
        <v>0.86783128666028586</v>
      </c>
      <c r="J1690" s="52">
        <f t="shared" ca="1" si="203"/>
        <v>1</v>
      </c>
      <c r="K1690" s="48">
        <f t="shared" si="198"/>
        <v>78.760000000000005</v>
      </c>
      <c r="L1690" s="48">
        <f t="shared" si="199"/>
        <v>79.959999999999994</v>
      </c>
      <c r="M1690" s="48">
        <f t="shared" si="200"/>
        <v>76.930000000000007</v>
      </c>
      <c r="N1690" s="48">
        <f t="shared" si="201"/>
        <v>77.91</v>
      </c>
      <c r="O1690" s="49">
        <f t="shared" ca="1" si="204"/>
        <v>418498200</v>
      </c>
    </row>
    <row r="1691" spans="1:15" x14ac:dyDescent="0.25">
      <c r="A1691">
        <v>1676</v>
      </c>
      <c r="B1691" s="93">
        <v>39762</v>
      </c>
      <c r="C1691" s="48">
        <v>95.209998999999996</v>
      </c>
      <c r="D1691" s="48">
        <v>95.529999000000004</v>
      </c>
      <c r="E1691" s="48">
        <v>90.919998000000007</v>
      </c>
      <c r="F1691" s="48">
        <v>92.629997000000003</v>
      </c>
      <c r="G1691" s="49">
        <v>301773000</v>
      </c>
      <c r="H1691" s="48">
        <v>80.387209999999996</v>
      </c>
      <c r="I1691" s="52">
        <f t="shared" si="202"/>
        <v>0.86783129227565448</v>
      </c>
      <c r="J1691" s="52">
        <f t="shared" ca="1" si="203"/>
        <v>1</v>
      </c>
      <c r="K1691" s="48">
        <f t="shared" si="198"/>
        <v>82.63</v>
      </c>
      <c r="L1691" s="48">
        <f t="shared" si="199"/>
        <v>82.9</v>
      </c>
      <c r="M1691" s="48">
        <f t="shared" si="200"/>
        <v>78.900000000000006</v>
      </c>
      <c r="N1691" s="48">
        <f t="shared" si="201"/>
        <v>80.39</v>
      </c>
      <c r="O1691" s="49">
        <f t="shared" ca="1" si="204"/>
        <v>301773000</v>
      </c>
    </row>
    <row r="1692" spans="1:15" x14ac:dyDescent="0.25">
      <c r="A1692">
        <v>1677</v>
      </c>
      <c r="B1692" s="93">
        <v>39759</v>
      </c>
      <c r="C1692" s="48">
        <v>91.650002000000001</v>
      </c>
      <c r="D1692" s="48">
        <v>94</v>
      </c>
      <c r="E1692" s="48">
        <v>90.5</v>
      </c>
      <c r="F1692" s="48">
        <v>93.860000999999997</v>
      </c>
      <c r="G1692" s="49">
        <v>380391000</v>
      </c>
      <c r="H1692" s="48">
        <v>81.454644999999999</v>
      </c>
      <c r="I1692" s="52">
        <f t="shared" si="202"/>
        <v>0.86783128203887405</v>
      </c>
      <c r="J1692" s="52">
        <f t="shared" ca="1" si="203"/>
        <v>1</v>
      </c>
      <c r="K1692" s="48">
        <f t="shared" si="198"/>
        <v>79.540000000000006</v>
      </c>
      <c r="L1692" s="48">
        <f t="shared" si="199"/>
        <v>81.58</v>
      </c>
      <c r="M1692" s="48">
        <f t="shared" si="200"/>
        <v>78.540000000000006</v>
      </c>
      <c r="N1692" s="48">
        <f t="shared" si="201"/>
        <v>81.45</v>
      </c>
      <c r="O1692" s="49">
        <f t="shared" ca="1" si="204"/>
        <v>380391000</v>
      </c>
    </row>
    <row r="1693" spans="1:15" x14ac:dyDescent="0.25">
      <c r="A1693">
        <v>1678</v>
      </c>
      <c r="B1693" s="93">
        <v>39758</v>
      </c>
      <c r="C1693" s="48">
        <v>94.459998999999996</v>
      </c>
      <c r="D1693" s="48">
        <v>95.440002000000007</v>
      </c>
      <c r="E1693" s="48">
        <v>90.059997999999993</v>
      </c>
      <c r="F1693" s="48">
        <v>90.860000999999997</v>
      </c>
      <c r="G1693" s="49">
        <v>477721900</v>
      </c>
      <c r="H1693" s="48">
        <v>78.851151999999999</v>
      </c>
      <c r="I1693" s="52">
        <f t="shared" si="202"/>
        <v>0.86783129135118542</v>
      </c>
      <c r="J1693" s="52">
        <f t="shared" ca="1" si="203"/>
        <v>1</v>
      </c>
      <c r="K1693" s="48">
        <f t="shared" si="198"/>
        <v>81.98</v>
      </c>
      <c r="L1693" s="48">
        <f t="shared" si="199"/>
        <v>82.83</v>
      </c>
      <c r="M1693" s="48">
        <f t="shared" si="200"/>
        <v>78.16</v>
      </c>
      <c r="N1693" s="48">
        <f t="shared" si="201"/>
        <v>78.849999999999994</v>
      </c>
      <c r="O1693" s="49">
        <f t="shared" ca="1" si="204"/>
        <v>477721900</v>
      </c>
    </row>
    <row r="1694" spans="1:15" x14ac:dyDescent="0.25">
      <c r="A1694">
        <v>1679</v>
      </c>
      <c r="B1694" s="93">
        <v>39757</v>
      </c>
      <c r="C1694" s="48">
        <v>99.199996999999996</v>
      </c>
      <c r="D1694" s="48">
        <v>100.709999</v>
      </c>
      <c r="E1694" s="48">
        <v>95</v>
      </c>
      <c r="F1694" s="48">
        <v>96.190002000000007</v>
      </c>
      <c r="G1694" s="49">
        <v>387844100</v>
      </c>
      <c r="H1694" s="48">
        <v>83.476693999999995</v>
      </c>
      <c r="I1694" s="52">
        <f t="shared" si="202"/>
        <v>0.86783129498219569</v>
      </c>
      <c r="J1694" s="52">
        <f t="shared" ca="1" si="203"/>
        <v>1</v>
      </c>
      <c r="K1694" s="48">
        <f t="shared" si="198"/>
        <v>86.09</v>
      </c>
      <c r="L1694" s="48">
        <f t="shared" si="199"/>
        <v>87.4</v>
      </c>
      <c r="M1694" s="48">
        <f t="shared" si="200"/>
        <v>82.44</v>
      </c>
      <c r="N1694" s="48">
        <f t="shared" si="201"/>
        <v>83.48</v>
      </c>
      <c r="O1694" s="49">
        <f t="shared" ca="1" si="204"/>
        <v>387844100</v>
      </c>
    </row>
    <row r="1695" spans="1:15" x14ac:dyDescent="0.25">
      <c r="A1695">
        <v>1680</v>
      </c>
      <c r="B1695" s="93">
        <v>39756</v>
      </c>
      <c r="C1695" s="48">
        <v>99.059997999999993</v>
      </c>
      <c r="D1695" s="48">
        <v>100.860001</v>
      </c>
      <c r="E1695" s="48">
        <v>96.709998999999996</v>
      </c>
      <c r="F1695" s="48">
        <v>100.410004</v>
      </c>
      <c r="G1695" s="49">
        <v>346793400</v>
      </c>
      <c r="H1695" s="48">
        <v>87.138942999999998</v>
      </c>
      <c r="I1695" s="52">
        <f t="shared" si="202"/>
        <v>0.86783128701000745</v>
      </c>
      <c r="J1695" s="52">
        <f t="shared" ca="1" si="203"/>
        <v>1</v>
      </c>
      <c r="K1695" s="48">
        <f t="shared" si="198"/>
        <v>85.97</v>
      </c>
      <c r="L1695" s="48">
        <f t="shared" si="199"/>
        <v>87.53</v>
      </c>
      <c r="M1695" s="48">
        <f t="shared" si="200"/>
        <v>83.93</v>
      </c>
      <c r="N1695" s="48">
        <f t="shared" si="201"/>
        <v>87.14</v>
      </c>
      <c r="O1695" s="49">
        <f t="shared" ca="1" si="204"/>
        <v>346793400</v>
      </c>
    </row>
    <row r="1696" spans="1:15" x14ac:dyDescent="0.25">
      <c r="A1696">
        <v>1681</v>
      </c>
      <c r="B1696" s="93">
        <v>39755</v>
      </c>
      <c r="C1696" s="48">
        <v>96.779999000000004</v>
      </c>
      <c r="D1696" s="48">
        <v>97.690002000000007</v>
      </c>
      <c r="E1696" s="48">
        <v>95.949996999999996</v>
      </c>
      <c r="F1696" s="48">
        <v>97.110000999999997</v>
      </c>
      <c r="G1696" s="49">
        <v>205419400</v>
      </c>
      <c r="H1696" s="48">
        <v>84.275097000000002</v>
      </c>
      <c r="I1696" s="52">
        <f t="shared" si="202"/>
        <v>0.86783128547182287</v>
      </c>
      <c r="J1696" s="52">
        <f t="shared" ca="1" si="203"/>
        <v>1</v>
      </c>
      <c r="K1696" s="48">
        <f t="shared" si="198"/>
        <v>83.99</v>
      </c>
      <c r="L1696" s="48">
        <f t="shared" si="199"/>
        <v>84.78</v>
      </c>
      <c r="M1696" s="48">
        <f t="shared" si="200"/>
        <v>83.27</v>
      </c>
      <c r="N1696" s="48">
        <f t="shared" si="201"/>
        <v>84.28</v>
      </c>
      <c r="O1696" s="49">
        <f t="shared" ca="1" si="204"/>
        <v>205419400</v>
      </c>
    </row>
    <row r="1697" spans="1:15" x14ac:dyDescent="0.25">
      <c r="A1697">
        <v>1682</v>
      </c>
      <c r="B1697" s="93">
        <v>39752</v>
      </c>
      <c r="C1697" s="48">
        <v>95.080001999999993</v>
      </c>
      <c r="D1697" s="48">
        <v>98.57</v>
      </c>
      <c r="E1697" s="48">
        <v>94.480002999999996</v>
      </c>
      <c r="F1697" s="48">
        <v>96.830001999999993</v>
      </c>
      <c r="G1697" s="49">
        <v>411394000</v>
      </c>
      <c r="H1697" s="48">
        <v>84.032105000000001</v>
      </c>
      <c r="I1697" s="52">
        <f t="shared" si="202"/>
        <v>0.86783128435750734</v>
      </c>
      <c r="J1697" s="52">
        <f t="shared" ca="1" si="203"/>
        <v>1</v>
      </c>
      <c r="K1697" s="48">
        <f t="shared" si="198"/>
        <v>82.51</v>
      </c>
      <c r="L1697" s="48">
        <f t="shared" si="199"/>
        <v>85.54</v>
      </c>
      <c r="M1697" s="48">
        <f t="shared" si="200"/>
        <v>81.99</v>
      </c>
      <c r="N1697" s="48">
        <f t="shared" si="201"/>
        <v>84.03</v>
      </c>
      <c r="O1697" s="49">
        <f t="shared" ca="1" si="204"/>
        <v>411394000</v>
      </c>
    </row>
    <row r="1698" spans="1:15" x14ac:dyDescent="0.25">
      <c r="A1698">
        <v>1683</v>
      </c>
      <c r="B1698" s="93">
        <v>39751</v>
      </c>
      <c r="C1698" s="48">
        <v>95.779999000000004</v>
      </c>
      <c r="D1698" s="48">
        <v>96.540001000000004</v>
      </c>
      <c r="E1698" s="48">
        <v>92.900002000000001</v>
      </c>
      <c r="F1698" s="48">
        <v>96.300003000000004</v>
      </c>
      <c r="G1698" s="49">
        <v>414582100</v>
      </c>
      <c r="H1698" s="48">
        <v>83.572156000000007</v>
      </c>
      <c r="I1698" s="52">
        <f t="shared" si="202"/>
        <v>0.86783129176018825</v>
      </c>
      <c r="J1698" s="52">
        <f t="shared" ca="1" si="203"/>
        <v>1</v>
      </c>
      <c r="K1698" s="48">
        <f t="shared" si="198"/>
        <v>83.12</v>
      </c>
      <c r="L1698" s="48">
        <f t="shared" si="199"/>
        <v>83.78</v>
      </c>
      <c r="M1698" s="48">
        <f t="shared" si="200"/>
        <v>80.62</v>
      </c>
      <c r="N1698" s="48">
        <f t="shared" si="201"/>
        <v>83.57</v>
      </c>
      <c r="O1698" s="49">
        <f t="shared" ca="1" si="204"/>
        <v>414582100</v>
      </c>
    </row>
    <row r="1699" spans="1:15" x14ac:dyDescent="0.25">
      <c r="A1699">
        <v>1684</v>
      </c>
      <c r="B1699" s="93">
        <v>39750</v>
      </c>
      <c r="C1699" s="48">
        <v>93.769997000000004</v>
      </c>
      <c r="D1699" s="48">
        <v>97.169998000000007</v>
      </c>
      <c r="E1699" s="48">
        <v>92.099997999999999</v>
      </c>
      <c r="F1699" s="48">
        <v>93.080001999999993</v>
      </c>
      <c r="G1699" s="49">
        <v>531270100</v>
      </c>
      <c r="H1699" s="48">
        <v>80.777737999999999</v>
      </c>
      <c r="I1699" s="52">
        <f t="shared" si="202"/>
        <v>0.86783128775609619</v>
      </c>
      <c r="J1699" s="52">
        <f t="shared" ca="1" si="203"/>
        <v>1</v>
      </c>
      <c r="K1699" s="48">
        <f t="shared" si="198"/>
        <v>81.38</v>
      </c>
      <c r="L1699" s="48">
        <f t="shared" si="199"/>
        <v>84.33</v>
      </c>
      <c r="M1699" s="48">
        <f t="shared" si="200"/>
        <v>79.930000000000007</v>
      </c>
      <c r="N1699" s="48">
        <f t="shared" si="201"/>
        <v>80.78</v>
      </c>
      <c r="O1699" s="49">
        <f t="shared" ca="1" si="204"/>
        <v>531270100</v>
      </c>
    </row>
    <row r="1700" spans="1:15" x14ac:dyDescent="0.25">
      <c r="A1700">
        <v>1685</v>
      </c>
      <c r="B1700" s="93">
        <v>39749</v>
      </c>
      <c r="C1700" s="48">
        <v>87.339995999999999</v>
      </c>
      <c r="D1700" s="48">
        <v>94.239998</v>
      </c>
      <c r="E1700" s="48">
        <v>84.529999000000004</v>
      </c>
      <c r="F1700" s="48">
        <v>93.760002</v>
      </c>
      <c r="G1700" s="49">
        <v>639939500</v>
      </c>
      <c r="H1700" s="48">
        <v>81.367863999999997</v>
      </c>
      <c r="I1700" s="52">
        <f t="shared" si="202"/>
        <v>0.86783129548141436</v>
      </c>
      <c r="J1700" s="52">
        <f t="shared" ca="1" si="203"/>
        <v>1</v>
      </c>
      <c r="K1700" s="48">
        <f t="shared" si="198"/>
        <v>75.8</v>
      </c>
      <c r="L1700" s="48">
        <f t="shared" si="199"/>
        <v>81.78</v>
      </c>
      <c r="M1700" s="48">
        <f t="shared" si="200"/>
        <v>73.36</v>
      </c>
      <c r="N1700" s="48">
        <f t="shared" si="201"/>
        <v>81.37</v>
      </c>
      <c r="O1700" s="49">
        <f t="shared" ca="1" si="204"/>
        <v>639939500</v>
      </c>
    </row>
    <row r="1701" spans="1:15" x14ac:dyDescent="0.25">
      <c r="A1701">
        <v>1686</v>
      </c>
      <c r="B1701" s="93">
        <v>39748</v>
      </c>
      <c r="C1701" s="48">
        <v>85.970000999999996</v>
      </c>
      <c r="D1701" s="48">
        <v>89.510002</v>
      </c>
      <c r="E1701" s="48">
        <v>83.699996999999996</v>
      </c>
      <c r="F1701" s="48">
        <v>83.949996999999996</v>
      </c>
      <c r="G1701" s="49">
        <v>397288600</v>
      </c>
      <c r="H1701" s="48">
        <v>72.854433999999998</v>
      </c>
      <c r="I1701" s="52">
        <f t="shared" si="202"/>
        <v>0.86783128771285123</v>
      </c>
      <c r="J1701" s="52">
        <f t="shared" ca="1" si="203"/>
        <v>1</v>
      </c>
      <c r="K1701" s="48">
        <f t="shared" si="198"/>
        <v>74.61</v>
      </c>
      <c r="L1701" s="48">
        <f t="shared" si="199"/>
        <v>77.680000000000007</v>
      </c>
      <c r="M1701" s="48">
        <f t="shared" si="200"/>
        <v>72.64</v>
      </c>
      <c r="N1701" s="48">
        <f t="shared" si="201"/>
        <v>72.849999999999994</v>
      </c>
      <c r="O1701" s="49">
        <f t="shared" ca="1" si="204"/>
        <v>397288600</v>
      </c>
    </row>
    <row r="1702" spans="1:15" x14ac:dyDescent="0.25">
      <c r="A1702">
        <v>1687</v>
      </c>
      <c r="B1702" s="93">
        <v>39745</v>
      </c>
      <c r="C1702" s="48">
        <v>84.059997999999993</v>
      </c>
      <c r="D1702" s="48">
        <v>89.919998000000007</v>
      </c>
      <c r="E1702" s="48">
        <v>84</v>
      </c>
      <c r="F1702" s="48">
        <v>87.040001000000004</v>
      </c>
      <c r="G1702" s="49">
        <v>545812600</v>
      </c>
      <c r="H1702" s="48">
        <v>75.536035999999996</v>
      </c>
      <c r="I1702" s="52">
        <f t="shared" si="202"/>
        <v>0.86783128598539416</v>
      </c>
      <c r="J1702" s="52">
        <f t="shared" ca="1" si="203"/>
        <v>1</v>
      </c>
      <c r="K1702" s="48">
        <f t="shared" si="198"/>
        <v>72.95</v>
      </c>
      <c r="L1702" s="48">
        <f t="shared" si="199"/>
        <v>78.040000000000006</v>
      </c>
      <c r="M1702" s="48">
        <f t="shared" si="200"/>
        <v>72.900000000000006</v>
      </c>
      <c r="N1702" s="48">
        <f t="shared" si="201"/>
        <v>75.540000000000006</v>
      </c>
      <c r="O1702" s="49">
        <f t="shared" ca="1" si="204"/>
        <v>545812600</v>
      </c>
    </row>
    <row r="1703" spans="1:15" x14ac:dyDescent="0.25">
      <c r="A1703">
        <v>1688</v>
      </c>
      <c r="B1703" s="93">
        <v>39744</v>
      </c>
      <c r="C1703" s="48">
        <v>90.290001000000004</v>
      </c>
      <c r="D1703" s="48">
        <v>92.449996999999996</v>
      </c>
      <c r="E1703" s="48">
        <v>85.809997999999993</v>
      </c>
      <c r="F1703" s="48">
        <v>91.690002000000007</v>
      </c>
      <c r="G1703" s="49">
        <v>634666400</v>
      </c>
      <c r="H1703" s="48">
        <v>79.571453000000005</v>
      </c>
      <c r="I1703" s="52">
        <f t="shared" si="202"/>
        <v>0.86783129309998275</v>
      </c>
      <c r="J1703" s="52">
        <f t="shared" ca="1" si="203"/>
        <v>1</v>
      </c>
      <c r="K1703" s="48">
        <f t="shared" si="198"/>
        <v>78.36</v>
      </c>
      <c r="L1703" s="48">
        <f t="shared" si="199"/>
        <v>80.23</v>
      </c>
      <c r="M1703" s="48">
        <f t="shared" si="200"/>
        <v>74.47</v>
      </c>
      <c r="N1703" s="48">
        <f t="shared" si="201"/>
        <v>79.569999999999993</v>
      </c>
      <c r="O1703" s="49">
        <f t="shared" ca="1" si="204"/>
        <v>634666400</v>
      </c>
    </row>
    <row r="1704" spans="1:15" x14ac:dyDescent="0.25">
      <c r="A1704">
        <v>1689</v>
      </c>
      <c r="B1704" s="93">
        <v>39743</v>
      </c>
      <c r="C1704" s="48">
        <v>93.199996999999996</v>
      </c>
      <c r="D1704" s="48">
        <v>95.860000999999997</v>
      </c>
      <c r="E1704" s="48">
        <v>87.529999000000004</v>
      </c>
      <c r="F1704" s="48">
        <v>90.639999000000003</v>
      </c>
      <c r="G1704" s="49">
        <v>516168000</v>
      </c>
      <c r="H1704" s="48">
        <v>78.660228000000004</v>
      </c>
      <c r="I1704" s="52">
        <f t="shared" si="202"/>
        <v>0.86783129818878313</v>
      </c>
      <c r="J1704" s="52">
        <f t="shared" ca="1" si="203"/>
        <v>1</v>
      </c>
      <c r="K1704" s="48">
        <f t="shared" si="198"/>
        <v>80.88</v>
      </c>
      <c r="L1704" s="48">
        <f t="shared" si="199"/>
        <v>83.19</v>
      </c>
      <c r="M1704" s="48">
        <f t="shared" si="200"/>
        <v>75.959999999999994</v>
      </c>
      <c r="N1704" s="48">
        <f t="shared" si="201"/>
        <v>78.66</v>
      </c>
      <c r="O1704" s="49">
        <f t="shared" ca="1" si="204"/>
        <v>516168000</v>
      </c>
    </row>
    <row r="1705" spans="1:15" x14ac:dyDescent="0.25">
      <c r="A1705">
        <v>1690</v>
      </c>
      <c r="B1705" s="93">
        <v>39742</v>
      </c>
      <c r="C1705" s="48">
        <v>96.970000999999996</v>
      </c>
      <c r="D1705" s="48">
        <v>98.639999000000003</v>
      </c>
      <c r="E1705" s="48">
        <v>95.220000999999996</v>
      </c>
      <c r="F1705" s="48">
        <v>95.860000999999997</v>
      </c>
      <c r="G1705" s="49">
        <v>356502000</v>
      </c>
      <c r="H1705" s="48">
        <v>83.190308000000002</v>
      </c>
      <c r="I1705" s="52">
        <f t="shared" si="202"/>
        <v>0.86783128658636255</v>
      </c>
      <c r="J1705" s="52">
        <f t="shared" ca="1" si="203"/>
        <v>1</v>
      </c>
      <c r="K1705" s="48">
        <f t="shared" si="198"/>
        <v>84.15</v>
      </c>
      <c r="L1705" s="48">
        <f t="shared" si="199"/>
        <v>85.6</v>
      </c>
      <c r="M1705" s="48">
        <f t="shared" si="200"/>
        <v>82.63</v>
      </c>
      <c r="N1705" s="48">
        <f t="shared" si="201"/>
        <v>83.19</v>
      </c>
      <c r="O1705" s="49">
        <f t="shared" ca="1" si="204"/>
        <v>356502000</v>
      </c>
    </row>
    <row r="1706" spans="1:15" x14ac:dyDescent="0.25">
      <c r="A1706">
        <v>1691</v>
      </c>
      <c r="B1706" s="93">
        <v>39741</v>
      </c>
      <c r="C1706" s="48">
        <v>95.349997999999999</v>
      </c>
      <c r="D1706" s="48">
        <v>99.099997999999999</v>
      </c>
      <c r="E1706" s="48">
        <v>94.089995999999999</v>
      </c>
      <c r="F1706" s="48">
        <v>98.809997999999993</v>
      </c>
      <c r="G1706" s="49">
        <v>321294200</v>
      </c>
      <c r="H1706" s="48">
        <v>85.750407999999993</v>
      </c>
      <c r="I1706" s="52">
        <f t="shared" si="202"/>
        <v>0.86783128970410461</v>
      </c>
      <c r="J1706" s="52">
        <f t="shared" ca="1" si="203"/>
        <v>1</v>
      </c>
      <c r="K1706" s="48">
        <f t="shared" si="198"/>
        <v>82.75</v>
      </c>
      <c r="L1706" s="48">
        <f t="shared" si="199"/>
        <v>86</v>
      </c>
      <c r="M1706" s="48">
        <f t="shared" si="200"/>
        <v>81.650000000000006</v>
      </c>
      <c r="N1706" s="48">
        <f t="shared" si="201"/>
        <v>85.75</v>
      </c>
      <c r="O1706" s="49">
        <f t="shared" ca="1" si="204"/>
        <v>321294200</v>
      </c>
    </row>
    <row r="1707" spans="1:15" x14ac:dyDescent="0.25">
      <c r="A1707">
        <v>1692</v>
      </c>
      <c r="B1707" s="93">
        <v>39738</v>
      </c>
      <c r="C1707" s="48">
        <v>91.989998</v>
      </c>
      <c r="D1707" s="48">
        <v>98.589995999999999</v>
      </c>
      <c r="E1707" s="48">
        <v>91.650002000000001</v>
      </c>
      <c r="F1707" s="48">
        <v>93.209998999999996</v>
      </c>
      <c r="G1707" s="49">
        <v>476649000</v>
      </c>
      <c r="H1707" s="48">
        <v>80.890553999999995</v>
      </c>
      <c r="I1707" s="52">
        <f t="shared" si="202"/>
        <v>0.86783129350747013</v>
      </c>
      <c r="J1707" s="52">
        <f t="shared" ca="1" si="203"/>
        <v>1</v>
      </c>
      <c r="K1707" s="48">
        <f t="shared" si="198"/>
        <v>79.83</v>
      </c>
      <c r="L1707" s="48">
        <f t="shared" si="199"/>
        <v>85.56</v>
      </c>
      <c r="M1707" s="48">
        <f t="shared" si="200"/>
        <v>79.540000000000006</v>
      </c>
      <c r="N1707" s="48">
        <f t="shared" si="201"/>
        <v>80.89</v>
      </c>
      <c r="O1707" s="49">
        <f t="shared" ca="1" si="204"/>
        <v>476649000</v>
      </c>
    </row>
    <row r="1708" spans="1:15" x14ac:dyDescent="0.25">
      <c r="A1708">
        <v>1693</v>
      </c>
      <c r="B1708" s="93">
        <v>39737</v>
      </c>
      <c r="C1708" s="48">
        <v>91.290001000000004</v>
      </c>
      <c r="D1708" s="48">
        <v>94.769997000000004</v>
      </c>
      <c r="E1708" s="48">
        <v>86.540001000000004</v>
      </c>
      <c r="F1708" s="48">
        <v>93.769997000000004</v>
      </c>
      <c r="G1708" s="49">
        <v>708811200</v>
      </c>
      <c r="H1708" s="48">
        <v>81.376536999999999</v>
      </c>
      <c r="I1708" s="52">
        <f t="shared" si="202"/>
        <v>0.86783128509644714</v>
      </c>
      <c r="J1708" s="52">
        <f t="shared" ca="1" si="203"/>
        <v>1</v>
      </c>
      <c r="K1708" s="48">
        <f t="shared" si="198"/>
        <v>79.22</v>
      </c>
      <c r="L1708" s="48">
        <f t="shared" si="199"/>
        <v>82.24</v>
      </c>
      <c r="M1708" s="48">
        <f t="shared" si="200"/>
        <v>75.099999999999994</v>
      </c>
      <c r="N1708" s="48">
        <f t="shared" si="201"/>
        <v>81.38</v>
      </c>
      <c r="O1708" s="49">
        <f t="shared" ca="1" si="204"/>
        <v>708811200</v>
      </c>
    </row>
    <row r="1709" spans="1:15" x14ac:dyDescent="0.25">
      <c r="A1709">
        <v>1694</v>
      </c>
      <c r="B1709" s="93">
        <v>39736</v>
      </c>
      <c r="C1709" s="48">
        <v>97.459998999999996</v>
      </c>
      <c r="D1709" s="48">
        <v>97.800003000000004</v>
      </c>
      <c r="E1709" s="48">
        <v>89.709998999999996</v>
      </c>
      <c r="F1709" s="48">
        <v>90.019997000000004</v>
      </c>
      <c r="G1709" s="49">
        <v>484627500</v>
      </c>
      <c r="H1709" s="48">
        <v>78.122169999999997</v>
      </c>
      <c r="I1709" s="52">
        <f t="shared" si="202"/>
        <v>0.86783128864134484</v>
      </c>
      <c r="J1709" s="52">
        <f t="shared" ca="1" si="203"/>
        <v>1</v>
      </c>
      <c r="K1709" s="48">
        <f t="shared" si="198"/>
        <v>84.58</v>
      </c>
      <c r="L1709" s="48">
        <f t="shared" si="199"/>
        <v>84.87</v>
      </c>
      <c r="M1709" s="48">
        <f t="shared" si="200"/>
        <v>77.849999999999994</v>
      </c>
      <c r="N1709" s="48">
        <f t="shared" si="201"/>
        <v>78.12</v>
      </c>
      <c r="O1709" s="49">
        <f t="shared" ca="1" si="204"/>
        <v>484627500</v>
      </c>
    </row>
    <row r="1710" spans="1:15" x14ac:dyDescent="0.25">
      <c r="A1710">
        <v>1695</v>
      </c>
      <c r="B1710" s="93">
        <v>39735</v>
      </c>
      <c r="C1710" s="48">
        <v>104.699997</v>
      </c>
      <c r="D1710" s="48">
        <v>105.529999</v>
      </c>
      <c r="E1710" s="48">
        <v>97.110000999999997</v>
      </c>
      <c r="F1710" s="48">
        <v>99.849997999999999</v>
      </c>
      <c r="G1710" s="49">
        <v>546268300</v>
      </c>
      <c r="H1710" s="48">
        <v>86.652952999999997</v>
      </c>
      <c r="I1710" s="52">
        <f t="shared" si="202"/>
        <v>0.86783129429807293</v>
      </c>
      <c r="J1710" s="52">
        <f t="shared" ca="1" si="203"/>
        <v>1</v>
      </c>
      <c r="K1710" s="48">
        <f t="shared" si="198"/>
        <v>90.86</v>
      </c>
      <c r="L1710" s="48">
        <f t="shared" si="199"/>
        <v>91.58</v>
      </c>
      <c r="M1710" s="48">
        <f t="shared" si="200"/>
        <v>84.28</v>
      </c>
      <c r="N1710" s="48">
        <f t="shared" si="201"/>
        <v>86.65</v>
      </c>
      <c r="O1710" s="49">
        <f t="shared" ca="1" si="204"/>
        <v>546268300</v>
      </c>
    </row>
    <row r="1711" spans="1:15" x14ac:dyDescent="0.25">
      <c r="A1711">
        <v>1696</v>
      </c>
      <c r="B1711" s="93">
        <v>39734</v>
      </c>
      <c r="C1711" s="48">
        <v>93.870002999999997</v>
      </c>
      <c r="D1711" s="48">
        <v>101.349998</v>
      </c>
      <c r="E1711" s="48">
        <v>89.949996999999996</v>
      </c>
      <c r="F1711" s="48">
        <v>101.349998</v>
      </c>
      <c r="G1711" s="49">
        <v>455584000</v>
      </c>
      <c r="H1711" s="48">
        <v>87.954700000000003</v>
      </c>
      <c r="I1711" s="52">
        <f t="shared" si="202"/>
        <v>0.86783129487580257</v>
      </c>
      <c r="J1711" s="52">
        <f t="shared" ca="1" si="203"/>
        <v>1</v>
      </c>
      <c r="K1711" s="48">
        <f t="shared" si="198"/>
        <v>81.459999999999994</v>
      </c>
      <c r="L1711" s="48">
        <f t="shared" si="199"/>
        <v>87.95</v>
      </c>
      <c r="M1711" s="48">
        <f t="shared" si="200"/>
        <v>78.06</v>
      </c>
      <c r="N1711" s="48">
        <f t="shared" si="201"/>
        <v>87.95</v>
      </c>
      <c r="O1711" s="49">
        <f t="shared" ca="1" si="204"/>
        <v>455584000</v>
      </c>
    </row>
    <row r="1712" spans="1:15" x14ac:dyDescent="0.25">
      <c r="A1712">
        <v>1697</v>
      </c>
      <c r="B1712" s="93">
        <v>39731</v>
      </c>
      <c r="C1712" s="48">
        <v>86.760002</v>
      </c>
      <c r="D1712" s="48">
        <v>93.940002000000007</v>
      </c>
      <c r="E1712" s="48">
        <v>83.580001999999993</v>
      </c>
      <c r="F1712" s="48">
        <v>88.5</v>
      </c>
      <c r="G1712" s="49">
        <v>871026300</v>
      </c>
      <c r="H1712" s="48">
        <v>76.803068999999994</v>
      </c>
      <c r="I1712" s="52">
        <f t="shared" si="202"/>
        <v>0.86783128813559318</v>
      </c>
      <c r="J1712" s="52">
        <f t="shared" ca="1" si="203"/>
        <v>1</v>
      </c>
      <c r="K1712" s="48">
        <f t="shared" si="198"/>
        <v>75.290000000000006</v>
      </c>
      <c r="L1712" s="48">
        <f t="shared" si="199"/>
        <v>81.52</v>
      </c>
      <c r="M1712" s="48">
        <f t="shared" si="200"/>
        <v>72.53</v>
      </c>
      <c r="N1712" s="48">
        <f t="shared" si="201"/>
        <v>76.8</v>
      </c>
      <c r="O1712" s="49">
        <f t="shared" ca="1" si="204"/>
        <v>871026300</v>
      </c>
    </row>
    <row r="1713" spans="1:15" x14ac:dyDescent="0.25">
      <c r="A1713">
        <v>1698</v>
      </c>
      <c r="B1713" s="93">
        <v>39730</v>
      </c>
      <c r="C1713" s="48">
        <v>99.660004000000001</v>
      </c>
      <c r="D1713" s="48">
        <v>100.620003</v>
      </c>
      <c r="E1713" s="48">
        <v>90.25</v>
      </c>
      <c r="F1713" s="48">
        <v>90.699996999999996</v>
      </c>
      <c r="G1713" s="49">
        <v>534485200</v>
      </c>
      <c r="H1713" s="48">
        <v>78.712294999999997</v>
      </c>
      <c r="I1713" s="52">
        <f t="shared" si="202"/>
        <v>0.86783128559530165</v>
      </c>
      <c r="J1713" s="52">
        <f t="shared" ca="1" si="203"/>
        <v>1</v>
      </c>
      <c r="K1713" s="48">
        <f t="shared" si="198"/>
        <v>86.49</v>
      </c>
      <c r="L1713" s="48">
        <f t="shared" si="199"/>
        <v>87.32</v>
      </c>
      <c r="M1713" s="48">
        <f t="shared" si="200"/>
        <v>78.319999999999993</v>
      </c>
      <c r="N1713" s="48">
        <f t="shared" si="201"/>
        <v>78.709999999999994</v>
      </c>
      <c r="O1713" s="49">
        <f t="shared" ca="1" si="204"/>
        <v>534485200</v>
      </c>
    </row>
    <row r="1714" spans="1:15" x14ac:dyDescent="0.25">
      <c r="A1714">
        <v>1699</v>
      </c>
      <c r="B1714" s="93">
        <v>39729</v>
      </c>
      <c r="C1714" s="48">
        <v>97.519997000000004</v>
      </c>
      <c r="D1714" s="48">
        <v>102.18</v>
      </c>
      <c r="E1714" s="48">
        <v>96.809997999999993</v>
      </c>
      <c r="F1714" s="48">
        <v>97.510002</v>
      </c>
      <c r="G1714" s="49">
        <v>725414800</v>
      </c>
      <c r="H1714" s="48">
        <v>84.622230999999999</v>
      </c>
      <c r="I1714" s="52">
        <f t="shared" si="202"/>
        <v>0.86783129180942897</v>
      </c>
      <c r="J1714" s="52">
        <f t="shared" ca="1" si="203"/>
        <v>1</v>
      </c>
      <c r="K1714" s="48">
        <f t="shared" si="198"/>
        <v>84.63</v>
      </c>
      <c r="L1714" s="48">
        <f t="shared" si="199"/>
        <v>88.68</v>
      </c>
      <c r="M1714" s="48">
        <f t="shared" si="200"/>
        <v>84.01</v>
      </c>
      <c r="N1714" s="48">
        <f t="shared" si="201"/>
        <v>84.62</v>
      </c>
      <c r="O1714" s="49">
        <f t="shared" ca="1" si="204"/>
        <v>725414800</v>
      </c>
    </row>
    <row r="1715" spans="1:15" x14ac:dyDescent="0.25">
      <c r="A1715">
        <v>1700</v>
      </c>
      <c r="B1715" s="93">
        <v>39728</v>
      </c>
      <c r="C1715" s="48">
        <v>106.839996</v>
      </c>
      <c r="D1715" s="48">
        <v>107.33000199999999</v>
      </c>
      <c r="E1715" s="48">
        <v>99.650002000000001</v>
      </c>
      <c r="F1715" s="48">
        <v>100.029999</v>
      </c>
      <c r="G1715" s="49">
        <v>540012100</v>
      </c>
      <c r="H1715" s="48">
        <v>86.809162999999998</v>
      </c>
      <c r="I1715" s="52">
        <f t="shared" si="202"/>
        <v>0.86783128929152542</v>
      </c>
      <c r="J1715" s="52">
        <f t="shared" ca="1" si="203"/>
        <v>1</v>
      </c>
      <c r="K1715" s="48">
        <f t="shared" si="198"/>
        <v>92.72</v>
      </c>
      <c r="L1715" s="48">
        <f t="shared" si="199"/>
        <v>93.14</v>
      </c>
      <c r="M1715" s="48">
        <f t="shared" si="200"/>
        <v>86.48</v>
      </c>
      <c r="N1715" s="48">
        <f t="shared" si="201"/>
        <v>86.81</v>
      </c>
      <c r="O1715" s="49">
        <f t="shared" ca="1" si="204"/>
        <v>540012100</v>
      </c>
    </row>
    <row r="1716" spans="1:15" x14ac:dyDescent="0.25">
      <c r="A1716">
        <v>1701</v>
      </c>
      <c r="B1716" s="93">
        <v>39727</v>
      </c>
      <c r="C1716" s="48">
        <v>107.150002</v>
      </c>
      <c r="D1716" s="48">
        <v>107.620003</v>
      </c>
      <c r="E1716" s="48">
        <v>100.639999</v>
      </c>
      <c r="F1716" s="48">
        <v>104.720001</v>
      </c>
      <c r="G1716" s="49">
        <v>610637500</v>
      </c>
      <c r="H1716" s="48">
        <v>90.879294000000002</v>
      </c>
      <c r="I1716" s="52">
        <f t="shared" si="202"/>
        <v>0.86783129423384942</v>
      </c>
      <c r="J1716" s="52">
        <f t="shared" ca="1" si="203"/>
        <v>1</v>
      </c>
      <c r="K1716" s="48">
        <f t="shared" si="198"/>
        <v>92.99</v>
      </c>
      <c r="L1716" s="48">
        <f t="shared" si="199"/>
        <v>93.4</v>
      </c>
      <c r="M1716" s="48">
        <f t="shared" si="200"/>
        <v>87.34</v>
      </c>
      <c r="N1716" s="48">
        <f t="shared" si="201"/>
        <v>90.88</v>
      </c>
      <c r="O1716" s="49">
        <f t="shared" ca="1" si="204"/>
        <v>610637500</v>
      </c>
    </row>
    <row r="1717" spans="1:15" x14ac:dyDescent="0.25">
      <c r="A1717">
        <v>1702</v>
      </c>
      <c r="B1717" s="93">
        <v>39724</v>
      </c>
      <c r="C1717" s="48">
        <v>112.860001</v>
      </c>
      <c r="D1717" s="48">
        <v>115.449997</v>
      </c>
      <c r="E1717" s="48">
        <v>109.68</v>
      </c>
      <c r="F1717" s="48">
        <v>110.339996</v>
      </c>
      <c r="G1717" s="49">
        <v>461798000</v>
      </c>
      <c r="H1717" s="48">
        <v>95.756501</v>
      </c>
      <c r="I1717" s="52">
        <f t="shared" si="202"/>
        <v>0.86783128939029508</v>
      </c>
      <c r="J1717" s="52">
        <f t="shared" ca="1" si="203"/>
        <v>1</v>
      </c>
      <c r="K1717" s="48">
        <f t="shared" si="198"/>
        <v>97.94</v>
      </c>
      <c r="L1717" s="48">
        <f t="shared" si="199"/>
        <v>100.19</v>
      </c>
      <c r="M1717" s="48">
        <f t="shared" si="200"/>
        <v>95.18</v>
      </c>
      <c r="N1717" s="48">
        <f t="shared" si="201"/>
        <v>95.76</v>
      </c>
      <c r="O1717" s="49">
        <f t="shared" ca="1" si="204"/>
        <v>461798000</v>
      </c>
    </row>
    <row r="1718" spans="1:15" x14ac:dyDescent="0.25">
      <c r="A1718">
        <v>1703</v>
      </c>
      <c r="B1718" s="93">
        <v>39723</v>
      </c>
      <c r="C1718" s="48">
        <v>114.949997</v>
      </c>
      <c r="D1718" s="48">
        <v>115.110001</v>
      </c>
      <c r="E1718" s="48">
        <v>111.05999799999999</v>
      </c>
      <c r="F1718" s="48">
        <v>111.849998</v>
      </c>
      <c r="G1718" s="49">
        <v>365337800</v>
      </c>
      <c r="H1718" s="48">
        <v>97.066928000000004</v>
      </c>
      <c r="I1718" s="52">
        <f t="shared" si="202"/>
        <v>0.86783128954548583</v>
      </c>
      <c r="J1718" s="52">
        <f t="shared" ca="1" si="203"/>
        <v>1</v>
      </c>
      <c r="K1718" s="48">
        <f t="shared" si="198"/>
        <v>99.76</v>
      </c>
      <c r="L1718" s="48">
        <f t="shared" si="199"/>
        <v>99.9</v>
      </c>
      <c r="M1718" s="48">
        <f t="shared" si="200"/>
        <v>96.38</v>
      </c>
      <c r="N1718" s="48">
        <f t="shared" si="201"/>
        <v>97.07</v>
      </c>
      <c r="O1718" s="49">
        <f t="shared" ca="1" si="204"/>
        <v>365337800</v>
      </c>
    </row>
    <row r="1719" spans="1:15" x14ac:dyDescent="0.25">
      <c r="A1719">
        <v>1704</v>
      </c>
      <c r="B1719" s="93">
        <v>39722</v>
      </c>
      <c r="C1719" s="48">
        <v>115.269997</v>
      </c>
      <c r="D1719" s="48">
        <v>116.69000200000001</v>
      </c>
      <c r="E1719" s="48">
        <v>113.949997</v>
      </c>
      <c r="F1719" s="48">
        <v>116.05999799999999</v>
      </c>
      <c r="G1719" s="49">
        <v>332783000</v>
      </c>
      <c r="H1719" s="48">
        <v>100.72049699999999</v>
      </c>
      <c r="I1719" s="52">
        <f t="shared" si="202"/>
        <v>0.86783128326436809</v>
      </c>
      <c r="J1719" s="52">
        <f t="shared" ca="1" si="203"/>
        <v>1</v>
      </c>
      <c r="K1719" s="48">
        <f t="shared" si="198"/>
        <v>100.03</v>
      </c>
      <c r="L1719" s="48">
        <f t="shared" si="199"/>
        <v>101.27</v>
      </c>
      <c r="M1719" s="48">
        <f t="shared" si="200"/>
        <v>98.89</v>
      </c>
      <c r="N1719" s="48">
        <f t="shared" si="201"/>
        <v>100.72</v>
      </c>
      <c r="O1719" s="49">
        <f t="shared" ca="1" si="204"/>
        <v>332783000</v>
      </c>
    </row>
    <row r="1720" spans="1:15" x14ac:dyDescent="0.25">
      <c r="A1720">
        <v>1705</v>
      </c>
      <c r="B1720" s="93">
        <v>39721</v>
      </c>
      <c r="C1720" s="48">
        <v>113.510002</v>
      </c>
      <c r="D1720" s="48">
        <v>116.800003</v>
      </c>
      <c r="E1720" s="48">
        <v>110.529999</v>
      </c>
      <c r="F1720" s="48">
        <v>115.989998</v>
      </c>
      <c r="G1720" s="49">
        <v>328154400</v>
      </c>
      <c r="H1720" s="48">
        <v>100.65974900000001</v>
      </c>
      <c r="I1720" s="52">
        <f t="shared" si="202"/>
        <v>0.86783128490096195</v>
      </c>
      <c r="J1720" s="52">
        <f t="shared" ca="1" si="203"/>
        <v>1</v>
      </c>
      <c r="K1720" s="48">
        <f t="shared" si="198"/>
        <v>98.51</v>
      </c>
      <c r="L1720" s="48">
        <f t="shared" si="199"/>
        <v>101.36</v>
      </c>
      <c r="M1720" s="48">
        <f t="shared" si="200"/>
        <v>95.92</v>
      </c>
      <c r="N1720" s="48">
        <f t="shared" si="201"/>
        <v>100.66</v>
      </c>
      <c r="O1720" s="49">
        <f t="shared" ca="1" si="204"/>
        <v>328154400</v>
      </c>
    </row>
    <row r="1721" spans="1:15" x14ac:dyDescent="0.25">
      <c r="A1721">
        <v>1706</v>
      </c>
      <c r="B1721" s="93">
        <v>39720</v>
      </c>
      <c r="C1721" s="48">
        <v>119.139999</v>
      </c>
      <c r="D1721" s="48">
        <v>119.339996</v>
      </c>
      <c r="E1721" s="48">
        <v>110.970001</v>
      </c>
      <c r="F1721" s="48">
        <v>111.379997</v>
      </c>
      <c r="G1721" s="49">
        <v>459562300</v>
      </c>
      <c r="H1721" s="48">
        <v>96.659047000000001</v>
      </c>
      <c r="I1721" s="52">
        <f t="shared" si="202"/>
        <v>0.86783129469827514</v>
      </c>
      <c r="J1721" s="52">
        <f t="shared" ca="1" si="203"/>
        <v>1</v>
      </c>
      <c r="K1721" s="48">
        <f t="shared" si="198"/>
        <v>103.39</v>
      </c>
      <c r="L1721" s="48">
        <f t="shared" si="199"/>
        <v>103.57</v>
      </c>
      <c r="M1721" s="48">
        <f t="shared" si="200"/>
        <v>96.3</v>
      </c>
      <c r="N1721" s="48">
        <f t="shared" si="201"/>
        <v>96.66</v>
      </c>
      <c r="O1721" s="49">
        <f t="shared" ca="1" si="204"/>
        <v>459562300</v>
      </c>
    </row>
    <row r="1722" spans="1:15" x14ac:dyDescent="0.25">
      <c r="A1722">
        <v>1707</v>
      </c>
      <c r="B1722" s="93">
        <v>39717</v>
      </c>
      <c r="C1722" s="48">
        <v>118.83000199999999</v>
      </c>
      <c r="D1722" s="48">
        <v>121.5</v>
      </c>
      <c r="E1722" s="48">
        <v>118.510002</v>
      </c>
      <c r="F1722" s="48">
        <v>120.849998</v>
      </c>
      <c r="G1722" s="49">
        <v>285917400</v>
      </c>
      <c r="H1722" s="48">
        <v>104.87741</v>
      </c>
      <c r="I1722" s="52">
        <f t="shared" si="202"/>
        <v>0.86783129280647564</v>
      </c>
      <c r="J1722" s="52">
        <f t="shared" ca="1" si="203"/>
        <v>1</v>
      </c>
      <c r="K1722" s="48">
        <f t="shared" si="198"/>
        <v>103.12</v>
      </c>
      <c r="L1722" s="48">
        <f t="shared" si="199"/>
        <v>105.44</v>
      </c>
      <c r="M1722" s="48">
        <f t="shared" si="200"/>
        <v>102.85</v>
      </c>
      <c r="N1722" s="48">
        <f t="shared" si="201"/>
        <v>104.88</v>
      </c>
      <c r="O1722" s="49">
        <f t="shared" ca="1" si="204"/>
        <v>285917400</v>
      </c>
    </row>
    <row r="1723" spans="1:15" x14ac:dyDescent="0.25">
      <c r="A1723">
        <v>1708</v>
      </c>
      <c r="B1723" s="93">
        <v>39716</v>
      </c>
      <c r="C1723" s="48">
        <v>119.400002</v>
      </c>
      <c r="D1723" s="48">
        <v>121.910004</v>
      </c>
      <c r="E1723" s="48">
        <v>118.44000200000001</v>
      </c>
      <c r="F1723" s="48">
        <v>120.790001</v>
      </c>
      <c r="G1723" s="49">
        <v>328253000</v>
      </c>
      <c r="H1723" s="48">
        <v>104.82534200000001</v>
      </c>
      <c r="I1723" s="52">
        <f t="shared" si="202"/>
        <v>0.86783128679666133</v>
      </c>
      <c r="J1723" s="52">
        <f t="shared" ca="1" si="203"/>
        <v>1</v>
      </c>
      <c r="K1723" s="48">
        <f t="shared" si="198"/>
        <v>103.62</v>
      </c>
      <c r="L1723" s="48">
        <f t="shared" si="199"/>
        <v>105.8</v>
      </c>
      <c r="M1723" s="48">
        <f t="shared" si="200"/>
        <v>102.79</v>
      </c>
      <c r="N1723" s="48">
        <f t="shared" si="201"/>
        <v>104.83</v>
      </c>
      <c r="O1723" s="49">
        <f t="shared" ca="1" si="204"/>
        <v>328253000</v>
      </c>
    </row>
    <row r="1724" spans="1:15" x14ac:dyDescent="0.25">
      <c r="A1724">
        <v>1709</v>
      </c>
      <c r="B1724" s="93">
        <v>39715</v>
      </c>
      <c r="C1724" s="48">
        <v>119.349998</v>
      </c>
      <c r="D1724" s="48">
        <v>120</v>
      </c>
      <c r="E1724" s="48">
        <v>117.790001</v>
      </c>
      <c r="F1724" s="48">
        <v>118.93</v>
      </c>
      <c r="G1724" s="49">
        <v>311818400</v>
      </c>
      <c r="H1724" s="48">
        <v>103.21117599999999</v>
      </c>
      <c r="I1724" s="52">
        <f t="shared" si="202"/>
        <v>0.86783129572017148</v>
      </c>
      <c r="J1724" s="52">
        <f t="shared" ca="1" si="203"/>
        <v>1</v>
      </c>
      <c r="K1724" s="48">
        <f t="shared" si="198"/>
        <v>103.58</v>
      </c>
      <c r="L1724" s="48">
        <f t="shared" si="199"/>
        <v>104.14</v>
      </c>
      <c r="M1724" s="48">
        <f t="shared" si="200"/>
        <v>102.22</v>
      </c>
      <c r="N1724" s="48">
        <f t="shared" si="201"/>
        <v>103.21</v>
      </c>
      <c r="O1724" s="49">
        <f t="shared" ca="1" si="204"/>
        <v>311818400</v>
      </c>
    </row>
    <row r="1725" spans="1:15" x14ac:dyDescent="0.25">
      <c r="A1725">
        <v>1710</v>
      </c>
      <c r="B1725" s="93">
        <v>39714</v>
      </c>
      <c r="C1725" s="48">
        <v>120.849998</v>
      </c>
      <c r="D1725" s="48">
        <v>122.019997</v>
      </c>
      <c r="E1725" s="48">
        <v>118.279999</v>
      </c>
      <c r="F1725" s="48">
        <v>118.550003</v>
      </c>
      <c r="G1725" s="49">
        <v>327470400</v>
      </c>
      <c r="H1725" s="48">
        <v>102.88140199999999</v>
      </c>
      <c r="I1725" s="52">
        <f t="shared" si="202"/>
        <v>0.8678312897216881</v>
      </c>
      <c r="J1725" s="52">
        <f t="shared" ca="1" si="203"/>
        <v>1</v>
      </c>
      <c r="K1725" s="48">
        <f t="shared" si="198"/>
        <v>104.88</v>
      </c>
      <c r="L1725" s="48">
        <f t="shared" si="199"/>
        <v>105.89</v>
      </c>
      <c r="M1725" s="48">
        <f t="shared" si="200"/>
        <v>102.65</v>
      </c>
      <c r="N1725" s="48">
        <f t="shared" si="201"/>
        <v>102.88</v>
      </c>
      <c r="O1725" s="49">
        <f t="shared" ca="1" si="204"/>
        <v>327470400</v>
      </c>
    </row>
    <row r="1726" spans="1:15" x14ac:dyDescent="0.25">
      <c r="A1726">
        <v>1711</v>
      </c>
      <c r="B1726" s="93">
        <v>39713</v>
      </c>
      <c r="C1726" s="48">
        <v>124.449997</v>
      </c>
      <c r="D1726" s="48">
        <v>124.75</v>
      </c>
      <c r="E1726" s="48">
        <v>120.360001</v>
      </c>
      <c r="F1726" s="48">
        <v>121.30999799999999</v>
      </c>
      <c r="G1726" s="49">
        <v>249966500</v>
      </c>
      <c r="H1726" s="48">
        <v>105.276612</v>
      </c>
      <c r="I1726" s="52">
        <f t="shared" si="202"/>
        <v>0.86783128955290234</v>
      </c>
      <c r="J1726" s="52">
        <f t="shared" ca="1" si="203"/>
        <v>1</v>
      </c>
      <c r="K1726" s="48">
        <f t="shared" si="198"/>
        <v>108</v>
      </c>
      <c r="L1726" s="48">
        <f t="shared" si="199"/>
        <v>108.26</v>
      </c>
      <c r="M1726" s="48">
        <f t="shared" si="200"/>
        <v>104.45</v>
      </c>
      <c r="N1726" s="48">
        <f t="shared" si="201"/>
        <v>105.28</v>
      </c>
      <c r="O1726" s="49">
        <f t="shared" ca="1" si="204"/>
        <v>249966500</v>
      </c>
    </row>
    <row r="1727" spans="1:15" x14ac:dyDescent="0.25">
      <c r="A1727">
        <v>1712</v>
      </c>
      <c r="B1727" s="93">
        <v>39710</v>
      </c>
      <c r="C1727" s="48">
        <v>126.699997</v>
      </c>
      <c r="D1727" s="48">
        <v>128</v>
      </c>
      <c r="E1727" s="48">
        <v>123.33000199999999</v>
      </c>
      <c r="F1727" s="48">
        <v>124.120003</v>
      </c>
      <c r="G1727" s="49">
        <v>501087800</v>
      </c>
      <c r="H1727" s="48">
        <v>107.715222</v>
      </c>
      <c r="I1727" s="52">
        <f t="shared" si="202"/>
        <v>0.86783128743559568</v>
      </c>
      <c r="J1727" s="52">
        <f t="shared" ca="1" si="203"/>
        <v>1</v>
      </c>
      <c r="K1727" s="48">
        <f t="shared" si="198"/>
        <v>109.95</v>
      </c>
      <c r="L1727" s="48">
        <f t="shared" si="199"/>
        <v>111.08</v>
      </c>
      <c r="M1727" s="48">
        <f t="shared" si="200"/>
        <v>107.03</v>
      </c>
      <c r="N1727" s="48">
        <f t="shared" si="201"/>
        <v>107.72</v>
      </c>
      <c r="O1727" s="49">
        <f t="shared" ca="1" si="204"/>
        <v>501087800</v>
      </c>
    </row>
    <row r="1728" spans="1:15" x14ac:dyDescent="0.25">
      <c r="A1728">
        <v>1713</v>
      </c>
      <c r="B1728" s="93">
        <v>39709</v>
      </c>
      <c r="C1728" s="48">
        <v>118.050003</v>
      </c>
      <c r="D1728" s="48">
        <v>121.790001</v>
      </c>
      <c r="E1728" s="48">
        <v>113.800003</v>
      </c>
      <c r="F1728" s="48">
        <v>120.07</v>
      </c>
      <c r="G1728" s="49">
        <v>776114700</v>
      </c>
      <c r="H1728" s="48">
        <v>103.600826</v>
      </c>
      <c r="I1728" s="52">
        <f t="shared" si="202"/>
        <v>0.86283689514449913</v>
      </c>
      <c r="J1728" s="52">
        <f t="shared" ca="1" si="203"/>
        <v>1</v>
      </c>
      <c r="K1728" s="48">
        <f t="shared" si="198"/>
        <v>101.86</v>
      </c>
      <c r="L1728" s="48">
        <f t="shared" si="199"/>
        <v>105.08</v>
      </c>
      <c r="M1728" s="48">
        <f t="shared" si="200"/>
        <v>98.19</v>
      </c>
      <c r="N1728" s="48">
        <f t="shared" si="201"/>
        <v>103.6</v>
      </c>
      <c r="O1728" s="49">
        <f t="shared" ca="1" si="204"/>
        <v>776114700</v>
      </c>
    </row>
    <row r="1729" spans="1:15" x14ac:dyDescent="0.25">
      <c r="A1729">
        <v>1714</v>
      </c>
      <c r="B1729" s="93">
        <v>39708</v>
      </c>
      <c r="C1729" s="48">
        <v>119.639999</v>
      </c>
      <c r="D1729" s="48">
        <v>121.849998</v>
      </c>
      <c r="E1729" s="48">
        <v>116</v>
      </c>
      <c r="F1729" s="48">
        <v>116.610001</v>
      </c>
      <c r="G1729" s="49">
        <v>624095600</v>
      </c>
      <c r="H1729" s="48">
        <v>100.61541099999999</v>
      </c>
      <c r="I1729" s="52">
        <f t="shared" si="202"/>
        <v>0.8628368933810403</v>
      </c>
      <c r="J1729" s="52">
        <f t="shared" ca="1" si="203"/>
        <v>1</v>
      </c>
      <c r="K1729" s="48">
        <f t="shared" si="198"/>
        <v>103.23</v>
      </c>
      <c r="L1729" s="48">
        <f t="shared" si="199"/>
        <v>105.14</v>
      </c>
      <c r="M1729" s="48">
        <f t="shared" si="200"/>
        <v>100.09</v>
      </c>
      <c r="N1729" s="48">
        <f t="shared" si="201"/>
        <v>100.62</v>
      </c>
      <c r="O1729" s="49">
        <f t="shared" ca="1" si="204"/>
        <v>624095600</v>
      </c>
    </row>
    <row r="1730" spans="1:15" x14ac:dyDescent="0.25">
      <c r="A1730">
        <v>1715</v>
      </c>
      <c r="B1730" s="93">
        <v>39707</v>
      </c>
      <c r="C1730" s="48">
        <v>117.199997</v>
      </c>
      <c r="D1730" s="48">
        <v>122.32</v>
      </c>
      <c r="E1730" s="48">
        <v>117</v>
      </c>
      <c r="F1730" s="48">
        <v>122.099998</v>
      </c>
      <c r="G1730" s="49">
        <v>581744300</v>
      </c>
      <c r="H1730" s="48">
        <v>105.352384</v>
      </c>
      <c r="I1730" s="52">
        <f t="shared" si="202"/>
        <v>0.86283690193017037</v>
      </c>
      <c r="J1730" s="52">
        <f t="shared" ca="1" si="203"/>
        <v>1</v>
      </c>
      <c r="K1730" s="48">
        <f t="shared" si="198"/>
        <v>101.12</v>
      </c>
      <c r="L1730" s="48">
        <f t="shared" si="199"/>
        <v>105.54</v>
      </c>
      <c r="M1730" s="48">
        <f t="shared" si="200"/>
        <v>100.95</v>
      </c>
      <c r="N1730" s="48">
        <f t="shared" si="201"/>
        <v>105.35</v>
      </c>
      <c r="O1730" s="49">
        <f t="shared" ca="1" si="204"/>
        <v>581744300</v>
      </c>
    </row>
    <row r="1731" spans="1:15" x14ac:dyDescent="0.25">
      <c r="A1731">
        <v>1716</v>
      </c>
      <c r="B1731" s="93">
        <v>39706</v>
      </c>
      <c r="C1731" s="48">
        <v>121.629997</v>
      </c>
      <c r="D1731" s="48">
        <v>125.650002</v>
      </c>
      <c r="E1731" s="48">
        <v>119.889999</v>
      </c>
      <c r="F1731" s="48">
        <v>120.089996</v>
      </c>
      <c r="G1731" s="49">
        <v>483607000</v>
      </c>
      <c r="H1731" s="48">
        <v>103.61808000000001</v>
      </c>
      <c r="I1731" s="52">
        <f t="shared" si="202"/>
        <v>0.862836901085416</v>
      </c>
      <c r="J1731" s="52">
        <f t="shared" ca="1" si="203"/>
        <v>1</v>
      </c>
      <c r="K1731" s="48">
        <f t="shared" si="198"/>
        <v>104.95</v>
      </c>
      <c r="L1731" s="48">
        <f t="shared" si="199"/>
        <v>108.42</v>
      </c>
      <c r="M1731" s="48">
        <f t="shared" si="200"/>
        <v>103.45</v>
      </c>
      <c r="N1731" s="48">
        <f t="shared" si="201"/>
        <v>103.62</v>
      </c>
      <c r="O1731" s="49">
        <f t="shared" ca="1" si="204"/>
        <v>483607000</v>
      </c>
    </row>
    <row r="1732" spans="1:15" x14ac:dyDescent="0.25">
      <c r="A1732">
        <v>1717</v>
      </c>
      <c r="B1732" s="93">
        <v>39703</v>
      </c>
      <c r="C1732" s="48">
        <v>124.290001</v>
      </c>
      <c r="D1732" s="48">
        <v>126.209999</v>
      </c>
      <c r="E1732" s="48">
        <v>123.83000199999999</v>
      </c>
      <c r="F1732" s="48">
        <v>126.089996</v>
      </c>
      <c r="G1732" s="49">
        <v>297851200</v>
      </c>
      <c r="H1732" s="48">
        <v>108.795101</v>
      </c>
      <c r="I1732" s="52">
        <f t="shared" si="202"/>
        <v>0.86283689786142914</v>
      </c>
      <c r="J1732" s="52">
        <f t="shared" ca="1" si="203"/>
        <v>1</v>
      </c>
      <c r="K1732" s="48">
        <f t="shared" si="198"/>
        <v>107.24</v>
      </c>
      <c r="L1732" s="48">
        <f t="shared" si="199"/>
        <v>108.9</v>
      </c>
      <c r="M1732" s="48">
        <f t="shared" si="200"/>
        <v>106.85</v>
      </c>
      <c r="N1732" s="48">
        <f t="shared" si="201"/>
        <v>108.8</v>
      </c>
      <c r="O1732" s="49">
        <f t="shared" ca="1" si="204"/>
        <v>297851200</v>
      </c>
    </row>
    <row r="1733" spans="1:15" x14ac:dyDescent="0.25">
      <c r="A1733">
        <v>1718</v>
      </c>
      <c r="B1733" s="93">
        <v>39702</v>
      </c>
      <c r="C1733" s="48">
        <v>122.120003</v>
      </c>
      <c r="D1733" s="48">
        <v>125.739998</v>
      </c>
      <c r="E1733" s="48">
        <v>121.599998</v>
      </c>
      <c r="F1733" s="48">
        <v>125.510002</v>
      </c>
      <c r="G1733" s="49">
        <v>375369400</v>
      </c>
      <c r="H1733" s="48">
        <v>108.294661</v>
      </c>
      <c r="I1733" s="52">
        <f t="shared" si="202"/>
        <v>0.86283689964406185</v>
      </c>
      <c r="J1733" s="52">
        <f t="shared" ca="1" si="203"/>
        <v>1</v>
      </c>
      <c r="K1733" s="48">
        <f t="shared" si="198"/>
        <v>105.37</v>
      </c>
      <c r="L1733" s="48">
        <f t="shared" si="199"/>
        <v>108.49</v>
      </c>
      <c r="M1733" s="48">
        <f t="shared" si="200"/>
        <v>104.92</v>
      </c>
      <c r="N1733" s="48">
        <f t="shared" si="201"/>
        <v>108.29</v>
      </c>
      <c r="O1733" s="49">
        <f t="shared" ca="1" si="204"/>
        <v>375369400</v>
      </c>
    </row>
    <row r="1734" spans="1:15" x14ac:dyDescent="0.25">
      <c r="A1734">
        <v>1719</v>
      </c>
      <c r="B1734" s="93">
        <v>39701</v>
      </c>
      <c r="C1734" s="48">
        <v>123.889999</v>
      </c>
      <c r="D1734" s="48">
        <v>124.900002</v>
      </c>
      <c r="E1734" s="48">
        <v>122.550003</v>
      </c>
      <c r="F1734" s="48">
        <v>123.720001</v>
      </c>
      <c r="G1734" s="49">
        <v>298916600</v>
      </c>
      <c r="H1734" s="48">
        <v>106.750182</v>
      </c>
      <c r="I1734" s="52">
        <f t="shared" si="202"/>
        <v>0.86283689894247573</v>
      </c>
      <c r="J1734" s="52">
        <f t="shared" ca="1" si="203"/>
        <v>1</v>
      </c>
      <c r="K1734" s="48">
        <f t="shared" si="198"/>
        <v>106.9</v>
      </c>
      <c r="L1734" s="48">
        <f t="shared" si="199"/>
        <v>107.77</v>
      </c>
      <c r="M1734" s="48">
        <f t="shared" si="200"/>
        <v>105.74</v>
      </c>
      <c r="N1734" s="48">
        <f t="shared" si="201"/>
        <v>106.75</v>
      </c>
      <c r="O1734" s="49">
        <f t="shared" ca="1" si="204"/>
        <v>298916600</v>
      </c>
    </row>
    <row r="1735" spans="1:15" x14ac:dyDescent="0.25">
      <c r="A1735">
        <v>1720</v>
      </c>
      <c r="B1735" s="93">
        <v>39700</v>
      </c>
      <c r="C1735" s="48">
        <v>127.099998</v>
      </c>
      <c r="D1735" s="48">
        <v>127.360001</v>
      </c>
      <c r="E1735" s="48">
        <v>122.800003</v>
      </c>
      <c r="F1735" s="48">
        <v>123.220001</v>
      </c>
      <c r="G1735" s="49">
        <v>377326800</v>
      </c>
      <c r="H1735" s="48">
        <v>106.318764</v>
      </c>
      <c r="I1735" s="52">
        <f t="shared" si="202"/>
        <v>0.86283690259018908</v>
      </c>
      <c r="J1735" s="52">
        <f t="shared" ca="1" si="203"/>
        <v>1</v>
      </c>
      <c r="K1735" s="48">
        <f t="shared" si="198"/>
        <v>109.67</v>
      </c>
      <c r="L1735" s="48">
        <f t="shared" si="199"/>
        <v>109.89</v>
      </c>
      <c r="M1735" s="48">
        <f t="shared" si="200"/>
        <v>105.96</v>
      </c>
      <c r="N1735" s="48">
        <f t="shared" si="201"/>
        <v>106.32</v>
      </c>
      <c r="O1735" s="49">
        <f t="shared" ca="1" si="204"/>
        <v>377326800</v>
      </c>
    </row>
    <row r="1736" spans="1:15" x14ac:dyDescent="0.25">
      <c r="A1736">
        <v>1721</v>
      </c>
      <c r="B1736" s="93">
        <v>39699</v>
      </c>
      <c r="C1736" s="48">
        <v>128.03999300000001</v>
      </c>
      <c r="D1736" s="48">
        <v>128.240005</v>
      </c>
      <c r="E1736" s="48">
        <v>124.41999800000001</v>
      </c>
      <c r="F1736" s="48">
        <v>126.989998</v>
      </c>
      <c r="G1736" s="49">
        <v>364075300</v>
      </c>
      <c r="H1736" s="48">
        <v>109.571656</v>
      </c>
      <c r="I1736" s="52">
        <f t="shared" si="202"/>
        <v>0.86283689838313093</v>
      </c>
      <c r="J1736" s="52">
        <f t="shared" ca="1" si="203"/>
        <v>1</v>
      </c>
      <c r="K1736" s="48">
        <f t="shared" si="198"/>
        <v>110.48</v>
      </c>
      <c r="L1736" s="48">
        <f t="shared" si="199"/>
        <v>110.65</v>
      </c>
      <c r="M1736" s="48">
        <f t="shared" si="200"/>
        <v>107.35</v>
      </c>
      <c r="N1736" s="48">
        <f t="shared" si="201"/>
        <v>109.57</v>
      </c>
      <c r="O1736" s="49">
        <f t="shared" ca="1" si="204"/>
        <v>364075300</v>
      </c>
    </row>
    <row r="1737" spans="1:15" x14ac:dyDescent="0.25">
      <c r="A1737">
        <v>1722</v>
      </c>
      <c r="B1737" s="93">
        <v>39696</v>
      </c>
      <c r="C1737" s="48">
        <v>123.290001</v>
      </c>
      <c r="D1737" s="48">
        <v>124.949997</v>
      </c>
      <c r="E1737" s="48">
        <v>122</v>
      </c>
      <c r="F1737" s="48">
        <v>124.41999800000001</v>
      </c>
      <c r="G1737" s="49">
        <v>289503400</v>
      </c>
      <c r="H1737" s="48">
        <v>107.35416499999999</v>
      </c>
      <c r="I1737" s="52">
        <f t="shared" si="202"/>
        <v>0.8628368970075051</v>
      </c>
      <c r="J1737" s="52">
        <f t="shared" ca="1" si="203"/>
        <v>1</v>
      </c>
      <c r="K1737" s="48">
        <f t="shared" si="198"/>
        <v>106.38</v>
      </c>
      <c r="L1737" s="48">
        <f t="shared" si="199"/>
        <v>107.81</v>
      </c>
      <c r="M1737" s="48">
        <f t="shared" si="200"/>
        <v>105.27</v>
      </c>
      <c r="N1737" s="48">
        <f t="shared" si="201"/>
        <v>107.35</v>
      </c>
      <c r="O1737" s="49">
        <f t="shared" ca="1" si="204"/>
        <v>289503400</v>
      </c>
    </row>
    <row r="1738" spans="1:15" x14ac:dyDescent="0.25">
      <c r="A1738">
        <v>1723</v>
      </c>
      <c r="B1738" s="93">
        <v>39695</v>
      </c>
      <c r="C1738" s="48">
        <v>126.970001</v>
      </c>
      <c r="D1738" s="48">
        <v>127.230003</v>
      </c>
      <c r="E1738" s="48">
        <v>123.959999</v>
      </c>
      <c r="F1738" s="48">
        <v>124.029999</v>
      </c>
      <c r="G1738" s="49">
        <v>340042500</v>
      </c>
      <c r="H1738" s="48">
        <v>107.01765899999999</v>
      </c>
      <c r="I1738" s="52">
        <f t="shared" si="202"/>
        <v>0.86283689319387957</v>
      </c>
      <c r="J1738" s="52">
        <f t="shared" ca="1" si="203"/>
        <v>1</v>
      </c>
      <c r="K1738" s="48">
        <f t="shared" si="198"/>
        <v>109.55</v>
      </c>
      <c r="L1738" s="48">
        <f t="shared" si="199"/>
        <v>109.78</v>
      </c>
      <c r="M1738" s="48">
        <f t="shared" si="200"/>
        <v>106.96</v>
      </c>
      <c r="N1738" s="48">
        <f t="shared" si="201"/>
        <v>107.02</v>
      </c>
      <c r="O1738" s="49">
        <f t="shared" ca="1" si="204"/>
        <v>340042500</v>
      </c>
    </row>
    <row r="1739" spans="1:15" x14ac:dyDescent="0.25">
      <c r="A1739">
        <v>1724</v>
      </c>
      <c r="B1739" s="93">
        <v>39694</v>
      </c>
      <c r="C1739" s="48">
        <v>127.879997</v>
      </c>
      <c r="D1739" s="48">
        <v>128.5</v>
      </c>
      <c r="E1739" s="48">
        <v>126.93</v>
      </c>
      <c r="F1739" s="48">
        <v>127.879997</v>
      </c>
      <c r="G1739" s="49">
        <v>251947000</v>
      </c>
      <c r="H1739" s="48">
        <v>110.33958</v>
      </c>
      <c r="I1739" s="52">
        <f t="shared" si="202"/>
        <v>0.86283689856514456</v>
      </c>
      <c r="J1739" s="52">
        <f t="shared" ca="1" si="203"/>
        <v>1</v>
      </c>
      <c r="K1739" s="48">
        <f t="shared" si="198"/>
        <v>110.34</v>
      </c>
      <c r="L1739" s="48">
        <f t="shared" si="199"/>
        <v>110.87</v>
      </c>
      <c r="M1739" s="48">
        <f t="shared" si="200"/>
        <v>109.52</v>
      </c>
      <c r="N1739" s="48">
        <f t="shared" si="201"/>
        <v>110.34</v>
      </c>
      <c r="O1739" s="49">
        <f t="shared" ca="1" si="204"/>
        <v>251947000</v>
      </c>
    </row>
    <row r="1740" spans="1:15" x14ac:dyDescent="0.25">
      <c r="A1740">
        <v>1725</v>
      </c>
      <c r="B1740" s="93">
        <v>39693</v>
      </c>
      <c r="C1740" s="48">
        <v>130.029999</v>
      </c>
      <c r="D1740" s="48">
        <v>130.71000699999999</v>
      </c>
      <c r="E1740" s="48">
        <v>127.519997</v>
      </c>
      <c r="F1740" s="48">
        <v>127.989998</v>
      </c>
      <c r="G1740" s="49">
        <v>252364900</v>
      </c>
      <c r="H1740" s="48">
        <v>110.434493</v>
      </c>
      <c r="I1740" s="52">
        <f t="shared" si="202"/>
        <v>0.86283689917707473</v>
      </c>
      <c r="J1740" s="52">
        <f t="shared" ca="1" si="203"/>
        <v>1</v>
      </c>
      <c r="K1740" s="48">
        <f t="shared" si="198"/>
        <v>112.19</v>
      </c>
      <c r="L1740" s="48">
        <f t="shared" si="199"/>
        <v>112.78</v>
      </c>
      <c r="M1740" s="48">
        <f t="shared" si="200"/>
        <v>110.03</v>
      </c>
      <c r="N1740" s="48">
        <f t="shared" si="201"/>
        <v>110.43</v>
      </c>
      <c r="O1740" s="49">
        <f t="shared" ca="1" si="204"/>
        <v>252364900</v>
      </c>
    </row>
    <row r="1741" spans="1:15" x14ac:dyDescent="0.25">
      <c r="A1741">
        <v>1726</v>
      </c>
      <c r="B1741" s="93">
        <v>39689</v>
      </c>
      <c r="C1741" s="48">
        <v>129.729996</v>
      </c>
      <c r="D1741" s="48">
        <v>130.13999899999999</v>
      </c>
      <c r="E1741" s="48">
        <v>128.509995</v>
      </c>
      <c r="F1741" s="48">
        <v>128.78999300000001</v>
      </c>
      <c r="G1741" s="49">
        <v>189195800</v>
      </c>
      <c r="H1741" s="48">
        <v>111.124758</v>
      </c>
      <c r="I1741" s="52">
        <f t="shared" si="202"/>
        <v>0.86283689758411586</v>
      </c>
      <c r="J1741" s="52">
        <f t="shared" ca="1" si="203"/>
        <v>1</v>
      </c>
      <c r="K1741" s="48">
        <f t="shared" si="198"/>
        <v>111.94</v>
      </c>
      <c r="L1741" s="48">
        <f t="shared" si="199"/>
        <v>112.29</v>
      </c>
      <c r="M1741" s="48">
        <f t="shared" si="200"/>
        <v>110.88</v>
      </c>
      <c r="N1741" s="48">
        <f t="shared" si="201"/>
        <v>111.12</v>
      </c>
      <c r="O1741" s="49">
        <f t="shared" ca="1" si="204"/>
        <v>189195800</v>
      </c>
    </row>
    <row r="1742" spans="1:15" x14ac:dyDescent="0.25">
      <c r="A1742">
        <v>1727</v>
      </c>
      <c r="B1742" s="93">
        <v>39688</v>
      </c>
      <c r="C1742" s="48">
        <v>129.279999</v>
      </c>
      <c r="D1742" s="48">
        <v>130.33999600000001</v>
      </c>
      <c r="E1742" s="48">
        <v>129.11000100000001</v>
      </c>
      <c r="F1742" s="48">
        <v>130.19000199999999</v>
      </c>
      <c r="G1742" s="49">
        <v>167537100</v>
      </c>
      <c r="H1742" s="48">
        <v>112.33273800000001</v>
      </c>
      <c r="I1742" s="52">
        <f t="shared" si="202"/>
        <v>0.86283690202263008</v>
      </c>
      <c r="J1742" s="52">
        <f t="shared" ca="1" si="203"/>
        <v>1</v>
      </c>
      <c r="K1742" s="48">
        <f t="shared" si="198"/>
        <v>111.55</v>
      </c>
      <c r="L1742" s="48">
        <f t="shared" si="199"/>
        <v>112.46</v>
      </c>
      <c r="M1742" s="48">
        <f t="shared" si="200"/>
        <v>111.4</v>
      </c>
      <c r="N1742" s="48">
        <f t="shared" si="201"/>
        <v>112.33</v>
      </c>
      <c r="O1742" s="49">
        <f t="shared" ca="1" si="204"/>
        <v>167537100</v>
      </c>
    </row>
    <row r="1743" spans="1:15" x14ac:dyDescent="0.25">
      <c r="A1743">
        <v>1728</v>
      </c>
      <c r="B1743" s="93">
        <v>39687</v>
      </c>
      <c r="C1743" s="48">
        <v>127.550003</v>
      </c>
      <c r="D1743" s="48">
        <v>128.83000200000001</v>
      </c>
      <c r="E1743" s="48">
        <v>127.300003</v>
      </c>
      <c r="F1743" s="48">
        <v>128.63000500000001</v>
      </c>
      <c r="G1743" s="49">
        <v>171032800</v>
      </c>
      <c r="H1743" s="48">
        <v>110.98671400000001</v>
      </c>
      <c r="I1743" s="52">
        <f t="shared" si="202"/>
        <v>0.86283689408237207</v>
      </c>
      <c r="J1743" s="52">
        <f t="shared" ca="1" si="203"/>
        <v>1</v>
      </c>
      <c r="K1743" s="48">
        <f t="shared" si="198"/>
        <v>110.05</v>
      </c>
      <c r="L1743" s="48">
        <f t="shared" si="199"/>
        <v>111.16</v>
      </c>
      <c r="M1743" s="48">
        <f t="shared" si="200"/>
        <v>109.84</v>
      </c>
      <c r="N1743" s="48">
        <f t="shared" si="201"/>
        <v>110.99</v>
      </c>
      <c r="O1743" s="49">
        <f t="shared" ca="1" si="204"/>
        <v>171032800</v>
      </c>
    </row>
    <row r="1744" spans="1:15" x14ac:dyDescent="0.25">
      <c r="A1744">
        <v>1729</v>
      </c>
      <c r="B1744" s="93">
        <v>39686</v>
      </c>
      <c r="C1744" s="48">
        <v>127.019997</v>
      </c>
      <c r="D1744" s="48">
        <v>127.870003</v>
      </c>
      <c r="E1744" s="48">
        <v>126.58000199999999</v>
      </c>
      <c r="F1744" s="48">
        <v>127.389999</v>
      </c>
      <c r="G1744" s="49">
        <v>159117200</v>
      </c>
      <c r="H1744" s="48">
        <v>109.916792</v>
      </c>
      <c r="I1744" s="52">
        <f t="shared" si="202"/>
        <v>0.86283690134890412</v>
      </c>
      <c r="J1744" s="52">
        <f t="shared" ca="1" si="203"/>
        <v>1</v>
      </c>
      <c r="K1744" s="48">
        <f t="shared" ref="K1744:K1807" si="205">ROUND($I1744*C1744,2)</f>
        <v>109.6</v>
      </c>
      <c r="L1744" s="48">
        <f t="shared" ref="L1744:L1807" si="206">ROUND($I1744*D1744,2)</f>
        <v>110.33</v>
      </c>
      <c r="M1744" s="48">
        <f t="shared" ref="M1744:M1807" si="207">ROUND($I1744*E1744,2)</f>
        <v>109.22</v>
      </c>
      <c r="N1744" s="48">
        <f t="shared" ref="N1744:N1807" si="208">ROUND($I1744*F1744,2)</f>
        <v>109.92</v>
      </c>
      <c r="O1744" s="49">
        <f t="shared" ca="1" si="204"/>
        <v>159117200</v>
      </c>
    </row>
    <row r="1745" spans="1:15" x14ac:dyDescent="0.25">
      <c r="A1745">
        <v>1730</v>
      </c>
      <c r="B1745" s="93">
        <v>39685</v>
      </c>
      <c r="C1745" s="48">
        <v>128.800003</v>
      </c>
      <c r="D1745" s="48">
        <v>129.64999399999999</v>
      </c>
      <c r="E1745" s="48">
        <v>126.75</v>
      </c>
      <c r="F1745" s="48">
        <v>127.019997</v>
      </c>
      <c r="G1745" s="49">
        <v>171936900</v>
      </c>
      <c r="H1745" s="48">
        <v>109.59754</v>
      </c>
      <c r="I1745" s="52">
        <f t="shared" si="202"/>
        <v>0.86283689646127126</v>
      </c>
      <c r="J1745" s="52">
        <f t="shared" ca="1" si="203"/>
        <v>1</v>
      </c>
      <c r="K1745" s="48">
        <f t="shared" si="205"/>
        <v>111.13</v>
      </c>
      <c r="L1745" s="48">
        <f t="shared" si="206"/>
        <v>111.87</v>
      </c>
      <c r="M1745" s="48">
        <f t="shared" si="207"/>
        <v>109.36</v>
      </c>
      <c r="N1745" s="48">
        <f t="shared" si="208"/>
        <v>109.6</v>
      </c>
      <c r="O1745" s="49">
        <f t="shared" ca="1" si="204"/>
        <v>171936900</v>
      </c>
    </row>
    <row r="1746" spans="1:15" x14ac:dyDescent="0.25">
      <c r="A1746">
        <v>1731</v>
      </c>
      <c r="B1746" s="93">
        <v>39682</v>
      </c>
      <c r="C1746" s="48">
        <v>128.66999799999999</v>
      </c>
      <c r="D1746" s="48">
        <v>129.64999399999999</v>
      </c>
      <c r="E1746" s="48">
        <v>127.800003</v>
      </c>
      <c r="F1746" s="48">
        <v>129.64999399999999</v>
      </c>
      <c r="G1746" s="49">
        <v>167715300</v>
      </c>
      <c r="H1746" s="48">
        <v>111.866798</v>
      </c>
      <c r="I1746" s="52">
        <f t="shared" ref="I1746:I1809" si="209">H1746/F1746</f>
        <v>0.86283689299669397</v>
      </c>
      <c r="J1746" s="52">
        <f t="shared" ref="J1746:J1809" ca="1" si="210">INDEX(OFFSET($T$15,0,0,$S$13+1,1),MATCH(B1746,OFFSET($Q$15,0,0,$S$13+1,1),-1))</f>
        <v>1</v>
      </c>
      <c r="K1746" s="48">
        <f t="shared" si="205"/>
        <v>111.02</v>
      </c>
      <c r="L1746" s="48">
        <f t="shared" si="206"/>
        <v>111.87</v>
      </c>
      <c r="M1746" s="48">
        <f t="shared" si="207"/>
        <v>110.27</v>
      </c>
      <c r="N1746" s="48">
        <f t="shared" si="208"/>
        <v>111.87</v>
      </c>
      <c r="O1746" s="49">
        <f t="shared" ref="O1746:O1809" ca="1" si="211">G1746*J1746</f>
        <v>167715300</v>
      </c>
    </row>
    <row r="1747" spans="1:15" x14ac:dyDescent="0.25">
      <c r="A1747">
        <v>1732</v>
      </c>
      <c r="B1747" s="93">
        <v>39681</v>
      </c>
      <c r="C1747" s="48">
        <v>126.75</v>
      </c>
      <c r="D1747" s="48">
        <v>128.44000199999999</v>
      </c>
      <c r="E1747" s="48">
        <v>126.599998</v>
      </c>
      <c r="F1747" s="48">
        <v>127.800003</v>
      </c>
      <c r="G1747" s="49">
        <v>180609800</v>
      </c>
      <c r="H1747" s="48">
        <v>110.27055799999999</v>
      </c>
      <c r="I1747" s="52">
        <f t="shared" si="209"/>
        <v>0.86283689680351561</v>
      </c>
      <c r="J1747" s="52">
        <f t="shared" ca="1" si="210"/>
        <v>1</v>
      </c>
      <c r="K1747" s="48">
        <f t="shared" si="205"/>
        <v>109.36</v>
      </c>
      <c r="L1747" s="48">
        <f t="shared" si="206"/>
        <v>110.82</v>
      </c>
      <c r="M1747" s="48">
        <f t="shared" si="207"/>
        <v>109.24</v>
      </c>
      <c r="N1747" s="48">
        <f t="shared" si="208"/>
        <v>110.27</v>
      </c>
      <c r="O1747" s="49">
        <f t="shared" ca="1" si="211"/>
        <v>180609800</v>
      </c>
    </row>
    <row r="1748" spans="1:15" x14ac:dyDescent="0.25">
      <c r="A1748">
        <v>1733</v>
      </c>
      <c r="B1748" s="93">
        <v>39680</v>
      </c>
      <c r="C1748" s="48">
        <v>127.389999</v>
      </c>
      <c r="D1748" s="48">
        <v>127.949997</v>
      </c>
      <c r="E1748" s="48">
        <v>126.339996</v>
      </c>
      <c r="F1748" s="48">
        <v>127.58000199999999</v>
      </c>
      <c r="G1748" s="49">
        <v>225498200</v>
      </c>
      <c r="H1748" s="48">
        <v>110.080733</v>
      </c>
      <c r="I1748" s="52">
        <f t="shared" si="209"/>
        <v>0.86283689664779906</v>
      </c>
      <c r="J1748" s="52">
        <f t="shared" ca="1" si="210"/>
        <v>1</v>
      </c>
      <c r="K1748" s="48">
        <f t="shared" si="205"/>
        <v>109.92</v>
      </c>
      <c r="L1748" s="48">
        <f t="shared" si="206"/>
        <v>110.4</v>
      </c>
      <c r="M1748" s="48">
        <f t="shared" si="207"/>
        <v>109.01</v>
      </c>
      <c r="N1748" s="48">
        <f t="shared" si="208"/>
        <v>110.08</v>
      </c>
      <c r="O1748" s="49">
        <f t="shared" ca="1" si="211"/>
        <v>225498200</v>
      </c>
    </row>
    <row r="1749" spans="1:15" x14ac:dyDescent="0.25">
      <c r="A1749">
        <v>1734</v>
      </c>
      <c r="B1749" s="93">
        <v>39679</v>
      </c>
      <c r="C1749" s="48">
        <v>127.41999800000001</v>
      </c>
      <c r="D1749" s="48">
        <v>127.69000200000001</v>
      </c>
      <c r="E1749" s="48">
        <v>126.529999</v>
      </c>
      <c r="F1749" s="48">
        <v>126.989998</v>
      </c>
      <c r="G1749" s="49">
        <v>194673700</v>
      </c>
      <c r="H1749" s="48">
        <v>109.571656</v>
      </c>
      <c r="I1749" s="52">
        <f t="shared" si="209"/>
        <v>0.86283689838313093</v>
      </c>
      <c r="J1749" s="52">
        <f t="shared" ca="1" si="210"/>
        <v>1</v>
      </c>
      <c r="K1749" s="48">
        <f t="shared" si="205"/>
        <v>109.94</v>
      </c>
      <c r="L1749" s="48">
        <f t="shared" si="206"/>
        <v>110.18</v>
      </c>
      <c r="M1749" s="48">
        <f t="shared" si="207"/>
        <v>109.17</v>
      </c>
      <c r="N1749" s="48">
        <f t="shared" si="208"/>
        <v>109.57</v>
      </c>
      <c r="O1749" s="49">
        <f t="shared" ca="1" si="211"/>
        <v>194673700</v>
      </c>
    </row>
    <row r="1750" spans="1:15" x14ac:dyDescent="0.25">
      <c r="A1750">
        <v>1735</v>
      </c>
      <c r="B1750" s="93">
        <v>39678</v>
      </c>
      <c r="C1750" s="48">
        <v>130.429993</v>
      </c>
      <c r="D1750" s="48">
        <v>130.479996</v>
      </c>
      <c r="E1750" s="48">
        <v>127.660004</v>
      </c>
      <c r="F1750" s="48">
        <v>128.38999899999999</v>
      </c>
      <c r="G1750" s="49">
        <v>172275100</v>
      </c>
      <c r="H1750" s="48">
        <v>110.779629</v>
      </c>
      <c r="I1750" s="52">
        <f t="shared" si="209"/>
        <v>0.86283690211727482</v>
      </c>
      <c r="J1750" s="52">
        <f t="shared" ca="1" si="210"/>
        <v>1</v>
      </c>
      <c r="K1750" s="48">
        <f t="shared" si="205"/>
        <v>112.54</v>
      </c>
      <c r="L1750" s="48">
        <f t="shared" si="206"/>
        <v>112.58</v>
      </c>
      <c r="M1750" s="48">
        <f t="shared" si="207"/>
        <v>110.15</v>
      </c>
      <c r="N1750" s="48">
        <f t="shared" si="208"/>
        <v>110.78</v>
      </c>
      <c r="O1750" s="49">
        <f t="shared" ca="1" si="211"/>
        <v>172275100</v>
      </c>
    </row>
    <row r="1751" spans="1:15" x14ac:dyDescent="0.25">
      <c r="A1751">
        <v>1736</v>
      </c>
      <c r="B1751" s="93">
        <v>39675</v>
      </c>
      <c r="C1751" s="48">
        <v>129.929993</v>
      </c>
      <c r="D1751" s="48">
        <v>130.5</v>
      </c>
      <c r="E1751" s="48">
        <v>129.300003</v>
      </c>
      <c r="F1751" s="48">
        <v>130.16999799999999</v>
      </c>
      <c r="G1751" s="49">
        <v>181000800</v>
      </c>
      <c r="H1751" s="48">
        <v>112.315477</v>
      </c>
      <c r="I1751" s="52">
        <f t="shared" si="209"/>
        <v>0.86283689579529688</v>
      </c>
      <c r="J1751" s="52">
        <f t="shared" ca="1" si="210"/>
        <v>1</v>
      </c>
      <c r="K1751" s="48">
        <f t="shared" si="205"/>
        <v>112.11</v>
      </c>
      <c r="L1751" s="48">
        <f t="shared" si="206"/>
        <v>112.6</v>
      </c>
      <c r="M1751" s="48">
        <f t="shared" si="207"/>
        <v>111.56</v>
      </c>
      <c r="N1751" s="48">
        <f t="shared" si="208"/>
        <v>112.32</v>
      </c>
      <c r="O1751" s="49">
        <f t="shared" ca="1" si="211"/>
        <v>181000800</v>
      </c>
    </row>
    <row r="1752" spans="1:15" x14ac:dyDescent="0.25">
      <c r="A1752">
        <v>1737</v>
      </c>
      <c r="B1752" s="93">
        <v>39674</v>
      </c>
      <c r="C1752" s="48">
        <v>127.839996</v>
      </c>
      <c r="D1752" s="48">
        <v>130.279999</v>
      </c>
      <c r="E1752" s="48">
        <v>127.75</v>
      </c>
      <c r="F1752" s="48">
        <v>129.53999300000001</v>
      </c>
      <c r="G1752" s="49">
        <v>239555300</v>
      </c>
      <c r="H1752" s="48">
        <v>111.77188599999999</v>
      </c>
      <c r="I1752" s="52">
        <f t="shared" si="209"/>
        <v>0.86283690010698078</v>
      </c>
      <c r="J1752" s="52">
        <f t="shared" ca="1" si="210"/>
        <v>1</v>
      </c>
      <c r="K1752" s="48">
        <f t="shared" si="205"/>
        <v>110.31</v>
      </c>
      <c r="L1752" s="48">
        <f t="shared" si="206"/>
        <v>112.41</v>
      </c>
      <c r="M1752" s="48">
        <f t="shared" si="207"/>
        <v>110.23</v>
      </c>
      <c r="N1752" s="48">
        <f t="shared" si="208"/>
        <v>111.77</v>
      </c>
      <c r="O1752" s="49">
        <f t="shared" ca="1" si="211"/>
        <v>239555300</v>
      </c>
    </row>
    <row r="1753" spans="1:15" x14ac:dyDescent="0.25">
      <c r="A1753">
        <v>1738</v>
      </c>
      <c r="B1753" s="93">
        <v>39673</v>
      </c>
      <c r="C1753" s="48">
        <v>128.78999300000001</v>
      </c>
      <c r="D1753" s="48">
        <v>129.64999399999999</v>
      </c>
      <c r="E1753" s="48">
        <v>127.66999800000001</v>
      </c>
      <c r="F1753" s="48">
        <v>128.570007</v>
      </c>
      <c r="G1753" s="49">
        <v>256393200</v>
      </c>
      <c r="H1753" s="48">
        <v>110.934946</v>
      </c>
      <c r="I1753" s="52">
        <f t="shared" si="209"/>
        <v>0.86283689787774531</v>
      </c>
      <c r="J1753" s="52">
        <f t="shared" ca="1" si="210"/>
        <v>1</v>
      </c>
      <c r="K1753" s="48">
        <f t="shared" si="205"/>
        <v>111.12</v>
      </c>
      <c r="L1753" s="48">
        <f t="shared" si="206"/>
        <v>111.87</v>
      </c>
      <c r="M1753" s="48">
        <f t="shared" si="207"/>
        <v>110.16</v>
      </c>
      <c r="N1753" s="48">
        <f t="shared" si="208"/>
        <v>110.93</v>
      </c>
      <c r="O1753" s="49">
        <f t="shared" ca="1" si="211"/>
        <v>256393200</v>
      </c>
    </row>
    <row r="1754" spans="1:15" x14ac:dyDescent="0.25">
      <c r="A1754">
        <v>1739</v>
      </c>
      <c r="B1754" s="93">
        <v>39672</v>
      </c>
      <c r="C1754" s="48">
        <v>130.279999</v>
      </c>
      <c r="D1754" s="48">
        <v>130.699997</v>
      </c>
      <c r="E1754" s="48">
        <v>128.729996</v>
      </c>
      <c r="F1754" s="48">
        <v>129.35000600000001</v>
      </c>
      <c r="G1754" s="49">
        <v>213200800</v>
      </c>
      <c r="H1754" s="48">
        <v>111.607958</v>
      </c>
      <c r="I1754" s="52">
        <f t="shared" si="209"/>
        <v>0.86283689851548973</v>
      </c>
      <c r="J1754" s="52">
        <f t="shared" ca="1" si="210"/>
        <v>1</v>
      </c>
      <c r="K1754" s="48">
        <f t="shared" si="205"/>
        <v>112.41</v>
      </c>
      <c r="L1754" s="48">
        <f t="shared" si="206"/>
        <v>112.77</v>
      </c>
      <c r="M1754" s="48">
        <f t="shared" si="207"/>
        <v>111.07</v>
      </c>
      <c r="N1754" s="48">
        <f t="shared" si="208"/>
        <v>111.61</v>
      </c>
      <c r="O1754" s="49">
        <f t="shared" ca="1" si="211"/>
        <v>213200800</v>
      </c>
    </row>
    <row r="1755" spans="1:15" x14ac:dyDescent="0.25">
      <c r="A1755">
        <v>1740</v>
      </c>
      <c r="B1755" s="93">
        <v>39671</v>
      </c>
      <c r="C1755" s="48">
        <v>129.470001</v>
      </c>
      <c r="D1755" s="48">
        <v>131.509995</v>
      </c>
      <c r="E1755" s="48">
        <v>129.229996</v>
      </c>
      <c r="F1755" s="48">
        <v>130.71000699999999</v>
      </c>
      <c r="G1755" s="49">
        <v>249425800</v>
      </c>
      <c r="H1755" s="48">
        <v>112.781417</v>
      </c>
      <c r="I1755" s="52">
        <f t="shared" si="209"/>
        <v>0.862836898172609</v>
      </c>
      <c r="J1755" s="52">
        <f t="shared" ca="1" si="210"/>
        <v>1</v>
      </c>
      <c r="K1755" s="48">
        <f t="shared" si="205"/>
        <v>111.71</v>
      </c>
      <c r="L1755" s="48">
        <f t="shared" si="206"/>
        <v>113.47</v>
      </c>
      <c r="M1755" s="48">
        <f t="shared" si="207"/>
        <v>111.5</v>
      </c>
      <c r="N1755" s="48">
        <f t="shared" si="208"/>
        <v>112.78</v>
      </c>
      <c r="O1755" s="49">
        <f t="shared" ca="1" si="211"/>
        <v>249425800</v>
      </c>
    </row>
    <row r="1756" spans="1:15" x14ac:dyDescent="0.25">
      <c r="A1756">
        <v>1741</v>
      </c>
      <c r="B1756" s="93">
        <v>39668</v>
      </c>
      <c r="C1756" s="48">
        <v>126.58000199999999</v>
      </c>
      <c r="D1756" s="48">
        <v>129.929993</v>
      </c>
      <c r="E1756" s="48">
        <v>126.379997</v>
      </c>
      <c r="F1756" s="48">
        <v>129.36999499999999</v>
      </c>
      <c r="G1756" s="49">
        <v>260811700</v>
      </c>
      <c r="H1756" s="48">
        <v>111.62520499999999</v>
      </c>
      <c r="I1756" s="52">
        <f t="shared" si="209"/>
        <v>0.86283689660805818</v>
      </c>
      <c r="J1756" s="52">
        <f t="shared" ca="1" si="210"/>
        <v>1</v>
      </c>
      <c r="K1756" s="48">
        <f t="shared" si="205"/>
        <v>109.22</v>
      </c>
      <c r="L1756" s="48">
        <f t="shared" si="206"/>
        <v>112.11</v>
      </c>
      <c r="M1756" s="48">
        <f t="shared" si="207"/>
        <v>109.05</v>
      </c>
      <c r="N1756" s="48">
        <f t="shared" si="208"/>
        <v>111.63</v>
      </c>
      <c r="O1756" s="49">
        <f t="shared" ca="1" si="211"/>
        <v>260811700</v>
      </c>
    </row>
    <row r="1757" spans="1:15" x14ac:dyDescent="0.25">
      <c r="A1757">
        <v>1742</v>
      </c>
      <c r="B1757" s="93">
        <v>39667</v>
      </c>
      <c r="C1757" s="48">
        <v>127.959999</v>
      </c>
      <c r="D1757" s="48">
        <v>128.44000199999999</v>
      </c>
      <c r="E1757" s="48">
        <v>126.540001</v>
      </c>
      <c r="F1757" s="48">
        <v>127.010002</v>
      </c>
      <c r="G1757" s="49">
        <v>246312500</v>
      </c>
      <c r="H1757" s="48">
        <v>109.588916</v>
      </c>
      <c r="I1757" s="52">
        <f t="shared" si="209"/>
        <v>0.86283689689257703</v>
      </c>
      <c r="J1757" s="52">
        <f t="shared" ca="1" si="210"/>
        <v>1</v>
      </c>
      <c r="K1757" s="48">
        <f t="shared" si="205"/>
        <v>110.41</v>
      </c>
      <c r="L1757" s="48">
        <f t="shared" si="206"/>
        <v>110.82</v>
      </c>
      <c r="M1757" s="48">
        <f t="shared" si="207"/>
        <v>109.18</v>
      </c>
      <c r="N1757" s="48">
        <f t="shared" si="208"/>
        <v>109.59</v>
      </c>
      <c r="O1757" s="49">
        <f t="shared" ca="1" si="211"/>
        <v>246312500</v>
      </c>
    </row>
    <row r="1758" spans="1:15" x14ac:dyDescent="0.25">
      <c r="A1758">
        <v>1743</v>
      </c>
      <c r="B1758" s="93">
        <v>39666</v>
      </c>
      <c r="C1758" s="48">
        <v>128.020004</v>
      </c>
      <c r="D1758" s="48">
        <v>129.300003</v>
      </c>
      <c r="E1758" s="48">
        <v>127.480003</v>
      </c>
      <c r="F1758" s="48">
        <v>128.929993</v>
      </c>
      <c r="G1758" s="49">
        <v>209555400</v>
      </c>
      <c r="H1758" s="48">
        <v>111.245555</v>
      </c>
      <c r="I1758" s="52">
        <f t="shared" si="209"/>
        <v>0.86283689629921878</v>
      </c>
      <c r="J1758" s="52">
        <f t="shared" ca="1" si="210"/>
        <v>1</v>
      </c>
      <c r="K1758" s="48">
        <f t="shared" si="205"/>
        <v>110.46</v>
      </c>
      <c r="L1758" s="48">
        <f t="shared" si="206"/>
        <v>111.56</v>
      </c>
      <c r="M1758" s="48">
        <f t="shared" si="207"/>
        <v>109.99</v>
      </c>
      <c r="N1758" s="48">
        <f t="shared" si="208"/>
        <v>111.25</v>
      </c>
      <c r="O1758" s="49">
        <f t="shared" ca="1" si="211"/>
        <v>209555400</v>
      </c>
    </row>
    <row r="1759" spans="1:15" x14ac:dyDescent="0.25">
      <c r="A1759">
        <v>1744</v>
      </c>
      <c r="B1759" s="93">
        <v>39665</v>
      </c>
      <c r="C1759" s="48">
        <v>126.019997</v>
      </c>
      <c r="D1759" s="48">
        <v>128.55999800000001</v>
      </c>
      <c r="E1759" s="48">
        <v>124.970001</v>
      </c>
      <c r="F1759" s="48">
        <v>128.36000100000001</v>
      </c>
      <c r="G1759" s="49">
        <v>251577600</v>
      </c>
      <c r="H1759" s="48">
        <v>110.753745</v>
      </c>
      <c r="I1759" s="52">
        <f t="shared" si="209"/>
        <v>0.86283689729793622</v>
      </c>
      <c r="J1759" s="52">
        <f t="shared" ca="1" si="210"/>
        <v>1</v>
      </c>
      <c r="K1759" s="48">
        <f t="shared" si="205"/>
        <v>108.73</v>
      </c>
      <c r="L1759" s="48">
        <f t="shared" si="206"/>
        <v>110.93</v>
      </c>
      <c r="M1759" s="48">
        <f t="shared" si="207"/>
        <v>107.83</v>
      </c>
      <c r="N1759" s="48">
        <f t="shared" si="208"/>
        <v>110.75</v>
      </c>
      <c r="O1759" s="49">
        <f t="shared" ca="1" si="211"/>
        <v>251577600</v>
      </c>
    </row>
    <row r="1760" spans="1:15" x14ac:dyDescent="0.25">
      <c r="A1760">
        <v>1745</v>
      </c>
      <c r="B1760" s="93">
        <v>39664</v>
      </c>
      <c r="C1760" s="48">
        <v>126.040001</v>
      </c>
      <c r="D1760" s="48">
        <v>126.139999</v>
      </c>
      <c r="E1760" s="48">
        <v>124.760002</v>
      </c>
      <c r="F1760" s="48">
        <v>124.989998</v>
      </c>
      <c r="G1760" s="49">
        <v>188239600</v>
      </c>
      <c r="H1760" s="48">
        <v>107.84598200000001</v>
      </c>
      <c r="I1760" s="52">
        <f t="shared" si="209"/>
        <v>0.86283689675713093</v>
      </c>
      <c r="J1760" s="52">
        <f t="shared" ca="1" si="210"/>
        <v>1</v>
      </c>
      <c r="K1760" s="48">
        <f t="shared" si="205"/>
        <v>108.75</v>
      </c>
      <c r="L1760" s="48">
        <f t="shared" si="206"/>
        <v>108.84</v>
      </c>
      <c r="M1760" s="48">
        <f t="shared" si="207"/>
        <v>107.65</v>
      </c>
      <c r="N1760" s="48">
        <f t="shared" si="208"/>
        <v>107.85</v>
      </c>
      <c r="O1760" s="49">
        <f t="shared" ca="1" si="211"/>
        <v>188239600</v>
      </c>
    </row>
    <row r="1761" spans="1:15" x14ac:dyDescent="0.25">
      <c r="A1761">
        <v>1746</v>
      </c>
      <c r="B1761" s="93">
        <v>39661</v>
      </c>
      <c r="C1761" s="48">
        <v>127.120003</v>
      </c>
      <c r="D1761" s="48">
        <v>127.279999</v>
      </c>
      <c r="E1761" s="48">
        <v>125.459999</v>
      </c>
      <c r="F1761" s="48">
        <v>126.160004</v>
      </c>
      <c r="G1761" s="49">
        <v>248690900</v>
      </c>
      <c r="H1761" s="48">
        <v>108.85550600000001</v>
      </c>
      <c r="I1761" s="52">
        <f t="shared" si="209"/>
        <v>0.86283689401278085</v>
      </c>
      <c r="J1761" s="52">
        <f t="shared" ca="1" si="210"/>
        <v>1</v>
      </c>
      <c r="K1761" s="48">
        <f t="shared" si="205"/>
        <v>109.68</v>
      </c>
      <c r="L1761" s="48">
        <f t="shared" si="206"/>
        <v>109.82</v>
      </c>
      <c r="M1761" s="48">
        <f t="shared" si="207"/>
        <v>108.25</v>
      </c>
      <c r="N1761" s="48">
        <f t="shared" si="208"/>
        <v>108.86</v>
      </c>
      <c r="O1761" s="49">
        <f t="shared" ca="1" si="211"/>
        <v>248690900</v>
      </c>
    </row>
    <row r="1762" spans="1:15" x14ac:dyDescent="0.25">
      <c r="A1762">
        <v>1747</v>
      </c>
      <c r="B1762" s="93">
        <v>39660</v>
      </c>
      <c r="C1762" s="48">
        <v>127.400002</v>
      </c>
      <c r="D1762" s="48">
        <v>128.570007</v>
      </c>
      <c r="E1762" s="48">
        <v>126.629997</v>
      </c>
      <c r="F1762" s="48">
        <v>126.83000199999999</v>
      </c>
      <c r="G1762" s="49">
        <v>277402100</v>
      </c>
      <c r="H1762" s="48">
        <v>109.433605</v>
      </c>
      <c r="I1762" s="52">
        <f t="shared" si="209"/>
        <v>0.86283689406549091</v>
      </c>
      <c r="J1762" s="52">
        <f t="shared" ca="1" si="210"/>
        <v>1</v>
      </c>
      <c r="K1762" s="48">
        <f t="shared" si="205"/>
        <v>109.93</v>
      </c>
      <c r="L1762" s="48">
        <f t="shared" si="206"/>
        <v>110.93</v>
      </c>
      <c r="M1762" s="48">
        <f t="shared" si="207"/>
        <v>109.26</v>
      </c>
      <c r="N1762" s="48">
        <f t="shared" si="208"/>
        <v>109.43</v>
      </c>
      <c r="O1762" s="49">
        <f t="shared" ca="1" si="211"/>
        <v>277402100</v>
      </c>
    </row>
    <row r="1763" spans="1:15" x14ac:dyDescent="0.25">
      <c r="A1763">
        <v>1748</v>
      </c>
      <c r="B1763" s="93">
        <v>39659</v>
      </c>
      <c r="C1763" s="48">
        <v>127.110001</v>
      </c>
      <c r="D1763" s="48">
        <v>128.60000600000001</v>
      </c>
      <c r="E1763" s="48">
        <v>126.279999</v>
      </c>
      <c r="F1763" s="48">
        <v>128.529999</v>
      </c>
      <c r="G1763" s="49">
        <v>354710000</v>
      </c>
      <c r="H1763" s="48">
        <v>110.900425</v>
      </c>
      <c r="I1763" s="52">
        <f t="shared" si="209"/>
        <v>0.86283689304315636</v>
      </c>
      <c r="J1763" s="52">
        <f t="shared" ca="1" si="210"/>
        <v>1</v>
      </c>
      <c r="K1763" s="48">
        <f t="shared" si="205"/>
        <v>109.68</v>
      </c>
      <c r="L1763" s="48">
        <f t="shared" si="206"/>
        <v>110.96</v>
      </c>
      <c r="M1763" s="48">
        <f t="shared" si="207"/>
        <v>108.96</v>
      </c>
      <c r="N1763" s="48">
        <f t="shared" si="208"/>
        <v>110.9</v>
      </c>
      <c r="O1763" s="49">
        <f t="shared" ca="1" si="211"/>
        <v>354710000</v>
      </c>
    </row>
    <row r="1764" spans="1:15" x14ac:dyDescent="0.25">
      <c r="A1764">
        <v>1749</v>
      </c>
      <c r="B1764" s="93">
        <v>39658</v>
      </c>
      <c r="C1764" s="48">
        <v>123.980003</v>
      </c>
      <c r="D1764" s="48">
        <v>126.379997</v>
      </c>
      <c r="E1764" s="48">
        <v>123.639999</v>
      </c>
      <c r="F1764" s="48">
        <v>126.279999</v>
      </c>
      <c r="G1764" s="49">
        <v>261505600</v>
      </c>
      <c r="H1764" s="48">
        <v>108.959042</v>
      </c>
      <c r="I1764" s="52">
        <f t="shared" si="209"/>
        <v>0.86283689311717526</v>
      </c>
      <c r="J1764" s="52">
        <f t="shared" ca="1" si="210"/>
        <v>1</v>
      </c>
      <c r="K1764" s="48">
        <f t="shared" si="205"/>
        <v>106.97</v>
      </c>
      <c r="L1764" s="48">
        <f t="shared" si="206"/>
        <v>109.05</v>
      </c>
      <c r="M1764" s="48">
        <f t="shared" si="207"/>
        <v>106.68</v>
      </c>
      <c r="N1764" s="48">
        <f t="shared" si="208"/>
        <v>108.96</v>
      </c>
      <c r="O1764" s="49">
        <f t="shared" ca="1" si="211"/>
        <v>261505600</v>
      </c>
    </row>
    <row r="1765" spans="1:15" x14ac:dyDescent="0.25">
      <c r="A1765">
        <v>1750</v>
      </c>
      <c r="B1765" s="93">
        <v>39657</v>
      </c>
      <c r="C1765" s="48">
        <v>125.510002</v>
      </c>
      <c r="D1765" s="48">
        <v>126.05999799999999</v>
      </c>
      <c r="E1765" s="48">
        <v>123.41999800000001</v>
      </c>
      <c r="F1765" s="48">
        <v>123.639999</v>
      </c>
      <c r="G1765" s="49">
        <v>205201300</v>
      </c>
      <c r="H1765" s="48">
        <v>106.68115299999999</v>
      </c>
      <c r="I1765" s="52">
        <f t="shared" si="209"/>
        <v>0.86283689633481797</v>
      </c>
      <c r="J1765" s="52">
        <f t="shared" ca="1" si="210"/>
        <v>1</v>
      </c>
      <c r="K1765" s="48">
        <f t="shared" si="205"/>
        <v>108.29</v>
      </c>
      <c r="L1765" s="48">
        <f t="shared" si="206"/>
        <v>108.77</v>
      </c>
      <c r="M1765" s="48">
        <f t="shared" si="207"/>
        <v>106.49</v>
      </c>
      <c r="N1765" s="48">
        <f t="shared" si="208"/>
        <v>106.68</v>
      </c>
      <c r="O1765" s="49">
        <f t="shared" ca="1" si="211"/>
        <v>205201300</v>
      </c>
    </row>
    <row r="1766" spans="1:15" x14ac:dyDescent="0.25">
      <c r="A1766">
        <v>1751</v>
      </c>
      <c r="B1766" s="93">
        <v>39654</v>
      </c>
      <c r="C1766" s="48">
        <v>125.889999</v>
      </c>
      <c r="D1766" s="48">
        <v>126.489998</v>
      </c>
      <c r="E1766" s="48">
        <v>125.16999800000001</v>
      </c>
      <c r="F1766" s="48">
        <v>125.480003</v>
      </c>
      <c r="G1766" s="49">
        <v>219131000</v>
      </c>
      <c r="H1766" s="48">
        <v>108.268777</v>
      </c>
      <c r="I1766" s="52">
        <f t="shared" si="209"/>
        <v>0.86283690158980952</v>
      </c>
      <c r="J1766" s="52">
        <f t="shared" ca="1" si="210"/>
        <v>1</v>
      </c>
      <c r="K1766" s="48">
        <f t="shared" si="205"/>
        <v>108.62</v>
      </c>
      <c r="L1766" s="48">
        <f t="shared" si="206"/>
        <v>109.14</v>
      </c>
      <c r="M1766" s="48">
        <f t="shared" si="207"/>
        <v>108</v>
      </c>
      <c r="N1766" s="48">
        <f t="shared" si="208"/>
        <v>108.27</v>
      </c>
      <c r="O1766" s="49">
        <f t="shared" ca="1" si="211"/>
        <v>219131000</v>
      </c>
    </row>
    <row r="1767" spans="1:15" x14ac:dyDescent="0.25">
      <c r="A1767">
        <v>1752</v>
      </c>
      <c r="B1767" s="93">
        <v>39653</v>
      </c>
      <c r="C1767" s="48">
        <v>128.33999600000001</v>
      </c>
      <c r="D1767" s="48">
        <v>128.41000399999999</v>
      </c>
      <c r="E1767" s="48">
        <v>125.160004</v>
      </c>
      <c r="F1767" s="48">
        <v>125.510002</v>
      </c>
      <c r="G1767" s="49">
        <v>248634500</v>
      </c>
      <c r="H1767" s="48">
        <v>108.294661</v>
      </c>
      <c r="I1767" s="52">
        <f t="shared" si="209"/>
        <v>0.86283689964406185</v>
      </c>
      <c r="J1767" s="52">
        <f t="shared" ca="1" si="210"/>
        <v>1</v>
      </c>
      <c r="K1767" s="48">
        <f t="shared" si="205"/>
        <v>110.74</v>
      </c>
      <c r="L1767" s="48">
        <f t="shared" si="206"/>
        <v>110.8</v>
      </c>
      <c r="M1767" s="48">
        <f t="shared" si="207"/>
        <v>107.99</v>
      </c>
      <c r="N1767" s="48">
        <f t="shared" si="208"/>
        <v>108.29</v>
      </c>
      <c r="O1767" s="49">
        <f t="shared" ca="1" si="211"/>
        <v>248634500</v>
      </c>
    </row>
    <row r="1768" spans="1:15" x14ac:dyDescent="0.25">
      <c r="A1768">
        <v>1753</v>
      </c>
      <c r="B1768" s="93">
        <v>39652</v>
      </c>
      <c r="C1768" s="48">
        <v>127.889999</v>
      </c>
      <c r="D1768" s="48">
        <v>129.14999399999999</v>
      </c>
      <c r="E1768" s="48">
        <v>127.550003</v>
      </c>
      <c r="F1768" s="48">
        <v>128.16999799999999</v>
      </c>
      <c r="G1768" s="49">
        <v>311698400</v>
      </c>
      <c r="H1768" s="48">
        <v>110.589804</v>
      </c>
      <c r="I1768" s="52">
        <f t="shared" si="209"/>
        <v>0.86283690197139584</v>
      </c>
      <c r="J1768" s="52">
        <f t="shared" ca="1" si="210"/>
        <v>1</v>
      </c>
      <c r="K1768" s="48">
        <f t="shared" si="205"/>
        <v>110.35</v>
      </c>
      <c r="L1768" s="48">
        <f t="shared" si="206"/>
        <v>111.44</v>
      </c>
      <c r="M1768" s="48">
        <f t="shared" si="207"/>
        <v>110.05</v>
      </c>
      <c r="N1768" s="48">
        <f t="shared" si="208"/>
        <v>110.59</v>
      </c>
      <c r="O1768" s="49">
        <f t="shared" ca="1" si="211"/>
        <v>311698400</v>
      </c>
    </row>
    <row r="1769" spans="1:15" x14ac:dyDescent="0.25">
      <c r="A1769">
        <v>1754</v>
      </c>
      <c r="B1769" s="93">
        <v>39651</v>
      </c>
      <c r="C1769" s="48">
        <v>125.150002</v>
      </c>
      <c r="D1769" s="48">
        <v>127.800003</v>
      </c>
      <c r="E1769" s="48">
        <v>124.849998</v>
      </c>
      <c r="F1769" s="48">
        <v>127.480003</v>
      </c>
      <c r="G1769" s="49">
        <v>296904200</v>
      </c>
      <c r="H1769" s="48">
        <v>109.994451</v>
      </c>
      <c r="I1769" s="52">
        <f t="shared" si="209"/>
        <v>0.86283690313374095</v>
      </c>
      <c r="J1769" s="52">
        <f t="shared" ca="1" si="210"/>
        <v>1</v>
      </c>
      <c r="K1769" s="48">
        <f t="shared" si="205"/>
        <v>107.98</v>
      </c>
      <c r="L1769" s="48">
        <f t="shared" si="206"/>
        <v>110.27</v>
      </c>
      <c r="M1769" s="48">
        <f t="shared" si="207"/>
        <v>107.73</v>
      </c>
      <c r="N1769" s="48">
        <f t="shared" si="208"/>
        <v>109.99</v>
      </c>
      <c r="O1769" s="49">
        <f t="shared" ca="1" si="211"/>
        <v>296904200</v>
      </c>
    </row>
    <row r="1770" spans="1:15" x14ac:dyDescent="0.25">
      <c r="A1770">
        <v>1755</v>
      </c>
      <c r="B1770" s="93">
        <v>39650</v>
      </c>
      <c r="C1770" s="48">
        <v>126.510002</v>
      </c>
      <c r="D1770" s="48">
        <v>126.800003</v>
      </c>
      <c r="E1770" s="48">
        <v>125.19000200000001</v>
      </c>
      <c r="F1770" s="48">
        <v>126.050003</v>
      </c>
      <c r="G1770" s="49">
        <v>222863000</v>
      </c>
      <c r="H1770" s="48">
        <v>108.760594</v>
      </c>
      <c r="I1770" s="52">
        <f t="shared" si="209"/>
        <v>0.86283690132081947</v>
      </c>
      <c r="J1770" s="52">
        <f t="shared" ca="1" si="210"/>
        <v>1</v>
      </c>
      <c r="K1770" s="48">
        <f t="shared" si="205"/>
        <v>109.16</v>
      </c>
      <c r="L1770" s="48">
        <f t="shared" si="206"/>
        <v>109.41</v>
      </c>
      <c r="M1770" s="48">
        <f t="shared" si="207"/>
        <v>108.02</v>
      </c>
      <c r="N1770" s="48">
        <f t="shared" si="208"/>
        <v>108.76</v>
      </c>
      <c r="O1770" s="49">
        <f t="shared" ca="1" si="211"/>
        <v>222863000</v>
      </c>
    </row>
    <row r="1771" spans="1:15" x14ac:dyDescent="0.25">
      <c r="A1771">
        <v>1756</v>
      </c>
      <c r="B1771" s="93">
        <v>39647</v>
      </c>
      <c r="C1771" s="48">
        <v>126.16999800000001</v>
      </c>
      <c r="D1771" s="48">
        <v>126.41999800000001</v>
      </c>
      <c r="E1771" s="48">
        <v>125.150002</v>
      </c>
      <c r="F1771" s="48">
        <v>125.980003</v>
      </c>
      <c r="G1771" s="49">
        <v>267030100</v>
      </c>
      <c r="H1771" s="48">
        <v>108.70019499999999</v>
      </c>
      <c r="I1771" s="52">
        <f t="shared" si="209"/>
        <v>0.86283689801150421</v>
      </c>
      <c r="J1771" s="52">
        <f t="shared" ca="1" si="210"/>
        <v>1</v>
      </c>
      <c r="K1771" s="48">
        <f t="shared" si="205"/>
        <v>108.86</v>
      </c>
      <c r="L1771" s="48">
        <f t="shared" si="206"/>
        <v>109.08</v>
      </c>
      <c r="M1771" s="48">
        <f t="shared" si="207"/>
        <v>107.98</v>
      </c>
      <c r="N1771" s="48">
        <f t="shared" si="208"/>
        <v>108.7</v>
      </c>
      <c r="O1771" s="49">
        <f t="shared" ca="1" si="211"/>
        <v>267030100</v>
      </c>
    </row>
    <row r="1772" spans="1:15" x14ac:dyDescent="0.25">
      <c r="A1772">
        <v>1757</v>
      </c>
      <c r="B1772" s="93">
        <v>39646</v>
      </c>
      <c r="C1772" s="48">
        <v>125.139999</v>
      </c>
      <c r="D1772" s="48">
        <v>126.260002</v>
      </c>
      <c r="E1772" s="48">
        <v>124.089996</v>
      </c>
      <c r="F1772" s="48">
        <v>125.199997</v>
      </c>
      <c r="G1772" s="49">
        <v>375490600</v>
      </c>
      <c r="H1772" s="48">
        <v>108.02717699999999</v>
      </c>
      <c r="I1772" s="52">
        <f t="shared" si="209"/>
        <v>0.8628368976718106</v>
      </c>
      <c r="J1772" s="52">
        <f t="shared" ca="1" si="210"/>
        <v>1</v>
      </c>
      <c r="K1772" s="48">
        <f t="shared" si="205"/>
        <v>107.98</v>
      </c>
      <c r="L1772" s="48">
        <f t="shared" si="206"/>
        <v>108.94</v>
      </c>
      <c r="M1772" s="48">
        <f t="shared" si="207"/>
        <v>107.07</v>
      </c>
      <c r="N1772" s="48">
        <f t="shared" si="208"/>
        <v>108.03</v>
      </c>
      <c r="O1772" s="49">
        <f t="shared" ca="1" si="211"/>
        <v>375490600</v>
      </c>
    </row>
    <row r="1773" spans="1:15" x14ac:dyDescent="0.25">
      <c r="A1773">
        <v>1758</v>
      </c>
      <c r="B1773" s="93">
        <v>39645</v>
      </c>
      <c r="C1773" s="48">
        <v>121.449997</v>
      </c>
      <c r="D1773" s="48">
        <v>124.57</v>
      </c>
      <c r="E1773" s="48">
        <v>121.099998</v>
      </c>
      <c r="F1773" s="48">
        <v>123.959999</v>
      </c>
      <c r="G1773" s="49">
        <v>371642900</v>
      </c>
      <c r="H1773" s="48">
        <v>106.957261</v>
      </c>
      <c r="I1773" s="52">
        <f t="shared" si="209"/>
        <v>0.86283689789316642</v>
      </c>
      <c r="J1773" s="52">
        <f t="shared" ca="1" si="210"/>
        <v>1</v>
      </c>
      <c r="K1773" s="48">
        <f t="shared" si="205"/>
        <v>104.79</v>
      </c>
      <c r="L1773" s="48">
        <f t="shared" si="206"/>
        <v>107.48</v>
      </c>
      <c r="M1773" s="48">
        <f t="shared" si="207"/>
        <v>104.49</v>
      </c>
      <c r="N1773" s="48">
        <f t="shared" si="208"/>
        <v>106.96</v>
      </c>
      <c r="O1773" s="49">
        <f t="shared" ca="1" si="211"/>
        <v>371642900</v>
      </c>
    </row>
    <row r="1774" spans="1:15" x14ac:dyDescent="0.25">
      <c r="A1774">
        <v>1759</v>
      </c>
      <c r="B1774" s="93">
        <v>39644</v>
      </c>
      <c r="C1774" s="48">
        <v>121.800003</v>
      </c>
      <c r="D1774" s="48">
        <v>123.489998</v>
      </c>
      <c r="E1774" s="48">
        <v>120.019997</v>
      </c>
      <c r="F1774" s="48">
        <v>120.989998</v>
      </c>
      <c r="G1774" s="49">
        <v>502502500</v>
      </c>
      <c r="H1774" s="48">
        <v>104.394634</v>
      </c>
      <c r="I1774" s="52">
        <f t="shared" si="209"/>
        <v>0.86283689334386138</v>
      </c>
      <c r="J1774" s="52">
        <f t="shared" ca="1" si="210"/>
        <v>1</v>
      </c>
      <c r="K1774" s="48">
        <f t="shared" si="205"/>
        <v>105.09</v>
      </c>
      <c r="L1774" s="48">
        <f t="shared" si="206"/>
        <v>106.55</v>
      </c>
      <c r="M1774" s="48">
        <f t="shared" si="207"/>
        <v>103.56</v>
      </c>
      <c r="N1774" s="48">
        <f t="shared" si="208"/>
        <v>104.39</v>
      </c>
      <c r="O1774" s="49">
        <f t="shared" ca="1" si="211"/>
        <v>502502500</v>
      </c>
    </row>
    <row r="1775" spans="1:15" x14ac:dyDescent="0.25">
      <c r="A1775">
        <v>1760</v>
      </c>
      <c r="B1775" s="93">
        <v>39643</v>
      </c>
      <c r="C1775" s="48">
        <v>125.260002</v>
      </c>
      <c r="D1775" s="48">
        <v>125.5</v>
      </c>
      <c r="E1775" s="48">
        <v>122.400002</v>
      </c>
      <c r="F1775" s="48">
        <v>122.720001</v>
      </c>
      <c r="G1775" s="49">
        <v>322720800</v>
      </c>
      <c r="H1775" s="48">
        <v>105.887345</v>
      </c>
      <c r="I1775" s="52">
        <f t="shared" si="209"/>
        <v>0.86283689811899533</v>
      </c>
      <c r="J1775" s="52">
        <f t="shared" ca="1" si="210"/>
        <v>1</v>
      </c>
      <c r="K1775" s="48">
        <f t="shared" si="205"/>
        <v>108.08</v>
      </c>
      <c r="L1775" s="48">
        <f t="shared" si="206"/>
        <v>108.29</v>
      </c>
      <c r="M1775" s="48">
        <f t="shared" si="207"/>
        <v>105.61</v>
      </c>
      <c r="N1775" s="48">
        <f t="shared" si="208"/>
        <v>105.89</v>
      </c>
      <c r="O1775" s="49">
        <f t="shared" ca="1" si="211"/>
        <v>322720800</v>
      </c>
    </row>
    <row r="1776" spans="1:15" x14ac:dyDescent="0.25">
      <c r="A1776">
        <v>1761</v>
      </c>
      <c r="B1776" s="93">
        <v>39640</v>
      </c>
      <c r="C1776" s="48">
        <v>123.970001</v>
      </c>
      <c r="D1776" s="48">
        <v>125.900002</v>
      </c>
      <c r="E1776" s="48">
        <v>122.489998</v>
      </c>
      <c r="F1776" s="48">
        <v>123.839996</v>
      </c>
      <c r="G1776" s="49">
        <v>481124600</v>
      </c>
      <c r="H1776" s="48">
        <v>106.853718</v>
      </c>
      <c r="I1776" s="52">
        <f t="shared" si="209"/>
        <v>0.86283689802444763</v>
      </c>
      <c r="J1776" s="52">
        <f t="shared" ca="1" si="210"/>
        <v>1</v>
      </c>
      <c r="K1776" s="48">
        <f t="shared" si="205"/>
        <v>106.97</v>
      </c>
      <c r="L1776" s="48">
        <f t="shared" si="206"/>
        <v>108.63</v>
      </c>
      <c r="M1776" s="48">
        <f t="shared" si="207"/>
        <v>105.69</v>
      </c>
      <c r="N1776" s="48">
        <f t="shared" si="208"/>
        <v>106.85</v>
      </c>
      <c r="O1776" s="49">
        <f t="shared" ca="1" si="211"/>
        <v>481124600</v>
      </c>
    </row>
    <row r="1777" spans="1:15" x14ac:dyDescent="0.25">
      <c r="A1777">
        <v>1762</v>
      </c>
      <c r="B1777" s="93">
        <v>39639</v>
      </c>
      <c r="C1777" s="48">
        <v>124.43</v>
      </c>
      <c r="D1777" s="48">
        <v>125.790001</v>
      </c>
      <c r="E1777" s="48">
        <v>123.58000199999999</v>
      </c>
      <c r="F1777" s="48">
        <v>125.300003</v>
      </c>
      <c r="G1777" s="49">
        <v>436475700</v>
      </c>
      <c r="H1777" s="48">
        <v>108.113466</v>
      </c>
      <c r="I1777" s="52">
        <f t="shared" si="209"/>
        <v>0.86283689873495051</v>
      </c>
      <c r="J1777" s="52">
        <f t="shared" ca="1" si="210"/>
        <v>1</v>
      </c>
      <c r="K1777" s="48">
        <f t="shared" si="205"/>
        <v>107.36</v>
      </c>
      <c r="L1777" s="48">
        <f t="shared" si="206"/>
        <v>108.54</v>
      </c>
      <c r="M1777" s="48">
        <f t="shared" si="207"/>
        <v>106.63</v>
      </c>
      <c r="N1777" s="48">
        <f t="shared" si="208"/>
        <v>108.11</v>
      </c>
      <c r="O1777" s="49">
        <f t="shared" ca="1" si="211"/>
        <v>436475700</v>
      </c>
    </row>
    <row r="1778" spans="1:15" x14ac:dyDescent="0.25">
      <c r="A1778">
        <v>1763</v>
      </c>
      <c r="B1778" s="93">
        <v>39638</v>
      </c>
      <c r="C1778" s="48">
        <v>127.5</v>
      </c>
      <c r="D1778" s="48">
        <v>127.739998</v>
      </c>
      <c r="E1778" s="48">
        <v>124.389999</v>
      </c>
      <c r="F1778" s="48">
        <v>124.790001</v>
      </c>
      <c r="G1778" s="49">
        <v>336729400</v>
      </c>
      <c r="H1778" s="48">
        <v>107.673417</v>
      </c>
      <c r="I1778" s="52">
        <f t="shared" si="209"/>
        <v>0.862836895081041</v>
      </c>
      <c r="J1778" s="52">
        <f t="shared" ca="1" si="210"/>
        <v>1</v>
      </c>
      <c r="K1778" s="48">
        <f t="shared" si="205"/>
        <v>110.01</v>
      </c>
      <c r="L1778" s="48">
        <f t="shared" si="206"/>
        <v>110.22</v>
      </c>
      <c r="M1778" s="48">
        <f t="shared" si="207"/>
        <v>107.33</v>
      </c>
      <c r="N1778" s="48">
        <f t="shared" si="208"/>
        <v>107.67</v>
      </c>
      <c r="O1778" s="49">
        <f t="shared" ca="1" si="211"/>
        <v>336729400</v>
      </c>
    </row>
    <row r="1779" spans="1:15" x14ac:dyDescent="0.25">
      <c r="A1779">
        <v>1764</v>
      </c>
      <c r="B1779" s="93">
        <v>39637</v>
      </c>
      <c r="C1779" s="48">
        <v>124.989998</v>
      </c>
      <c r="D1779" s="48">
        <v>127.389999</v>
      </c>
      <c r="E1779" s="48">
        <v>124.199997</v>
      </c>
      <c r="F1779" s="48">
        <v>127.239998</v>
      </c>
      <c r="G1779" s="49">
        <v>375973700</v>
      </c>
      <c r="H1779" s="48">
        <v>109.78736499999999</v>
      </c>
      <c r="I1779" s="52">
        <f t="shared" si="209"/>
        <v>0.86283689661799579</v>
      </c>
      <c r="J1779" s="52">
        <f t="shared" ca="1" si="210"/>
        <v>1</v>
      </c>
      <c r="K1779" s="48">
        <f t="shared" si="205"/>
        <v>107.85</v>
      </c>
      <c r="L1779" s="48">
        <f t="shared" si="206"/>
        <v>109.92</v>
      </c>
      <c r="M1779" s="48">
        <f t="shared" si="207"/>
        <v>107.16</v>
      </c>
      <c r="N1779" s="48">
        <f t="shared" si="208"/>
        <v>109.79</v>
      </c>
      <c r="O1779" s="49">
        <f t="shared" ca="1" si="211"/>
        <v>375973700</v>
      </c>
    </row>
    <row r="1780" spans="1:15" x14ac:dyDescent="0.25">
      <c r="A1780">
        <v>1765</v>
      </c>
      <c r="B1780" s="93">
        <v>39636</v>
      </c>
      <c r="C1780" s="48">
        <v>126.790001</v>
      </c>
      <c r="D1780" s="48">
        <v>127.339996</v>
      </c>
      <c r="E1780" s="48">
        <v>123.91999800000001</v>
      </c>
      <c r="F1780" s="48">
        <v>125.019997</v>
      </c>
      <c r="G1780" s="49">
        <v>372427300</v>
      </c>
      <c r="H1780" s="48">
        <v>107.871866</v>
      </c>
      <c r="I1780" s="52">
        <f t="shared" si="209"/>
        <v>0.86283689480491665</v>
      </c>
      <c r="J1780" s="52">
        <f t="shared" ca="1" si="210"/>
        <v>1</v>
      </c>
      <c r="K1780" s="48">
        <f t="shared" si="205"/>
        <v>109.4</v>
      </c>
      <c r="L1780" s="48">
        <f t="shared" si="206"/>
        <v>109.87</v>
      </c>
      <c r="M1780" s="48">
        <f t="shared" si="207"/>
        <v>106.92</v>
      </c>
      <c r="N1780" s="48">
        <f t="shared" si="208"/>
        <v>107.87</v>
      </c>
      <c r="O1780" s="49">
        <f t="shared" ca="1" si="211"/>
        <v>372427300</v>
      </c>
    </row>
    <row r="1781" spans="1:15" x14ac:dyDescent="0.25">
      <c r="A1781">
        <v>1766</v>
      </c>
      <c r="B1781" s="93">
        <v>39632</v>
      </c>
      <c r="C1781" s="48">
        <v>127.110001</v>
      </c>
      <c r="D1781" s="48">
        <v>127.110001</v>
      </c>
      <c r="E1781" s="48">
        <v>124.989998</v>
      </c>
      <c r="F1781" s="48">
        <v>126.30999799999999</v>
      </c>
      <c r="G1781" s="49">
        <v>239352500</v>
      </c>
      <c r="H1781" s="48">
        <v>108.984926</v>
      </c>
      <c r="I1781" s="52">
        <f t="shared" si="209"/>
        <v>0.86283689118576357</v>
      </c>
      <c r="J1781" s="52">
        <f t="shared" ca="1" si="210"/>
        <v>1</v>
      </c>
      <c r="K1781" s="48">
        <f t="shared" si="205"/>
        <v>109.68</v>
      </c>
      <c r="L1781" s="48">
        <f t="shared" si="206"/>
        <v>109.68</v>
      </c>
      <c r="M1781" s="48">
        <f t="shared" si="207"/>
        <v>107.85</v>
      </c>
      <c r="N1781" s="48">
        <f t="shared" si="208"/>
        <v>108.98</v>
      </c>
      <c r="O1781" s="49">
        <f t="shared" ca="1" si="211"/>
        <v>239352500</v>
      </c>
    </row>
    <row r="1782" spans="1:15" x14ac:dyDescent="0.25">
      <c r="A1782">
        <v>1767</v>
      </c>
      <c r="B1782" s="93">
        <v>39631</v>
      </c>
      <c r="C1782" s="48">
        <v>128.78999300000001</v>
      </c>
      <c r="D1782" s="48">
        <v>129.16000399999999</v>
      </c>
      <c r="E1782" s="48">
        <v>125.949997</v>
      </c>
      <c r="F1782" s="48">
        <v>126.18</v>
      </c>
      <c r="G1782" s="49">
        <v>288064600</v>
      </c>
      <c r="H1782" s="48">
        <v>108.87276</v>
      </c>
      <c r="I1782" s="52">
        <f t="shared" si="209"/>
        <v>0.86283689966714217</v>
      </c>
      <c r="J1782" s="52">
        <f t="shared" ca="1" si="210"/>
        <v>1</v>
      </c>
      <c r="K1782" s="48">
        <f t="shared" si="205"/>
        <v>111.12</v>
      </c>
      <c r="L1782" s="48">
        <f t="shared" si="206"/>
        <v>111.44</v>
      </c>
      <c r="M1782" s="48">
        <f t="shared" si="207"/>
        <v>108.67</v>
      </c>
      <c r="N1782" s="48">
        <f t="shared" si="208"/>
        <v>108.87</v>
      </c>
      <c r="O1782" s="49">
        <f t="shared" ca="1" si="211"/>
        <v>288064600</v>
      </c>
    </row>
    <row r="1783" spans="1:15" x14ac:dyDescent="0.25">
      <c r="A1783">
        <v>1768</v>
      </c>
      <c r="B1783" s="93">
        <v>39630</v>
      </c>
      <c r="C1783" s="48">
        <v>126.519997</v>
      </c>
      <c r="D1783" s="48">
        <v>128.470001</v>
      </c>
      <c r="E1783" s="48">
        <v>125.93</v>
      </c>
      <c r="F1783" s="48">
        <v>128.38000500000001</v>
      </c>
      <c r="G1783" s="49">
        <v>388622000</v>
      </c>
      <c r="H1783" s="48">
        <v>110.771005</v>
      </c>
      <c r="I1783" s="52">
        <f t="shared" si="209"/>
        <v>0.86283689582345779</v>
      </c>
      <c r="J1783" s="52">
        <f t="shared" ca="1" si="210"/>
        <v>1</v>
      </c>
      <c r="K1783" s="48">
        <f t="shared" si="205"/>
        <v>109.17</v>
      </c>
      <c r="L1783" s="48">
        <f t="shared" si="206"/>
        <v>110.85</v>
      </c>
      <c r="M1783" s="48">
        <f t="shared" si="207"/>
        <v>108.66</v>
      </c>
      <c r="N1783" s="48">
        <f t="shared" si="208"/>
        <v>110.77</v>
      </c>
      <c r="O1783" s="49">
        <f t="shared" ca="1" si="211"/>
        <v>388622000</v>
      </c>
    </row>
    <row r="1784" spans="1:15" x14ac:dyDescent="0.25">
      <c r="A1784">
        <v>1769</v>
      </c>
      <c r="B1784" s="93">
        <v>39629</v>
      </c>
      <c r="C1784" s="48">
        <v>127.889999</v>
      </c>
      <c r="D1784" s="48">
        <v>128.91000399999999</v>
      </c>
      <c r="E1784" s="48">
        <v>127.300003</v>
      </c>
      <c r="F1784" s="48">
        <v>127.980003</v>
      </c>
      <c r="G1784" s="49">
        <v>258842600</v>
      </c>
      <c r="H1784" s="48">
        <v>110.42586900000001</v>
      </c>
      <c r="I1784" s="52">
        <f t="shared" si="209"/>
        <v>0.86283689960532362</v>
      </c>
      <c r="J1784" s="52">
        <f t="shared" ca="1" si="210"/>
        <v>1</v>
      </c>
      <c r="K1784" s="48">
        <f t="shared" si="205"/>
        <v>110.35</v>
      </c>
      <c r="L1784" s="48">
        <f t="shared" si="206"/>
        <v>111.23</v>
      </c>
      <c r="M1784" s="48">
        <f t="shared" si="207"/>
        <v>109.84</v>
      </c>
      <c r="N1784" s="48">
        <f t="shared" si="208"/>
        <v>110.43</v>
      </c>
      <c r="O1784" s="49">
        <f t="shared" ca="1" si="211"/>
        <v>258842600</v>
      </c>
    </row>
    <row r="1785" spans="1:15" x14ac:dyDescent="0.25">
      <c r="A1785">
        <v>1770</v>
      </c>
      <c r="B1785" s="93">
        <v>39626</v>
      </c>
      <c r="C1785" s="48">
        <v>128.279999</v>
      </c>
      <c r="D1785" s="48">
        <v>128.86000100000001</v>
      </c>
      <c r="E1785" s="48">
        <v>127.040001</v>
      </c>
      <c r="F1785" s="48">
        <v>127.529999</v>
      </c>
      <c r="G1785" s="49">
        <v>303423400</v>
      </c>
      <c r="H1785" s="48">
        <v>110.037588</v>
      </c>
      <c r="I1785" s="52">
        <f t="shared" si="209"/>
        <v>0.86283689220447646</v>
      </c>
      <c r="J1785" s="52">
        <f t="shared" ca="1" si="210"/>
        <v>1</v>
      </c>
      <c r="K1785" s="48">
        <f t="shared" si="205"/>
        <v>110.68</v>
      </c>
      <c r="L1785" s="48">
        <f t="shared" si="206"/>
        <v>111.19</v>
      </c>
      <c r="M1785" s="48">
        <f t="shared" si="207"/>
        <v>109.61</v>
      </c>
      <c r="N1785" s="48">
        <f t="shared" si="208"/>
        <v>110.04</v>
      </c>
      <c r="O1785" s="49">
        <f t="shared" ca="1" si="211"/>
        <v>303423400</v>
      </c>
    </row>
    <row r="1786" spans="1:15" x14ac:dyDescent="0.25">
      <c r="A1786">
        <v>1771</v>
      </c>
      <c r="B1786" s="93">
        <v>39625</v>
      </c>
      <c r="C1786" s="48">
        <v>130.570007</v>
      </c>
      <c r="D1786" s="48">
        <v>131.41999799999999</v>
      </c>
      <c r="E1786" s="48">
        <v>128.08000200000001</v>
      </c>
      <c r="F1786" s="48">
        <v>128.229996</v>
      </c>
      <c r="G1786" s="49">
        <v>297775000</v>
      </c>
      <c r="H1786" s="48">
        <v>110.641572</v>
      </c>
      <c r="I1786" s="52">
        <f t="shared" si="209"/>
        <v>0.86283689816226772</v>
      </c>
      <c r="J1786" s="52">
        <f t="shared" ca="1" si="210"/>
        <v>1</v>
      </c>
      <c r="K1786" s="48">
        <f t="shared" si="205"/>
        <v>112.66</v>
      </c>
      <c r="L1786" s="48">
        <f t="shared" si="206"/>
        <v>113.39</v>
      </c>
      <c r="M1786" s="48">
        <f t="shared" si="207"/>
        <v>110.51</v>
      </c>
      <c r="N1786" s="48">
        <f t="shared" si="208"/>
        <v>110.64</v>
      </c>
      <c r="O1786" s="49">
        <f t="shared" ca="1" si="211"/>
        <v>297775000</v>
      </c>
    </row>
    <row r="1787" spans="1:15" x14ac:dyDescent="0.25">
      <c r="A1787">
        <v>1772</v>
      </c>
      <c r="B1787" s="93">
        <v>39624</v>
      </c>
      <c r="C1787" s="48">
        <v>131.720001</v>
      </c>
      <c r="D1787" s="48">
        <v>133.39999399999999</v>
      </c>
      <c r="E1787" s="48">
        <v>131.240005</v>
      </c>
      <c r="F1787" s="48">
        <v>131.80999800000001</v>
      </c>
      <c r="G1787" s="49">
        <v>287853900</v>
      </c>
      <c r="H1787" s="48">
        <v>113.730529</v>
      </c>
      <c r="I1787" s="52">
        <f t="shared" si="209"/>
        <v>0.8628368919328866</v>
      </c>
      <c r="J1787" s="52">
        <f t="shared" ca="1" si="210"/>
        <v>1</v>
      </c>
      <c r="K1787" s="48">
        <f t="shared" si="205"/>
        <v>113.65</v>
      </c>
      <c r="L1787" s="48">
        <f t="shared" si="206"/>
        <v>115.1</v>
      </c>
      <c r="M1787" s="48">
        <f t="shared" si="207"/>
        <v>113.24</v>
      </c>
      <c r="N1787" s="48">
        <f t="shared" si="208"/>
        <v>113.73</v>
      </c>
      <c r="O1787" s="49">
        <f t="shared" ca="1" si="211"/>
        <v>287853900</v>
      </c>
    </row>
    <row r="1788" spans="1:15" x14ac:dyDescent="0.25">
      <c r="A1788">
        <v>1773</v>
      </c>
      <c r="B1788" s="93">
        <v>39623</v>
      </c>
      <c r="C1788" s="48">
        <v>131.050003</v>
      </c>
      <c r="D1788" s="48">
        <v>132.44000199999999</v>
      </c>
      <c r="E1788" s="48">
        <v>130.19000199999999</v>
      </c>
      <c r="F1788" s="48">
        <v>131.19000199999999</v>
      </c>
      <c r="G1788" s="49">
        <v>267300600</v>
      </c>
      <c r="H1788" s="48">
        <v>113.19557500000001</v>
      </c>
      <c r="I1788" s="52">
        <f t="shared" si="209"/>
        <v>0.86283690276946567</v>
      </c>
      <c r="J1788" s="52">
        <f t="shared" ca="1" si="210"/>
        <v>1</v>
      </c>
      <c r="K1788" s="48">
        <f t="shared" si="205"/>
        <v>113.07</v>
      </c>
      <c r="L1788" s="48">
        <f t="shared" si="206"/>
        <v>114.27</v>
      </c>
      <c r="M1788" s="48">
        <f t="shared" si="207"/>
        <v>112.33</v>
      </c>
      <c r="N1788" s="48">
        <f t="shared" si="208"/>
        <v>113.2</v>
      </c>
      <c r="O1788" s="49">
        <f t="shared" ca="1" si="211"/>
        <v>267300600</v>
      </c>
    </row>
    <row r="1789" spans="1:15" x14ac:dyDescent="0.25">
      <c r="A1789">
        <v>1774</v>
      </c>
      <c r="B1789" s="93">
        <v>39622</v>
      </c>
      <c r="C1789" s="48">
        <v>132.08999600000001</v>
      </c>
      <c r="D1789" s="48">
        <v>132.229996</v>
      </c>
      <c r="E1789" s="48">
        <v>131.320007</v>
      </c>
      <c r="F1789" s="48">
        <v>131.449997</v>
      </c>
      <c r="G1789" s="49">
        <v>165096400</v>
      </c>
      <c r="H1789" s="48">
        <v>113.41990800000001</v>
      </c>
      <c r="I1789" s="52">
        <f t="shared" si="209"/>
        <v>0.86283690063530405</v>
      </c>
      <c r="J1789" s="52">
        <f t="shared" ca="1" si="210"/>
        <v>1</v>
      </c>
      <c r="K1789" s="48">
        <f t="shared" si="205"/>
        <v>113.97</v>
      </c>
      <c r="L1789" s="48">
        <f t="shared" si="206"/>
        <v>114.09</v>
      </c>
      <c r="M1789" s="48">
        <f t="shared" si="207"/>
        <v>113.31</v>
      </c>
      <c r="N1789" s="48">
        <f t="shared" si="208"/>
        <v>113.42</v>
      </c>
      <c r="O1789" s="49">
        <f t="shared" ca="1" si="211"/>
        <v>165096400</v>
      </c>
    </row>
    <row r="1790" spans="1:15" x14ac:dyDescent="0.25">
      <c r="A1790">
        <v>1775</v>
      </c>
      <c r="B1790" s="93">
        <v>39619</v>
      </c>
      <c r="C1790" s="48">
        <v>132.83999600000001</v>
      </c>
      <c r="D1790" s="48">
        <v>133.08999600000001</v>
      </c>
      <c r="E1790" s="48">
        <v>131.220001</v>
      </c>
      <c r="F1790" s="48">
        <v>131.58000200000001</v>
      </c>
      <c r="G1790" s="49">
        <v>289275700</v>
      </c>
      <c r="H1790" s="48">
        <v>113.53208100000001</v>
      </c>
      <c r="I1790" s="52">
        <f t="shared" si="209"/>
        <v>0.86283689978968081</v>
      </c>
      <c r="J1790" s="52">
        <f t="shared" ca="1" si="210"/>
        <v>1</v>
      </c>
      <c r="K1790" s="48">
        <f t="shared" si="205"/>
        <v>114.62</v>
      </c>
      <c r="L1790" s="48">
        <f t="shared" si="206"/>
        <v>114.83</v>
      </c>
      <c r="M1790" s="48">
        <f t="shared" si="207"/>
        <v>113.22</v>
      </c>
      <c r="N1790" s="48">
        <f t="shared" si="208"/>
        <v>113.53</v>
      </c>
      <c r="O1790" s="49">
        <f t="shared" ca="1" si="211"/>
        <v>289275700</v>
      </c>
    </row>
    <row r="1791" spans="1:15" x14ac:dyDescent="0.25">
      <c r="A1791">
        <v>1776</v>
      </c>
      <c r="B1791" s="93">
        <v>39618</v>
      </c>
      <c r="C1791" s="48">
        <v>134.14999399999999</v>
      </c>
      <c r="D1791" s="48">
        <v>135.240005</v>
      </c>
      <c r="E1791" s="48">
        <v>133.5</v>
      </c>
      <c r="F1791" s="48">
        <v>134.41999799999999</v>
      </c>
      <c r="G1791" s="49">
        <v>304204900</v>
      </c>
      <c r="H1791" s="48">
        <v>115.405298</v>
      </c>
      <c r="I1791" s="52">
        <f t="shared" si="209"/>
        <v>0.85854262548047355</v>
      </c>
      <c r="J1791" s="52">
        <f t="shared" ca="1" si="210"/>
        <v>1</v>
      </c>
      <c r="K1791" s="48">
        <f t="shared" si="205"/>
        <v>115.17</v>
      </c>
      <c r="L1791" s="48">
        <f t="shared" si="206"/>
        <v>116.11</v>
      </c>
      <c r="M1791" s="48">
        <f t="shared" si="207"/>
        <v>114.62</v>
      </c>
      <c r="N1791" s="48">
        <f t="shared" si="208"/>
        <v>115.41</v>
      </c>
      <c r="O1791" s="49">
        <f t="shared" ca="1" si="211"/>
        <v>304204900</v>
      </c>
    </row>
    <row r="1792" spans="1:15" x14ac:dyDescent="0.25">
      <c r="A1792">
        <v>1777</v>
      </c>
      <c r="B1792" s="93">
        <v>39617</v>
      </c>
      <c r="C1792" s="48">
        <v>134.69000199999999</v>
      </c>
      <c r="D1792" s="48">
        <v>135.520004</v>
      </c>
      <c r="E1792" s="48">
        <v>133.71000699999999</v>
      </c>
      <c r="F1792" s="48">
        <v>134.25</v>
      </c>
      <c r="G1792" s="49">
        <v>265893000</v>
      </c>
      <c r="H1792" s="48">
        <v>115.25934700000001</v>
      </c>
      <c r="I1792" s="52">
        <f t="shared" si="209"/>
        <v>0.85854262197392928</v>
      </c>
      <c r="J1792" s="52">
        <f t="shared" ca="1" si="210"/>
        <v>1</v>
      </c>
      <c r="K1792" s="48">
        <f t="shared" si="205"/>
        <v>115.64</v>
      </c>
      <c r="L1792" s="48">
        <f t="shared" si="206"/>
        <v>116.35</v>
      </c>
      <c r="M1792" s="48">
        <f t="shared" si="207"/>
        <v>114.8</v>
      </c>
      <c r="N1792" s="48">
        <f t="shared" si="208"/>
        <v>115.26</v>
      </c>
      <c r="O1792" s="49">
        <f t="shared" ca="1" si="211"/>
        <v>265893000</v>
      </c>
    </row>
    <row r="1793" spans="1:15" x14ac:dyDescent="0.25">
      <c r="A1793">
        <v>1778</v>
      </c>
      <c r="B1793" s="93">
        <v>39616</v>
      </c>
      <c r="C1793" s="48">
        <v>137.070007</v>
      </c>
      <c r="D1793" s="48">
        <v>137.11999499999999</v>
      </c>
      <c r="E1793" s="48">
        <v>135.36999499999999</v>
      </c>
      <c r="F1793" s="48">
        <v>135.570007</v>
      </c>
      <c r="G1793" s="49">
        <v>191707700</v>
      </c>
      <c r="H1793" s="48">
        <v>116.392629</v>
      </c>
      <c r="I1793" s="52">
        <f t="shared" si="209"/>
        <v>0.85854261997640813</v>
      </c>
      <c r="J1793" s="52">
        <f t="shared" ca="1" si="210"/>
        <v>1</v>
      </c>
      <c r="K1793" s="48">
        <f t="shared" si="205"/>
        <v>117.68</v>
      </c>
      <c r="L1793" s="48">
        <f t="shared" si="206"/>
        <v>117.72</v>
      </c>
      <c r="M1793" s="48">
        <f t="shared" si="207"/>
        <v>116.22</v>
      </c>
      <c r="N1793" s="48">
        <f t="shared" si="208"/>
        <v>116.39</v>
      </c>
      <c r="O1793" s="49">
        <f t="shared" ca="1" si="211"/>
        <v>191707700</v>
      </c>
    </row>
    <row r="1794" spans="1:15" x14ac:dyDescent="0.25">
      <c r="A1794">
        <v>1779</v>
      </c>
      <c r="B1794" s="93">
        <v>39615</v>
      </c>
      <c r="C1794" s="48">
        <v>135.550003</v>
      </c>
      <c r="D1794" s="48">
        <v>136.929993</v>
      </c>
      <c r="E1794" s="48">
        <v>135.46000699999999</v>
      </c>
      <c r="F1794" s="48">
        <v>136.229996</v>
      </c>
      <c r="G1794" s="49">
        <v>185832500</v>
      </c>
      <c r="H1794" s="48">
        <v>116.95925800000001</v>
      </c>
      <c r="I1794" s="52">
        <f t="shared" si="209"/>
        <v>0.85854262228709166</v>
      </c>
      <c r="J1794" s="52">
        <f t="shared" ca="1" si="210"/>
        <v>1</v>
      </c>
      <c r="K1794" s="48">
        <f t="shared" si="205"/>
        <v>116.38</v>
      </c>
      <c r="L1794" s="48">
        <f t="shared" si="206"/>
        <v>117.56</v>
      </c>
      <c r="M1794" s="48">
        <f t="shared" si="207"/>
        <v>116.3</v>
      </c>
      <c r="N1794" s="48">
        <f t="shared" si="208"/>
        <v>116.96</v>
      </c>
      <c r="O1794" s="49">
        <f t="shared" ca="1" si="211"/>
        <v>185832500</v>
      </c>
    </row>
    <row r="1795" spans="1:15" x14ac:dyDescent="0.25">
      <c r="A1795">
        <v>1780</v>
      </c>
      <c r="B1795" s="93">
        <v>39612</v>
      </c>
      <c r="C1795" s="48">
        <v>135.16999799999999</v>
      </c>
      <c r="D1795" s="48">
        <v>136.520004</v>
      </c>
      <c r="E1795" s="48">
        <v>134.41999799999999</v>
      </c>
      <c r="F1795" s="48">
        <v>136.14999399999999</v>
      </c>
      <c r="G1795" s="49">
        <v>244726900</v>
      </c>
      <c r="H1795" s="48">
        <v>116.890573</v>
      </c>
      <c r="I1795" s="52">
        <f t="shared" si="209"/>
        <v>0.8585426232189185</v>
      </c>
      <c r="J1795" s="52">
        <f t="shared" ca="1" si="210"/>
        <v>1</v>
      </c>
      <c r="K1795" s="48">
        <f t="shared" si="205"/>
        <v>116.05</v>
      </c>
      <c r="L1795" s="48">
        <f t="shared" si="206"/>
        <v>117.21</v>
      </c>
      <c r="M1795" s="48">
        <f t="shared" si="207"/>
        <v>115.41</v>
      </c>
      <c r="N1795" s="48">
        <f t="shared" si="208"/>
        <v>116.89</v>
      </c>
      <c r="O1795" s="49">
        <f t="shared" ca="1" si="211"/>
        <v>244726900</v>
      </c>
    </row>
    <row r="1796" spans="1:15" x14ac:dyDescent="0.25">
      <c r="A1796">
        <v>1781</v>
      </c>
      <c r="B1796" s="93">
        <v>39611</v>
      </c>
      <c r="C1796" s="48">
        <v>134.60000600000001</v>
      </c>
      <c r="D1796" s="48">
        <v>135.86999499999999</v>
      </c>
      <c r="E1796" s="48">
        <v>133.520004</v>
      </c>
      <c r="F1796" s="48">
        <v>134.449997</v>
      </c>
      <c r="G1796" s="49">
        <v>252791800</v>
      </c>
      <c r="H1796" s="48">
        <v>115.43105300000001</v>
      </c>
      <c r="I1796" s="52">
        <f t="shared" si="209"/>
        <v>0.85854262235498602</v>
      </c>
      <c r="J1796" s="52">
        <f t="shared" ca="1" si="210"/>
        <v>1</v>
      </c>
      <c r="K1796" s="48">
        <f t="shared" si="205"/>
        <v>115.56</v>
      </c>
      <c r="L1796" s="48">
        <f t="shared" si="206"/>
        <v>116.65</v>
      </c>
      <c r="M1796" s="48">
        <f t="shared" si="207"/>
        <v>114.63</v>
      </c>
      <c r="N1796" s="48">
        <f t="shared" si="208"/>
        <v>115.43</v>
      </c>
      <c r="O1796" s="49">
        <f t="shared" ca="1" si="211"/>
        <v>252791800</v>
      </c>
    </row>
    <row r="1797" spans="1:15" x14ac:dyDescent="0.25">
      <c r="A1797">
        <v>1782</v>
      </c>
      <c r="B1797" s="93">
        <v>39610</v>
      </c>
      <c r="C1797" s="48">
        <v>135.970001</v>
      </c>
      <c r="D1797" s="48">
        <v>136.259995</v>
      </c>
      <c r="E1797" s="48">
        <v>133.929993</v>
      </c>
      <c r="F1797" s="48">
        <v>133.94000199999999</v>
      </c>
      <c r="G1797" s="49">
        <v>283890100</v>
      </c>
      <c r="H1797" s="48">
        <v>114.993201</v>
      </c>
      <c r="I1797" s="52">
        <f t="shared" si="209"/>
        <v>0.85854262567503925</v>
      </c>
      <c r="J1797" s="52">
        <f t="shared" ca="1" si="210"/>
        <v>1</v>
      </c>
      <c r="K1797" s="48">
        <f t="shared" si="205"/>
        <v>116.74</v>
      </c>
      <c r="L1797" s="48">
        <f t="shared" si="206"/>
        <v>116.99</v>
      </c>
      <c r="M1797" s="48">
        <f t="shared" si="207"/>
        <v>114.98</v>
      </c>
      <c r="N1797" s="48">
        <f t="shared" si="208"/>
        <v>114.99</v>
      </c>
      <c r="O1797" s="49">
        <f t="shared" ca="1" si="211"/>
        <v>283890100</v>
      </c>
    </row>
    <row r="1798" spans="1:15" x14ac:dyDescent="0.25">
      <c r="A1798">
        <v>1783</v>
      </c>
      <c r="B1798" s="93">
        <v>39609</v>
      </c>
      <c r="C1798" s="48">
        <v>135.66999799999999</v>
      </c>
      <c r="D1798" s="48">
        <v>137.10000600000001</v>
      </c>
      <c r="E1798" s="48">
        <v>135.35000600000001</v>
      </c>
      <c r="F1798" s="48">
        <v>135.94000199999999</v>
      </c>
      <c r="G1798" s="49">
        <v>260234900</v>
      </c>
      <c r="H1798" s="48">
        <v>116.710286</v>
      </c>
      <c r="I1798" s="52">
        <f t="shared" si="209"/>
        <v>0.85854262382606117</v>
      </c>
      <c r="J1798" s="52">
        <f t="shared" ca="1" si="210"/>
        <v>1</v>
      </c>
      <c r="K1798" s="48">
        <f t="shared" si="205"/>
        <v>116.48</v>
      </c>
      <c r="L1798" s="48">
        <f t="shared" si="206"/>
        <v>117.71</v>
      </c>
      <c r="M1798" s="48">
        <f t="shared" si="207"/>
        <v>116.2</v>
      </c>
      <c r="N1798" s="48">
        <f t="shared" si="208"/>
        <v>116.71</v>
      </c>
      <c r="O1798" s="49">
        <f t="shared" ca="1" si="211"/>
        <v>260234900</v>
      </c>
    </row>
    <row r="1799" spans="1:15" x14ac:dyDescent="0.25">
      <c r="A1799">
        <v>1784</v>
      </c>
      <c r="B1799" s="93">
        <v>39608</v>
      </c>
      <c r="C1799" s="48">
        <v>136.86000100000001</v>
      </c>
      <c r="D1799" s="48">
        <v>137.5</v>
      </c>
      <c r="E1799" s="48">
        <v>135.41000399999999</v>
      </c>
      <c r="F1799" s="48">
        <v>136.61999499999999</v>
      </c>
      <c r="G1799" s="49">
        <v>228263900</v>
      </c>
      <c r="H1799" s="48">
        <v>117.294089</v>
      </c>
      <c r="I1799" s="52">
        <f t="shared" si="209"/>
        <v>0.85854262401341774</v>
      </c>
      <c r="J1799" s="52">
        <f t="shared" ca="1" si="210"/>
        <v>1</v>
      </c>
      <c r="K1799" s="48">
        <f t="shared" si="205"/>
        <v>117.5</v>
      </c>
      <c r="L1799" s="48">
        <f t="shared" si="206"/>
        <v>118.05</v>
      </c>
      <c r="M1799" s="48">
        <f t="shared" si="207"/>
        <v>116.26</v>
      </c>
      <c r="N1799" s="48">
        <f t="shared" si="208"/>
        <v>117.29</v>
      </c>
      <c r="O1799" s="49">
        <f t="shared" ca="1" si="211"/>
        <v>228263900</v>
      </c>
    </row>
    <row r="1800" spans="1:15" x14ac:dyDescent="0.25">
      <c r="A1800">
        <v>1785</v>
      </c>
      <c r="B1800" s="93">
        <v>39605</v>
      </c>
      <c r="C1800" s="48">
        <v>139.550003</v>
      </c>
      <c r="D1800" s="48">
        <v>139.800003</v>
      </c>
      <c r="E1800" s="48">
        <v>136.220001</v>
      </c>
      <c r="F1800" s="48">
        <v>136.28999300000001</v>
      </c>
      <c r="G1800" s="49">
        <v>384276300</v>
      </c>
      <c r="H1800" s="48">
        <v>117.010768</v>
      </c>
      <c r="I1800" s="52">
        <f t="shared" si="209"/>
        <v>0.85854262242129542</v>
      </c>
      <c r="J1800" s="52">
        <f t="shared" ca="1" si="210"/>
        <v>1</v>
      </c>
      <c r="K1800" s="48">
        <f t="shared" si="205"/>
        <v>119.81</v>
      </c>
      <c r="L1800" s="48">
        <f t="shared" si="206"/>
        <v>120.02</v>
      </c>
      <c r="M1800" s="48">
        <f t="shared" si="207"/>
        <v>116.95</v>
      </c>
      <c r="N1800" s="48">
        <f t="shared" si="208"/>
        <v>117.01</v>
      </c>
      <c r="O1800" s="49">
        <f t="shared" ca="1" si="211"/>
        <v>384276300</v>
      </c>
    </row>
    <row r="1801" spans="1:15" x14ac:dyDescent="0.25">
      <c r="A1801">
        <v>1786</v>
      </c>
      <c r="B1801" s="93">
        <v>39604</v>
      </c>
      <c r="C1801" s="48">
        <v>138.58000200000001</v>
      </c>
      <c r="D1801" s="48">
        <v>140.88999899999999</v>
      </c>
      <c r="E1801" s="48">
        <v>138.320007</v>
      </c>
      <c r="F1801" s="48">
        <v>140.779999</v>
      </c>
      <c r="G1801" s="49">
        <v>237867100</v>
      </c>
      <c r="H1801" s="48">
        <v>120.865629</v>
      </c>
      <c r="I1801" s="52">
        <f t="shared" si="209"/>
        <v>0.8585426186854852</v>
      </c>
      <c r="J1801" s="52">
        <f t="shared" ca="1" si="210"/>
        <v>1</v>
      </c>
      <c r="K1801" s="48">
        <f t="shared" si="205"/>
        <v>118.98</v>
      </c>
      <c r="L1801" s="48">
        <f t="shared" si="206"/>
        <v>120.96</v>
      </c>
      <c r="M1801" s="48">
        <f t="shared" si="207"/>
        <v>118.75</v>
      </c>
      <c r="N1801" s="48">
        <f t="shared" si="208"/>
        <v>120.87</v>
      </c>
      <c r="O1801" s="49">
        <f t="shared" ca="1" si="211"/>
        <v>237867100</v>
      </c>
    </row>
    <row r="1802" spans="1:15" x14ac:dyDescent="0.25">
      <c r="A1802">
        <v>1787</v>
      </c>
      <c r="B1802" s="93">
        <v>39603</v>
      </c>
      <c r="C1802" s="48">
        <v>137.699997</v>
      </c>
      <c r="D1802" s="48">
        <v>139.16000399999999</v>
      </c>
      <c r="E1802" s="48">
        <v>137.46000699999999</v>
      </c>
      <c r="F1802" s="48">
        <v>138.020004</v>
      </c>
      <c r="G1802" s="49">
        <v>246637700</v>
      </c>
      <c r="H1802" s="48">
        <v>118.496056</v>
      </c>
      <c r="I1802" s="52">
        <f t="shared" si="209"/>
        <v>0.85854262111164692</v>
      </c>
      <c r="J1802" s="52">
        <f t="shared" ca="1" si="210"/>
        <v>1</v>
      </c>
      <c r="K1802" s="48">
        <f t="shared" si="205"/>
        <v>118.22</v>
      </c>
      <c r="L1802" s="48">
        <f t="shared" si="206"/>
        <v>119.47</v>
      </c>
      <c r="M1802" s="48">
        <f t="shared" si="207"/>
        <v>118.02</v>
      </c>
      <c r="N1802" s="48">
        <f t="shared" si="208"/>
        <v>118.5</v>
      </c>
      <c r="O1802" s="49">
        <f t="shared" ca="1" si="211"/>
        <v>246637700</v>
      </c>
    </row>
    <row r="1803" spans="1:15" x14ac:dyDescent="0.25">
      <c r="A1803">
        <v>1788</v>
      </c>
      <c r="B1803" s="93">
        <v>39602</v>
      </c>
      <c r="C1803" s="48">
        <v>139.300003</v>
      </c>
      <c r="D1803" s="48">
        <v>139.61999499999999</v>
      </c>
      <c r="E1803" s="48">
        <v>137.229996</v>
      </c>
      <c r="F1803" s="48">
        <v>138.08999600000001</v>
      </c>
      <c r="G1803" s="49">
        <v>271965700</v>
      </c>
      <c r="H1803" s="48">
        <v>118.556147</v>
      </c>
      <c r="I1803" s="52">
        <f t="shared" si="209"/>
        <v>0.85854262027786565</v>
      </c>
      <c r="J1803" s="52">
        <f t="shared" ca="1" si="210"/>
        <v>1</v>
      </c>
      <c r="K1803" s="48">
        <f t="shared" si="205"/>
        <v>119.59</v>
      </c>
      <c r="L1803" s="48">
        <f t="shared" si="206"/>
        <v>119.87</v>
      </c>
      <c r="M1803" s="48">
        <f t="shared" si="207"/>
        <v>117.82</v>
      </c>
      <c r="N1803" s="48">
        <f t="shared" si="208"/>
        <v>118.56</v>
      </c>
      <c r="O1803" s="49">
        <f t="shared" ca="1" si="211"/>
        <v>271965700</v>
      </c>
    </row>
    <row r="1804" spans="1:15" x14ac:dyDescent="0.25">
      <c r="A1804">
        <v>1789</v>
      </c>
      <c r="B1804" s="93">
        <v>39601</v>
      </c>
      <c r="C1804" s="48">
        <v>139.83000200000001</v>
      </c>
      <c r="D1804" s="48">
        <v>139.86000100000001</v>
      </c>
      <c r="E1804" s="48">
        <v>138</v>
      </c>
      <c r="F1804" s="48">
        <v>138.89999399999999</v>
      </c>
      <c r="G1804" s="49">
        <v>181069900</v>
      </c>
      <c r="H1804" s="48">
        <v>119.251565</v>
      </c>
      <c r="I1804" s="52">
        <f t="shared" si="209"/>
        <v>0.85854262167930695</v>
      </c>
      <c r="J1804" s="52">
        <f t="shared" ca="1" si="210"/>
        <v>1</v>
      </c>
      <c r="K1804" s="48">
        <f t="shared" si="205"/>
        <v>120.05</v>
      </c>
      <c r="L1804" s="48">
        <f t="shared" si="206"/>
        <v>120.08</v>
      </c>
      <c r="M1804" s="48">
        <f t="shared" si="207"/>
        <v>118.48</v>
      </c>
      <c r="N1804" s="48">
        <f t="shared" si="208"/>
        <v>119.25</v>
      </c>
      <c r="O1804" s="49">
        <f t="shared" ca="1" si="211"/>
        <v>181069900</v>
      </c>
    </row>
    <row r="1805" spans="1:15" x14ac:dyDescent="0.25">
      <c r="A1805">
        <v>1790</v>
      </c>
      <c r="B1805" s="93">
        <v>39598</v>
      </c>
      <c r="C1805" s="48">
        <v>140.470001</v>
      </c>
      <c r="D1805" s="48">
        <v>140.740005</v>
      </c>
      <c r="E1805" s="48">
        <v>139.94000199999999</v>
      </c>
      <c r="F1805" s="48">
        <v>140.35000600000001</v>
      </c>
      <c r="G1805" s="49">
        <v>117362000</v>
      </c>
      <c r="H1805" s="48">
        <v>120.49646199999999</v>
      </c>
      <c r="I1805" s="52">
        <f t="shared" si="209"/>
        <v>0.85854262093868372</v>
      </c>
      <c r="J1805" s="52">
        <f t="shared" ca="1" si="210"/>
        <v>1</v>
      </c>
      <c r="K1805" s="48">
        <f t="shared" si="205"/>
        <v>120.6</v>
      </c>
      <c r="L1805" s="48">
        <f t="shared" si="206"/>
        <v>120.83</v>
      </c>
      <c r="M1805" s="48">
        <f t="shared" si="207"/>
        <v>120.14</v>
      </c>
      <c r="N1805" s="48">
        <f t="shared" si="208"/>
        <v>120.5</v>
      </c>
      <c r="O1805" s="49">
        <f t="shared" ca="1" si="211"/>
        <v>117362000</v>
      </c>
    </row>
    <row r="1806" spans="1:15" x14ac:dyDescent="0.25">
      <c r="A1806">
        <v>1791</v>
      </c>
      <c r="B1806" s="93">
        <v>39597</v>
      </c>
      <c r="C1806" s="48">
        <v>139.13000500000001</v>
      </c>
      <c r="D1806" s="48">
        <v>140.929993</v>
      </c>
      <c r="E1806" s="48">
        <v>139.08000200000001</v>
      </c>
      <c r="F1806" s="48">
        <v>140</v>
      </c>
      <c r="G1806" s="49">
        <v>173927200</v>
      </c>
      <c r="H1806" s="48">
        <v>120.195967</v>
      </c>
      <c r="I1806" s="52">
        <f t="shared" si="209"/>
        <v>0.85854262142857141</v>
      </c>
      <c r="J1806" s="52">
        <f t="shared" ca="1" si="210"/>
        <v>1</v>
      </c>
      <c r="K1806" s="48">
        <f t="shared" si="205"/>
        <v>119.45</v>
      </c>
      <c r="L1806" s="48">
        <f t="shared" si="206"/>
        <v>120.99</v>
      </c>
      <c r="M1806" s="48">
        <f t="shared" si="207"/>
        <v>119.41</v>
      </c>
      <c r="N1806" s="48">
        <f t="shared" si="208"/>
        <v>120.2</v>
      </c>
      <c r="O1806" s="49">
        <f t="shared" ca="1" si="211"/>
        <v>173927200</v>
      </c>
    </row>
    <row r="1807" spans="1:15" x14ac:dyDescent="0.25">
      <c r="A1807">
        <v>1792</v>
      </c>
      <c r="B1807" s="93">
        <v>39596</v>
      </c>
      <c r="C1807" s="48">
        <v>139.16999799999999</v>
      </c>
      <c r="D1807" s="48">
        <v>140</v>
      </c>
      <c r="E1807" s="48">
        <v>138</v>
      </c>
      <c r="F1807" s="48">
        <v>139.300003</v>
      </c>
      <c r="G1807" s="49">
        <v>181288100</v>
      </c>
      <c r="H1807" s="48">
        <v>119.59499</v>
      </c>
      <c r="I1807" s="52">
        <f t="shared" si="209"/>
        <v>0.85854262329053932</v>
      </c>
      <c r="J1807" s="52">
        <f t="shared" ca="1" si="210"/>
        <v>1</v>
      </c>
      <c r="K1807" s="48">
        <f t="shared" si="205"/>
        <v>119.48</v>
      </c>
      <c r="L1807" s="48">
        <f t="shared" si="206"/>
        <v>120.2</v>
      </c>
      <c r="M1807" s="48">
        <f t="shared" si="207"/>
        <v>118.48</v>
      </c>
      <c r="N1807" s="48">
        <f t="shared" si="208"/>
        <v>119.59</v>
      </c>
      <c r="O1807" s="49">
        <f t="shared" ca="1" si="211"/>
        <v>181288100</v>
      </c>
    </row>
    <row r="1808" spans="1:15" x14ac:dyDescent="0.25">
      <c r="A1808">
        <v>1793</v>
      </c>
      <c r="B1808" s="93">
        <v>39595</v>
      </c>
      <c r="C1808" s="48">
        <v>137.800003</v>
      </c>
      <c r="D1808" s="48">
        <v>139</v>
      </c>
      <c r="E1808" s="48">
        <v>137.529999</v>
      </c>
      <c r="F1808" s="48">
        <v>138.66000399999999</v>
      </c>
      <c r="G1808" s="49">
        <v>168322900</v>
      </c>
      <c r="H1808" s="48">
        <v>119.045523</v>
      </c>
      <c r="I1808" s="52">
        <f t="shared" si="209"/>
        <v>0.85854261911026641</v>
      </c>
      <c r="J1808" s="52">
        <f t="shared" ca="1" si="210"/>
        <v>1</v>
      </c>
      <c r="K1808" s="48">
        <f t="shared" ref="K1808:K1871" si="212">ROUND($I1808*C1808,2)</f>
        <v>118.31</v>
      </c>
      <c r="L1808" s="48">
        <f t="shared" ref="L1808:L1871" si="213">ROUND($I1808*D1808,2)</f>
        <v>119.34</v>
      </c>
      <c r="M1808" s="48">
        <f t="shared" ref="M1808:M1871" si="214">ROUND($I1808*E1808,2)</f>
        <v>118.08</v>
      </c>
      <c r="N1808" s="48">
        <f t="shared" ref="N1808:N1871" si="215">ROUND($I1808*F1808,2)</f>
        <v>119.05</v>
      </c>
      <c r="O1808" s="49">
        <f t="shared" ca="1" si="211"/>
        <v>168322900</v>
      </c>
    </row>
    <row r="1809" spans="1:15" x14ac:dyDescent="0.25">
      <c r="A1809">
        <v>1794</v>
      </c>
      <c r="B1809" s="93">
        <v>39591</v>
      </c>
      <c r="C1809" s="48">
        <v>139.050003</v>
      </c>
      <c r="D1809" s="48">
        <v>139.66000399999999</v>
      </c>
      <c r="E1809" s="48">
        <v>137.520004</v>
      </c>
      <c r="F1809" s="48">
        <v>137.63999899999999</v>
      </c>
      <c r="G1809" s="49">
        <v>181376400</v>
      </c>
      <c r="H1809" s="48">
        <v>118.16980599999999</v>
      </c>
      <c r="I1809" s="52">
        <f t="shared" si="209"/>
        <v>0.85854262466247189</v>
      </c>
      <c r="J1809" s="52">
        <f t="shared" ca="1" si="210"/>
        <v>1</v>
      </c>
      <c r="K1809" s="48">
        <f t="shared" si="212"/>
        <v>119.38</v>
      </c>
      <c r="L1809" s="48">
        <f t="shared" si="213"/>
        <v>119.9</v>
      </c>
      <c r="M1809" s="48">
        <f t="shared" si="214"/>
        <v>118.07</v>
      </c>
      <c r="N1809" s="48">
        <f t="shared" si="215"/>
        <v>118.17</v>
      </c>
      <c r="O1809" s="49">
        <f t="shared" ca="1" si="211"/>
        <v>181376400</v>
      </c>
    </row>
    <row r="1810" spans="1:15" x14ac:dyDescent="0.25">
      <c r="A1810">
        <v>1795</v>
      </c>
      <c r="B1810" s="93">
        <v>39590</v>
      </c>
      <c r="C1810" s="48">
        <v>139.429993</v>
      </c>
      <c r="D1810" s="48">
        <v>140.16999799999999</v>
      </c>
      <c r="E1810" s="48">
        <v>139</v>
      </c>
      <c r="F1810" s="48">
        <v>139.509995</v>
      </c>
      <c r="G1810" s="49">
        <v>170820400</v>
      </c>
      <c r="H1810" s="48">
        <v>119.77527600000001</v>
      </c>
      <c r="I1810" s="52">
        <f t="shared" ref="I1810:I1873" si="216">H1810/F1810</f>
        <v>0.85854261553088007</v>
      </c>
      <c r="J1810" s="52">
        <f t="shared" ref="J1810:J1873" ca="1" si="217">INDEX(OFFSET($T$15,0,0,$S$13+1,1),MATCH(B1810,OFFSET($Q$15,0,0,$S$13+1,1),-1))</f>
        <v>1</v>
      </c>
      <c r="K1810" s="48">
        <f t="shared" si="212"/>
        <v>119.71</v>
      </c>
      <c r="L1810" s="48">
        <f t="shared" si="213"/>
        <v>120.34</v>
      </c>
      <c r="M1810" s="48">
        <f t="shared" si="214"/>
        <v>119.34</v>
      </c>
      <c r="N1810" s="48">
        <f t="shared" si="215"/>
        <v>119.78</v>
      </c>
      <c r="O1810" s="49">
        <f t="shared" ref="O1810:O1873" ca="1" si="218">G1810*J1810</f>
        <v>170820400</v>
      </c>
    </row>
    <row r="1811" spans="1:15" x14ac:dyDescent="0.25">
      <c r="A1811">
        <v>1796</v>
      </c>
      <c r="B1811" s="93">
        <v>39589</v>
      </c>
      <c r="C1811" s="48">
        <v>141.80999800000001</v>
      </c>
      <c r="D1811" s="48">
        <v>142.11999499999999</v>
      </c>
      <c r="E1811" s="48">
        <v>139</v>
      </c>
      <c r="F1811" s="48">
        <v>139.490005</v>
      </c>
      <c r="G1811" s="49">
        <v>252724800</v>
      </c>
      <c r="H1811" s="48">
        <v>119.758115</v>
      </c>
      <c r="I1811" s="52">
        <f t="shared" si="216"/>
        <v>0.8585426246131399</v>
      </c>
      <c r="J1811" s="52">
        <f t="shared" ca="1" si="217"/>
        <v>1</v>
      </c>
      <c r="K1811" s="48">
        <f t="shared" si="212"/>
        <v>121.75</v>
      </c>
      <c r="L1811" s="48">
        <f t="shared" si="213"/>
        <v>122.02</v>
      </c>
      <c r="M1811" s="48">
        <f t="shared" si="214"/>
        <v>119.34</v>
      </c>
      <c r="N1811" s="48">
        <f t="shared" si="215"/>
        <v>119.76</v>
      </c>
      <c r="O1811" s="49">
        <f t="shared" ca="1" si="218"/>
        <v>252724800</v>
      </c>
    </row>
    <row r="1812" spans="1:15" x14ac:dyDescent="0.25">
      <c r="A1812">
        <v>1797</v>
      </c>
      <c r="B1812" s="93">
        <v>39588</v>
      </c>
      <c r="C1812" s="48">
        <v>142.270004</v>
      </c>
      <c r="D1812" s="48">
        <v>142.33999600000001</v>
      </c>
      <c r="E1812" s="48">
        <v>141</v>
      </c>
      <c r="F1812" s="48">
        <v>141.88999899999999</v>
      </c>
      <c r="G1812" s="49">
        <v>178552100</v>
      </c>
      <c r="H1812" s="48">
        <v>121.818612</v>
      </c>
      <c r="I1812" s="52">
        <f t="shared" si="216"/>
        <v>0.85854262357137667</v>
      </c>
      <c r="J1812" s="52">
        <f t="shared" ca="1" si="217"/>
        <v>1</v>
      </c>
      <c r="K1812" s="48">
        <f t="shared" si="212"/>
        <v>122.14</v>
      </c>
      <c r="L1812" s="48">
        <f t="shared" si="213"/>
        <v>122.2</v>
      </c>
      <c r="M1812" s="48">
        <f t="shared" si="214"/>
        <v>121.05</v>
      </c>
      <c r="N1812" s="48">
        <f t="shared" si="215"/>
        <v>121.82</v>
      </c>
      <c r="O1812" s="49">
        <f t="shared" ca="1" si="218"/>
        <v>178552100</v>
      </c>
    </row>
    <row r="1813" spans="1:15" x14ac:dyDescent="0.25">
      <c r="A1813">
        <v>1798</v>
      </c>
      <c r="B1813" s="93">
        <v>39587</v>
      </c>
      <c r="C1813" s="48">
        <v>142.80999800000001</v>
      </c>
      <c r="D1813" s="48">
        <v>144.300003</v>
      </c>
      <c r="E1813" s="48">
        <v>142.300003</v>
      </c>
      <c r="F1813" s="48">
        <v>143.050003</v>
      </c>
      <c r="G1813" s="49">
        <v>165664400</v>
      </c>
      <c r="H1813" s="48">
        <v>122.814525</v>
      </c>
      <c r="I1813" s="52">
        <f t="shared" si="216"/>
        <v>0.85854262442762763</v>
      </c>
      <c r="J1813" s="52">
        <f t="shared" ca="1" si="217"/>
        <v>1</v>
      </c>
      <c r="K1813" s="48">
        <f t="shared" si="212"/>
        <v>122.61</v>
      </c>
      <c r="L1813" s="48">
        <f t="shared" si="213"/>
        <v>123.89</v>
      </c>
      <c r="M1813" s="48">
        <f t="shared" si="214"/>
        <v>122.17</v>
      </c>
      <c r="N1813" s="48">
        <f t="shared" si="215"/>
        <v>122.81</v>
      </c>
      <c r="O1813" s="49">
        <f t="shared" ca="1" si="218"/>
        <v>165664400</v>
      </c>
    </row>
    <row r="1814" spans="1:15" x14ac:dyDescent="0.25">
      <c r="A1814">
        <v>1799</v>
      </c>
      <c r="B1814" s="93">
        <v>39584</v>
      </c>
      <c r="C1814" s="48">
        <v>142.86000100000001</v>
      </c>
      <c r="D1814" s="48">
        <v>142.86999499999999</v>
      </c>
      <c r="E1814" s="48">
        <v>141.61000100000001</v>
      </c>
      <c r="F1814" s="48">
        <v>142.66000399999999</v>
      </c>
      <c r="G1814" s="49">
        <v>204236800</v>
      </c>
      <c r="H1814" s="48">
        <v>122.479693</v>
      </c>
      <c r="I1814" s="52">
        <f t="shared" si="216"/>
        <v>0.85854261577057023</v>
      </c>
      <c r="J1814" s="52">
        <f t="shared" ca="1" si="217"/>
        <v>1</v>
      </c>
      <c r="K1814" s="48">
        <f t="shared" si="212"/>
        <v>122.65</v>
      </c>
      <c r="L1814" s="48">
        <f t="shared" si="213"/>
        <v>122.66</v>
      </c>
      <c r="M1814" s="48">
        <f t="shared" si="214"/>
        <v>121.58</v>
      </c>
      <c r="N1814" s="48">
        <f t="shared" si="215"/>
        <v>122.48</v>
      </c>
      <c r="O1814" s="49">
        <f t="shared" ca="1" si="218"/>
        <v>204236800</v>
      </c>
    </row>
    <row r="1815" spans="1:15" x14ac:dyDescent="0.25">
      <c r="A1815">
        <v>1800</v>
      </c>
      <c r="B1815" s="93">
        <v>39583</v>
      </c>
      <c r="C1815" s="48">
        <v>141.03999300000001</v>
      </c>
      <c r="D1815" s="48">
        <v>142.63000500000001</v>
      </c>
      <c r="E1815" s="48">
        <v>140.83000200000001</v>
      </c>
      <c r="F1815" s="48">
        <v>142.529999</v>
      </c>
      <c r="G1815" s="49">
        <v>166927000</v>
      </c>
      <c r="H1815" s="48">
        <v>122.36807899999999</v>
      </c>
      <c r="I1815" s="52">
        <f t="shared" si="216"/>
        <v>0.85854262161329276</v>
      </c>
      <c r="J1815" s="52">
        <f t="shared" ca="1" si="217"/>
        <v>1</v>
      </c>
      <c r="K1815" s="48">
        <f t="shared" si="212"/>
        <v>121.09</v>
      </c>
      <c r="L1815" s="48">
        <f t="shared" si="213"/>
        <v>122.45</v>
      </c>
      <c r="M1815" s="48">
        <f t="shared" si="214"/>
        <v>120.91</v>
      </c>
      <c r="N1815" s="48">
        <f t="shared" si="215"/>
        <v>122.37</v>
      </c>
      <c r="O1815" s="49">
        <f t="shared" ca="1" si="218"/>
        <v>166927000</v>
      </c>
    </row>
    <row r="1816" spans="1:15" x14ac:dyDescent="0.25">
      <c r="A1816">
        <v>1801</v>
      </c>
      <c r="B1816" s="93">
        <v>39582</v>
      </c>
      <c r="C1816" s="48">
        <v>141.070007</v>
      </c>
      <c r="D1816" s="48">
        <v>142.199997</v>
      </c>
      <c r="E1816" s="48">
        <v>140.46000699999999</v>
      </c>
      <c r="F1816" s="48">
        <v>140.770004</v>
      </c>
      <c r="G1816" s="49">
        <v>181910800</v>
      </c>
      <c r="H1816" s="48">
        <v>120.85704800000001</v>
      </c>
      <c r="I1816" s="52">
        <f t="shared" si="216"/>
        <v>0.85854261963365441</v>
      </c>
      <c r="J1816" s="52">
        <f t="shared" ca="1" si="217"/>
        <v>1</v>
      </c>
      <c r="K1816" s="48">
        <f t="shared" si="212"/>
        <v>121.11</v>
      </c>
      <c r="L1816" s="48">
        <f t="shared" si="213"/>
        <v>122.08</v>
      </c>
      <c r="M1816" s="48">
        <f t="shared" si="214"/>
        <v>120.59</v>
      </c>
      <c r="N1816" s="48">
        <f t="shared" si="215"/>
        <v>120.86</v>
      </c>
      <c r="O1816" s="49">
        <f t="shared" ca="1" si="218"/>
        <v>181910800</v>
      </c>
    </row>
    <row r="1817" spans="1:15" x14ac:dyDescent="0.25">
      <c r="A1817">
        <v>1802</v>
      </c>
      <c r="B1817" s="93">
        <v>39581</v>
      </c>
      <c r="C1817" s="48">
        <v>140.800003</v>
      </c>
      <c r="D1817" s="48">
        <v>140.88999899999999</v>
      </c>
      <c r="E1817" s="48">
        <v>139.729996</v>
      </c>
      <c r="F1817" s="48">
        <v>140.479996</v>
      </c>
      <c r="G1817" s="49">
        <v>159132200</v>
      </c>
      <c r="H1817" s="48">
        <v>120.608064</v>
      </c>
      <c r="I1817" s="52">
        <f t="shared" si="216"/>
        <v>0.85854262125690839</v>
      </c>
      <c r="J1817" s="52">
        <f t="shared" ca="1" si="217"/>
        <v>1</v>
      </c>
      <c r="K1817" s="48">
        <f t="shared" si="212"/>
        <v>120.88</v>
      </c>
      <c r="L1817" s="48">
        <f t="shared" si="213"/>
        <v>120.96</v>
      </c>
      <c r="M1817" s="48">
        <f t="shared" si="214"/>
        <v>119.96</v>
      </c>
      <c r="N1817" s="48">
        <f t="shared" si="215"/>
        <v>120.61</v>
      </c>
      <c r="O1817" s="49">
        <f t="shared" ca="1" si="218"/>
        <v>159132200</v>
      </c>
    </row>
    <row r="1818" spans="1:15" x14ac:dyDescent="0.25">
      <c r="A1818">
        <v>1803</v>
      </c>
      <c r="B1818" s="93">
        <v>39580</v>
      </c>
      <c r="C1818" s="48">
        <v>139.25</v>
      </c>
      <c r="D1818" s="48">
        <v>140.55999800000001</v>
      </c>
      <c r="E1818" s="48">
        <v>138.729996</v>
      </c>
      <c r="F1818" s="48">
        <v>140.46000699999999</v>
      </c>
      <c r="G1818" s="49">
        <v>147865900</v>
      </c>
      <c r="H1818" s="48">
        <v>120.590902</v>
      </c>
      <c r="I1818" s="52">
        <f t="shared" si="216"/>
        <v>0.85854261704543422</v>
      </c>
      <c r="J1818" s="52">
        <f t="shared" ca="1" si="217"/>
        <v>1</v>
      </c>
      <c r="K1818" s="48">
        <f t="shared" si="212"/>
        <v>119.55</v>
      </c>
      <c r="L1818" s="48">
        <f t="shared" si="213"/>
        <v>120.68</v>
      </c>
      <c r="M1818" s="48">
        <f t="shared" si="214"/>
        <v>119.11</v>
      </c>
      <c r="N1818" s="48">
        <f t="shared" si="215"/>
        <v>120.59</v>
      </c>
      <c r="O1818" s="49">
        <f t="shared" ca="1" si="218"/>
        <v>147865900</v>
      </c>
    </row>
    <row r="1819" spans="1:15" x14ac:dyDescent="0.25">
      <c r="A1819">
        <v>1804</v>
      </c>
      <c r="B1819" s="93">
        <v>39577</v>
      </c>
      <c r="C1819" s="48">
        <v>138.60000600000001</v>
      </c>
      <c r="D1819" s="48">
        <v>139.38999899999999</v>
      </c>
      <c r="E1819" s="48">
        <v>138.449997</v>
      </c>
      <c r="F1819" s="48">
        <v>138.89999399999999</v>
      </c>
      <c r="G1819" s="49">
        <v>152588200</v>
      </c>
      <c r="H1819" s="48">
        <v>119.251565</v>
      </c>
      <c r="I1819" s="52">
        <f t="shared" si="216"/>
        <v>0.85854262167930695</v>
      </c>
      <c r="J1819" s="52">
        <f t="shared" ca="1" si="217"/>
        <v>1</v>
      </c>
      <c r="K1819" s="48">
        <f t="shared" si="212"/>
        <v>118.99</v>
      </c>
      <c r="L1819" s="48">
        <f t="shared" si="213"/>
        <v>119.67</v>
      </c>
      <c r="M1819" s="48">
        <f t="shared" si="214"/>
        <v>118.87</v>
      </c>
      <c r="N1819" s="48">
        <f t="shared" si="215"/>
        <v>119.25</v>
      </c>
      <c r="O1819" s="49">
        <f t="shared" ca="1" si="218"/>
        <v>152588200</v>
      </c>
    </row>
    <row r="1820" spans="1:15" x14ac:dyDescent="0.25">
      <c r="A1820">
        <v>1805</v>
      </c>
      <c r="B1820" s="93">
        <v>39576</v>
      </c>
      <c r="C1820" s="48">
        <v>139.740005</v>
      </c>
      <c r="D1820" s="48">
        <v>140.320007</v>
      </c>
      <c r="E1820" s="48">
        <v>138.979996</v>
      </c>
      <c r="F1820" s="48">
        <v>139.16000399999999</v>
      </c>
      <c r="G1820" s="49">
        <v>178321200</v>
      </c>
      <c r="H1820" s="48">
        <v>119.474794</v>
      </c>
      <c r="I1820" s="52">
        <f t="shared" si="216"/>
        <v>0.85854261688581168</v>
      </c>
      <c r="J1820" s="52">
        <f t="shared" ca="1" si="217"/>
        <v>1</v>
      </c>
      <c r="K1820" s="48">
        <f t="shared" si="212"/>
        <v>119.97</v>
      </c>
      <c r="L1820" s="48">
        <f t="shared" si="213"/>
        <v>120.47</v>
      </c>
      <c r="M1820" s="48">
        <f t="shared" si="214"/>
        <v>119.32</v>
      </c>
      <c r="N1820" s="48">
        <f t="shared" si="215"/>
        <v>119.47</v>
      </c>
      <c r="O1820" s="49">
        <f t="shared" ca="1" si="218"/>
        <v>178321200</v>
      </c>
    </row>
    <row r="1821" spans="1:15" x14ac:dyDescent="0.25">
      <c r="A1821">
        <v>1806</v>
      </c>
      <c r="B1821" s="93">
        <v>39575</v>
      </c>
      <c r="C1821" s="48">
        <v>141.88999899999999</v>
      </c>
      <c r="D1821" s="48">
        <v>142.03999300000001</v>
      </c>
      <c r="E1821" s="48">
        <v>139.13000500000001</v>
      </c>
      <c r="F1821" s="48">
        <v>139.520004</v>
      </c>
      <c r="G1821" s="49">
        <v>199267300</v>
      </c>
      <c r="H1821" s="48">
        <v>119.78386999999999</v>
      </c>
      <c r="I1821" s="52">
        <f t="shared" si="216"/>
        <v>0.85854262160141559</v>
      </c>
      <c r="J1821" s="52">
        <f t="shared" ca="1" si="217"/>
        <v>1</v>
      </c>
      <c r="K1821" s="48">
        <f t="shared" si="212"/>
        <v>121.82</v>
      </c>
      <c r="L1821" s="48">
        <f t="shared" si="213"/>
        <v>121.95</v>
      </c>
      <c r="M1821" s="48">
        <f t="shared" si="214"/>
        <v>119.45</v>
      </c>
      <c r="N1821" s="48">
        <f t="shared" si="215"/>
        <v>119.78</v>
      </c>
      <c r="O1821" s="49">
        <f t="shared" ca="1" si="218"/>
        <v>199267300</v>
      </c>
    </row>
    <row r="1822" spans="1:15" x14ac:dyDescent="0.25">
      <c r="A1822">
        <v>1807</v>
      </c>
      <c r="B1822" s="93">
        <v>39574</v>
      </c>
      <c r="C1822" s="48">
        <v>140.020004</v>
      </c>
      <c r="D1822" s="48">
        <v>142.199997</v>
      </c>
      <c r="E1822" s="48">
        <v>139.69000199999999</v>
      </c>
      <c r="F1822" s="48">
        <v>142.050003</v>
      </c>
      <c r="G1822" s="49">
        <v>179339800</v>
      </c>
      <c r="H1822" s="48">
        <v>121.95598200000001</v>
      </c>
      <c r="I1822" s="52">
        <f t="shared" si="216"/>
        <v>0.85854262178368279</v>
      </c>
      <c r="J1822" s="52">
        <f t="shared" ca="1" si="217"/>
        <v>1</v>
      </c>
      <c r="K1822" s="48">
        <f t="shared" si="212"/>
        <v>120.21</v>
      </c>
      <c r="L1822" s="48">
        <f t="shared" si="213"/>
        <v>122.08</v>
      </c>
      <c r="M1822" s="48">
        <f t="shared" si="214"/>
        <v>119.93</v>
      </c>
      <c r="N1822" s="48">
        <f t="shared" si="215"/>
        <v>121.96</v>
      </c>
      <c r="O1822" s="49">
        <f t="shared" ca="1" si="218"/>
        <v>179339800</v>
      </c>
    </row>
    <row r="1823" spans="1:15" x14ac:dyDescent="0.25">
      <c r="A1823">
        <v>1808</v>
      </c>
      <c r="B1823" s="93">
        <v>39573</v>
      </c>
      <c r="C1823" s="48">
        <v>141.050003</v>
      </c>
      <c r="D1823" s="48">
        <v>141.61000100000001</v>
      </c>
      <c r="E1823" s="48">
        <v>140.41000399999999</v>
      </c>
      <c r="F1823" s="48">
        <v>140.83000200000001</v>
      </c>
      <c r="G1823" s="49">
        <v>118504500</v>
      </c>
      <c r="H1823" s="48">
        <v>120.908559</v>
      </c>
      <c r="I1823" s="52">
        <f t="shared" si="216"/>
        <v>0.85854262076911703</v>
      </c>
      <c r="J1823" s="52">
        <f t="shared" ca="1" si="217"/>
        <v>1</v>
      </c>
      <c r="K1823" s="48">
        <f t="shared" si="212"/>
        <v>121.1</v>
      </c>
      <c r="L1823" s="48">
        <f t="shared" si="213"/>
        <v>121.58</v>
      </c>
      <c r="M1823" s="48">
        <f t="shared" si="214"/>
        <v>120.55</v>
      </c>
      <c r="N1823" s="48">
        <f t="shared" si="215"/>
        <v>120.91</v>
      </c>
      <c r="O1823" s="49">
        <f t="shared" ca="1" si="218"/>
        <v>118504500</v>
      </c>
    </row>
    <row r="1824" spans="1:15" x14ac:dyDescent="0.25">
      <c r="A1824">
        <v>1809</v>
      </c>
      <c r="B1824" s="93">
        <v>39570</v>
      </c>
      <c r="C1824" s="48">
        <v>142.33999600000001</v>
      </c>
      <c r="D1824" s="48">
        <v>142.36999499999999</v>
      </c>
      <c r="E1824" s="48">
        <v>140.55999800000001</v>
      </c>
      <c r="F1824" s="48">
        <v>141.509995</v>
      </c>
      <c r="G1824" s="49">
        <v>181585500</v>
      </c>
      <c r="H1824" s="48">
        <v>121.492362</v>
      </c>
      <c r="I1824" s="52">
        <f t="shared" si="216"/>
        <v>0.8585426209646887</v>
      </c>
      <c r="J1824" s="52">
        <f t="shared" ca="1" si="217"/>
        <v>1</v>
      </c>
      <c r="K1824" s="48">
        <f t="shared" si="212"/>
        <v>122.2</v>
      </c>
      <c r="L1824" s="48">
        <f t="shared" si="213"/>
        <v>122.23</v>
      </c>
      <c r="M1824" s="48">
        <f t="shared" si="214"/>
        <v>120.68</v>
      </c>
      <c r="N1824" s="48">
        <f t="shared" si="215"/>
        <v>121.49</v>
      </c>
      <c r="O1824" s="49">
        <f t="shared" ca="1" si="218"/>
        <v>181585500</v>
      </c>
    </row>
    <row r="1825" spans="1:15" x14ac:dyDescent="0.25">
      <c r="A1825">
        <v>1810</v>
      </c>
      <c r="B1825" s="93">
        <v>39569</v>
      </c>
      <c r="C1825" s="48">
        <v>138.38000500000001</v>
      </c>
      <c r="D1825" s="48">
        <v>141.11999499999999</v>
      </c>
      <c r="E1825" s="48">
        <v>138.270004</v>
      </c>
      <c r="F1825" s="48">
        <v>141.11999499999999</v>
      </c>
      <c r="G1825" s="49">
        <v>187279500</v>
      </c>
      <c r="H1825" s="48">
        <v>121.15753100000001</v>
      </c>
      <c r="I1825" s="52">
        <f t="shared" si="216"/>
        <v>0.85854262537353421</v>
      </c>
      <c r="J1825" s="52">
        <f t="shared" ca="1" si="217"/>
        <v>1</v>
      </c>
      <c r="K1825" s="48">
        <f t="shared" si="212"/>
        <v>118.81</v>
      </c>
      <c r="L1825" s="48">
        <f t="shared" si="213"/>
        <v>121.16</v>
      </c>
      <c r="M1825" s="48">
        <f t="shared" si="214"/>
        <v>118.71</v>
      </c>
      <c r="N1825" s="48">
        <f t="shared" si="215"/>
        <v>121.16</v>
      </c>
      <c r="O1825" s="49">
        <f t="shared" ca="1" si="218"/>
        <v>187279500</v>
      </c>
    </row>
    <row r="1826" spans="1:15" x14ac:dyDescent="0.25">
      <c r="A1826">
        <v>1811</v>
      </c>
      <c r="B1826" s="93">
        <v>39568</v>
      </c>
      <c r="C1826" s="48">
        <v>139.28999300000001</v>
      </c>
      <c r="D1826" s="48">
        <v>140.58999600000001</v>
      </c>
      <c r="E1826" s="48">
        <v>138.259995</v>
      </c>
      <c r="F1826" s="48">
        <v>138.259995</v>
      </c>
      <c r="G1826" s="49">
        <v>208395900</v>
      </c>
      <c r="H1826" s="48">
        <v>118.70209800000001</v>
      </c>
      <c r="I1826" s="52">
        <f t="shared" si="216"/>
        <v>0.85854261747948135</v>
      </c>
      <c r="J1826" s="52">
        <f t="shared" ca="1" si="217"/>
        <v>1</v>
      </c>
      <c r="K1826" s="48">
        <f t="shared" si="212"/>
        <v>119.59</v>
      </c>
      <c r="L1826" s="48">
        <f t="shared" si="213"/>
        <v>120.7</v>
      </c>
      <c r="M1826" s="48">
        <f t="shared" si="214"/>
        <v>118.7</v>
      </c>
      <c r="N1826" s="48">
        <f t="shared" si="215"/>
        <v>118.7</v>
      </c>
      <c r="O1826" s="49">
        <f t="shared" ca="1" si="218"/>
        <v>208395900</v>
      </c>
    </row>
    <row r="1827" spans="1:15" x14ac:dyDescent="0.25">
      <c r="A1827">
        <v>1812</v>
      </c>
      <c r="B1827" s="93">
        <v>39567</v>
      </c>
      <c r="C1827" s="48">
        <v>139.38999899999999</v>
      </c>
      <c r="D1827" s="48">
        <v>139.729996</v>
      </c>
      <c r="E1827" s="48">
        <v>138.61000100000001</v>
      </c>
      <c r="F1827" s="48">
        <v>139.08000200000001</v>
      </c>
      <c r="G1827" s="49">
        <v>125514100</v>
      </c>
      <c r="H1827" s="48">
        <v>119.406109</v>
      </c>
      <c r="I1827" s="52">
        <f t="shared" si="216"/>
        <v>0.85854261779490049</v>
      </c>
      <c r="J1827" s="52">
        <f t="shared" ca="1" si="217"/>
        <v>1</v>
      </c>
      <c r="K1827" s="48">
        <f t="shared" si="212"/>
        <v>119.67</v>
      </c>
      <c r="L1827" s="48">
        <f t="shared" si="213"/>
        <v>119.96</v>
      </c>
      <c r="M1827" s="48">
        <f t="shared" si="214"/>
        <v>119</v>
      </c>
      <c r="N1827" s="48">
        <f t="shared" si="215"/>
        <v>119.41</v>
      </c>
      <c r="O1827" s="49">
        <f t="shared" ca="1" si="218"/>
        <v>125514100</v>
      </c>
    </row>
    <row r="1828" spans="1:15" x14ac:dyDescent="0.25">
      <c r="A1828">
        <v>1813</v>
      </c>
      <c r="B1828" s="93">
        <v>39566</v>
      </c>
      <c r="C1828" s="48">
        <v>139.88000500000001</v>
      </c>
      <c r="D1828" s="48">
        <v>140.25</v>
      </c>
      <c r="E1828" s="48">
        <v>139.38000500000001</v>
      </c>
      <c r="F1828" s="48">
        <v>139.63000500000001</v>
      </c>
      <c r="G1828" s="49">
        <v>105610200</v>
      </c>
      <c r="H1828" s="48">
        <v>119.87831</v>
      </c>
      <c r="I1828" s="52">
        <f t="shared" si="216"/>
        <v>0.85854261768450124</v>
      </c>
      <c r="J1828" s="52">
        <f t="shared" ca="1" si="217"/>
        <v>1</v>
      </c>
      <c r="K1828" s="48">
        <f t="shared" si="212"/>
        <v>120.09</v>
      </c>
      <c r="L1828" s="48">
        <f t="shared" si="213"/>
        <v>120.41</v>
      </c>
      <c r="M1828" s="48">
        <f t="shared" si="214"/>
        <v>119.66</v>
      </c>
      <c r="N1828" s="48">
        <f t="shared" si="215"/>
        <v>119.88</v>
      </c>
      <c r="O1828" s="49">
        <f t="shared" ca="1" si="218"/>
        <v>105610200</v>
      </c>
    </row>
    <row r="1829" spans="1:15" x14ac:dyDescent="0.25">
      <c r="A1829">
        <v>1814</v>
      </c>
      <c r="B1829" s="93">
        <v>39563</v>
      </c>
      <c r="C1829" s="48">
        <v>139.39999399999999</v>
      </c>
      <c r="D1829" s="48">
        <v>139.88999899999999</v>
      </c>
      <c r="E1829" s="48">
        <v>137.91000399999999</v>
      </c>
      <c r="F1829" s="48">
        <v>139.60000600000001</v>
      </c>
      <c r="G1829" s="49">
        <v>190788100</v>
      </c>
      <c r="H1829" s="48">
        <v>119.852555</v>
      </c>
      <c r="I1829" s="52">
        <f t="shared" si="216"/>
        <v>0.85854262069301046</v>
      </c>
      <c r="J1829" s="52">
        <f t="shared" ca="1" si="217"/>
        <v>1</v>
      </c>
      <c r="K1829" s="48">
        <f t="shared" si="212"/>
        <v>119.68</v>
      </c>
      <c r="L1829" s="48">
        <f t="shared" si="213"/>
        <v>120.1</v>
      </c>
      <c r="M1829" s="48">
        <f t="shared" si="214"/>
        <v>118.4</v>
      </c>
      <c r="N1829" s="48">
        <f t="shared" si="215"/>
        <v>119.85</v>
      </c>
      <c r="O1829" s="49">
        <f t="shared" ca="1" si="218"/>
        <v>190788100</v>
      </c>
    </row>
    <row r="1830" spans="1:15" x14ac:dyDescent="0.25">
      <c r="A1830">
        <v>1815</v>
      </c>
      <c r="B1830" s="93">
        <v>39562</v>
      </c>
      <c r="C1830" s="48">
        <v>138.08000200000001</v>
      </c>
      <c r="D1830" s="48">
        <v>139.740005</v>
      </c>
      <c r="E1830" s="48">
        <v>137.03999300000001</v>
      </c>
      <c r="F1830" s="48">
        <v>138.320007</v>
      </c>
      <c r="G1830" s="49">
        <v>229381300</v>
      </c>
      <c r="H1830" s="48">
        <v>118.75362199999999</v>
      </c>
      <c r="I1830" s="52">
        <f t="shared" si="216"/>
        <v>0.85854262572441886</v>
      </c>
      <c r="J1830" s="52">
        <f t="shared" ca="1" si="217"/>
        <v>1</v>
      </c>
      <c r="K1830" s="48">
        <f t="shared" si="212"/>
        <v>118.55</v>
      </c>
      <c r="L1830" s="48">
        <f t="shared" si="213"/>
        <v>119.97</v>
      </c>
      <c r="M1830" s="48">
        <f t="shared" si="214"/>
        <v>117.65</v>
      </c>
      <c r="N1830" s="48">
        <f t="shared" si="215"/>
        <v>118.75</v>
      </c>
      <c r="O1830" s="49">
        <f t="shared" ca="1" si="218"/>
        <v>229381300</v>
      </c>
    </row>
    <row r="1831" spans="1:15" x14ac:dyDescent="0.25">
      <c r="A1831">
        <v>1816</v>
      </c>
      <c r="B1831" s="93">
        <v>39561</v>
      </c>
      <c r="C1831" s="48">
        <v>138.08999600000001</v>
      </c>
      <c r="D1831" s="48">
        <v>138.779999</v>
      </c>
      <c r="E1831" s="48">
        <v>137.11999499999999</v>
      </c>
      <c r="F1831" s="48">
        <v>137.720001</v>
      </c>
      <c r="G1831" s="49">
        <v>193309000</v>
      </c>
      <c r="H1831" s="48">
        <v>118.238491</v>
      </c>
      <c r="I1831" s="52">
        <f t="shared" si="216"/>
        <v>0.85854262373988799</v>
      </c>
      <c r="J1831" s="52">
        <f t="shared" ca="1" si="217"/>
        <v>1</v>
      </c>
      <c r="K1831" s="48">
        <f t="shared" si="212"/>
        <v>118.56</v>
      </c>
      <c r="L1831" s="48">
        <f t="shared" si="213"/>
        <v>119.15</v>
      </c>
      <c r="M1831" s="48">
        <f t="shared" si="214"/>
        <v>117.72</v>
      </c>
      <c r="N1831" s="48">
        <f t="shared" si="215"/>
        <v>118.24</v>
      </c>
      <c r="O1831" s="49">
        <f t="shared" ca="1" si="218"/>
        <v>193309000</v>
      </c>
    </row>
    <row r="1832" spans="1:15" x14ac:dyDescent="0.25">
      <c r="A1832">
        <v>1817</v>
      </c>
      <c r="B1832" s="93">
        <v>39560</v>
      </c>
      <c r="C1832" s="48">
        <v>138.19000199999999</v>
      </c>
      <c r="D1832" s="48">
        <v>138.30999800000001</v>
      </c>
      <c r="E1832" s="48">
        <v>136.89999399999999</v>
      </c>
      <c r="F1832" s="48">
        <v>137.94000199999999</v>
      </c>
      <c r="G1832" s="49">
        <v>162166000</v>
      </c>
      <c r="H1832" s="48">
        <v>118.42737099999999</v>
      </c>
      <c r="I1832" s="52">
        <f t="shared" si="216"/>
        <v>0.85854262203069998</v>
      </c>
      <c r="J1832" s="52">
        <f t="shared" ca="1" si="217"/>
        <v>1</v>
      </c>
      <c r="K1832" s="48">
        <f t="shared" si="212"/>
        <v>118.64</v>
      </c>
      <c r="L1832" s="48">
        <f t="shared" si="213"/>
        <v>118.75</v>
      </c>
      <c r="M1832" s="48">
        <f t="shared" si="214"/>
        <v>117.53</v>
      </c>
      <c r="N1832" s="48">
        <f t="shared" si="215"/>
        <v>118.43</v>
      </c>
      <c r="O1832" s="49">
        <f t="shared" ca="1" si="218"/>
        <v>162166000</v>
      </c>
    </row>
    <row r="1833" spans="1:15" x14ac:dyDescent="0.25">
      <c r="A1833">
        <v>1818</v>
      </c>
      <c r="B1833" s="93">
        <v>39559</v>
      </c>
      <c r="C1833" s="48">
        <v>138.229996</v>
      </c>
      <c r="D1833" s="48">
        <v>138.979996</v>
      </c>
      <c r="E1833" s="48">
        <v>137.85000600000001</v>
      </c>
      <c r="F1833" s="48">
        <v>138.550003</v>
      </c>
      <c r="G1833" s="49">
        <v>118587400</v>
      </c>
      <c r="H1833" s="48">
        <v>118.951083</v>
      </c>
      <c r="I1833" s="52">
        <f t="shared" si="216"/>
        <v>0.85854262305573525</v>
      </c>
      <c r="J1833" s="52">
        <f t="shared" ca="1" si="217"/>
        <v>1</v>
      </c>
      <c r="K1833" s="48">
        <f t="shared" si="212"/>
        <v>118.68</v>
      </c>
      <c r="L1833" s="48">
        <f t="shared" si="213"/>
        <v>119.32</v>
      </c>
      <c r="M1833" s="48">
        <f t="shared" si="214"/>
        <v>118.35</v>
      </c>
      <c r="N1833" s="48">
        <f t="shared" si="215"/>
        <v>118.95</v>
      </c>
      <c r="O1833" s="49">
        <f t="shared" ca="1" si="218"/>
        <v>118587400</v>
      </c>
    </row>
    <row r="1834" spans="1:15" x14ac:dyDescent="0.25">
      <c r="A1834">
        <v>1819</v>
      </c>
      <c r="B1834" s="93">
        <v>39556</v>
      </c>
      <c r="C1834" s="48">
        <v>138.94000199999999</v>
      </c>
      <c r="D1834" s="48">
        <v>139.55999800000001</v>
      </c>
      <c r="E1834" s="48">
        <v>138.259995</v>
      </c>
      <c r="F1834" s="48">
        <v>138.479996</v>
      </c>
      <c r="G1834" s="49">
        <v>218530600</v>
      </c>
      <c r="H1834" s="48">
        <v>118.890979</v>
      </c>
      <c r="I1834" s="52">
        <f t="shared" si="216"/>
        <v>0.85854262300816364</v>
      </c>
      <c r="J1834" s="52">
        <f t="shared" ca="1" si="217"/>
        <v>1</v>
      </c>
      <c r="K1834" s="48">
        <f t="shared" si="212"/>
        <v>119.29</v>
      </c>
      <c r="L1834" s="48">
        <f t="shared" si="213"/>
        <v>119.82</v>
      </c>
      <c r="M1834" s="48">
        <f t="shared" si="214"/>
        <v>118.7</v>
      </c>
      <c r="N1834" s="48">
        <f t="shared" si="215"/>
        <v>118.89</v>
      </c>
      <c r="O1834" s="49">
        <f t="shared" ca="1" si="218"/>
        <v>218530600</v>
      </c>
    </row>
    <row r="1835" spans="1:15" x14ac:dyDescent="0.25">
      <c r="A1835">
        <v>1820</v>
      </c>
      <c r="B1835" s="93">
        <v>39555</v>
      </c>
      <c r="C1835" s="48">
        <v>136.020004</v>
      </c>
      <c r="D1835" s="48">
        <v>137.25</v>
      </c>
      <c r="E1835" s="48">
        <v>135.66000399999999</v>
      </c>
      <c r="F1835" s="48">
        <v>137.050003</v>
      </c>
      <c r="G1835" s="49">
        <v>179665700</v>
      </c>
      <c r="H1835" s="48">
        <v>117.663269</v>
      </c>
      <c r="I1835" s="52">
        <f t="shared" si="216"/>
        <v>0.85854262257841762</v>
      </c>
      <c r="J1835" s="52">
        <f t="shared" ca="1" si="217"/>
        <v>1</v>
      </c>
      <c r="K1835" s="48">
        <f t="shared" si="212"/>
        <v>116.78</v>
      </c>
      <c r="L1835" s="48">
        <f t="shared" si="213"/>
        <v>117.83</v>
      </c>
      <c r="M1835" s="48">
        <f t="shared" si="214"/>
        <v>116.47</v>
      </c>
      <c r="N1835" s="48">
        <f t="shared" si="215"/>
        <v>117.66</v>
      </c>
      <c r="O1835" s="49">
        <f t="shared" ca="1" si="218"/>
        <v>179665700</v>
      </c>
    </row>
    <row r="1836" spans="1:15" x14ac:dyDescent="0.25">
      <c r="A1836">
        <v>1821</v>
      </c>
      <c r="B1836" s="93">
        <v>39554</v>
      </c>
      <c r="C1836" s="48">
        <v>134.53999300000001</v>
      </c>
      <c r="D1836" s="48">
        <v>136.91000399999999</v>
      </c>
      <c r="E1836" s="48">
        <v>134.520004</v>
      </c>
      <c r="F1836" s="48">
        <v>136.85000600000001</v>
      </c>
      <c r="G1836" s="49">
        <v>189268900</v>
      </c>
      <c r="H1836" s="48">
        <v>117.491563</v>
      </c>
      <c r="I1836" s="52">
        <f t="shared" si="216"/>
        <v>0.85854262220492694</v>
      </c>
      <c r="J1836" s="52">
        <f t="shared" ca="1" si="217"/>
        <v>1</v>
      </c>
      <c r="K1836" s="48">
        <f t="shared" si="212"/>
        <v>115.51</v>
      </c>
      <c r="L1836" s="48">
        <f t="shared" si="213"/>
        <v>117.54</v>
      </c>
      <c r="M1836" s="48">
        <f t="shared" si="214"/>
        <v>115.49</v>
      </c>
      <c r="N1836" s="48">
        <f t="shared" si="215"/>
        <v>117.49</v>
      </c>
      <c r="O1836" s="49">
        <f t="shared" ca="1" si="218"/>
        <v>189268900</v>
      </c>
    </row>
    <row r="1837" spans="1:15" x14ac:dyDescent="0.25">
      <c r="A1837">
        <v>1822</v>
      </c>
      <c r="B1837" s="93">
        <v>39553</v>
      </c>
      <c r="C1837" s="48">
        <v>133.58000200000001</v>
      </c>
      <c r="D1837" s="48">
        <v>133.69000199999999</v>
      </c>
      <c r="E1837" s="48">
        <v>132.33000200000001</v>
      </c>
      <c r="F1837" s="48">
        <v>133.240005</v>
      </c>
      <c r="G1837" s="49">
        <v>172389200</v>
      </c>
      <c r="H1837" s="48">
        <v>114.392224</v>
      </c>
      <c r="I1837" s="52">
        <f t="shared" si="216"/>
        <v>0.85854262764400224</v>
      </c>
      <c r="J1837" s="52">
        <f t="shared" ca="1" si="217"/>
        <v>1</v>
      </c>
      <c r="K1837" s="48">
        <f t="shared" si="212"/>
        <v>114.68</v>
      </c>
      <c r="L1837" s="48">
        <f t="shared" si="213"/>
        <v>114.78</v>
      </c>
      <c r="M1837" s="48">
        <f t="shared" si="214"/>
        <v>113.61</v>
      </c>
      <c r="N1837" s="48">
        <f t="shared" si="215"/>
        <v>114.39</v>
      </c>
      <c r="O1837" s="49">
        <f t="shared" ca="1" si="218"/>
        <v>172389200</v>
      </c>
    </row>
    <row r="1838" spans="1:15" x14ac:dyDescent="0.25">
      <c r="A1838">
        <v>1823</v>
      </c>
      <c r="B1838" s="93">
        <v>39552</v>
      </c>
      <c r="C1838" s="48">
        <v>133.19000199999999</v>
      </c>
      <c r="D1838" s="48">
        <v>133.53999300000001</v>
      </c>
      <c r="E1838" s="48">
        <v>132.550003</v>
      </c>
      <c r="F1838" s="48">
        <v>132.929993</v>
      </c>
      <c r="G1838" s="49">
        <v>160522000</v>
      </c>
      <c r="H1838" s="48">
        <v>114.126064</v>
      </c>
      <c r="I1838" s="52">
        <f t="shared" si="216"/>
        <v>0.85854261648836472</v>
      </c>
      <c r="J1838" s="52">
        <f t="shared" ca="1" si="217"/>
        <v>1</v>
      </c>
      <c r="K1838" s="48">
        <f t="shared" si="212"/>
        <v>114.35</v>
      </c>
      <c r="L1838" s="48">
        <f t="shared" si="213"/>
        <v>114.65</v>
      </c>
      <c r="M1838" s="48">
        <f t="shared" si="214"/>
        <v>113.8</v>
      </c>
      <c r="N1838" s="48">
        <f t="shared" si="215"/>
        <v>114.13</v>
      </c>
      <c r="O1838" s="49">
        <f t="shared" ca="1" si="218"/>
        <v>160522000</v>
      </c>
    </row>
    <row r="1839" spans="1:15" x14ac:dyDescent="0.25">
      <c r="A1839">
        <v>1824</v>
      </c>
      <c r="B1839" s="93">
        <v>39549</v>
      </c>
      <c r="C1839" s="48">
        <v>134.490005</v>
      </c>
      <c r="D1839" s="48">
        <v>135.11999499999999</v>
      </c>
      <c r="E1839" s="48">
        <v>133.009995</v>
      </c>
      <c r="F1839" s="48">
        <v>133.38000500000001</v>
      </c>
      <c r="G1839" s="49">
        <v>222973300</v>
      </c>
      <c r="H1839" s="48">
        <v>114.51241899999999</v>
      </c>
      <c r="I1839" s="52">
        <f t="shared" si="216"/>
        <v>0.85854262038751594</v>
      </c>
      <c r="J1839" s="52">
        <f t="shared" ca="1" si="217"/>
        <v>1</v>
      </c>
      <c r="K1839" s="48">
        <f t="shared" si="212"/>
        <v>115.47</v>
      </c>
      <c r="L1839" s="48">
        <f t="shared" si="213"/>
        <v>116.01</v>
      </c>
      <c r="M1839" s="48">
        <f t="shared" si="214"/>
        <v>114.19</v>
      </c>
      <c r="N1839" s="48">
        <f t="shared" si="215"/>
        <v>114.51</v>
      </c>
      <c r="O1839" s="49">
        <f t="shared" ca="1" si="218"/>
        <v>222973300</v>
      </c>
    </row>
    <row r="1840" spans="1:15" x14ac:dyDescent="0.25">
      <c r="A1840">
        <v>1825</v>
      </c>
      <c r="B1840" s="93">
        <v>39548</v>
      </c>
      <c r="C1840" s="48">
        <v>135.41999799999999</v>
      </c>
      <c r="D1840" s="48">
        <v>136.66999799999999</v>
      </c>
      <c r="E1840" s="48">
        <v>134.89999399999999</v>
      </c>
      <c r="F1840" s="48">
        <v>136.020004</v>
      </c>
      <c r="G1840" s="49">
        <v>192967800</v>
      </c>
      <c r="H1840" s="48">
        <v>116.778971</v>
      </c>
      <c r="I1840" s="52">
        <f t="shared" si="216"/>
        <v>0.85854262289243866</v>
      </c>
      <c r="J1840" s="52">
        <f t="shared" ca="1" si="217"/>
        <v>1</v>
      </c>
      <c r="K1840" s="48">
        <f t="shared" si="212"/>
        <v>116.26</v>
      </c>
      <c r="L1840" s="48">
        <f t="shared" si="213"/>
        <v>117.34</v>
      </c>
      <c r="M1840" s="48">
        <f t="shared" si="214"/>
        <v>115.82</v>
      </c>
      <c r="N1840" s="48">
        <f t="shared" si="215"/>
        <v>116.78</v>
      </c>
      <c r="O1840" s="49">
        <f t="shared" ca="1" si="218"/>
        <v>192967800</v>
      </c>
    </row>
    <row r="1841" spans="1:15" x14ac:dyDescent="0.25">
      <c r="A1841">
        <v>1826</v>
      </c>
      <c r="B1841" s="93">
        <v>39547</v>
      </c>
      <c r="C1841" s="48">
        <v>136.61000100000001</v>
      </c>
      <c r="D1841" s="48">
        <v>136.800003</v>
      </c>
      <c r="E1841" s="48">
        <v>134.88999899999999</v>
      </c>
      <c r="F1841" s="48">
        <v>135.83000200000001</v>
      </c>
      <c r="G1841" s="49">
        <v>195610600</v>
      </c>
      <c r="H1841" s="48">
        <v>116.615846</v>
      </c>
      <c r="I1841" s="52">
        <f t="shared" si="216"/>
        <v>0.85854262153364325</v>
      </c>
      <c r="J1841" s="52">
        <f t="shared" ca="1" si="217"/>
        <v>1</v>
      </c>
      <c r="K1841" s="48">
        <f t="shared" si="212"/>
        <v>117.29</v>
      </c>
      <c r="L1841" s="48">
        <f t="shared" si="213"/>
        <v>117.45</v>
      </c>
      <c r="M1841" s="48">
        <f t="shared" si="214"/>
        <v>115.81</v>
      </c>
      <c r="N1841" s="48">
        <f t="shared" si="215"/>
        <v>116.62</v>
      </c>
      <c r="O1841" s="49">
        <f t="shared" ca="1" si="218"/>
        <v>195610600</v>
      </c>
    </row>
    <row r="1842" spans="1:15" x14ac:dyDescent="0.25">
      <c r="A1842">
        <v>1827</v>
      </c>
      <c r="B1842" s="93">
        <v>39546</v>
      </c>
      <c r="C1842" s="48">
        <v>136.19000199999999</v>
      </c>
      <c r="D1842" s="48">
        <v>136.91999799999999</v>
      </c>
      <c r="E1842" s="48">
        <v>135.949997</v>
      </c>
      <c r="F1842" s="48">
        <v>136.820007</v>
      </c>
      <c r="G1842" s="49">
        <v>148937300</v>
      </c>
      <c r="H1842" s="48">
        <v>117.465808</v>
      </c>
      <c r="I1842" s="52">
        <f t="shared" si="216"/>
        <v>0.85854262527555636</v>
      </c>
      <c r="J1842" s="52">
        <f t="shared" ca="1" si="217"/>
        <v>1</v>
      </c>
      <c r="K1842" s="48">
        <f t="shared" si="212"/>
        <v>116.92</v>
      </c>
      <c r="L1842" s="48">
        <f t="shared" si="213"/>
        <v>117.55</v>
      </c>
      <c r="M1842" s="48">
        <f t="shared" si="214"/>
        <v>116.72</v>
      </c>
      <c r="N1842" s="48">
        <f t="shared" si="215"/>
        <v>117.47</v>
      </c>
      <c r="O1842" s="49">
        <f t="shared" ca="1" si="218"/>
        <v>148937300</v>
      </c>
    </row>
    <row r="1843" spans="1:15" x14ac:dyDescent="0.25">
      <c r="A1843">
        <v>1828</v>
      </c>
      <c r="B1843" s="93">
        <v>39545</v>
      </c>
      <c r="C1843" s="48">
        <v>137.86999499999999</v>
      </c>
      <c r="D1843" s="48">
        <v>138.570007</v>
      </c>
      <c r="E1843" s="48">
        <v>136.740005</v>
      </c>
      <c r="F1843" s="48">
        <v>136.96000699999999</v>
      </c>
      <c r="G1843" s="49">
        <v>154245500</v>
      </c>
      <c r="H1843" s="48">
        <v>117.58600300000001</v>
      </c>
      <c r="I1843" s="52">
        <f t="shared" si="216"/>
        <v>0.85854261821116884</v>
      </c>
      <c r="J1843" s="52">
        <f t="shared" ca="1" si="217"/>
        <v>1</v>
      </c>
      <c r="K1843" s="48">
        <f t="shared" si="212"/>
        <v>118.37</v>
      </c>
      <c r="L1843" s="48">
        <f t="shared" si="213"/>
        <v>118.97</v>
      </c>
      <c r="M1843" s="48">
        <f t="shared" si="214"/>
        <v>117.4</v>
      </c>
      <c r="N1843" s="48">
        <f t="shared" si="215"/>
        <v>117.59</v>
      </c>
      <c r="O1843" s="49">
        <f t="shared" ca="1" si="218"/>
        <v>154245500</v>
      </c>
    </row>
    <row r="1844" spans="1:15" x14ac:dyDescent="0.25">
      <c r="A1844">
        <v>1829</v>
      </c>
      <c r="B1844" s="93">
        <v>39542</v>
      </c>
      <c r="C1844" s="48">
        <v>137.11999499999999</v>
      </c>
      <c r="D1844" s="48">
        <v>137.96000699999999</v>
      </c>
      <c r="E1844" s="48">
        <v>136.11999499999999</v>
      </c>
      <c r="F1844" s="48">
        <v>136.88999899999999</v>
      </c>
      <c r="G1844" s="49">
        <v>204446800</v>
      </c>
      <c r="H1844" s="48">
        <v>117.525899</v>
      </c>
      <c r="I1844" s="52">
        <f t="shared" si="216"/>
        <v>0.85854262443233709</v>
      </c>
      <c r="J1844" s="52">
        <f t="shared" ca="1" si="217"/>
        <v>1</v>
      </c>
      <c r="K1844" s="48">
        <f t="shared" si="212"/>
        <v>117.72</v>
      </c>
      <c r="L1844" s="48">
        <f t="shared" si="213"/>
        <v>118.44</v>
      </c>
      <c r="M1844" s="48">
        <f t="shared" si="214"/>
        <v>116.86</v>
      </c>
      <c r="N1844" s="48">
        <f t="shared" si="215"/>
        <v>117.53</v>
      </c>
      <c r="O1844" s="49">
        <f t="shared" ca="1" si="218"/>
        <v>204446800</v>
      </c>
    </row>
    <row r="1845" spans="1:15" x14ac:dyDescent="0.25">
      <c r="A1845">
        <v>1830</v>
      </c>
      <c r="B1845" s="93">
        <v>39541</v>
      </c>
      <c r="C1845" s="48">
        <v>135.96000699999999</v>
      </c>
      <c r="D1845" s="48">
        <v>137.44000199999999</v>
      </c>
      <c r="E1845" s="48">
        <v>135.71000699999999</v>
      </c>
      <c r="F1845" s="48">
        <v>137.03999300000001</v>
      </c>
      <c r="G1845" s="49">
        <v>175884800</v>
      </c>
      <c r="H1845" s="48">
        <v>117.654675</v>
      </c>
      <c r="I1845" s="52">
        <f t="shared" si="216"/>
        <v>0.85854262266344383</v>
      </c>
      <c r="J1845" s="52">
        <f t="shared" ca="1" si="217"/>
        <v>1</v>
      </c>
      <c r="K1845" s="48">
        <f t="shared" si="212"/>
        <v>116.73</v>
      </c>
      <c r="L1845" s="48">
        <f t="shared" si="213"/>
        <v>118</v>
      </c>
      <c r="M1845" s="48">
        <f t="shared" si="214"/>
        <v>116.51</v>
      </c>
      <c r="N1845" s="48">
        <f t="shared" si="215"/>
        <v>117.65</v>
      </c>
      <c r="O1845" s="49">
        <f t="shared" ca="1" si="218"/>
        <v>175884800</v>
      </c>
    </row>
    <row r="1846" spans="1:15" x14ac:dyDescent="0.25">
      <c r="A1846">
        <v>1831</v>
      </c>
      <c r="B1846" s="93">
        <v>39540</v>
      </c>
      <c r="C1846" s="48">
        <v>137.050003</v>
      </c>
      <c r="D1846" s="48">
        <v>137.66999799999999</v>
      </c>
      <c r="E1846" s="48">
        <v>135.979996</v>
      </c>
      <c r="F1846" s="48">
        <v>136.699997</v>
      </c>
      <c r="G1846" s="49">
        <v>210910800</v>
      </c>
      <c r="H1846" s="48">
        <v>117.362774</v>
      </c>
      <c r="I1846" s="52">
        <f t="shared" si="216"/>
        <v>0.85854262308432971</v>
      </c>
      <c r="J1846" s="52">
        <f t="shared" ca="1" si="217"/>
        <v>1</v>
      </c>
      <c r="K1846" s="48">
        <f t="shared" si="212"/>
        <v>117.66</v>
      </c>
      <c r="L1846" s="48">
        <f t="shared" si="213"/>
        <v>118.2</v>
      </c>
      <c r="M1846" s="48">
        <f t="shared" si="214"/>
        <v>116.74</v>
      </c>
      <c r="N1846" s="48">
        <f t="shared" si="215"/>
        <v>117.36</v>
      </c>
      <c r="O1846" s="49">
        <f t="shared" ca="1" si="218"/>
        <v>210910800</v>
      </c>
    </row>
    <row r="1847" spans="1:15" x14ac:dyDescent="0.25">
      <c r="A1847">
        <v>1832</v>
      </c>
      <c r="B1847" s="93">
        <v>39539</v>
      </c>
      <c r="C1847" s="48">
        <v>133.61000100000001</v>
      </c>
      <c r="D1847" s="48">
        <v>136.83999600000001</v>
      </c>
      <c r="E1847" s="48">
        <v>133.509995</v>
      </c>
      <c r="F1847" s="48">
        <v>136.61000100000001</v>
      </c>
      <c r="G1847" s="49">
        <v>254547300</v>
      </c>
      <c r="H1847" s="48">
        <v>117.28550799999999</v>
      </c>
      <c r="I1847" s="52">
        <f t="shared" si="216"/>
        <v>0.85854261870622472</v>
      </c>
      <c r="J1847" s="52">
        <f t="shared" ca="1" si="217"/>
        <v>1</v>
      </c>
      <c r="K1847" s="48">
        <f t="shared" si="212"/>
        <v>114.71</v>
      </c>
      <c r="L1847" s="48">
        <f t="shared" si="213"/>
        <v>117.48</v>
      </c>
      <c r="M1847" s="48">
        <f t="shared" si="214"/>
        <v>114.62</v>
      </c>
      <c r="N1847" s="48">
        <f t="shared" si="215"/>
        <v>117.29</v>
      </c>
      <c r="O1847" s="49">
        <f t="shared" ca="1" si="218"/>
        <v>254547300</v>
      </c>
    </row>
    <row r="1848" spans="1:15" x14ac:dyDescent="0.25">
      <c r="A1848">
        <v>1833</v>
      </c>
      <c r="B1848" s="93">
        <v>39538</v>
      </c>
      <c r="C1848" s="48">
        <v>131.28999300000001</v>
      </c>
      <c r="D1848" s="48">
        <v>132.729996</v>
      </c>
      <c r="E1848" s="48">
        <v>131.08999600000001</v>
      </c>
      <c r="F1848" s="48">
        <v>131.970001</v>
      </c>
      <c r="G1848" s="49">
        <v>166692100</v>
      </c>
      <c r="H1848" s="48">
        <v>113.30187100000001</v>
      </c>
      <c r="I1848" s="52">
        <f t="shared" si="216"/>
        <v>0.8585426243953731</v>
      </c>
      <c r="J1848" s="52">
        <f t="shared" ca="1" si="217"/>
        <v>1</v>
      </c>
      <c r="K1848" s="48">
        <f t="shared" si="212"/>
        <v>112.72</v>
      </c>
      <c r="L1848" s="48">
        <f t="shared" si="213"/>
        <v>113.95</v>
      </c>
      <c r="M1848" s="48">
        <f t="shared" si="214"/>
        <v>112.55</v>
      </c>
      <c r="N1848" s="48">
        <f t="shared" si="215"/>
        <v>113.3</v>
      </c>
      <c r="O1848" s="49">
        <f t="shared" ca="1" si="218"/>
        <v>166692100</v>
      </c>
    </row>
    <row r="1849" spans="1:15" x14ac:dyDescent="0.25">
      <c r="A1849">
        <v>1834</v>
      </c>
      <c r="B1849" s="93">
        <v>39535</v>
      </c>
      <c r="C1849" s="48">
        <v>132.990005</v>
      </c>
      <c r="D1849" s="48">
        <v>133.36000100000001</v>
      </c>
      <c r="E1849" s="48">
        <v>131.05999800000001</v>
      </c>
      <c r="F1849" s="48">
        <v>131.509995</v>
      </c>
      <c r="G1849" s="49">
        <v>180896100</v>
      </c>
      <c r="H1849" s="48">
        <v>112.906935</v>
      </c>
      <c r="I1849" s="52">
        <f t="shared" si="216"/>
        <v>0.85854261495485573</v>
      </c>
      <c r="J1849" s="52">
        <f t="shared" ca="1" si="217"/>
        <v>1</v>
      </c>
      <c r="K1849" s="48">
        <f t="shared" si="212"/>
        <v>114.18</v>
      </c>
      <c r="L1849" s="48">
        <f t="shared" si="213"/>
        <v>114.5</v>
      </c>
      <c r="M1849" s="48">
        <f t="shared" si="214"/>
        <v>112.52</v>
      </c>
      <c r="N1849" s="48">
        <f t="shared" si="215"/>
        <v>112.91</v>
      </c>
      <c r="O1849" s="49">
        <f t="shared" ca="1" si="218"/>
        <v>180896100</v>
      </c>
    </row>
    <row r="1850" spans="1:15" x14ac:dyDescent="0.25">
      <c r="A1850">
        <v>1835</v>
      </c>
      <c r="B1850" s="93">
        <v>39534</v>
      </c>
      <c r="C1850" s="48">
        <v>134.199997</v>
      </c>
      <c r="D1850" s="48">
        <v>134.44000199999999</v>
      </c>
      <c r="E1850" s="48">
        <v>132.36000100000001</v>
      </c>
      <c r="F1850" s="48">
        <v>132.779999</v>
      </c>
      <c r="G1850" s="49">
        <v>225153200</v>
      </c>
      <c r="H1850" s="48">
        <v>113.997288</v>
      </c>
      <c r="I1850" s="52">
        <f t="shared" si="216"/>
        <v>0.85854261830503553</v>
      </c>
      <c r="J1850" s="52">
        <f t="shared" ca="1" si="217"/>
        <v>1</v>
      </c>
      <c r="K1850" s="48">
        <f t="shared" si="212"/>
        <v>115.22</v>
      </c>
      <c r="L1850" s="48">
        <f t="shared" si="213"/>
        <v>115.42</v>
      </c>
      <c r="M1850" s="48">
        <f t="shared" si="214"/>
        <v>113.64</v>
      </c>
      <c r="N1850" s="48">
        <f t="shared" si="215"/>
        <v>114</v>
      </c>
      <c r="O1850" s="49">
        <f t="shared" ca="1" si="218"/>
        <v>225153200</v>
      </c>
    </row>
    <row r="1851" spans="1:15" x14ac:dyDescent="0.25">
      <c r="A1851">
        <v>1836</v>
      </c>
      <c r="B1851" s="93">
        <v>39533</v>
      </c>
      <c r="C1851" s="48">
        <v>134.46000699999999</v>
      </c>
      <c r="D1851" s="48">
        <v>135.08999600000001</v>
      </c>
      <c r="E1851" s="48">
        <v>133.11000100000001</v>
      </c>
      <c r="F1851" s="48">
        <v>133.199997</v>
      </c>
      <c r="G1851" s="49">
        <v>196934300</v>
      </c>
      <c r="H1851" s="48">
        <v>114.35787500000001</v>
      </c>
      <c r="I1851" s="52">
        <f t="shared" si="216"/>
        <v>0.85854262444165075</v>
      </c>
      <c r="J1851" s="52">
        <f t="shared" ca="1" si="217"/>
        <v>1</v>
      </c>
      <c r="K1851" s="48">
        <f t="shared" si="212"/>
        <v>115.44</v>
      </c>
      <c r="L1851" s="48">
        <f t="shared" si="213"/>
        <v>115.98</v>
      </c>
      <c r="M1851" s="48">
        <f t="shared" si="214"/>
        <v>114.28</v>
      </c>
      <c r="N1851" s="48">
        <f t="shared" si="215"/>
        <v>114.36</v>
      </c>
      <c r="O1851" s="49">
        <f t="shared" ca="1" si="218"/>
        <v>196934300</v>
      </c>
    </row>
    <row r="1852" spans="1:15" x14ac:dyDescent="0.25">
      <c r="A1852">
        <v>1837</v>
      </c>
      <c r="B1852" s="93">
        <v>39532</v>
      </c>
      <c r="C1852" s="48">
        <v>134.86000100000001</v>
      </c>
      <c r="D1852" s="48">
        <v>135.550003</v>
      </c>
      <c r="E1852" s="48">
        <v>133.770004</v>
      </c>
      <c r="F1852" s="48">
        <v>134.85000600000001</v>
      </c>
      <c r="G1852" s="49">
        <v>192947200</v>
      </c>
      <c r="H1852" s="48">
        <v>115.774478</v>
      </c>
      <c r="I1852" s="52">
        <f t="shared" si="216"/>
        <v>0.85854262401738413</v>
      </c>
      <c r="J1852" s="52">
        <f t="shared" ca="1" si="217"/>
        <v>1</v>
      </c>
      <c r="K1852" s="48">
        <f t="shared" si="212"/>
        <v>115.78</v>
      </c>
      <c r="L1852" s="48">
        <f t="shared" si="213"/>
        <v>116.38</v>
      </c>
      <c r="M1852" s="48">
        <f t="shared" si="214"/>
        <v>114.85</v>
      </c>
      <c r="N1852" s="48">
        <f t="shared" si="215"/>
        <v>115.77</v>
      </c>
      <c r="O1852" s="49">
        <f t="shared" ca="1" si="218"/>
        <v>192947200</v>
      </c>
    </row>
    <row r="1853" spans="1:15" x14ac:dyDescent="0.25">
      <c r="A1853">
        <v>1838</v>
      </c>
      <c r="B1853" s="93">
        <v>39531</v>
      </c>
      <c r="C1853" s="48">
        <v>133.30999800000001</v>
      </c>
      <c r="D1853" s="48">
        <v>135.80999800000001</v>
      </c>
      <c r="E1853" s="48">
        <v>133.240005</v>
      </c>
      <c r="F1853" s="48">
        <v>134.720001</v>
      </c>
      <c r="G1853" s="49">
        <v>208977300</v>
      </c>
      <c r="H1853" s="48">
        <v>115.662863</v>
      </c>
      <c r="I1853" s="52">
        <f t="shared" si="216"/>
        <v>0.85854262278397697</v>
      </c>
      <c r="J1853" s="52">
        <f t="shared" ca="1" si="217"/>
        <v>1</v>
      </c>
      <c r="K1853" s="48">
        <f t="shared" si="212"/>
        <v>114.45</v>
      </c>
      <c r="L1853" s="48">
        <f t="shared" si="213"/>
        <v>116.6</v>
      </c>
      <c r="M1853" s="48">
        <f t="shared" si="214"/>
        <v>114.39</v>
      </c>
      <c r="N1853" s="48">
        <f t="shared" si="215"/>
        <v>115.66</v>
      </c>
      <c r="O1853" s="49">
        <f t="shared" ca="1" si="218"/>
        <v>208977300</v>
      </c>
    </row>
    <row r="1854" spans="1:15" x14ac:dyDescent="0.25">
      <c r="A1854">
        <v>1839</v>
      </c>
      <c r="B1854" s="93">
        <v>39527</v>
      </c>
      <c r="C1854" s="48">
        <v>130.050003</v>
      </c>
      <c r="D1854" s="48">
        <v>132.91000399999999</v>
      </c>
      <c r="E1854" s="48">
        <v>129.259995</v>
      </c>
      <c r="F1854" s="48">
        <v>132.08000200000001</v>
      </c>
      <c r="G1854" s="49">
        <v>245320700</v>
      </c>
      <c r="H1854" s="48">
        <v>113.396311</v>
      </c>
      <c r="I1854" s="52">
        <f t="shared" si="216"/>
        <v>0.8585426202522316</v>
      </c>
      <c r="J1854" s="52">
        <f t="shared" ca="1" si="217"/>
        <v>1</v>
      </c>
      <c r="K1854" s="48">
        <f t="shared" si="212"/>
        <v>111.65</v>
      </c>
      <c r="L1854" s="48">
        <f t="shared" si="213"/>
        <v>114.11</v>
      </c>
      <c r="M1854" s="48">
        <f t="shared" si="214"/>
        <v>110.98</v>
      </c>
      <c r="N1854" s="48">
        <f t="shared" si="215"/>
        <v>113.4</v>
      </c>
      <c r="O1854" s="49">
        <f t="shared" ca="1" si="218"/>
        <v>245320700</v>
      </c>
    </row>
    <row r="1855" spans="1:15" x14ac:dyDescent="0.25">
      <c r="A1855">
        <v>1840</v>
      </c>
      <c r="B1855" s="93">
        <v>39526</v>
      </c>
      <c r="C1855" s="48">
        <v>134.13999899999999</v>
      </c>
      <c r="D1855" s="48">
        <v>134.64999399999999</v>
      </c>
      <c r="E1855" s="48">
        <v>130.03999300000001</v>
      </c>
      <c r="F1855" s="48">
        <v>130.320007</v>
      </c>
      <c r="G1855" s="49">
        <v>345971600</v>
      </c>
      <c r="H1855" s="48">
        <v>111.33409399999999</v>
      </c>
      <c r="I1855" s="52">
        <f t="shared" si="216"/>
        <v>0.85431313704579515</v>
      </c>
      <c r="J1855" s="52">
        <f t="shared" ca="1" si="217"/>
        <v>1</v>
      </c>
      <c r="K1855" s="48">
        <f t="shared" si="212"/>
        <v>114.6</v>
      </c>
      <c r="L1855" s="48">
        <f t="shared" si="213"/>
        <v>115.03</v>
      </c>
      <c r="M1855" s="48">
        <f t="shared" si="214"/>
        <v>111.09</v>
      </c>
      <c r="N1855" s="48">
        <f t="shared" si="215"/>
        <v>111.33</v>
      </c>
      <c r="O1855" s="49">
        <f t="shared" ca="1" si="218"/>
        <v>345971600</v>
      </c>
    </row>
    <row r="1856" spans="1:15" x14ac:dyDescent="0.25">
      <c r="A1856">
        <v>1841</v>
      </c>
      <c r="B1856" s="93">
        <v>39525</v>
      </c>
      <c r="C1856" s="48">
        <v>130.61999499999999</v>
      </c>
      <c r="D1856" s="48">
        <v>133.69000199999999</v>
      </c>
      <c r="E1856" s="48">
        <v>129.979996</v>
      </c>
      <c r="F1856" s="48">
        <v>133.63000500000001</v>
      </c>
      <c r="G1856" s="49">
        <v>334416600</v>
      </c>
      <c r="H1856" s="48">
        <v>114.161868</v>
      </c>
      <c r="I1856" s="52">
        <f t="shared" si="216"/>
        <v>0.85431313124623465</v>
      </c>
      <c r="J1856" s="52">
        <f t="shared" ca="1" si="217"/>
        <v>1</v>
      </c>
      <c r="K1856" s="48">
        <f t="shared" si="212"/>
        <v>111.59</v>
      </c>
      <c r="L1856" s="48">
        <f t="shared" si="213"/>
        <v>114.21</v>
      </c>
      <c r="M1856" s="48">
        <f t="shared" si="214"/>
        <v>111.04</v>
      </c>
      <c r="N1856" s="48">
        <f t="shared" si="215"/>
        <v>114.16</v>
      </c>
      <c r="O1856" s="49">
        <f t="shared" ca="1" si="218"/>
        <v>334416600</v>
      </c>
    </row>
    <row r="1857" spans="1:15" x14ac:dyDescent="0.25">
      <c r="A1857">
        <v>1842</v>
      </c>
      <c r="B1857" s="93">
        <v>39524</v>
      </c>
      <c r="C1857" s="48">
        <v>126.57</v>
      </c>
      <c r="D1857" s="48">
        <v>129.259995</v>
      </c>
      <c r="E1857" s="48">
        <v>126.07</v>
      </c>
      <c r="F1857" s="48">
        <v>128.300003</v>
      </c>
      <c r="G1857" s="49">
        <v>405311100</v>
      </c>
      <c r="H1857" s="48">
        <v>109.608378</v>
      </c>
      <c r="I1857" s="52">
        <f t="shared" si="216"/>
        <v>0.85431313668792352</v>
      </c>
      <c r="J1857" s="52">
        <f t="shared" ca="1" si="217"/>
        <v>1</v>
      </c>
      <c r="K1857" s="48">
        <f t="shared" si="212"/>
        <v>108.13</v>
      </c>
      <c r="L1857" s="48">
        <f t="shared" si="213"/>
        <v>110.43</v>
      </c>
      <c r="M1857" s="48">
        <f t="shared" si="214"/>
        <v>107.7</v>
      </c>
      <c r="N1857" s="48">
        <f t="shared" si="215"/>
        <v>109.61</v>
      </c>
      <c r="O1857" s="49">
        <f t="shared" ca="1" si="218"/>
        <v>405311100</v>
      </c>
    </row>
    <row r="1858" spans="1:15" x14ac:dyDescent="0.25">
      <c r="A1858">
        <v>1843</v>
      </c>
      <c r="B1858" s="93">
        <v>39521</v>
      </c>
      <c r="C1858" s="48">
        <v>132.770004</v>
      </c>
      <c r="D1858" s="48">
        <v>132.80999800000001</v>
      </c>
      <c r="E1858" s="48">
        <v>127.779999</v>
      </c>
      <c r="F1858" s="48">
        <v>129.61000100000001</v>
      </c>
      <c r="G1858" s="49">
        <v>484687800</v>
      </c>
      <c r="H1858" s="48">
        <v>110.727526</v>
      </c>
      <c r="I1858" s="52">
        <f t="shared" si="216"/>
        <v>0.85431313282684096</v>
      </c>
      <c r="J1858" s="52">
        <f t="shared" ca="1" si="217"/>
        <v>1</v>
      </c>
      <c r="K1858" s="48">
        <f t="shared" si="212"/>
        <v>113.43</v>
      </c>
      <c r="L1858" s="48">
        <f t="shared" si="213"/>
        <v>113.46</v>
      </c>
      <c r="M1858" s="48">
        <f t="shared" si="214"/>
        <v>109.16</v>
      </c>
      <c r="N1858" s="48">
        <f t="shared" si="215"/>
        <v>110.73</v>
      </c>
      <c r="O1858" s="49">
        <f t="shared" ca="1" si="218"/>
        <v>484687800</v>
      </c>
    </row>
    <row r="1859" spans="1:15" x14ac:dyDescent="0.25">
      <c r="A1859">
        <v>1844</v>
      </c>
      <c r="B1859" s="93">
        <v>39520</v>
      </c>
      <c r="C1859" s="48">
        <v>129.61000100000001</v>
      </c>
      <c r="D1859" s="48">
        <v>132.63999899999999</v>
      </c>
      <c r="E1859" s="48">
        <v>128.60000600000001</v>
      </c>
      <c r="F1859" s="48">
        <v>131.64999399999999</v>
      </c>
      <c r="G1859" s="49">
        <v>351504200</v>
      </c>
      <c r="H1859" s="48">
        <v>112.470319</v>
      </c>
      <c r="I1859" s="52">
        <f t="shared" si="216"/>
        <v>0.85431313426417632</v>
      </c>
      <c r="J1859" s="52">
        <f t="shared" ca="1" si="217"/>
        <v>1</v>
      </c>
      <c r="K1859" s="48">
        <f t="shared" si="212"/>
        <v>110.73</v>
      </c>
      <c r="L1859" s="48">
        <f t="shared" si="213"/>
        <v>113.32</v>
      </c>
      <c r="M1859" s="48">
        <f t="shared" si="214"/>
        <v>109.86</v>
      </c>
      <c r="N1859" s="48">
        <f t="shared" si="215"/>
        <v>112.47</v>
      </c>
      <c r="O1859" s="49">
        <f t="shared" ca="1" si="218"/>
        <v>351504200</v>
      </c>
    </row>
    <row r="1860" spans="1:15" x14ac:dyDescent="0.25">
      <c r="A1860">
        <v>1845</v>
      </c>
      <c r="B1860" s="93">
        <v>39519</v>
      </c>
      <c r="C1860" s="48">
        <v>132.740005</v>
      </c>
      <c r="D1860" s="48">
        <v>133.770004</v>
      </c>
      <c r="E1860" s="48">
        <v>131.16000399999999</v>
      </c>
      <c r="F1860" s="48">
        <v>131.36000100000001</v>
      </c>
      <c r="G1860" s="49">
        <v>229161100</v>
      </c>
      <c r="H1860" s="48">
        <v>112.22257399999999</v>
      </c>
      <c r="I1860" s="52">
        <f t="shared" si="216"/>
        <v>0.85431313296046629</v>
      </c>
      <c r="J1860" s="52">
        <f t="shared" ca="1" si="217"/>
        <v>1</v>
      </c>
      <c r="K1860" s="48">
        <f t="shared" si="212"/>
        <v>113.4</v>
      </c>
      <c r="L1860" s="48">
        <f t="shared" si="213"/>
        <v>114.28</v>
      </c>
      <c r="M1860" s="48">
        <f t="shared" si="214"/>
        <v>112.05</v>
      </c>
      <c r="N1860" s="48">
        <f t="shared" si="215"/>
        <v>112.22</v>
      </c>
      <c r="O1860" s="49">
        <f t="shared" ca="1" si="218"/>
        <v>229161100</v>
      </c>
    </row>
    <row r="1861" spans="1:15" x14ac:dyDescent="0.25">
      <c r="A1861">
        <v>1846</v>
      </c>
      <c r="B1861" s="93">
        <v>39518</v>
      </c>
      <c r="C1861" s="48">
        <v>130.720001</v>
      </c>
      <c r="D1861" s="48">
        <v>132.720001</v>
      </c>
      <c r="E1861" s="48">
        <v>128.949997</v>
      </c>
      <c r="F1861" s="48">
        <v>132.60000600000001</v>
      </c>
      <c r="G1861" s="49">
        <v>341440600</v>
      </c>
      <c r="H1861" s="48">
        <v>113.281927</v>
      </c>
      <c r="I1861" s="52">
        <f t="shared" si="216"/>
        <v>0.85431313630558958</v>
      </c>
      <c r="J1861" s="52">
        <f t="shared" ca="1" si="217"/>
        <v>1</v>
      </c>
      <c r="K1861" s="48">
        <f t="shared" si="212"/>
        <v>111.68</v>
      </c>
      <c r="L1861" s="48">
        <f t="shared" si="213"/>
        <v>113.38</v>
      </c>
      <c r="M1861" s="48">
        <f t="shared" si="214"/>
        <v>110.16</v>
      </c>
      <c r="N1861" s="48">
        <f t="shared" si="215"/>
        <v>113.28</v>
      </c>
      <c r="O1861" s="49">
        <f t="shared" ca="1" si="218"/>
        <v>341440600</v>
      </c>
    </row>
    <row r="1862" spans="1:15" x14ac:dyDescent="0.25">
      <c r="A1862">
        <v>1847</v>
      </c>
      <c r="B1862" s="93">
        <v>39517</v>
      </c>
      <c r="C1862" s="48">
        <v>129.83999600000001</v>
      </c>
      <c r="D1862" s="48">
        <v>129.929993</v>
      </c>
      <c r="E1862" s="48">
        <v>127.589996</v>
      </c>
      <c r="F1862" s="48">
        <v>128</v>
      </c>
      <c r="G1862" s="49">
        <v>235683600</v>
      </c>
      <c r="H1862" s="48">
        <v>109.352081</v>
      </c>
      <c r="I1862" s="52">
        <f t="shared" si="216"/>
        <v>0.85431313281249999</v>
      </c>
      <c r="J1862" s="52">
        <f t="shared" ca="1" si="217"/>
        <v>1</v>
      </c>
      <c r="K1862" s="48">
        <f t="shared" si="212"/>
        <v>110.92</v>
      </c>
      <c r="L1862" s="48">
        <f t="shared" si="213"/>
        <v>111</v>
      </c>
      <c r="M1862" s="48">
        <f t="shared" si="214"/>
        <v>109</v>
      </c>
      <c r="N1862" s="48">
        <f t="shared" si="215"/>
        <v>109.35</v>
      </c>
      <c r="O1862" s="49">
        <f t="shared" ca="1" si="218"/>
        <v>235683600</v>
      </c>
    </row>
    <row r="1863" spans="1:15" x14ac:dyDescent="0.25">
      <c r="A1863">
        <v>1848</v>
      </c>
      <c r="B1863" s="93">
        <v>39514</v>
      </c>
      <c r="C1863" s="48">
        <v>129.770004</v>
      </c>
      <c r="D1863" s="48">
        <v>131.740005</v>
      </c>
      <c r="E1863" s="48">
        <v>128.58000200000001</v>
      </c>
      <c r="F1863" s="48">
        <v>129.71000699999999</v>
      </c>
      <c r="G1863" s="49">
        <v>326434600</v>
      </c>
      <c r="H1863" s="48">
        <v>110.812962</v>
      </c>
      <c r="I1863" s="52">
        <f t="shared" si="216"/>
        <v>0.85431312944112325</v>
      </c>
      <c r="J1863" s="52">
        <f t="shared" ca="1" si="217"/>
        <v>1</v>
      </c>
      <c r="K1863" s="48">
        <f t="shared" si="212"/>
        <v>110.86</v>
      </c>
      <c r="L1863" s="48">
        <f t="shared" si="213"/>
        <v>112.55</v>
      </c>
      <c r="M1863" s="48">
        <f t="shared" si="214"/>
        <v>109.85</v>
      </c>
      <c r="N1863" s="48">
        <f t="shared" si="215"/>
        <v>110.81</v>
      </c>
      <c r="O1863" s="49">
        <f t="shared" ca="1" si="218"/>
        <v>326434600</v>
      </c>
    </row>
    <row r="1864" spans="1:15" x14ac:dyDescent="0.25">
      <c r="A1864">
        <v>1849</v>
      </c>
      <c r="B1864" s="93">
        <v>39513</v>
      </c>
      <c r="C1864" s="48">
        <v>132.979996</v>
      </c>
      <c r="D1864" s="48">
        <v>133.220001</v>
      </c>
      <c r="E1864" s="48">
        <v>130.550003</v>
      </c>
      <c r="F1864" s="48">
        <v>131.05999800000001</v>
      </c>
      <c r="G1864" s="49">
        <v>247911700</v>
      </c>
      <c r="H1864" s="48">
        <v>111.96627700000001</v>
      </c>
      <c r="I1864" s="52">
        <f t="shared" si="216"/>
        <v>0.8543131291669942</v>
      </c>
      <c r="J1864" s="52">
        <f t="shared" ca="1" si="217"/>
        <v>1</v>
      </c>
      <c r="K1864" s="48">
        <f t="shared" si="212"/>
        <v>113.61</v>
      </c>
      <c r="L1864" s="48">
        <f t="shared" si="213"/>
        <v>113.81</v>
      </c>
      <c r="M1864" s="48">
        <f t="shared" si="214"/>
        <v>111.53</v>
      </c>
      <c r="N1864" s="48">
        <f t="shared" si="215"/>
        <v>111.97</v>
      </c>
      <c r="O1864" s="49">
        <f t="shared" ca="1" si="218"/>
        <v>247911700</v>
      </c>
    </row>
    <row r="1865" spans="1:15" x14ac:dyDescent="0.25">
      <c r="A1865">
        <v>1850</v>
      </c>
      <c r="B1865" s="93">
        <v>39512</v>
      </c>
      <c r="C1865" s="48">
        <v>133.41999799999999</v>
      </c>
      <c r="D1865" s="48">
        <v>134.770004</v>
      </c>
      <c r="E1865" s="48">
        <v>132.33999600000001</v>
      </c>
      <c r="F1865" s="48">
        <v>133.83000200000001</v>
      </c>
      <c r="G1865" s="49">
        <v>270681400</v>
      </c>
      <c r="H1865" s="48">
        <v>114.332728</v>
      </c>
      <c r="I1865" s="52">
        <f t="shared" si="216"/>
        <v>0.85431313077317295</v>
      </c>
      <c r="J1865" s="52">
        <f t="shared" ca="1" si="217"/>
        <v>1</v>
      </c>
      <c r="K1865" s="48">
        <f t="shared" si="212"/>
        <v>113.98</v>
      </c>
      <c r="L1865" s="48">
        <f t="shared" si="213"/>
        <v>115.14</v>
      </c>
      <c r="M1865" s="48">
        <f t="shared" si="214"/>
        <v>113.06</v>
      </c>
      <c r="N1865" s="48">
        <f t="shared" si="215"/>
        <v>114.33</v>
      </c>
      <c r="O1865" s="49">
        <f t="shared" ca="1" si="218"/>
        <v>270681400</v>
      </c>
    </row>
    <row r="1866" spans="1:15" x14ac:dyDescent="0.25">
      <c r="A1866">
        <v>1851</v>
      </c>
      <c r="B1866" s="93">
        <v>39511</v>
      </c>
      <c r="C1866" s="48">
        <v>132.229996</v>
      </c>
      <c r="D1866" s="48">
        <v>133.39999399999999</v>
      </c>
      <c r="E1866" s="48">
        <v>130.990005</v>
      </c>
      <c r="F1866" s="48">
        <v>132.990005</v>
      </c>
      <c r="G1866" s="49">
        <v>282513100</v>
      </c>
      <c r="H1866" s="48">
        <v>113.615109</v>
      </c>
      <c r="I1866" s="52">
        <f t="shared" si="216"/>
        <v>0.85431314180340101</v>
      </c>
      <c r="J1866" s="52">
        <f t="shared" ca="1" si="217"/>
        <v>1</v>
      </c>
      <c r="K1866" s="48">
        <f t="shared" si="212"/>
        <v>112.97</v>
      </c>
      <c r="L1866" s="48">
        <f t="shared" si="213"/>
        <v>113.97</v>
      </c>
      <c r="M1866" s="48">
        <f t="shared" si="214"/>
        <v>111.91</v>
      </c>
      <c r="N1866" s="48">
        <f t="shared" si="215"/>
        <v>113.62</v>
      </c>
      <c r="O1866" s="49">
        <f t="shared" ca="1" si="218"/>
        <v>282513100</v>
      </c>
    </row>
    <row r="1867" spans="1:15" x14ac:dyDescent="0.25">
      <c r="A1867">
        <v>1852</v>
      </c>
      <c r="B1867" s="93">
        <v>39510</v>
      </c>
      <c r="C1867" s="48">
        <v>133.13999899999999</v>
      </c>
      <c r="D1867" s="48">
        <v>133.80999800000001</v>
      </c>
      <c r="E1867" s="48">
        <v>132.240005</v>
      </c>
      <c r="F1867" s="48">
        <v>133.5</v>
      </c>
      <c r="G1867" s="49">
        <v>189483500</v>
      </c>
      <c r="H1867" s="48">
        <v>114.050804</v>
      </c>
      <c r="I1867" s="52">
        <f t="shared" si="216"/>
        <v>0.85431313857677904</v>
      </c>
      <c r="J1867" s="52">
        <f t="shared" ca="1" si="217"/>
        <v>1</v>
      </c>
      <c r="K1867" s="48">
        <f t="shared" si="212"/>
        <v>113.74</v>
      </c>
      <c r="L1867" s="48">
        <f t="shared" si="213"/>
        <v>114.32</v>
      </c>
      <c r="M1867" s="48">
        <f t="shared" si="214"/>
        <v>112.97</v>
      </c>
      <c r="N1867" s="48">
        <f t="shared" si="215"/>
        <v>114.05</v>
      </c>
      <c r="O1867" s="49">
        <f t="shared" ca="1" si="218"/>
        <v>189483500</v>
      </c>
    </row>
    <row r="1868" spans="1:15" x14ac:dyDescent="0.25">
      <c r="A1868">
        <v>1853</v>
      </c>
      <c r="B1868" s="93">
        <v>39507</v>
      </c>
      <c r="C1868" s="48">
        <v>135.60000600000001</v>
      </c>
      <c r="D1868" s="48">
        <v>135.679993</v>
      </c>
      <c r="E1868" s="48">
        <v>132.779999</v>
      </c>
      <c r="F1868" s="48">
        <v>133.820007</v>
      </c>
      <c r="G1868" s="49">
        <v>252715200</v>
      </c>
      <c r="H1868" s="48">
        <v>114.32419</v>
      </c>
      <c r="I1868" s="52">
        <f t="shared" si="216"/>
        <v>0.85431313719778834</v>
      </c>
      <c r="J1868" s="52">
        <f t="shared" ca="1" si="217"/>
        <v>1</v>
      </c>
      <c r="K1868" s="48">
        <f t="shared" si="212"/>
        <v>115.84</v>
      </c>
      <c r="L1868" s="48">
        <f t="shared" si="213"/>
        <v>115.91</v>
      </c>
      <c r="M1868" s="48">
        <f t="shared" si="214"/>
        <v>113.44</v>
      </c>
      <c r="N1868" s="48">
        <f t="shared" si="215"/>
        <v>114.32</v>
      </c>
      <c r="O1868" s="49">
        <f t="shared" ca="1" si="218"/>
        <v>252715200</v>
      </c>
    </row>
    <row r="1869" spans="1:15" x14ac:dyDescent="0.25">
      <c r="A1869">
        <v>1854</v>
      </c>
      <c r="B1869" s="93">
        <v>39506</v>
      </c>
      <c r="C1869" s="48">
        <v>137.240005</v>
      </c>
      <c r="D1869" s="48">
        <v>137.96000699999999</v>
      </c>
      <c r="E1869" s="48">
        <v>136.550003</v>
      </c>
      <c r="F1869" s="48">
        <v>136.86999499999999</v>
      </c>
      <c r="G1869" s="49">
        <v>170831100</v>
      </c>
      <c r="H1869" s="48">
        <v>116.929835</v>
      </c>
      <c r="I1869" s="52">
        <f t="shared" si="216"/>
        <v>0.8543131385370476</v>
      </c>
      <c r="J1869" s="52">
        <f t="shared" ca="1" si="217"/>
        <v>1</v>
      </c>
      <c r="K1869" s="48">
        <f t="shared" si="212"/>
        <v>117.25</v>
      </c>
      <c r="L1869" s="48">
        <f t="shared" si="213"/>
        <v>117.86</v>
      </c>
      <c r="M1869" s="48">
        <f t="shared" si="214"/>
        <v>116.66</v>
      </c>
      <c r="N1869" s="48">
        <f t="shared" si="215"/>
        <v>116.93</v>
      </c>
      <c r="O1869" s="49">
        <f t="shared" ca="1" si="218"/>
        <v>170831100</v>
      </c>
    </row>
    <row r="1870" spans="1:15" x14ac:dyDescent="0.25">
      <c r="A1870">
        <v>1855</v>
      </c>
      <c r="B1870" s="93">
        <v>39505</v>
      </c>
      <c r="C1870" s="48">
        <v>137.55999800000001</v>
      </c>
      <c r="D1870" s="48">
        <v>139.13999899999999</v>
      </c>
      <c r="E1870" s="48">
        <v>137.41000399999999</v>
      </c>
      <c r="F1870" s="48">
        <v>138.220001</v>
      </c>
      <c r="G1870" s="49">
        <v>168395800</v>
      </c>
      <c r="H1870" s="48">
        <v>118.083163</v>
      </c>
      <c r="I1870" s="52">
        <f t="shared" si="216"/>
        <v>0.85431313952891663</v>
      </c>
      <c r="J1870" s="52">
        <f t="shared" ca="1" si="217"/>
        <v>1</v>
      </c>
      <c r="K1870" s="48">
        <f t="shared" si="212"/>
        <v>117.52</v>
      </c>
      <c r="L1870" s="48">
        <f t="shared" si="213"/>
        <v>118.87</v>
      </c>
      <c r="M1870" s="48">
        <f t="shared" si="214"/>
        <v>117.39</v>
      </c>
      <c r="N1870" s="48">
        <f t="shared" si="215"/>
        <v>118.08</v>
      </c>
      <c r="O1870" s="49">
        <f t="shared" ca="1" si="218"/>
        <v>168395800</v>
      </c>
    </row>
    <row r="1871" spans="1:15" x14ac:dyDescent="0.25">
      <c r="A1871">
        <v>1856</v>
      </c>
      <c r="B1871" s="93">
        <v>39504</v>
      </c>
      <c r="C1871" s="48">
        <v>136.75</v>
      </c>
      <c r="D1871" s="48">
        <v>138.949997</v>
      </c>
      <c r="E1871" s="48">
        <v>136.5</v>
      </c>
      <c r="F1871" s="48">
        <v>138.36000100000001</v>
      </c>
      <c r="G1871" s="49">
        <v>212420700</v>
      </c>
      <c r="H1871" s="48">
        <v>118.202766</v>
      </c>
      <c r="I1871" s="52">
        <f t="shared" si="216"/>
        <v>0.85431313346116544</v>
      </c>
      <c r="J1871" s="52">
        <f t="shared" ca="1" si="217"/>
        <v>1</v>
      </c>
      <c r="K1871" s="48">
        <f t="shared" si="212"/>
        <v>116.83</v>
      </c>
      <c r="L1871" s="48">
        <f t="shared" si="213"/>
        <v>118.71</v>
      </c>
      <c r="M1871" s="48">
        <f t="shared" si="214"/>
        <v>116.61</v>
      </c>
      <c r="N1871" s="48">
        <f t="shared" si="215"/>
        <v>118.2</v>
      </c>
      <c r="O1871" s="49">
        <f t="shared" ca="1" si="218"/>
        <v>212420700</v>
      </c>
    </row>
    <row r="1872" spans="1:15" x14ac:dyDescent="0.25">
      <c r="A1872">
        <v>1857</v>
      </c>
      <c r="B1872" s="93">
        <v>39503</v>
      </c>
      <c r="C1872" s="48">
        <v>135.53999300000001</v>
      </c>
      <c r="D1872" s="48">
        <v>137.64999399999999</v>
      </c>
      <c r="E1872" s="48">
        <v>134.779999</v>
      </c>
      <c r="F1872" s="48">
        <v>137.33000200000001</v>
      </c>
      <c r="G1872" s="49">
        <v>190107000</v>
      </c>
      <c r="H1872" s="48">
        <v>117.322824</v>
      </c>
      <c r="I1872" s="52">
        <f t="shared" si="216"/>
        <v>0.85431313108114559</v>
      </c>
      <c r="J1872" s="52">
        <f t="shared" ca="1" si="217"/>
        <v>1</v>
      </c>
      <c r="K1872" s="48">
        <f t="shared" ref="K1872:K1935" si="219">ROUND($I1872*C1872,2)</f>
        <v>115.79</v>
      </c>
      <c r="L1872" s="48">
        <f t="shared" ref="L1872:L1935" si="220">ROUND($I1872*D1872,2)</f>
        <v>117.6</v>
      </c>
      <c r="M1872" s="48">
        <f t="shared" ref="M1872:M1935" si="221">ROUND($I1872*E1872,2)</f>
        <v>115.14</v>
      </c>
      <c r="N1872" s="48">
        <f t="shared" ref="N1872:N1935" si="222">ROUND($I1872*F1872,2)</f>
        <v>117.32</v>
      </c>
      <c r="O1872" s="49">
        <f t="shared" ca="1" si="218"/>
        <v>190107000</v>
      </c>
    </row>
    <row r="1873" spans="1:15" x14ac:dyDescent="0.25">
      <c r="A1873">
        <v>1858</v>
      </c>
      <c r="B1873" s="93">
        <v>39500</v>
      </c>
      <c r="C1873" s="48">
        <v>134.970001</v>
      </c>
      <c r="D1873" s="48">
        <v>135.85000600000001</v>
      </c>
      <c r="E1873" s="48">
        <v>132.86000100000001</v>
      </c>
      <c r="F1873" s="48">
        <v>135.61999499999999</v>
      </c>
      <c r="G1873" s="49">
        <v>205491000</v>
      </c>
      <c r="H1873" s="48">
        <v>115.861943</v>
      </c>
      <c r="I1873" s="52">
        <f t="shared" si="216"/>
        <v>0.85431313428377587</v>
      </c>
      <c r="J1873" s="52">
        <f t="shared" ca="1" si="217"/>
        <v>1</v>
      </c>
      <c r="K1873" s="48">
        <f t="shared" si="219"/>
        <v>115.31</v>
      </c>
      <c r="L1873" s="48">
        <f t="shared" si="220"/>
        <v>116.06</v>
      </c>
      <c r="M1873" s="48">
        <f t="shared" si="221"/>
        <v>113.5</v>
      </c>
      <c r="N1873" s="48">
        <f t="shared" si="222"/>
        <v>115.86</v>
      </c>
      <c r="O1873" s="49">
        <f t="shared" ca="1" si="218"/>
        <v>205491000</v>
      </c>
    </row>
    <row r="1874" spans="1:15" x14ac:dyDescent="0.25">
      <c r="A1874">
        <v>1859</v>
      </c>
      <c r="B1874" s="93">
        <v>39499</v>
      </c>
      <c r="C1874" s="48">
        <v>136.66000399999999</v>
      </c>
      <c r="D1874" s="48">
        <v>137.009995</v>
      </c>
      <c r="E1874" s="48">
        <v>134.070007</v>
      </c>
      <c r="F1874" s="48">
        <v>134.78999300000001</v>
      </c>
      <c r="G1874" s="49">
        <v>201051200</v>
      </c>
      <c r="H1874" s="48">
        <v>115.152862</v>
      </c>
      <c r="I1874" s="52">
        <f t="shared" ref="I1874:I1937" si="223">H1874/F1874</f>
        <v>0.85431313880994109</v>
      </c>
      <c r="J1874" s="52">
        <f t="shared" ref="J1874:J1937" ca="1" si="224">INDEX(OFFSET($T$15,0,0,$S$13+1,1),MATCH(B1874,OFFSET($Q$15,0,0,$S$13+1,1),-1))</f>
        <v>1</v>
      </c>
      <c r="K1874" s="48">
        <f t="shared" si="219"/>
        <v>116.75</v>
      </c>
      <c r="L1874" s="48">
        <f t="shared" si="220"/>
        <v>117.05</v>
      </c>
      <c r="M1874" s="48">
        <f t="shared" si="221"/>
        <v>114.54</v>
      </c>
      <c r="N1874" s="48">
        <f t="shared" si="222"/>
        <v>115.15</v>
      </c>
      <c r="O1874" s="49">
        <f t="shared" ref="O1874:O1937" ca="1" si="225">G1874*J1874</f>
        <v>201051200</v>
      </c>
    </row>
    <row r="1875" spans="1:15" x14ac:dyDescent="0.25">
      <c r="A1875">
        <v>1860</v>
      </c>
      <c r="B1875" s="93">
        <v>39498</v>
      </c>
      <c r="C1875" s="48">
        <v>133.990005</v>
      </c>
      <c r="D1875" s="48">
        <v>136.550003</v>
      </c>
      <c r="E1875" s="48">
        <v>133.759995</v>
      </c>
      <c r="F1875" s="48">
        <v>135.91999799999999</v>
      </c>
      <c r="G1875" s="49">
        <v>220085700</v>
      </c>
      <c r="H1875" s="48">
        <v>116.11824</v>
      </c>
      <c r="I1875" s="52">
        <f t="shared" si="223"/>
        <v>0.85431313793868657</v>
      </c>
      <c r="J1875" s="52">
        <f t="shared" ca="1" si="224"/>
        <v>1</v>
      </c>
      <c r="K1875" s="48">
        <f t="shared" si="219"/>
        <v>114.47</v>
      </c>
      <c r="L1875" s="48">
        <f t="shared" si="220"/>
        <v>116.66</v>
      </c>
      <c r="M1875" s="48">
        <f t="shared" si="221"/>
        <v>114.27</v>
      </c>
      <c r="N1875" s="48">
        <f t="shared" si="222"/>
        <v>116.12</v>
      </c>
      <c r="O1875" s="49">
        <f t="shared" ca="1" si="225"/>
        <v>220085700</v>
      </c>
    </row>
    <row r="1876" spans="1:15" x14ac:dyDescent="0.25">
      <c r="A1876">
        <v>1861</v>
      </c>
      <c r="B1876" s="93">
        <v>39497</v>
      </c>
      <c r="C1876" s="48">
        <v>136.720001</v>
      </c>
      <c r="D1876" s="48">
        <v>136.88999899999999</v>
      </c>
      <c r="E1876" s="48">
        <v>134.61000100000001</v>
      </c>
      <c r="F1876" s="48">
        <v>135.520004</v>
      </c>
      <c r="G1876" s="49">
        <v>145190000</v>
      </c>
      <c r="H1876" s="48">
        <v>115.77652</v>
      </c>
      <c r="I1876" s="52">
        <f t="shared" si="223"/>
        <v>0.8543131388927645</v>
      </c>
      <c r="J1876" s="52">
        <f t="shared" ca="1" si="224"/>
        <v>1</v>
      </c>
      <c r="K1876" s="48">
        <f t="shared" si="219"/>
        <v>116.8</v>
      </c>
      <c r="L1876" s="48">
        <f t="shared" si="220"/>
        <v>116.95</v>
      </c>
      <c r="M1876" s="48">
        <f t="shared" si="221"/>
        <v>115</v>
      </c>
      <c r="N1876" s="48">
        <f t="shared" si="222"/>
        <v>115.78</v>
      </c>
      <c r="O1876" s="49">
        <f t="shared" ca="1" si="225"/>
        <v>145190000</v>
      </c>
    </row>
    <row r="1877" spans="1:15" x14ac:dyDescent="0.25">
      <c r="A1877">
        <v>1862</v>
      </c>
      <c r="B1877" s="93">
        <v>39493</v>
      </c>
      <c r="C1877" s="48">
        <v>134.5</v>
      </c>
      <c r="D1877" s="48">
        <v>135.220001</v>
      </c>
      <c r="E1877" s="48">
        <v>133.91000399999999</v>
      </c>
      <c r="F1877" s="48">
        <v>135.13999899999999</v>
      </c>
      <c r="G1877" s="49">
        <v>154110300</v>
      </c>
      <c r="H1877" s="48">
        <v>115.451877</v>
      </c>
      <c r="I1877" s="52">
        <f t="shared" si="223"/>
        <v>0.85431314084884669</v>
      </c>
      <c r="J1877" s="52">
        <f t="shared" ca="1" si="224"/>
        <v>1</v>
      </c>
      <c r="K1877" s="48">
        <f t="shared" si="219"/>
        <v>114.91</v>
      </c>
      <c r="L1877" s="48">
        <f t="shared" si="220"/>
        <v>115.52</v>
      </c>
      <c r="M1877" s="48">
        <f t="shared" si="221"/>
        <v>114.4</v>
      </c>
      <c r="N1877" s="48">
        <f t="shared" si="222"/>
        <v>115.45</v>
      </c>
      <c r="O1877" s="49">
        <f t="shared" ca="1" si="225"/>
        <v>154110300</v>
      </c>
    </row>
    <row r="1878" spans="1:15" x14ac:dyDescent="0.25">
      <c r="A1878">
        <v>1863</v>
      </c>
      <c r="B1878" s="93">
        <v>39492</v>
      </c>
      <c r="C1878" s="48">
        <v>136.949997</v>
      </c>
      <c r="D1878" s="48">
        <v>137</v>
      </c>
      <c r="E1878" s="48">
        <v>134.78999300000001</v>
      </c>
      <c r="F1878" s="48">
        <v>135.16999799999999</v>
      </c>
      <c r="G1878" s="49">
        <v>215207200</v>
      </c>
      <c r="H1878" s="48">
        <v>115.47750499999999</v>
      </c>
      <c r="I1878" s="52">
        <f t="shared" si="223"/>
        <v>0.85431313685452592</v>
      </c>
      <c r="J1878" s="52">
        <f t="shared" ca="1" si="224"/>
        <v>1</v>
      </c>
      <c r="K1878" s="48">
        <f t="shared" si="219"/>
        <v>117</v>
      </c>
      <c r="L1878" s="48">
        <f t="shared" si="220"/>
        <v>117.04</v>
      </c>
      <c r="M1878" s="48">
        <f t="shared" si="221"/>
        <v>115.15</v>
      </c>
      <c r="N1878" s="48">
        <f t="shared" si="222"/>
        <v>115.48</v>
      </c>
      <c r="O1878" s="49">
        <f t="shared" ca="1" si="225"/>
        <v>215207200</v>
      </c>
    </row>
    <row r="1879" spans="1:15" x14ac:dyDescent="0.25">
      <c r="A1879">
        <v>1864</v>
      </c>
      <c r="B1879" s="93">
        <v>39491</v>
      </c>
      <c r="C1879" s="48">
        <v>136.009995</v>
      </c>
      <c r="D1879" s="48">
        <v>137.05999800000001</v>
      </c>
      <c r="E1879" s="48">
        <v>135.13999899999999</v>
      </c>
      <c r="F1879" s="48">
        <v>136.36999499999999</v>
      </c>
      <c r="G1879" s="49">
        <v>181967800</v>
      </c>
      <c r="H1879" s="48">
        <v>116.502678</v>
      </c>
      <c r="I1879" s="52">
        <f t="shared" si="223"/>
        <v>0.8543131353784974</v>
      </c>
      <c r="J1879" s="52">
        <f t="shared" ca="1" si="224"/>
        <v>1</v>
      </c>
      <c r="K1879" s="48">
        <f t="shared" si="219"/>
        <v>116.2</v>
      </c>
      <c r="L1879" s="48">
        <f t="shared" si="220"/>
        <v>117.09</v>
      </c>
      <c r="M1879" s="48">
        <f t="shared" si="221"/>
        <v>115.45</v>
      </c>
      <c r="N1879" s="48">
        <f t="shared" si="222"/>
        <v>116.5</v>
      </c>
      <c r="O1879" s="49">
        <f t="shared" ca="1" si="225"/>
        <v>181967800</v>
      </c>
    </row>
    <row r="1880" spans="1:15" x14ac:dyDescent="0.25">
      <c r="A1880">
        <v>1865</v>
      </c>
      <c r="B1880" s="93">
        <v>39490</v>
      </c>
      <c r="C1880" s="48">
        <v>134.91000399999999</v>
      </c>
      <c r="D1880" s="48">
        <v>136.30999800000001</v>
      </c>
      <c r="E1880" s="48">
        <v>133.979996</v>
      </c>
      <c r="F1880" s="48">
        <v>134.990005</v>
      </c>
      <c r="G1880" s="49">
        <v>256654400</v>
      </c>
      <c r="H1880" s="48">
        <v>115.323735</v>
      </c>
      <c r="I1880" s="52">
        <f t="shared" si="223"/>
        <v>0.85431313970245426</v>
      </c>
      <c r="J1880" s="52">
        <f t="shared" ca="1" si="224"/>
        <v>1</v>
      </c>
      <c r="K1880" s="48">
        <f t="shared" si="219"/>
        <v>115.26</v>
      </c>
      <c r="L1880" s="48">
        <f t="shared" si="220"/>
        <v>116.45</v>
      </c>
      <c r="M1880" s="48">
        <f t="shared" si="221"/>
        <v>114.46</v>
      </c>
      <c r="N1880" s="48">
        <f t="shared" si="222"/>
        <v>115.32</v>
      </c>
      <c r="O1880" s="49">
        <f t="shared" ca="1" si="225"/>
        <v>256654400</v>
      </c>
    </row>
    <row r="1881" spans="1:15" x14ac:dyDescent="0.25">
      <c r="A1881">
        <v>1866</v>
      </c>
      <c r="B1881" s="93">
        <v>39489</v>
      </c>
      <c r="C1881" s="48">
        <v>133.10000600000001</v>
      </c>
      <c r="D1881" s="48">
        <v>134.229996</v>
      </c>
      <c r="E1881" s="48">
        <v>132.03999300000001</v>
      </c>
      <c r="F1881" s="48">
        <v>133.75</v>
      </c>
      <c r="G1881" s="49">
        <v>188576300</v>
      </c>
      <c r="H1881" s="48">
        <v>114.264382</v>
      </c>
      <c r="I1881" s="52">
        <f t="shared" si="223"/>
        <v>0.85431313644859808</v>
      </c>
      <c r="J1881" s="52">
        <f t="shared" ca="1" si="224"/>
        <v>1</v>
      </c>
      <c r="K1881" s="48">
        <f t="shared" si="219"/>
        <v>113.71</v>
      </c>
      <c r="L1881" s="48">
        <f t="shared" si="220"/>
        <v>114.67</v>
      </c>
      <c r="M1881" s="48">
        <f t="shared" si="221"/>
        <v>112.8</v>
      </c>
      <c r="N1881" s="48">
        <f t="shared" si="222"/>
        <v>114.26</v>
      </c>
      <c r="O1881" s="49">
        <f t="shared" ca="1" si="225"/>
        <v>188576300</v>
      </c>
    </row>
    <row r="1882" spans="1:15" x14ac:dyDescent="0.25">
      <c r="A1882">
        <v>1867</v>
      </c>
      <c r="B1882" s="93">
        <v>39486</v>
      </c>
      <c r="C1882" s="48">
        <v>133.08999600000001</v>
      </c>
      <c r="D1882" s="48">
        <v>134.220001</v>
      </c>
      <c r="E1882" s="48">
        <v>132.10000600000001</v>
      </c>
      <c r="F1882" s="48">
        <v>133.070007</v>
      </c>
      <c r="G1882" s="49">
        <v>221643500</v>
      </c>
      <c r="H1882" s="48">
        <v>113.683455</v>
      </c>
      <c r="I1882" s="52">
        <f t="shared" si="223"/>
        <v>0.85431313609234272</v>
      </c>
      <c r="J1882" s="52">
        <f t="shared" ca="1" si="224"/>
        <v>1</v>
      </c>
      <c r="K1882" s="48">
        <f t="shared" si="219"/>
        <v>113.7</v>
      </c>
      <c r="L1882" s="48">
        <f t="shared" si="220"/>
        <v>114.67</v>
      </c>
      <c r="M1882" s="48">
        <f t="shared" si="221"/>
        <v>112.85</v>
      </c>
      <c r="N1882" s="48">
        <f t="shared" si="222"/>
        <v>113.68</v>
      </c>
      <c r="O1882" s="49">
        <f t="shared" ca="1" si="225"/>
        <v>221643500</v>
      </c>
    </row>
    <row r="1883" spans="1:15" x14ac:dyDescent="0.25">
      <c r="A1883">
        <v>1868</v>
      </c>
      <c r="B1883" s="93">
        <v>39485</v>
      </c>
      <c r="C1883" s="48">
        <v>131.800003</v>
      </c>
      <c r="D1883" s="48">
        <v>134.78999300000001</v>
      </c>
      <c r="E1883" s="48">
        <v>131.729996</v>
      </c>
      <c r="F1883" s="48">
        <v>133.929993</v>
      </c>
      <c r="G1883" s="49">
        <v>297368100</v>
      </c>
      <c r="H1883" s="48">
        <v>114.41815200000001</v>
      </c>
      <c r="I1883" s="52">
        <f t="shared" si="223"/>
        <v>0.854313133578675</v>
      </c>
      <c r="J1883" s="52">
        <f t="shared" ca="1" si="224"/>
        <v>1</v>
      </c>
      <c r="K1883" s="48">
        <f t="shared" si="219"/>
        <v>112.6</v>
      </c>
      <c r="L1883" s="48">
        <f t="shared" si="220"/>
        <v>115.15</v>
      </c>
      <c r="M1883" s="48">
        <f t="shared" si="221"/>
        <v>112.54</v>
      </c>
      <c r="N1883" s="48">
        <f t="shared" si="222"/>
        <v>114.42</v>
      </c>
      <c r="O1883" s="49">
        <f t="shared" ca="1" si="225"/>
        <v>297368100</v>
      </c>
    </row>
    <row r="1884" spans="1:15" x14ac:dyDescent="0.25">
      <c r="A1884">
        <v>1869</v>
      </c>
      <c r="B1884" s="93">
        <v>39484</v>
      </c>
      <c r="C1884" s="48">
        <v>134.58000200000001</v>
      </c>
      <c r="D1884" s="48">
        <v>135.25</v>
      </c>
      <c r="E1884" s="48">
        <v>132.41000399999999</v>
      </c>
      <c r="F1884" s="48">
        <v>133.050003</v>
      </c>
      <c r="G1884" s="49">
        <v>250792900</v>
      </c>
      <c r="H1884" s="48">
        <v>113.666365</v>
      </c>
      <c r="I1884" s="52">
        <f t="shared" si="223"/>
        <v>0.85431313368703943</v>
      </c>
      <c r="J1884" s="52">
        <f t="shared" ca="1" si="224"/>
        <v>1</v>
      </c>
      <c r="K1884" s="48">
        <f t="shared" si="219"/>
        <v>114.97</v>
      </c>
      <c r="L1884" s="48">
        <f t="shared" si="220"/>
        <v>115.55</v>
      </c>
      <c r="M1884" s="48">
        <f t="shared" si="221"/>
        <v>113.12</v>
      </c>
      <c r="N1884" s="48">
        <f t="shared" si="222"/>
        <v>113.67</v>
      </c>
      <c r="O1884" s="49">
        <f t="shared" ca="1" si="225"/>
        <v>250792900</v>
      </c>
    </row>
    <row r="1885" spans="1:15" x14ac:dyDescent="0.25">
      <c r="A1885">
        <v>1870</v>
      </c>
      <c r="B1885" s="93">
        <v>39483</v>
      </c>
      <c r="C1885" s="48">
        <v>135.94000199999999</v>
      </c>
      <c r="D1885" s="48">
        <v>136.25</v>
      </c>
      <c r="E1885" s="48">
        <v>133.66999799999999</v>
      </c>
      <c r="F1885" s="48">
        <v>134.13000500000001</v>
      </c>
      <c r="G1885" s="49">
        <v>286882500</v>
      </c>
      <c r="H1885" s="48">
        <v>114.58902500000001</v>
      </c>
      <c r="I1885" s="52">
        <f t="shared" si="223"/>
        <v>0.85431313448471125</v>
      </c>
      <c r="J1885" s="52">
        <f t="shared" ca="1" si="224"/>
        <v>1</v>
      </c>
      <c r="K1885" s="48">
        <f t="shared" si="219"/>
        <v>116.14</v>
      </c>
      <c r="L1885" s="48">
        <f t="shared" si="220"/>
        <v>116.4</v>
      </c>
      <c r="M1885" s="48">
        <f t="shared" si="221"/>
        <v>114.2</v>
      </c>
      <c r="N1885" s="48">
        <f t="shared" si="222"/>
        <v>114.59</v>
      </c>
      <c r="O1885" s="49">
        <f t="shared" ca="1" si="225"/>
        <v>286882500</v>
      </c>
    </row>
    <row r="1886" spans="1:15" x14ac:dyDescent="0.25">
      <c r="A1886">
        <v>1871</v>
      </c>
      <c r="B1886" s="93">
        <v>39482</v>
      </c>
      <c r="C1886" s="48">
        <v>139.21000699999999</v>
      </c>
      <c r="D1886" s="48">
        <v>139.300003</v>
      </c>
      <c r="E1886" s="48">
        <v>137.63999899999999</v>
      </c>
      <c r="F1886" s="48">
        <v>137.820007</v>
      </c>
      <c r="G1886" s="49">
        <v>124694300</v>
      </c>
      <c r="H1886" s="48">
        <v>117.741443</v>
      </c>
      <c r="I1886" s="52">
        <f t="shared" si="223"/>
        <v>0.85431314047168783</v>
      </c>
      <c r="J1886" s="52">
        <f t="shared" ca="1" si="224"/>
        <v>1</v>
      </c>
      <c r="K1886" s="48">
        <f t="shared" si="219"/>
        <v>118.93</v>
      </c>
      <c r="L1886" s="48">
        <f t="shared" si="220"/>
        <v>119.01</v>
      </c>
      <c r="M1886" s="48">
        <f t="shared" si="221"/>
        <v>117.59</v>
      </c>
      <c r="N1886" s="48">
        <f t="shared" si="222"/>
        <v>117.74</v>
      </c>
      <c r="O1886" s="49">
        <f t="shared" ca="1" si="225"/>
        <v>124694300</v>
      </c>
    </row>
    <row r="1887" spans="1:15" x14ac:dyDescent="0.25">
      <c r="A1887">
        <v>1872</v>
      </c>
      <c r="B1887" s="93">
        <v>39479</v>
      </c>
      <c r="C1887" s="48">
        <v>137.94000199999999</v>
      </c>
      <c r="D1887" s="48">
        <v>139.61000100000001</v>
      </c>
      <c r="E1887" s="48">
        <v>137.520004</v>
      </c>
      <c r="F1887" s="48">
        <v>139.58000200000001</v>
      </c>
      <c r="G1887" s="49">
        <v>206843600</v>
      </c>
      <c r="H1887" s="48">
        <v>119.245029</v>
      </c>
      <c r="I1887" s="52">
        <f t="shared" si="223"/>
        <v>0.85431313434140799</v>
      </c>
      <c r="J1887" s="52">
        <f t="shared" ca="1" si="224"/>
        <v>1</v>
      </c>
      <c r="K1887" s="48">
        <f t="shared" si="219"/>
        <v>117.84</v>
      </c>
      <c r="L1887" s="48">
        <f t="shared" si="220"/>
        <v>119.27</v>
      </c>
      <c r="M1887" s="48">
        <f t="shared" si="221"/>
        <v>117.49</v>
      </c>
      <c r="N1887" s="48">
        <f t="shared" si="222"/>
        <v>119.25</v>
      </c>
      <c r="O1887" s="49">
        <f t="shared" ca="1" si="225"/>
        <v>206843600</v>
      </c>
    </row>
    <row r="1888" spans="1:15" x14ac:dyDescent="0.25">
      <c r="A1888">
        <v>1873</v>
      </c>
      <c r="B1888" s="93">
        <v>39478</v>
      </c>
      <c r="C1888" s="48">
        <v>133.39999399999999</v>
      </c>
      <c r="D1888" s="48">
        <v>138.53999300000001</v>
      </c>
      <c r="E1888" s="48">
        <v>133.199997</v>
      </c>
      <c r="F1888" s="48">
        <v>137.36999499999999</v>
      </c>
      <c r="G1888" s="49">
        <v>343680800</v>
      </c>
      <c r="H1888" s="48">
        <v>117.35699099999999</v>
      </c>
      <c r="I1888" s="52">
        <f t="shared" si="223"/>
        <v>0.85431313439299461</v>
      </c>
      <c r="J1888" s="52">
        <f t="shared" ca="1" si="224"/>
        <v>1</v>
      </c>
      <c r="K1888" s="48">
        <f t="shared" si="219"/>
        <v>113.97</v>
      </c>
      <c r="L1888" s="48">
        <f t="shared" si="220"/>
        <v>118.36</v>
      </c>
      <c r="M1888" s="48">
        <f t="shared" si="221"/>
        <v>113.79</v>
      </c>
      <c r="N1888" s="48">
        <f t="shared" si="222"/>
        <v>117.36</v>
      </c>
      <c r="O1888" s="49">
        <f t="shared" ca="1" si="225"/>
        <v>343680800</v>
      </c>
    </row>
    <row r="1889" spans="1:15" x14ac:dyDescent="0.25">
      <c r="A1889">
        <v>1874</v>
      </c>
      <c r="B1889" s="93">
        <v>39477</v>
      </c>
      <c r="C1889" s="48">
        <v>135.58000200000001</v>
      </c>
      <c r="D1889" s="48">
        <v>138.53999300000001</v>
      </c>
      <c r="E1889" s="48">
        <v>134.60000600000001</v>
      </c>
      <c r="F1889" s="48">
        <v>134.91000399999999</v>
      </c>
      <c r="G1889" s="49">
        <v>334939200</v>
      </c>
      <c r="H1889" s="48">
        <v>115.255388</v>
      </c>
      <c r="I1889" s="52">
        <f t="shared" si="223"/>
        <v>0.85431313158955957</v>
      </c>
      <c r="J1889" s="52">
        <f t="shared" ca="1" si="224"/>
        <v>1</v>
      </c>
      <c r="K1889" s="48">
        <f t="shared" si="219"/>
        <v>115.83</v>
      </c>
      <c r="L1889" s="48">
        <f t="shared" si="220"/>
        <v>118.36</v>
      </c>
      <c r="M1889" s="48">
        <f t="shared" si="221"/>
        <v>114.99</v>
      </c>
      <c r="N1889" s="48">
        <f t="shared" si="222"/>
        <v>115.26</v>
      </c>
      <c r="O1889" s="49">
        <f t="shared" ca="1" si="225"/>
        <v>334939200</v>
      </c>
    </row>
    <row r="1890" spans="1:15" x14ac:dyDescent="0.25">
      <c r="A1890">
        <v>1875</v>
      </c>
      <c r="B1890" s="93">
        <v>39476</v>
      </c>
      <c r="C1890" s="48">
        <v>136.10000600000001</v>
      </c>
      <c r="D1890" s="48">
        <v>136.449997</v>
      </c>
      <c r="E1890" s="48">
        <v>134.88000500000001</v>
      </c>
      <c r="F1890" s="48">
        <v>135.91000399999999</v>
      </c>
      <c r="G1890" s="49">
        <v>168968300</v>
      </c>
      <c r="H1890" s="48">
        <v>116.109701</v>
      </c>
      <c r="I1890" s="52">
        <f t="shared" si="223"/>
        <v>0.85431313062134862</v>
      </c>
      <c r="J1890" s="52">
        <f t="shared" ca="1" si="224"/>
        <v>1</v>
      </c>
      <c r="K1890" s="48">
        <f t="shared" si="219"/>
        <v>116.27</v>
      </c>
      <c r="L1890" s="48">
        <f t="shared" si="220"/>
        <v>116.57</v>
      </c>
      <c r="M1890" s="48">
        <f t="shared" si="221"/>
        <v>115.23</v>
      </c>
      <c r="N1890" s="48">
        <f t="shared" si="222"/>
        <v>116.11</v>
      </c>
      <c r="O1890" s="49">
        <f t="shared" ca="1" si="225"/>
        <v>168968300</v>
      </c>
    </row>
    <row r="1891" spans="1:15" x14ac:dyDescent="0.25">
      <c r="A1891">
        <v>1876</v>
      </c>
      <c r="B1891" s="93">
        <v>39475</v>
      </c>
      <c r="C1891" s="48">
        <v>133.259995</v>
      </c>
      <c r="D1891" s="48">
        <v>135.520004</v>
      </c>
      <c r="E1891" s="48">
        <v>132.05999800000001</v>
      </c>
      <c r="F1891" s="48">
        <v>135.240005</v>
      </c>
      <c r="G1891" s="49">
        <v>217934600</v>
      </c>
      <c r="H1891" s="48">
        <v>115.537313</v>
      </c>
      <c r="I1891" s="52">
        <f t="shared" si="223"/>
        <v>0.85431313759563965</v>
      </c>
      <c r="J1891" s="52">
        <f t="shared" ca="1" si="224"/>
        <v>1</v>
      </c>
      <c r="K1891" s="48">
        <f t="shared" si="219"/>
        <v>113.85</v>
      </c>
      <c r="L1891" s="48">
        <f t="shared" si="220"/>
        <v>115.78</v>
      </c>
      <c r="M1891" s="48">
        <f t="shared" si="221"/>
        <v>112.82</v>
      </c>
      <c r="N1891" s="48">
        <f t="shared" si="222"/>
        <v>115.54</v>
      </c>
      <c r="O1891" s="49">
        <f t="shared" ca="1" si="225"/>
        <v>217934600</v>
      </c>
    </row>
    <row r="1892" spans="1:15" x14ac:dyDescent="0.25">
      <c r="A1892">
        <v>1877</v>
      </c>
      <c r="B1892" s="93">
        <v>39472</v>
      </c>
      <c r="C1892" s="48">
        <v>136.509995</v>
      </c>
      <c r="D1892" s="48">
        <v>136.759995</v>
      </c>
      <c r="E1892" s="48">
        <v>132.60000600000001</v>
      </c>
      <c r="F1892" s="48">
        <v>133.03999300000001</v>
      </c>
      <c r="G1892" s="49">
        <v>269603900</v>
      </c>
      <c r="H1892" s="48">
        <v>113.657814</v>
      </c>
      <c r="I1892" s="52">
        <f t="shared" si="223"/>
        <v>0.85431313875670445</v>
      </c>
      <c r="J1892" s="52">
        <f t="shared" ca="1" si="224"/>
        <v>1</v>
      </c>
      <c r="K1892" s="48">
        <f t="shared" si="219"/>
        <v>116.62</v>
      </c>
      <c r="L1892" s="48">
        <f t="shared" si="220"/>
        <v>116.84</v>
      </c>
      <c r="M1892" s="48">
        <f t="shared" si="221"/>
        <v>113.28</v>
      </c>
      <c r="N1892" s="48">
        <f t="shared" si="222"/>
        <v>113.66</v>
      </c>
      <c r="O1892" s="49">
        <f t="shared" ca="1" si="225"/>
        <v>269603900</v>
      </c>
    </row>
    <row r="1893" spans="1:15" x14ac:dyDescent="0.25">
      <c r="A1893">
        <v>1878</v>
      </c>
      <c r="B1893" s="93">
        <v>39471</v>
      </c>
      <c r="C1893" s="48">
        <v>134.479996</v>
      </c>
      <c r="D1893" s="48">
        <v>135.46000699999999</v>
      </c>
      <c r="E1893" s="48">
        <v>133.30999800000001</v>
      </c>
      <c r="F1893" s="48">
        <v>134.990005</v>
      </c>
      <c r="G1893" s="49">
        <v>259949300</v>
      </c>
      <c r="H1893" s="48">
        <v>115.323735</v>
      </c>
      <c r="I1893" s="52">
        <f t="shared" si="223"/>
        <v>0.85431313970245426</v>
      </c>
      <c r="J1893" s="52">
        <f t="shared" ca="1" si="224"/>
        <v>1</v>
      </c>
      <c r="K1893" s="48">
        <f t="shared" si="219"/>
        <v>114.89</v>
      </c>
      <c r="L1893" s="48">
        <f t="shared" si="220"/>
        <v>115.73</v>
      </c>
      <c r="M1893" s="48">
        <f t="shared" si="221"/>
        <v>113.89</v>
      </c>
      <c r="N1893" s="48">
        <f t="shared" si="222"/>
        <v>115.32</v>
      </c>
      <c r="O1893" s="49">
        <f t="shared" ca="1" si="225"/>
        <v>259949300</v>
      </c>
    </row>
    <row r="1894" spans="1:15" x14ac:dyDescent="0.25">
      <c r="A1894">
        <v>1879</v>
      </c>
      <c r="B1894" s="93">
        <v>39470</v>
      </c>
      <c r="C1894" s="48">
        <v>127.089996</v>
      </c>
      <c r="D1894" s="48">
        <v>134.19000199999999</v>
      </c>
      <c r="E1894" s="48">
        <v>126.839996</v>
      </c>
      <c r="F1894" s="48">
        <v>133.86000100000001</v>
      </c>
      <c r="G1894" s="49">
        <v>511913000</v>
      </c>
      <c r="H1894" s="48">
        <v>114.358357</v>
      </c>
      <c r="I1894" s="52">
        <f t="shared" si="223"/>
        <v>0.85431313421251198</v>
      </c>
      <c r="J1894" s="52">
        <f t="shared" ca="1" si="224"/>
        <v>1</v>
      </c>
      <c r="K1894" s="48">
        <f t="shared" si="219"/>
        <v>108.57</v>
      </c>
      <c r="L1894" s="48">
        <f t="shared" si="220"/>
        <v>114.64</v>
      </c>
      <c r="M1894" s="48">
        <f t="shared" si="221"/>
        <v>108.36</v>
      </c>
      <c r="N1894" s="48">
        <f t="shared" si="222"/>
        <v>114.36</v>
      </c>
      <c r="O1894" s="49">
        <f t="shared" ca="1" si="225"/>
        <v>511913000</v>
      </c>
    </row>
    <row r="1895" spans="1:15" x14ac:dyDescent="0.25">
      <c r="A1895">
        <v>1880</v>
      </c>
      <c r="B1895" s="93">
        <v>39469</v>
      </c>
      <c r="C1895" s="48">
        <v>127.209999</v>
      </c>
      <c r="D1895" s="48">
        <v>132.429993</v>
      </c>
      <c r="E1895" s="48">
        <v>126</v>
      </c>
      <c r="F1895" s="48">
        <v>130.720001</v>
      </c>
      <c r="G1895" s="49">
        <v>435923700</v>
      </c>
      <c r="H1895" s="48">
        <v>111.675814</v>
      </c>
      <c r="I1895" s="52">
        <f t="shared" si="223"/>
        <v>0.85431313605941606</v>
      </c>
      <c r="J1895" s="52">
        <f t="shared" ca="1" si="224"/>
        <v>1</v>
      </c>
      <c r="K1895" s="48">
        <f t="shared" si="219"/>
        <v>108.68</v>
      </c>
      <c r="L1895" s="48">
        <f t="shared" si="220"/>
        <v>113.14</v>
      </c>
      <c r="M1895" s="48">
        <f t="shared" si="221"/>
        <v>107.64</v>
      </c>
      <c r="N1895" s="48">
        <f t="shared" si="222"/>
        <v>111.68</v>
      </c>
      <c r="O1895" s="49">
        <f t="shared" ca="1" si="225"/>
        <v>435923700</v>
      </c>
    </row>
    <row r="1896" spans="1:15" x14ac:dyDescent="0.25">
      <c r="A1896">
        <v>1881</v>
      </c>
      <c r="B1896" s="93">
        <v>39465</v>
      </c>
      <c r="C1896" s="48">
        <v>134.740005</v>
      </c>
      <c r="D1896" s="48">
        <v>135.020004</v>
      </c>
      <c r="E1896" s="48">
        <v>131.10000600000001</v>
      </c>
      <c r="F1896" s="48">
        <v>132.05999800000001</v>
      </c>
      <c r="G1896" s="49">
        <v>348561500</v>
      </c>
      <c r="H1896" s="48">
        <v>112.82059099999999</v>
      </c>
      <c r="I1896" s="52">
        <f t="shared" si="223"/>
        <v>0.85431313576121659</v>
      </c>
      <c r="J1896" s="52">
        <f t="shared" ca="1" si="224"/>
        <v>1</v>
      </c>
      <c r="K1896" s="48">
        <f t="shared" si="219"/>
        <v>115.11</v>
      </c>
      <c r="L1896" s="48">
        <f t="shared" si="220"/>
        <v>115.35</v>
      </c>
      <c r="M1896" s="48">
        <f t="shared" si="221"/>
        <v>112</v>
      </c>
      <c r="N1896" s="48">
        <f t="shared" si="222"/>
        <v>112.82</v>
      </c>
      <c r="O1896" s="49">
        <f t="shared" ca="1" si="225"/>
        <v>348561500</v>
      </c>
    </row>
    <row r="1897" spans="1:15" x14ac:dyDescent="0.25">
      <c r="A1897">
        <v>1882</v>
      </c>
      <c r="B1897" s="93">
        <v>39464</v>
      </c>
      <c r="C1897" s="48">
        <v>137.80999800000001</v>
      </c>
      <c r="D1897" s="48">
        <v>137.88000500000001</v>
      </c>
      <c r="E1897" s="48">
        <v>132.929993</v>
      </c>
      <c r="F1897" s="48">
        <v>133.429993</v>
      </c>
      <c r="G1897" s="49">
        <v>397892600</v>
      </c>
      <c r="H1897" s="48">
        <v>113.990995</v>
      </c>
      <c r="I1897" s="52">
        <f t="shared" si="223"/>
        <v>0.85431313033194867</v>
      </c>
      <c r="J1897" s="52">
        <f t="shared" ca="1" si="224"/>
        <v>1</v>
      </c>
      <c r="K1897" s="48">
        <f t="shared" si="219"/>
        <v>117.73</v>
      </c>
      <c r="L1897" s="48">
        <f t="shared" si="220"/>
        <v>117.79</v>
      </c>
      <c r="M1897" s="48">
        <f t="shared" si="221"/>
        <v>113.56</v>
      </c>
      <c r="N1897" s="48">
        <f t="shared" si="222"/>
        <v>113.99</v>
      </c>
      <c r="O1897" s="49">
        <f t="shared" ca="1" si="225"/>
        <v>397892600</v>
      </c>
    </row>
    <row r="1898" spans="1:15" x14ac:dyDescent="0.25">
      <c r="A1898">
        <v>1883</v>
      </c>
      <c r="B1898" s="93">
        <v>39463</v>
      </c>
      <c r="C1898" s="48">
        <v>137.36000100000001</v>
      </c>
      <c r="D1898" s="48">
        <v>139.11999499999999</v>
      </c>
      <c r="E1898" s="48">
        <v>136.279999</v>
      </c>
      <c r="F1898" s="48">
        <v>136.979996</v>
      </c>
      <c r="G1898" s="49">
        <v>378802600</v>
      </c>
      <c r="H1898" s="48">
        <v>117.02381</v>
      </c>
      <c r="I1898" s="52">
        <f t="shared" si="223"/>
        <v>0.85431313635021566</v>
      </c>
      <c r="J1898" s="52">
        <f t="shared" ca="1" si="224"/>
        <v>1</v>
      </c>
      <c r="K1898" s="48">
        <f t="shared" si="219"/>
        <v>117.35</v>
      </c>
      <c r="L1898" s="48">
        <f t="shared" si="220"/>
        <v>118.85</v>
      </c>
      <c r="M1898" s="48">
        <f t="shared" si="221"/>
        <v>116.43</v>
      </c>
      <c r="N1898" s="48">
        <f t="shared" si="222"/>
        <v>117.02</v>
      </c>
      <c r="O1898" s="49">
        <f t="shared" ca="1" si="225"/>
        <v>378802600</v>
      </c>
    </row>
    <row r="1899" spans="1:15" x14ac:dyDescent="0.25">
      <c r="A1899">
        <v>1884</v>
      </c>
      <c r="B1899" s="93">
        <v>39462</v>
      </c>
      <c r="C1899" s="48">
        <v>139.78999300000001</v>
      </c>
      <c r="D1899" s="48">
        <v>141.490005</v>
      </c>
      <c r="E1899" s="48">
        <v>137.89999399999999</v>
      </c>
      <c r="F1899" s="48">
        <v>138.16999799999999</v>
      </c>
      <c r="G1899" s="49">
        <v>239940100</v>
      </c>
      <c r="H1899" s="48">
        <v>118.04044399999999</v>
      </c>
      <c r="I1899" s="52">
        <f t="shared" si="223"/>
        <v>0.85431313388308794</v>
      </c>
      <c r="J1899" s="52">
        <f t="shared" ca="1" si="224"/>
        <v>1</v>
      </c>
      <c r="K1899" s="48">
        <f t="shared" si="219"/>
        <v>119.42</v>
      </c>
      <c r="L1899" s="48">
        <f t="shared" si="220"/>
        <v>120.88</v>
      </c>
      <c r="M1899" s="48">
        <f t="shared" si="221"/>
        <v>117.81</v>
      </c>
      <c r="N1899" s="48">
        <f t="shared" si="222"/>
        <v>118.04</v>
      </c>
      <c r="O1899" s="49">
        <f t="shared" ca="1" si="225"/>
        <v>239940100</v>
      </c>
    </row>
    <row r="1900" spans="1:15" x14ac:dyDescent="0.25">
      <c r="A1900">
        <v>1885</v>
      </c>
      <c r="B1900" s="93">
        <v>39461</v>
      </c>
      <c r="C1900" s="48">
        <v>141.16000399999999</v>
      </c>
      <c r="D1900" s="48">
        <v>141.86000100000001</v>
      </c>
      <c r="E1900" s="48">
        <v>140.39999399999999</v>
      </c>
      <c r="F1900" s="48">
        <v>141.279999</v>
      </c>
      <c r="G1900" s="49">
        <v>170365500</v>
      </c>
      <c r="H1900" s="48">
        <v>120.69735900000001</v>
      </c>
      <c r="I1900" s="52">
        <f t="shared" si="223"/>
        <v>0.85431313600165015</v>
      </c>
      <c r="J1900" s="52">
        <f t="shared" ca="1" si="224"/>
        <v>1</v>
      </c>
      <c r="K1900" s="48">
        <f t="shared" si="219"/>
        <v>120.59</v>
      </c>
      <c r="L1900" s="48">
        <f t="shared" si="220"/>
        <v>121.19</v>
      </c>
      <c r="M1900" s="48">
        <f t="shared" si="221"/>
        <v>119.95</v>
      </c>
      <c r="N1900" s="48">
        <f t="shared" si="222"/>
        <v>120.7</v>
      </c>
      <c r="O1900" s="49">
        <f t="shared" ca="1" si="225"/>
        <v>170365500</v>
      </c>
    </row>
    <row r="1901" spans="1:15" x14ac:dyDescent="0.25">
      <c r="A1901">
        <v>1886</v>
      </c>
      <c r="B1901" s="93">
        <v>39458</v>
      </c>
      <c r="C1901" s="48">
        <v>140.779999</v>
      </c>
      <c r="D1901" s="48">
        <v>141.89999399999999</v>
      </c>
      <c r="E1901" s="48">
        <v>139</v>
      </c>
      <c r="F1901" s="48">
        <v>140.14999399999999</v>
      </c>
      <c r="G1901" s="49">
        <v>267076600</v>
      </c>
      <c r="H1901" s="48">
        <v>119.731981</v>
      </c>
      <c r="I1901" s="52">
        <f t="shared" si="223"/>
        <v>0.85431313682396604</v>
      </c>
      <c r="J1901" s="52">
        <f t="shared" ca="1" si="224"/>
        <v>1</v>
      </c>
      <c r="K1901" s="48">
        <f t="shared" si="219"/>
        <v>120.27</v>
      </c>
      <c r="L1901" s="48">
        <f t="shared" si="220"/>
        <v>121.23</v>
      </c>
      <c r="M1901" s="48">
        <f t="shared" si="221"/>
        <v>118.75</v>
      </c>
      <c r="N1901" s="48">
        <f t="shared" si="222"/>
        <v>119.73</v>
      </c>
      <c r="O1901" s="49">
        <f t="shared" ca="1" si="225"/>
        <v>267076600</v>
      </c>
    </row>
    <row r="1902" spans="1:15" x14ac:dyDescent="0.25">
      <c r="A1902">
        <v>1887</v>
      </c>
      <c r="B1902" s="93">
        <v>39457</v>
      </c>
      <c r="C1902" s="48">
        <v>139.679993</v>
      </c>
      <c r="D1902" s="48">
        <v>142.800003</v>
      </c>
      <c r="E1902" s="48">
        <v>139.36999499999999</v>
      </c>
      <c r="F1902" s="48">
        <v>141.28999300000001</v>
      </c>
      <c r="G1902" s="49">
        <v>335701200</v>
      </c>
      <c r="H1902" s="48">
        <v>120.70589699999999</v>
      </c>
      <c r="I1902" s="52">
        <f t="shared" si="223"/>
        <v>0.85431313596285607</v>
      </c>
      <c r="J1902" s="52">
        <f t="shared" ca="1" si="224"/>
        <v>1</v>
      </c>
      <c r="K1902" s="48">
        <f t="shared" si="219"/>
        <v>119.33</v>
      </c>
      <c r="L1902" s="48">
        <f t="shared" si="220"/>
        <v>122</v>
      </c>
      <c r="M1902" s="48">
        <f t="shared" si="221"/>
        <v>119.07</v>
      </c>
      <c r="N1902" s="48">
        <f t="shared" si="222"/>
        <v>120.71</v>
      </c>
      <c r="O1902" s="49">
        <f t="shared" ca="1" si="225"/>
        <v>335701200</v>
      </c>
    </row>
    <row r="1903" spans="1:15" x14ac:dyDescent="0.25">
      <c r="A1903">
        <v>1888</v>
      </c>
      <c r="B1903" s="93">
        <v>39456</v>
      </c>
      <c r="C1903" s="48">
        <v>139.08999600000001</v>
      </c>
      <c r="D1903" s="48">
        <v>140.78999300000001</v>
      </c>
      <c r="E1903" s="48">
        <v>137.699997</v>
      </c>
      <c r="F1903" s="48">
        <v>140.36999499999999</v>
      </c>
      <c r="G1903" s="49">
        <v>301824900</v>
      </c>
      <c r="H1903" s="48">
        <v>119.91993100000001</v>
      </c>
      <c r="I1903" s="52">
        <f t="shared" si="223"/>
        <v>0.85431313864476532</v>
      </c>
      <c r="J1903" s="52">
        <f t="shared" ca="1" si="224"/>
        <v>1</v>
      </c>
      <c r="K1903" s="48">
        <f t="shared" si="219"/>
        <v>118.83</v>
      </c>
      <c r="L1903" s="48">
        <f t="shared" si="220"/>
        <v>120.28</v>
      </c>
      <c r="M1903" s="48">
        <f t="shared" si="221"/>
        <v>117.64</v>
      </c>
      <c r="N1903" s="48">
        <f t="shared" si="222"/>
        <v>119.92</v>
      </c>
      <c r="O1903" s="49">
        <f t="shared" ca="1" si="225"/>
        <v>301824900</v>
      </c>
    </row>
    <row r="1904" spans="1:15" x14ac:dyDescent="0.25">
      <c r="A1904">
        <v>1889</v>
      </c>
      <c r="B1904" s="93">
        <v>39455</v>
      </c>
      <c r="C1904" s="48">
        <v>142.08000200000001</v>
      </c>
      <c r="D1904" s="48">
        <v>142.89999399999999</v>
      </c>
      <c r="E1904" s="48">
        <v>138.44000199999999</v>
      </c>
      <c r="F1904" s="48">
        <v>138.91000399999999</v>
      </c>
      <c r="G1904" s="49">
        <v>326365700</v>
      </c>
      <c r="H1904" s="48">
        <v>118.672641</v>
      </c>
      <c r="I1904" s="52">
        <f t="shared" si="223"/>
        <v>0.85431313499926187</v>
      </c>
      <c r="J1904" s="52">
        <f t="shared" ca="1" si="224"/>
        <v>1</v>
      </c>
      <c r="K1904" s="48">
        <f t="shared" si="219"/>
        <v>121.38</v>
      </c>
      <c r="L1904" s="48">
        <f t="shared" si="220"/>
        <v>122.08</v>
      </c>
      <c r="M1904" s="48">
        <f t="shared" si="221"/>
        <v>118.27</v>
      </c>
      <c r="N1904" s="48">
        <f t="shared" si="222"/>
        <v>118.67</v>
      </c>
      <c r="O1904" s="49">
        <f t="shared" ca="1" si="225"/>
        <v>326365700</v>
      </c>
    </row>
    <row r="1905" spans="1:15" x14ac:dyDescent="0.25">
      <c r="A1905">
        <v>1890</v>
      </c>
      <c r="B1905" s="93">
        <v>39454</v>
      </c>
      <c r="C1905" s="48">
        <v>141.80999800000001</v>
      </c>
      <c r="D1905" s="48">
        <v>142.229996</v>
      </c>
      <c r="E1905" s="48">
        <v>140.10000600000001</v>
      </c>
      <c r="F1905" s="48">
        <v>141.19000199999999</v>
      </c>
      <c r="G1905" s="49">
        <v>234991000</v>
      </c>
      <c r="H1905" s="48">
        <v>120.620474</v>
      </c>
      <c r="I1905" s="52">
        <f t="shared" si="223"/>
        <v>0.85431314038794337</v>
      </c>
      <c r="J1905" s="52">
        <f t="shared" ca="1" si="224"/>
        <v>1</v>
      </c>
      <c r="K1905" s="48">
        <f t="shared" si="219"/>
        <v>121.15</v>
      </c>
      <c r="L1905" s="48">
        <f t="shared" si="220"/>
        <v>121.51</v>
      </c>
      <c r="M1905" s="48">
        <f t="shared" si="221"/>
        <v>119.69</v>
      </c>
      <c r="N1905" s="48">
        <f t="shared" si="222"/>
        <v>120.62</v>
      </c>
      <c r="O1905" s="49">
        <f t="shared" ca="1" si="225"/>
        <v>234991000</v>
      </c>
    </row>
    <row r="1906" spans="1:15" x14ac:dyDescent="0.25">
      <c r="A1906">
        <v>1891</v>
      </c>
      <c r="B1906" s="93">
        <v>39451</v>
      </c>
      <c r="C1906" s="48">
        <v>143.33999600000001</v>
      </c>
      <c r="D1906" s="48">
        <v>143.44000199999999</v>
      </c>
      <c r="E1906" s="48">
        <v>140.91000399999999</v>
      </c>
      <c r="F1906" s="48">
        <v>141.30999800000001</v>
      </c>
      <c r="G1906" s="49">
        <v>232330900</v>
      </c>
      <c r="H1906" s="48">
        <v>120.722987</v>
      </c>
      <c r="I1906" s="52">
        <f t="shared" si="223"/>
        <v>0.85431313218191396</v>
      </c>
      <c r="J1906" s="52">
        <f t="shared" ca="1" si="224"/>
        <v>1</v>
      </c>
      <c r="K1906" s="48">
        <f t="shared" si="219"/>
        <v>122.46</v>
      </c>
      <c r="L1906" s="48">
        <f t="shared" si="220"/>
        <v>122.54</v>
      </c>
      <c r="M1906" s="48">
        <f t="shared" si="221"/>
        <v>120.38</v>
      </c>
      <c r="N1906" s="48">
        <f t="shared" si="222"/>
        <v>120.72</v>
      </c>
      <c r="O1906" s="49">
        <f t="shared" ca="1" si="225"/>
        <v>232330900</v>
      </c>
    </row>
    <row r="1907" spans="1:15" x14ac:dyDescent="0.25">
      <c r="A1907">
        <v>1892</v>
      </c>
      <c r="B1907" s="93">
        <v>39450</v>
      </c>
      <c r="C1907" s="48">
        <v>144.91000399999999</v>
      </c>
      <c r="D1907" s="48">
        <v>145.490005</v>
      </c>
      <c r="E1907" s="48">
        <v>144.070007</v>
      </c>
      <c r="F1907" s="48">
        <v>144.86000100000001</v>
      </c>
      <c r="G1907" s="49">
        <v>125133300</v>
      </c>
      <c r="H1907" s="48">
        <v>123.75580100000001</v>
      </c>
      <c r="I1907" s="52">
        <f t="shared" si="223"/>
        <v>0.8543131309242501</v>
      </c>
      <c r="J1907" s="52">
        <f t="shared" ca="1" si="224"/>
        <v>1</v>
      </c>
      <c r="K1907" s="48">
        <f t="shared" si="219"/>
        <v>123.8</v>
      </c>
      <c r="L1907" s="48">
        <f t="shared" si="220"/>
        <v>124.29</v>
      </c>
      <c r="M1907" s="48">
        <f t="shared" si="221"/>
        <v>123.08</v>
      </c>
      <c r="N1907" s="48">
        <f t="shared" si="222"/>
        <v>123.76</v>
      </c>
      <c r="O1907" s="49">
        <f t="shared" ca="1" si="225"/>
        <v>125133300</v>
      </c>
    </row>
    <row r="1908" spans="1:15" x14ac:dyDescent="0.25">
      <c r="A1908">
        <v>1893</v>
      </c>
      <c r="B1908" s="93">
        <v>39449</v>
      </c>
      <c r="C1908" s="48">
        <v>146.529999</v>
      </c>
      <c r="D1908" s="48">
        <v>146.990005</v>
      </c>
      <c r="E1908" s="48">
        <v>143.88000500000001</v>
      </c>
      <c r="F1908" s="48">
        <v>144.929993</v>
      </c>
      <c r="G1908" s="49">
        <v>204935600</v>
      </c>
      <c r="H1908" s="48">
        <v>123.815596</v>
      </c>
      <c r="I1908" s="52">
        <f t="shared" si="223"/>
        <v>0.85431313034010847</v>
      </c>
      <c r="J1908" s="52">
        <f t="shared" ca="1" si="224"/>
        <v>1</v>
      </c>
      <c r="K1908" s="48">
        <f t="shared" si="219"/>
        <v>125.18</v>
      </c>
      <c r="L1908" s="48">
        <f t="shared" si="220"/>
        <v>125.58</v>
      </c>
      <c r="M1908" s="48">
        <f t="shared" si="221"/>
        <v>122.92</v>
      </c>
      <c r="N1908" s="48">
        <f t="shared" si="222"/>
        <v>123.82</v>
      </c>
      <c r="O1908" s="49">
        <f t="shared" ca="1" si="225"/>
        <v>204935600</v>
      </c>
    </row>
    <row r="1909" spans="1:15" x14ac:dyDescent="0.25">
      <c r="A1909">
        <v>1894</v>
      </c>
      <c r="B1909" s="93">
        <v>39447</v>
      </c>
      <c r="C1909" s="48">
        <v>147.10000600000001</v>
      </c>
      <c r="D1909" s="48">
        <v>147.61000100000001</v>
      </c>
      <c r="E1909" s="48">
        <v>146.05999800000001</v>
      </c>
      <c r="F1909" s="48">
        <v>146.21000699999999</v>
      </c>
      <c r="G1909" s="49">
        <v>108126800</v>
      </c>
      <c r="H1909" s="48">
        <v>124.90912899999999</v>
      </c>
      <c r="I1909" s="52">
        <f t="shared" si="223"/>
        <v>0.85431313193220759</v>
      </c>
      <c r="J1909" s="52">
        <f t="shared" ca="1" si="224"/>
        <v>1</v>
      </c>
      <c r="K1909" s="48">
        <f t="shared" si="219"/>
        <v>125.67</v>
      </c>
      <c r="L1909" s="48">
        <f t="shared" si="220"/>
        <v>126.11</v>
      </c>
      <c r="M1909" s="48">
        <f t="shared" si="221"/>
        <v>124.78</v>
      </c>
      <c r="N1909" s="48">
        <f t="shared" si="222"/>
        <v>124.91</v>
      </c>
      <c r="O1909" s="49">
        <f t="shared" ca="1" si="225"/>
        <v>108126800</v>
      </c>
    </row>
    <row r="1910" spans="1:15" x14ac:dyDescent="0.25">
      <c r="A1910">
        <v>1895</v>
      </c>
      <c r="B1910" s="93">
        <v>39444</v>
      </c>
      <c r="C1910" s="48">
        <v>148.53999300000001</v>
      </c>
      <c r="D1910" s="48">
        <v>148.61000100000001</v>
      </c>
      <c r="E1910" s="48">
        <v>146.89999399999999</v>
      </c>
      <c r="F1910" s="48">
        <v>147.300003</v>
      </c>
      <c r="G1910" s="49">
        <v>116398100</v>
      </c>
      <c r="H1910" s="48">
        <v>125.840327</v>
      </c>
      <c r="I1910" s="52">
        <f t="shared" si="223"/>
        <v>0.85431313263449149</v>
      </c>
      <c r="J1910" s="52">
        <f t="shared" ca="1" si="224"/>
        <v>1</v>
      </c>
      <c r="K1910" s="48">
        <f t="shared" si="219"/>
        <v>126.9</v>
      </c>
      <c r="L1910" s="48">
        <f t="shared" si="220"/>
        <v>126.96</v>
      </c>
      <c r="M1910" s="48">
        <f t="shared" si="221"/>
        <v>125.5</v>
      </c>
      <c r="N1910" s="48">
        <f t="shared" si="222"/>
        <v>125.84</v>
      </c>
      <c r="O1910" s="49">
        <f t="shared" ca="1" si="225"/>
        <v>116398100</v>
      </c>
    </row>
    <row r="1911" spans="1:15" x14ac:dyDescent="0.25">
      <c r="A1911">
        <v>1896</v>
      </c>
      <c r="B1911" s="93">
        <v>39443</v>
      </c>
      <c r="C1911" s="48">
        <v>149.020004</v>
      </c>
      <c r="D1911" s="48">
        <v>149.029999</v>
      </c>
      <c r="E1911" s="48">
        <v>147.320007</v>
      </c>
      <c r="F1911" s="48">
        <v>147.66999799999999</v>
      </c>
      <c r="G1911" s="49">
        <v>122981700</v>
      </c>
      <c r="H1911" s="48">
        <v>126.156419</v>
      </c>
      <c r="I1911" s="52">
        <f t="shared" si="223"/>
        <v>0.85431313542782061</v>
      </c>
      <c r="J1911" s="52">
        <f t="shared" ca="1" si="224"/>
        <v>1</v>
      </c>
      <c r="K1911" s="48">
        <f t="shared" si="219"/>
        <v>127.31</v>
      </c>
      <c r="L1911" s="48">
        <f t="shared" si="220"/>
        <v>127.32</v>
      </c>
      <c r="M1911" s="48">
        <f t="shared" si="221"/>
        <v>125.86</v>
      </c>
      <c r="N1911" s="48">
        <f t="shared" si="222"/>
        <v>126.16</v>
      </c>
      <c r="O1911" s="49">
        <f t="shared" ca="1" si="225"/>
        <v>122981700</v>
      </c>
    </row>
    <row r="1912" spans="1:15" x14ac:dyDescent="0.25">
      <c r="A1912">
        <v>1897</v>
      </c>
      <c r="B1912" s="93">
        <v>39442</v>
      </c>
      <c r="C1912" s="48">
        <v>148.64999399999999</v>
      </c>
      <c r="D1912" s="48">
        <v>149.679993</v>
      </c>
      <c r="E1912" s="48">
        <v>148.5</v>
      </c>
      <c r="F1912" s="48">
        <v>149.550003</v>
      </c>
      <c r="G1912" s="49">
        <v>67093100</v>
      </c>
      <c r="H1912" s="48">
        <v>127.76253199999999</v>
      </c>
      <c r="I1912" s="52">
        <f t="shared" si="223"/>
        <v>0.85431313565403266</v>
      </c>
      <c r="J1912" s="52">
        <f t="shared" ca="1" si="224"/>
        <v>1</v>
      </c>
      <c r="K1912" s="48">
        <f t="shared" si="219"/>
        <v>126.99</v>
      </c>
      <c r="L1912" s="48">
        <f t="shared" si="220"/>
        <v>127.87</v>
      </c>
      <c r="M1912" s="48">
        <f t="shared" si="221"/>
        <v>126.87</v>
      </c>
      <c r="N1912" s="48">
        <f t="shared" si="222"/>
        <v>127.76</v>
      </c>
      <c r="O1912" s="49">
        <f t="shared" ca="1" si="225"/>
        <v>67093100</v>
      </c>
    </row>
    <row r="1913" spans="1:15" x14ac:dyDescent="0.25">
      <c r="A1913">
        <v>1898</v>
      </c>
      <c r="B1913" s="93">
        <v>39440</v>
      </c>
      <c r="C1913" s="48">
        <v>148.820007</v>
      </c>
      <c r="D1913" s="48">
        <v>149.479996</v>
      </c>
      <c r="E1913" s="48">
        <v>148.479996</v>
      </c>
      <c r="F1913" s="48">
        <v>149.229996</v>
      </c>
      <c r="G1913" s="49">
        <v>45601400</v>
      </c>
      <c r="H1913" s="48">
        <v>127.48914600000001</v>
      </c>
      <c r="I1913" s="52">
        <f t="shared" si="223"/>
        <v>0.85431313688435673</v>
      </c>
      <c r="J1913" s="52">
        <f t="shared" ca="1" si="224"/>
        <v>1</v>
      </c>
      <c r="K1913" s="48">
        <f t="shared" si="219"/>
        <v>127.14</v>
      </c>
      <c r="L1913" s="48">
        <f t="shared" si="220"/>
        <v>127.7</v>
      </c>
      <c r="M1913" s="48">
        <f t="shared" si="221"/>
        <v>126.85</v>
      </c>
      <c r="N1913" s="48">
        <f t="shared" si="222"/>
        <v>127.49</v>
      </c>
      <c r="O1913" s="49">
        <f t="shared" ca="1" si="225"/>
        <v>45601400</v>
      </c>
    </row>
    <row r="1914" spans="1:15" x14ac:dyDescent="0.25">
      <c r="A1914">
        <v>1899</v>
      </c>
      <c r="B1914" s="93">
        <v>39437</v>
      </c>
      <c r="C1914" s="48">
        <v>147.36999499999999</v>
      </c>
      <c r="D1914" s="48">
        <v>148.41999799999999</v>
      </c>
      <c r="E1914" s="48">
        <v>147.08999600000001</v>
      </c>
      <c r="F1914" s="48">
        <v>148.13000500000001</v>
      </c>
      <c r="G1914" s="49">
        <v>146084400</v>
      </c>
      <c r="H1914" s="48">
        <v>126.549409</v>
      </c>
      <c r="I1914" s="52">
        <f t="shared" si="223"/>
        <v>0.85431313527600294</v>
      </c>
      <c r="J1914" s="52">
        <f t="shared" ca="1" si="224"/>
        <v>1</v>
      </c>
      <c r="K1914" s="48">
        <f t="shared" si="219"/>
        <v>125.9</v>
      </c>
      <c r="L1914" s="48">
        <f t="shared" si="220"/>
        <v>126.8</v>
      </c>
      <c r="M1914" s="48">
        <f t="shared" si="221"/>
        <v>125.66</v>
      </c>
      <c r="N1914" s="48">
        <f t="shared" si="222"/>
        <v>126.55</v>
      </c>
      <c r="O1914" s="49">
        <f t="shared" ca="1" si="225"/>
        <v>146084400</v>
      </c>
    </row>
    <row r="1915" spans="1:15" x14ac:dyDescent="0.25">
      <c r="A1915">
        <v>1900</v>
      </c>
      <c r="B1915" s="93">
        <v>39436</v>
      </c>
      <c r="C1915" s="48">
        <v>146.83999600000001</v>
      </c>
      <c r="D1915" s="48">
        <v>146.86000100000001</v>
      </c>
      <c r="E1915" s="48">
        <v>145.179993</v>
      </c>
      <c r="F1915" s="48">
        <v>146.800003</v>
      </c>
      <c r="G1915" s="49">
        <v>214813800</v>
      </c>
      <c r="H1915" s="48">
        <v>124.751079</v>
      </c>
      <c r="I1915" s="52">
        <f t="shared" si="223"/>
        <v>0.84980297309666952</v>
      </c>
      <c r="J1915" s="52">
        <f t="shared" ca="1" si="224"/>
        <v>1</v>
      </c>
      <c r="K1915" s="48">
        <f t="shared" si="219"/>
        <v>124.79</v>
      </c>
      <c r="L1915" s="48">
        <f t="shared" si="220"/>
        <v>124.8</v>
      </c>
      <c r="M1915" s="48">
        <f t="shared" si="221"/>
        <v>123.37</v>
      </c>
      <c r="N1915" s="48">
        <f t="shared" si="222"/>
        <v>124.75</v>
      </c>
      <c r="O1915" s="49">
        <f t="shared" ca="1" si="225"/>
        <v>214813800</v>
      </c>
    </row>
    <row r="1916" spans="1:15" x14ac:dyDescent="0.25">
      <c r="A1916">
        <v>1901</v>
      </c>
      <c r="B1916" s="93">
        <v>39435</v>
      </c>
      <c r="C1916" s="48">
        <v>145.94000199999999</v>
      </c>
      <c r="D1916" s="48">
        <v>146.88999899999999</v>
      </c>
      <c r="E1916" s="48">
        <v>144.94000199999999</v>
      </c>
      <c r="F1916" s="48">
        <v>145.88000500000001</v>
      </c>
      <c r="G1916" s="49">
        <v>198917200</v>
      </c>
      <c r="H1916" s="48">
        <v>123.969262</v>
      </c>
      <c r="I1916" s="52">
        <f t="shared" si="223"/>
        <v>0.8498029733410003</v>
      </c>
      <c r="J1916" s="52">
        <f t="shared" ca="1" si="224"/>
        <v>1</v>
      </c>
      <c r="K1916" s="48">
        <f t="shared" si="219"/>
        <v>124.02</v>
      </c>
      <c r="L1916" s="48">
        <f t="shared" si="220"/>
        <v>124.83</v>
      </c>
      <c r="M1916" s="48">
        <f t="shared" si="221"/>
        <v>123.17</v>
      </c>
      <c r="N1916" s="48">
        <f t="shared" si="222"/>
        <v>123.97</v>
      </c>
      <c r="O1916" s="49">
        <f t="shared" ca="1" si="225"/>
        <v>198917200</v>
      </c>
    </row>
    <row r="1917" spans="1:15" x14ac:dyDescent="0.25">
      <c r="A1917">
        <v>1902</v>
      </c>
      <c r="B1917" s="93">
        <v>39434</v>
      </c>
      <c r="C1917" s="48">
        <v>146.10000600000001</v>
      </c>
      <c r="D1917" s="48">
        <v>146.479996</v>
      </c>
      <c r="E1917" s="48">
        <v>143.96000699999999</v>
      </c>
      <c r="F1917" s="48">
        <v>145.88000500000001</v>
      </c>
      <c r="G1917" s="49">
        <v>245569300</v>
      </c>
      <c r="H1917" s="48">
        <v>123.969262</v>
      </c>
      <c r="I1917" s="52">
        <f t="shared" si="223"/>
        <v>0.8498029733410003</v>
      </c>
      <c r="J1917" s="52">
        <f t="shared" ca="1" si="224"/>
        <v>1</v>
      </c>
      <c r="K1917" s="48">
        <f t="shared" si="219"/>
        <v>124.16</v>
      </c>
      <c r="L1917" s="48">
        <f t="shared" si="220"/>
        <v>124.48</v>
      </c>
      <c r="M1917" s="48">
        <f t="shared" si="221"/>
        <v>122.34</v>
      </c>
      <c r="N1917" s="48">
        <f t="shared" si="222"/>
        <v>123.97</v>
      </c>
      <c r="O1917" s="49">
        <f t="shared" ca="1" si="225"/>
        <v>245569300</v>
      </c>
    </row>
    <row r="1918" spans="1:15" x14ac:dyDescent="0.25">
      <c r="A1918">
        <v>1903</v>
      </c>
      <c r="B1918" s="93">
        <v>39433</v>
      </c>
      <c r="C1918" s="48">
        <v>146.61000100000001</v>
      </c>
      <c r="D1918" s="48">
        <v>146.86999499999999</v>
      </c>
      <c r="E1918" s="48">
        <v>144.86000100000001</v>
      </c>
      <c r="F1918" s="48">
        <v>145.070007</v>
      </c>
      <c r="G1918" s="49">
        <v>177269400</v>
      </c>
      <c r="H1918" s="48">
        <v>123.280923</v>
      </c>
      <c r="I1918" s="52">
        <f t="shared" si="223"/>
        <v>0.84980297133369542</v>
      </c>
      <c r="J1918" s="52">
        <f t="shared" ca="1" si="224"/>
        <v>1</v>
      </c>
      <c r="K1918" s="48">
        <f t="shared" si="219"/>
        <v>124.59</v>
      </c>
      <c r="L1918" s="48">
        <f t="shared" si="220"/>
        <v>124.81</v>
      </c>
      <c r="M1918" s="48">
        <f t="shared" si="221"/>
        <v>123.1</v>
      </c>
      <c r="N1918" s="48">
        <f t="shared" si="222"/>
        <v>123.28</v>
      </c>
      <c r="O1918" s="49">
        <f t="shared" ca="1" si="225"/>
        <v>177269400</v>
      </c>
    </row>
    <row r="1919" spans="1:15" x14ac:dyDescent="0.25">
      <c r="A1919">
        <v>1904</v>
      </c>
      <c r="B1919" s="93">
        <v>39430</v>
      </c>
      <c r="C1919" s="48">
        <v>147.929993</v>
      </c>
      <c r="D1919" s="48">
        <v>149.10000600000001</v>
      </c>
      <c r="E1919" s="48">
        <v>147.10000600000001</v>
      </c>
      <c r="F1919" s="48">
        <v>147.16999799999999</v>
      </c>
      <c r="G1919" s="49">
        <v>159152900</v>
      </c>
      <c r="H1919" s="48">
        <v>125.065502</v>
      </c>
      <c r="I1919" s="52">
        <f t="shared" si="223"/>
        <v>0.84980297410889416</v>
      </c>
      <c r="J1919" s="52">
        <f t="shared" ca="1" si="224"/>
        <v>1</v>
      </c>
      <c r="K1919" s="48">
        <f t="shared" si="219"/>
        <v>125.71</v>
      </c>
      <c r="L1919" s="48">
        <f t="shared" si="220"/>
        <v>126.71</v>
      </c>
      <c r="M1919" s="48">
        <f t="shared" si="221"/>
        <v>125.01</v>
      </c>
      <c r="N1919" s="48">
        <f t="shared" si="222"/>
        <v>125.07</v>
      </c>
      <c r="O1919" s="49">
        <f t="shared" ca="1" si="225"/>
        <v>159152900</v>
      </c>
    </row>
    <row r="1920" spans="1:15" x14ac:dyDescent="0.25">
      <c r="A1920">
        <v>1905</v>
      </c>
      <c r="B1920" s="93">
        <v>39429</v>
      </c>
      <c r="C1920" s="48">
        <v>148.320007</v>
      </c>
      <c r="D1920" s="48">
        <v>149.38999899999999</v>
      </c>
      <c r="E1920" s="48">
        <v>147.300003</v>
      </c>
      <c r="F1920" s="48">
        <v>149.05999800000001</v>
      </c>
      <c r="G1920" s="49">
        <v>237551300</v>
      </c>
      <c r="H1920" s="48">
        <v>126.671629</v>
      </c>
      <c r="I1920" s="52">
        <f t="shared" si="223"/>
        <v>0.84980296994234494</v>
      </c>
      <c r="J1920" s="52">
        <f t="shared" ca="1" si="224"/>
        <v>1</v>
      </c>
      <c r="K1920" s="48">
        <f t="shared" si="219"/>
        <v>126.04</v>
      </c>
      <c r="L1920" s="48">
        <f t="shared" si="220"/>
        <v>126.95</v>
      </c>
      <c r="M1920" s="48">
        <f t="shared" si="221"/>
        <v>125.18</v>
      </c>
      <c r="N1920" s="48">
        <f t="shared" si="222"/>
        <v>126.67</v>
      </c>
      <c r="O1920" s="49">
        <f t="shared" ca="1" si="225"/>
        <v>237551300</v>
      </c>
    </row>
    <row r="1921" spans="1:15" x14ac:dyDescent="0.25">
      <c r="A1921">
        <v>1906</v>
      </c>
      <c r="B1921" s="93">
        <v>39428</v>
      </c>
      <c r="C1921" s="48">
        <v>151.05999800000001</v>
      </c>
      <c r="D1921" s="48">
        <v>151.770004</v>
      </c>
      <c r="E1921" s="48">
        <v>147.199997</v>
      </c>
      <c r="F1921" s="48">
        <v>149.36999499999999</v>
      </c>
      <c r="G1921" s="49">
        <v>322435600</v>
      </c>
      <c r="H1921" s="48">
        <v>126.93506600000001</v>
      </c>
      <c r="I1921" s="52">
        <f t="shared" si="223"/>
        <v>0.84980297415153572</v>
      </c>
      <c r="J1921" s="52">
        <f t="shared" ca="1" si="224"/>
        <v>1</v>
      </c>
      <c r="K1921" s="48">
        <f t="shared" si="219"/>
        <v>128.37</v>
      </c>
      <c r="L1921" s="48">
        <f t="shared" si="220"/>
        <v>128.97</v>
      </c>
      <c r="M1921" s="48">
        <f t="shared" si="221"/>
        <v>125.09</v>
      </c>
      <c r="N1921" s="48">
        <f t="shared" si="222"/>
        <v>126.94</v>
      </c>
      <c r="O1921" s="49">
        <f t="shared" ca="1" si="225"/>
        <v>322435600</v>
      </c>
    </row>
    <row r="1922" spans="1:15" x14ac:dyDescent="0.25">
      <c r="A1922">
        <v>1907</v>
      </c>
      <c r="B1922" s="93">
        <v>39427</v>
      </c>
      <c r="C1922" s="48">
        <v>152.13999899999999</v>
      </c>
      <c r="D1922" s="48">
        <v>152.88999899999999</v>
      </c>
      <c r="E1922" s="48">
        <v>147.83000200000001</v>
      </c>
      <c r="F1922" s="48">
        <v>147.91000399999999</v>
      </c>
      <c r="G1922" s="49">
        <v>250346400</v>
      </c>
      <c r="H1922" s="48">
        <v>125.694361</v>
      </c>
      <c r="I1922" s="52">
        <f t="shared" si="223"/>
        <v>0.8498029720829432</v>
      </c>
      <c r="J1922" s="52">
        <f t="shared" ca="1" si="224"/>
        <v>1</v>
      </c>
      <c r="K1922" s="48">
        <f t="shared" si="219"/>
        <v>129.29</v>
      </c>
      <c r="L1922" s="48">
        <f t="shared" si="220"/>
        <v>129.93</v>
      </c>
      <c r="M1922" s="48">
        <f t="shared" si="221"/>
        <v>125.63</v>
      </c>
      <c r="N1922" s="48">
        <f t="shared" si="222"/>
        <v>125.69</v>
      </c>
      <c r="O1922" s="49">
        <f t="shared" ca="1" si="225"/>
        <v>250346400</v>
      </c>
    </row>
    <row r="1923" spans="1:15" x14ac:dyDescent="0.25">
      <c r="A1923">
        <v>1908</v>
      </c>
      <c r="B1923" s="93">
        <v>39426</v>
      </c>
      <c r="C1923" s="48">
        <v>151.279999</v>
      </c>
      <c r="D1923" s="48">
        <v>152.25</v>
      </c>
      <c r="E1923" s="48">
        <v>150.86000100000001</v>
      </c>
      <c r="F1923" s="48">
        <v>152.08000200000001</v>
      </c>
      <c r="G1923" s="49">
        <v>123914300</v>
      </c>
      <c r="H1923" s="48">
        <v>129.23803699999999</v>
      </c>
      <c r="I1923" s="52">
        <f t="shared" si="223"/>
        <v>0.84980296751968731</v>
      </c>
      <c r="J1923" s="52">
        <f t="shared" ca="1" si="224"/>
        <v>1</v>
      </c>
      <c r="K1923" s="48">
        <f t="shared" si="219"/>
        <v>128.56</v>
      </c>
      <c r="L1923" s="48">
        <f t="shared" si="220"/>
        <v>129.38</v>
      </c>
      <c r="M1923" s="48">
        <f t="shared" si="221"/>
        <v>128.19999999999999</v>
      </c>
      <c r="N1923" s="48">
        <f t="shared" si="222"/>
        <v>129.24</v>
      </c>
      <c r="O1923" s="49">
        <f t="shared" ca="1" si="225"/>
        <v>123914300</v>
      </c>
    </row>
    <row r="1924" spans="1:15" x14ac:dyDescent="0.25">
      <c r="A1924">
        <v>1909</v>
      </c>
      <c r="B1924" s="93">
        <v>39423</v>
      </c>
      <c r="C1924" s="48">
        <v>151.41999799999999</v>
      </c>
      <c r="D1924" s="48">
        <v>151.5</v>
      </c>
      <c r="E1924" s="48">
        <v>150.550003</v>
      </c>
      <c r="F1924" s="48">
        <v>150.91000399999999</v>
      </c>
      <c r="G1924" s="49">
        <v>148980100</v>
      </c>
      <c r="H1924" s="48">
        <v>128.24376899999999</v>
      </c>
      <c r="I1924" s="52">
        <f t="shared" si="223"/>
        <v>0.84980296601145144</v>
      </c>
      <c r="J1924" s="52">
        <f t="shared" ca="1" si="224"/>
        <v>1</v>
      </c>
      <c r="K1924" s="48">
        <f t="shared" si="219"/>
        <v>128.68</v>
      </c>
      <c r="L1924" s="48">
        <f t="shared" si="220"/>
        <v>128.75</v>
      </c>
      <c r="M1924" s="48">
        <f t="shared" si="221"/>
        <v>127.94</v>
      </c>
      <c r="N1924" s="48">
        <f t="shared" si="222"/>
        <v>128.24</v>
      </c>
      <c r="O1924" s="49">
        <f t="shared" ca="1" si="225"/>
        <v>148980100</v>
      </c>
    </row>
    <row r="1925" spans="1:15" x14ac:dyDescent="0.25">
      <c r="A1925">
        <v>1910</v>
      </c>
      <c r="B1925" s="93">
        <v>39422</v>
      </c>
      <c r="C1925" s="48">
        <v>148.63000500000001</v>
      </c>
      <c r="D1925" s="48">
        <v>151.21000699999999</v>
      </c>
      <c r="E1925" s="48">
        <v>148.570007</v>
      </c>
      <c r="F1925" s="48">
        <v>150.94000199999999</v>
      </c>
      <c r="G1925" s="49">
        <v>154457400</v>
      </c>
      <c r="H1925" s="48">
        <v>128.269263</v>
      </c>
      <c r="I1925" s="52">
        <f t="shared" si="223"/>
        <v>0.84980297668208593</v>
      </c>
      <c r="J1925" s="52">
        <f t="shared" ca="1" si="224"/>
        <v>1</v>
      </c>
      <c r="K1925" s="48">
        <f t="shared" si="219"/>
        <v>126.31</v>
      </c>
      <c r="L1925" s="48">
        <f t="shared" si="220"/>
        <v>128.5</v>
      </c>
      <c r="M1925" s="48">
        <f t="shared" si="221"/>
        <v>126.26</v>
      </c>
      <c r="N1925" s="48">
        <f t="shared" si="222"/>
        <v>128.27000000000001</v>
      </c>
      <c r="O1925" s="49">
        <f t="shared" ca="1" si="225"/>
        <v>154457400</v>
      </c>
    </row>
    <row r="1926" spans="1:15" x14ac:dyDescent="0.25">
      <c r="A1926">
        <v>1911</v>
      </c>
      <c r="B1926" s="93">
        <v>39421</v>
      </c>
      <c r="C1926" s="48">
        <v>147.929993</v>
      </c>
      <c r="D1926" s="48">
        <v>149.199997</v>
      </c>
      <c r="E1926" s="48">
        <v>147.83000200000001</v>
      </c>
      <c r="F1926" s="48">
        <v>148.80999800000001</v>
      </c>
      <c r="G1926" s="49">
        <v>171130000</v>
      </c>
      <c r="H1926" s="48">
        <v>126.45917799999999</v>
      </c>
      <c r="I1926" s="52">
        <f t="shared" si="223"/>
        <v>0.84980296821185353</v>
      </c>
      <c r="J1926" s="52">
        <f t="shared" ca="1" si="224"/>
        <v>1</v>
      </c>
      <c r="K1926" s="48">
        <f t="shared" si="219"/>
        <v>125.71</v>
      </c>
      <c r="L1926" s="48">
        <f t="shared" si="220"/>
        <v>126.79</v>
      </c>
      <c r="M1926" s="48">
        <f t="shared" si="221"/>
        <v>125.63</v>
      </c>
      <c r="N1926" s="48">
        <f t="shared" si="222"/>
        <v>126.46</v>
      </c>
      <c r="O1926" s="49">
        <f t="shared" ca="1" si="225"/>
        <v>171130000</v>
      </c>
    </row>
    <row r="1927" spans="1:15" x14ac:dyDescent="0.25">
      <c r="A1927">
        <v>1912</v>
      </c>
      <c r="B1927" s="93">
        <v>39420</v>
      </c>
      <c r="C1927" s="48">
        <v>146.66000399999999</v>
      </c>
      <c r="D1927" s="48">
        <v>147.53999300000001</v>
      </c>
      <c r="E1927" s="48">
        <v>146.30999800000001</v>
      </c>
      <c r="F1927" s="48">
        <v>146.36000100000001</v>
      </c>
      <c r="G1927" s="49">
        <v>136533900</v>
      </c>
      <c r="H1927" s="48">
        <v>124.377163</v>
      </c>
      <c r="I1927" s="52">
        <f t="shared" si="223"/>
        <v>0.84980296631727947</v>
      </c>
      <c r="J1927" s="52">
        <f t="shared" ca="1" si="224"/>
        <v>1</v>
      </c>
      <c r="K1927" s="48">
        <f t="shared" si="219"/>
        <v>124.63</v>
      </c>
      <c r="L1927" s="48">
        <f t="shared" si="220"/>
        <v>125.38</v>
      </c>
      <c r="M1927" s="48">
        <f t="shared" si="221"/>
        <v>124.33</v>
      </c>
      <c r="N1927" s="48">
        <f t="shared" si="222"/>
        <v>124.38</v>
      </c>
      <c r="O1927" s="49">
        <f t="shared" ca="1" si="225"/>
        <v>136533900</v>
      </c>
    </row>
    <row r="1928" spans="1:15" x14ac:dyDescent="0.25">
      <c r="A1928">
        <v>1913</v>
      </c>
      <c r="B1928" s="93">
        <v>39419</v>
      </c>
      <c r="C1928" s="48">
        <v>148.19000199999999</v>
      </c>
      <c r="D1928" s="48">
        <v>148.449997</v>
      </c>
      <c r="E1928" s="48">
        <v>147.28999300000001</v>
      </c>
      <c r="F1928" s="48">
        <v>147.679993</v>
      </c>
      <c r="G1928" s="49">
        <v>146430400</v>
      </c>
      <c r="H1928" s="48">
        <v>125.498897</v>
      </c>
      <c r="I1928" s="52">
        <f t="shared" si="223"/>
        <v>0.84980297229564472</v>
      </c>
      <c r="J1928" s="52">
        <f t="shared" ca="1" si="224"/>
        <v>1</v>
      </c>
      <c r="K1928" s="48">
        <f t="shared" si="219"/>
        <v>125.93</v>
      </c>
      <c r="L1928" s="48">
        <f t="shared" si="220"/>
        <v>126.15</v>
      </c>
      <c r="M1928" s="48">
        <f t="shared" si="221"/>
        <v>125.17</v>
      </c>
      <c r="N1928" s="48">
        <f t="shared" si="222"/>
        <v>125.5</v>
      </c>
      <c r="O1928" s="49">
        <f t="shared" ca="1" si="225"/>
        <v>146430400</v>
      </c>
    </row>
    <row r="1929" spans="1:15" x14ac:dyDescent="0.25">
      <c r="A1929">
        <v>1914</v>
      </c>
      <c r="B1929" s="93">
        <v>39416</v>
      </c>
      <c r="C1929" s="48">
        <v>149.03999300000001</v>
      </c>
      <c r="D1929" s="48">
        <v>149.86999499999999</v>
      </c>
      <c r="E1929" s="48">
        <v>147.33000200000001</v>
      </c>
      <c r="F1929" s="48">
        <v>148.66000399999999</v>
      </c>
      <c r="G1929" s="49">
        <v>222908000</v>
      </c>
      <c r="H1929" s="48">
        <v>126.33171299999999</v>
      </c>
      <c r="I1929" s="52">
        <f t="shared" si="223"/>
        <v>0.84980297054209686</v>
      </c>
      <c r="J1929" s="52">
        <f t="shared" ca="1" si="224"/>
        <v>1</v>
      </c>
      <c r="K1929" s="48">
        <f t="shared" si="219"/>
        <v>126.65</v>
      </c>
      <c r="L1929" s="48">
        <f t="shared" si="220"/>
        <v>127.36</v>
      </c>
      <c r="M1929" s="48">
        <f t="shared" si="221"/>
        <v>125.2</v>
      </c>
      <c r="N1929" s="48">
        <f t="shared" si="222"/>
        <v>126.33</v>
      </c>
      <c r="O1929" s="49">
        <f t="shared" ca="1" si="225"/>
        <v>222908000</v>
      </c>
    </row>
    <row r="1930" spans="1:15" x14ac:dyDescent="0.25">
      <c r="A1930">
        <v>1915</v>
      </c>
      <c r="B1930" s="93">
        <v>39415</v>
      </c>
      <c r="C1930" s="48">
        <v>146.61999499999999</v>
      </c>
      <c r="D1930" s="48">
        <v>147.720001</v>
      </c>
      <c r="E1930" s="48">
        <v>146.10000600000001</v>
      </c>
      <c r="F1930" s="48">
        <v>147.179993</v>
      </c>
      <c r="G1930" s="49">
        <v>199409900</v>
      </c>
      <c r="H1930" s="48">
        <v>125.073995</v>
      </c>
      <c r="I1930" s="52">
        <f t="shared" si="223"/>
        <v>0.8498029688043266</v>
      </c>
      <c r="J1930" s="52">
        <f t="shared" ca="1" si="224"/>
        <v>1</v>
      </c>
      <c r="K1930" s="48">
        <f t="shared" si="219"/>
        <v>124.6</v>
      </c>
      <c r="L1930" s="48">
        <f t="shared" si="220"/>
        <v>125.53</v>
      </c>
      <c r="M1930" s="48">
        <f t="shared" si="221"/>
        <v>124.16</v>
      </c>
      <c r="N1930" s="48">
        <f t="shared" si="222"/>
        <v>125.07</v>
      </c>
      <c r="O1930" s="49">
        <f t="shared" ca="1" si="225"/>
        <v>199409900</v>
      </c>
    </row>
    <row r="1931" spans="1:15" x14ac:dyDescent="0.25">
      <c r="A1931">
        <v>1916</v>
      </c>
      <c r="B1931" s="93">
        <v>39414</v>
      </c>
      <c r="C1931" s="48">
        <v>144.19000199999999</v>
      </c>
      <c r="D1931" s="48">
        <v>147.470001</v>
      </c>
      <c r="E1931" s="48">
        <v>144.13999899999999</v>
      </c>
      <c r="F1931" s="48">
        <v>147.13000500000001</v>
      </c>
      <c r="G1931" s="49">
        <v>258596900</v>
      </c>
      <c r="H1931" s="48">
        <v>125.031515</v>
      </c>
      <c r="I1931" s="52">
        <f t="shared" si="223"/>
        <v>0.84980296846995951</v>
      </c>
      <c r="J1931" s="52">
        <f t="shared" ca="1" si="224"/>
        <v>1</v>
      </c>
      <c r="K1931" s="48">
        <f t="shared" si="219"/>
        <v>122.53</v>
      </c>
      <c r="L1931" s="48">
        <f t="shared" si="220"/>
        <v>125.32</v>
      </c>
      <c r="M1931" s="48">
        <f t="shared" si="221"/>
        <v>122.49</v>
      </c>
      <c r="N1931" s="48">
        <f t="shared" si="222"/>
        <v>125.03</v>
      </c>
      <c r="O1931" s="49">
        <f t="shared" ca="1" si="225"/>
        <v>258596900</v>
      </c>
    </row>
    <row r="1932" spans="1:15" x14ac:dyDescent="0.25">
      <c r="A1932">
        <v>1917</v>
      </c>
      <c r="B1932" s="93">
        <v>39413</v>
      </c>
      <c r="C1932" s="48">
        <v>141.740005</v>
      </c>
      <c r="D1932" s="48">
        <v>143.229996</v>
      </c>
      <c r="E1932" s="48">
        <v>140.949997</v>
      </c>
      <c r="F1932" s="48">
        <v>142.570007</v>
      </c>
      <c r="G1932" s="49">
        <v>293897900</v>
      </c>
      <c r="H1932" s="48">
        <v>121.15641599999999</v>
      </c>
      <c r="I1932" s="52">
        <f t="shared" si="223"/>
        <v>0.84980297433807372</v>
      </c>
      <c r="J1932" s="52">
        <f t="shared" ca="1" si="224"/>
        <v>1</v>
      </c>
      <c r="K1932" s="48">
        <f t="shared" si="219"/>
        <v>120.45</v>
      </c>
      <c r="L1932" s="48">
        <f t="shared" si="220"/>
        <v>121.72</v>
      </c>
      <c r="M1932" s="48">
        <f t="shared" si="221"/>
        <v>119.78</v>
      </c>
      <c r="N1932" s="48">
        <f t="shared" si="222"/>
        <v>121.16</v>
      </c>
      <c r="O1932" s="49">
        <f t="shared" ca="1" si="225"/>
        <v>293897900</v>
      </c>
    </row>
    <row r="1933" spans="1:15" x14ac:dyDescent="0.25">
      <c r="A1933">
        <v>1918</v>
      </c>
      <c r="B1933" s="93">
        <v>39412</v>
      </c>
      <c r="C1933" s="48">
        <v>144.429993</v>
      </c>
      <c r="D1933" s="48">
        <v>144.88000500000001</v>
      </c>
      <c r="E1933" s="48">
        <v>140.66000399999999</v>
      </c>
      <c r="F1933" s="48">
        <v>140.949997</v>
      </c>
      <c r="G1933" s="49">
        <v>214232000</v>
      </c>
      <c r="H1933" s="48">
        <v>119.779726</v>
      </c>
      <c r="I1933" s="52">
        <f t="shared" si="223"/>
        <v>0.84980296948853429</v>
      </c>
      <c r="J1933" s="52">
        <f t="shared" ca="1" si="224"/>
        <v>1</v>
      </c>
      <c r="K1933" s="48">
        <f t="shared" si="219"/>
        <v>122.74</v>
      </c>
      <c r="L1933" s="48">
        <f t="shared" si="220"/>
        <v>123.12</v>
      </c>
      <c r="M1933" s="48">
        <f t="shared" si="221"/>
        <v>119.53</v>
      </c>
      <c r="N1933" s="48">
        <f t="shared" si="222"/>
        <v>119.78</v>
      </c>
      <c r="O1933" s="49">
        <f t="shared" ca="1" si="225"/>
        <v>214232000</v>
      </c>
    </row>
    <row r="1934" spans="1:15" x14ac:dyDescent="0.25">
      <c r="A1934">
        <v>1919</v>
      </c>
      <c r="B1934" s="93">
        <v>39409</v>
      </c>
      <c r="C1934" s="48">
        <v>143.070007</v>
      </c>
      <c r="D1934" s="48">
        <v>144.33999600000001</v>
      </c>
      <c r="E1934" s="48">
        <v>142.699997</v>
      </c>
      <c r="F1934" s="48">
        <v>144.13000500000001</v>
      </c>
      <c r="G1934" s="49">
        <v>77688400</v>
      </c>
      <c r="H1934" s="48">
        <v>122.482106</v>
      </c>
      <c r="I1934" s="52">
        <f t="shared" si="223"/>
        <v>0.84980296781367626</v>
      </c>
      <c r="J1934" s="52">
        <f t="shared" ca="1" si="224"/>
        <v>1</v>
      </c>
      <c r="K1934" s="48">
        <f t="shared" si="219"/>
        <v>121.58</v>
      </c>
      <c r="L1934" s="48">
        <f t="shared" si="220"/>
        <v>122.66</v>
      </c>
      <c r="M1934" s="48">
        <f t="shared" si="221"/>
        <v>121.27</v>
      </c>
      <c r="N1934" s="48">
        <f t="shared" si="222"/>
        <v>122.48</v>
      </c>
      <c r="O1934" s="49">
        <f t="shared" ca="1" si="225"/>
        <v>77688400</v>
      </c>
    </row>
    <row r="1935" spans="1:15" x14ac:dyDescent="0.25">
      <c r="A1935">
        <v>1920</v>
      </c>
      <c r="B1935" s="93">
        <v>39407</v>
      </c>
      <c r="C1935" s="48">
        <v>143.08000200000001</v>
      </c>
      <c r="D1935" s="48">
        <v>143.91000399999999</v>
      </c>
      <c r="E1935" s="48">
        <v>141.66999799999999</v>
      </c>
      <c r="F1935" s="48">
        <v>141.679993</v>
      </c>
      <c r="G1935" s="49">
        <v>259012400</v>
      </c>
      <c r="H1935" s="48">
        <v>120.40007900000001</v>
      </c>
      <c r="I1935" s="52">
        <f t="shared" si="223"/>
        <v>0.84980297112239422</v>
      </c>
      <c r="J1935" s="52">
        <f t="shared" ca="1" si="224"/>
        <v>1</v>
      </c>
      <c r="K1935" s="48">
        <f t="shared" si="219"/>
        <v>121.59</v>
      </c>
      <c r="L1935" s="48">
        <f t="shared" si="220"/>
        <v>122.3</v>
      </c>
      <c r="M1935" s="48">
        <f t="shared" si="221"/>
        <v>120.39</v>
      </c>
      <c r="N1935" s="48">
        <f t="shared" si="222"/>
        <v>120.4</v>
      </c>
      <c r="O1935" s="49">
        <f t="shared" ca="1" si="225"/>
        <v>259012400</v>
      </c>
    </row>
    <row r="1936" spans="1:15" x14ac:dyDescent="0.25">
      <c r="A1936">
        <v>1921</v>
      </c>
      <c r="B1936" s="93">
        <v>39406</v>
      </c>
      <c r="C1936" s="48">
        <v>144.020004</v>
      </c>
      <c r="D1936" s="48">
        <v>145.529999</v>
      </c>
      <c r="E1936" s="48">
        <v>142.11000100000001</v>
      </c>
      <c r="F1936" s="48">
        <v>144.63999899999999</v>
      </c>
      <c r="G1936" s="49">
        <v>414767500</v>
      </c>
      <c r="H1936" s="48">
        <v>122.91550100000001</v>
      </c>
      <c r="I1936" s="52">
        <f t="shared" si="223"/>
        <v>0.84980297185981046</v>
      </c>
      <c r="J1936" s="52">
        <f t="shared" ca="1" si="224"/>
        <v>1</v>
      </c>
      <c r="K1936" s="48">
        <f t="shared" ref="K1936:K1999" si="226">ROUND($I1936*C1936,2)</f>
        <v>122.39</v>
      </c>
      <c r="L1936" s="48">
        <f t="shared" ref="L1936:L1999" si="227">ROUND($I1936*D1936,2)</f>
        <v>123.67</v>
      </c>
      <c r="M1936" s="48">
        <f t="shared" ref="M1936:M1999" si="228">ROUND($I1936*E1936,2)</f>
        <v>120.77</v>
      </c>
      <c r="N1936" s="48">
        <f t="shared" ref="N1936:N1999" si="229">ROUND($I1936*F1936,2)</f>
        <v>122.92</v>
      </c>
      <c r="O1936" s="49">
        <f t="shared" ca="1" si="225"/>
        <v>414767500</v>
      </c>
    </row>
    <row r="1937" spans="1:15" x14ac:dyDescent="0.25">
      <c r="A1937">
        <v>1922</v>
      </c>
      <c r="B1937" s="93">
        <v>39405</v>
      </c>
      <c r="C1937" s="48">
        <v>145.279999</v>
      </c>
      <c r="D1937" s="48">
        <v>145.36000100000001</v>
      </c>
      <c r="E1937" s="48">
        <v>143.19000199999999</v>
      </c>
      <c r="F1937" s="48">
        <v>143.759995</v>
      </c>
      <c r="G1937" s="49">
        <v>267746000</v>
      </c>
      <c r="H1937" s="48">
        <v>122.16767</v>
      </c>
      <c r="I1937" s="52">
        <f t="shared" si="223"/>
        <v>0.84980296500427677</v>
      </c>
      <c r="J1937" s="52">
        <f t="shared" ca="1" si="224"/>
        <v>1</v>
      </c>
      <c r="K1937" s="48">
        <f t="shared" si="226"/>
        <v>123.46</v>
      </c>
      <c r="L1937" s="48">
        <f t="shared" si="227"/>
        <v>123.53</v>
      </c>
      <c r="M1937" s="48">
        <f t="shared" si="228"/>
        <v>121.68</v>
      </c>
      <c r="N1937" s="48">
        <f t="shared" si="229"/>
        <v>122.17</v>
      </c>
      <c r="O1937" s="49">
        <f t="shared" ca="1" si="225"/>
        <v>267746000</v>
      </c>
    </row>
    <row r="1938" spans="1:15" x14ac:dyDescent="0.25">
      <c r="A1938">
        <v>1923</v>
      </c>
      <c r="B1938" s="93">
        <v>39402</v>
      </c>
      <c r="C1938" s="48">
        <v>146.30999800000001</v>
      </c>
      <c r="D1938" s="48">
        <v>146.470001</v>
      </c>
      <c r="E1938" s="48">
        <v>144.570007</v>
      </c>
      <c r="F1938" s="48">
        <v>145.78999300000001</v>
      </c>
      <c r="G1938" s="49">
        <v>308770600</v>
      </c>
      <c r="H1938" s="48">
        <v>123.892769</v>
      </c>
      <c r="I1938" s="52">
        <f t="shared" ref="I1938:I2001" si="230">H1938/F1938</f>
        <v>0.84980296967295965</v>
      </c>
      <c r="J1938" s="52">
        <f t="shared" ref="J1938:J2001" ca="1" si="231">INDEX(OFFSET($T$15,0,0,$S$13+1,1),MATCH(B1938,OFFSET($Q$15,0,0,$S$13+1,1),-1))</f>
        <v>1</v>
      </c>
      <c r="K1938" s="48">
        <f t="shared" si="226"/>
        <v>124.33</v>
      </c>
      <c r="L1938" s="48">
        <f t="shared" si="227"/>
        <v>124.47</v>
      </c>
      <c r="M1938" s="48">
        <f t="shared" si="228"/>
        <v>122.86</v>
      </c>
      <c r="N1938" s="48">
        <f t="shared" si="229"/>
        <v>123.89</v>
      </c>
      <c r="O1938" s="49">
        <f t="shared" ref="O1938:O2001" ca="1" si="232">G1938*J1938</f>
        <v>308770600</v>
      </c>
    </row>
    <row r="1939" spans="1:15" x14ac:dyDescent="0.25">
      <c r="A1939">
        <v>1924</v>
      </c>
      <c r="B1939" s="93">
        <v>39401</v>
      </c>
      <c r="C1939" s="48">
        <v>146.570007</v>
      </c>
      <c r="D1939" s="48">
        <v>147.490005</v>
      </c>
      <c r="E1939" s="48">
        <v>144.520004</v>
      </c>
      <c r="F1939" s="48">
        <v>145.53999300000001</v>
      </c>
      <c r="G1939" s="49">
        <v>263111100</v>
      </c>
      <c r="H1939" s="48">
        <v>123.680319</v>
      </c>
      <c r="I1939" s="52">
        <f t="shared" si="230"/>
        <v>0.84980297477408828</v>
      </c>
      <c r="J1939" s="52">
        <f t="shared" ca="1" si="231"/>
        <v>1</v>
      </c>
      <c r="K1939" s="48">
        <f t="shared" si="226"/>
        <v>124.56</v>
      </c>
      <c r="L1939" s="48">
        <f t="shared" si="227"/>
        <v>125.34</v>
      </c>
      <c r="M1939" s="48">
        <f t="shared" si="228"/>
        <v>122.81</v>
      </c>
      <c r="N1939" s="48">
        <f t="shared" si="229"/>
        <v>123.68</v>
      </c>
      <c r="O1939" s="49">
        <f t="shared" ca="1" si="232"/>
        <v>263111100</v>
      </c>
    </row>
    <row r="1940" spans="1:15" x14ac:dyDescent="0.25">
      <c r="A1940">
        <v>1925</v>
      </c>
      <c r="B1940" s="93">
        <v>39400</v>
      </c>
      <c r="C1940" s="48">
        <v>149.220001</v>
      </c>
      <c r="D1940" s="48">
        <v>149.39999399999999</v>
      </c>
      <c r="E1940" s="48">
        <v>146.779999</v>
      </c>
      <c r="F1940" s="48">
        <v>147.66999799999999</v>
      </c>
      <c r="G1940" s="49">
        <v>230558800</v>
      </c>
      <c r="H1940" s="48">
        <v>125.490403</v>
      </c>
      <c r="I1940" s="52">
        <f t="shared" si="230"/>
        <v>0.8498029708106315</v>
      </c>
      <c r="J1940" s="52">
        <f t="shared" ca="1" si="231"/>
        <v>1</v>
      </c>
      <c r="K1940" s="48">
        <f t="shared" si="226"/>
        <v>126.81</v>
      </c>
      <c r="L1940" s="48">
        <f t="shared" si="227"/>
        <v>126.96</v>
      </c>
      <c r="M1940" s="48">
        <f t="shared" si="228"/>
        <v>124.73</v>
      </c>
      <c r="N1940" s="48">
        <f t="shared" si="229"/>
        <v>125.49</v>
      </c>
      <c r="O1940" s="49">
        <f t="shared" ca="1" si="232"/>
        <v>230558800</v>
      </c>
    </row>
    <row r="1941" spans="1:15" x14ac:dyDescent="0.25">
      <c r="A1941">
        <v>1926</v>
      </c>
      <c r="B1941" s="93">
        <v>39399</v>
      </c>
      <c r="C1941" s="48">
        <v>145.36999499999999</v>
      </c>
      <c r="D1941" s="48">
        <v>148.30999800000001</v>
      </c>
      <c r="E1941" s="48">
        <v>145.220001</v>
      </c>
      <c r="F1941" s="48">
        <v>148.08000200000001</v>
      </c>
      <c r="G1941" s="49">
        <v>191117400</v>
      </c>
      <c r="H1941" s="48">
        <v>125.838825</v>
      </c>
      <c r="I1941" s="52">
        <f t="shared" si="230"/>
        <v>0.84980296664231536</v>
      </c>
      <c r="J1941" s="52">
        <f t="shared" ca="1" si="231"/>
        <v>1</v>
      </c>
      <c r="K1941" s="48">
        <f t="shared" si="226"/>
        <v>123.54</v>
      </c>
      <c r="L1941" s="48">
        <f t="shared" si="227"/>
        <v>126.03</v>
      </c>
      <c r="M1941" s="48">
        <f t="shared" si="228"/>
        <v>123.41</v>
      </c>
      <c r="N1941" s="48">
        <f t="shared" si="229"/>
        <v>125.84</v>
      </c>
      <c r="O1941" s="49">
        <f t="shared" ca="1" si="232"/>
        <v>191117400</v>
      </c>
    </row>
    <row r="1942" spans="1:15" x14ac:dyDescent="0.25">
      <c r="A1942">
        <v>1927</v>
      </c>
      <c r="B1942" s="93">
        <v>39398</v>
      </c>
      <c r="C1942" s="48">
        <v>145.21000699999999</v>
      </c>
      <c r="D1942" s="48">
        <v>146.61000100000001</v>
      </c>
      <c r="E1942" s="48">
        <v>143.699997</v>
      </c>
      <c r="F1942" s="48">
        <v>143.699997</v>
      </c>
      <c r="G1942" s="49">
        <v>243087800</v>
      </c>
      <c r="H1942" s="48">
        <v>122.11668400000001</v>
      </c>
      <c r="I1942" s="52">
        <f t="shared" si="230"/>
        <v>0.84980296833269953</v>
      </c>
      <c r="J1942" s="52">
        <f t="shared" ca="1" si="231"/>
        <v>1</v>
      </c>
      <c r="K1942" s="48">
        <f t="shared" si="226"/>
        <v>123.4</v>
      </c>
      <c r="L1942" s="48">
        <f t="shared" si="227"/>
        <v>124.59</v>
      </c>
      <c r="M1942" s="48">
        <f t="shared" si="228"/>
        <v>122.12</v>
      </c>
      <c r="N1942" s="48">
        <f t="shared" si="229"/>
        <v>122.12</v>
      </c>
      <c r="O1942" s="49">
        <f t="shared" ca="1" si="232"/>
        <v>243087800</v>
      </c>
    </row>
    <row r="1943" spans="1:15" x14ac:dyDescent="0.25">
      <c r="A1943">
        <v>1928</v>
      </c>
      <c r="B1943" s="93">
        <v>39395</v>
      </c>
      <c r="C1943" s="48">
        <v>145.69000199999999</v>
      </c>
      <c r="D1943" s="48">
        <v>147.53999300000001</v>
      </c>
      <c r="E1943" s="48">
        <v>144.88999899999999</v>
      </c>
      <c r="F1943" s="48">
        <v>145.13999899999999</v>
      </c>
      <c r="G1943" s="49">
        <v>277745100</v>
      </c>
      <c r="H1943" s="48">
        <v>123.34040299999999</v>
      </c>
      <c r="I1943" s="52">
        <f t="shared" si="230"/>
        <v>0.84980297540170169</v>
      </c>
      <c r="J1943" s="52">
        <f t="shared" ca="1" si="231"/>
        <v>1</v>
      </c>
      <c r="K1943" s="48">
        <f t="shared" si="226"/>
        <v>123.81</v>
      </c>
      <c r="L1943" s="48">
        <f t="shared" si="227"/>
        <v>125.38</v>
      </c>
      <c r="M1943" s="48">
        <f t="shared" si="228"/>
        <v>123.13</v>
      </c>
      <c r="N1943" s="48">
        <f t="shared" si="229"/>
        <v>123.34</v>
      </c>
      <c r="O1943" s="49">
        <f t="shared" ca="1" si="232"/>
        <v>277745100</v>
      </c>
    </row>
    <row r="1944" spans="1:15" x14ac:dyDescent="0.25">
      <c r="A1944">
        <v>1929</v>
      </c>
      <c r="B1944" s="93">
        <v>39394</v>
      </c>
      <c r="C1944" s="48">
        <v>147.990005</v>
      </c>
      <c r="D1944" s="48">
        <v>148.39999399999999</v>
      </c>
      <c r="E1944" s="48">
        <v>145.070007</v>
      </c>
      <c r="F1944" s="48">
        <v>147.16000399999999</v>
      </c>
      <c r="G1944" s="49">
        <v>374509900</v>
      </c>
      <c r="H1944" s="48">
        <v>125.057008</v>
      </c>
      <c r="I1944" s="52">
        <f t="shared" si="230"/>
        <v>0.84980296684417056</v>
      </c>
      <c r="J1944" s="52">
        <f t="shared" ca="1" si="231"/>
        <v>1</v>
      </c>
      <c r="K1944" s="48">
        <f t="shared" si="226"/>
        <v>125.76</v>
      </c>
      <c r="L1944" s="48">
        <f t="shared" si="227"/>
        <v>126.11</v>
      </c>
      <c r="M1944" s="48">
        <f t="shared" si="228"/>
        <v>123.28</v>
      </c>
      <c r="N1944" s="48">
        <f t="shared" si="229"/>
        <v>125.06</v>
      </c>
      <c r="O1944" s="49">
        <f t="shared" ca="1" si="232"/>
        <v>374509900</v>
      </c>
    </row>
    <row r="1945" spans="1:15" x14ac:dyDescent="0.25">
      <c r="A1945">
        <v>1930</v>
      </c>
      <c r="B1945" s="93">
        <v>39393</v>
      </c>
      <c r="C1945" s="48">
        <v>150.44000199999999</v>
      </c>
      <c r="D1945" s="48">
        <v>151.13000500000001</v>
      </c>
      <c r="E1945" s="48">
        <v>147.550003</v>
      </c>
      <c r="F1945" s="48">
        <v>147.91000399999999</v>
      </c>
      <c r="G1945" s="49">
        <v>306639700</v>
      </c>
      <c r="H1945" s="48">
        <v>125.694361</v>
      </c>
      <c r="I1945" s="52">
        <f t="shared" si="230"/>
        <v>0.8498029720829432</v>
      </c>
      <c r="J1945" s="52">
        <f t="shared" ca="1" si="231"/>
        <v>1</v>
      </c>
      <c r="K1945" s="48">
        <f t="shared" si="226"/>
        <v>127.84</v>
      </c>
      <c r="L1945" s="48">
        <f t="shared" si="227"/>
        <v>128.43</v>
      </c>
      <c r="M1945" s="48">
        <f t="shared" si="228"/>
        <v>125.39</v>
      </c>
      <c r="N1945" s="48">
        <f t="shared" si="229"/>
        <v>125.69</v>
      </c>
      <c r="O1945" s="49">
        <f t="shared" ca="1" si="232"/>
        <v>306639700</v>
      </c>
    </row>
    <row r="1946" spans="1:15" x14ac:dyDescent="0.25">
      <c r="A1946">
        <v>1931</v>
      </c>
      <c r="B1946" s="93">
        <v>39392</v>
      </c>
      <c r="C1946" s="48">
        <v>150.86000100000001</v>
      </c>
      <c r="D1946" s="48">
        <v>152.11000100000001</v>
      </c>
      <c r="E1946" s="48">
        <v>149.89999399999999</v>
      </c>
      <c r="F1946" s="48">
        <v>152.070007</v>
      </c>
      <c r="G1946" s="49">
        <v>177800500</v>
      </c>
      <c r="H1946" s="48">
        <v>129.229544</v>
      </c>
      <c r="I1946" s="52">
        <f t="shared" si="230"/>
        <v>0.84980297265324645</v>
      </c>
      <c r="J1946" s="52">
        <f t="shared" ca="1" si="231"/>
        <v>1</v>
      </c>
      <c r="K1946" s="48">
        <f t="shared" si="226"/>
        <v>128.19999999999999</v>
      </c>
      <c r="L1946" s="48">
        <f t="shared" si="227"/>
        <v>129.26</v>
      </c>
      <c r="M1946" s="48">
        <f t="shared" si="228"/>
        <v>127.39</v>
      </c>
      <c r="N1946" s="48">
        <f t="shared" si="229"/>
        <v>129.22999999999999</v>
      </c>
      <c r="O1946" s="49">
        <f t="shared" ca="1" si="232"/>
        <v>177800500</v>
      </c>
    </row>
    <row r="1947" spans="1:15" x14ac:dyDescent="0.25">
      <c r="A1947">
        <v>1932</v>
      </c>
      <c r="B1947" s="93">
        <v>39391</v>
      </c>
      <c r="C1947" s="48">
        <v>149.63999899999999</v>
      </c>
      <c r="D1947" s="48">
        <v>151.16000399999999</v>
      </c>
      <c r="E1947" s="48">
        <v>148.970001</v>
      </c>
      <c r="F1947" s="48">
        <v>150.050003</v>
      </c>
      <c r="G1947" s="49">
        <v>226841000</v>
      </c>
      <c r="H1947" s="48">
        <v>127.51293800000001</v>
      </c>
      <c r="I1947" s="52">
        <f t="shared" si="230"/>
        <v>0.84980296868104699</v>
      </c>
      <c r="J1947" s="52">
        <f t="shared" ca="1" si="231"/>
        <v>1</v>
      </c>
      <c r="K1947" s="48">
        <f t="shared" si="226"/>
        <v>127.16</v>
      </c>
      <c r="L1947" s="48">
        <f t="shared" si="227"/>
        <v>128.46</v>
      </c>
      <c r="M1947" s="48">
        <f t="shared" si="228"/>
        <v>126.6</v>
      </c>
      <c r="N1947" s="48">
        <f t="shared" si="229"/>
        <v>127.51</v>
      </c>
      <c r="O1947" s="49">
        <f t="shared" ca="1" si="232"/>
        <v>226841000</v>
      </c>
    </row>
    <row r="1948" spans="1:15" x14ac:dyDescent="0.25">
      <c r="A1948">
        <v>1933</v>
      </c>
      <c r="B1948" s="93">
        <v>39388</v>
      </c>
      <c r="C1948" s="48">
        <v>151.529999</v>
      </c>
      <c r="D1948" s="48">
        <v>152</v>
      </c>
      <c r="E1948" s="48">
        <v>149.21000699999999</v>
      </c>
      <c r="F1948" s="48">
        <v>151.199997</v>
      </c>
      <c r="G1948" s="49">
        <v>331228200</v>
      </c>
      <c r="H1948" s="48">
        <v>128.490207</v>
      </c>
      <c r="I1948" s="52">
        <f t="shared" si="230"/>
        <v>0.84980297321037646</v>
      </c>
      <c r="J1948" s="52">
        <f t="shared" ca="1" si="231"/>
        <v>1</v>
      </c>
      <c r="K1948" s="48">
        <f t="shared" si="226"/>
        <v>128.77000000000001</v>
      </c>
      <c r="L1948" s="48">
        <f t="shared" si="227"/>
        <v>129.16999999999999</v>
      </c>
      <c r="M1948" s="48">
        <f t="shared" si="228"/>
        <v>126.8</v>
      </c>
      <c r="N1948" s="48">
        <f t="shared" si="229"/>
        <v>128.49</v>
      </c>
      <c r="O1948" s="49">
        <f t="shared" ca="1" si="232"/>
        <v>331228200</v>
      </c>
    </row>
    <row r="1949" spans="1:15" x14ac:dyDescent="0.25">
      <c r="A1949">
        <v>1934</v>
      </c>
      <c r="B1949" s="93">
        <v>39387</v>
      </c>
      <c r="C1949" s="48">
        <v>153.28999300000001</v>
      </c>
      <c r="D1949" s="48">
        <v>153.41000399999999</v>
      </c>
      <c r="E1949" s="48">
        <v>150.58999600000001</v>
      </c>
      <c r="F1949" s="48">
        <v>151.029999</v>
      </c>
      <c r="G1949" s="49">
        <v>333040800</v>
      </c>
      <c r="H1949" s="48">
        <v>128.345742</v>
      </c>
      <c r="I1949" s="52">
        <f t="shared" si="230"/>
        <v>0.84980297192480281</v>
      </c>
      <c r="J1949" s="52">
        <f t="shared" ca="1" si="231"/>
        <v>1</v>
      </c>
      <c r="K1949" s="48">
        <f t="shared" si="226"/>
        <v>130.27000000000001</v>
      </c>
      <c r="L1949" s="48">
        <f t="shared" si="227"/>
        <v>130.37</v>
      </c>
      <c r="M1949" s="48">
        <f t="shared" si="228"/>
        <v>127.97</v>
      </c>
      <c r="N1949" s="48">
        <f t="shared" si="229"/>
        <v>128.35</v>
      </c>
      <c r="O1949" s="49">
        <f t="shared" ca="1" si="232"/>
        <v>333040800</v>
      </c>
    </row>
    <row r="1950" spans="1:15" x14ac:dyDescent="0.25">
      <c r="A1950">
        <v>1935</v>
      </c>
      <c r="B1950" s="93">
        <v>39386</v>
      </c>
      <c r="C1950" s="48">
        <v>153.979996</v>
      </c>
      <c r="D1950" s="48">
        <v>155.270004</v>
      </c>
      <c r="E1950" s="48">
        <v>152.83999600000001</v>
      </c>
      <c r="F1950" s="48">
        <v>154.64999399999999</v>
      </c>
      <c r="G1950" s="49">
        <v>220954400</v>
      </c>
      <c r="H1950" s="48">
        <v>131.42202399999999</v>
      </c>
      <c r="I1950" s="52">
        <f t="shared" si="230"/>
        <v>0.84980296863121763</v>
      </c>
      <c r="J1950" s="52">
        <f t="shared" ca="1" si="231"/>
        <v>1</v>
      </c>
      <c r="K1950" s="48">
        <f t="shared" si="226"/>
        <v>130.85</v>
      </c>
      <c r="L1950" s="48">
        <f t="shared" si="227"/>
        <v>131.94999999999999</v>
      </c>
      <c r="M1950" s="48">
        <f t="shared" si="228"/>
        <v>129.88</v>
      </c>
      <c r="N1950" s="48">
        <f t="shared" si="229"/>
        <v>131.41999999999999</v>
      </c>
      <c r="O1950" s="49">
        <f t="shared" ca="1" si="232"/>
        <v>220954400</v>
      </c>
    </row>
    <row r="1951" spans="1:15" x14ac:dyDescent="0.25">
      <c r="A1951">
        <v>1936</v>
      </c>
      <c r="B1951" s="93">
        <v>39385</v>
      </c>
      <c r="C1951" s="48">
        <v>153.449997</v>
      </c>
      <c r="D1951" s="48">
        <v>153.75</v>
      </c>
      <c r="E1951" s="48">
        <v>152.86999499999999</v>
      </c>
      <c r="F1951" s="48">
        <v>153.05999800000001</v>
      </c>
      <c r="G1951" s="49">
        <v>132981600</v>
      </c>
      <c r="H1951" s="48">
        <v>130.070841</v>
      </c>
      <c r="I1951" s="52">
        <f t="shared" si="230"/>
        <v>0.84980297072785793</v>
      </c>
      <c r="J1951" s="52">
        <f t="shared" ca="1" si="231"/>
        <v>1</v>
      </c>
      <c r="K1951" s="48">
        <f t="shared" si="226"/>
        <v>130.4</v>
      </c>
      <c r="L1951" s="48">
        <f t="shared" si="227"/>
        <v>130.66</v>
      </c>
      <c r="M1951" s="48">
        <f t="shared" si="228"/>
        <v>129.91</v>
      </c>
      <c r="N1951" s="48">
        <f t="shared" si="229"/>
        <v>130.07</v>
      </c>
      <c r="O1951" s="49">
        <f t="shared" ca="1" si="232"/>
        <v>132981600</v>
      </c>
    </row>
    <row r="1952" spans="1:15" x14ac:dyDescent="0.25">
      <c r="A1952">
        <v>1937</v>
      </c>
      <c r="B1952" s="93">
        <v>39384</v>
      </c>
      <c r="C1952" s="48">
        <v>153.929993</v>
      </c>
      <c r="D1952" s="48">
        <v>154.44000199999999</v>
      </c>
      <c r="E1952" s="48">
        <v>153.550003</v>
      </c>
      <c r="F1952" s="48">
        <v>154.13000500000001</v>
      </c>
      <c r="G1952" s="49">
        <v>106841000</v>
      </c>
      <c r="H1952" s="48">
        <v>130.98013599999999</v>
      </c>
      <c r="I1952" s="52">
        <f t="shared" si="230"/>
        <v>0.84980296990193427</v>
      </c>
      <c r="J1952" s="52">
        <f t="shared" ca="1" si="231"/>
        <v>1</v>
      </c>
      <c r="K1952" s="48">
        <f t="shared" si="226"/>
        <v>130.81</v>
      </c>
      <c r="L1952" s="48">
        <f t="shared" si="227"/>
        <v>131.24</v>
      </c>
      <c r="M1952" s="48">
        <f t="shared" si="228"/>
        <v>130.49</v>
      </c>
      <c r="N1952" s="48">
        <f t="shared" si="229"/>
        <v>130.97999999999999</v>
      </c>
      <c r="O1952" s="49">
        <f t="shared" ca="1" si="232"/>
        <v>106841000</v>
      </c>
    </row>
    <row r="1953" spans="1:15" x14ac:dyDescent="0.25">
      <c r="A1953">
        <v>1938</v>
      </c>
      <c r="B1953" s="93">
        <v>39381</v>
      </c>
      <c r="C1953" s="48">
        <v>153.05999800000001</v>
      </c>
      <c r="D1953" s="48">
        <v>153.61999499999999</v>
      </c>
      <c r="E1953" s="48">
        <v>151.89999399999999</v>
      </c>
      <c r="F1953" s="48">
        <v>153.61999499999999</v>
      </c>
      <c r="G1953" s="49">
        <v>176484000</v>
      </c>
      <c r="H1953" s="48">
        <v>130.546728</v>
      </c>
      <c r="I1953" s="52">
        <f t="shared" si="230"/>
        <v>0.8498029699844738</v>
      </c>
      <c r="J1953" s="52">
        <f t="shared" ca="1" si="231"/>
        <v>1</v>
      </c>
      <c r="K1953" s="48">
        <f t="shared" si="226"/>
        <v>130.07</v>
      </c>
      <c r="L1953" s="48">
        <f t="shared" si="227"/>
        <v>130.55000000000001</v>
      </c>
      <c r="M1953" s="48">
        <f t="shared" si="228"/>
        <v>129.09</v>
      </c>
      <c r="N1953" s="48">
        <f t="shared" si="229"/>
        <v>130.55000000000001</v>
      </c>
      <c r="O1953" s="49">
        <f t="shared" ca="1" si="232"/>
        <v>176484000</v>
      </c>
    </row>
    <row r="1954" spans="1:15" x14ac:dyDescent="0.25">
      <c r="A1954">
        <v>1939</v>
      </c>
      <c r="B1954" s="93">
        <v>39380</v>
      </c>
      <c r="C1954" s="48">
        <v>151.64999399999999</v>
      </c>
      <c r="D1954" s="48">
        <v>152.28999300000001</v>
      </c>
      <c r="E1954" s="48">
        <v>149.88000500000001</v>
      </c>
      <c r="F1954" s="48">
        <v>151.83999600000001</v>
      </c>
      <c r="G1954" s="49">
        <v>237374500</v>
      </c>
      <c r="H1954" s="48">
        <v>129.03407999999999</v>
      </c>
      <c r="I1954" s="52">
        <f t="shared" si="230"/>
        <v>0.84980297286098438</v>
      </c>
      <c r="J1954" s="52">
        <f t="shared" ca="1" si="231"/>
        <v>1</v>
      </c>
      <c r="K1954" s="48">
        <f t="shared" si="226"/>
        <v>128.87</v>
      </c>
      <c r="L1954" s="48">
        <f t="shared" si="227"/>
        <v>129.41999999999999</v>
      </c>
      <c r="M1954" s="48">
        <f t="shared" si="228"/>
        <v>127.37</v>
      </c>
      <c r="N1954" s="48">
        <f t="shared" si="229"/>
        <v>129.03</v>
      </c>
      <c r="O1954" s="49">
        <f t="shared" ca="1" si="232"/>
        <v>237374500</v>
      </c>
    </row>
    <row r="1955" spans="1:15" x14ac:dyDescent="0.25">
      <c r="A1955">
        <v>1940</v>
      </c>
      <c r="B1955" s="93">
        <v>39379</v>
      </c>
      <c r="C1955" s="48">
        <v>151.21000699999999</v>
      </c>
      <c r="D1955" s="48">
        <v>151.740005</v>
      </c>
      <c r="E1955" s="48">
        <v>148.83999600000001</v>
      </c>
      <c r="F1955" s="48">
        <v>151.479996</v>
      </c>
      <c r="G1955" s="49">
        <v>326694200</v>
      </c>
      <c r="H1955" s="48">
        <v>128.72815</v>
      </c>
      <c r="I1955" s="52">
        <f t="shared" si="230"/>
        <v>0.84980296672307809</v>
      </c>
      <c r="J1955" s="52">
        <f t="shared" ca="1" si="231"/>
        <v>1</v>
      </c>
      <c r="K1955" s="48">
        <f t="shared" si="226"/>
        <v>128.5</v>
      </c>
      <c r="L1955" s="48">
        <f t="shared" si="227"/>
        <v>128.94999999999999</v>
      </c>
      <c r="M1955" s="48">
        <f t="shared" si="228"/>
        <v>126.48</v>
      </c>
      <c r="N1955" s="48">
        <f t="shared" si="229"/>
        <v>128.72999999999999</v>
      </c>
      <c r="O1955" s="49">
        <f t="shared" ca="1" si="232"/>
        <v>326694200</v>
      </c>
    </row>
    <row r="1956" spans="1:15" x14ac:dyDescent="0.25">
      <c r="A1956">
        <v>1941</v>
      </c>
      <c r="B1956" s="93">
        <v>39378</v>
      </c>
      <c r="C1956" s="48">
        <v>151.46000699999999</v>
      </c>
      <c r="D1956" s="48">
        <v>151.949997</v>
      </c>
      <c r="E1956" s="48">
        <v>150.25</v>
      </c>
      <c r="F1956" s="48">
        <v>151.759995</v>
      </c>
      <c r="G1956" s="49">
        <v>180085100</v>
      </c>
      <c r="H1956" s="48">
        <v>128.966094</v>
      </c>
      <c r="I1956" s="52">
        <f t="shared" si="230"/>
        <v>0.84980296684906975</v>
      </c>
      <c r="J1956" s="52">
        <f t="shared" ca="1" si="231"/>
        <v>1</v>
      </c>
      <c r="K1956" s="48">
        <f t="shared" si="226"/>
        <v>128.71</v>
      </c>
      <c r="L1956" s="48">
        <f t="shared" si="227"/>
        <v>129.13</v>
      </c>
      <c r="M1956" s="48">
        <f t="shared" si="228"/>
        <v>127.68</v>
      </c>
      <c r="N1956" s="48">
        <f t="shared" si="229"/>
        <v>128.97</v>
      </c>
      <c r="O1956" s="49">
        <f t="shared" ca="1" si="232"/>
        <v>180085100</v>
      </c>
    </row>
    <row r="1957" spans="1:15" x14ac:dyDescent="0.25">
      <c r="A1957">
        <v>1942</v>
      </c>
      <c r="B1957" s="93">
        <v>39377</v>
      </c>
      <c r="C1957" s="48">
        <v>148.86000100000001</v>
      </c>
      <c r="D1957" s="48">
        <v>150.759995</v>
      </c>
      <c r="E1957" s="48">
        <v>148.66000399999999</v>
      </c>
      <c r="F1957" s="48">
        <v>150.53999300000001</v>
      </c>
      <c r="G1957" s="49">
        <v>261989800</v>
      </c>
      <c r="H1957" s="48">
        <v>127.929334</v>
      </c>
      <c r="I1957" s="52">
        <f t="shared" si="230"/>
        <v>0.84980297561193585</v>
      </c>
      <c r="J1957" s="52">
        <f t="shared" ca="1" si="231"/>
        <v>1</v>
      </c>
      <c r="K1957" s="48">
        <f t="shared" si="226"/>
        <v>126.5</v>
      </c>
      <c r="L1957" s="48">
        <f t="shared" si="227"/>
        <v>128.12</v>
      </c>
      <c r="M1957" s="48">
        <f t="shared" si="228"/>
        <v>126.33</v>
      </c>
      <c r="N1957" s="48">
        <f t="shared" si="229"/>
        <v>127.93</v>
      </c>
      <c r="O1957" s="49">
        <f t="shared" ca="1" si="232"/>
        <v>261989800</v>
      </c>
    </row>
    <row r="1958" spans="1:15" x14ac:dyDescent="0.25">
      <c r="A1958">
        <v>1943</v>
      </c>
      <c r="B1958" s="93">
        <v>39374</v>
      </c>
      <c r="C1958" s="48">
        <v>153.08999600000001</v>
      </c>
      <c r="D1958" s="48">
        <v>156.479996</v>
      </c>
      <c r="E1958" s="48">
        <v>149.66000399999999</v>
      </c>
      <c r="F1958" s="48">
        <v>149.66999799999999</v>
      </c>
      <c r="G1958" s="49">
        <v>297169900</v>
      </c>
      <c r="H1958" s="48">
        <v>127.190009</v>
      </c>
      <c r="I1958" s="52">
        <f t="shared" si="230"/>
        <v>0.84980297120068116</v>
      </c>
      <c r="J1958" s="52">
        <f t="shared" ca="1" si="231"/>
        <v>1</v>
      </c>
      <c r="K1958" s="48">
        <f t="shared" si="226"/>
        <v>130.1</v>
      </c>
      <c r="L1958" s="48">
        <f t="shared" si="227"/>
        <v>132.97999999999999</v>
      </c>
      <c r="M1958" s="48">
        <f t="shared" si="228"/>
        <v>127.18</v>
      </c>
      <c r="N1958" s="48">
        <f t="shared" si="229"/>
        <v>127.19</v>
      </c>
      <c r="O1958" s="49">
        <f t="shared" ca="1" si="232"/>
        <v>297169900</v>
      </c>
    </row>
    <row r="1959" spans="1:15" x14ac:dyDescent="0.25">
      <c r="A1959">
        <v>1944</v>
      </c>
      <c r="B1959" s="93">
        <v>39373</v>
      </c>
      <c r="C1959" s="48">
        <v>153.449997</v>
      </c>
      <c r="D1959" s="48">
        <v>154.19000199999999</v>
      </c>
      <c r="E1959" s="48">
        <v>153.08000200000001</v>
      </c>
      <c r="F1959" s="48">
        <v>153.69000199999999</v>
      </c>
      <c r="G1959" s="49">
        <v>148367500</v>
      </c>
      <c r="H1959" s="48">
        <v>130.60622100000001</v>
      </c>
      <c r="I1959" s="52">
        <f t="shared" si="230"/>
        <v>0.84980297547266614</v>
      </c>
      <c r="J1959" s="52">
        <f t="shared" ca="1" si="231"/>
        <v>1</v>
      </c>
      <c r="K1959" s="48">
        <f t="shared" si="226"/>
        <v>130.4</v>
      </c>
      <c r="L1959" s="48">
        <f t="shared" si="227"/>
        <v>131.03</v>
      </c>
      <c r="M1959" s="48">
        <f t="shared" si="228"/>
        <v>130.09</v>
      </c>
      <c r="N1959" s="48">
        <f t="shared" si="229"/>
        <v>130.61000000000001</v>
      </c>
      <c r="O1959" s="49">
        <f t="shared" ca="1" si="232"/>
        <v>148367500</v>
      </c>
    </row>
    <row r="1960" spans="1:15" x14ac:dyDescent="0.25">
      <c r="A1960">
        <v>1945</v>
      </c>
      <c r="B1960" s="93">
        <v>39372</v>
      </c>
      <c r="C1960" s="48">
        <v>154.979996</v>
      </c>
      <c r="D1960" s="48">
        <v>155.08999600000001</v>
      </c>
      <c r="E1960" s="48">
        <v>152.470001</v>
      </c>
      <c r="F1960" s="48">
        <v>154.25</v>
      </c>
      <c r="G1960" s="49">
        <v>216687300</v>
      </c>
      <c r="H1960" s="48">
        <v>131.08210800000001</v>
      </c>
      <c r="I1960" s="52">
        <f t="shared" si="230"/>
        <v>0.84980296920583476</v>
      </c>
      <c r="J1960" s="52">
        <f t="shared" ca="1" si="231"/>
        <v>1</v>
      </c>
      <c r="K1960" s="48">
        <f t="shared" si="226"/>
        <v>131.69999999999999</v>
      </c>
      <c r="L1960" s="48">
        <f t="shared" si="227"/>
        <v>131.80000000000001</v>
      </c>
      <c r="M1960" s="48">
        <f t="shared" si="228"/>
        <v>129.57</v>
      </c>
      <c r="N1960" s="48">
        <f t="shared" si="229"/>
        <v>131.08000000000001</v>
      </c>
      <c r="O1960" s="49">
        <f t="shared" ca="1" si="232"/>
        <v>216687300</v>
      </c>
    </row>
    <row r="1961" spans="1:15" x14ac:dyDescent="0.25">
      <c r="A1961">
        <v>1946</v>
      </c>
      <c r="B1961" s="93">
        <v>39371</v>
      </c>
      <c r="C1961" s="48">
        <v>154.41000399999999</v>
      </c>
      <c r="D1961" s="48">
        <v>154.520004</v>
      </c>
      <c r="E1961" s="48">
        <v>153.470001</v>
      </c>
      <c r="F1961" s="48">
        <v>153.779999</v>
      </c>
      <c r="G1961" s="49">
        <v>166525700</v>
      </c>
      <c r="H1961" s="48">
        <v>130.68270000000001</v>
      </c>
      <c r="I1961" s="52">
        <f t="shared" si="230"/>
        <v>0.84980297080116385</v>
      </c>
      <c r="J1961" s="52">
        <f t="shared" ca="1" si="231"/>
        <v>1</v>
      </c>
      <c r="K1961" s="48">
        <f t="shared" si="226"/>
        <v>131.22</v>
      </c>
      <c r="L1961" s="48">
        <f t="shared" si="227"/>
        <v>131.31</v>
      </c>
      <c r="M1961" s="48">
        <f t="shared" si="228"/>
        <v>130.41999999999999</v>
      </c>
      <c r="N1961" s="48">
        <f t="shared" si="229"/>
        <v>130.68</v>
      </c>
      <c r="O1961" s="49">
        <f t="shared" ca="1" si="232"/>
        <v>166525700</v>
      </c>
    </row>
    <row r="1962" spans="1:15" x14ac:dyDescent="0.25">
      <c r="A1962">
        <v>1947</v>
      </c>
      <c r="B1962" s="93">
        <v>39370</v>
      </c>
      <c r="C1962" s="48">
        <v>156.270004</v>
      </c>
      <c r="D1962" s="48">
        <v>156.36000100000001</v>
      </c>
      <c r="E1962" s="48">
        <v>153.94000199999999</v>
      </c>
      <c r="F1962" s="48">
        <v>155.009995</v>
      </c>
      <c r="G1962" s="49">
        <v>161151900</v>
      </c>
      <c r="H1962" s="48">
        <v>131.72795400000001</v>
      </c>
      <c r="I1962" s="52">
        <f t="shared" si="230"/>
        <v>0.84980296915692444</v>
      </c>
      <c r="J1962" s="52">
        <f t="shared" ca="1" si="231"/>
        <v>1</v>
      </c>
      <c r="K1962" s="48">
        <f t="shared" si="226"/>
        <v>132.80000000000001</v>
      </c>
      <c r="L1962" s="48">
        <f t="shared" si="227"/>
        <v>132.88</v>
      </c>
      <c r="M1962" s="48">
        <f t="shared" si="228"/>
        <v>130.82</v>
      </c>
      <c r="N1962" s="48">
        <f t="shared" si="229"/>
        <v>131.72999999999999</v>
      </c>
      <c r="O1962" s="49">
        <f t="shared" ca="1" si="232"/>
        <v>161151900</v>
      </c>
    </row>
    <row r="1963" spans="1:15" x14ac:dyDescent="0.25">
      <c r="A1963">
        <v>1948</v>
      </c>
      <c r="B1963" s="93">
        <v>39367</v>
      </c>
      <c r="C1963" s="48">
        <v>155.46000699999999</v>
      </c>
      <c r="D1963" s="48">
        <v>156.35000600000001</v>
      </c>
      <c r="E1963" s="48">
        <v>155.270004</v>
      </c>
      <c r="F1963" s="48">
        <v>156.33000200000001</v>
      </c>
      <c r="G1963" s="49">
        <v>124546700</v>
      </c>
      <c r="H1963" s="48">
        <v>132.84970000000001</v>
      </c>
      <c r="I1963" s="52">
        <f t="shared" si="230"/>
        <v>0.8498029700018811</v>
      </c>
      <c r="J1963" s="52">
        <f t="shared" ca="1" si="231"/>
        <v>1</v>
      </c>
      <c r="K1963" s="48">
        <f t="shared" si="226"/>
        <v>132.11000000000001</v>
      </c>
      <c r="L1963" s="48">
        <f t="shared" si="227"/>
        <v>132.87</v>
      </c>
      <c r="M1963" s="48">
        <f t="shared" si="228"/>
        <v>131.94999999999999</v>
      </c>
      <c r="N1963" s="48">
        <f t="shared" si="229"/>
        <v>132.85</v>
      </c>
      <c r="O1963" s="49">
        <f t="shared" ca="1" si="232"/>
        <v>124546700</v>
      </c>
    </row>
    <row r="1964" spans="1:15" x14ac:dyDescent="0.25">
      <c r="A1964">
        <v>1949</v>
      </c>
      <c r="B1964" s="93">
        <v>39366</v>
      </c>
      <c r="C1964" s="48">
        <v>156.929993</v>
      </c>
      <c r="D1964" s="48">
        <v>157.520004</v>
      </c>
      <c r="E1964" s="48">
        <v>154.53999300000001</v>
      </c>
      <c r="F1964" s="48">
        <v>155.470001</v>
      </c>
      <c r="G1964" s="49">
        <v>233529100</v>
      </c>
      <c r="H1964" s="48">
        <v>132.11886899999999</v>
      </c>
      <c r="I1964" s="52">
        <f t="shared" si="230"/>
        <v>0.84980297260048254</v>
      </c>
      <c r="J1964" s="52">
        <f t="shared" ca="1" si="231"/>
        <v>1</v>
      </c>
      <c r="K1964" s="48">
        <f t="shared" si="226"/>
        <v>133.36000000000001</v>
      </c>
      <c r="L1964" s="48">
        <f t="shared" si="227"/>
        <v>133.86000000000001</v>
      </c>
      <c r="M1964" s="48">
        <f t="shared" si="228"/>
        <v>131.33000000000001</v>
      </c>
      <c r="N1964" s="48">
        <f t="shared" si="229"/>
        <v>132.12</v>
      </c>
      <c r="O1964" s="49">
        <f t="shared" ca="1" si="232"/>
        <v>233529100</v>
      </c>
    </row>
    <row r="1965" spans="1:15" x14ac:dyDescent="0.25">
      <c r="A1965">
        <v>1950</v>
      </c>
      <c r="B1965" s="93">
        <v>39365</v>
      </c>
      <c r="C1965" s="48">
        <v>156.03999300000001</v>
      </c>
      <c r="D1965" s="48">
        <v>156.44000199999999</v>
      </c>
      <c r="E1965" s="48">
        <v>155.41000399999999</v>
      </c>
      <c r="F1965" s="48">
        <v>156.220001</v>
      </c>
      <c r="G1965" s="49">
        <v>101711100</v>
      </c>
      <c r="H1965" s="48">
        <v>132.75622100000001</v>
      </c>
      <c r="I1965" s="52">
        <f t="shared" si="230"/>
        <v>0.84980297113171832</v>
      </c>
      <c r="J1965" s="52">
        <f t="shared" ca="1" si="231"/>
        <v>1</v>
      </c>
      <c r="K1965" s="48">
        <f t="shared" si="226"/>
        <v>132.6</v>
      </c>
      <c r="L1965" s="48">
        <f t="shared" si="227"/>
        <v>132.94</v>
      </c>
      <c r="M1965" s="48">
        <f t="shared" si="228"/>
        <v>132.07</v>
      </c>
      <c r="N1965" s="48">
        <f t="shared" si="229"/>
        <v>132.76</v>
      </c>
      <c r="O1965" s="49">
        <f t="shared" ca="1" si="232"/>
        <v>101711100</v>
      </c>
    </row>
    <row r="1966" spans="1:15" x14ac:dyDescent="0.25">
      <c r="A1966">
        <v>1951</v>
      </c>
      <c r="B1966" s="93">
        <v>39364</v>
      </c>
      <c r="C1966" s="48">
        <v>155.60000600000001</v>
      </c>
      <c r="D1966" s="48">
        <v>156.5</v>
      </c>
      <c r="E1966" s="48">
        <v>155.029999</v>
      </c>
      <c r="F1966" s="48">
        <v>156.479996</v>
      </c>
      <c r="G1966" s="49">
        <v>94054300</v>
      </c>
      <c r="H1966" s="48">
        <v>132.97716500000001</v>
      </c>
      <c r="I1966" s="52">
        <f t="shared" si="230"/>
        <v>0.84980296778637454</v>
      </c>
      <c r="J1966" s="52">
        <f t="shared" ca="1" si="231"/>
        <v>1</v>
      </c>
      <c r="K1966" s="48">
        <f t="shared" si="226"/>
        <v>132.22999999999999</v>
      </c>
      <c r="L1966" s="48">
        <f t="shared" si="227"/>
        <v>132.99</v>
      </c>
      <c r="M1966" s="48">
        <f t="shared" si="228"/>
        <v>131.74</v>
      </c>
      <c r="N1966" s="48">
        <f t="shared" si="229"/>
        <v>132.97999999999999</v>
      </c>
      <c r="O1966" s="49">
        <f t="shared" ca="1" si="232"/>
        <v>94054300</v>
      </c>
    </row>
    <row r="1967" spans="1:15" x14ac:dyDescent="0.25">
      <c r="A1967">
        <v>1952</v>
      </c>
      <c r="B1967" s="93">
        <v>39363</v>
      </c>
      <c r="C1967" s="48">
        <v>155.38999899999999</v>
      </c>
      <c r="D1967" s="48">
        <v>155.490005</v>
      </c>
      <c r="E1967" s="48">
        <v>154.770004</v>
      </c>
      <c r="F1967" s="48">
        <v>155.020004</v>
      </c>
      <c r="G1967" s="49">
        <v>71280400</v>
      </c>
      <c r="H1967" s="48">
        <v>131.73645999999999</v>
      </c>
      <c r="I1967" s="52">
        <f t="shared" si="230"/>
        <v>0.84980297123460269</v>
      </c>
      <c r="J1967" s="52">
        <f t="shared" ca="1" si="231"/>
        <v>1</v>
      </c>
      <c r="K1967" s="48">
        <f t="shared" si="226"/>
        <v>132.05000000000001</v>
      </c>
      <c r="L1967" s="48">
        <f t="shared" si="227"/>
        <v>132.13999999999999</v>
      </c>
      <c r="M1967" s="48">
        <f t="shared" si="228"/>
        <v>131.52000000000001</v>
      </c>
      <c r="N1967" s="48">
        <f t="shared" si="229"/>
        <v>131.74</v>
      </c>
      <c r="O1967" s="49">
        <f t="shared" ca="1" si="232"/>
        <v>71280400</v>
      </c>
    </row>
    <row r="1968" spans="1:15" x14ac:dyDescent="0.25">
      <c r="A1968">
        <v>1953</v>
      </c>
      <c r="B1968" s="93">
        <v>39360</v>
      </c>
      <c r="C1968" s="48">
        <v>155.029999</v>
      </c>
      <c r="D1968" s="48">
        <v>156.10000600000001</v>
      </c>
      <c r="E1968" s="48">
        <v>154.63000500000001</v>
      </c>
      <c r="F1968" s="48">
        <v>155.85000600000001</v>
      </c>
      <c r="G1968" s="49">
        <v>134579700</v>
      </c>
      <c r="H1968" s="48">
        <v>132.44179800000001</v>
      </c>
      <c r="I1968" s="52">
        <f t="shared" si="230"/>
        <v>0.84980297017120421</v>
      </c>
      <c r="J1968" s="52">
        <f t="shared" ca="1" si="231"/>
        <v>1</v>
      </c>
      <c r="K1968" s="48">
        <f t="shared" si="226"/>
        <v>131.74</v>
      </c>
      <c r="L1968" s="48">
        <f t="shared" si="227"/>
        <v>132.65</v>
      </c>
      <c r="M1968" s="48">
        <f t="shared" si="228"/>
        <v>131.41</v>
      </c>
      <c r="N1968" s="48">
        <f t="shared" si="229"/>
        <v>132.44</v>
      </c>
      <c r="O1968" s="49">
        <f t="shared" ca="1" si="232"/>
        <v>134579700</v>
      </c>
    </row>
    <row r="1969" spans="1:15" x14ac:dyDescent="0.25">
      <c r="A1969">
        <v>1954</v>
      </c>
      <c r="B1969" s="93">
        <v>39359</v>
      </c>
      <c r="C1969" s="48">
        <v>154.11000100000001</v>
      </c>
      <c r="D1969" s="48">
        <v>154.259995</v>
      </c>
      <c r="E1969" s="48">
        <v>153.58999600000001</v>
      </c>
      <c r="F1969" s="48">
        <v>154.020004</v>
      </c>
      <c r="G1969" s="49">
        <v>76864400</v>
      </c>
      <c r="H1969" s="48">
        <v>130.88665700000001</v>
      </c>
      <c r="I1969" s="52">
        <f t="shared" si="230"/>
        <v>0.84980297104783875</v>
      </c>
      <c r="J1969" s="52">
        <f t="shared" ca="1" si="231"/>
        <v>1</v>
      </c>
      <c r="K1969" s="48">
        <f t="shared" si="226"/>
        <v>130.96</v>
      </c>
      <c r="L1969" s="48">
        <f t="shared" si="227"/>
        <v>131.09</v>
      </c>
      <c r="M1969" s="48">
        <f t="shared" si="228"/>
        <v>130.52000000000001</v>
      </c>
      <c r="N1969" s="48">
        <f t="shared" si="229"/>
        <v>130.88999999999999</v>
      </c>
      <c r="O1969" s="49">
        <f t="shared" ca="1" si="232"/>
        <v>76864400</v>
      </c>
    </row>
    <row r="1970" spans="1:15" x14ac:dyDescent="0.25">
      <c r="A1970">
        <v>1955</v>
      </c>
      <c r="B1970" s="93">
        <v>39358</v>
      </c>
      <c r="C1970" s="48">
        <v>153.80999800000001</v>
      </c>
      <c r="D1970" s="48">
        <v>154.41000399999999</v>
      </c>
      <c r="E1970" s="48">
        <v>153.009995</v>
      </c>
      <c r="F1970" s="48">
        <v>153.779999</v>
      </c>
      <c r="G1970" s="49">
        <v>119055900</v>
      </c>
      <c r="H1970" s="48">
        <v>130.68270000000001</v>
      </c>
      <c r="I1970" s="52">
        <f t="shared" si="230"/>
        <v>0.84980297080116385</v>
      </c>
      <c r="J1970" s="52">
        <f t="shared" ca="1" si="231"/>
        <v>1</v>
      </c>
      <c r="K1970" s="48">
        <f t="shared" si="226"/>
        <v>130.71</v>
      </c>
      <c r="L1970" s="48">
        <f t="shared" si="227"/>
        <v>131.22</v>
      </c>
      <c r="M1970" s="48">
        <f t="shared" si="228"/>
        <v>130.03</v>
      </c>
      <c r="N1970" s="48">
        <f t="shared" si="229"/>
        <v>130.68</v>
      </c>
      <c r="O1970" s="49">
        <f t="shared" ca="1" si="232"/>
        <v>119055900</v>
      </c>
    </row>
    <row r="1971" spans="1:15" x14ac:dyDescent="0.25">
      <c r="A1971">
        <v>1956</v>
      </c>
      <c r="B1971" s="93">
        <v>39357</v>
      </c>
      <c r="C1971" s="48">
        <v>154.61000100000001</v>
      </c>
      <c r="D1971" s="48">
        <v>154.64999399999999</v>
      </c>
      <c r="E1971" s="48">
        <v>153.80999800000001</v>
      </c>
      <c r="F1971" s="48">
        <v>154.08999600000001</v>
      </c>
      <c r="G1971" s="49">
        <v>112978800</v>
      </c>
      <c r="H1971" s="48">
        <v>130.94613699999999</v>
      </c>
      <c r="I1971" s="52">
        <f t="shared" si="230"/>
        <v>0.84980297487969292</v>
      </c>
      <c r="J1971" s="52">
        <f t="shared" ca="1" si="231"/>
        <v>1</v>
      </c>
      <c r="K1971" s="48">
        <f t="shared" si="226"/>
        <v>131.38999999999999</v>
      </c>
      <c r="L1971" s="48">
        <f t="shared" si="227"/>
        <v>131.41999999999999</v>
      </c>
      <c r="M1971" s="48">
        <f t="shared" si="228"/>
        <v>130.71</v>
      </c>
      <c r="N1971" s="48">
        <f t="shared" si="229"/>
        <v>130.94999999999999</v>
      </c>
      <c r="O1971" s="49">
        <f t="shared" ca="1" si="232"/>
        <v>112978800</v>
      </c>
    </row>
    <row r="1972" spans="1:15" x14ac:dyDescent="0.25">
      <c r="A1972">
        <v>1957</v>
      </c>
      <c r="B1972" s="93">
        <v>39356</v>
      </c>
      <c r="C1972" s="48">
        <v>152.60000600000001</v>
      </c>
      <c r="D1972" s="48">
        <v>154.75</v>
      </c>
      <c r="E1972" s="48">
        <v>152.5</v>
      </c>
      <c r="F1972" s="48">
        <v>154.300003</v>
      </c>
      <c r="G1972" s="49">
        <v>148162300</v>
      </c>
      <c r="H1972" s="48">
        <v>131.12460100000001</v>
      </c>
      <c r="I1972" s="52">
        <f t="shared" si="230"/>
        <v>0.84980297116390857</v>
      </c>
      <c r="J1972" s="52">
        <f t="shared" ca="1" si="231"/>
        <v>1</v>
      </c>
      <c r="K1972" s="48">
        <f t="shared" si="226"/>
        <v>129.68</v>
      </c>
      <c r="L1972" s="48">
        <f t="shared" si="227"/>
        <v>131.51</v>
      </c>
      <c r="M1972" s="48">
        <f t="shared" si="228"/>
        <v>129.59</v>
      </c>
      <c r="N1972" s="48">
        <f t="shared" si="229"/>
        <v>131.12</v>
      </c>
      <c r="O1972" s="49">
        <f t="shared" ca="1" si="232"/>
        <v>148162300</v>
      </c>
    </row>
    <row r="1973" spans="1:15" x14ac:dyDescent="0.25">
      <c r="A1973">
        <v>1958</v>
      </c>
      <c r="B1973" s="93">
        <v>39353</v>
      </c>
      <c r="C1973" s="48">
        <v>152.85000600000001</v>
      </c>
      <c r="D1973" s="48">
        <v>153.19000199999999</v>
      </c>
      <c r="E1973" s="48">
        <v>151.979996</v>
      </c>
      <c r="F1973" s="48">
        <v>152.58000200000001</v>
      </c>
      <c r="G1973" s="49">
        <v>133372100</v>
      </c>
      <c r="H1973" s="48">
        <v>129.66293899999999</v>
      </c>
      <c r="I1973" s="52">
        <f t="shared" si="230"/>
        <v>0.84980297090309376</v>
      </c>
      <c r="J1973" s="52">
        <f t="shared" ca="1" si="231"/>
        <v>1</v>
      </c>
      <c r="K1973" s="48">
        <f t="shared" si="226"/>
        <v>129.88999999999999</v>
      </c>
      <c r="L1973" s="48">
        <f t="shared" si="227"/>
        <v>130.18</v>
      </c>
      <c r="M1973" s="48">
        <f t="shared" si="228"/>
        <v>129.15</v>
      </c>
      <c r="N1973" s="48">
        <f t="shared" si="229"/>
        <v>129.66</v>
      </c>
      <c r="O1973" s="49">
        <f t="shared" ca="1" si="232"/>
        <v>133372100</v>
      </c>
    </row>
    <row r="1974" spans="1:15" x14ac:dyDescent="0.25">
      <c r="A1974">
        <v>1959</v>
      </c>
      <c r="B1974" s="93">
        <v>39352</v>
      </c>
      <c r="C1974" s="48">
        <v>152.91000399999999</v>
      </c>
      <c r="D1974" s="48">
        <v>153.10000600000001</v>
      </c>
      <c r="E1974" s="48">
        <v>152.19000199999999</v>
      </c>
      <c r="F1974" s="48">
        <v>153.08999600000001</v>
      </c>
      <c r="G1974" s="49">
        <v>102713300</v>
      </c>
      <c r="H1974" s="48">
        <v>130.09633400000001</v>
      </c>
      <c r="I1974" s="52">
        <f t="shared" si="230"/>
        <v>0.84980297471560451</v>
      </c>
      <c r="J1974" s="52">
        <f t="shared" ca="1" si="231"/>
        <v>1</v>
      </c>
      <c r="K1974" s="48">
        <f t="shared" si="226"/>
        <v>129.94</v>
      </c>
      <c r="L1974" s="48">
        <f t="shared" si="227"/>
        <v>130.1</v>
      </c>
      <c r="M1974" s="48">
        <f t="shared" si="228"/>
        <v>129.33000000000001</v>
      </c>
      <c r="N1974" s="48">
        <f t="shared" si="229"/>
        <v>130.1</v>
      </c>
      <c r="O1974" s="49">
        <f t="shared" ca="1" si="232"/>
        <v>102713300</v>
      </c>
    </row>
    <row r="1975" spans="1:15" x14ac:dyDescent="0.25">
      <c r="A1975">
        <v>1960</v>
      </c>
      <c r="B1975" s="93">
        <v>39351</v>
      </c>
      <c r="C1975" s="48">
        <v>152.25</v>
      </c>
      <c r="D1975" s="48">
        <v>152.770004</v>
      </c>
      <c r="E1975" s="48">
        <v>151.38999899999999</v>
      </c>
      <c r="F1975" s="48">
        <v>152.19000199999999</v>
      </c>
      <c r="G1975" s="49">
        <v>135547000</v>
      </c>
      <c r="H1975" s="48">
        <v>129.33151599999999</v>
      </c>
      <c r="I1975" s="52">
        <f t="shared" si="230"/>
        <v>0.84980297194555532</v>
      </c>
      <c r="J1975" s="52">
        <f t="shared" ca="1" si="231"/>
        <v>1</v>
      </c>
      <c r="K1975" s="48">
        <f t="shared" si="226"/>
        <v>129.38</v>
      </c>
      <c r="L1975" s="48">
        <f t="shared" si="227"/>
        <v>129.82</v>
      </c>
      <c r="M1975" s="48">
        <f t="shared" si="228"/>
        <v>128.65</v>
      </c>
      <c r="N1975" s="48">
        <f t="shared" si="229"/>
        <v>129.33000000000001</v>
      </c>
      <c r="O1975" s="49">
        <f t="shared" ca="1" si="232"/>
        <v>135547000</v>
      </c>
    </row>
    <row r="1976" spans="1:15" x14ac:dyDescent="0.25">
      <c r="A1976">
        <v>1961</v>
      </c>
      <c r="B1976" s="93">
        <v>39350</v>
      </c>
      <c r="C1976" s="48">
        <v>150.80999800000001</v>
      </c>
      <c r="D1976" s="48">
        <v>151.66000399999999</v>
      </c>
      <c r="E1976" s="48">
        <v>150.470001</v>
      </c>
      <c r="F1976" s="48">
        <v>151.38999899999999</v>
      </c>
      <c r="G1976" s="49">
        <v>142289900</v>
      </c>
      <c r="H1976" s="48">
        <v>128.65167099999999</v>
      </c>
      <c r="I1976" s="52">
        <f t="shared" si="230"/>
        <v>0.84980297146312822</v>
      </c>
      <c r="J1976" s="52">
        <f t="shared" ca="1" si="231"/>
        <v>1</v>
      </c>
      <c r="K1976" s="48">
        <f t="shared" si="226"/>
        <v>128.16</v>
      </c>
      <c r="L1976" s="48">
        <f t="shared" si="227"/>
        <v>128.88</v>
      </c>
      <c r="M1976" s="48">
        <f t="shared" si="228"/>
        <v>127.87</v>
      </c>
      <c r="N1976" s="48">
        <f t="shared" si="229"/>
        <v>128.65</v>
      </c>
      <c r="O1976" s="49">
        <f t="shared" ca="1" si="232"/>
        <v>142289900</v>
      </c>
    </row>
    <row r="1977" spans="1:15" x14ac:dyDescent="0.25">
      <c r="A1977">
        <v>1962</v>
      </c>
      <c r="B1977" s="93">
        <v>39349</v>
      </c>
      <c r="C1977" s="48">
        <v>152.41999799999999</v>
      </c>
      <c r="D1977" s="48">
        <v>152.820007</v>
      </c>
      <c r="E1977" s="48">
        <v>151.36000100000001</v>
      </c>
      <c r="F1977" s="48">
        <v>151.69000199999999</v>
      </c>
      <c r="G1977" s="49">
        <v>139450200</v>
      </c>
      <c r="H1977" s="48">
        <v>128.90661499999999</v>
      </c>
      <c r="I1977" s="52">
        <f t="shared" si="230"/>
        <v>0.84980297514927838</v>
      </c>
      <c r="J1977" s="52">
        <f t="shared" ca="1" si="231"/>
        <v>1</v>
      </c>
      <c r="K1977" s="48">
        <f t="shared" si="226"/>
        <v>129.53</v>
      </c>
      <c r="L1977" s="48">
        <f t="shared" si="227"/>
        <v>129.87</v>
      </c>
      <c r="M1977" s="48">
        <f t="shared" si="228"/>
        <v>128.63</v>
      </c>
      <c r="N1977" s="48">
        <f t="shared" si="229"/>
        <v>128.91</v>
      </c>
      <c r="O1977" s="49">
        <f t="shared" ca="1" si="232"/>
        <v>139450200</v>
      </c>
    </row>
    <row r="1978" spans="1:15" x14ac:dyDescent="0.25">
      <c r="A1978">
        <v>1963</v>
      </c>
      <c r="B1978" s="93">
        <v>39346</v>
      </c>
      <c r="C1978" s="48">
        <v>152.71000699999999</v>
      </c>
      <c r="D1978" s="48">
        <v>153.11999499999999</v>
      </c>
      <c r="E1978" s="48">
        <v>151.740005</v>
      </c>
      <c r="F1978" s="48">
        <v>151.970001</v>
      </c>
      <c r="G1978" s="49">
        <v>141457500</v>
      </c>
      <c r="H1978" s="48">
        <v>129.14455899999999</v>
      </c>
      <c r="I1978" s="52">
        <f t="shared" si="230"/>
        <v>0.84980297525957105</v>
      </c>
      <c r="J1978" s="52">
        <f t="shared" ca="1" si="231"/>
        <v>1</v>
      </c>
      <c r="K1978" s="48">
        <f t="shared" si="226"/>
        <v>129.77000000000001</v>
      </c>
      <c r="L1978" s="48">
        <f t="shared" si="227"/>
        <v>130.12</v>
      </c>
      <c r="M1978" s="48">
        <f t="shared" si="228"/>
        <v>128.94999999999999</v>
      </c>
      <c r="N1978" s="48">
        <f t="shared" si="229"/>
        <v>129.13999999999999</v>
      </c>
      <c r="O1978" s="49">
        <f t="shared" ca="1" si="232"/>
        <v>141457500</v>
      </c>
    </row>
    <row r="1979" spans="1:15" x14ac:dyDescent="0.25">
      <c r="A1979">
        <v>1964</v>
      </c>
      <c r="B1979" s="93">
        <v>39345</v>
      </c>
      <c r="C1979" s="48">
        <v>153.33999600000001</v>
      </c>
      <c r="D1979" s="48">
        <v>153.429993</v>
      </c>
      <c r="E1979" s="48">
        <v>152.11000100000001</v>
      </c>
      <c r="F1979" s="48">
        <v>152.279999</v>
      </c>
      <c r="G1979" s="49">
        <v>175186800</v>
      </c>
      <c r="H1979" s="48">
        <v>128.796986</v>
      </c>
      <c r="I1979" s="52">
        <f t="shared" si="230"/>
        <v>0.84579056242310591</v>
      </c>
      <c r="J1979" s="52">
        <f t="shared" ca="1" si="231"/>
        <v>1</v>
      </c>
      <c r="K1979" s="48">
        <f t="shared" si="226"/>
        <v>129.69</v>
      </c>
      <c r="L1979" s="48">
        <f t="shared" si="227"/>
        <v>129.77000000000001</v>
      </c>
      <c r="M1979" s="48">
        <f t="shared" si="228"/>
        <v>128.65</v>
      </c>
      <c r="N1979" s="48">
        <f t="shared" si="229"/>
        <v>128.80000000000001</v>
      </c>
      <c r="O1979" s="49">
        <f t="shared" ca="1" si="232"/>
        <v>175186800</v>
      </c>
    </row>
    <row r="1980" spans="1:15" x14ac:dyDescent="0.25">
      <c r="A1980">
        <v>1965</v>
      </c>
      <c r="B1980" s="93">
        <v>39344</v>
      </c>
      <c r="C1980" s="48">
        <v>153.41000399999999</v>
      </c>
      <c r="D1980" s="48">
        <v>154.38999899999999</v>
      </c>
      <c r="E1980" s="48">
        <v>152.71000699999999</v>
      </c>
      <c r="F1980" s="48">
        <v>153.36000100000001</v>
      </c>
      <c r="G1980" s="49">
        <v>193779900</v>
      </c>
      <c r="H1980" s="48">
        <v>129.710442</v>
      </c>
      <c r="I1980" s="52">
        <f t="shared" si="230"/>
        <v>0.84579056568994149</v>
      </c>
      <c r="J1980" s="52">
        <f t="shared" ca="1" si="231"/>
        <v>1</v>
      </c>
      <c r="K1980" s="48">
        <f t="shared" si="226"/>
        <v>129.75</v>
      </c>
      <c r="L1980" s="48">
        <f t="shared" si="227"/>
        <v>130.58000000000001</v>
      </c>
      <c r="M1980" s="48">
        <f t="shared" si="228"/>
        <v>129.16</v>
      </c>
      <c r="N1980" s="48">
        <f t="shared" si="229"/>
        <v>129.71</v>
      </c>
      <c r="O1980" s="49">
        <f t="shared" ca="1" si="232"/>
        <v>193779900</v>
      </c>
    </row>
    <row r="1981" spans="1:15" x14ac:dyDescent="0.25">
      <c r="A1981">
        <v>1966</v>
      </c>
      <c r="B1981" s="93">
        <v>39343</v>
      </c>
      <c r="C1981" s="48">
        <v>148.83000200000001</v>
      </c>
      <c r="D1981" s="48">
        <v>152.5</v>
      </c>
      <c r="E1981" s="48">
        <v>148.13000500000001</v>
      </c>
      <c r="F1981" s="48">
        <v>152.46000699999999</v>
      </c>
      <c r="G1981" s="49">
        <v>263759500</v>
      </c>
      <c r="H1981" s="48">
        <v>128.94923499999999</v>
      </c>
      <c r="I1981" s="52">
        <f t="shared" si="230"/>
        <v>0.84579056197996894</v>
      </c>
      <c r="J1981" s="52">
        <f t="shared" ca="1" si="231"/>
        <v>1</v>
      </c>
      <c r="K1981" s="48">
        <f t="shared" si="226"/>
        <v>125.88</v>
      </c>
      <c r="L1981" s="48">
        <f t="shared" si="227"/>
        <v>128.97999999999999</v>
      </c>
      <c r="M1981" s="48">
        <f t="shared" si="228"/>
        <v>125.29</v>
      </c>
      <c r="N1981" s="48">
        <f t="shared" si="229"/>
        <v>128.94999999999999</v>
      </c>
      <c r="O1981" s="49">
        <f t="shared" ca="1" si="232"/>
        <v>263759500</v>
      </c>
    </row>
    <row r="1982" spans="1:15" x14ac:dyDescent="0.25">
      <c r="A1982">
        <v>1967</v>
      </c>
      <c r="B1982" s="93">
        <v>39342</v>
      </c>
      <c r="C1982" s="48">
        <v>148.30999800000001</v>
      </c>
      <c r="D1982" s="48">
        <v>148.64999399999999</v>
      </c>
      <c r="E1982" s="48">
        <v>147.63000500000001</v>
      </c>
      <c r="F1982" s="48">
        <v>148.10000600000001</v>
      </c>
      <c r="G1982" s="49">
        <v>109870800</v>
      </c>
      <c r="H1982" s="48">
        <v>125.261588</v>
      </c>
      <c r="I1982" s="52">
        <f t="shared" si="230"/>
        <v>0.84579056667965291</v>
      </c>
      <c r="J1982" s="52">
        <f t="shared" ca="1" si="231"/>
        <v>1</v>
      </c>
      <c r="K1982" s="48">
        <f t="shared" si="226"/>
        <v>125.44</v>
      </c>
      <c r="L1982" s="48">
        <f t="shared" si="227"/>
        <v>125.73</v>
      </c>
      <c r="M1982" s="48">
        <f t="shared" si="228"/>
        <v>124.86</v>
      </c>
      <c r="N1982" s="48">
        <f t="shared" si="229"/>
        <v>125.26</v>
      </c>
      <c r="O1982" s="49">
        <f t="shared" ca="1" si="232"/>
        <v>109870800</v>
      </c>
    </row>
    <row r="1983" spans="1:15" x14ac:dyDescent="0.25">
      <c r="A1983">
        <v>1968</v>
      </c>
      <c r="B1983" s="93">
        <v>39339</v>
      </c>
      <c r="C1983" s="48">
        <v>147.96000699999999</v>
      </c>
      <c r="D1983" s="48">
        <v>149.08999600000001</v>
      </c>
      <c r="E1983" s="48">
        <v>147.740005</v>
      </c>
      <c r="F1983" s="48">
        <v>148.89999399999999</v>
      </c>
      <c r="G1983" s="49">
        <v>121911000</v>
      </c>
      <c r="H1983" s="48">
        <v>125.93821</v>
      </c>
      <c r="I1983" s="52">
        <f t="shared" si="230"/>
        <v>0.84579056463897506</v>
      </c>
      <c r="J1983" s="52">
        <f t="shared" ca="1" si="231"/>
        <v>1</v>
      </c>
      <c r="K1983" s="48">
        <f t="shared" si="226"/>
        <v>125.14</v>
      </c>
      <c r="L1983" s="48">
        <f t="shared" si="227"/>
        <v>126.1</v>
      </c>
      <c r="M1983" s="48">
        <f t="shared" si="228"/>
        <v>124.96</v>
      </c>
      <c r="N1983" s="48">
        <f t="shared" si="229"/>
        <v>125.94</v>
      </c>
      <c r="O1983" s="49">
        <f t="shared" ca="1" si="232"/>
        <v>121911000</v>
      </c>
    </row>
    <row r="1984" spans="1:15" x14ac:dyDescent="0.25">
      <c r="A1984">
        <v>1969</v>
      </c>
      <c r="B1984" s="93">
        <v>39338</v>
      </c>
      <c r="C1984" s="48">
        <v>148.550003</v>
      </c>
      <c r="D1984" s="48">
        <v>149.449997</v>
      </c>
      <c r="E1984" s="48">
        <v>148.199997</v>
      </c>
      <c r="F1984" s="48">
        <v>148.91000399999999</v>
      </c>
      <c r="G1984" s="49">
        <v>154079000</v>
      </c>
      <c r="H1984" s="48">
        <v>125.946676</v>
      </c>
      <c r="I1984" s="52">
        <f t="shared" si="230"/>
        <v>0.845790562197554</v>
      </c>
      <c r="J1984" s="52">
        <f t="shared" ca="1" si="231"/>
        <v>1</v>
      </c>
      <c r="K1984" s="48">
        <f t="shared" si="226"/>
        <v>125.64</v>
      </c>
      <c r="L1984" s="48">
        <f t="shared" si="227"/>
        <v>126.4</v>
      </c>
      <c r="M1984" s="48">
        <f t="shared" si="228"/>
        <v>125.35</v>
      </c>
      <c r="N1984" s="48">
        <f t="shared" si="229"/>
        <v>125.95</v>
      </c>
      <c r="O1984" s="49">
        <f t="shared" ca="1" si="232"/>
        <v>154079000</v>
      </c>
    </row>
    <row r="1985" spans="1:15" x14ac:dyDescent="0.25">
      <c r="A1985">
        <v>1970</v>
      </c>
      <c r="B1985" s="93">
        <v>39337</v>
      </c>
      <c r="C1985" s="48">
        <v>147.28999300000001</v>
      </c>
      <c r="D1985" s="48">
        <v>148.44000199999999</v>
      </c>
      <c r="E1985" s="48">
        <v>146.979996</v>
      </c>
      <c r="F1985" s="48">
        <v>147.86999499999999</v>
      </c>
      <c r="G1985" s="49">
        <v>149554600</v>
      </c>
      <c r="H1985" s="48">
        <v>125.067047</v>
      </c>
      <c r="I1985" s="52">
        <f t="shared" si="230"/>
        <v>0.84579056758607463</v>
      </c>
      <c r="J1985" s="52">
        <f t="shared" ca="1" si="231"/>
        <v>1</v>
      </c>
      <c r="K1985" s="48">
        <f t="shared" si="226"/>
        <v>124.58</v>
      </c>
      <c r="L1985" s="48">
        <f t="shared" si="227"/>
        <v>125.55</v>
      </c>
      <c r="M1985" s="48">
        <f t="shared" si="228"/>
        <v>124.31</v>
      </c>
      <c r="N1985" s="48">
        <f t="shared" si="229"/>
        <v>125.07</v>
      </c>
      <c r="O1985" s="49">
        <f t="shared" ca="1" si="232"/>
        <v>149554600</v>
      </c>
    </row>
    <row r="1986" spans="1:15" x14ac:dyDescent="0.25">
      <c r="A1986">
        <v>1971</v>
      </c>
      <c r="B1986" s="93">
        <v>39336</v>
      </c>
      <c r="C1986" s="48">
        <v>146.240005</v>
      </c>
      <c r="D1986" s="48">
        <v>147.699997</v>
      </c>
      <c r="E1986" s="48">
        <v>146.13000500000001</v>
      </c>
      <c r="F1986" s="48">
        <v>147.490005</v>
      </c>
      <c r="G1986" s="49">
        <v>162081900</v>
      </c>
      <c r="H1986" s="48">
        <v>124.745655</v>
      </c>
      <c r="I1986" s="52">
        <f t="shared" si="230"/>
        <v>0.84579056729979774</v>
      </c>
      <c r="J1986" s="52">
        <f t="shared" ca="1" si="231"/>
        <v>1</v>
      </c>
      <c r="K1986" s="48">
        <f t="shared" si="226"/>
        <v>123.69</v>
      </c>
      <c r="L1986" s="48">
        <f t="shared" si="227"/>
        <v>124.92</v>
      </c>
      <c r="M1986" s="48">
        <f t="shared" si="228"/>
        <v>123.6</v>
      </c>
      <c r="N1986" s="48">
        <f t="shared" si="229"/>
        <v>124.75</v>
      </c>
      <c r="O1986" s="49">
        <f t="shared" ca="1" si="232"/>
        <v>162081900</v>
      </c>
    </row>
    <row r="1987" spans="1:15" x14ac:dyDescent="0.25">
      <c r="A1987">
        <v>1972</v>
      </c>
      <c r="B1987" s="93">
        <v>39335</v>
      </c>
      <c r="C1987" s="48">
        <v>146.520004</v>
      </c>
      <c r="D1987" s="48">
        <v>146.720001</v>
      </c>
      <c r="E1987" s="48">
        <v>144.33000200000001</v>
      </c>
      <c r="F1987" s="48">
        <v>145.78999300000001</v>
      </c>
      <c r="G1987" s="49">
        <v>192305900</v>
      </c>
      <c r="H1987" s="48">
        <v>123.307801</v>
      </c>
      <c r="I1987" s="52">
        <f t="shared" si="230"/>
        <v>0.84579056808103414</v>
      </c>
      <c r="J1987" s="52">
        <f t="shared" ca="1" si="231"/>
        <v>1</v>
      </c>
      <c r="K1987" s="48">
        <f t="shared" si="226"/>
        <v>123.93</v>
      </c>
      <c r="L1987" s="48">
        <f t="shared" si="227"/>
        <v>124.09</v>
      </c>
      <c r="M1987" s="48">
        <f t="shared" si="228"/>
        <v>122.07</v>
      </c>
      <c r="N1987" s="48">
        <f t="shared" si="229"/>
        <v>123.31</v>
      </c>
      <c r="O1987" s="49">
        <f t="shared" ca="1" si="232"/>
        <v>192305900</v>
      </c>
    </row>
    <row r="1988" spans="1:15" x14ac:dyDescent="0.25">
      <c r="A1988">
        <v>1973</v>
      </c>
      <c r="B1988" s="93">
        <v>39332</v>
      </c>
      <c r="C1988" s="48">
        <v>146.479996</v>
      </c>
      <c r="D1988" s="48">
        <v>146.88999899999999</v>
      </c>
      <c r="E1988" s="48">
        <v>145.259995</v>
      </c>
      <c r="F1988" s="48">
        <v>146.070007</v>
      </c>
      <c r="G1988" s="49">
        <v>235447600</v>
      </c>
      <c r="H1988" s="48">
        <v>123.544634</v>
      </c>
      <c r="I1988" s="52">
        <f t="shared" si="230"/>
        <v>0.84579056671093333</v>
      </c>
      <c r="J1988" s="52">
        <f t="shared" ca="1" si="231"/>
        <v>1</v>
      </c>
      <c r="K1988" s="48">
        <f t="shared" si="226"/>
        <v>123.89</v>
      </c>
      <c r="L1988" s="48">
        <f t="shared" si="227"/>
        <v>124.24</v>
      </c>
      <c r="M1988" s="48">
        <f t="shared" si="228"/>
        <v>122.86</v>
      </c>
      <c r="N1988" s="48">
        <f t="shared" si="229"/>
        <v>123.54</v>
      </c>
      <c r="O1988" s="49">
        <f t="shared" ca="1" si="232"/>
        <v>235447600</v>
      </c>
    </row>
    <row r="1989" spans="1:15" x14ac:dyDescent="0.25">
      <c r="A1989">
        <v>1974</v>
      </c>
      <c r="B1989" s="93">
        <v>39331</v>
      </c>
      <c r="C1989" s="48">
        <v>147.949997</v>
      </c>
      <c r="D1989" s="48">
        <v>148.61000100000001</v>
      </c>
      <c r="E1989" s="48">
        <v>147.11999499999999</v>
      </c>
      <c r="F1989" s="48">
        <v>148.13000500000001</v>
      </c>
      <c r="G1989" s="49">
        <v>127878400</v>
      </c>
      <c r="H1989" s="48">
        <v>125.28696100000001</v>
      </c>
      <c r="I1989" s="52">
        <f t="shared" si="230"/>
        <v>0.8457905675490931</v>
      </c>
      <c r="J1989" s="52">
        <f t="shared" ca="1" si="231"/>
        <v>1</v>
      </c>
      <c r="K1989" s="48">
        <f t="shared" si="226"/>
        <v>125.13</v>
      </c>
      <c r="L1989" s="48">
        <f t="shared" si="227"/>
        <v>125.69</v>
      </c>
      <c r="M1989" s="48">
        <f t="shared" si="228"/>
        <v>124.43</v>
      </c>
      <c r="N1989" s="48">
        <f t="shared" si="229"/>
        <v>125.29</v>
      </c>
      <c r="O1989" s="49">
        <f t="shared" ca="1" si="232"/>
        <v>127878400</v>
      </c>
    </row>
    <row r="1990" spans="1:15" x14ac:dyDescent="0.25">
      <c r="A1990">
        <v>1975</v>
      </c>
      <c r="B1990" s="93">
        <v>39330</v>
      </c>
      <c r="C1990" s="48">
        <v>148.199997</v>
      </c>
      <c r="D1990" s="48">
        <v>148.36000100000001</v>
      </c>
      <c r="E1990" s="48">
        <v>147</v>
      </c>
      <c r="F1990" s="48">
        <v>147.78999300000001</v>
      </c>
      <c r="G1990" s="49">
        <v>166261800</v>
      </c>
      <c r="H1990" s="48">
        <v>124.999382</v>
      </c>
      <c r="I1990" s="52">
        <f t="shared" si="230"/>
        <v>0.84579056715971279</v>
      </c>
      <c r="J1990" s="52">
        <f t="shared" ca="1" si="231"/>
        <v>1</v>
      </c>
      <c r="K1990" s="48">
        <f t="shared" si="226"/>
        <v>125.35</v>
      </c>
      <c r="L1990" s="48">
        <f t="shared" si="227"/>
        <v>125.48</v>
      </c>
      <c r="M1990" s="48">
        <f t="shared" si="228"/>
        <v>124.33</v>
      </c>
      <c r="N1990" s="48">
        <f t="shared" si="229"/>
        <v>125</v>
      </c>
      <c r="O1990" s="49">
        <f t="shared" ca="1" si="232"/>
        <v>166261800</v>
      </c>
    </row>
    <row r="1991" spans="1:15" x14ac:dyDescent="0.25">
      <c r="A1991">
        <v>1976</v>
      </c>
      <c r="B1991" s="93">
        <v>39329</v>
      </c>
      <c r="C1991" s="48">
        <v>147.449997</v>
      </c>
      <c r="D1991" s="48">
        <v>149.979996</v>
      </c>
      <c r="E1991" s="48">
        <v>147.39999399999999</v>
      </c>
      <c r="F1991" s="48">
        <v>149.08000200000001</v>
      </c>
      <c r="G1991" s="49">
        <v>120062000</v>
      </c>
      <c r="H1991" s="48">
        <v>126.090459</v>
      </c>
      <c r="I1991" s="52">
        <f t="shared" si="230"/>
        <v>0.84579056418311549</v>
      </c>
      <c r="J1991" s="52">
        <f t="shared" ca="1" si="231"/>
        <v>1</v>
      </c>
      <c r="K1991" s="48">
        <f t="shared" si="226"/>
        <v>124.71</v>
      </c>
      <c r="L1991" s="48">
        <f t="shared" si="227"/>
        <v>126.85</v>
      </c>
      <c r="M1991" s="48">
        <f t="shared" si="228"/>
        <v>124.67</v>
      </c>
      <c r="N1991" s="48">
        <f t="shared" si="229"/>
        <v>126.09</v>
      </c>
      <c r="O1991" s="49">
        <f t="shared" ca="1" si="232"/>
        <v>120062000</v>
      </c>
    </row>
    <row r="1992" spans="1:15" x14ac:dyDescent="0.25">
      <c r="A1992">
        <v>1977</v>
      </c>
      <c r="B1992" s="93">
        <v>39325</v>
      </c>
      <c r="C1992" s="48">
        <v>147.64999399999999</v>
      </c>
      <c r="D1992" s="48">
        <v>148.5</v>
      </c>
      <c r="E1992" s="48">
        <v>146.83000200000001</v>
      </c>
      <c r="F1992" s="48">
        <v>147.58999600000001</v>
      </c>
      <c r="G1992" s="49">
        <v>185477500</v>
      </c>
      <c r="H1992" s="48">
        <v>124.830226</v>
      </c>
      <c r="I1992" s="52">
        <f t="shared" si="230"/>
        <v>0.84579056428729749</v>
      </c>
      <c r="J1992" s="52">
        <f t="shared" ca="1" si="231"/>
        <v>1</v>
      </c>
      <c r="K1992" s="48">
        <f t="shared" si="226"/>
        <v>124.88</v>
      </c>
      <c r="L1992" s="48">
        <f t="shared" si="227"/>
        <v>125.6</v>
      </c>
      <c r="M1992" s="48">
        <f t="shared" si="228"/>
        <v>124.19</v>
      </c>
      <c r="N1992" s="48">
        <f t="shared" si="229"/>
        <v>124.83</v>
      </c>
      <c r="O1992" s="49">
        <f t="shared" ca="1" si="232"/>
        <v>185477500</v>
      </c>
    </row>
    <row r="1993" spans="1:15" x14ac:dyDescent="0.25">
      <c r="A1993">
        <v>1978</v>
      </c>
      <c r="B1993" s="93">
        <v>39324</v>
      </c>
      <c r="C1993" s="48">
        <v>145.449997</v>
      </c>
      <c r="D1993" s="48">
        <v>147.19000199999999</v>
      </c>
      <c r="E1993" s="48">
        <v>145.30999800000001</v>
      </c>
      <c r="F1993" s="48">
        <v>146.14999399999999</v>
      </c>
      <c r="G1993" s="49">
        <v>191817300</v>
      </c>
      <c r="H1993" s="48">
        <v>123.612286</v>
      </c>
      <c r="I1993" s="52">
        <f t="shared" si="230"/>
        <v>0.84579056499995475</v>
      </c>
      <c r="J1993" s="52">
        <f t="shared" ca="1" si="231"/>
        <v>1</v>
      </c>
      <c r="K1993" s="48">
        <f t="shared" si="226"/>
        <v>123.02</v>
      </c>
      <c r="L1993" s="48">
        <f t="shared" si="227"/>
        <v>124.49</v>
      </c>
      <c r="M1993" s="48">
        <f t="shared" si="228"/>
        <v>122.9</v>
      </c>
      <c r="N1993" s="48">
        <f t="shared" si="229"/>
        <v>123.61</v>
      </c>
      <c r="O1993" s="49">
        <f t="shared" ca="1" si="232"/>
        <v>191817300</v>
      </c>
    </row>
    <row r="1994" spans="1:15" x14ac:dyDescent="0.25">
      <c r="A1994">
        <v>1979</v>
      </c>
      <c r="B1994" s="93">
        <v>39323</v>
      </c>
      <c r="C1994" s="48">
        <v>144.36999499999999</v>
      </c>
      <c r="D1994" s="48">
        <v>146.740005</v>
      </c>
      <c r="E1994" s="48">
        <v>143.96000699999999</v>
      </c>
      <c r="F1994" s="48">
        <v>146.53999300000001</v>
      </c>
      <c r="G1994" s="49">
        <v>207654200</v>
      </c>
      <c r="H1994" s="48">
        <v>123.942144</v>
      </c>
      <c r="I1994" s="52">
        <f t="shared" si="230"/>
        <v>0.84579056858560098</v>
      </c>
      <c r="J1994" s="52">
        <f t="shared" ca="1" si="231"/>
        <v>1</v>
      </c>
      <c r="K1994" s="48">
        <f t="shared" si="226"/>
        <v>122.11</v>
      </c>
      <c r="L1994" s="48">
        <f t="shared" si="227"/>
        <v>124.11</v>
      </c>
      <c r="M1994" s="48">
        <f t="shared" si="228"/>
        <v>121.76</v>
      </c>
      <c r="N1994" s="48">
        <f t="shared" si="229"/>
        <v>123.94</v>
      </c>
      <c r="O1994" s="49">
        <f t="shared" ca="1" si="232"/>
        <v>207654200</v>
      </c>
    </row>
    <row r="1995" spans="1:15" x14ac:dyDescent="0.25">
      <c r="A1995">
        <v>1980</v>
      </c>
      <c r="B1995" s="93">
        <v>39322</v>
      </c>
      <c r="C1995" s="48">
        <v>146.16000399999999</v>
      </c>
      <c r="D1995" s="48">
        <v>146.25</v>
      </c>
      <c r="E1995" s="48">
        <v>143.46000699999999</v>
      </c>
      <c r="F1995" s="48">
        <v>143.720001</v>
      </c>
      <c r="G1995" s="49">
        <v>219790700</v>
      </c>
      <c r="H1995" s="48">
        <v>121.55702100000001</v>
      </c>
      <c r="I1995" s="52">
        <f t="shared" si="230"/>
        <v>0.84579056606046088</v>
      </c>
      <c r="J1995" s="52">
        <f t="shared" ca="1" si="231"/>
        <v>1</v>
      </c>
      <c r="K1995" s="48">
        <f t="shared" si="226"/>
        <v>123.62</v>
      </c>
      <c r="L1995" s="48">
        <f t="shared" si="227"/>
        <v>123.7</v>
      </c>
      <c r="M1995" s="48">
        <f t="shared" si="228"/>
        <v>121.34</v>
      </c>
      <c r="N1995" s="48">
        <f t="shared" si="229"/>
        <v>121.56</v>
      </c>
      <c r="O1995" s="49">
        <f t="shared" ca="1" si="232"/>
        <v>219790700</v>
      </c>
    </row>
    <row r="1996" spans="1:15" x14ac:dyDescent="0.25">
      <c r="A1996">
        <v>1981</v>
      </c>
      <c r="B1996" s="93">
        <v>39321</v>
      </c>
      <c r="C1996" s="48">
        <v>147.85000600000001</v>
      </c>
      <c r="D1996" s="48">
        <v>148.33000200000001</v>
      </c>
      <c r="E1996" s="48">
        <v>146.729996</v>
      </c>
      <c r="F1996" s="48">
        <v>146.949997</v>
      </c>
      <c r="G1996" s="49">
        <v>113024300</v>
      </c>
      <c r="H1996" s="48">
        <v>124.288921</v>
      </c>
      <c r="I1996" s="52">
        <f t="shared" si="230"/>
        <v>0.84579056507228101</v>
      </c>
      <c r="J1996" s="52">
        <f t="shared" ca="1" si="231"/>
        <v>1</v>
      </c>
      <c r="K1996" s="48">
        <f t="shared" si="226"/>
        <v>125.05</v>
      </c>
      <c r="L1996" s="48">
        <f t="shared" si="227"/>
        <v>125.46</v>
      </c>
      <c r="M1996" s="48">
        <f t="shared" si="228"/>
        <v>124.1</v>
      </c>
      <c r="N1996" s="48">
        <f t="shared" si="229"/>
        <v>124.29</v>
      </c>
      <c r="O1996" s="49">
        <f t="shared" ca="1" si="232"/>
        <v>113024300</v>
      </c>
    </row>
    <row r="1997" spans="1:15" x14ac:dyDescent="0.25">
      <c r="A1997">
        <v>1982</v>
      </c>
      <c r="B1997" s="93">
        <v>39318</v>
      </c>
      <c r="C1997" s="48">
        <v>146.479996</v>
      </c>
      <c r="D1997" s="48">
        <v>148.33000200000001</v>
      </c>
      <c r="E1997" s="48">
        <v>146.279999</v>
      </c>
      <c r="F1997" s="48">
        <v>148.33000200000001</v>
      </c>
      <c r="G1997" s="49">
        <v>128901900</v>
      </c>
      <c r="H1997" s="48">
        <v>125.45611599999999</v>
      </c>
      <c r="I1997" s="52">
        <f t="shared" si="230"/>
        <v>0.84579056366492866</v>
      </c>
      <c r="J1997" s="52">
        <f t="shared" ca="1" si="231"/>
        <v>1</v>
      </c>
      <c r="K1997" s="48">
        <f t="shared" si="226"/>
        <v>123.89</v>
      </c>
      <c r="L1997" s="48">
        <f t="shared" si="227"/>
        <v>125.46</v>
      </c>
      <c r="M1997" s="48">
        <f t="shared" si="228"/>
        <v>123.72</v>
      </c>
      <c r="N1997" s="48">
        <f t="shared" si="229"/>
        <v>125.46</v>
      </c>
      <c r="O1997" s="49">
        <f t="shared" ca="1" si="232"/>
        <v>128901900</v>
      </c>
    </row>
    <row r="1998" spans="1:15" x14ac:dyDescent="0.25">
      <c r="A1998">
        <v>1983</v>
      </c>
      <c r="B1998" s="93">
        <v>39317</v>
      </c>
      <c r="C1998" s="48">
        <v>147.33999600000001</v>
      </c>
      <c r="D1998" s="48">
        <v>147.64999399999999</v>
      </c>
      <c r="E1998" s="48">
        <v>145.61000100000001</v>
      </c>
      <c r="F1998" s="48">
        <v>146.520004</v>
      </c>
      <c r="G1998" s="49">
        <v>203915300</v>
      </c>
      <c r="H1998" s="48">
        <v>123.925237</v>
      </c>
      <c r="I1998" s="52">
        <f t="shared" si="230"/>
        <v>0.84579056522548279</v>
      </c>
      <c r="J1998" s="52">
        <f t="shared" ca="1" si="231"/>
        <v>1</v>
      </c>
      <c r="K1998" s="48">
        <f t="shared" si="226"/>
        <v>124.62</v>
      </c>
      <c r="L1998" s="48">
        <f t="shared" si="227"/>
        <v>124.88</v>
      </c>
      <c r="M1998" s="48">
        <f t="shared" si="228"/>
        <v>123.16</v>
      </c>
      <c r="N1998" s="48">
        <f t="shared" si="229"/>
        <v>123.93</v>
      </c>
      <c r="O1998" s="49">
        <f t="shared" ca="1" si="232"/>
        <v>203915300</v>
      </c>
    </row>
    <row r="1999" spans="1:15" x14ac:dyDescent="0.25">
      <c r="A1999">
        <v>1984</v>
      </c>
      <c r="B1999" s="93">
        <v>39316</v>
      </c>
      <c r="C1999" s="48">
        <v>146.009995</v>
      </c>
      <c r="D1999" s="48">
        <v>146.800003</v>
      </c>
      <c r="E1999" s="48">
        <v>145.33000200000001</v>
      </c>
      <c r="F1999" s="48">
        <v>146.64999399999999</v>
      </c>
      <c r="G1999" s="49">
        <v>173156700</v>
      </c>
      <c r="H1999" s="48">
        <v>124.03518099999999</v>
      </c>
      <c r="I1999" s="52">
        <f t="shared" si="230"/>
        <v>0.84579056307359957</v>
      </c>
      <c r="J1999" s="52">
        <f t="shared" ca="1" si="231"/>
        <v>1</v>
      </c>
      <c r="K1999" s="48">
        <f t="shared" si="226"/>
        <v>123.49</v>
      </c>
      <c r="L1999" s="48">
        <f t="shared" si="227"/>
        <v>124.16</v>
      </c>
      <c r="M1999" s="48">
        <f t="shared" si="228"/>
        <v>122.92</v>
      </c>
      <c r="N1999" s="48">
        <f t="shared" si="229"/>
        <v>124.04</v>
      </c>
      <c r="O1999" s="49">
        <f t="shared" ca="1" si="232"/>
        <v>173156700</v>
      </c>
    </row>
    <row r="2000" spans="1:15" x14ac:dyDescent="0.25">
      <c r="A2000">
        <v>1985</v>
      </c>
      <c r="B2000" s="93">
        <v>39315</v>
      </c>
      <c r="C2000" s="48">
        <v>144.60000600000001</v>
      </c>
      <c r="D2000" s="48">
        <v>145.970001</v>
      </c>
      <c r="E2000" s="48">
        <v>144.13999899999999</v>
      </c>
      <c r="F2000" s="48">
        <v>144.929993</v>
      </c>
      <c r="G2000" s="49">
        <v>157066400</v>
      </c>
      <c r="H2000" s="48">
        <v>122.58042</v>
      </c>
      <c r="I2000" s="52">
        <f t="shared" si="230"/>
        <v>0.84579056041215706</v>
      </c>
      <c r="J2000" s="52">
        <f t="shared" ca="1" si="231"/>
        <v>1</v>
      </c>
      <c r="K2000" s="48">
        <f t="shared" ref="K2000:K2063" si="233">ROUND($I2000*C2000,2)</f>
        <v>122.3</v>
      </c>
      <c r="L2000" s="48">
        <f t="shared" ref="L2000:L2063" si="234">ROUND($I2000*D2000,2)</f>
        <v>123.46</v>
      </c>
      <c r="M2000" s="48">
        <f t="shared" ref="M2000:M2063" si="235">ROUND($I2000*E2000,2)</f>
        <v>121.91</v>
      </c>
      <c r="N2000" s="48">
        <f t="shared" ref="N2000:N2063" si="236">ROUND($I2000*F2000,2)</f>
        <v>122.58</v>
      </c>
      <c r="O2000" s="49">
        <f t="shared" ca="1" si="232"/>
        <v>157066400</v>
      </c>
    </row>
    <row r="2001" spans="1:15" x14ac:dyDescent="0.25">
      <c r="A2001">
        <v>1986</v>
      </c>
      <c r="B2001" s="93">
        <v>39314</v>
      </c>
      <c r="C2001" s="48">
        <v>145.16999799999999</v>
      </c>
      <c r="D2001" s="48">
        <v>145.470001</v>
      </c>
      <c r="E2001" s="48">
        <v>143.28999300000001</v>
      </c>
      <c r="F2001" s="48">
        <v>144.63999899999999</v>
      </c>
      <c r="G2001" s="49">
        <v>187320400</v>
      </c>
      <c r="H2001" s="48">
        <v>122.33514700000001</v>
      </c>
      <c r="I2001" s="52">
        <f t="shared" si="230"/>
        <v>0.84579056862410529</v>
      </c>
      <c r="J2001" s="52">
        <f t="shared" ca="1" si="231"/>
        <v>1</v>
      </c>
      <c r="K2001" s="48">
        <f t="shared" si="233"/>
        <v>122.78</v>
      </c>
      <c r="L2001" s="48">
        <f t="shared" si="234"/>
        <v>123.04</v>
      </c>
      <c r="M2001" s="48">
        <f t="shared" si="235"/>
        <v>121.19</v>
      </c>
      <c r="N2001" s="48">
        <f t="shared" si="236"/>
        <v>122.34</v>
      </c>
      <c r="O2001" s="49">
        <f t="shared" ca="1" si="232"/>
        <v>187320400</v>
      </c>
    </row>
    <row r="2002" spans="1:15" x14ac:dyDescent="0.25">
      <c r="A2002">
        <v>1987</v>
      </c>
      <c r="B2002" s="93">
        <v>39311</v>
      </c>
      <c r="C2002" s="48">
        <v>145.5</v>
      </c>
      <c r="D2002" s="48">
        <v>145.80999800000001</v>
      </c>
      <c r="E2002" s="48">
        <v>141.38999899999999</v>
      </c>
      <c r="F2002" s="48">
        <v>144.71000699999999</v>
      </c>
      <c r="G2002" s="49">
        <v>388218100</v>
      </c>
      <c r="H2002" s="48">
        <v>122.394358</v>
      </c>
      <c r="I2002" s="52">
        <f t="shared" ref="I2002:I2065" si="237">H2002/F2002</f>
        <v>0.84579056098034744</v>
      </c>
      <c r="J2002" s="52">
        <f t="shared" ref="J2002:J2065" ca="1" si="238">INDEX(OFFSET($T$15,0,0,$S$13+1,1),MATCH(B2002,OFFSET($Q$15,0,0,$S$13+1,1),-1))</f>
        <v>1</v>
      </c>
      <c r="K2002" s="48">
        <f t="shared" si="233"/>
        <v>123.06</v>
      </c>
      <c r="L2002" s="48">
        <f t="shared" si="234"/>
        <v>123.32</v>
      </c>
      <c r="M2002" s="48">
        <f t="shared" si="235"/>
        <v>119.59</v>
      </c>
      <c r="N2002" s="48">
        <f t="shared" si="236"/>
        <v>122.39</v>
      </c>
      <c r="O2002" s="49">
        <f t="shared" ref="O2002:O2065" ca="1" si="239">G2002*J2002</f>
        <v>388218100</v>
      </c>
    </row>
    <row r="2003" spans="1:15" x14ac:dyDescent="0.25">
      <c r="A2003">
        <v>1988</v>
      </c>
      <c r="B2003" s="93">
        <v>39310</v>
      </c>
      <c r="C2003" s="48">
        <v>139.78999300000001</v>
      </c>
      <c r="D2003" s="48">
        <v>142.94000199999999</v>
      </c>
      <c r="E2003" s="48">
        <v>137</v>
      </c>
      <c r="F2003" s="48">
        <v>142.10000600000001</v>
      </c>
      <c r="G2003" s="49">
        <v>546743700</v>
      </c>
      <c r="H2003" s="48">
        <v>120.18684399999999</v>
      </c>
      <c r="I2003" s="52">
        <f t="shared" si="237"/>
        <v>0.84579056245782269</v>
      </c>
      <c r="J2003" s="52">
        <f t="shared" ca="1" si="238"/>
        <v>1</v>
      </c>
      <c r="K2003" s="48">
        <f t="shared" si="233"/>
        <v>118.23</v>
      </c>
      <c r="L2003" s="48">
        <f t="shared" si="234"/>
        <v>120.9</v>
      </c>
      <c r="M2003" s="48">
        <f t="shared" si="235"/>
        <v>115.87</v>
      </c>
      <c r="N2003" s="48">
        <f t="shared" si="236"/>
        <v>120.19</v>
      </c>
      <c r="O2003" s="49">
        <f t="shared" ca="1" si="239"/>
        <v>546743700</v>
      </c>
    </row>
    <row r="2004" spans="1:15" x14ac:dyDescent="0.25">
      <c r="A2004">
        <v>1989</v>
      </c>
      <c r="B2004" s="93">
        <v>39309</v>
      </c>
      <c r="C2004" s="48">
        <v>142.720001</v>
      </c>
      <c r="D2004" s="48">
        <v>144.46000699999999</v>
      </c>
      <c r="E2004" s="48">
        <v>140.61999499999999</v>
      </c>
      <c r="F2004" s="48">
        <v>141.03999300000001</v>
      </c>
      <c r="G2004" s="49">
        <v>323834000</v>
      </c>
      <c r="H2004" s="48">
        <v>119.290296</v>
      </c>
      <c r="I2004" s="52">
        <f t="shared" si="237"/>
        <v>0.84579056948762033</v>
      </c>
      <c r="J2004" s="52">
        <f t="shared" ca="1" si="238"/>
        <v>1</v>
      </c>
      <c r="K2004" s="48">
        <f t="shared" si="233"/>
        <v>120.71</v>
      </c>
      <c r="L2004" s="48">
        <f t="shared" si="234"/>
        <v>122.18</v>
      </c>
      <c r="M2004" s="48">
        <f t="shared" si="235"/>
        <v>118.94</v>
      </c>
      <c r="N2004" s="48">
        <f t="shared" si="236"/>
        <v>119.29</v>
      </c>
      <c r="O2004" s="49">
        <f t="shared" ca="1" si="239"/>
        <v>323834000</v>
      </c>
    </row>
    <row r="2005" spans="1:15" x14ac:dyDescent="0.25">
      <c r="A2005">
        <v>1990</v>
      </c>
      <c r="B2005" s="93">
        <v>39308</v>
      </c>
      <c r="C2005" s="48">
        <v>145.699997</v>
      </c>
      <c r="D2005" s="48">
        <v>146.05999800000001</v>
      </c>
      <c r="E2005" s="48">
        <v>142.720001</v>
      </c>
      <c r="F2005" s="48">
        <v>143.009995</v>
      </c>
      <c r="G2005" s="49">
        <v>264134500</v>
      </c>
      <c r="H2005" s="48">
        <v>120.956504</v>
      </c>
      <c r="I2005" s="52">
        <f t="shared" si="237"/>
        <v>0.84579056170164879</v>
      </c>
      <c r="J2005" s="52">
        <f t="shared" ca="1" si="238"/>
        <v>1</v>
      </c>
      <c r="K2005" s="48">
        <f t="shared" si="233"/>
        <v>123.23</v>
      </c>
      <c r="L2005" s="48">
        <f t="shared" si="234"/>
        <v>123.54</v>
      </c>
      <c r="M2005" s="48">
        <f t="shared" si="235"/>
        <v>120.71</v>
      </c>
      <c r="N2005" s="48">
        <f t="shared" si="236"/>
        <v>120.96</v>
      </c>
      <c r="O2005" s="49">
        <f t="shared" ca="1" si="239"/>
        <v>264134500</v>
      </c>
    </row>
    <row r="2006" spans="1:15" x14ac:dyDescent="0.25">
      <c r="A2006">
        <v>1991</v>
      </c>
      <c r="B2006" s="93">
        <v>39307</v>
      </c>
      <c r="C2006" s="48">
        <v>146.5</v>
      </c>
      <c r="D2006" s="48">
        <v>146.88999899999999</v>
      </c>
      <c r="E2006" s="48">
        <v>145.020004</v>
      </c>
      <c r="F2006" s="48">
        <v>145.229996</v>
      </c>
      <c r="G2006" s="49">
        <v>181917200</v>
      </c>
      <c r="H2006" s="48">
        <v>122.83416</v>
      </c>
      <c r="I2006" s="52">
        <f t="shared" si="237"/>
        <v>0.84579056244000717</v>
      </c>
      <c r="J2006" s="52">
        <f t="shared" ca="1" si="238"/>
        <v>1</v>
      </c>
      <c r="K2006" s="48">
        <f t="shared" si="233"/>
        <v>123.91</v>
      </c>
      <c r="L2006" s="48">
        <f t="shared" si="234"/>
        <v>124.24</v>
      </c>
      <c r="M2006" s="48">
        <f t="shared" si="235"/>
        <v>122.66</v>
      </c>
      <c r="N2006" s="48">
        <f t="shared" si="236"/>
        <v>122.83</v>
      </c>
      <c r="O2006" s="49">
        <f t="shared" ca="1" si="239"/>
        <v>181917200</v>
      </c>
    </row>
    <row r="2007" spans="1:15" x14ac:dyDescent="0.25">
      <c r="A2007">
        <v>1992</v>
      </c>
      <c r="B2007" s="93">
        <v>39304</v>
      </c>
      <c r="C2007" s="48">
        <v>144.38999899999999</v>
      </c>
      <c r="D2007" s="48">
        <v>146.5</v>
      </c>
      <c r="E2007" s="48">
        <v>143.11999499999999</v>
      </c>
      <c r="F2007" s="48">
        <v>144.71000699999999</v>
      </c>
      <c r="G2007" s="49">
        <v>411018400</v>
      </c>
      <c r="H2007" s="48">
        <v>122.394358</v>
      </c>
      <c r="I2007" s="52">
        <f t="shared" si="237"/>
        <v>0.84579056098034744</v>
      </c>
      <c r="J2007" s="52">
        <f t="shared" ca="1" si="238"/>
        <v>1</v>
      </c>
      <c r="K2007" s="48">
        <f t="shared" si="233"/>
        <v>122.12</v>
      </c>
      <c r="L2007" s="48">
        <f t="shared" si="234"/>
        <v>123.91</v>
      </c>
      <c r="M2007" s="48">
        <f t="shared" si="235"/>
        <v>121.05</v>
      </c>
      <c r="N2007" s="48">
        <f t="shared" si="236"/>
        <v>122.39</v>
      </c>
      <c r="O2007" s="49">
        <f t="shared" ca="1" si="239"/>
        <v>411018400</v>
      </c>
    </row>
    <row r="2008" spans="1:15" x14ac:dyDescent="0.25">
      <c r="A2008">
        <v>1993</v>
      </c>
      <c r="B2008" s="93">
        <v>39303</v>
      </c>
      <c r="C2008" s="48">
        <v>147.429993</v>
      </c>
      <c r="D2008" s="48">
        <v>148.949997</v>
      </c>
      <c r="E2008" s="48">
        <v>145.28999300000001</v>
      </c>
      <c r="F2008" s="48">
        <v>145.38999899999999</v>
      </c>
      <c r="G2008" s="49">
        <v>357622100</v>
      </c>
      <c r="H2008" s="48">
        <v>122.96948999999999</v>
      </c>
      <c r="I2008" s="52">
        <f t="shared" si="237"/>
        <v>0.8457905691298615</v>
      </c>
      <c r="J2008" s="52">
        <f t="shared" ca="1" si="238"/>
        <v>1</v>
      </c>
      <c r="K2008" s="48">
        <f t="shared" si="233"/>
        <v>124.69</v>
      </c>
      <c r="L2008" s="48">
        <f t="shared" si="234"/>
        <v>125.98</v>
      </c>
      <c r="M2008" s="48">
        <f t="shared" si="235"/>
        <v>122.88</v>
      </c>
      <c r="N2008" s="48">
        <f t="shared" si="236"/>
        <v>122.97</v>
      </c>
      <c r="O2008" s="49">
        <f t="shared" ca="1" si="239"/>
        <v>357622100</v>
      </c>
    </row>
    <row r="2009" spans="1:15" x14ac:dyDescent="0.25">
      <c r="A2009">
        <v>1994</v>
      </c>
      <c r="B2009" s="93">
        <v>39302</v>
      </c>
      <c r="C2009" s="48">
        <v>148.41000399999999</v>
      </c>
      <c r="D2009" s="48">
        <v>150.58999600000001</v>
      </c>
      <c r="E2009" s="48">
        <v>147.33999600000001</v>
      </c>
      <c r="F2009" s="48">
        <v>149.83000200000001</v>
      </c>
      <c r="G2009" s="49">
        <v>274930600</v>
      </c>
      <c r="H2009" s="48">
        <v>126.724802</v>
      </c>
      <c r="I2009" s="52">
        <f t="shared" si="237"/>
        <v>0.84579056469611469</v>
      </c>
      <c r="J2009" s="52">
        <f t="shared" ca="1" si="238"/>
        <v>1</v>
      </c>
      <c r="K2009" s="48">
        <f t="shared" si="233"/>
        <v>125.52</v>
      </c>
      <c r="L2009" s="48">
        <f t="shared" si="234"/>
        <v>127.37</v>
      </c>
      <c r="M2009" s="48">
        <f t="shared" si="235"/>
        <v>124.62</v>
      </c>
      <c r="N2009" s="48">
        <f t="shared" si="236"/>
        <v>126.72</v>
      </c>
      <c r="O2009" s="49">
        <f t="shared" ca="1" si="239"/>
        <v>274930600</v>
      </c>
    </row>
    <row r="2010" spans="1:15" x14ac:dyDescent="0.25">
      <c r="A2010">
        <v>1995</v>
      </c>
      <c r="B2010" s="93">
        <v>39301</v>
      </c>
      <c r="C2010" s="48">
        <v>145.94000199999999</v>
      </c>
      <c r="D2010" s="48">
        <v>149</v>
      </c>
      <c r="E2010" s="48">
        <v>145.229996</v>
      </c>
      <c r="F2010" s="48">
        <v>147.770004</v>
      </c>
      <c r="G2010" s="49">
        <v>232568700</v>
      </c>
      <c r="H2010" s="48">
        <v>124.98247499999999</v>
      </c>
      <c r="I2010" s="52">
        <f t="shared" si="237"/>
        <v>0.84579056382782525</v>
      </c>
      <c r="J2010" s="52">
        <f t="shared" ca="1" si="238"/>
        <v>1</v>
      </c>
      <c r="K2010" s="48">
        <f t="shared" si="233"/>
        <v>123.43</v>
      </c>
      <c r="L2010" s="48">
        <f t="shared" si="234"/>
        <v>126.02</v>
      </c>
      <c r="M2010" s="48">
        <f t="shared" si="235"/>
        <v>122.83</v>
      </c>
      <c r="N2010" s="48">
        <f t="shared" si="236"/>
        <v>124.98</v>
      </c>
      <c r="O2010" s="49">
        <f t="shared" ca="1" si="239"/>
        <v>232568700</v>
      </c>
    </row>
    <row r="2011" spans="1:15" x14ac:dyDescent="0.25">
      <c r="A2011">
        <v>1996</v>
      </c>
      <c r="B2011" s="93">
        <v>39300</v>
      </c>
      <c r="C2011" s="48">
        <v>144.21000699999999</v>
      </c>
      <c r="D2011" s="48">
        <v>146.83000200000001</v>
      </c>
      <c r="E2011" s="48">
        <v>142.529999</v>
      </c>
      <c r="F2011" s="48">
        <v>146.21000699999999</v>
      </c>
      <c r="G2011" s="49">
        <v>324980000</v>
      </c>
      <c r="H2011" s="48">
        <v>123.663044</v>
      </c>
      <c r="I2011" s="52">
        <f t="shared" si="237"/>
        <v>0.84579056206460623</v>
      </c>
      <c r="J2011" s="52">
        <f t="shared" ca="1" si="238"/>
        <v>1</v>
      </c>
      <c r="K2011" s="48">
        <f t="shared" si="233"/>
        <v>121.97</v>
      </c>
      <c r="L2011" s="48">
        <f t="shared" si="234"/>
        <v>124.19</v>
      </c>
      <c r="M2011" s="48">
        <f t="shared" si="235"/>
        <v>120.55</v>
      </c>
      <c r="N2011" s="48">
        <f t="shared" si="236"/>
        <v>123.66</v>
      </c>
      <c r="O2011" s="49">
        <f t="shared" ca="1" si="239"/>
        <v>324980000</v>
      </c>
    </row>
    <row r="2012" spans="1:15" x14ac:dyDescent="0.25">
      <c r="A2012">
        <v>1997</v>
      </c>
      <c r="B2012" s="93">
        <v>39297</v>
      </c>
      <c r="C2012" s="48">
        <v>147.279999</v>
      </c>
      <c r="D2012" s="48">
        <v>147.58000200000001</v>
      </c>
      <c r="E2012" s="48">
        <v>143.199997</v>
      </c>
      <c r="F2012" s="48">
        <v>143.800003</v>
      </c>
      <c r="G2012" s="49">
        <v>359398200</v>
      </c>
      <c r="H2012" s="48">
        <v>121.624686</v>
      </c>
      <c r="I2012" s="52">
        <f t="shared" si="237"/>
        <v>0.84579056649950135</v>
      </c>
      <c r="J2012" s="52">
        <f t="shared" ca="1" si="238"/>
        <v>1</v>
      </c>
      <c r="K2012" s="48">
        <f t="shared" si="233"/>
        <v>124.57</v>
      </c>
      <c r="L2012" s="48">
        <f t="shared" si="234"/>
        <v>124.82</v>
      </c>
      <c r="M2012" s="48">
        <f t="shared" si="235"/>
        <v>121.12</v>
      </c>
      <c r="N2012" s="48">
        <f t="shared" si="236"/>
        <v>121.62</v>
      </c>
      <c r="O2012" s="49">
        <f t="shared" ca="1" si="239"/>
        <v>359398200</v>
      </c>
    </row>
    <row r="2013" spans="1:15" x14ac:dyDescent="0.25">
      <c r="A2013">
        <v>1998</v>
      </c>
      <c r="B2013" s="93">
        <v>39296</v>
      </c>
      <c r="C2013" s="48">
        <v>146.759995</v>
      </c>
      <c r="D2013" s="48">
        <v>147.759995</v>
      </c>
      <c r="E2013" s="48">
        <v>145.259995</v>
      </c>
      <c r="F2013" s="48">
        <v>147.60000600000001</v>
      </c>
      <c r="G2013" s="49">
        <v>294758400</v>
      </c>
      <c r="H2013" s="48">
        <v>124.83869300000001</v>
      </c>
      <c r="I2013" s="52">
        <f t="shared" si="237"/>
        <v>0.84579056859929935</v>
      </c>
      <c r="J2013" s="52">
        <f t="shared" ca="1" si="238"/>
        <v>1</v>
      </c>
      <c r="K2013" s="48">
        <f t="shared" si="233"/>
        <v>124.13</v>
      </c>
      <c r="L2013" s="48">
        <f t="shared" si="234"/>
        <v>124.97</v>
      </c>
      <c r="M2013" s="48">
        <f t="shared" si="235"/>
        <v>122.86</v>
      </c>
      <c r="N2013" s="48">
        <f t="shared" si="236"/>
        <v>124.84</v>
      </c>
      <c r="O2013" s="49">
        <f t="shared" ca="1" si="239"/>
        <v>294758400</v>
      </c>
    </row>
    <row r="2014" spans="1:15" x14ac:dyDescent="0.25">
      <c r="A2014">
        <v>1999</v>
      </c>
      <c r="B2014" s="93">
        <v>39295</v>
      </c>
      <c r="C2014" s="48">
        <v>145.179993</v>
      </c>
      <c r="D2014" s="48">
        <v>147.009995</v>
      </c>
      <c r="E2014" s="48">
        <v>143.949997</v>
      </c>
      <c r="F2014" s="48">
        <v>146.429993</v>
      </c>
      <c r="G2014" s="49">
        <v>467670000</v>
      </c>
      <c r="H2014" s="48">
        <v>123.84910600000001</v>
      </c>
      <c r="I2014" s="52">
        <f t="shared" si="237"/>
        <v>0.84579056150060739</v>
      </c>
      <c r="J2014" s="52">
        <f t="shared" ca="1" si="238"/>
        <v>1</v>
      </c>
      <c r="K2014" s="48">
        <f t="shared" si="233"/>
        <v>122.79</v>
      </c>
      <c r="L2014" s="48">
        <f t="shared" si="234"/>
        <v>124.34</v>
      </c>
      <c r="M2014" s="48">
        <f t="shared" si="235"/>
        <v>121.75</v>
      </c>
      <c r="N2014" s="48">
        <f t="shared" si="236"/>
        <v>123.85</v>
      </c>
      <c r="O2014" s="49">
        <f t="shared" ca="1" si="239"/>
        <v>467670000</v>
      </c>
    </row>
    <row r="2015" spans="1:15" x14ac:dyDescent="0.25">
      <c r="A2015">
        <v>2000</v>
      </c>
      <c r="B2015" s="93">
        <v>39294</v>
      </c>
      <c r="C2015" s="48">
        <v>148.33000200000001</v>
      </c>
      <c r="D2015" s="48">
        <v>149.46000699999999</v>
      </c>
      <c r="E2015" s="48">
        <v>145.03999300000001</v>
      </c>
      <c r="F2015" s="48">
        <v>145.720001</v>
      </c>
      <c r="G2015" s="49">
        <v>316976700</v>
      </c>
      <c r="H2015" s="48">
        <v>123.24860200000001</v>
      </c>
      <c r="I2015" s="52">
        <f t="shared" si="237"/>
        <v>0.84579056515378426</v>
      </c>
      <c r="J2015" s="52">
        <f t="shared" ca="1" si="238"/>
        <v>1</v>
      </c>
      <c r="K2015" s="48">
        <f t="shared" si="233"/>
        <v>125.46</v>
      </c>
      <c r="L2015" s="48">
        <f t="shared" si="234"/>
        <v>126.41</v>
      </c>
      <c r="M2015" s="48">
        <f t="shared" si="235"/>
        <v>122.67</v>
      </c>
      <c r="N2015" s="48">
        <f t="shared" si="236"/>
        <v>123.25</v>
      </c>
      <c r="O2015" s="49">
        <f t="shared" ca="1" si="239"/>
        <v>316976700</v>
      </c>
    </row>
    <row r="2016" spans="1:15" x14ac:dyDescent="0.25">
      <c r="A2016">
        <v>2001</v>
      </c>
      <c r="B2016" s="93">
        <v>39293</v>
      </c>
      <c r="C2016" s="48">
        <v>145.929993</v>
      </c>
      <c r="D2016" s="48">
        <v>147.80999800000001</v>
      </c>
      <c r="E2016" s="48">
        <v>145.28999300000001</v>
      </c>
      <c r="F2016" s="48">
        <v>147.38000500000001</v>
      </c>
      <c r="G2016" s="49">
        <v>283017500</v>
      </c>
      <c r="H2016" s="48">
        <v>124.652618</v>
      </c>
      <c r="I2016" s="52">
        <f t="shared" si="237"/>
        <v>0.84579056704469502</v>
      </c>
      <c r="J2016" s="52">
        <f t="shared" ca="1" si="238"/>
        <v>1</v>
      </c>
      <c r="K2016" s="48">
        <f t="shared" si="233"/>
        <v>123.43</v>
      </c>
      <c r="L2016" s="48">
        <f t="shared" si="234"/>
        <v>125.02</v>
      </c>
      <c r="M2016" s="48">
        <f t="shared" si="235"/>
        <v>122.88</v>
      </c>
      <c r="N2016" s="48">
        <f t="shared" si="236"/>
        <v>124.65</v>
      </c>
      <c r="O2016" s="49">
        <f t="shared" ca="1" si="239"/>
        <v>283017500</v>
      </c>
    </row>
    <row r="2017" spans="1:15" x14ac:dyDescent="0.25">
      <c r="A2017">
        <v>2002</v>
      </c>
      <c r="B2017" s="93">
        <v>39290</v>
      </c>
      <c r="C2017" s="48">
        <v>148.21000699999999</v>
      </c>
      <c r="D2017" s="48">
        <v>148.86999499999999</v>
      </c>
      <c r="E2017" s="48">
        <v>145.050003</v>
      </c>
      <c r="F2017" s="48">
        <v>145.11000100000001</v>
      </c>
      <c r="G2017" s="49">
        <v>422987600</v>
      </c>
      <c r="H2017" s="48">
        <v>122.732669</v>
      </c>
      <c r="I2017" s="52">
        <f t="shared" si="237"/>
        <v>0.84579055994906915</v>
      </c>
      <c r="J2017" s="52">
        <f t="shared" ca="1" si="238"/>
        <v>1</v>
      </c>
      <c r="K2017" s="48">
        <f t="shared" si="233"/>
        <v>125.35</v>
      </c>
      <c r="L2017" s="48">
        <f t="shared" si="234"/>
        <v>125.91</v>
      </c>
      <c r="M2017" s="48">
        <f t="shared" si="235"/>
        <v>122.68</v>
      </c>
      <c r="N2017" s="48">
        <f t="shared" si="236"/>
        <v>122.73</v>
      </c>
      <c r="O2017" s="49">
        <f t="shared" ca="1" si="239"/>
        <v>422987600</v>
      </c>
    </row>
    <row r="2018" spans="1:15" x14ac:dyDescent="0.25">
      <c r="A2018">
        <v>2003</v>
      </c>
      <c r="B2018" s="93">
        <v>39289</v>
      </c>
      <c r="C2018" s="48">
        <v>150.19000199999999</v>
      </c>
      <c r="D2018" s="48">
        <v>150.800003</v>
      </c>
      <c r="E2018" s="48">
        <v>146.38999899999999</v>
      </c>
      <c r="F2018" s="48">
        <v>148.020004</v>
      </c>
      <c r="G2018" s="49">
        <v>467592500</v>
      </c>
      <c r="H2018" s="48">
        <v>125.193923</v>
      </c>
      <c r="I2018" s="52">
        <f t="shared" si="237"/>
        <v>0.84579056625346394</v>
      </c>
      <c r="J2018" s="52">
        <f t="shared" ca="1" si="238"/>
        <v>1</v>
      </c>
      <c r="K2018" s="48">
        <f t="shared" si="233"/>
        <v>127.03</v>
      </c>
      <c r="L2018" s="48">
        <f t="shared" si="234"/>
        <v>127.55</v>
      </c>
      <c r="M2018" s="48">
        <f t="shared" si="235"/>
        <v>123.82</v>
      </c>
      <c r="N2018" s="48">
        <f t="shared" si="236"/>
        <v>125.19</v>
      </c>
      <c r="O2018" s="49">
        <f t="shared" ca="1" si="239"/>
        <v>467592500</v>
      </c>
    </row>
    <row r="2019" spans="1:15" x14ac:dyDescent="0.25">
      <c r="A2019">
        <v>2004</v>
      </c>
      <c r="B2019" s="93">
        <v>39288</v>
      </c>
      <c r="C2019" s="48">
        <v>152.020004</v>
      </c>
      <c r="D2019" s="48">
        <v>152.38999899999999</v>
      </c>
      <c r="E2019" s="48">
        <v>150.25</v>
      </c>
      <c r="F2019" s="48">
        <v>151.61000100000001</v>
      </c>
      <c r="G2019" s="49">
        <v>265214500</v>
      </c>
      <c r="H2019" s="48">
        <v>128.23030800000001</v>
      </c>
      <c r="I2019" s="52">
        <f t="shared" si="237"/>
        <v>0.84579056232576633</v>
      </c>
      <c r="J2019" s="52">
        <f t="shared" ca="1" si="238"/>
        <v>1</v>
      </c>
      <c r="K2019" s="48">
        <f t="shared" si="233"/>
        <v>128.58000000000001</v>
      </c>
      <c r="L2019" s="48">
        <f t="shared" si="234"/>
        <v>128.88999999999999</v>
      </c>
      <c r="M2019" s="48">
        <f t="shared" si="235"/>
        <v>127.08</v>
      </c>
      <c r="N2019" s="48">
        <f t="shared" si="236"/>
        <v>128.22999999999999</v>
      </c>
      <c r="O2019" s="49">
        <f t="shared" ca="1" si="239"/>
        <v>265214500</v>
      </c>
    </row>
    <row r="2020" spans="1:15" x14ac:dyDescent="0.25">
      <c r="A2020">
        <v>2005</v>
      </c>
      <c r="B2020" s="93">
        <v>39287</v>
      </c>
      <c r="C2020" s="48">
        <v>153.11999499999999</v>
      </c>
      <c r="D2020" s="48">
        <v>154.279999</v>
      </c>
      <c r="E2020" s="48">
        <v>150.759995</v>
      </c>
      <c r="F2020" s="48">
        <v>151.300003</v>
      </c>
      <c r="G2020" s="49">
        <v>256732400</v>
      </c>
      <c r="H2020" s="48">
        <v>127.968115</v>
      </c>
      <c r="I2020" s="52">
        <f t="shared" si="237"/>
        <v>0.84579056485544146</v>
      </c>
      <c r="J2020" s="52">
        <f t="shared" ca="1" si="238"/>
        <v>1</v>
      </c>
      <c r="K2020" s="48">
        <f t="shared" si="233"/>
        <v>129.51</v>
      </c>
      <c r="L2020" s="48">
        <f t="shared" si="234"/>
        <v>130.49</v>
      </c>
      <c r="M2020" s="48">
        <f t="shared" si="235"/>
        <v>127.51</v>
      </c>
      <c r="N2020" s="48">
        <f t="shared" si="236"/>
        <v>127.97</v>
      </c>
      <c r="O2020" s="49">
        <f t="shared" ca="1" si="239"/>
        <v>256732400</v>
      </c>
    </row>
    <row r="2021" spans="1:15" x14ac:dyDescent="0.25">
      <c r="A2021">
        <v>2006</v>
      </c>
      <c r="B2021" s="93">
        <v>39286</v>
      </c>
      <c r="C2021" s="48">
        <v>154.179993</v>
      </c>
      <c r="D2021" s="48">
        <v>154.720001</v>
      </c>
      <c r="E2021" s="48">
        <v>153.300003</v>
      </c>
      <c r="F2021" s="48">
        <v>153.970001</v>
      </c>
      <c r="G2021" s="49">
        <v>121183900</v>
      </c>
      <c r="H2021" s="48">
        <v>130.22637399999999</v>
      </c>
      <c r="I2021" s="52">
        <f t="shared" si="237"/>
        <v>0.84579056409826225</v>
      </c>
      <c r="J2021" s="52">
        <f t="shared" ca="1" si="238"/>
        <v>1</v>
      </c>
      <c r="K2021" s="48">
        <f t="shared" si="233"/>
        <v>130.4</v>
      </c>
      <c r="L2021" s="48">
        <f t="shared" si="234"/>
        <v>130.86000000000001</v>
      </c>
      <c r="M2021" s="48">
        <f t="shared" si="235"/>
        <v>129.66</v>
      </c>
      <c r="N2021" s="48">
        <f t="shared" si="236"/>
        <v>130.22999999999999</v>
      </c>
      <c r="O2021" s="49">
        <f t="shared" ca="1" si="239"/>
        <v>121183900</v>
      </c>
    </row>
    <row r="2022" spans="1:15" x14ac:dyDescent="0.25">
      <c r="A2022">
        <v>2007</v>
      </c>
      <c r="B2022" s="93">
        <v>39283</v>
      </c>
      <c r="C2022" s="48">
        <v>154.88999899999999</v>
      </c>
      <c r="D2022" s="48">
        <v>154.990005</v>
      </c>
      <c r="E2022" s="48">
        <v>152.83000200000001</v>
      </c>
      <c r="F2022" s="48">
        <v>153.5</v>
      </c>
      <c r="G2022" s="49">
        <v>245502500</v>
      </c>
      <c r="H2022" s="48">
        <v>129.82885200000001</v>
      </c>
      <c r="I2022" s="52">
        <f t="shared" si="237"/>
        <v>0.84579056677524433</v>
      </c>
      <c r="J2022" s="52">
        <f t="shared" ca="1" si="238"/>
        <v>1</v>
      </c>
      <c r="K2022" s="48">
        <f t="shared" si="233"/>
        <v>131</v>
      </c>
      <c r="L2022" s="48">
        <f t="shared" si="234"/>
        <v>131.09</v>
      </c>
      <c r="M2022" s="48">
        <f t="shared" si="235"/>
        <v>129.26</v>
      </c>
      <c r="N2022" s="48">
        <f t="shared" si="236"/>
        <v>129.83000000000001</v>
      </c>
      <c r="O2022" s="49">
        <f t="shared" ca="1" si="239"/>
        <v>245502500</v>
      </c>
    </row>
    <row r="2023" spans="1:15" x14ac:dyDescent="0.25">
      <c r="A2023">
        <v>2008</v>
      </c>
      <c r="B2023" s="93">
        <v>39282</v>
      </c>
      <c r="C2023" s="48">
        <v>155.199997</v>
      </c>
      <c r="D2023" s="48">
        <v>155.529999</v>
      </c>
      <c r="E2023" s="48">
        <v>154.75</v>
      </c>
      <c r="F2023" s="48">
        <v>155.070007</v>
      </c>
      <c r="G2023" s="49">
        <v>145212700</v>
      </c>
      <c r="H2023" s="48">
        <v>131.15674899999999</v>
      </c>
      <c r="I2023" s="52">
        <f t="shared" si="237"/>
        <v>0.84579056606349412</v>
      </c>
      <c r="J2023" s="52">
        <f t="shared" ca="1" si="238"/>
        <v>1</v>
      </c>
      <c r="K2023" s="48">
        <f t="shared" si="233"/>
        <v>131.27000000000001</v>
      </c>
      <c r="L2023" s="48">
        <f t="shared" si="234"/>
        <v>131.55000000000001</v>
      </c>
      <c r="M2023" s="48">
        <f t="shared" si="235"/>
        <v>130.88999999999999</v>
      </c>
      <c r="N2023" s="48">
        <f t="shared" si="236"/>
        <v>131.16</v>
      </c>
      <c r="O2023" s="49">
        <f t="shared" ca="1" si="239"/>
        <v>145212700</v>
      </c>
    </row>
    <row r="2024" spans="1:15" x14ac:dyDescent="0.25">
      <c r="A2024">
        <v>2009</v>
      </c>
      <c r="B2024" s="93">
        <v>39281</v>
      </c>
      <c r="C2024" s="48">
        <v>154.229996</v>
      </c>
      <c r="D2024" s="48">
        <v>154.800003</v>
      </c>
      <c r="E2024" s="48">
        <v>153.300003</v>
      </c>
      <c r="F2024" s="48">
        <v>154.470001</v>
      </c>
      <c r="G2024" s="49">
        <v>237887400</v>
      </c>
      <c r="H2024" s="48">
        <v>130.64927</v>
      </c>
      <c r="I2024" s="52">
        <f t="shared" si="237"/>
        <v>0.84579056874609593</v>
      </c>
      <c r="J2024" s="52">
        <f t="shared" ca="1" si="238"/>
        <v>1</v>
      </c>
      <c r="K2024" s="48">
        <f t="shared" si="233"/>
        <v>130.44999999999999</v>
      </c>
      <c r="L2024" s="48">
        <f t="shared" si="234"/>
        <v>130.93</v>
      </c>
      <c r="M2024" s="48">
        <f t="shared" si="235"/>
        <v>129.66</v>
      </c>
      <c r="N2024" s="48">
        <f t="shared" si="236"/>
        <v>130.65</v>
      </c>
      <c r="O2024" s="49">
        <f t="shared" ca="1" si="239"/>
        <v>237887400</v>
      </c>
    </row>
    <row r="2025" spans="1:15" x14ac:dyDescent="0.25">
      <c r="A2025">
        <v>2010</v>
      </c>
      <c r="B2025" s="93">
        <v>39280</v>
      </c>
      <c r="C2025" s="48">
        <v>154.929993</v>
      </c>
      <c r="D2025" s="48">
        <v>155.479996</v>
      </c>
      <c r="E2025" s="48">
        <v>154.679993</v>
      </c>
      <c r="F2025" s="48">
        <v>154.75</v>
      </c>
      <c r="G2025" s="49">
        <v>126201300</v>
      </c>
      <c r="H2025" s="48">
        <v>130.88609</v>
      </c>
      <c r="I2025" s="52">
        <f t="shared" si="237"/>
        <v>0.84579056542810982</v>
      </c>
      <c r="J2025" s="52">
        <f t="shared" ca="1" si="238"/>
        <v>1</v>
      </c>
      <c r="K2025" s="48">
        <f t="shared" si="233"/>
        <v>131.04</v>
      </c>
      <c r="L2025" s="48">
        <f t="shared" si="234"/>
        <v>131.5</v>
      </c>
      <c r="M2025" s="48">
        <f t="shared" si="235"/>
        <v>130.83000000000001</v>
      </c>
      <c r="N2025" s="48">
        <f t="shared" si="236"/>
        <v>130.88999999999999</v>
      </c>
      <c r="O2025" s="49">
        <f t="shared" ca="1" si="239"/>
        <v>126201300</v>
      </c>
    </row>
    <row r="2026" spans="1:15" x14ac:dyDescent="0.25">
      <c r="A2026">
        <v>2011</v>
      </c>
      <c r="B2026" s="93">
        <v>39279</v>
      </c>
      <c r="C2026" s="48">
        <v>154.990005</v>
      </c>
      <c r="D2026" s="48">
        <v>155.529999</v>
      </c>
      <c r="E2026" s="48">
        <v>154.58000200000001</v>
      </c>
      <c r="F2026" s="48">
        <v>154.83000200000001</v>
      </c>
      <c r="G2026" s="49">
        <v>98378700</v>
      </c>
      <c r="H2026" s="48">
        <v>130.953755</v>
      </c>
      <c r="I2026" s="52">
        <f t="shared" si="237"/>
        <v>0.84579056583620016</v>
      </c>
      <c r="J2026" s="52">
        <f t="shared" ca="1" si="238"/>
        <v>1</v>
      </c>
      <c r="K2026" s="48">
        <f t="shared" si="233"/>
        <v>131.09</v>
      </c>
      <c r="L2026" s="48">
        <f t="shared" si="234"/>
        <v>131.55000000000001</v>
      </c>
      <c r="M2026" s="48">
        <f t="shared" si="235"/>
        <v>130.74</v>
      </c>
      <c r="N2026" s="48">
        <f t="shared" si="236"/>
        <v>130.94999999999999</v>
      </c>
      <c r="O2026" s="49">
        <f t="shared" ca="1" si="239"/>
        <v>98378700</v>
      </c>
    </row>
    <row r="2027" spans="1:15" x14ac:dyDescent="0.25">
      <c r="A2027">
        <v>2012</v>
      </c>
      <c r="B2027" s="93">
        <v>39276</v>
      </c>
      <c r="C2027" s="48">
        <v>154.570007</v>
      </c>
      <c r="D2027" s="48">
        <v>155.46000699999999</v>
      </c>
      <c r="E2027" s="48">
        <v>154.38999899999999</v>
      </c>
      <c r="F2027" s="48">
        <v>154.85000600000001</v>
      </c>
      <c r="G2027" s="49">
        <v>111794300</v>
      </c>
      <c r="H2027" s="48">
        <v>130.970674</v>
      </c>
      <c r="I2027" s="52">
        <f t="shared" si="237"/>
        <v>0.84579056458028157</v>
      </c>
      <c r="J2027" s="52">
        <f t="shared" ca="1" si="238"/>
        <v>1</v>
      </c>
      <c r="K2027" s="48">
        <f t="shared" si="233"/>
        <v>130.72999999999999</v>
      </c>
      <c r="L2027" s="48">
        <f t="shared" si="234"/>
        <v>131.49</v>
      </c>
      <c r="M2027" s="48">
        <f t="shared" si="235"/>
        <v>130.58000000000001</v>
      </c>
      <c r="N2027" s="48">
        <f t="shared" si="236"/>
        <v>130.97</v>
      </c>
      <c r="O2027" s="49">
        <f t="shared" ca="1" si="239"/>
        <v>111794300</v>
      </c>
    </row>
    <row r="2028" spans="1:15" x14ac:dyDescent="0.25">
      <c r="A2028">
        <v>2013</v>
      </c>
      <c r="B2028" s="93">
        <v>39275</v>
      </c>
      <c r="C2028" s="48">
        <v>152.36999499999999</v>
      </c>
      <c r="D2028" s="48">
        <v>154.75</v>
      </c>
      <c r="E2028" s="48">
        <v>152.33999600000001</v>
      </c>
      <c r="F2028" s="48">
        <v>154.38999899999999</v>
      </c>
      <c r="G2028" s="49">
        <v>133882500</v>
      </c>
      <c r="H2028" s="48">
        <v>130.581605</v>
      </c>
      <c r="I2028" s="52">
        <f t="shared" si="237"/>
        <v>0.84579056833856192</v>
      </c>
      <c r="J2028" s="52">
        <f t="shared" ca="1" si="238"/>
        <v>1</v>
      </c>
      <c r="K2028" s="48">
        <f t="shared" si="233"/>
        <v>128.87</v>
      </c>
      <c r="L2028" s="48">
        <f t="shared" si="234"/>
        <v>130.88999999999999</v>
      </c>
      <c r="M2028" s="48">
        <f t="shared" si="235"/>
        <v>128.85</v>
      </c>
      <c r="N2028" s="48">
        <f t="shared" si="236"/>
        <v>130.58000000000001</v>
      </c>
      <c r="O2028" s="49">
        <f t="shared" ca="1" si="239"/>
        <v>133882500</v>
      </c>
    </row>
    <row r="2029" spans="1:15" x14ac:dyDescent="0.25">
      <c r="A2029">
        <v>2014</v>
      </c>
      <c r="B2029" s="93">
        <v>39274</v>
      </c>
      <c r="C2029" s="48">
        <v>150.75</v>
      </c>
      <c r="D2029" s="48">
        <v>152.050003</v>
      </c>
      <c r="E2029" s="48">
        <v>150.520004</v>
      </c>
      <c r="F2029" s="48">
        <v>151.990005</v>
      </c>
      <c r="G2029" s="49">
        <v>175607600</v>
      </c>
      <c r="H2029" s="48">
        <v>128.55171300000001</v>
      </c>
      <c r="I2029" s="52">
        <f t="shared" si="237"/>
        <v>0.84579057024177351</v>
      </c>
      <c r="J2029" s="52">
        <f t="shared" ca="1" si="238"/>
        <v>1</v>
      </c>
      <c r="K2029" s="48">
        <f t="shared" si="233"/>
        <v>127.5</v>
      </c>
      <c r="L2029" s="48">
        <f t="shared" si="234"/>
        <v>128.6</v>
      </c>
      <c r="M2029" s="48">
        <f t="shared" si="235"/>
        <v>127.31</v>
      </c>
      <c r="N2029" s="48">
        <f t="shared" si="236"/>
        <v>128.55000000000001</v>
      </c>
      <c r="O2029" s="49">
        <f t="shared" ca="1" si="239"/>
        <v>175607600</v>
      </c>
    </row>
    <row r="2030" spans="1:15" x14ac:dyDescent="0.25">
      <c r="A2030">
        <v>2015</v>
      </c>
      <c r="B2030" s="93">
        <v>39273</v>
      </c>
      <c r="C2030" s="48">
        <v>152.28999300000001</v>
      </c>
      <c r="D2030" s="48">
        <v>152.61000100000001</v>
      </c>
      <c r="E2030" s="48">
        <v>150.770004</v>
      </c>
      <c r="F2030" s="48">
        <v>150.91999799999999</v>
      </c>
      <c r="G2030" s="49">
        <v>180362600</v>
      </c>
      <c r="H2030" s="48">
        <v>127.646711</v>
      </c>
      <c r="I2030" s="52">
        <f t="shared" si="237"/>
        <v>0.84579056911993866</v>
      </c>
      <c r="J2030" s="52">
        <f t="shared" ca="1" si="238"/>
        <v>1</v>
      </c>
      <c r="K2030" s="48">
        <f t="shared" si="233"/>
        <v>128.81</v>
      </c>
      <c r="L2030" s="48">
        <f t="shared" si="234"/>
        <v>129.08000000000001</v>
      </c>
      <c r="M2030" s="48">
        <f t="shared" si="235"/>
        <v>127.52</v>
      </c>
      <c r="N2030" s="48">
        <f t="shared" si="236"/>
        <v>127.65</v>
      </c>
      <c r="O2030" s="49">
        <f t="shared" ca="1" si="239"/>
        <v>180362600</v>
      </c>
    </row>
    <row r="2031" spans="1:15" x14ac:dyDescent="0.25">
      <c r="A2031">
        <v>2016</v>
      </c>
      <c r="B2031" s="93">
        <v>39272</v>
      </c>
      <c r="C2031" s="48">
        <v>153.16000399999999</v>
      </c>
      <c r="D2031" s="48">
        <v>153.36000100000001</v>
      </c>
      <c r="E2031" s="48">
        <v>152.61999499999999</v>
      </c>
      <c r="F2031" s="48">
        <v>153.10000600000001</v>
      </c>
      <c r="G2031" s="49">
        <v>72348100</v>
      </c>
      <c r="H2031" s="48">
        <v>129.49054100000001</v>
      </c>
      <c r="I2031" s="52">
        <f t="shared" si="237"/>
        <v>0.84579056776784189</v>
      </c>
      <c r="J2031" s="52">
        <f t="shared" ca="1" si="238"/>
        <v>1</v>
      </c>
      <c r="K2031" s="48">
        <f t="shared" si="233"/>
        <v>129.54</v>
      </c>
      <c r="L2031" s="48">
        <f t="shared" si="234"/>
        <v>129.71</v>
      </c>
      <c r="M2031" s="48">
        <f t="shared" si="235"/>
        <v>129.08000000000001</v>
      </c>
      <c r="N2031" s="48">
        <f t="shared" si="236"/>
        <v>129.49</v>
      </c>
      <c r="O2031" s="49">
        <f t="shared" ca="1" si="239"/>
        <v>72348100</v>
      </c>
    </row>
    <row r="2032" spans="1:15" x14ac:dyDescent="0.25">
      <c r="A2032">
        <v>2017</v>
      </c>
      <c r="B2032" s="93">
        <v>39269</v>
      </c>
      <c r="C2032" s="48">
        <v>152.38000500000001</v>
      </c>
      <c r="D2032" s="48">
        <v>153.16999799999999</v>
      </c>
      <c r="E2032" s="48">
        <v>151.929993</v>
      </c>
      <c r="F2032" s="48">
        <v>152.979996</v>
      </c>
      <c r="G2032" s="49">
        <v>81109000</v>
      </c>
      <c r="H2032" s="48">
        <v>129.389037</v>
      </c>
      <c r="I2032" s="52">
        <f t="shared" si="237"/>
        <v>0.84579056336228431</v>
      </c>
      <c r="J2032" s="52">
        <f t="shared" ca="1" si="238"/>
        <v>1</v>
      </c>
      <c r="K2032" s="48">
        <f t="shared" si="233"/>
        <v>128.88</v>
      </c>
      <c r="L2032" s="48">
        <f t="shared" si="234"/>
        <v>129.55000000000001</v>
      </c>
      <c r="M2032" s="48">
        <f t="shared" si="235"/>
        <v>128.5</v>
      </c>
      <c r="N2032" s="48">
        <f t="shared" si="236"/>
        <v>129.38999999999999</v>
      </c>
      <c r="O2032" s="49">
        <f t="shared" ca="1" si="239"/>
        <v>81109000</v>
      </c>
    </row>
    <row r="2033" spans="1:15" x14ac:dyDescent="0.25">
      <c r="A2033">
        <v>2018</v>
      </c>
      <c r="B2033" s="93">
        <v>39268</v>
      </c>
      <c r="C2033" s="48">
        <v>152.39999399999999</v>
      </c>
      <c r="D2033" s="48">
        <v>152.55999800000001</v>
      </c>
      <c r="E2033" s="48">
        <v>151.63000500000001</v>
      </c>
      <c r="F2033" s="48">
        <v>152.179993</v>
      </c>
      <c r="G2033" s="49">
        <v>89279000</v>
      </c>
      <c r="H2033" s="48">
        <v>128.712402</v>
      </c>
      <c r="I2033" s="52">
        <f t="shared" si="237"/>
        <v>0.84579056328383451</v>
      </c>
      <c r="J2033" s="52">
        <f t="shared" ca="1" si="238"/>
        <v>1</v>
      </c>
      <c r="K2033" s="48">
        <f t="shared" si="233"/>
        <v>128.9</v>
      </c>
      <c r="L2033" s="48">
        <f t="shared" si="234"/>
        <v>129.03</v>
      </c>
      <c r="M2033" s="48">
        <f t="shared" si="235"/>
        <v>128.25</v>
      </c>
      <c r="N2033" s="48">
        <f t="shared" si="236"/>
        <v>128.71</v>
      </c>
      <c r="O2033" s="49">
        <f t="shared" ca="1" si="239"/>
        <v>89279000</v>
      </c>
    </row>
    <row r="2034" spans="1:15" x14ac:dyDescent="0.25">
      <c r="A2034">
        <v>2019</v>
      </c>
      <c r="B2034" s="93">
        <v>39266</v>
      </c>
      <c r="C2034" s="48">
        <v>152.179993</v>
      </c>
      <c r="D2034" s="48">
        <v>152.5</v>
      </c>
      <c r="E2034" s="48">
        <v>151.990005</v>
      </c>
      <c r="F2034" s="48">
        <v>152.33999600000001</v>
      </c>
      <c r="G2034" s="49">
        <v>54048400</v>
      </c>
      <c r="H2034" s="48">
        <v>128.84773200000001</v>
      </c>
      <c r="I2034" s="52">
        <f t="shared" si="237"/>
        <v>0.84579056966760058</v>
      </c>
      <c r="J2034" s="52">
        <f t="shared" ca="1" si="238"/>
        <v>1</v>
      </c>
      <c r="K2034" s="48">
        <f t="shared" si="233"/>
        <v>128.71</v>
      </c>
      <c r="L2034" s="48">
        <f t="shared" si="234"/>
        <v>128.97999999999999</v>
      </c>
      <c r="M2034" s="48">
        <f t="shared" si="235"/>
        <v>128.55000000000001</v>
      </c>
      <c r="N2034" s="48">
        <f t="shared" si="236"/>
        <v>128.85</v>
      </c>
      <c r="O2034" s="49">
        <f t="shared" ca="1" si="239"/>
        <v>54048400</v>
      </c>
    </row>
    <row r="2035" spans="1:15" x14ac:dyDescent="0.25">
      <c r="A2035">
        <v>2020</v>
      </c>
      <c r="B2035" s="93">
        <v>39265</v>
      </c>
      <c r="C2035" s="48">
        <v>150.86999499999999</v>
      </c>
      <c r="D2035" s="48">
        <v>151.91999799999999</v>
      </c>
      <c r="E2035" s="48">
        <v>150.770004</v>
      </c>
      <c r="F2035" s="48">
        <v>151.78999300000001</v>
      </c>
      <c r="G2035" s="49">
        <v>103357000</v>
      </c>
      <c r="H2035" s="48">
        <v>128.382544</v>
      </c>
      <c r="I2035" s="52">
        <f t="shared" si="237"/>
        <v>0.84579056538990671</v>
      </c>
      <c r="J2035" s="52">
        <f t="shared" ca="1" si="238"/>
        <v>1</v>
      </c>
      <c r="K2035" s="48">
        <f t="shared" si="233"/>
        <v>127.6</v>
      </c>
      <c r="L2035" s="48">
        <f t="shared" si="234"/>
        <v>128.49</v>
      </c>
      <c r="M2035" s="48">
        <f t="shared" si="235"/>
        <v>127.52</v>
      </c>
      <c r="N2035" s="48">
        <f t="shared" si="236"/>
        <v>128.38</v>
      </c>
      <c r="O2035" s="49">
        <f t="shared" ca="1" si="239"/>
        <v>103357000</v>
      </c>
    </row>
    <row r="2036" spans="1:15" x14ac:dyDescent="0.25">
      <c r="A2036">
        <v>2021</v>
      </c>
      <c r="B2036" s="93">
        <v>39262</v>
      </c>
      <c r="C2036" s="48">
        <v>150.89999399999999</v>
      </c>
      <c r="D2036" s="48">
        <v>151.64999399999999</v>
      </c>
      <c r="E2036" s="48">
        <v>149.14999399999999</v>
      </c>
      <c r="F2036" s="48">
        <v>150.429993</v>
      </c>
      <c r="G2036" s="49">
        <v>199701800</v>
      </c>
      <c r="H2036" s="48">
        <v>127.232269</v>
      </c>
      <c r="I2036" s="52">
        <f t="shared" si="237"/>
        <v>0.84579056651288953</v>
      </c>
      <c r="J2036" s="52">
        <f t="shared" ca="1" si="238"/>
        <v>1</v>
      </c>
      <c r="K2036" s="48">
        <f t="shared" si="233"/>
        <v>127.63</v>
      </c>
      <c r="L2036" s="48">
        <f t="shared" si="234"/>
        <v>128.26</v>
      </c>
      <c r="M2036" s="48">
        <f t="shared" si="235"/>
        <v>126.15</v>
      </c>
      <c r="N2036" s="48">
        <f t="shared" si="236"/>
        <v>127.23</v>
      </c>
      <c r="O2036" s="49">
        <f t="shared" ca="1" si="239"/>
        <v>199701800</v>
      </c>
    </row>
    <row r="2037" spans="1:15" x14ac:dyDescent="0.25">
      <c r="A2037">
        <v>2022</v>
      </c>
      <c r="B2037" s="93">
        <v>39261</v>
      </c>
      <c r="C2037" s="48">
        <v>150.38000500000001</v>
      </c>
      <c r="D2037" s="48">
        <v>151.41000399999999</v>
      </c>
      <c r="E2037" s="48">
        <v>149.66999799999999</v>
      </c>
      <c r="F2037" s="48">
        <v>150.38000500000001</v>
      </c>
      <c r="G2037" s="49">
        <v>157705000</v>
      </c>
      <c r="H2037" s="48">
        <v>127.189989</v>
      </c>
      <c r="I2037" s="52">
        <f t="shared" si="237"/>
        <v>0.84579056238227934</v>
      </c>
      <c r="J2037" s="52">
        <f t="shared" ca="1" si="238"/>
        <v>1</v>
      </c>
      <c r="K2037" s="48">
        <f t="shared" si="233"/>
        <v>127.19</v>
      </c>
      <c r="L2037" s="48">
        <f t="shared" si="234"/>
        <v>128.06</v>
      </c>
      <c r="M2037" s="48">
        <f t="shared" si="235"/>
        <v>126.59</v>
      </c>
      <c r="N2037" s="48">
        <f t="shared" si="236"/>
        <v>127.19</v>
      </c>
      <c r="O2037" s="49">
        <f t="shared" ca="1" si="239"/>
        <v>157705000</v>
      </c>
    </row>
    <row r="2038" spans="1:15" x14ac:dyDescent="0.25">
      <c r="A2038">
        <v>2023</v>
      </c>
      <c r="B2038" s="93">
        <v>39260</v>
      </c>
      <c r="C2038" s="48">
        <v>148.13000500000001</v>
      </c>
      <c r="D2038" s="48">
        <v>150.570007</v>
      </c>
      <c r="E2038" s="48">
        <v>148.05999800000001</v>
      </c>
      <c r="F2038" s="48">
        <v>150.39999399999999</v>
      </c>
      <c r="G2038" s="49">
        <v>213638000</v>
      </c>
      <c r="H2038" s="48">
        <v>127.206896</v>
      </c>
      <c r="I2038" s="52">
        <f t="shared" si="237"/>
        <v>0.84579056565653854</v>
      </c>
      <c r="J2038" s="52">
        <f t="shared" ca="1" si="238"/>
        <v>1</v>
      </c>
      <c r="K2038" s="48">
        <f t="shared" si="233"/>
        <v>125.29</v>
      </c>
      <c r="L2038" s="48">
        <f t="shared" si="234"/>
        <v>127.35</v>
      </c>
      <c r="M2038" s="48">
        <f t="shared" si="235"/>
        <v>125.23</v>
      </c>
      <c r="N2038" s="48">
        <f t="shared" si="236"/>
        <v>127.21</v>
      </c>
      <c r="O2038" s="49">
        <f t="shared" ca="1" si="239"/>
        <v>213638000</v>
      </c>
    </row>
    <row r="2039" spans="1:15" x14ac:dyDescent="0.25">
      <c r="A2039">
        <v>2024</v>
      </c>
      <c r="B2039" s="93">
        <v>39259</v>
      </c>
      <c r="C2039" s="48">
        <v>150.21000699999999</v>
      </c>
      <c r="D2039" s="48">
        <v>150.46000699999999</v>
      </c>
      <c r="E2039" s="48">
        <v>148.279999</v>
      </c>
      <c r="F2039" s="48">
        <v>148.28999300000001</v>
      </c>
      <c r="G2039" s="49">
        <v>198445700</v>
      </c>
      <c r="H2039" s="48">
        <v>125.42227699999999</v>
      </c>
      <c r="I2039" s="52">
        <f t="shared" si="237"/>
        <v>0.84579056524737972</v>
      </c>
      <c r="J2039" s="52">
        <f t="shared" ca="1" si="238"/>
        <v>1</v>
      </c>
      <c r="K2039" s="48">
        <f t="shared" si="233"/>
        <v>127.05</v>
      </c>
      <c r="L2039" s="48">
        <f t="shared" si="234"/>
        <v>127.26</v>
      </c>
      <c r="M2039" s="48">
        <f t="shared" si="235"/>
        <v>125.41</v>
      </c>
      <c r="N2039" s="48">
        <f t="shared" si="236"/>
        <v>125.42</v>
      </c>
      <c r="O2039" s="49">
        <f t="shared" ca="1" si="239"/>
        <v>198445700</v>
      </c>
    </row>
    <row r="2040" spans="1:15" x14ac:dyDescent="0.25">
      <c r="A2040">
        <v>2025</v>
      </c>
      <c r="B2040" s="93">
        <v>39258</v>
      </c>
      <c r="C2040" s="48">
        <v>150.240005</v>
      </c>
      <c r="D2040" s="48">
        <v>151.25</v>
      </c>
      <c r="E2040" s="48">
        <v>149.020004</v>
      </c>
      <c r="F2040" s="48">
        <v>149.83000200000001</v>
      </c>
      <c r="G2040" s="49">
        <v>232014400</v>
      </c>
      <c r="H2040" s="48">
        <v>126.724802</v>
      </c>
      <c r="I2040" s="52">
        <f t="shared" si="237"/>
        <v>0.84579056469611469</v>
      </c>
      <c r="J2040" s="52">
        <f t="shared" ca="1" si="238"/>
        <v>1</v>
      </c>
      <c r="K2040" s="48">
        <f t="shared" si="233"/>
        <v>127.07</v>
      </c>
      <c r="L2040" s="48">
        <f t="shared" si="234"/>
        <v>127.93</v>
      </c>
      <c r="M2040" s="48">
        <f t="shared" si="235"/>
        <v>126.04</v>
      </c>
      <c r="N2040" s="48">
        <f t="shared" si="236"/>
        <v>126.72</v>
      </c>
      <c r="O2040" s="49">
        <f t="shared" ca="1" si="239"/>
        <v>232014400</v>
      </c>
    </row>
    <row r="2041" spans="1:15" x14ac:dyDescent="0.25">
      <c r="A2041">
        <v>2026</v>
      </c>
      <c r="B2041" s="93">
        <v>39255</v>
      </c>
      <c r="C2041" s="48">
        <v>151.520004</v>
      </c>
      <c r="D2041" s="48">
        <v>151.770004</v>
      </c>
      <c r="E2041" s="48">
        <v>149.85000600000001</v>
      </c>
      <c r="F2041" s="48">
        <v>150.550003</v>
      </c>
      <c r="G2041" s="49">
        <v>204964700</v>
      </c>
      <c r="H2041" s="48">
        <v>127.333772</v>
      </c>
      <c r="I2041" s="52">
        <f t="shared" si="237"/>
        <v>0.84579056434824507</v>
      </c>
      <c r="J2041" s="52">
        <f t="shared" ca="1" si="238"/>
        <v>1</v>
      </c>
      <c r="K2041" s="48">
        <f t="shared" si="233"/>
        <v>128.15</v>
      </c>
      <c r="L2041" s="48">
        <f t="shared" si="234"/>
        <v>128.37</v>
      </c>
      <c r="M2041" s="48">
        <f t="shared" si="235"/>
        <v>126.74</v>
      </c>
      <c r="N2041" s="48">
        <f t="shared" si="236"/>
        <v>127.33</v>
      </c>
      <c r="O2041" s="49">
        <f t="shared" ca="1" si="239"/>
        <v>204964700</v>
      </c>
    </row>
    <row r="2042" spans="1:15" x14ac:dyDescent="0.25">
      <c r="A2042">
        <v>2027</v>
      </c>
      <c r="B2042" s="93">
        <v>39254</v>
      </c>
      <c r="C2042" s="48">
        <v>151.08000200000001</v>
      </c>
      <c r="D2042" s="48">
        <v>152.11000100000001</v>
      </c>
      <c r="E2042" s="48">
        <v>150.25</v>
      </c>
      <c r="F2042" s="48">
        <v>151.979996</v>
      </c>
      <c r="G2042" s="49">
        <v>205262000</v>
      </c>
      <c r="H2042" s="48">
        <v>128.54324600000001</v>
      </c>
      <c r="I2042" s="52">
        <f t="shared" si="237"/>
        <v>0.84579056048928969</v>
      </c>
      <c r="J2042" s="52">
        <f t="shared" ca="1" si="238"/>
        <v>1</v>
      </c>
      <c r="K2042" s="48">
        <f t="shared" si="233"/>
        <v>127.78</v>
      </c>
      <c r="L2042" s="48">
        <f t="shared" si="234"/>
        <v>128.65</v>
      </c>
      <c r="M2042" s="48">
        <f t="shared" si="235"/>
        <v>127.08</v>
      </c>
      <c r="N2042" s="48">
        <f t="shared" si="236"/>
        <v>128.54</v>
      </c>
      <c r="O2042" s="49">
        <f t="shared" ca="1" si="239"/>
        <v>205262000</v>
      </c>
    </row>
    <row r="2043" spans="1:15" x14ac:dyDescent="0.25">
      <c r="A2043">
        <v>2028</v>
      </c>
      <c r="B2043" s="93">
        <v>39253</v>
      </c>
      <c r="C2043" s="48">
        <v>153.58000200000001</v>
      </c>
      <c r="D2043" s="48">
        <v>153.58000200000001</v>
      </c>
      <c r="E2043" s="48">
        <v>150.96000699999999</v>
      </c>
      <c r="F2043" s="48">
        <v>151.13999899999999</v>
      </c>
      <c r="G2043" s="49">
        <v>177119700</v>
      </c>
      <c r="H2043" s="48">
        <v>127.832785</v>
      </c>
      <c r="I2043" s="52">
        <f t="shared" si="237"/>
        <v>0.84579056401872821</v>
      </c>
      <c r="J2043" s="52">
        <f t="shared" ca="1" si="238"/>
        <v>1</v>
      </c>
      <c r="K2043" s="48">
        <f t="shared" si="233"/>
        <v>129.9</v>
      </c>
      <c r="L2043" s="48">
        <f t="shared" si="234"/>
        <v>129.9</v>
      </c>
      <c r="M2043" s="48">
        <f t="shared" si="235"/>
        <v>127.68</v>
      </c>
      <c r="N2043" s="48">
        <f t="shared" si="236"/>
        <v>127.83</v>
      </c>
      <c r="O2043" s="49">
        <f t="shared" ca="1" si="239"/>
        <v>177119700</v>
      </c>
    </row>
    <row r="2044" spans="1:15" x14ac:dyDescent="0.25">
      <c r="A2044">
        <v>2029</v>
      </c>
      <c r="B2044" s="93">
        <v>39252</v>
      </c>
      <c r="C2044" s="48">
        <v>152.550003</v>
      </c>
      <c r="D2044" s="48">
        <v>153.38000500000001</v>
      </c>
      <c r="E2044" s="48">
        <v>152.36000100000001</v>
      </c>
      <c r="F2044" s="48">
        <v>153.270004</v>
      </c>
      <c r="G2044" s="49">
        <v>110851700</v>
      </c>
      <c r="H2044" s="48">
        <v>129.63432399999999</v>
      </c>
      <c r="I2044" s="52">
        <f t="shared" si="237"/>
        <v>0.84579056969294519</v>
      </c>
      <c r="J2044" s="52">
        <f t="shared" ca="1" si="238"/>
        <v>1</v>
      </c>
      <c r="K2044" s="48">
        <f t="shared" si="233"/>
        <v>129.03</v>
      </c>
      <c r="L2044" s="48">
        <f t="shared" si="234"/>
        <v>129.72999999999999</v>
      </c>
      <c r="M2044" s="48">
        <f t="shared" si="235"/>
        <v>128.86000000000001</v>
      </c>
      <c r="N2044" s="48">
        <f t="shared" si="236"/>
        <v>129.63</v>
      </c>
      <c r="O2044" s="49">
        <f t="shared" ca="1" si="239"/>
        <v>110851700</v>
      </c>
    </row>
    <row r="2045" spans="1:15" x14ac:dyDescent="0.25">
      <c r="A2045">
        <v>2030</v>
      </c>
      <c r="B2045" s="93">
        <v>39251</v>
      </c>
      <c r="C2045" s="48">
        <v>153.38000500000001</v>
      </c>
      <c r="D2045" s="48">
        <v>153.38999899999999</v>
      </c>
      <c r="E2045" s="48">
        <v>152.66000399999999</v>
      </c>
      <c r="F2045" s="48">
        <v>152.88999899999999</v>
      </c>
      <c r="G2045" s="49">
        <v>88537500</v>
      </c>
      <c r="H2045" s="48">
        <v>129.31291899999999</v>
      </c>
      <c r="I2045" s="52">
        <f t="shared" si="237"/>
        <v>0.84579056737386726</v>
      </c>
      <c r="J2045" s="52">
        <f t="shared" ca="1" si="238"/>
        <v>1</v>
      </c>
      <c r="K2045" s="48">
        <f t="shared" si="233"/>
        <v>129.72999999999999</v>
      </c>
      <c r="L2045" s="48">
        <f t="shared" si="234"/>
        <v>129.74</v>
      </c>
      <c r="M2045" s="48">
        <f t="shared" si="235"/>
        <v>129.12</v>
      </c>
      <c r="N2045" s="48">
        <f t="shared" si="236"/>
        <v>129.31</v>
      </c>
      <c r="O2045" s="49">
        <f t="shared" ca="1" si="239"/>
        <v>88537500</v>
      </c>
    </row>
    <row r="2046" spans="1:15" x14ac:dyDescent="0.25">
      <c r="A2046">
        <v>2031</v>
      </c>
      <c r="B2046" s="93">
        <v>39248</v>
      </c>
      <c r="C2046" s="48">
        <v>153.13999899999999</v>
      </c>
      <c r="D2046" s="48">
        <v>153.66000399999999</v>
      </c>
      <c r="E2046" s="48">
        <v>152.929993</v>
      </c>
      <c r="F2046" s="48">
        <v>153.070007</v>
      </c>
      <c r="G2046" s="49">
        <v>154030800</v>
      </c>
      <c r="H2046" s="48">
        <v>129.46516800000001</v>
      </c>
      <c r="I2046" s="52">
        <f t="shared" si="237"/>
        <v>0.84579056692667431</v>
      </c>
      <c r="J2046" s="52">
        <f t="shared" ca="1" si="238"/>
        <v>1</v>
      </c>
      <c r="K2046" s="48">
        <f t="shared" si="233"/>
        <v>129.52000000000001</v>
      </c>
      <c r="L2046" s="48">
        <f t="shared" si="234"/>
        <v>129.96</v>
      </c>
      <c r="M2046" s="48">
        <f t="shared" si="235"/>
        <v>129.35</v>
      </c>
      <c r="N2046" s="48">
        <f t="shared" si="236"/>
        <v>129.47</v>
      </c>
      <c r="O2046" s="49">
        <f t="shared" ca="1" si="239"/>
        <v>154030800</v>
      </c>
    </row>
    <row r="2047" spans="1:15" x14ac:dyDescent="0.25">
      <c r="A2047">
        <v>2032</v>
      </c>
      <c r="B2047" s="93">
        <v>39247</v>
      </c>
      <c r="C2047" s="48">
        <v>152.05999800000001</v>
      </c>
      <c r="D2047" s="48">
        <v>153.11999499999999</v>
      </c>
      <c r="E2047" s="48">
        <v>152.029999</v>
      </c>
      <c r="F2047" s="48">
        <v>152.86000100000001</v>
      </c>
      <c r="G2047" s="49">
        <v>146396500</v>
      </c>
      <c r="H2047" s="48">
        <v>128.73271299999999</v>
      </c>
      <c r="I2047" s="52">
        <f t="shared" si="237"/>
        <v>0.84216088026847502</v>
      </c>
      <c r="J2047" s="52">
        <f t="shared" ca="1" si="238"/>
        <v>1</v>
      </c>
      <c r="K2047" s="48">
        <f t="shared" si="233"/>
        <v>128.06</v>
      </c>
      <c r="L2047" s="48">
        <f t="shared" si="234"/>
        <v>128.94999999999999</v>
      </c>
      <c r="M2047" s="48">
        <f t="shared" si="235"/>
        <v>128.03</v>
      </c>
      <c r="N2047" s="48">
        <f t="shared" si="236"/>
        <v>128.72999999999999</v>
      </c>
      <c r="O2047" s="49">
        <f t="shared" ca="1" si="239"/>
        <v>146396500</v>
      </c>
    </row>
    <row r="2048" spans="1:15" x14ac:dyDescent="0.25">
      <c r="A2048">
        <v>2033</v>
      </c>
      <c r="B2048" s="93">
        <v>39246</v>
      </c>
      <c r="C2048" s="48">
        <v>150.5</v>
      </c>
      <c r="D2048" s="48">
        <v>152.070007</v>
      </c>
      <c r="E2048" s="48">
        <v>149.720001</v>
      </c>
      <c r="F2048" s="48">
        <v>151.88999899999999</v>
      </c>
      <c r="G2048" s="49">
        <v>193208200</v>
      </c>
      <c r="H2048" s="48">
        <v>127.91581600000001</v>
      </c>
      <c r="I2048" s="52">
        <f t="shared" si="237"/>
        <v>0.84216088512845411</v>
      </c>
      <c r="J2048" s="52">
        <f t="shared" ca="1" si="238"/>
        <v>1</v>
      </c>
      <c r="K2048" s="48">
        <f t="shared" si="233"/>
        <v>126.75</v>
      </c>
      <c r="L2048" s="48">
        <f t="shared" si="234"/>
        <v>128.07</v>
      </c>
      <c r="M2048" s="48">
        <f t="shared" si="235"/>
        <v>126.09</v>
      </c>
      <c r="N2048" s="48">
        <f t="shared" si="236"/>
        <v>127.92</v>
      </c>
      <c r="O2048" s="49">
        <f t="shared" ca="1" si="239"/>
        <v>193208200</v>
      </c>
    </row>
    <row r="2049" spans="1:15" x14ac:dyDescent="0.25">
      <c r="A2049">
        <v>2034</v>
      </c>
      <c r="B2049" s="93">
        <v>39245</v>
      </c>
      <c r="C2049" s="48">
        <v>150.66999799999999</v>
      </c>
      <c r="D2049" s="48">
        <v>151.53999300000001</v>
      </c>
      <c r="E2049" s="48">
        <v>149.550003</v>
      </c>
      <c r="F2049" s="48">
        <v>149.64999399999999</v>
      </c>
      <c r="G2049" s="49">
        <v>233898000</v>
      </c>
      <c r="H2049" s="48">
        <v>126.029371</v>
      </c>
      <c r="I2049" s="52">
        <f t="shared" si="237"/>
        <v>0.84216088241206344</v>
      </c>
      <c r="J2049" s="52">
        <f t="shared" ca="1" si="238"/>
        <v>1</v>
      </c>
      <c r="K2049" s="48">
        <f t="shared" si="233"/>
        <v>126.89</v>
      </c>
      <c r="L2049" s="48">
        <f t="shared" si="234"/>
        <v>127.62</v>
      </c>
      <c r="M2049" s="48">
        <f t="shared" si="235"/>
        <v>125.95</v>
      </c>
      <c r="N2049" s="48">
        <f t="shared" si="236"/>
        <v>126.03</v>
      </c>
      <c r="O2049" s="49">
        <f t="shared" ca="1" si="239"/>
        <v>233898000</v>
      </c>
    </row>
    <row r="2050" spans="1:15" x14ac:dyDescent="0.25">
      <c r="A2050">
        <v>2035</v>
      </c>
      <c r="B2050" s="93">
        <v>39244</v>
      </c>
      <c r="C2050" s="48">
        <v>150.929993</v>
      </c>
      <c r="D2050" s="48">
        <v>151.949997</v>
      </c>
      <c r="E2050" s="48">
        <v>150.699997</v>
      </c>
      <c r="F2050" s="48">
        <v>151.300003</v>
      </c>
      <c r="G2050" s="49">
        <v>102015600</v>
      </c>
      <c r="H2050" s="48">
        <v>127.418944</v>
      </c>
      <c r="I2050" s="52">
        <f t="shared" si="237"/>
        <v>0.84216088217790708</v>
      </c>
      <c r="J2050" s="52">
        <f t="shared" ca="1" si="238"/>
        <v>1</v>
      </c>
      <c r="K2050" s="48">
        <f t="shared" si="233"/>
        <v>127.11</v>
      </c>
      <c r="L2050" s="48">
        <f t="shared" si="234"/>
        <v>127.97</v>
      </c>
      <c r="M2050" s="48">
        <f t="shared" si="235"/>
        <v>126.91</v>
      </c>
      <c r="N2050" s="48">
        <f t="shared" si="236"/>
        <v>127.42</v>
      </c>
      <c r="O2050" s="49">
        <f t="shared" ca="1" si="239"/>
        <v>102015600</v>
      </c>
    </row>
    <row r="2051" spans="1:15" x14ac:dyDescent="0.25">
      <c r="A2051">
        <v>2036</v>
      </c>
      <c r="B2051" s="93">
        <v>39241</v>
      </c>
      <c r="C2051" s="48">
        <v>149.58000200000001</v>
      </c>
      <c r="D2051" s="48">
        <v>151.19000199999999</v>
      </c>
      <c r="E2051" s="48">
        <v>149.08999600000001</v>
      </c>
      <c r="F2051" s="48">
        <v>151.03999300000001</v>
      </c>
      <c r="G2051" s="49">
        <v>175886000</v>
      </c>
      <c r="H2051" s="48">
        <v>127.199974</v>
      </c>
      <c r="I2051" s="52">
        <f t="shared" si="237"/>
        <v>0.84216088383955356</v>
      </c>
      <c r="J2051" s="52">
        <f t="shared" ca="1" si="238"/>
        <v>1</v>
      </c>
      <c r="K2051" s="48">
        <f t="shared" si="233"/>
        <v>125.97</v>
      </c>
      <c r="L2051" s="48">
        <f t="shared" si="234"/>
        <v>127.33</v>
      </c>
      <c r="M2051" s="48">
        <f t="shared" si="235"/>
        <v>125.56</v>
      </c>
      <c r="N2051" s="48">
        <f t="shared" si="236"/>
        <v>127.2</v>
      </c>
      <c r="O2051" s="49">
        <f t="shared" ca="1" si="239"/>
        <v>175886000</v>
      </c>
    </row>
    <row r="2052" spans="1:15" x14ac:dyDescent="0.25">
      <c r="A2052">
        <v>2037</v>
      </c>
      <c r="B2052" s="93">
        <v>39240</v>
      </c>
      <c r="C2052" s="48">
        <v>151.55999800000001</v>
      </c>
      <c r="D2052" s="48">
        <v>152.5</v>
      </c>
      <c r="E2052" s="48">
        <v>149.05999800000001</v>
      </c>
      <c r="F2052" s="48">
        <v>149.10000600000001</v>
      </c>
      <c r="G2052" s="49">
        <v>232414600</v>
      </c>
      <c r="H2052" s="48">
        <v>125.566192</v>
      </c>
      <c r="I2052" s="52">
        <f t="shared" si="237"/>
        <v>0.84216087824972985</v>
      </c>
      <c r="J2052" s="52">
        <f t="shared" ca="1" si="238"/>
        <v>1</v>
      </c>
      <c r="K2052" s="48">
        <f t="shared" si="233"/>
        <v>127.64</v>
      </c>
      <c r="L2052" s="48">
        <f t="shared" si="234"/>
        <v>128.43</v>
      </c>
      <c r="M2052" s="48">
        <f t="shared" si="235"/>
        <v>125.53</v>
      </c>
      <c r="N2052" s="48">
        <f t="shared" si="236"/>
        <v>125.57</v>
      </c>
      <c r="O2052" s="49">
        <f t="shared" ca="1" si="239"/>
        <v>232414600</v>
      </c>
    </row>
    <row r="2053" spans="1:15" x14ac:dyDescent="0.25">
      <c r="A2053">
        <v>2038</v>
      </c>
      <c r="B2053" s="93">
        <v>39239</v>
      </c>
      <c r="C2053" s="48">
        <v>152.86000100000001</v>
      </c>
      <c r="D2053" s="48">
        <v>152.949997</v>
      </c>
      <c r="E2053" s="48">
        <v>151.75</v>
      </c>
      <c r="F2053" s="48">
        <v>151.83999600000001</v>
      </c>
      <c r="G2053" s="49">
        <v>164096800</v>
      </c>
      <c r="H2053" s="48">
        <v>127.873705</v>
      </c>
      <c r="I2053" s="52">
        <f t="shared" si="237"/>
        <v>0.84216088230139308</v>
      </c>
      <c r="J2053" s="52">
        <f t="shared" ca="1" si="238"/>
        <v>1</v>
      </c>
      <c r="K2053" s="48">
        <f t="shared" si="233"/>
        <v>128.72999999999999</v>
      </c>
      <c r="L2053" s="48">
        <f t="shared" si="234"/>
        <v>128.81</v>
      </c>
      <c r="M2053" s="48">
        <f t="shared" si="235"/>
        <v>127.8</v>
      </c>
      <c r="N2053" s="48">
        <f t="shared" si="236"/>
        <v>127.87</v>
      </c>
      <c r="O2053" s="49">
        <f t="shared" ca="1" si="239"/>
        <v>164096800</v>
      </c>
    </row>
    <row r="2054" spans="1:15" x14ac:dyDescent="0.25">
      <c r="A2054">
        <v>2039</v>
      </c>
      <c r="B2054" s="93">
        <v>39238</v>
      </c>
      <c r="C2054" s="48">
        <v>153.740005</v>
      </c>
      <c r="D2054" s="48">
        <v>153.89999399999999</v>
      </c>
      <c r="E2054" s="48">
        <v>152.86000100000001</v>
      </c>
      <c r="F2054" s="48">
        <v>153.490005</v>
      </c>
      <c r="G2054" s="49">
        <v>126917900</v>
      </c>
      <c r="H2054" s="48">
        <v>129.26327800000001</v>
      </c>
      <c r="I2054" s="52">
        <f t="shared" si="237"/>
        <v>0.84216088207176754</v>
      </c>
      <c r="J2054" s="52">
        <f t="shared" ca="1" si="238"/>
        <v>1</v>
      </c>
      <c r="K2054" s="48">
        <f t="shared" si="233"/>
        <v>129.47</v>
      </c>
      <c r="L2054" s="48">
        <f t="shared" si="234"/>
        <v>129.61000000000001</v>
      </c>
      <c r="M2054" s="48">
        <f t="shared" si="235"/>
        <v>128.72999999999999</v>
      </c>
      <c r="N2054" s="48">
        <f t="shared" si="236"/>
        <v>129.26</v>
      </c>
      <c r="O2054" s="49">
        <f t="shared" ca="1" si="239"/>
        <v>126917900</v>
      </c>
    </row>
    <row r="2055" spans="1:15" x14ac:dyDescent="0.25">
      <c r="A2055">
        <v>2040</v>
      </c>
      <c r="B2055" s="93">
        <v>39237</v>
      </c>
      <c r="C2055" s="48">
        <v>153.53999300000001</v>
      </c>
      <c r="D2055" s="48">
        <v>154.38999899999999</v>
      </c>
      <c r="E2055" s="48">
        <v>153.479996</v>
      </c>
      <c r="F2055" s="48">
        <v>154.10000600000001</v>
      </c>
      <c r="G2055" s="49">
        <v>78008800</v>
      </c>
      <c r="H2055" s="48">
        <v>129.77699699999999</v>
      </c>
      <c r="I2055" s="52">
        <f t="shared" si="237"/>
        <v>0.84216088220009533</v>
      </c>
      <c r="J2055" s="52">
        <f t="shared" ca="1" si="238"/>
        <v>1</v>
      </c>
      <c r="K2055" s="48">
        <f t="shared" si="233"/>
        <v>129.31</v>
      </c>
      <c r="L2055" s="48">
        <f t="shared" si="234"/>
        <v>130.02000000000001</v>
      </c>
      <c r="M2055" s="48">
        <f t="shared" si="235"/>
        <v>129.25</v>
      </c>
      <c r="N2055" s="48">
        <f t="shared" si="236"/>
        <v>129.78</v>
      </c>
      <c r="O2055" s="49">
        <f t="shared" ca="1" si="239"/>
        <v>78008800</v>
      </c>
    </row>
    <row r="2056" spans="1:15" x14ac:dyDescent="0.25">
      <c r="A2056">
        <v>2041</v>
      </c>
      <c r="B2056" s="93">
        <v>39234</v>
      </c>
      <c r="C2056" s="48">
        <v>153.88000500000001</v>
      </c>
      <c r="D2056" s="48">
        <v>154.39999399999999</v>
      </c>
      <c r="E2056" s="48">
        <v>153.509995</v>
      </c>
      <c r="F2056" s="48">
        <v>154.08000200000001</v>
      </c>
      <c r="G2056" s="49">
        <v>107771700</v>
      </c>
      <c r="H2056" s="48">
        <v>129.76015000000001</v>
      </c>
      <c r="I2056" s="52">
        <f t="shared" si="237"/>
        <v>0.8421608795150457</v>
      </c>
      <c r="J2056" s="52">
        <f t="shared" ca="1" si="238"/>
        <v>1</v>
      </c>
      <c r="K2056" s="48">
        <f t="shared" si="233"/>
        <v>129.59</v>
      </c>
      <c r="L2056" s="48">
        <f t="shared" si="234"/>
        <v>130.03</v>
      </c>
      <c r="M2056" s="48">
        <f t="shared" si="235"/>
        <v>129.28</v>
      </c>
      <c r="N2056" s="48">
        <f t="shared" si="236"/>
        <v>129.76</v>
      </c>
      <c r="O2056" s="49">
        <f t="shared" ca="1" si="239"/>
        <v>107771700</v>
      </c>
    </row>
    <row r="2057" spans="1:15" x14ac:dyDescent="0.25">
      <c r="A2057">
        <v>2042</v>
      </c>
      <c r="B2057" s="93">
        <v>39233</v>
      </c>
      <c r="C2057" s="48">
        <v>153.66999799999999</v>
      </c>
      <c r="D2057" s="48">
        <v>153.88999899999999</v>
      </c>
      <c r="E2057" s="48">
        <v>153.11999499999999</v>
      </c>
      <c r="F2057" s="48">
        <v>153.320007</v>
      </c>
      <c r="G2057" s="49">
        <v>114866700</v>
      </c>
      <c r="H2057" s="48">
        <v>129.12011200000001</v>
      </c>
      <c r="I2057" s="52">
        <f t="shared" si="237"/>
        <v>0.84216087989090693</v>
      </c>
      <c r="J2057" s="52">
        <f t="shared" ca="1" si="238"/>
        <v>1</v>
      </c>
      <c r="K2057" s="48">
        <f t="shared" si="233"/>
        <v>129.41</v>
      </c>
      <c r="L2057" s="48">
        <f t="shared" si="234"/>
        <v>129.6</v>
      </c>
      <c r="M2057" s="48">
        <f t="shared" si="235"/>
        <v>128.94999999999999</v>
      </c>
      <c r="N2057" s="48">
        <f t="shared" si="236"/>
        <v>129.12</v>
      </c>
      <c r="O2057" s="49">
        <f t="shared" ca="1" si="239"/>
        <v>114866700</v>
      </c>
    </row>
    <row r="2058" spans="1:15" x14ac:dyDescent="0.25">
      <c r="A2058">
        <v>2043</v>
      </c>
      <c r="B2058" s="93">
        <v>39232</v>
      </c>
      <c r="C2058" s="48">
        <v>151.46000699999999</v>
      </c>
      <c r="D2058" s="48">
        <v>153.53999300000001</v>
      </c>
      <c r="E2058" s="48">
        <v>151.33999600000001</v>
      </c>
      <c r="F2058" s="48">
        <v>153.479996</v>
      </c>
      <c r="G2058" s="49">
        <v>129013600</v>
      </c>
      <c r="H2058" s="48">
        <v>129.25484800000001</v>
      </c>
      <c r="I2058" s="52">
        <f t="shared" si="237"/>
        <v>0.84216087678292617</v>
      </c>
      <c r="J2058" s="52">
        <f t="shared" ca="1" si="238"/>
        <v>1</v>
      </c>
      <c r="K2058" s="48">
        <f t="shared" si="233"/>
        <v>127.55</v>
      </c>
      <c r="L2058" s="48">
        <f t="shared" si="234"/>
        <v>129.31</v>
      </c>
      <c r="M2058" s="48">
        <f t="shared" si="235"/>
        <v>127.45</v>
      </c>
      <c r="N2058" s="48">
        <f t="shared" si="236"/>
        <v>129.25</v>
      </c>
      <c r="O2058" s="49">
        <f t="shared" ca="1" si="239"/>
        <v>129013600</v>
      </c>
    </row>
    <row r="2059" spans="1:15" x14ac:dyDescent="0.25">
      <c r="A2059">
        <v>2044</v>
      </c>
      <c r="B2059" s="93">
        <v>39231</v>
      </c>
      <c r="C2059" s="48">
        <v>151.94000199999999</v>
      </c>
      <c r="D2059" s="48">
        <v>152.5</v>
      </c>
      <c r="E2059" s="48">
        <v>151.449997</v>
      </c>
      <c r="F2059" s="48">
        <v>152.240005</v>
      </c>
      <c r="G2059" s="49">
        <v>82020000</v>
      </c>
      <c r="H2059" s="48">
        <v>128.210577</v>
      </c>
      <c r="I2059" s="52">
        <f t="shared" si="237"/>
        <v>0.84216088274563572</v>
      </c>
      <c r="J2059" s="52">
        <f t="shared" ca="1" si="238"/>
        <v>1</v>
      </c>
      <c r="K2059" s="48">
        <f t="shared" si="233"/>
        <v>127.96</v>
      </c>
      <c r="L2059" s="48">
        <f t="shared" si="234"/>
        <v>128.43</v>
      </c>
      <c r="M2059" s="48">
        <f t="shared" si="235"/>
        <v>127.55</v>
      </c>
      <c r="N2059" s="48">
        <f t="shared" si="236"/>
        <v>128.21</v>
      </c>
      <c r="O2059" s="49">
        <f t="shared" ca="1" si="239"/>
        <v>82020000</v>
      </c>
    </row>
    <row r="2060" spans="1:15" x14ac:dyDescent="0.25">
      <c r="A2060">
        <v>2045</v>
      </c>
      <c r="B2060" s="93">
        <v>39227</v>
      </c>
      <c r="C2060" s="48">
        <v>151.5</v>
      </c>
      <c r="D2060" s="48">
        <v>152.020004</v>
      </c>
      <c r="E2060" s="48">
        <v>151.179993</v>
      </c>
      <c r="F2060" s="48">
        <v>151.69000199999999</v>
      </c>
      <c r="G2060" s="49">
        <v>83309200</v>
      </c>
      <c r="H2060" s="48">
        <v>127.74738600000001</v>
      </c>
      <c r="I2060" s="52">
        <f t="shared" si="237"/>
        <v>0.8421608828246967</v>
      </c>
      <c r="J2060" s="52">
        <f t="shared" ca="1" si="238"/>
        <v>1</v>
      </c>
      <c r="K2060" s="48">
        <f t="shared" si="233"/>
        <v>127.59</v>
      </c>
      <c r="L2060" s="48">
        <f t="shared" si="234"/>
        <v>128.03</v>
      </c>
      <c r="M2060" s="48">
        <f t="shared" si="235"/>
        <v>127.32</v>
      </c>
      <c r="N2060" s="48">
        <f t="shared" si="236"/>
        <v>127.75</v>
      </c>
      <c r="O2060" s="49">
        <f t="shared" ca="1" si="239"/>
        <v>83309200</v>
      </c>
    </row>
    <row r="2061" spans="1:15" x14ac:dyDescent="0.25">
      <c r="A2061">
        <v>2046</v>
      </c>
      <c r="B2061" s="93">
        <v>39226</v>
      </c>
      <c r="C2061" s="48">
        <v>152.529999</v>
      </c>
      <c r="D2061" s="48">
        <v>153.21000699999999</v>
      </c>
      <c r="E2061" s="48">
        <v>150.740005</v>
      </c>
      <c r="F2061" s="48">
        <v>151.05999800000001</v>
      </c>
      <c r="G2061" s="49">
        <v>187593000</v>
      </c>
      <c r="H2061" s="48">
        <v>127.216821</v>
      </c>
      <c r="I2061" s="52">
        <f t="shared" si="237"/>
        <v>0.84216088100305675</v>
      </c>
      <c r="J2061" s="52">
        <f t="shared" ca="1" si="238"/>
        <v>1</v>
      </c>
      <c r="K2061" s="48">
        <f t="shared" si="233"/>
        <v>128.44999999999999</v>
      </c>
      <c r="L2061" s="48">
        <f t="shared" si="234"/>
        <v>129.03</v>
      </c>
      <c r="M2061" s="48">
        <f t="shared" si="235"/>
        <v>126.95</v>
      </c>
      <c r="N2061" s="48">
        <f t="shared" si="236"/>
        <v>127.22</v>
      </c>
      <c r="O2061" s="49">
        <f t="shared" ca="1" si="239"/>
        <v>187593000</v>
      </c>
    </row>
    <row r="2062" spans="1:15" x14ac:dyDescent="0.25">
      <c r="A2062">
        <v>2047</v>
      </c>
      <c r="B2062" s="93">
        <v>39225</v>
      </c>
      <c r="C2062" s="48">
        <v>152.949997</v>
      </c>
      <c r="D2062" s="48">
        <v>153.5</v>
      </c>
      <c r="E2062" s="48">
        <v>152.36000100000001</v>
      </c>
      <c r="F2062" s="48">
        <v>152.44000199999999</v>
      </c>
      <c r="G2062" s="49">
        <v>133786600</v>
      </c>
      <c r="H2062" s="48">
        <v>128.379007</v>
      </c>
      <c r="I2062" s="52">
        <f t="shared" si="237"/>
        <v>0.84216088504118503</v>
      </c>
      <c r="J2062" s="52">
        <f t="shared" ca="1" si="238"/>
        <v>1</v>
      </c>
      <c r="K2062" s="48">
        <f t="shared" si="233"/>
        <v>128.81</v>
      </c>
      <c r="L2062" s="48">
        <f t="shared" si="234"/>
        <v>129.27000000000001</v>
      </c>
      <c r="M2062" s="48">
        <f t="shared" si="235"/>
        <v>128.31</v>
      </c>
      <c r="N2062" s="48">
        <f t="shared" si="236"/>
        <v>128.38</v>
      </c>
      <c r="O2062" s="49">
        <f t="shared" ca="1" si="239"/>
        <v>133786600</v>
      </c>
    </row>
    <row r="2063" spans="1:15" x14ac:dyDescent="0.25">
      <c r="A2063">
        <v>2048</v>
      </c>
      <c r="B2063" s="93">
        <v>39224</v>
      </c>
      <c r="C2063" s="48">
        <v>152.699997</v>
      </c>
      <c r="D2063" s="48">
        <v>153.16000399999999</v>
      </c>
      <c r="E2063" s="48">
        <v>152.38000500000001</v>
      </c>
      <c r="F2063" s="48">
        <v>152.41999799999999</v>
      </c>
      <c r="G2063" s="49">
        <v>82148800</v>
      </c>
      <c r="H2063" s="48">
        <v>128.36215999999999</v>
      </c>
      <c r="I2063" s="52">
        <f t="shared" si="237"/>
        <v>0.84216088232726516</v>
      </c>
      <c r="J2063" s="52">
        <f t="shared" ca="1" si="238"/>
        <v>1</v>
      </c>
      <c r="K2063" s="48">
        <f t="shared" si="233"/>
        <v>128.6</v>
      </c>
      <c r="L2063" s="48">
        <f t="shared" si="234"/>
        <v>128.99</v>
      </c>
      <c r="M2063" s="48">
        <f t="shared" si="235"/>
        <v>128.33000000000001</v>
      </c>
      <c r="N2063" s="48">
        <f t="shared" si="236"/>
        <v>128.36000000000001</v>
      </c>
      <c r="O2063" s="49">
        <f t="shared" ca="1" si="239"/>
        <v>82148800</v>
      </c>
    </row>
    <row r="2064" spans="1:15" x14ac:dyDescent="0.25">
      <c r="A2064">
        <v>2049</v>
      </c>
      <c r="B2064" s="93">
        <v>39223</v>
      </c>
      <c r="C2064" s="48">
        <v>152.58000200000001</v>
      </c>
      <c r="D2064" s="48">
        <v>153.229996</v>
      </c>
      <c r="E2064" s="48">
        <v>152.5</v>
      </c>
      <c r="F2064" s="48">
        <v>152.53999300000001</v>
      </c>
      <c r="G2064" s="49">
        <v>174664600</v>
      </c>
      <c r="H2064" s="48">
        <v>128.46321499999999</v>
      </c>
      <c r="I2064" s="52">
        <f t="shared" si="237"/>
        <v>0.84216088170398684</v>
      </c>
      <c r="J2064" s="52">
        <f t="shared" ca="1" si="238"/>
        <v>1</v>
      </c>
      <c r="K2064" s="48">
        <f t="shared" ref="K2064:K2127" si="240">ROUND($I2064*C2064,2)</f>
        <v>128.5</v>
      </c>
      <c r="L2064" s="48">
        <f t="shared" ref="L2064:L2127" si="241">ROUND($I2064*D2064,2)</f>
        <v>129.04</v>
      </c>
      <c r="M2064" s="48">
        <f t="shared" ref="M2064:M2127" si="242">ROUND($I2064*E2064,2)</f>
        <v>128.43</v>
      </c>
      <c r="N2064" s="48">
        <f t="shared" ref="N2064:N2127" si="243">ROUND($I2064*F2064,2)</f>
        <v>128.46</v>
      </c>
      <c r="O2064" s="49">
        <f t="shared" ca="1" si="239"/>
        <v>174664600</v>
      </c>
    </row>
    <row r="2065" spans="1:15" x14ac:dyDescent="0.25">
      <c r="A2065">
        <v>2050</v>
      </c>
      <c r="B2065" s="93">
        <v>39220</v>
      </c>
      <c r="C2065" s="48">
        <v>152.009995</v>
      </c>
      <c r="D2065" s="48">
        <v>152.61999499999999</v>
      </c>
      <c r="E2065" s="48">
        <v>151.80999800000001</v>
      </c>
      <c r="F2065" s="48">
        <v>152.61999499999999</v>
      </c>
      <c r="G2065" s="49">
        <v>99182000</v>
      </c>
      <c r="H2065" s="48">
        <v>128.53058899999999</v>
      </c>
      <c r="I2065" s="52">
        <f t="shared" si="237"/>
        <v>0.84216087806843398</v>
      </c>
      <c r="J2065" s="52">
        <f t="shared" ca="1" si="238"/>
        <v>1</v>
      </c>
      <c r="K2065" s="48">
        <f t="shared" si="240"/>
        <v>128.02000000000001</v>
      </c>
      <c r="L2065" s="48">
        <f t="shared" si="241"/>
        <v>128.53</v>
      </c>
      <c r="M2065" s="48">
        <f t="shared" si="242"/>
        <v>127.85</v>
      </c>
      <c r="N2065" s="48">
        <f t="shared" si="243"/>
        <v>128.53</v>
      </c>
      <c r="O2065" s="49">
        <f t="shared" ca="1" si="239"/>
        <v>99182000</v>
      </c>
    </row>
    <row r="2066" spans="1:15" x14ac:dyDescent="0.25">
      <c r="A2066">
        <v>2051</v>
      </c>
      <c r="B2066" s="93">
        <v>39219</v>
      </c>
      <c r="C2066" s="48">
        <v>151.38000500000001</v>
      </c>
      <c r="D2066" s="48">
        <v>151.96000699999999</v>
      </c>
      <c r="E2066" s="48">
        <v>151.11000100000001</v>
      </c>
      <c r="F2066" s="48">
        <v>151.300003</v>
      </c>
      <c r="G2066" s="49">
        <v>101132800</v>
      </c>
      <c r="H2066" s="48">
        <v>127.418944</v>
      </c>
      <c r="I2066" s="52">
        <f t="shared" ref="I2066:I2129" si="244">H2066/F2066</f>
        <v>0.84216088217790708</v>
      </c>
      <c r="J2066" s="52">
        <f t="shared" ref="J2066:J2129" ca="1" si="245">INDEX(OFFSET($T$15,0,0,$S$13+1,1),MATCH(B2066,OFFSET($Q$15,0,0,$S$13+1,1),-1))</f>
        <v>1</v>
      </c>
      <c r="K2066" s="48">
        <f t="shared" si="240"/>
        <v>127.49</v>
      </c>
      <c r="L2066" s="48">
        <f t="shared" si="241"/>
        <v>127.97</v>
      </c>
      <c r="M2066" s="48">
        <f t="shared" si="242"/>
        <v>127.26</v>
      </c>
      <c r="N2066" s="48">
        <f t="shared" si="243"/>
        <v>127.42</v>
      </c>
      <c r="O2066" s="49">
        <f t="shared" ref="O2066:O2129" ca="1" si="246">G2066*J2066</f>
        <v>101132800</v>
      </c>
    </row>
    <row r="2067" spans="1:15" x14ac:dyDescent="0.25">
      <c r="A2067">
        <v>2052</v>
      </c>
      <c r="B2067" s="93">
        <v>39218</v>
      </c>
      <c r="C2067" s="48">
        <v>150.800003</v>
      </c>
      <c r="D2067" s="48">
        <v>151.63000500000001</v>
      </c>
      <c r="E2067" s="48">
        <v>150.38000500000001</v>
      </c>
      <c r="F2067" s="48">
        <v>151.60000600000001</v>
      </c>
      <c r="G2067" s="49">
        <v>114166500</v>
      </c>
      <c r="H2067" s="48">
        <v>127.671595</v>
      </c>
      <c r="I2067" s="52">
        <f t="shared" si="244"/>
        <v>0.84216088355563778</v>
      </c>
      <c r="J2067" s="52">
        <f t="shared" ca="1" si="245"/>
        <v>1</v>
      </c>
      <c r="K2067" s="48">
        <f t="shared" si="240"/>
        <v>127</v>
      </c>
      <c r="L2067" s="48">
        <f t="shared" si="241"/>
        <v>127.7</v>
      </c>
      <c r="M2067" s="48">
        <f t="shared" si="242"/>
        <v>126.64</v>
      </c>
      <c r="N2067" s="48">
        <f t="shared" si="243"/>
        <v>127.67</v>
      </c>
      <c r="O2067" s="49">
        <f t="shared" ca="1" si="246"/>
        <v>114166500</v>
      </c>
    </row>
    <row r="2068" spans="1:15" x14ac:dyDescent="0.25">
      <c r="A2068">
        <v>2053</v>
      </c>
      <c r="B2068" s="93">
        <v>39217</v>
      </c>
      <c r="C2068" s="48">
        <v>150.699997</v>
      </c>
      <c r="D2068" s="48">
        <v>151.66000399999999</v>
      </c>
      <c r="E2068" s="48">
        <v>150.19000199999999</v>
      </c>
      <c r="F2068" s="48">
        <v>150.570007</v>
      </c>
      <c r="G2068" s="49">
        <v>180673300</v>
      </c>
      <c r="H2068" s="48">
        <v>126.80417</v>
      </c>
      <c r="I2068" s="52">
        <f t="shared" si="244"/>
        <v>0.84216088267831457</v>
      </c>
      <c r="J2068" s="52">
        <f t="shared" ca="1" si="245"/>
        <v>1</v>
      </c>
      <c r="K2068" s="48">
        <f t="shared" si="240"/>
        <v>126.91</v>
      </c>
      <c r="L2068" s="48">
        <f t="shared" si="241"/>
        <v>127.72</v>
      </c>
      <c r="M2068" s="48">
        <f t="shared" si="242"/>
        <v>126.48</v>
      </c>
      <c r="N2068" s="48">
        <f t="shared" si="243"/>
        <v>126.8</v>
      </c>
      <c r="O2068" s="49">
        <f t="shared" ca="1" si="246"/>
        <v>180673300</v>
      </c>
    </row>
    <row r="2069" spans="1:15" x14ac:dyDescent="0.25">
      <c r="A2069">
        <v>2054</v>
      </c>
      <c r="B2069" s="93">
        <v>39216</v>
      </c>
      <c r="C2069" s="48">
        <v>150.86000100000001</v>
      </c>
      <c r="D2069" s="48">
        <v>151.300003</v>
      </c>
      <c r="E2069" s="48">
        <v>149.78999300000001</v>
      </c>
      <c r="F2069" s="48">
        <v>150.529999</v>
      </c>
      <c r="G2069" s="49">
        <v>108027500</v>
      </c>
      <c r="H2069" s="48">
        <v>126.770476</v>
      </c>
      <c r="I2069" s="52">
        <f t="shared" si="244"/>
        <v>0.84216087718169719</v>
      </c>
      <c r="J2069" s="52">
        <f t="shared" ca="1" si="245"/>
        <v>1</v>
      </c>
      <c r="K2069" s="48">
        <f t="shared" si="240"/>
        <v>127.05</v>
      </c>
      <c r="L2069" s="48">
        <f t="shared" si="241"/>
        <v>127.42</v>
      </c>
      <c r="M2069" s="48">
        <f t="shared" si="242"/>
        <v>126.15</v>
      </c>
      <c r="N2069" s="48">
        <f t="shared" si="243"/>
        <v>126.77</v>
      </c>
      <c r="O2069" s="49">
        <f t="shared" ca="1" si="246"/>
        <v>108027500</v>
      </c>
    </row>
    <row r="2070" spans="1:15" x14ac:dyDescent="0.25">
      <c r="A2070">
        <v>2055</v>
      </c>
      <c r="B2070" s="93">
        <v>39213</v>
      </c>
      <c r="C2070" s="48">
        <v>149.75</v>
      </c>
      <c r="D2070" s="48">
        <v>150.929993</v>
      </c>
      <c r="E2070" s="48">
        <v>149.720001</v>
      </c>
      <c r="F2070" s="48">
        <v>150.86000100000001</v>
      </c>
      <c r="G2070" s="49">
        <v>113408900</v>
      </c>
      <c r="H2070" s="48">
        <v>127.048391</v>
      </c>
      <c r="I2070" s="52">
        <f t="shared" si="244"/>
        <v>0.84216087868115541</v>
      </c>
      <c r="J2070" s="52">
        <f t="shared" ca="1" si="245"/>
        <v>1</v>
      </c>
      <c r="K2070" s="48">
        <f t="shared" si="240"/>
        <v>126.11</v>
      </c>
      <c r="L2070" s="48">
        <f t="shared" si="241"/>
        <v>127.11</v>
      </c>
      <c r="M2070" s="48">
        <f t="shared" si="242"/>
        <v>126.09</v>
      </c>
      <c r="N2070" s="48">
        <f t="shared" si="243"/>
        <v>127.05</v>
      </c>
      <c r="O2070" s="49">
        <f t="shared" ca="1" si="246"/>
        <v>113408900</v>
      </c>
    </row>
    <row r="2071" spans="1:15" x14ac:dyDescent="0.25">
      <c r="A2071">
        <v>2056</v>
      </c>
      <c r="B2071" s="93">
        <v>39212</v>
      </c>
      <c r="C2071" s="48">
        <v>150.729996</v>
      </c>
      <c r="D2071" s="48">
        <v>151.020004</v>
      </c>
      <c r="E2071" s="48">
        <v>149.270004</v>
      </c>
      <c r="F2071" s="48">
        <v>149.58000200000001</v>
      </c>
      <c r="G2071" s="49">
        <v>153617800</v>
      </c>
      <c r="H2071" s="48">
        <v>125.970426</v>
      </c>
      <c r="I2071" s="52">
        <f t="shared" si="244"/>
        <v>0.84216087923304073</v>
      </c>
      <c r="J2071" s="52">
        <f t="shared" ca="1" si="245"/>
        <v>1</v>
      </c>
      <c r="K2071" s="48">
        <f t="shared" si="240"/>
        <v>126.94</v>
      </c>
      <c r="L2071" s="48">
        <f t="shared" si="241"/>
        <v>127.18</v>
      </c>
      <c r="M2071" s="48">
        <f t="shared" si="242"/>
        <v>125.71</v>
      </c>
      <c r="N2071" s="48">
        <f t="shared" si="243"/>
        <v>125.97</v>
      </c>
      <c r="O2071" s="49">
        <f t="shared" ca="1" si="246"/>
        <v>153617800</v>
      </c>
    </row>
    <row r="2072" spans="1:15" x14ac:dyDescent="0.25">
      <c r="A2072">
        <v>2057</v>
      </c>
      <c r="B2072" s="93">
        <v>39211</v>
      </c>
      <c r="C2072" s="48">
        <v>150.63999899999999</v>
      </c>
      <c r="D2072" s="48">
        <v>152.820007</v>
      </c>
      <c r="E2072" s="48">
        <v>150.36999499999999</v>
      </c>
      <c r="F2072" s="48">
        <v>151.16000399999999</v>
      </c>
      <c r="G2072" s="49">
        <v>102070100</v>
      </c>
      <c r="H2072" s="48">
        <v>127.301042</v>
      </c>
      <c r="I2072" s="52">
        <f t="shared" si="244"/>
        <v>0.84216088006983647</v>
      </c>
      <c r="J2072" s="52">
        <f t="shared" ca="1" si="245"/>
        <v>1</v>
      </c>
      <c r="K2072" s="48">
        <f t="shared" si="240"/>
        <v>126.86</v>
      </c>
      <c r="L2072" s="48">
        <f t="shared" si="241"/>
        <v>128.69999999999999</v>
      </c>
      <c r="M2072" s="48">
        <f t="shared" si="242"/>
        <v>126.64</v>
      </c>
      <c r="N2072" s="48">
        <f t="shared" si="243"/>
        <v>127.3</v>
      </c>
      <c r="O2072" s="49">
        <f t="shared" ca="1" si="246"/>
        <v>102070100</v>
      </c>
    </row>
    <row r="2073" spans="1:15" x14ac:dyDescent="0.25">
      <c r="A2073">
        <v>2058</v>
      </c>
      <c r="B2073" s="93">
        <v>39210</v>
      </c>
      <c r="C2073" s="48">
        <v>150.58000200000001</v>
      </c>
      <c r="D2073" s="48">
        <v>150.91999799999999</v>
      </c>
      <c r="E2073" s="48">
        <v>150.13000500000001</v>
      </c>
      <c r="F2073" s="48">
        <v>150.75</v>
      </c>
      <c r="G2073" s="49">
        <v>80584000</v>
      </c>
      <c r="H2073" s="48">
        <v>126.955753</v>
      </c>
      <c r="I2073" s="52">
        <f t="shared" si="244"/>
        <v>0.84216088225538976</v>
      </c>
      <c r="J2073" s="52">
        <f t="shared" ca="1" si="245"/>
        <v>1</v>
      </c>
      <c r="K2073" s="48">
        <f t="shared" si="240"/>
        <v>126.81</v>
      </c>
      <c r="L2073" s="48">
        <f t="shared" si="241"/>
        <v>127.1</v>
      </c>
      <c r="M2073" s="48">
        <f t="shared" si="242"/>
        <v>126.43</v>
      </c>
      <c r="N2073" s="48">
        <f t="shared" si="243"/>
        <v>126.96</v>
      </c>
      <c r="O2073" s="49">
        <f t="shared" ca="1" si="246"/>
        <v>80584000</v>
      </c>
    </row>
    <row r="2074" spans="1:15" x14ac:dyDescent="0.25">
      <c r="A2074">
        <v>2059</v>
      </c>
      <c r="B2074" s="93">
        <v>39209</v>
      </c>
      <c r="C2074" s="48">
        <v>150.88000500000001</v>
      </c>
      <c r="D2074" s="48">
        <v>151.199997</v>
      </c>
      <c r="E2074" s="48">
        <v>150.80999800000001</v>
      </c>
      <c r="F2074" s="48">
        <v>150.949997</v>
      </c>
      <c r="G2074" s="49">
        <v>63461400</v>
      </c>
      <c r="H2074" s="48">
        <v>127.124182</v>
      </c>
      <c r="I2074" s="52">
        <f t="shared" si="244"/>
        <v>0.8421608779495372</v>
      </c>
      <c r="J2074" s="52">
        <f t="shared" ca="1" si="245"/>
        <v>1</v>
      </c>
      <c r="K2074" s="48">
        <f t="shared" si="240"/>
        <v>127.07</v>
      </c>
      <c r="L2074" s="48">
        <f t="shared" si="241"/>
        <v>127.33</v>
      </c>
      <c r="M2074" s="48">
        <f t="shared" si="242"/>
        <v>127.01</v>
      </c>
      <c r="N2074" s="48">
        <f t="shared" si="243"/>
        <v>127.12</v>
      </c>
      <c r="O2074" s="49">
        <f t="shared" ca="1" si="246"/>
        <v>63461400</v>
      </c>
    </row>
    <row r="2075" spans="1:15" x14ac:dyDescent="0.25">
      <c r="A2075">
        <v>2060</v>
      </c>
      <c r="B2075" s="93">
        <v>39206</v>
      </c>
      <c r="C2075" s="48">
        <v>150.75</v>
      </c>
      <c r="D2075" s="48">
        <v>151.11999499999999</v>
      </c>
      <c r="E2075" s="48">
        <v>150.220001</v>
      </c>
      <c r="F2075" s="48">
        <v>150.91999799999999</v>
      </c>
      <c r="G2075" s="49">
        <v>96409000</v>
      </c>
      <c r="H2075" s="48">
        <v>127.098919</v>
      </c>
      <c r="I2075" s="52">
        <f t="shared" si="244"/>
        <v>0.84216088447072468</v>
      </c>
      <c r="J2075" s="52">
        <f t="shared" ca="1" si="245"/>
        <v>1</v>
      </c>
      <c r="K2075" s="48">
        <f t="shared" si="240"/>
        <v>126.96</v>
      </c>
      <c r="L2075" s="48">
        <f t="shared" si="241"/>
        <v>127.27</v>
      </c>
      <c r="M2075" s="48">
        <f t="shared" si="242"/>
        <v>126.51</v>
      </c>
      <c r="N2075" s="48">
        <f t="shared" si="243"/>
        <v>127.1</v>
      </c>
      <c r="O2075" s="49">
        <f t="shared" ca="1" si="246"/>
        <v>96409000</v>
      </c>
    </row>
    <row r="2076" spans="1:15" x14ac:dyDescent="0.25">
      <c r="A2076">
        <v>2061</v>
      </c>
      <c r="B2076" s="93">
        <v>39205</v>
      </c>
      <c r="C2076" s="48">
        <v>149.970001</v>
      </c>
      <c r="D2076" s="48">
        <v>150.39999399999999</v>
      </c>
      <c r="E2076" s="48">
        <v>149.729996</v>
      </c>
      <c r="F2076" s="48">
        <v>150.35000600000001</v>
      </c>
      <c r="G2076" s="49">
        <v>86569700</v>
      </c>
      <c r="H2076" s="48">
        <v>126.618894</v>
      </c>
      <c r="I2076" s="52">
        <f t="shared" si="244"/>
        <v>0.84216088425031388</v>
      </c>
      <c r="J2076" s="52">
        <f t="shared" ca="1" si="245"/>
        <v>1</v>
      </c>
      <c r="K2076" s="48">
        <f t="shared" si="240"/>
        <v>126.3</v>
      </c>
      <c r="L2076" s="48">
        <f t="shared" si="241"/>
        <v>126.66</v>
      </c>
      <c r="M2076" s="48">
        <f t="shared" si="242"/>
        <v>126.1</v>
      </c>
      <c r="N2076" s="48">
        <f t="shared" si="243"/>
        <v>126.62</v>
      </c>
      <c r="O2076" s="49">
        <f t="shared" ca="1" si="246"/>
        <v>86569700</v>
      </c>
    </row>
    <row r="2077" spans="1:15" x14ac:dyDescent="0.25">
      <c r="A2077">
        <v>2062</v>
      </c>
      <c r="B2077" s="93">
        <v>39204</v>
      </c>
      <c r="C2077" s="48">
        <v>148.89999399999999</v>
      </c>
      <c r="D2077" s="48">
        <v>149.949997</v>
      </c>
      <c r="E2077" s="48">
        <v>148.75</v>
      </c>
      <c r="F2077" s="48">
        <v>149.53999300000001</v>
      </c>
      <c r="G2077" s="49">
        <v>87129800</v>
      </c>
      <c r="H2077" s="48">
        <v>125.93673200000001</v>
      </c>
      <c r="I2077" s="52">
        <f t="shared" si="244"/>
        <v>0.84216087933078876</v>
      </c>
      <c r="J2077" s="52">
        <f t="shared" ca="1" si="245"/>
        <v>1</v>
      </c>
      <c r="K2077" s="48">
        <f t="shared" si="240"/>
        <v>125.4</v>
      </c>
      <c r="L2077" s="48">
        <f t="shared" si="241"/>
        <v>126.28</v>
      </c>
      <c r="M2077" s="48">
        <f t="shared" si="242"/>
        <v>125.27</v>
      </c>
      <c r="N2077" s="48">
        <f t="shared" si="243"/>
        <v>125.94</v>
      </c>
      <c r="O2077" s="49">
        <f t="shared" ca="1" si="246"/>
        <v>87129800</v>
      </c>
    </row>
    <row r="2078" spans="1:15" x14ac:dyDescent="0.25">
      <c r="A2078">
        <v>2063</v>
      </c>
      <c r="B2078" s="93">
        <v>39203</v>
      </c>
      <c r="C2078" s="48">
        <v>148.41999799999999</v>
      </c>
      <c r="D2078" s="48">
        <v>149.470001</v>
      </c>
      <c r="E2078" s="48">
        <v>147.66999799999999</v>
      </c>
      <c r="F2078" s="48">
        <v>148.66999799999999</v>
      </c>
      <c r="G2078" s="49">
        <v>134342700</v>
      </c>
      <c r="H2078" s="48">
        <v>125.20405700000001</v>
      </c>
      <c r="I2078" s="52">
        <f t="shared" si="244"/>
        <v>0.84216088440385939</v>
      </c>
      <c r="J2078" s="52">
        <f t="shared" ca="1" si="245"/>
        <v>1</v>
      </c>
      <c r="K2078" s="48">
        <f t="shared" si="240"/>
        <v>124.99</v>
      </c>
      <c r="L2078" s="48">
        <f t="shared" si="241"/>
        <v>125.88</v>
      </c>
      <c r="M2078" s="48">
        <f t="shared" si="242"/>
        <v>124.36</v>
      </c>
      <c r="N2078" s="48">
        <f t="shared" si="243"/>
        <v>125.2</v>
      </c>
      <c r="O2078" s="49">
        <f t="shared" ca="1" si="246"/>
        <v>134342700</v>
      </c>
    </row>
    <row r="2079" spans="1:15" x14ac:dyDescent="0.25">
      <c r="A2079">
        <v>2064</v>
      </c>
      <c r="B2079" s="93">
        <v>39202</v>
      </c>
      <c r="C2079" s="48">
        <v>149.63999899999999</v>
      </c>
      <c r="D2079" s="48">
        <v>149.740005</v>
      </c>
      <c r="E2079" s="48">
        <v>148.21000699999999</v>
      </c>
      <c r="F2079" s="48">
        <v>148.28999300000001</v>
      </c>
      <c r="G2079" s="49">
        <v>100874100</v>
      </c>
      <c r="H2079" s="48">
        <v>124.88403099999999</v>
      </c>
      <c r="I2079" s="52">
        <f t="shared" si="244"/>
        <v>0.84216087999950195</v>
      </c>
      <c r="J2079" s="52">
        <f t="shared" ca="1" si="245"/>
        <v>1</v>
      </c>
      <c r="K2079" s="48">
        <f t="shared" si="240"/>
        <v>126.02</v>
      </c>
      <c r="L2079" s="48">
        <f t="shared" si="241"/>
        <v>126.11</v>
      </c>
      <c r="M2079" s="48">
        <f t="shared" si="242"/>
        <v>124.82</v>
      </c>
      <c r="N2079" s="48">
        <f t="shared" si="243"/>
        <v>124.88</v>
      </c>
      <c r="O2079" s="49">
        <f t="shared" ca="1" si="246"/>
        <v>100874100</v>
      </c>
    </row>
    <row r="2080" spans="1:15" x14ac:dyDescent="0.25">
      <c r="A2080">
        <v>2065</v>
      </c>
      <c r="B2080" s="93">
        <v>39199</v>
      </c>
      <c r="C2080" s="48">
        <v>149.08999600000001</v>
      </c>
      <c r="D2080" s="48">
        <v>149.740005</v>
      </c>
      <c r="E2080" s="48">
        <v>148.83999600000001</v>
      </c>
      <c r="F2080" s="48">
        <v>149.529999</v>
      </c>
      <c r="G2080" s="49">
        <v>108191100</v>
      </c>
      <c r="H2080" s="48">
        <v>125.928315</v>
      </c>
      <c r="I2080" s="52">
        <f t="shared" si="244"/>
        <v>0.84216087636033488</v>
      </c>
      <c r="J2080" s="52">
        <f t="shared" ca="1" si="245"/>
        <v>1</v>
      </c>
      <c r="K2080" s="48">
        <f t="shared" si="240"/>
        <v>125.56</v>
      </c>
      <c r="L2080" s="48">
        <f t="shared" si="241"/>
        <v>126.11</v>
      </c>
      <c r="M2080" s="48">
        <f t="shared" si="242"/>
        <v>125.35</v>
      </c>
      <c r="N2080" s="48">
        <f t="shared" si="243"/>
        <v>125.93</v>
      </c>
      <c r="O2080" s="49">
        <f t="shared" ca="1" si="246"/>
        <v>108191100</v>
      </c>
    </row>
    <row r="2081" spans="1:15" x14ac:dyDescent="0.25">
      <c r="A2081">
        <v>2066</v>
      </c>
      <c r="B2081" s="93">
        <v>39198</v>
      </c>
      <c r="C2081" s="48">
        <v>149.490005</v>
      </c>
      <c r="D2081" s="48">
        <v>149.800003</v>
      </c>
      <c r="E2081" s="48">
        <v>149.10000600000001</v>
      </c>
      <c r="F2081" s="48">
        <v>149.64999399999999</v>
      </c>
      <c r="G2081" s="49">
        <v>88741600</v>
      </c>
      <c r="H2081" s="48">
        <v>126.029371</v>
      </c>
      <c r="I2081" s="52">
        <f t="shared" si="244"/>
        <v>0.84216088241206344</v>
      </c>
      <c r="J2081" s="52">
        <f t="shared" ca="1" si="245"/>
        <v>1</v>
      </c>
      <c r="K2081" s="48">
        <f t="shared" si="240"/>
        <v>125.89</v>
      </c>
      <c r="L2081" s="48">
        <f t="shared" si="241"/>
        <v>126.16</v>
      </c>
      <c r="M2081" s="48">
        <f t="shared" si="242"/>
        <v>125.57</v>
      </c>
      <c r="N2081" s="48">
        <f t="shared" si="243"/>
        <v>126.03</v>
      </c>
      <c r="O2081" s="49">
        <f t="shared" ca="1" si="246"/>
        <v>88741600</v>
      </c>
    </row>
    <row r="2082" spans="1:15" x14ac:dyDescent="0.25">
      <c r="A2082">
        <v>2067</v>
      </c>
      <c r="B2082" s="93">
        <v>39197</v>
      </c>
      <c r="C2082" s="48">
        <v>148.729996</v>
      </c>
      <c r="D2082" s="48">
        <v>149.66000399999999</v>
      </c>
      <c r="E2082" s="48">
        <v>148.020004</v>
      </c>
      <c r="F2082" s="48">
        <v>149.479996</v>
      </c>
      <c r="G2082" s="49">
        <v>108418800</v>
      </c>
      <c r="H2082" s="48">
        <v>125.886205</v>
      </c>
      <c r="I2082" s="52">
        <f t="shared" si="244"/>
        <v>0.84216088017556545</v>
      </c>
      <c r="J2082" s="52">
        <f t="shared" ca="1" si="245"/>
        <v>1</v>
      </c>
      <c r="K2082" s="48">
        <f t="shared" si="240"/>
        <v>125.25</v>
      </c>
      <c r="L2082" s="48">
        <f t="shared" si="241"/>
        <v>126.04</v>
      </c>
      <c r="M2082" s="48">
        <f t="shared" si="242"/>
        <v>124.66</v>
      </c>
      <c r="N2082" s="48">
        <f t="shared" si="243"/>
        <v>125.89</v>
      </c>
      <c r="O2082" s="49">
        <f t="shared" ca="1" si="246"/>
        <v>108418800</v>
      </c>
    </row>
    <row r="2083" spans="1:15" x14ac:dyDescent="0.25">
      <c r="A2083">
        <v>2068</v>
      </c>
      <c r="B2083" s="93">
        <v>39196</v>
      </c>
      <c r="C2083" s="48">
        <v>148.229996</v>
      </c>
      <c r="D2083" s="48">
        <v>148.39999399999999</v>
      </c>
      <c r="E2083" s="48">
        <v>147.320007</v>
      </c>
      <c r="F2083" s="48">
        <v>148.11999499999999</v>
      </c>
      <c r="G2083" s="49">
        <v>114471000</v>
      </c>
      <c r="H2083" s="48">
        <v>124.740866</v>
      </c>
      <c r="I2083" s="52">
        <f t="shared" si="244"/>
        <v>0.84216088449098314</v>
      </c>
      <c r="J2083" s="52">
        <f t="shared" ca="1" si="245"/>
        <v>1</v>
      </c>
      <c r="K2083" s="48">
        <f t="shared" si="240"/>
        <v>124.83</v>
      </c>
      <c r="L2083" s="48">
        <f t="shared" si="241"/>
        <v>124.98</v>
      </c>
      <c r="M2083" s="48">
        <f t="shared" si="242"/>
        <v>124.07</v>
      </c>
      <c r="N2083" s="48">
        <f t="shared" si="243"/>
        <v>124.74</v>
      </c>
      <c r="O2083" s="49">
        <f t="shared" ca="1" si="246"/>
        <v>114471000</v>
      </c>
    </row>
    <row r="2084" spans="1:15" x14ac:dyDescent="0.25">
      <c r="A2084">
        <v>2069</v>
      </c>
      <c r="B2084" s="93">
        <v>39195</v>
      </c>
      <c r="C2084" s="48">
        <v>148.36999499999999</v>
      </c>
      <c r="D2084" s="48">
        <v>148.729996</v>
      </c>
      <c r="E2084" s="48">
        <v>147.970001</v>
      </c>
      <c r="F2084" s="48">
        <v>148.05999800000001</v>
      </c>
      <c r="G2084" s="49">
        <v>77270800</v>
      </c>
      <c r="H2084" s="48">
        <v>124.690338</v>
      </c>
      <c r="I2084" s="52">
        <f t="shared" si="244"/>
        <v>0.842160878591934</v>
      </c>
      <c r="J2084" s="52">
        <f t="shared" ca="1" si="245"/>
        <v>1</v>
      </c>
      <c r="K2084" s="48">
        <f t="shared" si="240"/>
        <v>124.95</v>
      </c>
      <c r="L2084" s="48">
        <f t="shared" si="241"/>
        <v>125.25</v>
      </c>
      <c r="M2084" s="48">
        <f t="shared" si="242"/>
        <v>124.61</v>
      </c>
      <c r="N2084" s="48">
        <f t="shared" si="243"/>
        <v>124.69</v>
      </c>
      <c r="O2084" s="49">
        <f t="shared" ca="1" si="246"/>
        <v>77270800</v>
      </c>
    </row>
    <row r="2085" spans="1:15" x14ac:dyDescent="0.25">
      <c r="A2085">
        <v>2070</v>
      </c>
      <c r="B2085" s="93">
        <v>39192</v>
      </c>
      <c r="C2085" s="48">
        <v>148.220001</v>
      </c>
      <c r="D2085" s="48">
        <v>148.61999499999999</v>
      </c>
      <c r="E2085" s="48">
        <v>147.03999300000001</v>
      </c>
      <c r="F2085" s="48">
        <v>148.61999499999999</v>
      </c>
      <c r="G2085" s="49">
        <v>124114100</v>
      </c>
      <c r="H2085" s="48">
        <v>125.161946</v>
      </c>
      <c r="I2085" s="52">
        <f t="shared" si="244"/>
        <v>0.84216088151530355</v>
      </c>
      <c r="J2085" s="52">
        <f t="shared" ca="1" si="245"/>
        <v>1</v>
      </c>
      <c r="K2085" s="48">
        <f t="shared" si="240"/>
        <v>124.83</v>
      </c>
      <c r="L2085" s="48">
        <f t="shared" si="241"/>
        <v>125.16</v>
      </c>
      <c r="M2085" s="48">
        <f t="shared" si="242"/>
        <v>123.83</v>
      </c>
      <c r="N2085" s="48">
        <f t="shared" si="243"/>
        <v>125.16</v>
      </c>
      <c r="O2085" s="49">
        <f t="shared" ca="1" si="246"/>
        <v>124114100</v>
      </c>
    </row>
    <row r="2086" spans="1:15" x14ac:dyDescent="0.25">
      <c r="A2086">
        <v>2071</v>
      </c>
      <c r="B2086" s="93">
        <v>39191</v>
      </c>
      <c r="C2086" s="48">
        <v>146.550003</v>
      </c>
      <c r="D2086" s="48">
        <v>147.39999399999999</v>
      </c>
      <c r="E2086" s="48">
        <v>146.36000100000001</v>
      </c>
      <c r="F2086" s="48">
        <v>147.229996</v>
      </c>
      <c r="G2086" s="49">
        <v>102947700</v>
      </c>
      <c r="H2086" s="48">
        <v>123.991343</v>
      </c>
      <c r="I2086" s="52">
        <f t="shared" si="244"/>
        <v>0.84216088004240663</v>
      </c>
      <c r="J2086" s="52">
        <f t="shared" ca="1" si="245"/>
        <v>1</v>
      </c>
      <c r="K2086" s="48">
        <f t="shared" si="240"/>
        <v>123.42</v>
      </c>
      <c r="L2086" s="48">
        <f t="shared" si="241"/>
        <v>124.13</v>
      </c>
      <c r="M2086" s="48">
        <f t="shared" si="242"/>
        <v>123.26</v>
      </c>
      <c r="N2086" s="48">
        <f t="shared" si="243"/>
        <v>123.99</v>
      </c>
      <c r="O2086" s="49">
        <f t="shared" ca="1" si="246"/>
        <v>102947700</v>
      </c>
    </row>
    <row r="2087" spans="1:15" x14ac:dyDescent="0.25">
      <c r="A2087">
        <v>2072</v>
      </c>
      <c r="B2087" s="93">
        <v>39190</v>
      </c>
      <c r="C2087" s="48">
        <v>146.60000600000001</v>
      </c>
      <c r="D2087" s="48">
        <v>147.699997</v>
      </c>
      <c r="E2087" s="48">
        <v>146.570007</v>
      </c>
      <c r="F2087" s="48">
        <v>147.270004</v>
      </c>
      <c r="G2087" s="49">
        <v>88345300</v>
      </c>
      <c r="H2087" s="48">
        <v>124.025036</v>
      </c>
      <c r="I2087" s="52">
        <f t="shared" si="244"/>
        <v>0.84216087887116509</v>
      </c>
      <c r="J2087" s="52">
        <f t="shared" ca="1" si="245"/>
        <v>1</v>
      </c>
      <c r="K2087" s="48">
        <f t="shared" si="240"/>
        <v>123.46</v>
      </c>
      <c r="L2087" s="48">
        <f t="shared" si="241"/>
        <v>124.39</v>
      </c>
      <c r="M2087" s="48">
        <f t="shared" si="242"/>
        <v>123.44</v>
      </c>
      <c r="N2087" s="48">
        <f t="shared" si="243"/>
        <v>124.03</v>
      </c>
      <c r="O2087" s="49">
        <f t="shared" ca="1" si="246"/>
        <v>88345300</v>
      </c>
    </row>
    <row r="2088" spans="1:15" x14ac:dyDescent="0.25">
      <c r="A2088">
        <v>2073</v>
      </c>
      <c r="B2088" s="93">
        <v>39189</v>
      </c>
      <c r="C2088" s="48">
        <v>146.970001</v>
      </c>
      <c r="D2088" s="48">
        <v>147.39999399999999</v>
      </c>
      <c r="E2088" s="48">
        <v>146.64999399999999</v>
      </c>
      <c r="F2088" s="48">
        <v>147.08999600000001</v>
      </c>
      <c r="G2088" s="49">
        <v>108424100</v>
      </c>
      <c r="H2088" s="48">
        <v>123.873441</v>
      </c>
      <c r="I2088" s="52">
        <f t="shared" si="244"/>
        <v>0.84216088359945285</v>
      </c>
      <c r="J2088" s="52">
        <f t="shared" ca="1" si="245"/>
        <v>1</v>
      </c>
      <c r="K2088" s="48">
        <f t="shared" si="240"/>
        <v>123.77</v>
      </c>
      <c r="L2088" s="48">
        <f t="shared" si="241"/>
        <v>124.13</v>
      </c>
      <c r="M2088" s="48">
        <f t="shared" si="242"/>
        <v>123.5</v>
      </c>
      <c r="N2088" s="48">
        <f t="shared" si="243"/>
        <v>123.87</v>
      </c>
      <c r="O2088" s="49">
        <f t="shared" ca="1" si="246"/>
        <v>108424100</v>
      </c>
    </row>
    <row r="2089" spans="1:15" x14ac:dyDescent="0.25">
      <c r="A2089">
        <v>2074</v>
      </c>
      <c r="B2089" s="93">
        <v>39188</v>
      </c>
      <c r="C2089" s="48">
        <v>145.83000200000001</v>
      </c>
      <c r="D2089" s="48">
        <v>146.86000100000001</v>
      </c>
      <c r="E2089" s="48">
        <v>145.820007</v>
      </c>
      <c r="F2089" s="48">
        <v>146.699997</v>
      </c>
      <c r="G2089" s="49">
        <v>83064600</v>
      </c>
      <c r="H2089" s="48">
        <v>123.544999</v>
      </c>
      <c r="I2089" s="52">
        <f t="shared" si="244"/>
        <v>0.84216088293444213</v>
      </c>
      <c r="J2089" s="52">
        <f t="shared" ca="1" si="245"/>
        <v>1</v>
      </c>
      <c r="K2089" s="48">
        <f t="shared" si="240"/>
        <v>122.81</v>
      </c>
      <c r="L2089" s="48">
        <f t="shared" si="241"/>
        <v>123.68</v>
      </c>
      <c r="M2089" s="48">
        <f t="shared" si="242"/>
        <v>122.8</v>
      </c>
      <c r="N2089" s="48">
        <f t="shared" si="243"/>
        <v>123.54</v>
      </c>
      <c r="O2089" s="49">
        <f t="shared" ca="1" si="246"/>
        <v>83064600</v>
      </c>
    </row>
    <row r="2090" spans="1:15" x14ac:dyDescent="0.25">
      <c r="A2090">
        <v>2075</v>
      </c>
      <c r="B2090" s="93">
        <v>39185</v>
      </c>
      <c r="C2090" s="48">
        <v>144.89999399999999</v>
      </c>
      <c r="D2090" s="48">
        <v>145.320007</v>
      </c>
      <c r="E2090" s="48">
        <v>144.36000100000001</v>
      </c>
      <c r="F2090" s="48">
        <v>145.320007</v>
      </c>
      <c r="G2090" s="49">
        <v>84287000</v>
      </c>
      <c r="H2090" s="48">
        <v>122.382825</v>
      </c>
      <c r="I2090" s="52">
        <f t="shared" si="244"/>
        <v>0.84216088016015578</v>
      </c>
      <c r="J2090" s="52">
        <f t="shared" ca="1" si="245"/>
        <v>1</v>
      </c>
      <c r="K2090" s="48">
        <f t="shared" si="240"/>
        <v>122.03</v>
      </c>
      <c r="L2090" s="48">
        <f t="shared" si="241"/>
        <v>122.38</v>
      </c>
      <c r="M2090" s="48">
        <f t="shared" si="242"/>
        <v>121.57</v>
      </c>
      <c r="N2090" s="48">
        <f t="shared" si="243"/>
        <v>122.38</v>
      </c>
      <c r="O2090" s="49">
        <f t="shared" ca="1" si="246"/>
        <v>84287000</v>
      </c>
    </row>
    <row r="2091" spans="1:15" x14ac:dyDescent="0.25">
      <c r="A2091">
        <v>2076</v>
      </c>
      <c r="B2091" s="93">
        <v>39184</v>
      </c>
      <c r="C2091" s="48">
        <v>143.740005</v>
      </c>
      <c r="D2091" s="48">
        <v>144.91999799999999</v>
      </c>
      <c r="E2091" s="48">
        <v>143.33999600000001</v>
      </c>
      <c r="F2091" s="48">
        <v>144.66000399999999</v>
      </c>
      <c r="G2091" s="49">
        <v>115534400</v>
      </c>
      <c r="H2091" s="48">
        <v>121.82699599999999</v>
      </c>
      <c r="I2091" s="52">
        <f t="shared" si="244"/>
        <v>0.84216087813740148</v>
      </c>
      <c r="J2091" s="52">
        <f t="shared" ca="1" si="245"/>
        <v>1</v>
      </c>
      <c r="K2091" s="48">
        <f t="shared" si="240"/>
        <v>121.05</v>
      </c>
      <c r="L2091" s="48">
        <f t="shared" si="241"/>
        <v>122.05</v>
      </c>
      <c r="M2091" s="48">
        <f t="shared" si="242"/>
        <v>120.72</v>
      </c>
      <c r="N2091" s="48">
        <f t="shared" si="243"/>
        <v>121.83</v>
      </c>
      <c r="O2091" s="49">
        <f t="shared" ca="1" si="246"/>
        <v>115534400</v>
      </c>
    </row>
    <row r="2092" spans="1:15" x14ac:dyDescent="0.25">
      <c r="A2092">
        <v>2077</v>
      </c>
      <c r="B2092" s="93">
        <v>39183</v>
      </c>
      <c r="C2092" s="48">
        <v>144.820007</v>
      </c>
      <c r="D2092" s="48">
        <v>144.86000100000001</v>
      </c>
      <c r="E2092" s="48">
        <v>143.53999300000001</v>
      </c>
      <c r="F2092" s="48">
        <v>144.020004</v>
      </c>
      <c r="G2092" s="49">
        <v>106365700</v>
      </c>
      <c r="H2092" s="48">
        <v>121.288014</v>
      </c>
      <c r="I2092" s="52">
        <f t="shared" si="244"/>
        <v>0.84216088481708418</v>
      </c>
      <c r="J2092" s="52">
        <f t="shared" ca="1" si="245"/>
        <v>1</v>
      </c>
      <c r="K2092" s="48">
        <f t="shared" si="240"/>
        <v>121.96</v>
      </c>
      <c r="L2092" s="48">
        <f t="shared" si="241"/>
        <v>122</v>
      </c>
      <c r="M2092" s="48">
        <f t="shared" si="242"/>
        <v>120.88</v>
      </c>
      <c r="N2092" s="48">
        <f t="shared" si="243"/>
        <v>121.29</v>
      </c>
      <c r="O2092" s="49">
        <f t="shared" ca="1" si="246"/>
        <v>106365700</v>
      </c>
    </row>
    <row r="2093" spans="1:15" x14ac:dyDescent="0.25">
      <c r="A2093">
        <v>2078</v>
      </c>
      <c r="B2093" s="93">
        <v>39182</v>
      </c>
      <c r="C2093" s="48">
        <v>144.33000200000001</v>
      </c>
      <c r="D2093" s="48">
        <v>144.85000600000001</v>
      </c>
      <c r="E2093" s="48">
        <v>144.270004</v>
      </c>
      <c r="F2093" s="48">
        <v>144.61000100000001</v>
      </c>
      <c r="G2093" s="49">
        <v>56620000</v>
      </c>
      <c r="H2093" s="48">
        <v>121.784885</v>
      </c>
      <c r="I2093" s="52">
        <f t="shared" si="244"/>
        <v>0.84216087516657989</v>
      </c>
      <c r="J2093" s="52">
        <f t="shared" ca="1" si="245"/>
        <v>1</v>
      </c>
      <c r="K2093" s="48">
        <f t="shared" si="240"/>
        <v>121.55</v>
      </c>
      <c r="L2093" s="48">
        <f t="shared" si="241"/>
        <v>121.99</v>
      </c>
      <c r="M2093" s="48">
        <f t="shared" si="242"/>
        <v>121.5</v>
      </c>
      <c r="N2093" s="48">
        <f t="shared" si="243"/>
        <v>121.78</v>
      </c>
      <c r="O2093" s="49">
        <f t="shared" ca="1" si="246"/>
        <v>56620000</v>
      </c>
    </row>
    <row r="2094" spans="1:15" x14ac:dyDescent="0.25">
      <c r="A2094">
        <v>2079</v>
      </c>
      <c r="B2094" s="93">
        <v>39181</v>
      </c>
      <c r="C2094" s="48">
        <v>144.64999399999999</v>
      </c>
      <c r="D2094" s="48">
        <v>144.800003</v>
      </c>
      <c r="E2094" s="48">
        <v>144.14999399999999</v>
      </c>
      <c r="F2094" s="48">
        <v>144.44000199999999</v>
      </c>
      <c r="G2094" s="49">
        <v>50967400</v>
      </c>
      <c r="H2094" s="48">
        <v>121.64172000000001</v>
      </c>
      <c r="I2094" s="52">
        <f t="shared" si="244"/>
        <v>0.84216088559732927</v>
      </c>
      <c r="J2094" s="52">
        <f t="shared" ca="1" si="245"/>
        <v>1</v>
      </c>
      <c r="K2094" s="48">
        <f t="shared" si="240"/>
        <v>121.82</v>
      </c>
      <c r="L2094" s="48">
        <f t="shared" si="241"/>
        <v>121.94</v>
      </c>
      <c r="M2094" s="48">
        <f t="shared" si="242"/>
        <v>121.4</v>
      </c>
      <c r="N2094" s="48">
        <f t="shared" si="243"/>
        <v>121.64</v>
      </c>
      <c r="O2094" s="49">
        <f t="shared" ca="1" si="246"/>
        <v>50967400</v>
      </c>
    </row>
    <row r="2095" spans="1:15" x14ac:dyDescent="0.25">
      <c r="A2095">
        <v>2080</v>
      </c>
      <c r="B2095" s="93">
        <v>39177</v>
      </c>
      <c r="C2095" s="48">
        <v>143.66999799999999</v>
      </c>
      <c r="D2095" s="48">
        <v>144.44000199999999</v>
      </c>
      <c r="E2095" s="48">
        <v>143.61000100000001</v>
      </c>
      <c r="F2095" s="48">
        <v>144.240005</v>
      </c>
      <c r="G2095" s="49">
        <v>46822800</v>
      </c>
      <c r="H2095" s="48">
        <v>121.47329000000001</v>
      </c>
      <c r="I2095" s="52">
        <f t="shared" si="244"/>
        <v>0.84216088317523286</v>
      </c>
      <c r="J2095" s="52">
        <f t="shared" ca="1" si="245"/>
        <v>1</v>
      </c>
      <c r="K2095" s="48">
        <f t="shared" si="240"/>
        <v>120.99</v>
      </c>
      <c r="L2095" s="48">
        <f t="shared" si="241"/>
        <v>121.64</v>
      </c>
      <c r="M2095" s="48">
        <f t="shared" si="242"/>
        <v>120.94</v>
      </c>
      <c r="N2095" s="48">
        <f t="shared" si="243"/>
        <v>121.47</v>
      </c>
      <c r="O2095" s="49">
        <f t="shared" ca="1" si="246"/>
        <v>46822800</v>
      </c>
    </row>
    <row r="2096" spans="1:15" x14ac:dyDescent="0.25">
      <c r="A2096">
        <v>2081</v>
      </c>
      <c r="B2096" s="93">
        <v>39176</v>
      </c>
      <c r="C2096" s="48">
        <v>143.69000199999999</v>
      </c>
      <c r="D2096" s="48">
        <v>143.949997</v>
      </c>
      <c r="E2096" s="48">
        <v>143.16000399999999</v>
      </c>
      <c r="F2096" s="48">
        <v>143.85000600000001</v>
      </c>
      <c r="G2096" s="49">
        <v>63995200</v>
      </c>
      <c r="H2096" s="48">
        <v>121.144848</v>
      </c>
      <c r="I2096" s="52">
        <f t="shared" si="244"/>
        <v>0.84216088249589638</v>
      </c>
      <c r="J2096" s="52">
        <f t="shared" ca="1" si="245"/>
        <v>1</v>
      </c>
      <c r="K2096" s="48">
        <f t="shared" si="240"/>
        <v>121.01</v>
      </c>
      <c r="L2096" s="48">
        <f t="shared" si="241"/>
        <v>121.23</v>
      </c>
      <c r="M2096" s="48">
        <f t="shared" si="242"/>
        <v>120.56</v>
      </c>
      <c r="N2096" s="48">
        <f t="shared" si="243"/>
        <v>121.14</v>
      </c>
      <c r="O2096" s="49">
        <f t="shared" ca="1" si="246"/>
        <v>63995200</v>
      </c>
    </row>
    <row r="2097" spans="1:15" x14ac:dyDescent="0.25">
      <c r="A2097">
        <v>2082</v>
      </c>
      <c r="B2097" s="93">
        <v>39175</v>
      </c>
      <c r="C2097" s="48">
        <v>142.970001</v>
      </c>
      <c r="D2097" s="48">
        <v>143.979996</v>
      </c>
      <c r="E2097" s="48">
        <v>142.91000399999999</v>
      </c>
      <c r="F2097" s="48">
        <v>143.69000199999999</v>
      </c>
      <c r="G2097" s="49">
        <v>82417800</v>
      </c>
      <c r="H2097" s="48">
        <v>121.010099</v>
      </c>
      <c r="I2097" s="52">
        <f t="shared" si="244"/>
        <v>0.84216088326033989</v>
      </c>
      <c r="J2097" s="52">
        <f t="shared" ca="1" si="245"/>
        <v>1</v>
      </c>
      <c r="K2097" s="48">
        <f t="shared" si="240"/>
        <v>120.4</v>
      </c>
      <c r="L2097" s="48">
        <f t="shared" si="241"/>
        <v>121.25</v>
      </c>
      <c r="M2097" s="48">
        <f t="shared" si="242"/>
        <v>120.35</v>
      </c>
      <c r="N2097" s="48">
        <f t="shared" si="243"/>
        <v>121.01</v>
      </c>
      <c r="O2097" s="49">
        <f t="shared" ca="1" si="246"/>
        <v>82417800</v>
      </c>
    </row>
    <row r="2098" spans="1:15" x14ac:dyDescent="0.25">
      <c r="A2098">
        <v>2083</v>
      </c>
      <c r="B2098" s="93">
        <v>39174</v>
      </c>
      <c r="C2098" s="48">
        <v>142.16000399999999</v>
      </c>
      <c r="D2098" s="48">
        <v>142.46000699999999</v>
      </c>
      <c r="E2098" s="48">
        <v>141.479996</v>
      </c>
      <c r="F2098" s="48">
        <v>142.16000399999999</v>
      </c>
      <c r="G2098" s="49">
        <v>79416400</v>
      </c>
      <c r="H2098" s="48">
        <v>119.721594</v>
      </c>
      <c r="I2098" s="52">
        <f t="shared" si="244"/>
        <v>0.84216087951151164</v>
      </c>
      <c r="J2098" s="52">
        <f t="shared" ca="1" si="245"/>
        <v>1</v>
      </c>
      <c r="K2098" s="48">
        <f t="shared" si="240"/>
        <v>119.72</v>
      </c>
      <c r="L2098" s="48">
        <f t="shared" si="241"/>
        <v>119.97</v>
      </c>
      <c r="M2098" s="48">
        <f t="shared" si="242"/>
        <v>119.15</v>
      </c>
      <c r="N2098" s="48">
        <f t="shared" si="243"/>
        <v>119.72</v>
      </c>
      <c r="O2098" s="49">
        <f t="shared" ca="1" si="246"/>
        <v>79416400</v>
      </c>
    </row>
    <row r="2099" spans="1:15" x14ac:dyDescent="0.25">
      <c r="A2099">
        <v>2084</v>
      </c>
      <c r="B2099" s="93">
        <v>39171</v>
      </c>
      <c r="C2099" s="48">
        <v>142.240005</v>
      </c>
      <c r="D2099" s="48">
        <v>142.83999600000001</v>
      </c>
      <c r="E2099" s="48">
        <v>140.55999800000001</v>
      </c>
      <c r="F2099" s="48">
        <v>142</v>
      </c>
      <c r="G2099" s="49">
        <v>128194100</v>
      </c>
      <c r="H2099" s="48">
        <v>119.586845</v>
      </c>
      <c r="I2099" s="52">
        <f t="shared" si="244"/>
        <v>0.84216088028169012</v>
      </c>
      <c r="J2099" s="52">
        <f t="shared" ca="1" si="245"/>
        <v>1</v>
      </c>
      <c r="K2099" s="48">
        <f t="shared" si="240"/>
        <v>119.79</v>
      </c>
      <c r="L2099" s="48">
        <f t="shared" si="241"/>
        <v>120.29</v>
      </c>
      <c r="M2099" s="48">
        <f t="shared" si="242"/>
        <v>118.37</v>
      </c>
      <c r="N2099" s="48">
        <f t="shared" si="243"/>
        <v>119.59</v>
      </c>
      <c r="O2099" s="49">
        <f t="shared" ca="1" si="246"/>
        <v>128194100</v>
      </c>
    </row>
    <row r="2100" spans="1:15" x14ac:dyDescent="0.25">
      <c r="A2100">
        <v>2085</v>
      </c>
      <c r="B2100" s="93">
        <v>39170</v>
      </c>
      <c r="C2100" s="48">
        <v>142.53999300000001</v>
      </c>
      <c r="D2100" s="48">
        <v>142.61000100000001</v>
      </c>
      <c r="E2100" s="48">
        <v>141.19000199999999</v>
      </c>
      <c r="F2100" s="48">
        <v>141.970001</v>
      </c>
      <c r="G2100" s="49">
        <v>139432700</v>
      </c>
      <c r="H2100" s="48">
        <v>119.561581</v>
      </c>
      <c r="I2100" s="52">
        <f t="shared" si="244"/>
        <v>0.84216088017073409</v>
      </c>
      <c r="J2100" s="52">
        <f t="shared" ca="1" si="245"/>
        <v>1</v>
      </c>
      <c r="K2100" s="48">
        <f t="shared" si="240"/>
        <v>120.04</v>
      </c>
      <c r="L2100" s="48">
        <f t="shared" si="241"/>
        <v>120.1</v>
      </c>
      <c r="M2100" s="48">
        <f t="shared" si="242"/>
        <v>118.9</v>
      </c>
      <c r="N2100" s="48">
        <f t="shared" si="243"/>
        <v>119.56</v>
      </c>
      <c r="O2100" s="49">
        <f t="shared" ca="1" si="246"/>
        <v>139432700</v>
      </c>
    </row>
    <row r="2101" spans="1:15" x14ac:dyDescent="0.25">
      <c r="A2101">
        <v>2086</v>
      </c>
      <c r="B2101" s="93">
        <v>39169</v>
      </c>
      <c r="C2101" s="48">
        <v>142.13999899999999</v>
      </c>
      <c r="D2101" s="48">
        <v>142.470001</v>
      </c>
      <c r="E2101" s="48">
        <v>141.259995</v>
      </c>
      <c r="F2101" s="48">
        <v>141.820007</v>
      </c>
      <c r="G2101" s="49">
        <v>152907900</v>
      </c>
      <c r="H2101" s="48">
        <v>119.43526199999999</v>
      </c>
      <c r="I2101" s="52">
        <f t="shared" si="244"/>
        <v>0.8421608807282035</v>
      </c>
      <c r="J2101" s="52">
        <f t="shared" ca="1" si="245"/>
        <v>1</v>
      </c>
      <c r="K2101" s="48">
        <f t="shared" si="240"/>
        <v>119.7</v>
      </c>
      <c r="L2101" s="48">
        <f t="shared" si="241"/>
        <v>119.98</v>
      </c>
      <c r="M2101" s="48">
        <f t="shared" si="242"/>
        <v>118.96</v>
      </c>
      <c r="N2101" s="48">
        <f t="shared" si="243"/>
        <v>119.44</v>
      </c>
      <c r="O2101" s="49">
        <f t="shared" ca="1" si="246"/>
        <v>152907900</v>
      </c>
    </row>
    <row r="2102" spans="1:15" x14ac:dyDescent="0.25">
      <c r="A2102">
        <v>2087</v>
      </c>
      <c r="B2102" s="93">
        <v>39168</v>
      </c>
      <c r="C2102" s="48">
        <v>143.11999499999999</v>
      </c>
      <c r="D2102" s="48">
        <v>143.16000399999999</v>
      </c>
      <c r="E2102" s="48">
        <v>142.38999899999999</v>
      </c>
      <c r="F2102" s="48">
        <v>142.86000100000001</v>
      </c>
      <c r="G2102" s="49">
        <v>99864600</v>
      </c>
      <c r="H2102" s="48">
        <v>120.311104</v>
      </c>
      <c r="I2102" s="52">
        <f t="shared" si="244"/>
        <v>0.84216087888729607</v>
      </c>
      <c r="J2102" s="52">
        <f t="shared" ca="1" si="245"/>
        <v>1</v>
      </c>
      <c r="K2102" s="48">
        <f t="shared" si="240"/>
        <v>120.53</v>
      </c>
      <c r="L2102" s="48">
        <f t="shared" si="241"/>
        <v>120.56</v>
      </c>
      <c r="M2102" s="48">
        <f t="shared" si="242"/>
        <v>119.92</v>
      </c>
      <c r="N2102" s="48">
        <f t="shared" si="243"/>
        <v>120.31</v>
      </c>
      <c r="O2102" s="49">
        <f t="shared" ca="1" si="246"/>
        <v>99864600</v>
      </c>
    </row>
    <row r="2103" spans="1:15" x14ac:dyDescent="0.25">
      <c r="A2103">
        <v>2088</v>
      </c>
      <c r="B2103" s="93">
        <v>39167</v>
      </c>
      <c r="C2103" s="48">
        <v>143.5</v>
      </c>
      <c r="D2103" s="48">
        <v>143.64999399999999</v>
      </c>
      <c r="E2103" s="48">
        <v>142.08999600000001</v>
      </c>
      <c r="F2103" s="48">
        <v>143.199997</v>
      </c>
      <c r="G2103" s="49">
        <v>113787500</v>
      </c>
      <c r="H2103" s="48">
        <v>120.597436</v>
      </c>
      <c r="I2103" s="52">
        <f t="shared" si="244"/>
        <v>0.84216088356482299</v>
      </c>
      <c r="J2103" s="52">
        <f t="shared" ca="1" si="245"/>
        <v>1</v>
      </c>
      <c r="K2103" s="48">
        <f t="shared" si="240"/>
        <v>120.85</v>
      </c>
      <c r="L2103" s="48">
        <f t="shared" si="241"/>
        <v>120.98</v>
      </c>
      <c r="M2103" s="48">
        <f t="shared" si="242"/>
        <v>119.66</v>
      </c>
      <c r="N2103" s="48">
        <f t="shared" si="243"/>
        <v>120.6</v>
      </c>
      <c r="O2103" s="49">
        <f t="shared" ca="1" si="246"/>
        <v>113787500</v>
      </c>
    </row>
    <row r="2104" spans="1:15" x14ac:dyDescent="0.25">
      <c r="A2104">
        <v>2089</v>
      </c>
      <c r="B2104" s="93">
        <v>39164</v>
      </c>
      <c r="C2104" s="48">
        <v>143.279999</v>
      </c>
      <c r="D2104" s="48">
        <v>143.80999800000001</v>
      </c>
      <c r="E2104" s="48">
        <v>143.14999399999999</v>
      </c>
      <c r="F2104" s="48">
        <v>143.38999899999999</v>
      </c>
      <c r="G2104" s="49">
        <v>74416800</v>
      </c>
      <c r="H2104" s="48">
        <v>120.757448</v>
      </c>
      <c r="I2104" s="52">
        <f t="shared" si="244"/>
        <v>0.84216088180598991</v>
      </c>
      <c r="J2104" s="52">
        <f t="shared" ca="1" si="245"/>
        <v>1</v>
      </c>
      <c r="K2104" s="48">
        <f t="shared" si="240"/>
        <v>120.66</v>
      </c>
      <c r="L2104" s="48">
        <f t="shared" si="241"/>
        <v>121.11</v>
      </c>
      <c r="M2104" s="48">
        <f t="shared" si="242"/>
        <v>120.56</v>
      </c>
      <c r="N2104" s="48">
        <f t="shared" si="243"/>
        <v>120.76</v>
      </c>
      <c r="O2104" s="49">
        <f t="shared" ca="1" si="246"/>
        <v>74416800</v>
      </c>
    </row>
    <row r="2105" spans="1:15" x14ac:dyDescent="0.25">
      <c r="A2105">
        <v>2090</v>
      </c>
      <c r="B2105" s="93">
        <v>39163</v>
      </c>
      <c r="C2105" s="48">
        <v>143.479996</v>
      </c>
      <c r="D2105" s="48">
        <v>143.679993</v>
      </c>
      <c r="E2105" s="48">
        <v>142.78999300000001</v>
      </c>
      <c r="F2105" s="48">
        <v>143.179993</v>
      </c>
      <c r="G2105" s="49">
        <v>118942200</v>
      </c>
      <c r="H2105" s="48">
        <v>120.580589</v>
      </c>
      <c r="I2105" s="52">
        <f t="shared" si="244"/>
        <v>0.84216088067555639</v>
      </c>
      <c r="J2105" s="52">
        <f t="shared" ca="1" si="245"/>
        <v>1</v>
      </c>
      <c r="K2105" s="48">
        <f t="shared" si="240"/>
        <v>120.83</v>
      </c>
      <c r="L2105" s="48">
        <f t="shared" si="241"/>
        <v>121</v>
      </c>
      <c r="M2105" s="48">
        <f t="shared" si="242"/>
        <v>120.25</v>
      </c>
      <c r="N2105" s="48">
        <f t="shared" si="243"/>
        <v>120.58</v>
      </c>
      <c r="O2105" s="49">
        <f t="shared" ca="1" si="246"/>
        <v>118942200</v>
      </c>
    </row>
    <row r="2106" spans="1:15" x14ac:dyDescent="0.25">
      <c r="A2106">
        <v>2091</v>
      </c>
      <c r="B2106" s="93">
        <v>39162</v>
      </c>
      <c r="C2106" s="48">
        <v>141.10000600000001</v>
      </c>
      <c r="D2106" s="48">
        <v>143.64999399999999</v>
      </c>
      <c r="E2106" s="48">
        <v>140.820007</v>
      </c>
      <c r="F2106" s="48">
        <v>143.28999300000001</v>
      </c>
      <c r="G2106" s="49">
        <v>152368700</v>
      </c>
      <c r="H2106" s="48">
        <v>120.673227</v>
      </c>
      <c r="I2106" s="52">
        <f t="shared" si="244"/>
        <v>0.84216088279102641</v>
      </c>
      <c r="J2106" s="52">
        <f t="shared" ca="1" si="245"/>
        <v>1</v>
      </c>
      <c r="K2106" s="48">
        <f t="shared" si="240"/>
        <v>118.83</v>
      </c>
      <c r="L2106" s="48">
        <f t="shared" si="241"/>
        <v>120.98</v>
      </c>
      <c r="M2106" s="48">
        <f t="shared" si="242"/>
        <v>118.59</v>
      </c>
      <c r="N2106" s="48">
        <f t="shared" si="243"/>
        <v>120.67</v>
      </c>
      <c r="O2106" s="49">
        <f t="shared" ca="1" si="246"/>
        <v>152368700</v>
      </c>
    </row>
    <row r="2107" spans="1:15" x14ac:dyDescent="0.25">
      <c r="A2107">
        <v>2092</v>
      </c>
      <c r="B2107" s="93">
        <v>39161</v>
      </c>
      <c r="C2107" s="48">
        <v>140.08000200000001</v>
      </c>
      <c r="D2107" s="48">
        <v>141.050003</v>
      </c>
      <c r="E2107" s="48">
        <v>139.96000699999999</v>
      </c>
      <c r="F2107" s="48">
        <v>140.970001</v>
      </c>
      <c r="G2107" s="49">
        <v>82147400</v>
      </c>
      <c r="H2107" s="48">
        <v>118.71942</v>
      </c>
      <c r="I2107" s="52">
        <f t="shared" si="244"/>
        <v>0.84216087932070027</v>
      </c>
      <c r="J2107" s="52">
        <f t="shared" ca="1" si="245"/>
        <v>1</v>
      </c>
      <c r="K2107" s="48">
        <f t="shared" si="240"/>
        <v>117.97</v>
      </c>
      <c r="L2107" s="48">
        <f t="shared" si="241"/>
        <v>118.79</v>
      </c>
      <c r="M2107" s="48">
        <f t="shared" si="242"/>
        <v>117.87</v>
      </c>
      <c r="N2107" s="48">
        <f t="shared" si="243"/>
        <v>118.72</v>
      </c>
      <c r="O2107" s="49">
        <f t="shared" ca="1" si="246"/>
        <v>82147400</v>
      </c>
    </row>
    <row r="2108" spans="1:15" x14ac:dyDescent="0.25">
      <c r="A2108">
        <v>2093</v>
      </c>
      <c r="B2108" s="93">
        <v>39160</v>
      </c>
      <c r="C2108" s="48">
        <v>139.259995</v>
      </c>
      <c r="D2108" s="48">
        <v>140.33000200000001</v>
      </c>
      <c r="E2108" s="48">
        <v>139.14999399999999</v>
      </c>
      <c r="F2108" s="48">
        <v>140.199997</v>
      </c>
      <c r="G2108" s="49">
        <v>96161200</v>
      </c>
      <c r="H2108" s="48">
        <v>118.070953</v>
      </c>
      <c r="I2108" s="52">
        <f t="shared" si="244"/>
        <v>0.84216088107334275</v>
      </c>
      <c r="J2108" s="52">
        <f t="shared" ca="1" si="245"/>
        <v>1</v>
      </c>
      <c r="K2108" s="48">
        <f t="shared" si="240"/>
        <v>117.28</v>
      </c>
      <c r="L2108" s="48">
        <f t="shared" si="241"/>
        <v>118.18</v>
      </c>
      <c r="M2108" s="48">
        <f t="shared" si="242"/>
        <v>117.19</v>
      </c>
      <c r="N2108" s="48">
        <f t="shared" si="243"/>
        <v>118.07</v>
      </c>
      <c r="O2108" s="49">
        <f t="shared" ca="1" si="246"/>
        <v>96161200</v>
      </c>
    </row>
    <row r="2109" spans="1:15" x14ac:dyDescent="0.25">
      <c r="A2109">
        <v>2094</v>
      </c>
      <c r="B2109" s="93">
        <v>39157</v>
      </c>
      <c r="C2109" s="48">
        <v>139.30999800000001</v>
      </c>
      <c r="D2109" s="48">
        <v>139.63000500000001</v>
      </c>
      <c r="E2109" s="48">
        <v>138.11999499999999</v>
      </c>
      <c r="F2109" s="48">
        <v>138.529999</v>
      </c>
      <c r="G2109" s="49">
        <v>121531600</v>
      </c>
      <c r="H2109" s="48">
        <v>116.664546</v>
      </c>
      <c r="I2109" s="52">
        <f t="shared" si="244"/>
        <v>0.84216088098001063</v>
      </c>
      <c r="J2109" s="52">
        <f t="shared" ca="1" si="245"/>
        <v>1</v>
      </c>
      <c r="K2109" s="48">
        <f t="shared" si="240"/>
        <v>117.32</v>
      </c>
      <c r="L2109" s="48">
        <f t="shared" si="241"/>
        <v>117.59</v>
      </c>
      <c r="M2109" s="48">
        <f t="shared" si="242"/>
        <v>116.32</v>
      </c>
      <c r="N2109" s="48">
        <f t="shared" si="243"/>
        <v>116.66</v>
      </c>
      <c r="O2109" s="49">
        <f t="shared" ca="1" si="246"/>
        <v>121531600</v>
      </c>
    </row>
    <row r="2110" spans="1:15" x14ac:dyDescent="0.25">
      <c r="A2110">
        <v>2095</v>
      </c>
      <c r="B2110" s="93">
        <v>39156</v>
      </c>
      <c r="C2110" s="48">
        <v>138.970001</v>
      </c>
      <c r="D2110" s="48">
        <v>139.990005</v>
      </c>
      <c r="E2110" s="48">
        <v>138.800003</v>
      </c>
      <c r="F2110" s="48">
        <v>139.470001</v>
      </c>
      <c r="G2110" s="49">
        <v>132435900</v>
      </c>
      <c r="H2110" s="48">
        <v>116.992144</v>
      </c>
      <c r="I2110" s="52">
        <f t="shared" si="244"/>
        <v>0.83883375034893704</v>
      </c>
      <c r="J2110" s="52">
        <f t="shared" ca="1" si="245"/>
        <v>1</v>
      </c>
      <c r="K2110" s="48">
        <f t="shared" si="240"/>
        <v>116.57</v>
      </c>
      <c r="L2110" s="48">
        <f t="shared" si="241"/>
        <v>117.43</v>
      </c>
      <c r="M2110" s="48">
        <f t="shared" si="242"/>
        <v>116.43</v>
      </c>
      <c r="N2110" s="48">
        <f t="shared" si="243"/>
        <v>116.99</v>
      </c>
      <c r="O2110" s="49">
        <f t="shared" ca="1" si="246"/>
        <v>132435900</v>
      </c>
    </row>
    <row r="2111" spans="1:15" x14ac:dyDescent="0.25">
      <c r="A2111">
        <v>2096</v>
      </c>
      <c r="B2111" s="93">
        <v>39155</v>
      </c>
      <c r="C2111" s="48">
        <v>138.429993</v>
      </c>
      <c r="D2111" s="48">
        <v>139.36000100000001</v>
      </c>
      <c r="E2111" s="48">
        <v>136.75</v>
      </c>
      <c r="F2111" s="48">
        <v>139.279999</v>
      </c>
      <c r="G2111" s="49">
        <v>231853800</v>
      </c>
      <c r="H2111" s="48">
        <v>116.832764</v>
      </c>
      <c r="I2111" s="52">
        <f t="shared" si="244"/>
        <v>0.83883375099679602</v>
      </c>
      <c r="J2111" s="52">
        <f t="shared" ca="1" si="245"/>
        <v>1</v>
      </c>
      <c r="K2111" s="48">
        <f t="shared" si="240"/>
        <v>116.12</v>
      </c>
      <c r="L2111" s="48">
        <f t="shared" si="241"/>
        <v>116.9</v>
      </c>
      <c r="M2111" s="48">
        <f t="shared" si="242"/>
        <v>114.71</v>
      </c>
      <c r="N2111" s="48">
        <f t="shared" si="243"/>
        <v>116.83</v>
      </c>
      <c r="O2111" s="49">
        <f t="shared" ca="1" si="246"/>
        <v>231853800</v>
      </c>
    </row>
    <row r="2112" spans="1:15" x14ac:dyDescent="0.25">
      <c r="A2112">
        <v>2097</v>
      </c>
      <c r="B2112" s="93">
        <v>39154</v>
      </c>
      <c r="C2112" s="48">
        <v>140.179993</v>
      </c>
      <c r="D2112" s="48">
        <v>140.770004</v>
      </c>
      <c r="E2112" s="48">
        <v>138.03999300000001</v>
      </c>
      <c r="F2112" s="48">
        <v>138.25</v>
      </c>
      <c r="G2112" s="49">
        <v>190605200</v>
      </c>
      <c r="H2112" s="48">
        <v>115.968766</v>
      </c>
      <c r="I2112" s="52">
        <f t="shared" si="244"/>
        <v>0.83883375045207953</v>
      </c>
      <c r="J2112" s="52">
        <f t="shared" ca="1" si="245"/>
        <v>1</v>
      </c>
      <c r="K2112" s="48">
        <f t="shared" si="240"/>
        <v>117.59</v>
      </c>
      <c r="L2112" s="48">
        <f t="shared" si="241"/>
        <v>118.08</v>
      </c>
      <c r="M2112" s="48">
        <f t="shared" si="242"/>
        <v>115.79</v>
      </c>
      <c r="N2112" s="48">
        <f t="shared" si="243"/>
        <v>115.97</v>
      </c>
      <c r="O2112" s="49">
        <f t="shared" ca="1" si="246"/>
        <v>190605200</v>
      </c>
    </row>
    <row r="2113" spans="1:15" x14ac:dyDescent="0.25">
      <c r="A2113">
        <v>2098</v>
      </c>
      <c r="B2113" s="93">
        <v>39153</v>
      </c>
      <c r="C2113" s="48">
        <v>140.41999799999999</v>
      </c>
      <c r="D2113" s="48">
        <v>141.33999600000001</v>
      </c>
      <c r="E2113" s="48">
        <v>140.16000399999999</v>
      </c>
      <c r="F2113" s="48">
        <v>140.990005</v>
      </c>
      <c r="G2113" s="49">
        <v>80366900</v>
      </c>
      <c r="H2113" s="48">
        <v>118.26717499999999</v>
      </c>
      <c r="I2113" s="52">
        <f t="shared" si="244"/>
        <v>0.83883375278978112</v>
      </c>
      <c r="J2113" s="52">
        <f t="shared" ca="1" si="245"/>
        <v>1</v>
      </c>
      <c r="K2113" s="48">
        <f t="shared" si="240"/>
        <v>117.79</v>
      </c>
      <c r="L2113" s="48">
        <f t="shared" si="241"/>
        <v>118.56</v>
      </c>
      <c r="M2113" s="48">
        <f t="shared" si="242"/>
        <v>117.57</v>
      </c>
      <c r="N2113" s="48">
        <f t="shared" si="243"/>
        <v>118.27</v>
      </c>
      <c r="O2113" s="49">
        <f t="shared" ca="1" si="246"/>
        <v>80366900</v>
      </c>
    </row>
    <row r="2114" spans="1:15" x14ac:dyDescent="0.25">
      <c r="A2114">
        <v>2099</v>
      </c>
      <c r="B2114" s="93">
        <v>39150</v>
      </c>
      <c r="C2114" s="48">
        <v>141.30999800000001</v>
      </c>
      <c r="D2114" s="48">
        <v>141.41999799999999</v>
      </c>
      <c r="E2114" s="48">
        <v>140.08000200000001</v>
      </c>
      <c r="F2114" s="48">
        <v>140.779999</v>
      </c>
      <c r="G2114" s="49">
        <v>107765100</v>
      </c>
      <c r="H2114" s="48">
        <v>118.091014</v>
      </c>
      <c r="I2114" s="52">
        <f t="shared" si="244"/>
        <v>0.83883374654662413</v>
      </c>
      <c r="J2114" s="52">
        <f t="shared" ca="1" si="245"/>
        <v>1</v>
      </c>
      <c r="K2114" s="48">
        <f t="shared" si="240"/>
        <v>118.54</v>
      </c>
      <c r="L2114" s="48">
        <f t="shared" si="241"/>
        <v>118.63</v>
      </c>
      <c r="M2114" s="48">
        <f t="shared" si="242"/>
        <v>117.5</v>
      </c>
      <c r="N2114" s="48">
        <f t="shared" si="243"/>
        <v>118.09</v>
      </c>
      <c r="O2114" s="49">
        <f t="shared" ca="1" si="246"/>
        <v>107765100</v>
      </c>
    </row>
    <row r="2115" spans="1:15" x14ac:dyDescent="0.25">
      <c r="A2115">
        <v>2100</v>
      </c>
      <c r="B2115" s="93">
        <v>39149</v>
      </c>
      <c r="C2115" s="48">
        <v>140.53999300000001</v>
      </c>
      <c r="D2115" s="48">
        <v>141.16000399999999</v>
      </c>
      <c r="E2115" s="48">
        <v>140.070007</v>
      </c>
      <c r="F2115" s="48">
        <v>140.740005</v>
      </c>
      <c r="G2115" s="49">
        <v>117891600</v>
      </c>
      <c r="H2115" s="48">
        <v>118.05746600000001</v>
      </c>
      <c r="I2115" s="52">
        <f t="shared" si="244"/>
        <v>0.83883374879800532</v>
      </c>
      <c r="J2115" s="52">
        <f t="shared" ca="1" si="245"/>
        <v>1</v>
      </c>
      <c r="K2115" s="48">
        <f t="shared" si="240"/>
        <v>117.89</v>
      </c>
      <c r="L2115" s="48">
        <f t="shared" si="241"/>
        <v>118.41</v>
      </c>
      <c r="M2115" s="48">
        <f t="shared" si="242"/>
        <v>117.5</v>
      </c>
      <c r="N2115" s="48">
        <f t="shared" si="243"/>
        <v>118.06</v>
      </c>
      <c r="O2115" s="49">
        <f t="shared" ca="1" si="246"/>
        <v>117891600</v>
      </c>
    </row>
    <row r="2116" spans="1:15" x14ac:dyDescent="0.25">
      <c r="A2116">
        <v>2101</v>
      </c>
      <c r="B2116" s="93">
        <v>39148</v>
      </c>
      <c r="C2116" s="48">
        <v>139.58999600000001</v>
      </c>
      <c r="D2116" s="48">
        <v>140.46000699999999</v>
      </c>
      <c r="E2116" s="48">
        <v>139.39999399999999</v>
      </c>
      <c r="F2116" s="48">
        <v>139.55999800000001</v>
      </c>
      <c r="G2116" s="49">
        <v>115144900</v>
      </c>
      <c r="H2116" s="48">
        <v>117.06763599999999</v>
      </c>
      <c r="I2116" s="52">
        <f t="shared" si="244"/>
        <v>0.83883374661555943</v>
      </c>
      <c r="J2116" s="52">
        <f t="shared" ca="1" si="245"/>
        <v>1</v>
      </c>
      <c r="K2116" s="48">
        <f t="shared" si="240"/>
        <v>117.09</v>
      </c>
      <c r="L2116" s="48">
        <f t="shared" si="241"/>
        <v>117.82</v>
      </c>
      <c r="M2116" s="48">
        <f t="shared" si="242"/>
        <v>116.93</v>
      </c>
      <c r="N2116" s="48">
        <f t="shared" si="243"/>
        <v>117.07</v>
      </c>
      <c r="O2116" s="49">
        <f t="shared" ca="1" si="246"/>
        <v>115144900</v>
      </c>
    </row>
    <row r="2117" spans="1:15" x14ac:dyDescent="0.25">
      <c r="A2117">
        <v>2102</v>
      </c>
      <c r="B2117" s="93">
        <v>39147</v>
      </c>
      <c r="C2117" s="48">
        <v>138.779999</v>
      </c>
      <c r="D2117" s="48">
        <v>140.11999499999999</v>
      </c>
      <c r="E2117" s="48">
        <v>137.720001</v>
      </c>
      <c r="F2117" s="48">
        <v>139.699997</v>
      </c>
      <c r="G2117" s="49">
        <v>143333300</v>
      </c>
      <c r="H2117" s="48">
        <v>117.18507200000001</v>
      </c>
      <c r="I2117" s="52">
        <f t="shared" si="244"/>
        <v>0.83883374743379568</v>
      </c>
      <c r="J2117" s="52">
        <f t="shared" ca="1" si="245"/>
        <v>1</v>
      </c>
      <c r="K2117" s="48">
        <f t="shared" si="240"/>
        <v>116.41</v>
      </c>
      <c r="L2117" s="48">
        <f t="shared" si="241"/>
        <v>117.54</v>
      </c>
      <c r="M2117" s="48">
        <f t="shared" si="242"/>
        <v>115.52</v>
      </c>
      <c r="N2117" s="48">
        <f t="shared" si="243"/>
        <v>117.19</v>
      </c>
      <c r="O2117" s="49">
        <f t="shared" ca="1" si="246"/>
        <v>143333300</v>
      </c>
    </row>
    <row r="2118" spans="1:15" x14ac:dyDescent="0.25">
      <c r="A2118">
        <v>2103</v>
      </c>
      <c r="B2118" s="93">
        <v>39146</v>
      </c>
      <c r="C2118" s="48">
        <v>137.929993</v>
      </c>
      <c r="D2118" s="48">
        <v>139.58000200000001</v>
      </c>
      <c r="E2118" s="48">
        <v>137.33000200000001</v>
      </c>
      <c r="F2118" s="48">
        <v>137.35000600000001</v>
      </c>
      <c r="G2118" s="49">
        <v>143750400</v>
      </c>
      <c r="H2118" s="48">
        <v>115.213821</v>
      </c>
      <c r="I2118" s="52">
        <f t="shared" si="244"/>
        <v>0.8388337529450125</v>
      </c>
      <c r="J2118" s="52">
        <f t="shared" ca="1" si="245"/>
        <v>1</v>
      </c>
      <c r="K2118" s="48">
        <f t="shared" si="240"/>
        <v>115.7</v>
      </c>
      <c r="L2118" s="48">
        <f t="shared" si="241"/>
        <v>117.08</v>
      </c>
      <c r="M2118" s="48">
        <f t="shared" si="242"/>
        <v>115.2</v>
      </c>
      <c r="N2118" s="48">
        <f t="shared" si="243"/>
        <v>115.21</v>
      </c>
      <c r="O2118" s="49">
        <f t="shared" ca="1" si="246"/>
        <v>143750400</v>
      </c>
    </row>
    <row r="2119" spans="1:15" x14ac:dyDescent="0.25">
      <c r="A2119">
        <v>2104</v>
      </c>
      <c r="B2119" s="93">
        <v>39143</v>
      </c>
      <c r="C2119" s="48">
        <v>140.050003</v>
      </c>
      <c r="D2119" s="48">
        <v>140.66000399999999</v>
      </c>
      <c r="E2119" s="48">
        <v>138.66000399999999</v>
      </c>
      <c r="F2119" s="48">
        <v>138.66999799999999</v>
      </c>
      <c r="G2119" s="49">
        <v>162574000</v>
      </c>
      <c r="H2119" s="48">
        <v>116.321074</v>
      </c>
      <c r="I2119" s="52">
        <f t="shared" si="244"/>
        <v>0.83883374686426404</v>
      </c>
      <c r="J2119" s="52">
        <f t="shared" ca="1" si="245"/>
        <v>1</v>
      </c>
      <c r="K2119" s="48">
        <f t="shared" si="240"/>
        <v>117.48</v>
      </c>
      <c r="L2119" s="48">
        <f t="shared" si="241"/>
        <v>117.99</v>
      </c>
      <c r="M2119" s="48">
        <f t="shared" si="242"/>
        <v>116.31</v>
      </c>
      <c r="N2119" s="48">
        <f t="shared" si="243"/>
        <v>116.32</v>
      </c>
      <c r="O2119" s="49">
        <f t="shared" ca="1" si="246"/>
        <v>162574000</v>
      </c>
    </row>
    <row r="2120" spans="1:15" x14ac:dyDescent="0.25">
      <c r="A2120">
        <v>2105</v>
      </c>
      <c r="B2120" s="93">
        <v>39142</v>
      </c>
      <c r="C2120" s="48">
        <v>139.33999600000001</v>
      </c>
      <c r="D2120" s="48">
        <v>141.25</v>
      </c>
      <c r="E2120" s="48">
        <v>138.050003</v>
      </c>
      <c r="F2120" s="48">
        <v>140.509995</v>
      </c>
      <c r="G2120" s="49">
        <v>212828600</v>
      </c>
      <c r="H2120" s="48">
        <v>117.864526</v>
      </c>
      <c r="I2120" s="52">
        <f t="shared" si="244"/>
        <v>0.83883374986953774</v>
      </c>
      <c r="J2120" s="52">
        <f t="shared" ca="1" si="245"/>
        <v>1</v>
      </c>
      <c r="K2120" s="48">
        <f t="shared" si="240"/>
        <v>116.88</v>
      </c>
      <c r="L2120" s="48">
        <f t="shared" si="241"/>
        <v>118.49</v>
      </c>
      <c r="M2120" s="48">
        <f t="shared" si="242"/>
        <v>115.8</v>
      </c>
      <c r="N2120" s="48">
        <f t="shared" si="243"/>
        <v>117.86</v>
      </c>
      <c r="O2120" s="49">
        <f t="shared" ca="1" si="246"/>
        <v>212828600</v>
      </c>
    </row>
    <row r="2121" spans="1:15" x14ac:dyDescent="0.25">
      <c r="A2121">
        <v>2106</v>
      </c>
      <c r="B2121" s="93">
        <v>39141</v>
      </c>
      <c r="C2121" s="48">
        <v>140.38999899999999</v>
      </c>
      <c r="D2121" s="48">
        <v>141.979996</v>
      </c>
      <c r="E2121" s="48">
        <v>139.800003</v>
      </c>
      <c r="F2121" s="48">
        <v>140.929993</v>
      </c>
      <c r="G2121" s="49">
        <v>177536300</v>
      </c>
      <c r="H2121" s="48">
        <v>118.21683400000001</v>
      </c>
      <c r="I2121" s="52">
        <f t="shared" si="244"/>
        <v>0.83883374634099361</v>
      </c>
      <c r="J2121" s="52">
        <f t="shared" ca="1" si="245"/>
        <v>1</v>
      </c>
      <c r="K2121" s="48">
        <f t="shared" si="240"/>
        <v>117.76</v>
      </c>
      <c r="L2121" s="48">
        <f t="shared" si="241"/>
        <v>119.1</v>
      </c>
      <c r="M2121" s="48">
        <f t="shared" si="242"/>
        <v>117.27</v>
      </c>
      <c r="N2121" s="48">
        <f t="shared" si="243"/>
        <v>118.22</v>
      </c>
      <c r="O2121" s="49">
        <f t="shared" ca="1" si="246"/>
        <v>177536300</v>
      </c>
    </row>
    <row r="2122" spans="1:15" x14ac:dyDescent="0.25">
      <c r="A2122">
        <v>2107</v>
      </c>
      <c r="B2122" s="93">
        <v>39140</v>
      </c>
      <c r="C2122" s="48">
        <v>143.88000500000001</v>
      </c>
      <c r="D2122" s="48">
        <v>144.199997</v>
      </c>
      <c r="E2122" s="48">
        <v>139</v>
      </c>
      <c r="F2122" s="48">
        <v>139.5</v>
      </c>
      <c r="G2122" s="49">
        <v>274466500</v>
      </c>
      <c r="H2122" s="48">
        <v>117.017308</v>
      </c>
      <c r="I2122" s="52">
        <f t="shared" si="244"/>
        <v>0.83883374910394271</v>
      </c>
      <c r="J2122" s="52">
        <f t="shared" ca="1" si="245"/>
        <v>1</v>
      </c>
      <c r="K2122" s="48">
        <f t="shared" si="240"/>
        <v>120.69</v>
      </c>
      <c r="L2122" s="48">
        <f t="shared" si="241"/>
        <v>120.96</v>
      </c>
      <c r="M2122" s="48">
        <f t="shared" si="242"/>
        <v>116.6</v>
      </c>
      <c r="N2122" s="48">
        <f t="shared" si="243"/>
        <v>117.02</v>
      </c>
      <c r="O2122" s="49">
        <f t="shared" ca="1" si="246"/>
        <v>274466500</v>
      </c>
    </row>
    <row r="2123" spans="1:15" x14ac:dyDescent="0.25">
      <c r="A2123">
        <v>2108</v>
      </c>
      <c r="B2123" s="93">
        <v>39139</v>
      </c>
      <c r="C2123" s="48">
        <v>145.83000200000001</v>
      </c>
      <c r="D2123" s="48">
        <v>145.949997</v>
      </c>
      <c r="E2123" s="48">
        <v>144.75</v>
      </c>
      <c r="F2123" s="48">
        <v>145.16999799999999</v>
      </c>
      <c r="G2123" s="49">
        <v>69192800</v>
      </c>
      <c r="H2123" s="48">
        <v>121.773494</v>
      </c>
      <c r="I2123" s="52">
        <f t="shared" si="244"/>
        <v>0.83883375130996429</v>
      </c>
      <c r="J2123" s="52">
        <f t="shared" ca="1" si="245"/>
        <v>1</v>
      </c>
      <c r="K2123" s="48">
        <f t="shared" si="240"/>
        <v>122.33</v>
      </c>
      <c r="L2123" s="48">
        <f t="shared" si="241"/>
        <v>122.43</v>
      </c>
      <c r="M2123" s="48">
        <f t="shared" si="242"/>
        <v>121.42</v>
      </c>
      <c r="N2123" s="48">
        <f t="shared" si="243"/>
        <v>121.77</v>
      </c>
      <c r="O2123" s="49">
        <f t="shared" ca="1" si="246"/>
        <v>69192800</v>
      </c>
    </row>
    <row r="2124" spans="1:15" x14ac:dyDescent="0.25">
      <c r="A2124">
        <v>2109</v>
      </c>
      <c r="B2124" s="93">
        <v>39136</v>
      </c>
      <c r="C2124" s="48">
        <v>145.740005</v>
      </c>
      <c r="D2124" s="48">
        <v>145.78999300000001</v>
      </c>
      <c r="E2124" s="48">
        <v>145.029999</v>
      </c>
      <c r="F2124" s="48">
        <v>145.300003</v>
      </c>
      <c r="G2124" s="49">
        <v>71966200</v>
      </c>
      <c r="H2124" s="48">
        <v>121.882546</v>
      </c>
      <c r="I2124" s="52">
        <f t="shared" si="244"/>
        <v>0.83883374730556615</v>
      </c>
      <c r="J2124" s="52">
        <f t="shared" ca="1" si="245"/>
        <v>1</v>
      </c>
      <c r="K2124" s="48">
        <f t="shared" si="240"/>
        <v>122.25</v>
      </c>
      <c r="L2124" s="48">
        <f t="shared" si="241"/>
        <v>122.29</v>
      </c>
      <c r="M2124" s="48">
        <f t="shared" si="242"/>
        <v>121.66</v>
      </c>
      <c r="N2124" s="48">
        <f t="shared" si="243"/>
        <v>121.88</v>
      </c>
      <c r="O2124" s="49">
        <f t="shared" ca="1" si="246"/>
        <v>71966200</v>
      </c>
    </row>
    <row r="2125" spans="1:15" x14ac:dyDescent="0.25">
      <c r="A2125">
        <v>2110</v>
      </c>
      <c r="B2125" s="93">
        <v>39135</v>
      </c>
      <c r="C2125" s="48">
        <v>146.050003</v>
      </c>
      <c r="D2125" s="48">
        <v>146.41999799999999</v>
      </c>
      <c r="E2125" s="48">
        <v>145.16999799999999</v>
      </c>
      <c r="F2125" s="48">
        <v>145.86999499999999</v>
      </c>
      <c r="G2125" s="49">
        <v>79067400</v>
      </c>
      <c r="H2125" s="48">
        <v>122.360675</v>
      </c>
      <c r="I2125" s="52">
        <f t="shared" si="244"/>
        <v>0.83883375055987364</v>
      </c>
      <c r="J2125" s="52">
        <f t="shared" ca="1" si="245"/>
        <v>1</v>
      </c>
      <c r="K2125" s="48">
        <f t="shared" si="240"/>
        <v>122.51</v>
      </c>
      <c r="L2125" s="48">
        <f t="shared" si="241"/>
        <v>122.82</v>
      </c>
      <c r="M2125" s="48">
        <f t="shared" si="242"/>
        <v>121.77</v>
      </c>
      <c r="N2125" s="48">
        <f t="shared" si="243"/>
        <v>122.36</v>
      </c>
      <c r="O2125" s="49">
        <f t="shared" ca="1" si="246"/>
        <v>79067400</v>
      </c>
    </row>
    <row r="2126" spans="1:15" x14ac:dyDescent="0.25">
      <c r="A2126">
        <v>2111</v>
      </c>
      <c r="B2126" s="93">
        <v>39134</v>
      </c>
      <c r="C2126" s="48">
        <v>145.61000100000001</v>
      </c>
      <c r="D2126" s="48">
        <v>146.070007</v>
      </c>
      <c r="E2126" s="48">
        <v>145.35000600000001</v>
      </c>
      <c r="F2126" s="48">
        <v>145.979996</v>
      </c>
      <c r="G2126" s="49">
        <v>63971600</v>
      </c>
      <c r="H2126" s="48">
        <v>122.45294699999999</v>
      </c>
      <c r="I2126" s="52">
        <f t="shared" si="244"/>
        <v>0.83883374678267564</v>
      </c>
      <c r="J2126" s="52">
        <f t="shared" ca="1" si="245"/>
        <v>1</v>
      </c>
      <c r="K2126" s="48">
        <f t="shared" si="240"/>
        <v>122.14</v>
      </c>
      <c r="L2126" s="48">
        <f t="shared" si="241"/>
        <v>122.53</v>
      </c>
      <c r="M2126" s="48">
        <f t="shared" si="242"/>
        <v>121.92</v>
      </c>
      <c r="N2126" s="48">
        <f t="shared" si="243"/>
        <v>122.45</v>
      </c>
      <c r="O2126" s="49">
        <f t="shared" ca="1" si="246"/>
        <v>63971600</v>
      </c>
    </row>
    <row r="2127" spans="1:15" x14ac:dyDescent="0.25">
      <c r="A2127">
        <v>2112</v>
      </c>
      <c r="B2127" s="93">
        <v>39133</v>
      </c>
      <c r="C2127" s="48">
        <v>145.55999800000001</v>
      </c>
      <c r="D2127" s="48">
        <v>146.199997</v>
      </c>
      <c r="E2127" s="48">
        <v>145</v>
      </c>
      <c r="F2127" s="48">
        <v>146.03999300000001</v>
      </c>
      <c r="G2127" s="49">
        <v>56911800</v>
      </c>
      <c r="H2127" s="48">
        <v>122.503275</v>
      </c>
      <c r="I2127" s="52">
        <f t="shared" si="244"/>
        <v>0.83883375014952233</v>
      </c>
      <c r="J2127" s="52">
        <f t="shared" ca="1" si="245"/>
        <v>1</v>
      </c>
      <c r="K2127" s="48">
        <f t="shared" si="240"/>
        <v>122.1</v>
      </c>
      <c r="L2127" s="48">
        <f t="shared" si="241"/>
        <v>122.64</v>
      </c>
      <c r="M2127" s="48">
        <f t="shared" si="242"/>
        <v>121.63</v>
      </c>
      <c r="N2127" s="48">
        <f t="shared" si="243"/>
        <v>122.5</v>
      </c>
      <c r="O2127" s="49">
        <f t="shared" ca="1" si="246"/>
        <v>56911800</v>
      </c>
    </row>
    <row r="2128" spans="1:15" x14ac:dyDescent="0.25">
      <c r="A2128">
        <v>2113</v>
      </c>
      <c r="B2128" s="93">
        <v>39129</v>
      </c>
      <c r="C2128" s="48">
        <v>145.44000199999999</v>
      </c>
      <c r="D2128" s="48">
        <v>145.759995</v>
      </c>
      <c r="E2128" s="48">
        <v>145.229996</v>
      </c>
      <c r="F2128" s="48">
        <v>145.729996</v>
      </c>
      <c r="G2128" s="49">
        <v>39841800</v>
      </c>
      <c r="H2128" s="48">
        <v>122.243239</v>
      </c>
      <c r="I2128" s="52">
        <f t="shared" si="244"/>
        <v>0.8388337497792836</v>
      </c>
      <c r="J2128" s="52">
        <f t="shared" ca="1" si="245"/>
        <v>1</v>
      </c>
      <c r="K2128" s="48">
        <f t="shared" ref="K2128:K2191" si="247">ROUND($I2128*C2128,2)</f>
        <v>122</v>
      </c>
      <c r="L2128" s="48">
        <f t="shared" ref="L2128:L2191" si="248">ROUND($I2128*D2128,2)</f>
        <v>122.27</v>
      </c>
      <c r="M2128" s="48">
        <f t="shared" ref="M2128:M2191" si="249">ROUND($I2128*E2128,2)</f>
        <v>121.82</v>
      </c>
      <c r="N2128" s="48">
        <f t="shared" ref="N2128:N2191" si="250">ROUND($I2128*F2128,2)</f>
        <v>122.24</v>
      </c>
      <c r="O2128" s="49">
        <f t="shared" ca="1" si="246"/>
        <v>39841800</v>
      </c>
    </row>
    <row r="2129" spans="1:15" x14ac:dyDescent="0.25">
      <c r="A2129">
        <v>2114</v>
      </c>
      <c r="B2129" s="93">
        <v>39128</v>
      </c>
      <c r="C2129" s="48">
        <v>145.66999799999999</v>
      </c>
      <c r="D2129" s="48">
        <v>145.949997</v>
      </c>
      <c r="E2129" s="48">
        <v>145.429993</v>
      </c>
      <c r="F2129" s="48">
        <v>145.800003</v>
      </c>
      <c r="G2129" s="49">
        <v>38715200</v>
      </c>
      <c r="H2129" s="48">
        <v>122.301963</v>
      </c>
      <c r="I2129" s="52">
        <f t="shared" si="244"/>
        <v>0.83883374817214507</v>
      </c>
      <c r="J2129" s="52">
        <f t="shared" ca="1" si="245"/>
        <v>1</v>
      </c>
      <c r="K2129" s="48">
        <f t="shared" si="247"/>
        <v>122.19</v>
      </c>
      <c r="L2129" s="48">
        <f t="shared" si="248"/>
        <v>122.43</v>
      </c>
      <c r="M2129" s="48">
        <f t="shared" si="249"/>
        <v>121.99</v>
      </c>
      <c r="N2129" s="48">
        <f t="shared" si="250"/>
        <v>122.3</v>
      </c>
      <c r="O2129" s="49">
        <f t="shared" ca="1" si="246"/>
        <v>38715200</v>
      </c>
    </row>
    <row r="2130" spans="1:15" x14ac:dyDescent="0.25">
      <c r="A2130">
        <v>2115</v>
      </c>
      <c r="B2130" s="93">
        <v>39127</v>
      </c>
      <c r="C2130" s="48">
        <v>144.800003</v>
      </c>
      <c r="D2130" s="48">
        <v>145.89999399999999</v>
      </c>
      <c r="E2130" s="48">
        <v>144.779999</v>
      </c>
      <c r="F2130" s="48">
        <v>145.61000100000001</v>
      </c>
      <c r="G2130" s="49">
        <v>66039400</v>
      </c>
      <c r="H2130" s="48">
        <v>122.142583</v>
      </c>
      <c r="I2130" s="52">
        <f t="shared" ref="I2130:I2193" si="251">H2130/F2130</f>
        <v>0.83883374878899963</v>
      </c>
      <c r="J2130" s="52">
        <f t="shared" ref="J2130:J2193" ca="1" si="252">INDEX(OFFSET($T$15,0,0,$S$13+1,1),MATCH(B2130,OFFSET($Q$15,0,0,$S$13+1,1),-1))</f>
        <v>1</v>
      </c>
      <c r="K2130" s="48">
        <f t="shared" si="247"/>
        <v>121.46</v>
      </c>
      <c r="L2130" s="48">
        <f t="shared" si="248"/>
        <v>122.39</v>
      </c>
      <c r="M2130" s="48">
        <f t="shared" si="249"/>
        <v>121.45</v>
      </c>
      <c r="N2130" s="48">
        <f t="shared" si="250"/>
        <v>122.14</v>
      </c>
      <c r="O2130" s="49">
        <f t="shared" ref="O2130:O2193" ca="1" si="253">G2130*J2130</f>
        <v>66039400</v>
      </c>
    </row>
    <row r="2131" spans="1:15" x14ac:dyDescent="0.25">
      <c r="A2131">
        <v>2116</v>
      </c>
      <c r="B2131" s="93">
        <v>39126</v>
      </c>
      <c r="C2131" s="48">
        <v>143.770004</v>
      </c>
      <c r="D2131" s="48">
        <v>144.89999399999999</v>
      </c>
      <c r="E2131" s="48">
        <v>143.759995</v>
      </c>
      <c r="F2131" s="48">
        <v>144.66000399999999</v>
      </c>
      <c r="G2131" s="49">
        <v>64081800</v>
      </c>
      <c r="H2131" s="48">
        <v>121.345693</v>
      </c>
      <c r="I2131" s="52">
        <f t="shared" si="251"/>
        <v>0.83883374564264501</v>
      </c>
      <c r="J2131" s="52">
        <f t="shared" ca="1" si="252"/>
        <v>1</v>
      </c>
      <c r="K2131" s="48">
        <f t="shared" si="247"/>
        <v>120.6</v>
      </c>
      <c r="L2131" s="48">
        <f t="shared" si="248"/>
        <v>121.55</v>
      </c>
      <c r="M2131" s="48">
        <f t="shared" si="249"/>
        <v>120.59</v>
      </c>
      <c r="N2131" s="48">
        <f t="shared" si="250"/>
        <v>121.35</v>
      </c>
      <c r="O2131" s="49">
        <f t="shared" ca="1" si="253"/>
        <v>64081800</v>
      </c>
    </row>
    <row r="2132" spans="1:15" x14ac:dyDescent="0.25">
      <c r="A2132">
        <v>2117</v>
      </c>
      <c r="B2132" s="93">
        <v>39125</v>
      </c>
      <c r="C2132" s="48">
        <v>143.94000199999999</v>
      </c>
      <c r="D2132" s="48">
        <v>144.03999300000001</v>
      </c>
      <c r="E2132" s="48">
        <v>143.19000199999999</v>
      </c>
      <c r="F2132" s="48">
        <v>143.449997</v>
      </c>
      <c r="G2132" s="49">
        <v>65657000</v>
      </c>
      <c r="H2132" s="48">
        <v>120.330699</v>
      </c>
      <c r="I2132" s="52">
        <f t="shared" si="251"/>
        <v>0.83883375055072329</v>
      </c>
      <c r="J2132" s="52">
        <f t="shared" ca="1" si="252"/>
        <v>1</v>
      </c>
      <c r="K2132" s="48">
        <f t="shared" si="247"/>
        <v>120.74</v>
      </c>
      <c r="L2132" s="48">
        <f t="shared" si="248"/>
        <v>120.83</v>
      </c>
      <c r="M2132" s="48">
        <f t="shared" si="249"/>
        <v>120.11</v>
      </c>
      <c r="N2132" s="48">
        <f t="shared" si="250"/>
        <v>120.33</v>
      </c>
      <c r="O2132" s="49">
        <f t="shared" ca="1" si="253"/>
        <v>65657000</v>
      </c>
    </row>
    <row r="2133" spans="1:15" x14ac:dyDescent="0.25">
      <c r="A2133">
        <v>2118</v>
      </c>
      <c r="B2133" s="93">
        <v>39122</v>
      </c>
      <c r="C2133" s="48">
        <v>145.05999800000001</v>
      </c>
      <c r="D2133" s="48">
        <v>145.33000200000001</v>
      </c>
      <c r="E2133" s="48">
        <v>143.38999899999999</v>
      </c>
      <c r="F2133" s="48">
        <v>143.94000199999999</v>
      </c>
      <c r="G2133" s="49">
        <v>79084400</v>
      </c>
      <c r="H2133" s="48">
        <v>120.741732</v>
      </c>
      <c r="I2133" s="52">
        <f t="shared" si="251"/>
        <v>0.8388337524130367</v>
      </c>
      <c r="J2133" s="52">
        <f t="shared" ca="1" si="252"/>
        <v>1</v>
      </c>
      <c r="K2133" s="48">
        <f t="shared" si="247"/>
        <v>121.68</v>
      </c>
      <c r="L2133" s="48">
        <f t="shared" si="248"/>
        <v>121.91</v>
      </c>
      <c r="M2133" s="48">
        <f t="shared" si="249"/>
        <v>120.28</v>
      </c>
      <c r="N2133" s="48">
        <f t="shared" si="250"/>
        <v>120.74</v>
      </c>
      <c r="O2133" s="49">
        <f t="shared" ca="1" si="253"/>
        <v>79084400</v>
      </c>
    </row>
    <row r="2134" spans="1:15" x14ac:dyDescent="0.25">
      <c r="A2134">
        <v>2119</v>
      </c>
      <c r="B2134" s="93">
        <v>39121</v>
      </c>
      <c r="C2134" s="48">
        <v>144.779999</v>
      </c>
      <c r="D2134" s="48">
        <v>145.11999499999999</v>
      </c>
      <c r="E2134" s="48">
        <v>144.270004</v>
      </c>
      <c r="F2134" s="48">
        <v>145.020004</v>
      </c>
      <c r="G2134" s="49">
        <v>70641000</v>
      </c>
      <c r="H2134" s="48">
        <v>121.64767399999999</v>
      </c>
      <c r="I2134" s="52">
        <f t="shared" si="251"/>
        <v>0.83883375151472206</v>
      </c>
      <c r="J2134" s="52">
        <f t="shared" ca="1" si="252"/>
        <v>1</v>
      </c>
      <c r="K2134" s="48">
        <f t="shared" si="247"/>
        <v>121.45</v>
      </c>
      <c r="L2134" s="48">
        <f t="shared" si="248"/>
        <v>121.73</v>
      </c>
      <c r="M2134" s="48">
        <f t="shared" si="249"/>
        <v>121.02</v>
      </c>
      <c r="N2134" s="48">
        <f t="shared" si="250"/>
        <v>121.65</v>
      </c>
      <c r="O2134" s="49">
        <f t="shared" ca="1" si="253"/>
        <v>70641000</v>
      </c>
    </row>
    <row r="2135" spans="1:15" x14ac:dyDescent="0.25">
      <c r="A2135">
        <v>2120</v>
      </c>
      <c r="B2135" s="93">
        <v>39120</v>
      </c>
      <c r="C2135" s="48">
        <v>145.11999499999999</v>
      </c>
      <c r="D2135" s="48">
        <v>145.36000100000001</v>
      </c>
      <c r="E2135" s="48">
        <v>144.570007</v>
      </c>
      <c r="F2135" s="48">
        <v>145.21000699999999</v>
      </c>
      <c r="G2135" s="49">
        <v>55669700</v>
      </c>
      <c r="H2135" s="48">
        <v>121.80705399999999</v>
      </c>
      <c r="I2135" s="52">
        <f t="shared" si="251"/>
        <v>0.83883374511510078</v>
      </c>
      <c r="J2135" s="52">
        <f t="shared" ca="1" si="252"/>
        <v>1</v>
      </c>
      <c r="K2135" s="48">
        <f t="shared" si="247"/>
        <v>121.73</v>
      </c>
      <c r="L2135" s="48">
        <f t="shared" si="248"/>
        <v>121.93</v>
      </c>
      <c r="M2135" s="48">
        <f t="shared" si="249"/>
        <v>121.27</v>
      </c>
      <c r="N2135" s="48">
        <f t="shared" si="250"/>
        <v>121.81</v>
      </c>
      <c r="O2135" s="49">
        <f t="shared" ca="1" si="253"/>
        <v>55669700</v>
      </c>
    </row>
    <row r="2136" spans="1:15" x14ac:dyDescent="0.25">
      <c r="A2136">
        <v>2121</v>
      </c>
      <c r="B2136" s="93">
        <v>39119</v>
      </c>
      <c r="C2136" s="48">
        <v>144.970001</v>
      </c>
      <c r="D2136" s="48">
        <v>145.029999</v>
      </c>
      <c r="E2136" s="48">
        <v>144.33000200000001</v>
      </c>
      <c r="F2136" s="48">
        <v>144.88999899999999</v>
      </c>
      <c r="G2136" s="49">
        <v>57081300</v>
      </c>
      <c r="H2136" s="48">
        <v>121.53862100000001</v>
      </c>
      <c r="I2136" s="52">
        <f t="shared" si="251"/>
        <v>0.83883374862884785</v>
      </c>
      <c r="J2136" s="52">
        <f t="shared" ca="1" si="252"/>
        <v>1</v>
      </c>
      <c r="K2136" s="48">
        <f t="shared" si="247"/>
        <v>121.61</v>
      </c>
      <c r="L2136" s="48">
        <f t="shared" si="248"/>
        <v>121.66</v>
      </c>
      <c r="M2136" s="48">
        <f t="shared" si="249"/>
        <v>121.07</v>
      </c>
      <c r="N2136" s="48">
        <f t="shared" si="250"/>
        <v>121.54</v>
      </c>
      <c r="O2136" s="49">
        <f t="shared" ca="1" si="253"/>
        <v>57081300</v>
      </c>
    </row>
    <row r="2137" spans="1:15" x14ac:dyDescent="0.25">
      <c r="A2137">
        <v>2122</v>
      </c>
      <c r="B2137" s="93">
        <v>39118</v>
      </c>
      <c r="C2137" s="48">
        <v>144.699997</v>
      </c>
      <c r="D2137" s="48">
        <v>144.94000199999999</v>
      </c>
      <c r="E2137" s="48">
        <v>144.33999600000001</v>
      </c>
      <c r="F2137" s="48">
        <v>144.85000600000001</v>
      </c>
      <c r="G2137" s="49">
        <v>45705300</v>
      </c>
      <c r="H2137" s="48">
        <v>121.50507399999999</v>
      </c>
      <c r="I2137" s="52">
        <f t="shared" si="251"/>
        <v>0.83883375192956489</v>
      </c>
      <c r="J2137" s="52">
        <f t="shared" ca="1" si="252"/>
        <v>1</v>
      </c>
      <c r="K2137" s="48">
        <f t="shared" si="247"/>
        <v>121.38</v>
      </c>
      <c r="L2137" s="48">
        <f t="shared" si="248"/>
        <v>121.58</v>
      </c>
      <c r="M2137" s="48">
        <f t="shared" si="249"/>
        <v>121.08</v>
      </c>
      <c r="N2137" s="48">
        <f t="shared" si="250"/>
        <v>121.51</v>
      </c>
      <c r="O2137" s="49">
        <f t="shared" ca="1" si="253"/>
        <v>45705300</v>
      </c>
    </row>
    <row r="2138" spans="1:15" x14ac:dyDescent="0.25">
      <c r="A2138">
        <v>2123</v>
      </c>
      <c r="B2138" s="93">
        <v>39115</v>
      </c>
      <c r="C2138" s="48">
        <v>144.729996</v>
      </c>
      <c r="D2138" s="48">
        <v>144.949997</v>
      </c>
      <c r="E2138" s="48">
        <v>144.38000500000001</v>
      </c>
      <c r="F2138" s="48">
        <v>144.80999800000001</v>
      </c>
      <c r="G2138" s="49">
        <v>49607000</v>
      </c>
      <c r="H2138" s="48">
        <v>121.471513</v>
      </c>
      <c r="I2138" s="52">
        <f t="shared" si="251"/>
        <v>0.83883374544346034</v>
      </c>
      <c r="J2138" s="52">
        <f t="shared" ca="1" si="252"/>
        <v>1</v>
      </c>
      <c r="K2138" s="48">
        <f t="shared" si="247"/>
        <v>121.4</v>
      </c>
      <c r="L2138" s="48">
        <f t="shared" si="248"/>
        <v>121.59</v>
      </c>
      <c r="M2138" s="48">
        <f t="shared" si="249"/>
        <v>121.11</v>
      </c>
      <c r="N2138" s="48">
        <f t="shared" si="250"/>
        <v>121.47</v>
      </c>
      <c r="O2138" s="49">
        <f t="shared" ca="1" si="253"/>
        <v>49607000</v>
      </c>
    </row>
    <row r="2139" spans="1:15" x14ac:dyDescent="0.25">
      <c r="A2139">
        <v>2124</v>
      </c>
      <c r="B2139" s="93">
        <v>39114</v>
      </c>
      <c r="C2139" s="48">
        <v>144.14999399999999</v>
      </c>
      <c r="D2139" s="48">
        <v>144.66000399999999</v>
      </c>
      <c r="E2139" s="48">
        <v>143.91000399999999</v>
      </c>
      <c r="F2139" s="48">
        <v>144.61000100000001</v>
      </c>
      <c r="G2139" s="49">
        <v>69312400</v>
      </c>
      <c r="H2139" s="48">
        <v>121.303749</v>
      </c>
      <c r="I2139" s="52">
        <f t="shared" si="251"/>
        <v>0.83883374705183766</v>
      </c>
      <c r="J2139" s="52">
        <f t="shared" ca="1" si="252"/>
        <v>1</v>
      </c>
      <c r="K2139" s="48">
        <f t="shared" si="247"/>
        <v>120.92</v>
      </c>
      <c r="L2139" s="48">
        <f t="shared" si="248"/>
        <v>121.35</v>
      </c>
      <c r="M2139" s="48">
        <f t="shared" si="249"/>
        <v>120.72</v>
      </c>
      <c r="N2139" s="48">
        <f t="shared" si="250"/>
        <v>121.3</v>
      </c>
      <c r="O2139" s="49">
        <f t="shared" ca="1" si="253"/>
        <v>69312400</v>
      </c>
    </row>
    <row r="2140" spans="1:15" x14ac:dyDescent="0.25">
      <c r="A2140">
        <v>2125</v>
      </c>
      <c r="B2140" s="93">
        <v>39113</v>
      </c>
      <c r="C2140" s="48">
        <v>142.63000500000001</v>
      </c>
      <c r="D2140" s="48">
        <v>144.13000500000001</v>
      </c>
      <c r="E2140" s="48">
        <v>142.39999399999999</v>
      </c>
      <c r="F2140" s="48">
        <v>143.75</v>
      </c>
      <c r="G2140" s="49">
        <v>91868600</v>
      </c>
      <c r="H2140" s="48">
        <v>120.582351</v>
      </c>
      <c r="I2140" s="52">
        <f t="shared" si="251"/>
        <v>0.83883374608695649</v>
      </c>
      <c r="J2140" s="52">
        <f t="shared" ca="1" si="252"/>
        <v>1</v>
      </c>
      <c r="K2140" s="48">
        <f t="shared" si="247"/>
        <v>119.64</v>
      </c>
      <c r="L2140" s="48">
        <f t="shared" si="248"/>
        <v>120.9</v>
      </c>
      <c r="M2140" s="48">
        <f t="shared" si="249"/>
        <v>119.45</v>
      </c>
      <c r="N2140" s="48">
        <f t="shared" si="250"/>
        <v>120.58</v>
      </c>
      <c r="O2140" s="49">
        <f t="shared" ca="1" si="253"/>
        <v>91868600</v>
      </c>
    </row>
    <row r="2141" spans="1:15" x14ac:dyDescent="0.25">
      <c r="A2141">
        <v>2126</v>
      </c>
      <c r="B2141" s="93">
        <v>39112</v>
      </c>
      <c r="C2141" s="48">
        <v>142.35000600000001</v>
      </c>
      <c r="D2141" s="48">
        <v>142.86000100000001</v>
      </c>
      <c r="E2141" s="48">
        <v>142.05999800000001</v>
      </c>
      <c r="F2141" s="48">
        <v>142.78999300000001</v>
      </c>
      <c r="G2141" s="49">
        <v>70407600</v>
      </c>
      <c r="H2141" s="48">
        <v>119.77706499999999</v>
      </c>
      <c r="I2141" s="52">
        <f t="shared" si="251"/>
        <v>0.8388337479643968</v>
      </c>
      <c r="J2141" s="52">
        <f t="shared" ca="1" si="252"/>
        <v>1</v>
      </c>
      <c r="K2141" s="48">
        <f t="shared" si="247"/>
        <v>119.41</v>
      </c>
      <c r="L2141" s="48">
        <f t="shared" si="248"/>
        <v>119.84</v>
      </c>
      <c r="M2141" s="48">
        <f t="shared" si="249"/>
        <v>119.16</v>
      </c>
      <c r="N2141" s="48">
        <f t="shared" si="250"/>
        <v>119.78</v>
      </c>
      <c r="O2141" s="49">
        <f t="shared" ca="1" si="253"/>
        <v>70407600</v>
      </c>
    </row>
    <row r="2142" spans="1:15" x14ac:dyDescent="0.25">
      <c r="A2142">
        <v>2127</v>
      </c>
      <c r="B2142" s="93">
        <v>39111</v>
      </c>
      <c r="C2142" s="48">
        <v>142.19000199999999</v>
      </c>
      <c r="D2142" s="48">
        <v>142.800003</v>
      </c>
      <c r="E2142" s="48">
        <v>141.740005</v>
      </c>
      <c r="F2142" s="48">
        <v>142.050003</v>
      </c>
      <c r="G2142" s="49">
        <v>66114600</v>
      </c>
      <c r="H2142" s="48">
        <v>119.15633699999999</v>
      </c>
      <c r="I2142" s="52">
        <f t="shared" si="251"/>
        <v>0.83883375208376443</v>
      </c>
      <c r="J2142" s="52">
        <f t="shared" ca="1" si="252"/>
        <v>1</v>
      </c>
      <c r="K2142" s="48">
        <f t="shared" si="247"/>
        <v>119.27</v>
      </c>
      <c r="L2142" s="48">
        <f t="shared" si="248"/>
        <v>119.79</v>
      </c>
      <c r="M2142" s="48">
        <f t="shared" si="249"/>
        <v>118.9</v>
      </c>
      <c r="N2142" s="48">
        <f t="shared" si="250"/>
        <v>119.16</v>
      </c>
      <c r="O2142" s="49">
        <f t="shared" ca="1" si="253"/>
        <v>66114600</v>
      </c>
    </row>
    <row r="2143" spans="1:15" x14ac:dyDescent="0.25">
      <c r="A2143">
        <v>2128</v>
      </c>
      <c r="B2143" s="93">
        <v>39108</v>
      </c>
      <c r="C2143" s="48">
        <v>142.570007</v>
      </c>
      <c r="D2143" s="48">
        <v>142.64999399999999</v>
      </c>
      <c r="E2143" s="48">
        <v>141.58000200000001</v>
      </c>
      <c r="F2143" s="48">
        <v>142.13000500000001</v>
      </c>
      <c r="G2143" s="49">
        <v>67255600</v>
      </c>
      <c r="H2143" s="48">
        <v>119.223445</v>
      </c>
      <c r="I2143" s="52">
        <f t="shared" si="251"/>
        <v>0.8388337494253939</v>
      </c>
      <c r="J2143" s="52">
        <f t="shared" ca="1" si="252"/>
        <v>1</v>
      </c>
      <c r="K2143" s="48">
        <f t="shared" si="247"/>
        <v>119.59</v>
      </c>
      <c r="L2143" s="48">
        <f t="shared" si="248"/>
        <v>119.66</v>
      </c>
      <c r="M2143" s="48">
        <f t="shared" si="249"/>
        <v>118.76</v>
      </c>
      <c r="N2143" s="48">
        <f t="shared" si="250"/>
        <v>119.22</v>
      </c>
      <c r="O2143" s="49">
        <f t="shared" ca="1" si="253"/>
        <v>67255600</v>
      </c>
    </row>
    <row r="2144" spans="1:15" x14ac:dyDescent="0.25">
      <c r="A2144">
        <v>2129</v>
      </c>
      <c r="B2144" s="93">
        <v>39107</v>
      </c>
      <c r="C2144" s="48">
        <v>143.86000100000001</v>
      </c>
      <c r="D2144" s="48">
        <v>143.91999799999999</v>
      </c>
      <c r="E2144" s="48">
        <v>142.009995</v>
      </c>
      <c r="F2144" s="48">
        <v>142.259995</v>
      </c>
      <c r="G2144" s="49">
        <v>73583800</v>
      </c>
      <c r="H2144" s="48">
        <v>119.33248500000001</v>
      </c>
      <c r="I2144" s="52">
        <f t="shared" si="251"/>
        <v>0.83883374943180622</v>
      </c>
      <c r="J2144" s="52">
        <f t="shared" ca="1" si="252"/>
        <v>1</v>
      </c>
      <c r="K2144" s="48">
        <f t="shared" si="247"/>
        <v>120.67</v>
      </c>
      <c r="L2144" s="48">
        <f t="shared" si="248"/>
        <v>120.72</v>
      </c>
      <c r="M2144" s="48">
        <f t="shared" si="249"/>
        <v>119.12</v>
      </c>
      <c r="N2144" s="48">
        <f t="shared" si="250"/>
        <v>119.33</v>
      </c>
      <c r="O2144" s="49">
        <f t="shared" ca="1" si="253"/>
        <v>73583800</v>
      </c>
    </row>
    <row r="2145" spans="1:15" x14ac:dyDescent="0.25">
      <c r="A2145">
        <v>2130</v>
      </c>
      <c r="B2145" s="93">
        <v>39106</v>
      </c>
      <c r="C2145" s="48">
        <v>142.970001</v>
      </c>
      <c r="D2145" s="48">
        <v>143.979996</v>
      </c>
      <c r="E2145" s="48">
        <v>142.91000399999999</v>
      </c>
      <c r="F2145" s="48">
        <v>143.949997</v>
      </c>
      <c r="G2145" s="49">
        <v>55834700</v>
      </c>
      <c r="H2145" s="48">
        <v>120.75011600000001</v>
      </c>
      <c r="I2145" s="52">
        <f t="shared" si="251"/>
        <v>0.83883375141716754</v>
      </c>
      <c r="J2145" s="52">
        <f t="shared" ca="1" si="252"/>
        <v>1</v>
      </c>
      <c r="K2145" s="48">
        <f t="shared" si="247"/>
        <v>119.93</v>
      </c>
      <c r="L2145" s="48">
        <f t="shared" si="248"/>
        <v>120.78</v>
      </c>
      <c r="M2145" s="48">
        <f t="shared" si="249"/>
        <v>119.88</v>
      </c>
      <c r="N2145" s="48">
        <f t="shared" si="250"/>
        <v>120.75</v>
      </c>
      <c r="O2145" s="49">
        <f t="shared" ca="1" si="253"/>
        <v>55834700</v>
      </c>
    </row>
    <row r="2146" spans="1:15" x14ac:dyDescent="0.25">
      <c r="A2146">
        <v>2131</v>
      </c>
      <c r="B2146" s="93">
        <v>39105</v>
      </c>
      <c r="C2146" s="48">
        <v>142.259995</v>
      </c>
      <c r="D2146" s="48">
        <v>143.08000200000001</v>
      </c>
      <c r="E2146" s="48">
        <v>142.05999800000001</v>
      </c>
      <c r="F2146" s="48">
        <v>142.800003</v>
      </c>
      <c r="G2146" s="49">
        <v>54064400</v>
      </c>
      <c r="H2146" s="48">
        <v>119.785462</v>
      </c>
      <c r="I2146" s="52">
        <f t="shared" si="251"/>
        <v>0.83883374988444492</v>
      </c>
      <c r="J2146" s="52">
        <f t="shared" ca="1" si="252"/>
        <v>1</v>
      </c>
      <c r="K2146" s="48">
        <f t="shared" si="247"/>
        <v>119.33</v>
      </c>
      <c r="L2146" s="48">
        <f t="shared" si="248"/>
        <v>120.02</v>
      </c>
      <c r="M2146" s="48">
        <f t="shared" si="249"/>
        <v>119.16</v>
      </c>
      <c r="N2146" s="48">
        <f t="shared" si="250"/>
        <v>119.79</v>
      </c>
      <c r="O2146" s="49">
        <f t="shared" ca="1" si="253"/>
        <v>54064400</v>
      </c>
    </row>
    <row r="2147" spans="1:15" x14ac:dyDescent="0.25">
      <c r="A2147">
        <v>2132</v>
      </c>
      <c r="B2147" s="93">
        <v>39104</v>
      </c>
      <c r="C2147" s="48">
        <v>143.070007</v>
      </c>
      <c r="D2147" s="48">
        <v>143.10000600000001</v>
      </c>
      <c r="E2147" s="48">
        <v>141.929993</v>
      </c>
      <c r="F2147" s="48">
        <v>142.38000500000001</v>
      </c>
      <c r="G2147" s="49">
        <v>60253600</v>
      </c>
      <c r="H2147" s="48">
        <v>119.433153</v>
      </c>
      <c r="I2147" s="52">
        <f t="shared" si="251"/>
        <v>0.83883374635364005</v>
      </c>
      <c r="J2147" s="52">
        <f t="shared" ca="1" si="252"/>
        <v>1</v>
      </c>
      <c r="K2147" s="48">
        <f t="shared" si="247"/>
        <v>120.01</v>
      </c>
      <c r="L2147" s="48">
        <f t="shared" si="248"/>
        <v>120.04</v>
      </c>
      <c r="M2147" s="48">
        <f t="shared" si="249"/>
        <v>119.06</v>
      </c>
      <c r="N2147" s="48">
        <f t="shared" si="250"/>
        <v>119.43</v>
      </c>
      <c r="O2147" s="49">
        <f t="shared" ca="1" si="253"/>
        <v>60253600</v>
      </c>
    </row>
    <row r="2148" spans="1:15" x14ac:dyDescent="0.25">
      <c r="A2148">
        <v>2133</v>
      </c>
      <c r="B2148" s="93">
        <v>39101</v>
      </c>
      <c r="C2148" s="48">
        <v>142.53999300000001</v>
      </c>
      <c r="D2148" s="48">
        <v>143.10000600000001</v>
      </c>
      <c r="E2148" s="48">
        <v>142.46000699999999</v>
      </c>
      <c r="F2148" s="48">
        <v>142.820007</v>
      </c>
      <c r="G2148" s="49">
        <v>56973000</v>
      </c>
      <c r="H2148" s="48">
        <v>119.80224200000001</v>
      </c>
      <c r="I2148" s="52">
        <f t="shared" si="251"/>
        <v>0.83883374967206104</v>
      </c>
      <c r="J2148" s="52">
        <f t="shared" ca="1" si="252"/>
        <v>1</v>
      </c>
      <c r="K2148" s="48">
        <f t="shared" si="247"/>
        <v>119.57</v>
      </c>
      <c r="L2148" s="48">
        <f t="shared" si="248"/>
        <v>120.04</v>
      </c>
      <c r="M2148" s="48">
        <f t="shared" si="249"/>
        <v>119.5</v>
      </c>
      <c r="N2148" s="48">
        <f t="shared" si="250"/>
        <v>119.8</v>
      </c>
      <c r="O2148" s="49">
        <f t="shared" ca="1" si="253"/>
        <v>56973000</v>
      </c>
    </row>
    <row r="2149" spans="1:15" x14ac:dyDescent="0.25">
      <c r="A2149">
        <v>2134</v>
      </c>
      <c r="B2149" s="93">
        <v>39100</v>
      </c>
      <c r="C2149" s="48">
        <v>143.16999799999999</v>
      </c>
      <c r="D2149" s="48">
        <v>143.259995</v>
      </c>
      <c r="E2149" s="48">
        <v>142.30999800000001</v>
      </c>
      <c r="F2149" s="48">
        <v>142.53999300000001</v>
      </c>
      <c r="G2149" s="49">
        <v>68177300</v>
      </c>
      <c r="H2149" s="48">
        <v>119.567357</v>
      </c>
      <c r="I2149" s="52">
        <f t="shared" si="251"/>
        <v>0.83883375103014068</v>
      </c>
      <c r="J2149" s="52">
        <f t="shared" ca="1" si="252"/>
        <v>1</v>
      </c>
      <c r="K2149" s="48">
        <f t="shared" si="247"/>
        <v>120.1</v>
      </c>
      <c r="L2149" s="48">
        <f t="shared" si="248"/>
        <v>120.17</v>
      </c>
      <c r="M2149" s="48">
        <f t="shared" si="249"/>
        <v>119.37</v>
      </c>
      <c r="N2149" s="48">
        <f t="shared" si="250"/>
        <v>119.57</v>
      </c>
      <c r="O2149" s="49">
        <f t="shared" ca="1" si="253"/>
        <v>68177300</v>
      </c>
    </row>
    <row r="2150" spans="1:15" x14ac:dyDescent="0.25">
      <c r="A2150">
        <v>2135</v>
      </c>
      <c r="B2150" s="93">
        <v>39099</v>
      </c>
      <c r="C2150" s="48">
        <v>142.85000600000001</v>
      </c>
      <c r="D2150" s="48">
        <v>143.46000699999999</v>
      </c>
      <c r="E2150" s="48">
        <v>142.729996</v>
      </c>
      <c r="F2150" s="48">
        <v>143.020004</v>
      </c>
      <c r="G2150" s="49">
        <v>50241400</v>
      </c>
      <c r="H2150" s="48">
        <v>119.970006</v>
      </c>
      <c r="I2150" s="52">
        <f t="shared" si="251"/>
        <v>0.83883374803988953</v>
      </c>
      <c r="J2150" s="52">
        <f t="shared" ca="1" si="252"/>
        <v>1</v>
      </c>
      <c r="K2150" s="48">
        <f t="shared" si="247"/>
        <v>119.83</v>
      </c>
      <c r="L2150" s="48">
        <f t="shared" si="248"/>
        <v>120.34</v>
      </c>
      <c r="M2150" s="48">
        <f t="shared" si="249"/>
        <v>119.73</v>
      </c>
      <c r="N2150" s="48">
        <f t="shared" si="250"/>
        <v>119.97</v>
      </c>
      <c r="O2150" s="49">
        <f t="shared" ca="1" si="253"/>
        <v>50241400</v>
      </c>
    </row>
    <row r="2151" spans="1:15" x14ac:dyDescent="0.25">
      <c r="A2151">
        <v>2136</v>
      </c>
      <c r="B2151" s="93">
        <v>39098</v>
      </c>
      <c r="C2151" s="48">
        <v>143.070007</v>
      </c>
      <c r="D2151" s="48">
        <v>143.44000199999999</v>
      </c>
      <c r="E2151" s="48">
        <v>142.729996</v>
      </c>
      <c r="F2151" s="48">
        <v>142.96000699999999</v>
      </c>
      <c r="G2151" s="49">
        <v>44871300</v>
      </c>
      <c r="H2151" s="48">
        <v>119.919678</v>
      </c>
      <c r="I2151" s="52">
        <f t="shared" si="251"/>
        <v>0.83883374460103388</v>
      </c>
      <c r="J2151" s="52">
        <f t="shared" ca="1" si="252"/>
        <v>1</v>
      </c>
      <c r="K2151" s="48">
        <f t="shared" si="247"/>
        <v>120.01</v>
      </c>
      <c r="L2151" s="48">
        <f t="shared" si="248"/>
        <v>120.32</v>
      </c>
      <c r="M2151" s="48">
        <f t="shared" si="249"/>
        <v>119.73</v>
      </c>
      <c r="N2151" s="48">
        <f t="shared" si="250"/>
        <v>119.92</v>
      </c>
      <c r="O2151" s="49">
        <f t="shared" ca="1" si="253"/>
        <v>44871300</v>
      </c>
    </row>
    <row r="2152" spans="1:15" x14ac:dyDescent="0.25">
      <c r="A2152">
        <v>2137</v>
      </c>
      <c r="B2152" s="93">
        <v>39094</v>
      </c>
      <c r="C2152" s="48">
        <v>142.14999399999999</v>
      </c>
      <c r="D2152" s="48">
        <v>143.240005</v>
      </c>
      <c r="E2152" s="48">
        <v>142.11000100000001</v>
      </c>
      <c r="F2152" s="48">
        <v>143.240005</v>
      </c>
      <c r="G2152" s="49">
        <v>55370600</v>
      </c>
      <c r="H2152" s="48">
        <v>120.154551</v>
      </c>
      <c r="I2152" s="52">
        <f t="shared" si="251"/>
        <v>0.83883375318229014</v>
      </c>
      <c r="J2152" s="52">
        <f t="shared" ca="1" si="252"/>
        <v>1</v>
      </c>
      <c r="K2152" s="48">
        <f t="shared" si="247"/>
        <v>119.24</v>
      </c>
      <c r="L2152" s="48">
        <f t="shared" si="248"/>
        <v>120.15</v>
      </c>
      <c r="M2152" s="48">
        <f t="shared" si="249"/>
        <v>119.21</v>
      </c>
      <c r="N2152" s="48">
        <f t="shared" si="250"/>
        <v>120.15</v>
      </c>
      <c r="O2152" s="49">
        <f t="shared" ca="1" si="253"/>
        <v>55370600</v>
      </c>
    </row>
    <row r="2153" spans="1:15" x14ac:dyDescent="0.25">
      <c r="A2153">
        <v>2138</v>
      </c>
      <c r="B2153" s="93">
        <v>39093</v>
      </c>
      <c r="C2153" s="48">
        <v>141.58000200000001</v>
      </c>
      <c r="D2153" s="48">
        <v>142.61999499999999</v>
      </c>
      <c r="E2153" s="48">
        <v>141.5</v>
      </c>
      <c r="F2153" s="48">
        <v>142.16000399999999</v>
      </c>
      <c r="G2153" s="49">
        <v>54476800</v>
      </c>
      <c r="H2153" s="48">
        <v>119.248609</v>
      </c>
      <c r="I2153" s="52">
        <f t="shared" si="251"/>
        <v>0.83883374820389012</v>
      </c>
      <c r="J2153" s="52">
        <f t="shared" ca="1" si="252"/>
        <v>1</v>
      </c>
      <c r="K2153" s="48">
        <f t="shared" si="247"/>
        <v>118.76</v>
      </c>
      <c r="L2153" s="48">
        <f t="shared" si="248"/>
        <v>119.63</v>
      </c>
      <c r="M2153" s="48">
        <f t="shared" si="249"/>
        <v>118.69</v>
      </c>
      <c r="N2153" s="48">
        <f t="shared" si="250"/>
        <v>119.25</v>
      </c>
      <c r="O2153" s="49">
        <f t="shared" ca="1" si="253"/>
        <v>54476800</v>
      </c>
    </row>
    <row r="2154" spans="1:15" x14ac:dyDescent="0.25">
      <c r="A2154">
        <v>2139</v>
      </c>
      <c r="B2154" s="93">
        <v>39092</v>
      </c>
      <c r="C2154" s="48">
        <v>140.58000200000001</v>
      </c>
      <c r="D2154" s="48">
        <v>141.570007</v>
      </c>
      <c r="E2154" s="48">
        <v>140.300003</v>
      </c>
      <c r="F2154" s="48">
        <v>141.53999300000001</v>
      </c>
      <c r="G2154" s="49">
        <v>72428000</v>
      </c>
      <c r="H2154" s="48">
        <v>118.728523</v>
      </c>
      <c r="I2154" s="52">
        <f t="shared" si="251"/>
        <v>0.83883374927113352</v>
      </c>
      <c r="J2154" s="52">
        <f t="shared" ca="1" si="252"/>
        <v>1</v>
      </c>
      <c r="K2154" s="48">
        <f t="shared" si="247"/>
        <v>117.92</v>
      </c>
      <c r="L2154" s="48">
        <f t="shared" si="248"/>
        <v>118.75</v>
      </c>
      <c r="M2154" s="48">
        <f t="shared" si="249"/>
        <v>117.69</v>
      </c>
      <c r="N2154" s="48">
        <f t="shared" si="250"/>
        <v>118.73</v>
      </c>
      <c r="O2154" s="49">
        <f t="shared" ca="1" si="253"/>
        <v>72428000</v>
      </c>
    </row>
    <row r="2155" spans="1:15" x14ac:dyDescent="0.25">
      <c r="A2155">
        <v>2140</v>
      </c>
      <c r="B2155" s="93">
        <v>39091</v>
      </c>
      <c r="C2155" s="48">
        <v>141.30999800000001</v>
      </c>
      <c r="D2155" s="48">
        <v>141.60000600000001</v>
      </c>
      <c r="E2155" s="48">
        <v>140.39999399999999</v>
      </c>
      <c r="F2155" s="48">
        <v>141.070007</v>
      </c>
      <c r="G2155" s="49">
        <v>75680100</v>
      </c>
      <c r="H2155" s="48">
        <v>118.334283</v>
      </c>
      <c r="I2155" s="52">
        <f t="shared" si="251"/>
        <v>0.83883375011103523</v>
      </c>
      <c r="J2155" s="52">
        <f t="shared" ca="1" si="252"/>
        <v>1</v>
      </c>
      <c r="K2155" s="48">
        <f t="shared" si="247"/>
        <v>118.54</v>
      </c>
      <c r="L2155" s="48">
        <f t="shared" si="248"/>
        <v>118.78</v>
      </c>
      <c r="M2155" s="48">
        <f t="shared" si="249"/>
        <v>117.77</v>
      </c>
      <c r="N2155" s="48">
        <f t="shared" si="250"/>
        <v>118.33</v>
      </c>
      <c r="O2155" s="49">
        <f t="shared" ca="1" si="253"/>
        <v>75680100</v>
      </c>
    </row>
    <row r="2156" spans="1:15" x14ac:dyDescent="0.25">
      <c r="A2156">
        <v>2141</v>
      </c>
      <c r="B2156" s="93">
        <v>39090</v>
      </c>
      <c r="C2156" s="48">
        <v>140.820007</v>
      </c>
      <c r="D2156" s="48">
        <v>141.41000399999999</v>
      </c>
      <c r="E2156" s="48">
        <v>140.25</v>
      </c>
      <c r="F2156" s="48">
        <v>141.19000199999999</v>
      </c>
      <c r="G2156" s="49">
        <v>71655000</v>
      </c>
      <c r="H2156" s="48">
        <v>118.434939</v>
      </c>
      <c r="I2156" s="52">
        <f t="shared" si="251"/>
        <v>0.8388337511320384</v>
      </c>
      <c r="J2156" s="52">
        <f t="shared" ca="1" si="252"/>
        <v>1</v>
      </c>
      <c r="K2156" s="48">
        <f t="shared" si="247"/>
        <v>118.12</v>
      </c>
      <c r="L2156" s="48">
        <f t="shared" si="248"/>
        <v>118.62</v>
      </c>
      <c r="M2156" s="48">
        <f t="shared" si="249"/>
        <v>117.65</v>
      </c>
      <c r="N2156" s="48">
        <f t="shared" si="250"/>
        <v>118.43</v>
      </c>
      <c r="O2156" s="49">
        <f t="shared" ca="1" si="253"/>
        <v>71655000</v>
      </c>
    </row>
    <row r="2157" spans="1:15" x14ac:dyDescent="0.25">
      <c r="A2157">
        <v>2142</v>
      </c>
      <c r="B2157" s="93">
        <v>39087</v>
      </c>
      <c r="C2157" s="48">
        <v>141.33000200000001</v>
      </c>
      <c r="D2157" s="48">
        <v>141.39999399999999</v>
      </c>
      <c r="E2157" s="48">
        <v>140.38000500000001</v>
      </c>
      <c r="F2157" s="48">
        <v>140.53999300000001</v>
      </c>
      <c r="G2157" s="49">
        <v>76645300</v>
      </c>
      <c r="H2157" s="48">
        <v>117.889689</v>
      </c>
      <c r="I2157" s="52">
        <f t="shared" si="251"/>
        <v>0.83883374748709427</v>
      </c>
      <c r="J2157" s="52">
        <f t="shared" ca="1" si="252"/>
        <v>1</v>
      </c>
      <c r="K2157" s="48">
        <f t="shared" si="247"/>
        <v>118.55</v>
      </c>
      <c r="L2157" s="48">
        <f t="shared" si="248"/>
        <v>118.61</v>
      </c>
      <c r="M2157" s="48">
        <f t="shared" si="249"/>
        <v>117.76</v>
      </c>
      <c r="N2157" s="48">
        <f t="shared" si="250"/>
        <v>117.89</v>
      </c>
      <c r="O2157" s="49">
        <f t="shared" ca="1" si="253"/>
        <v>76645300</v>
      </c>
    </row>
    <row r="2158" spans="1:15" x14ac:dyDescent="0.25">
      <c r="A2158">
        <v>2143</v>
      </c>
      <c r="B2158" s="93">
        <v>39086</v>
      </c>
      <c r="C2158" s="48">
        <v>141.229996</v>
      </c>
      <c r="D2158" s="48">
        <v>142.050003</v>
      </c>
      <c r="E2158" s="48">
        <v>140.61000100000001</v>
      </c>
      <c r="F2158" s="48">
        <v>141.66999799999999</v>
      </c>
      <c r="G2158" s="49">
        <v>69620600</v>
      </c>
      <c r="H2158" s="48">
        <v>118.837576</v>
      </c>
      <c r="I2158" s="52">
        <f t="shared" si="251"/>
        <v>0.8388337522246595</v>
      </c>
      <c r="J2158" s="52">
        <f t="shared" ca="1" si="252"/>
        <v>1</v>
      </c>
      <c r="K2158" s="48">
        <f t="shared" si="247"/>
        <v>118.47</v>
      </c>
      <c r="L2158" s="48">
        <f t="shared" si="248"/>
        <v>119.16</v>
      </c>
      <c r="M2158" s="48">
        <f t="shared" si="249"/>
        <v>117.95</v>
      </c>
      <c r="N2158" s="48">
        <f t="shared" si="250"/>
        <v>118.84</v>
      </c>
      <c r="O2158" s="49">
        <f t="shared" ca="1" si="253"/>
        <v>69620600</v>
      </c>
    </row>
    <row r="2159" spans="1:15" x14ac:dyDescent="0.25">
      <c r="A2159">
        <v>2144</v>
      </c>
      <c r="B2159" s="93">
        <v>39085</v>
      </c>
      <c r="C2159" s="48">
        <v>142.25</v>
      </c>
      <c r="D2159" s="48">
        <v>142.86000100000001</v>
      </c>
      <c r="E2159" s="48">
        <v>140.570007</v>
      </c>
      <c r="F2159" s="48">
        <v>141.36999499999999</v>
      </c>
      <c r="G2159" s="49">
        <v>94807600</v>
      </c>
      <c r="H2159" s="48">
        <v>118.58592299999999</v>
      </c>
      <c r="I2159" s="52">
        <f t="shared" si="251"/>
        <v>0.83883374969349045</v>
      </c>
      <c r="J2159" s="52">
        <f t="shared" ca="1" si="252"/>
        <v>1</v>
      </c>
      <c r="K2159" s="48">
        <f t="shared" si="247"/>
        <v>119.32</v>
      </c>
      <c r="L2159" s="48">
        <f t="shared" si="248"/>
        <v>119.84</v>
      </c>
      <c r="M2159" s="48">
        <f t="shared" si="249"/>
        <v>117.91</v>
      </c>
      <c r="N2159" s="48">
        <f t="shared" si="250"/>
        <v>118.59</v>
      </c>
      <c r="O2159" s="49">
        <f t="shared" ca="1" si="253"/>
        <v>94807600</v>
      </c>
    </row>
    <row r="2160" spans="1:15" x14ac:dyDescent="0.25">
      <c r="A2160">
        <v>2145</v>
      </c>
      <c r="B2160" s="93">
        <v>39080</v>
      </c>
      <c r="C2160" s="48">
        <v>142.05999800000001</v>
      </c>
      <c r="D2160" s="48">
        <v>142.53999300000001</v>
      </c>
      <c r="E2160" s="48">
        <v>141.429993</v>
      </c>
      <c r="F2160" s="48">
        <v>141.61999499999999</v>
      </c>
      <c r="G2160" s="49">
        <v>45461200</v>
      </c>
      <c r="H2160" s="48">
        <v>118.795631</v>
      </c>
      <c r="I2160" s="52">
        <f t="shared" si="251"/>
        <v>0.83883374660477861</v>
      </c>
      <c r="J2160" s="52">
        <f t="shared" ca="1" si="252"/>
        <v>1</v>
      </c>
      <c r="K2160" s="48">
        <f t="shared" si="247"/>
        <v>119.16</v>
      </c>
      <c r="L2160" s="48">
        <f t="shared" si="248"/>
        <v>119.57</v>
      </c>
      <c r="M2160" s="48">
        <f t="shared" si="249"/>
        <v>118.64</v>
      </c>
      <c r="N2160" s="48">
        <f t="shared" si="250"/>
        <v>118.8</v>
      </c>
      <c r="O2160" s="49">
        <f t="shared" ca="1" si="253"/>
        <v>45461200</v>
      </c>
    </row>
    <row r="2161" spans="1:15" x14ac:dyDescent="0.25">
      <c r="A2161">
        <v>2146</v>
      </c>
      <c r="B2161" s="93">
        <v>39079</v>
      </c>
      <c r="C2161" s="48">
        <v>142.41000399999999</v>
      </c>
      <c r="D2161" s="48">
        <v>142.699997</v>
      </c>
      <c r="E2161" s="48">
        <v>141.990005</v>
      </c>
      <c r="F2161" s="48">
        <v>142.21000699999999</v>
      </c>
      <c r="G2161" s="49">
        <v>37288800</v>
      </c>
      <c r="H2161" s="48">
        <v>119.290553</v>
      </c>
      <c r="I2161" s="52">
        <f t="shared" si="251"/>
        <v>0.83883374677001465</v>
      </c>
      <c r="J2161" s="52">
        <f t="shared" ca="1" si="252"/>
        <v>1</v>
      </c>
      <c r="K2161" s="48">
        <f t="shared" si="247"/>
        <v>119.46</v>
      </c>
      <c r="L2161" s="48">
        <f t="shared" si="248"/>
        <v>119.7</v>
      </c>
      <c r="M2161" s="48">
        <f t="shared" si="249"/>
        <v>119.11</v>
      </c>
      <c r="N2161" s="48">
        <f t="shared" si="250"/>
        <v>119.29</v>
      </c>
      <c r="O2161" s="49">
        <f t="shared" ca="1" si="253"/>
        <v>37288800</v>
      </c>
    </row>
    <row r="2162" spans="1:15" x14ac:dyDescent="0.25">
      <c r="A2162">
        <v>2147</v>
      </c>
      <c r="B2162" s="93">
        <v>39078</v>
      </c>
      <c r="C2162" s="48">
        <v>141.86999499999999</v>
      </c>
      <c r="D2162" s="48">
        <v>142.60000600000001</v>
      </c>
      <c r="E2162" s="48">
        <v>141.83000200000001</v>
      </c>
      <c r="F2162" s="48">
        <v>142.509995</v>
      </c>
      <c r="G2162" s="49">
        <v>39727100</v>
      </c>
      <c r="H2162" s="48">
        <v>119.542193</v>
      </c>
      <c r="I2162" s="52">
        <f t="shared" si="251"/>
        <v>0.8388337463628428</v>
      </c>
      <c r="J2162" s="52">
        <f t="shared" ca="1" si="252"/>
        <v>1</v>
      </c>
      <c r="K2162" s="48">
        <f t="shared" si="247"/>
        <v>119.01</v>
      </c>
      <c r="L2162" s="48">
        <f t="shared" si="248"/>
        <v>119.62</v>
      </c>
      <c r="M2162" s="48">
        <f t="shared" si="249"/>
        <v>118.97</v>
      </c>
      <c r="N2162" s="48">
        <f t="shared" si="250"/>
        <v>119.54</v>
      </c>
      <c r="O2162" s="49">
        <f t="shared" ca="1" si="253"/>
        <v>39727100</v>
      </c>
    </row>
    <row r="2163" spans="1:15" x14ac:dyDescent="0.25">
      <c r="A2163">
        <v>2148</v>
      </c>
      <c r="B2163" s="93">
        <v>39077</v>
      </c>
      <c r="C2163" s="48">
        <v>140.80999800000001</v>
      </c>
      <c r="D2163" s="48">
        <v>141.61000100000001</v>
      </c>
      <c r="E2163" s="48">
        <v>140.779999</v>
      </c>
      <c r="F2163" s="48">
        <v>141.58000200000001</v>
      </c>
      <c r="G2163" s="49">
        <v>32696900</v>
      </c>
      <c r="H2163" s="48">
        <v>118.762084</v>
      </c>
      <c r="I2163" s="52">
        <f t="shared" si="251"/>
        <v>0.838833749981159</v>
      </c>
      <c r="J2163" s="52">
        <f t="shared" ca="1" si="252"/>
        <v>1</v>
      </c>
      <c r="K2163" s="48">
        <f t="shared" si="247"/>
        <v>118.12</v>
      </c>
      <c r="L2163" s="48">
        <f t="shared" si="248"/>
        <v>118.79</v>
      </c>
      <c r="M2163" s="48">
        <f t="shared" si="249"/>
        <v>118.09</v>
      </c>
      <c r="N2163" s="48">
        <f t="shared" si="250"/>
        <v>118.76</v>
      </c>
      <c r="O2163" s="49">
        <f t="shared" ca="1" si="253"/>
        <v>32696900</v>
      </c>
    </row>
    <row r="2164" spans="1:15" x14ac:dyDescent="0.25">
      <c r="A2164">
        <v>2149</v>
      </c>
      <c r="B2164" s="93">
        <v>39073</v>
      </c>
      <c r="C2164" s="48">
        <v>141.63999899999999</v>
      </c>
      <c r="D2164" s="48">
        <v>141.64999399999999</v>
      </c>
      <c r="E2164" s="48">
        <v>140.66999799999999</v>
      </c>
      <c r="F2164" s="48">
        <v>140.75</v>
      </c>
      <c r="G2164" s="49">
        <v>62069100</v>
      </c>
      <c r="H2164" s="48">
        <v>118.06585</v>
      </c>
      <c r="I2164" s="52">
        <f t="shared" si="251"/>
        <v>0.83883374777975128</v>
      </c>
      <c r="J2164" s="52">
        <f t="shared" ca="1" si="252"/>
        <v>1</v>
      </c>
      <c r="K2164" s="48">
        <f t="shared" si="247"/>
        <v>118.81</v>
      </c>
      <c r="L2164" s="48">
        <f t="shared" si="248"/>
        <v>118.82</v>
      </c>
      <c r="M2164" s="48">
        <f t="shared" si="249"/>
        <v>118</v>
      </c>
      <c r="N2164" s="48">
        <f t="shared" si="250"/>
        <v>118.07</v>
      </c>
      <c r="O2164" s="49">
        <f t="shared" ca="1" si="253"/>
        <v>62069100</v>
      </c>
    </row>
    <row r="2165" spans="1:15" x14ac:dyDescent="0.25">
      <c r="A2165">
        <v>2150</v>
      </c>
      <c r="B2165" s="93">
        <v>39072</v>
      </c>
      <c r="C2165" s="48">
        <v>142.270004</v>
      </c>
      <c r="D2165" s="48">
        <v>142.429993</v>
      </c>
      <c r="E2165" s="48">
        <v>141.320007</v>
      </c>
      <c r="F2165" s="48">
        <v>141.61999499999999</v>
      </c>
      <c r="G2165" s="49">
        <v>48698400</v>
      </c>
      <c r="H2165" s="48">
        <v>118.795631</v>
      </c>
      <c r="I2165" s="52">
        <f t="shared" si="251"/>
        <v>0.83883374660477861</v>
      </c>
      <c r="J2165" s="52">
        <f t="shared" ca="1" si="252"/>
        <v>1</v>
      </c>
      <c r="K2165" s="48">
        <f t="shared" si="247"/>
        <v>119.34</v>
      </c>
      <c r="L2165" s="48">
        <f t="shared" si="248"/>
        <v>119.48</v>
      </c>
      <c r="M2165" s="48">
        <f t="shared" si="249"/>
        <v>118.54</v>
      </c>
      <c r="N2165" s="48">
        <f t="shared" si="250"/>
        <v>118.8</v>
      </c>
      <c r="O2165" s="49">
        <f t="shared" ca="1" si="253"/>
        <v>48698400</v>
      </c>
    </row>
    <row r="2166" spans="1:15" x14ac:dyDescent="0.25">
      <c r="A2166">
        <v>2151</v>
      </c>
      <c r="B2166" s="93">
        <v>39071</v>
      </c>
      <c r="C2166" s="48">
        <v>142.279999</v>
      </c>
      <c r="D2166" s="48">
        <v>142.66000399999999</v>
      </c>
      <c r="E2166" s="48">
        <v>142.009995</v>
      </c>
      <c r="F2166" s="48">
        <v>142.13999899999999</v>
      </c>
      <c r="G2166" s="49">
        <v>41469600</v>
      </c>
      <c r="H2166" s="48">
        <v>119.231829</v>
      </c>
      <c r="I2166" s="52">
        <f t="shared" si="251"/>
        <v>0.83883375431851537</v>
      </c>
      <c r="J2166" s="52">
        <f t="shared" ca="1" si="252"/>
        <v>1</v>
      </c>
      <c r="K2166" s="48">
        <f t="shared" si="247"/>
        <v>119.35</v>
      </c>
      <c r="L2166" s="48">
        <f t="shared" si="248"/>
        <v>119.67</v>
      </c>
      <c r="M2166" s="48">
        <f t="shared" si="249"/>
        <v>119.12</v>
      </c>
      <c r="N2166" s="48">
        <f t="shared" si="250"/>
        <v>119.23</v>
      </c>
      <c r="O2166" s="49">
        <f t="shared" ca="1" si="253"/>
        <v>41469600</v>
      </c>
    </row>
    <row r="2167" spans="1:15" x14ac:dyDescent="0.25">
      <c r="A2167">
        <v>2152</v>
      </c>
      <c r="B2167" s="93">
        <v>39070</v>
      </c>
      <c r="C2167" s="48">
        <v>141.550003</v>
      </c>
      <c r="D2167" s="48">
        <v>142.55999800000001</v>
      </c>
      <c r="E2167" s="48">
        <v>141.19000199999999</v>
      </c>
      <c r="F2167" s="48">
        <v>142.220001</v>
      </c>
      <c r="G2167" s="49">
        <v>65023600</v>
      </c>
      <c r="H2167" s="48">
        <v>119.298937</v>
      </c>
      <c r="I2167" s="52">
        <f t="shared" si="251"/>
        <v>0.83883375166056984</v>
      </c>
      <c r="J2167" s="52">
        <f t="shared" ca="1" si="252"/>
        <v>1</v>
      </c>
      <c r="K2167" s="48">
        <f t="shared" si="247"/>
        <v>118.74</v>
      </c>
      <c r="L2167" s="48">
        <f t="shared" si="248"/>
        <v>119.58</v>
      </c>
      <c r="M2167" s="48">
        <f t="shared" si="249"/>
        <v>118.43</v>
      </c>
      <c r="N2167" s="48">
        <f t="shared" si="250"/>
        <v>119.3</v>
      </c>
      <c r="O2167" s="49">
        <f t="shared" ca="1" si="253"/>
        <v>65023600</v>
      </c>
    </row>
    <row r="2168" spans="1:15" x14ac:dyDescent="0.25">
      <c r="A2168">
        <v>2153</v>
      </c>
      <c r="B2168" s="93">
        <v>39069</v>
      </c>
      <c r="C2168" s="48">
        <v>142.53999300000001</v>
      </c>
      <c r="D2168" s="48">
        <v>142.88000500000001</v>
      </c>
      <c r="E2168" s="48">
        <v>141.75</v>
      </c>
      <c r="F2168" s="48">
        <v>141.949997</v>
      </c>
      <c r="G2168" s="49">
        <v>48954600</v>
      </c>
      <c r="H2168" s="48">
        <v>119.07244799999999</v>
      </c>
      <c r="I2168" s="52">
        <f t="shared" si="251"/>
        <v>0.8388337479147675</v>
      </c>
      <c r="J2168" s="52">
        <f t="shared" ca="1" si="252"/>
        <v>1</v>
      </c>
      <c r="K2168" s="48">
        <f t="shared" si="247"/>
        <v>119.57</v>
      </c>
      <c r="L2168" s="48">
        <f t="shared" si="248"/>
        <v>119.85</v>
      </c>
      <c r="M2168" s="48">
        <f t="shared" si="249"/>
        <v>118.9</v>
      </c>
      <c r="N2168" s="48">
        <f t="shared" si="250"/>
        <v>119.07</v>
      </c>
      <c r="O2168" s="49">
        <f t="shared" ca="1" si="253"/>
        <v>48954600</v>
      </c>
    </row>
    <row r="2169" spans="1:15" x14ac:dyDescent="0.25">
      <c r="A2169">
        <v>2154</v>
      </c>
      <c r="B2169" s="93">
        <v>39066</v>
      </c>
      <c r="C2169" s="48">
        <v>142.63999899999999</v>
      </c>
      <c r="D2169" s="48">
        <v>142.88999899999999</v>
      </c>
      <c r="E2169" s="48">
        <v>142.240005</v>
      </c>
      <c r="F2169" s="48">
        <v>142.33999600000001</v>
      </c>
      <c r="G2169" s="49">
        <v>70857400</v>
      </c>
      <c r="H2169" s="48">
        <v>119.399593</v>
      </c>
      <c r="I2169" s="52">
        <f t="shared" si="251"/>
        <v>0.83883375267201765</v>
      </c>
      <c r="J2169" s="52">
        <f t="shared" ca="1" si="252"/>
        <v>1</v>
      </c>
      <c r="K2169" s="48">
        <f t="shared" si="247"/>
        <v>119.65</v>
      </c>
      <c r="L2169" s="48">
        <f t="shared" si="248"/>
        <v>119.86</v>
      </c>
      <c r="M2169" s="48">
        <f t="shared" si="249"/>
        <v>119.32</v>
      </c>
      <c r="N2169" s="48">
        <f t="shared" si="250"/>
        <v>119.4</v>
      </c>
      <c r="O2169" s="49">
        <f t="shared" ca="1" si="253"/>
        <v>70857400</v>
      </c>
    </row>
    <row r="2170" spans="1:15" x14ac:dyDescent="0.25">
      <c r="A2170">
        <v>2155</v>
      </c>
      <c r="B2170" s="93">
        <v>39065</v>
      </c>
      <c r="C2170" s="48">
        <v>141.86000100000001</v>
      </c>
      <c r="D2170" s="48">
        <v>143.240005</v>
      </c>
      <c r="E2170" s="48">
        <v>141.83999600000001</v>
      </c>
      <c r="F2170" s="48">
        <v>143.11999499999999</v>
      </c>
      <c r="G2170" s="49">
        <v>64755200</v>
      </c>
      <c r="H2170" s="48">
        <v>119.38869</v>
      </c>
      <c r="I2170" s="52">
        <f t="shared" si="251"/>
        <v>0.83418595703556309</v>
      </c>
      <c r="J2170" s="52">
        <f t="shared" ca="1" si="252"/>
        <v>1</v>
      </c>
      <c r="K2170" s="48">
        <f t="shared" si="247"/>
        <v>118.34</v>
      </c>
      <c r="L2170" s="48">
        <f t="shared" si="248"/>
        <v>119.49</v>
      </c>
      <c r="M2170" s="48">
        <f t="shared" si="249"/>
        <v>118.32</v>
      </c>
      <c r="N2170" s="48">
        <f t="shared" si="250"/>
        <v>119.39</v>
      </c>
      <c r="O2170" s="49">
        <f t="shared" ca="1" si="253"/>
        <v>64755200</v>
      </c>
    </row>
    <row r="2171" spans="1:15" x14ac:dyDescent="0.25">
      <c r="A2171">
        <v>2156</v>
      </c>
      <c r="B2171" s="93">
        <v>39064</v>
      </c>
      <c r="C2171" s="48">
        <v>142.229996</v>
      </c>
      <c r="D2171" s="48">
        <v>142.33999600000001</v>
      </c>
      <c r="E2171" s="48">
        <v>141.55999800000001</v>
      </c>
      <c r="F2171" s="48">
        <v>141.86999499999999</v>
      </c>
      <c r="G2171" s="49">
        <v>55520200</v>
      </c>
      <c r="H2171" s="48">
        <v>118.345958</v>
      </c>
      <c r="I2171" s="52">
        <f t="shared" si="251"/>
        <v>0.83418596018136182</v>
      </c>
      <c r="J2171" s="52">
        <f t="shared" ca="1" si="252"/>
        <v>1</v>
      </c>
      <c r="K2171" s="48">
        <f t="shared" si="247"/>
        <v>118.65</v>
      </c>
      <c r="L2171" s="48">
        <f t="shared" si="248"/>
        <v>118.74</v>
      </c>
      <c r="M2171" s="48">
        <f t="shared" si="249"/>
        <v>118.09</v>
      </c>
      <c r="N2171" s="48">
        <f t="shared" si="250"/>
        <v>118.35</v>
      </c>
      <c r="O2171" s="49">
        <f t="shared" ca="1" si="253"/>
        <v>55520200</v>
      </c>
    </row>
    <row r="2172" spans="1:15" x14ac:dyDescent="0.25">
      <c r="A2172">
        <v>2157</v>
      </c>
      <c r="B2172" s="93">
        <v>39063</v>
      </c>
      <c r="C2172" s="48">
        <v>141.69000199999999</v>
      </c>
      <c r="D2172" s="48">
        <v>141.86999499999999</v>
      </c>
      <c r="E2172" s="48">
        <v>140.88999899999999</v>
      </c>
      <c r="F2172" s="48">
        <v>141.720001</v>
      </c>
      <c r="G2172" s="49">
        <v>77451600</v>
      </c>
      <c r="H2172" s="48">
        <v>118.22083499999999</v>
      </c>
      <c r="I2172" s="52">
        <f t="shared" si="251"/>
        <v>0.8341859593975024</v>
      </c>
      <c r="J2172" s="52">
        <f t="shared" ca="1" si="252"/>
        <v>1</v>
      </c>
      <c r="K2172" s="48">
        <f t="shared" si="247"/>
        <v>118.2</v>
      </c>
      <c r="L2172" s="48">
        <f t="shared" si="248"/>
        <v>118.35</v>
      </c>
      <c r="M2172" s="48">
        <f t="shared" si="249"/>
        <v>117.53</v>
      </c>
      <c r="N2172" s="48">
        <f t="shared" si="250"/>
        <v>118.22</v>
      </c>
      <c r="O2172" s="49">
        <f t="shared" ca="1" si="253"/>
        <v>77451600</v>
      </c>
    </row>
    <row r="2173" spans="1:15" x14ac:dyDescent="0.25">
      <c r="A2173">
        <v>2158</v>
      </c>
      <c r="B2173" s="93">
        <v>39062</v>
      </c>
      <c r="C2173" s="48">
        <v>141.41999799999999</v>
      </c>
      <c r="D2173" s="48">
        <v>142.08999600000001</v>
      </c>
      <c r="E2173" s="48">
        <v>141.33999600000001</v>
      </c>
      <c r="F2173" s="48">
        <v>141.83000200000001</v>
      </c>
      <c r="G2173" s="49">
        <v>39779400</v>
      </c>
      <c r="H2173" s="48">
        <v>118.312596</v>
      </c>
      <c r="I2173" s="52">
        <f t="shared" si="251"/>
        <v>0.83418595735477741</v>
      </c>
      <c r="J2173" s="52">
        <f t="shared" ca="1" si="252"/>
        <v>1</v>
      </c>
      <c r="K2173" s="48">
        <f t="shared" si="247"/>
        <v>117.97</v>
      </c>
      <c r="L2173" s="48">
        <f t="shared" si="248"/>
        <v>118.53</v>
      </c>
      <c r="M2173" s="48">
        <f t="shared" si="249"/>
        <v>117.9</v>
      </c>
      <c r="N2173" s="48">
        <f t="shared" si="250"/>
        <v>118.31</v>
      </c>
      <c r="O2173" s="49">
        <f t="shared" ca="1" si="253"/>
        <v>39779400</v>
      </c>
    </row>
    <row r="2174" spans="1:15" x14ac:dyDescent="0.25">
      <c r="A2174">
        <v>2159</v>
      </c>
      <c r="B2174" s="93">
        <v>39059</v>
      </c>
      <c r="C2174" s="48">
        <v>141.13000500000001</v>
      </c>
      <c r="D2174" s="48">
        <v>141.89999399999999</v>
      </c>
      <c r="E2174" s="48">
        <v>140.779999</v>
      </c>
      <c r="F2174" s="48">
        <v>141.41999799999999</v>
      </c>
      <c r="G2174" s="49">
        <v>79625500</v>
      </c>
      <c r="H2174" s="48">
        <v>117.97057700000001</v>
      </c>
      <c r="I2174" s="52">
        <f t="shared" si="251"/>
        <v>0.8341859614507986</v>
      </c>
      <c r="J2174" s="52">
        <f t="shared" ca="1" si="252"/>
        <v>1</v>
      </c>
      <c r="K2174" s="48">
        <f t="shared" si="247"/>
        <v>117.73</v>
      </c>
      <c r="L2174" s="48">
        <f t="shared" si="248"/>
        <v>118.37</v>
      </c>
      <c r="M2174" s="48">
        <f t="shared" si="249"/>
        <v>117.44</v>
      </c>
      <c r="N2174" s="48">
        <f t="shared" si="250"/>
        <v>117.97</v>
      </c>
      <c r="O2174" s="49">
        <f t="shared" ca="1" si="253"/>
        <v>79625500</v>
      </c>
    </row>
    <row r="2175" spans="1:15" x14ac:dyDescent="0.25">
      <c r="A2175">
        <v>2160</v>
      </c>
      <c r="B2175" s="93">
        <v>39058</v>
      </c>
      <c r="C2175" s="48">
        <v>142.029999</v>
      </c>
      <c r="D2175" s="48">
        <v>142.300003</v>
      </c>
      <c r="E2175" s="48">
        <v>141.11000100000001</v>
      </c>
      <c r="F2175" s="48">
        <v>141.16000399999999</v>
      </c>
      <c r="G2175" s="49">
        <v>62857400</v>
      </c>
      <c r="H2175" s="48">
        <v>117.753693</v>
      </c>
      <c r="I2175" s="52">
        <f t="shared" si="251"/>
        <v>0.83418595680969243</v>
      </c>
      <c r="J2175" s="52">
        <f t="shared" ca="1" si="252"/>
        <v>1</v>
      </c>
      <c r="K2175" s="48">
        <f t="shared" si="247"/>
        <v>118.48</v>
      </c>
      <c r="L2175" s="48">
        <f t="shared" si="248"/>
        <v>118.7</v>
      </c>
      <c r="M2175" s="48">
        <f t="shared" si="249"/>
        <v>117.71</v>
      </c>
      <c r="N2175" s="48">
        <f t="shared" si="250"/>
        <v>117.75</v>
      </c>
      <c r="O2175" s="49">
        <f t="shared" ca="1" si="253"/>
        <v>62857400</v>
      </c>
    </row>
    <row r="2176" spans="1:15" x14ac:dyDescent="0.25">
      <c r="A2176">
        <v>2161</v>
      </c>
      <c r="B2176" s="93">
        <v>39057</v>
      </c>
      <c r="C2176" s="48">
        <v>141.86999499999999</v>
      </c>
      <c r="D2176" s="48">
        <v>142.070007</v>
      </c>
      <c r="E2176" s="48">
        <v>141.5</v>
      </c>
      <c r="F2176" s="48">
        <v>141.779999</v>
      </c>
      <c r="G2176" s="49">
        <v>53253200</v>
      </c>
      <c r="H2176" s="48">
        <v>118.270884</v>
      </c>
      <c r="I2176" s="52">
        <f t="shared" si="251"/>
        <v>0.83418595594714307</v>
      </c>
      <c r="J2176" s="52">
        <f t="shared" ca="1" si="252"/>
        <v>1</v>
      </c>
      <c r="K2176" s="48">
        <f t="shared" si="247"/>
        <v>118.35</v>
      </c>
      <c r="L2176" s="48">
        <f t="shared" si="248"/>
        <v>118.51</v>
      </c>
      <c r="M2176" s="48">
        <f t="shared" si="249"/>
        <v>118.04</v>
      </c>
      <c r="N2176" s="48">
        <f t="shared" si="250"/>
        <v>118.27</v>
      </c>
      <c r="O2176" s="49">
        <f t="shared" ca="1" si="253"/>
        <v>53253200</v>
      </c>
    </row>
    <row r="2177" spans="1:15" x14ac:dyDescent="0.25">
      <c r="A2177">
        <v>2162</v>
      </c>
      <c r="B2177" s="93">
        <v>39056</v>
      </c>
      <c r="C2177" s="48">
        <v>141.55999800000001</v>
      </c>
      <c r="D2177" s="48">
        <v>141.96000699999999</v>
      </c>
      <c r="E2177" s="48">
        <v>141.259995</v>
      </c>
      <c r="F2177" s="48">
        <v>141.89999399999999</v>
      </c>
      <c r="G2177" s="49">
        <v>73374400</v>
      </c>
      <c r="H2177" s="48">
        <v>118.370982</v>
      </c>
      <c r="I2177" s="52">
        <f t="shared" si="251"/>
        <v>0.83418595493386705</v>
      </c>
      <c r="J2177" s="52">
        <f t="shared" ca="1" si="252"/>
        <v>1</v>
      </c>
      <c r="K2177" s="48">
        <f t="shared" si="247"/>
        <v>118.09</v>
      </c>
      <c r="L2177" s="48">
        <f t="shared" si="248"/>
        <v>118.42</v>
      </c>
      <c r="M2177" s="48">
        <f t="shared" si="249"/>
        <v>117.84</v>
      </c>
      <c r="N2177" s="48">
        <f t="shared" si="250"/>
        <v>118.37</v>
      </c>
      <c r="O2177" s="49">
        <f t="shared" ca="1" si="253"/>
        <v>73374400</v>
      </c>
    </row>
    <row r="2178" spans="1:15" x14ac:dyDescent="0.25">
      <c r="A2178">
        <v>2163</v>
      </c>
      <c r="B2178" s="93">
        <v>39055</v>
      </c>
      <c r="C2178" s="48">
        <v>140.25</v>
      </c>
      <c r="D2178" s="48">
        <v>141.550003</v>
      </c>
      <c r="E2178" s="48">
        <v>140.229996</v>
      </c>
      <c r="F2178" s="48">
        <v>141.28999300000001</v>
      </c>
      <c r="G2178" s="49">
        <v>87813200</v>
      </c>
      <c r="H2178" s="48">
        <v>117.862128</v>
      </c>
      <c r="I2178" s="52">
        <f t="shared" si="251"/>
        <v>0.83418595682144303</v>
      </c>
      <c r="J2178" s="52">
        <f t="shared" ca="1" si="252"/>
        <v>1</v>
      </c>
      <c r="K2178" s="48">
        <f t="shared" si="247"/>
        <v>116.99</v>
      </c>
      <c r="L2178" s="48">
        <f t="shared" si="248"/>
        <v>118.08</v>
      </c>
      <c r="M2178" s="48">
        <f t="shared" si="249"/>
        <v>116.98</v>
      </c>
      <c r="N2178" s="48">
        <f t="shared" si="250"/>
        <v>117.86</v>
      </c>
      <c r="O2178" s="49">
        <f t="shared" ca="1" si="253"/>
        <v>87813200</v>
      </c>
    </row>
    <row r="2179" spans="1:15" x14ac:dyDescent="0.25">
      <c r="A2179">
        <v>2164</v>
      </c>
      <c r="B2179" s="93">
        <v>39052</v>
      </c>
      <c r="C2179" s="48">
        <v>140.529999</v>
      </c>
      <c r="D2179" s="48">
        <v>140.66000399999999</v>
      </c>
      <c r="E2179" s="48">
        <v>138.970001</v>
      </c>
      <c r="F2179" s="48">
        <v>140.220001</v>
      </c>
      <c r="G2179" s="49">
        <v>126080000</v>
      </c>
      <c r="H2179" s="48">
        <v>116.969556</v>
      </c>
      <c r="I2179" s="52">
        <f t="shared" si="251"/>
        <v>0.83418595896315817</v>
      </c>
      <c r="J2179" s="52">
        <f t="shared" ca="1" si="252"/>
        <v>1</v>
      </c>
      <c r="K2179" s="48">
        <f t="shared" si="247"/>
        <v>117.23</v>
      </c>
      <c r="L2179" s="48">
        <f t="shared" si="248"/>
        <v>117.34</v>
      </c>
      <c r="M2179" s="48">
        <f t="shared" si="249"/>
        <v>115.93</v>
      </c>
      <c r="N2179" s="48">
        <f t="shared" si="250"/>
        <v>116.97</v>
      </c>
      <c r="O2179" s="49">
        <f t="shared" ca="1" si="253"/>
        <v>126080000</v>
      </c>
    </row>
    <row r="2180" spans="1:15" x14ac:dyDescent="0.25">
      <c r="A2180">
        <v>2165</v>
      </c>
      <c r="B2180" s="93">
        <v>39051</v>
      </c>
      <c r="C2180" s="48">
        <v>140.44000199999999</v>
      </c>
      <c r="D2180" s="48">
        <v>141.050003</v>
      </c>
      <c r="E2180" s="48">
        <v>139.759995</v>
      </c>
      <c r="F2180" s="48">
        <v>140.529999</v>
      </c>
      <c r="G2180" s="49">
        <v>83994300</v>
      </c>
      <c r="H2180" s="48">
        <v>117.22815199999999</v>
      </c>
      <c r="I2180" s="52">
        <f t="shared" si="251"/>
        <v>0.83418595911325655</v>
      </c>
      <c r="J2180" s="52">
        <f t="shared" ca="1" si="252"/>
        <v>1</v>
      </c>
      <c r="K2180" s="48">
        <f t="shared" si="247"/>
        <v>117.15</v>
      </c>
      <c r="L2180" s="48">
        <f t="shared" si="248"/>
        <v>117.66</v>
      </c>
      <c r="M2180" s="48">
        <f t="shared" si="249"/>
        <v>116.59</v>
      </c>
      <c r="N2180" s="48">
        <f t="shared" si="250"/>
        <v>117.23</v>
      </c>
      <c r="O2180" s="49">
        <f t="shared" ca="1" si="253"/>
        <v>83994300</v>
      </c>
    </row>
    <row r="2181" spans="1:15" x14ac:dyDescent="0.25">
      <c r="A2181">
        <v>2166</v>
      </c>
      <c r="B2181" s="93">
        <v>39050</v>
      </c>
      <c r="C2181" s="48">
        <v>139.470001</v>
      </c>
      <c r="D2181" s="48">
        <v>140.529999</v>
      </c>
      <c r="E2181" s="48">
        <v>139.08000200000001</v>
      </c>
      <c r="F2181" s="48">
        <v>140.470001</v>
      </c>
      <c r="G2181" s="49">
        <v>90034900</v>
      </c>
      <c r="H2181" s="48">
        <v>117.17810299999999</v>
      </c>
      <c r="I2181" s="52">
        <f t="shared" si="251"/>
        <v>0.8341859625956719</v>
      </c>
      <c r="J2181" s="52">
        <f t="shared" ca="1" si="252"/>
        <v>1</v>
      </c>
      <c r="K2181" s="48">
        <f t="shared" si="247"/>
        <v>116.34</v>
      </c>
      <c r="L2181" s="48">
        <f t="shared" si="248"/>
        <v>117.23</v>
      </c>
      <c r="M2181" s="48">
        <f t="shared" si="249"/>
        <v>116.02</v>
      </c>
      <c r="N2181" s="48">
        <f t="shared" si="250"/>
        <v>117.18</v>
      </c>
      <c r="O2181" s="49">
        <f t="shared" ca="1" si="253"/>
        <v>90034900</v>
      </c>
    </row>
    <row r="2182" spans="1:15" x14ac:dyDescent="0.25">
      <c r="A2182">
        <v>2167</v>
      </c>
      <c r="B2182" s="93">
        <v>39049</v>
      </c>
      <c r="C2182" s="48">
        <v>138.240005</v>
      </c>
      <c r="D2182" s="48">
        <v>139.16000399999999</v>
      </c>
      <c r="E2182" s="48">
        <v>138.11000100000001</v>
      </c>
      <c r="F2182" s="48">
        <v>139.020004</v>
      </c>
      <c r="G2182" s="49">
        <v>106652900</v>
      </c>
      <c r="H2182" s="48">
        <v>115.968535</v>
      </c>
      <c r="I2182" s="52">
        <f t="shared" si="251"/>
        <v>0.8341859564325721</v>
      </c>
      <c r="J2182" s="52">
        <f t="shared" ca="1" si="252"/>
        <v>1</v>
      </c>
      <c r="K2182" s="48">
        <f t="shared" si="247"/>
        <v>115.32</v>
      </c>
      <c r="L2182" s="48">
        <f t="shared" si="248"/>
        <v>116.09</v>
      </c>
      <c r="M2182" s="48">
        <f t="shared" si="249"/>
        <v>115.21</v>
      </c>
      <c r="N2182" s="48">
        <f t="shared" si="250"/>
        <v>115.97</v>
      </c>
      <c r="O2182" s="49">
        <f t="shared" ca="1" si="253"/>
        <v>106652900</v>
      </c>
    </row>
    <row r="2183" spans="1:15" x14ac:dyDescent="0.25">
      <c r="A2183">
        <v>2168</v>
      </c>
      <c r="B2183" s="93">
        <v>39048</v>
      </c>
      <c r="C2183" s="48">
        <v>140.279999</v>
      </c>
      <c r="D2183" s="48">
        <v>140.35000600000001</v>
      </c>
      <c r="E2183" s="48">
        <v>138.38000500000001</v>
      </c>
      <c r="F2183" s="48">
        <v>138.41999799999999</v>
      </c>
      <c r="G2183" s="49">
        <v>84545100</v>
      </c>
      <c r="H2183" s="48">
        <v>115.468019</v>
      </c>
      <c r="I2183" s="52">
        <f t="shared" si="251"/>
        <v>0.83418596061531514</v>
      </c>
      <c r="J2183" s="52">
        <f t="shared" ca="1" si="252"/>
        <v>1</v>
      </c>
      <c r="K2183" s="48">
        <f t="shared" si="247"/>
        <v>117.02</v>
      </c>
      <c r="L2183" s="48">
        <f t="shared" si="248"/>
        <v>117.08</v>
      </c>
      <c r="M2183" s="48">
        <f t="shared" si="249"/>
        <v>115.43</v>
      </c>
      <c r="N2183" s="48">
        <f t="shared" si="250"/>
        <v>115.47</v>
      </c>
      <c r="O2183" s="49">
        <f t="shared" ca="1" si="253"/>
        <v>84545100</v>
      </c>
    </row>
    <row r="2184" spans="1:15" x14ac:dyDescent="0.25">
      <c r="A2184">
        <v>2169</v>
      </c>
      <c r="B2184" s="93">
        <v>39045</v>
      </c>
      <c r="C2184" s="48">
        <v>140.240005</v>
      </c>
      <c r="D2184" s="48">
        <v>140.83999600000001</v>
      </c>
      <c r="E2184" s="48">
        <v>140.199997</v>
      </c>
      <c r="F2184" s="48">
        <v>140.35000600000001</v>
      </c>
      <c r="G2184" s="49">
        <v>30998000</v>
      </c>
      <c r="H2184" s="48">
        <v>117.07800400000001</v>
      </c>
      <c r="I2184" s="52">
        <f t="shared" si="251"/>
        <v>0.83418595650077854</v>
      </c>
      <c r="J2184" s="52">
        <f t="shared" ca="1" si="252"/>
        <v>1</v>
      </c>
      <c r="K2184" s="48">
        <f t="shared" si="247"/>
        <v>116.99</v>
      </c>
      <c r="L2184" s="48">
        <f t="shared" si="248"/>
        <v>117.49</v>
      </c>
      <c r="M2184" s="48">
        <f t="shared" si="249"/>
        <v>116.95</v>
      </c>
      <c r="N2184" s="48">
        <f t="shared" si="250"/>
        <v>117.08</v>
      </c>
      <c r="O2184" s="49">
        <f t="shared" ca="1" si="253"/>
        <v>30998000</v>
      </c>
    </row>
    <row r="2185" spans="1:15" x14ac:dyDescent="0.25">
      <c r="A2185">
        <v>2170</v>
      </c>
      <c r="B2185" s="93">
        <v>39043</v>
      </c>
      <c r="C2185" s="48">
        <v>140.75</v>
      </c>
      <c r="D2185" s="48">
        <v>141.16000399999999</v>
      </c>
      <c r="E2185" s="48">
        <v>140.5</v>
      </c>
      <c r="F2185" s="48">
        <v>140.91999799999999</v>
      </c>
      <c r="G2185" s="49">
        <v>45505300</v>
      </c>
      <c r="H2185" s="48">
        <v>117.553484</v>
      </c>
      <c r="I2185" s="52">
        <f t="shared" si="251"/>
        <v>0.83418596131402156</v>
      </c>
      <c r="J2185" s="52">
        <f t="shared" ca="1" si="252"/>
        <v>1</v>
      </c>
      <c r="K2185" s="48">
        <f t="shared" si="247"/>
        <v>117.41</v>
      </c>
      <c r="L2185" s="48">
        <f t="shared" si="248"/>
        <v>117.75</v>
      </c>
      <c r="M2185" s="48">
        <f t="shared" si="249"/>
        <v>117.2</v>
      </c>
      <c r="N2185" s="48">
        <f t="shared" si="250"/>
        <v>117.55</v>
      </c>
      <c r="O2185" s="49">
        <f t="shared" ca="1" si="253"/>
        <v>45505300</v>
      </c>
    </row>
    <row r="2186" spans="1:15" x14ac:dyDescent="0.25">
      <c r="A2186">
        <v>2171</v>
      </c>
      <c r="B2186" s="93">
        <v>39042</v>
      </c>
      <c r="C2186" s="48">
        <v>140.490005</v>
      </c>
      <c r="D2186" s="48">
        <v>140.66999799999999</v>
      </c>
      <c r="E2186" s="48">
        <v>140.28999300000001</v>
      </c>
      <c r="F2186" s="48">
        <v>140.63999899999999</v>
      </c>
      <c r="G2186" s="49">
        <v>51367900</v>
      </c>
      <c r="H2186" s="48">
        <v>117.319913</v>
      </c>
      <c r="I2186" s="52">
        <f t="shared" si="251"/>
        <v>0.83418596298482628</v>
      </c>
      <c r="J2186" s="52">
        <f t="shared" ca="1" si="252"/>
        <v>1</v>
      </c>
      <c r="K2186" s="48">
        <f t="shared" si="247"/>
        <v>117.19</v>
      </c>
      <c r="L2186" s="48">
        <f t="shared" si="248"/>
        <v>117.34</v>
      </c>
      <c r="M2186" s="48">
        <f t="shared" si="249"/>
        <v>117.03</v>
      </c>
      <c r="N2186" s="48">
        <f t="shared" si="250"/>
        <v>117.32</v>
      </c>
      <c r="O2186" s="49">
        <f t="shared" ca="1" si="253"/>
        <v>51367900</v>
      </c>
    </row>
    <row r="2187" spans="1:15" x14ac:dyDescent="0.25">
      <c r="A2187">
        <v>2172</v>
      </c>
      <c r="B2187" s="93">
        <v>39041</v>
      </c>
      <c r="C2187" s="48">
        <v>140.300003</v>
      </c>
      <c r="D2187" s="48">
        <v>140.740005</v>
      </c>
      <c r="E2187" s="48">
        <v>139.94000199999999</v>
      </c>
      <c r="F2187" s="48">
        <v>140.5</v>
      </c>
      <c r="G2187" s="49">
        <v>69174200</v>
      </c>
      <c r="H2187" s="48">
        <v>117.20312699999999</v>
      </c>
      <c r="I2187" s="52">
        <f t="shared" si="251"/>
        <v>0.83418595729537359</v>
      </c>
      <c r="J2187" s="52">
        <f t="shared" ca="1" si="252"/>
        <v>1</v>
      </c>
      <c r="K2187" s="48">
        <f t="shared" si="247"/>
        <v>117.04</v>
      </c>
      <c r="L2187" s="48">
        <f t="shared" si="248"/>
        <v>117.4</v>
      </c>
      <c r="M2187" s="48">
        <f t="shared" si="249"/>
        <v>116.74</v>
      </c>
      <c r="N2187" s="48">
        <f t="shared" si="250"/>
        <v>117.2</v>
      </c>
      <c r="O2187" s="49">
        <f t="shared" ca="1" si="253"/>
        <v>69174200</v>
      </c>
    </row>
    <row r="2188" spans="1:15" x14ac:dyDescent="0.25">
      <c r="A2188">
        <v>2173</v>
      </c>
      <c r="B2188" s="93">
        <v>39038</v>
      </c>
      <c r="C2188" s="48">
        <v>139.929993</v>
      </c>
      <c r="D2188" s="48">
        <v>140.429993</v>
      </c>
      <c r="E2188" s="48">
        <v>139.729996</v>
      </c>
      <c r="F2188" s="48">
        <v>140.41999799999999</v>
      </c>
      <c r="G2188" s="49">
        <v>56353800</v>
      </c>
      <c r="H2188" s="48">
        <v>117.136391</v>
      </c>
      <c r="I2188" s="52">
        <f t="shared" si="251"/>
        <v>0.83418596117627075</v>
      </c>
      <c r="J2188" s="52">
        <f t="shared" ca="1" si="252"/>
        <v>1</v>
      </c>
      <c r="K2188" s="48">
        <f t="shared" si="247"/>
        <v>116.73</v>
      </c>
      <c r="L2188" s="48">
        <f t="shared" si="248"/>
        <v>117.14</v>
      </c>
      <c r="M2188" s="48">
        <f t="shared" si="249"/>
        <v>116.56</v>
      </c>
      <c r="N2188" s="48">
        <f t="shared" si="250"/>
        <v>117.14</v>
      </c>
      <c r="O2188" s="49">
        <f t="shared" ca="1" si="253"/>
        <v>56353800</v>
      </c>
    </row>
    <row r="2189" spans="1:15" x14ac:dyDescent="0.25">
      <c r="A2189">
        <v>2174</v>
      </c>
      <c r="B2189" s="93">
        <v>39037</v>
      </c>
      <c r="C2189" s="48">
        <v>140.44000199999999</v>
      </c>
      <c r="D2189" s="48">
        <v>140.679993</v>
      </c>
      <c r="E2189" s="48">
        <v>139.490005</v>
      </c>
      <c r="F2189" s="48">
        <v>140.38000500000001</v>
      </c>
      <c r="G2189" s="49">
        <v>76728800</v>
      </c>
      <c r="H2189" s="48">
        <v>117.10302900000001</v>
      </c>
      <c r="I2189" s="52">
        <f t="shared" si="251"/>
        <v>0.83418595832077369</v>
      </c>
      <c r="J2189" s="52">
        <f t="shared" ca="1" si="252"/>
        <v>1</v>
      </c>
      <c r="K2189" s="48">
        <f t="shared" si="247"/>
        <v>117.15</v>
      </c>
      <c r="L2189" s="48">
        <f t="shared" si="248"/>
        <v>117.35</v>
      </c>
      <c r="M2189" s="48">
        <f t="shared" si="249"/>
        <v>116.36</v>
      </c>
      <c r="N2189" s="48">
        <f t="shared" si="250"/>
        <v>117.1</v>
      </c>
      <c r="O2189" s="49">
        <f t="shared" ca="1" si="253"/>
        <v>76728800</v>
      </c>
    </row>
    <row r="2190" spans="1:15" x14ac:dyDescent="0.25">
      <c r="A2190">
        <v>2175</v>
      </c>
      <c r="B2190" s="93">
        <v>39036</v>
      </c>
      <c r="C2190" s="48">
        <v>139.570007</v>
      </c>
      <c r="D2190" s="48">
        <v>140.449997</v>
      </c>
      <c r="E2190" s="48">
        <v>139.529999</v>
      </c>
      <c r="F2190" s="48">
        <v>140.020004</v>
      </c>
      <c r="G2190" s="49">
        <v>76509600</v>
      </c>
      <c r="H2190" s="48">
        <v>116.80272100000001</v>
      </c>
      <c r="I2190" s="52">
        <f t="shared" si="251"/>
        <v>0.83418595674372364</v>
      </c>
      <c r="J2190" s="52">
        <f t="shared" ca="1" si="252"/>
        <v>1</v>
      </c>
      <c r="K2190" s="48">
        <f t="shared" si="247"/>
        <v>116.43</v>
      </c>
      <c r="L2190" s="48">
        <f t="shared" si="248"/>
        <v>117.16</v>
      </c>
      <c r="M2190" s="48">
        <f t="shared" si="249"/>
        <v>116.39</v>
      </c>
      <c r="N2190" s="48">
        <f t="shared" si="250"/>
        <v>116.8</v>
      </c>
      <c r="O2190" s="49">
        <f t="shared" ca="1" si="253"/>
        <v>76509600</v>
      </c>
    </row>
    <row r="2191" spans="1:15" x14ac:dyDescent="0.25">
      <c r="A2191">
        <v>2176</v>
      </c>
      <c r="B2191" s="93">
        <v>39035</v>
      </c>
      <c r="C2191" s="48">
        <v>138.970001</v>
      </c>
      <c r="D2191" s="48">
        <v>139.740005</v>
      </c>
      <c r="E2191" s="48">
        <v>138.11999499999999</v>
      </c>
      <c r="F2191" s="48">
        <v>139.61999499999999</v>
      </c>
      <c r="G2191" s="49">
        <v>96704000</v>
      </c>
      <c r="H2191" s="48">
        <v>116.469039</v>
      </c>
      <c r="I2191" s="52">
        <f t="shared" si="251"/>
        <v>0.83418595595852874</v>
      </c>
      <c r="J2191" s="52">
        <f t="shared" ca="1" si="252"/>
        <v>1</v>
      </c>
      <c r="K2191" s="48">
        <f t="shared" si="247"/>
        <v>115.93</v>
      </c>
      <c r="L2191" s="48">
        <f t="shared" si="248"/>
        <v>116.57</v>
      </c>
      <c r="M2191" s="48">
        <f t="shared" si="249"/>
        <v>115.22</v>
      </c>
      <c r="N2191" s="48">
        <f t="shared" si="250"/>
        <v>116.47</v>
      </c>
      <c r="O2191" s="49">
        <f t="shared" ca="1" si="253"/>
        <v>96704000</v>
      </c>
    </row>
    <row r="2192" spans="1:15" x14ac:dyDescent="0.25">
      <c r="A2192">
        <v>2177</v>
      </c>
      <c r="B2192" s="93">
        <v>39034</v>
      </c>
      <c r="C2192" s="48">
        <v>138.179993</v>
      </c>
      <c r="D2192" s="48">
        <v>139.03999300000001</v>
      </c>
      <c r="E2192" s="48">
        <v>138.070007</v>
      </c>
      <c r="F2192" s="48">
        <v>138.58000200000001</v>
      </c>
      <c r="G2192" s="49">
        <v>59398200</v>
      </c>
      <c r="H2192" s="48">
        <v>115.60149199999999</v>
      </c>
      <c r="I2192" s="52">
        <f t="shared" si="251"/>
        <v>0.83418595996267908</v>
      </c>
      <c r="J2192" s="52">
        <f t="shared" ca="1" si="252"/>
        <v>1</v>
      </c>
      <c r="K2192" s="48">
        <f t="shared" ref="K2192:K2255" si="254">ROUND($I2192*C2192,2)</f>
        <v>115.27</v>
      </c>
      <c r="L2192" s="48">
        <f t="shared" ref="L2192:L2255" si="255">ROUND($I2192*D2192,2)</f>
        <v>115.99</v>
      </c>
      <c r="M2192" s="48">
        <f t="shared" ref="M2192:M2255" si="256">ROUND($I2192*E2192,2)</f>
        <v>115.18</v>
      </c>
      <c r="N2192" s="48">
        <f t="shared" ref="N2192:N2255" si="257">ROUND($I2192*F2192,2)</f>
        <v>115.6</v>
      </c>
      <c r="O2192" s="49">
        <f t="shared" ca="1" si="253"/>
        <v>59398200</v>
      </c>
    </row>
    <row r="2193" spans="1:15" x14ac:dyDescent="0.25">
      <c r="A2193">
        <v>2178</v>
      </c>
      <c r="B2193" s="93">
        <v>39031</v>
      </c>
      <c r="C2193" s="48">
        <v>138.13999899999999</v>
      </c>
      <c r="D2193" s="48">
        <v>138.33999600000001</v>
      </c>
      <c r="E2193" s="48">
        <v>137.720001</v>
      </c>
      <c r="F2193" s="48">
        <v>138.240005</v>
      </c>
      <c r="G2193" s="49">
        <v>48991500</v>
      </c>
      <c r="H2193" s="48">
        <v>115.317871</v>
      </c>
      <c r="I2193" s="52">
        <f t="shared" si="251"/>
        <v>0.83418595796491757</v>
      </c>
      <c r="J2193" s="52">
        <f t="shared" ca="1" si="252"/>
        <v>1</v>
      </c>
      <c r="K2193" s="48">
        <f t="shared" si="254"/>
        <v>115.23</v>
      </c>
      <c r="L2193" s="48">
        <f t="shared" si="255"/>
        <v>115.4</v>
      </c>
      <c r="M2193" s="48">
        <f t="shared" si="256"/>
        <v>114.88</v>
      </c>
      <c r="N2193" s="48">
        <f t="shared" si="257"/>
        <v>115.32</v>
      </c>
      <c r="O2193" s="49">
        <f t="shared" ca="1" si="253"/>
        <v>48991500</v>
      </c>
    </row>
    <row r="2194" spans="1:15" x14ac:dyDescent="0.25">
      <c r="A2194">
        <v>2179</v>
      </c>
      <c r="B2194" s="93">
        <v>39030</v>
      </c>
      <c r="C2194" s="48">
        <v>139.009995</v>
      </c>
      <c r="D2194" s="48">
        <v>139.13999899999999</v>
      </c>
      <c r="E2194" s="48">
        <v>137.89999399999999</v>
      </c>
      <c r="F2194" s="48">
        <v>138.179993</v>
      </c>
      <c r="G2194" s="49">
        <v>95916300</v>
      </c>
      <c r="H2194" s="48">
        <v>115.26781</v>
      </c>
      <c r="I2194" s="52">
        <f t="shared" ref="I2194:I2257" si="258">H2194/F2194</f>
        <v>0.83418595917862004</v>
      </c>
      <c r="J2194" s="52">
        <f t="shared" ref="J2194:J2257" ca="1" si="259">INDEX(OFFSET($T$15,0,0,$S$13+1,1),MATCH(B2194,OFFSET($Q$15,0,0,$S$13+1,1),-1))</f>
        <v>1</v>
      </c>
      <c r="K2194" s="48">
        <f t="shared" si="254"/>
        <v>115.96</v>
      </c>
      <c r="L2194" s="48">
        <f t="shared" si="255"/>
        <v>116.07</v>
      </c>
      <c r="M2194" s="48">
        <f t="shared" si="256"/>
        <v>115.03</v>
      </c>
      <c r="N2194" s="48">
        <f t="shared" si="257"/>
        <v>115.27</v>
      </c>
      <c r="O2194" s="49">
        <f t="shared" ref="O2194:O2257" ca="1" si="260">G2194*J2194</f>
        <v>95916300</v>
      </c>
    </row>
    <row r="2195" spans="1:15" x14ac:dyDescent="0.25">
      <c r="A2195">
        <v>2180</v>
      </c>
      <c r="B2195" s="93">
        <v>39029</v>
      </c>
      <c r="C2195" s="48">
        <v>138</v>
      </c>
      <c r="D2195" s="48">
        <v>139.050003</v>
      </c>
      <c r="E2195" s="48">
        <v>136.86000100000001</v>
      </c>
      <c r="F2195" s="48">
        <v>138.91000399999999</v>
      </c>
      <c r="G2195" s="49">
        <v>87517800</v>
      </c>
      <c r="H2195" s="48">
        <v>115.876774</v>
      </c>
      <c r="I2195" s="52">
        <f t="shared" si="258"/>
        <v>0.83418595251066296</v>
      </c>
      <c r="J2195" s="52">
        <f t="shared" ca="1" si="259"/>
        <v>1</v>
      </c>
      <c r="K2195" s="48">
        <f t="shared" si="254"/>
        <v>115.12</v>
      </c>
      <c r="L2195" s="48">
        <f t="shared" si="255"/>
        <v>115.99</v>
      </c>
      <c r="M2195" s="48">
        <f t="shared" si="256"/>
        <v>114.17</v>
      </c>
      <c r="N2195" s="48">
        <f t="shared" si="257"/>
        <v>115.88</v>
      </c>
      <c r="O2195" s="49">
        <f t="shared" ca="1" si="260"/>
        <v>87517800</v>
      </c>
    </row>
    <row r="2196" spans="1:15" x14ac:dyDescent="0.25">
      <c r="A2196">
        <v>2181</v>
      </c>
      <c r="B2196" s="93">
        <v>39028</v>
      </c>
      <c r="C2196" s="48">
        <v>138.199997</v>
      </c>
      <c r="D2196" s="48">
        <v>138.979996</v>
      </c>
      <c r="E2196" s="48">
        <v>138</v>
      </c>
      <c r="F2196" s="48">
        <v>138.61000100000001</v>
      </c>
      <c r="G2196" s="49">
        <v>63318900</v>
      </c>
      <c r="H2196" s="48">
        <v>115.626516</v>
      </c>
      <c r="I2196" s="52">
        <f t="shared" si="258"/>
        <v>0.83418595459067912</v>
      </c>
      <c r="J2196" s="52">
        <f t="shared" ca="1" si="259"/>
        <v>1</v>
      </c>
      <c r="K2196" s="48">
        <f t="shared" si="254"/>
        <v>115.28</v>
      </c>
      <c r="L2196" s="48">
        <f t="shared" si="255"/>
        <v>115.94</v>
      </c>
      <c r="M2196" s="48">
        <f t="shared" si="256"/>
        <v>115.12</v>
      </c>
      <c r="N2196" s="48">
        <f t="shared" si="257"/>
        <v>115.63</v>
      </c>
      <c r="O2196" s="49">
        <f t="shared" ca="1" si="260"/>
        <v>63318900</v>
      </c>
    </row>
    <row r="2197" spans="1:15" x14ac:dyDescent="0.25">
      <c r="A2197">
        <v>2182</v>
      </c>
      <c r="B2197" s="93">
        <v>39027</v>
      </c>
      <c r="C2197" s="48">
        <v>136.96000699999999</v>
      </c>
      <c r="D2197" s="48">
        <v>138.279999</v>
      </c>
      <c r="E2197" s="48">
        <v>136.949997</v>
      </c>
      <c r="F2197" s="48">
        <v>138.08000200000001</v>
      </c>
      <c r="G2197" s="49">
        <v>63303300</v>
      </c>
      <c r="H2197" s="48">
        <v>115.184399</v>
      </c>
      <c r="I2197" s="52">
        <f t="shared" si="258"/>
        <v>0.83418595981770038</v>
      </c>
      <c r="J2197" s="52">
        <f t="shared" ca="1" si="259"/>
        <v>1</v>
      </c>
      <c r="K2197" s="48">
        <f t="shared" si="254"/>
        <v>114.25</v>
      </c>
      <c r="L2197" s="48">
        <f t="shared" si="255"/>
        <v>115.35</v>
      </c>
      <c r="M2197" s="48">
        <f t="shared" si="256"/>
        <v>114.24</v>
      </c>
      <c r="N2197" s="48">
        <f t="shared" si="257"/>
        <v>115.18</v>
      </c>
      <c r="O2197" s="49">
        <f t="shared" ca="1" si="260"/>
        <v>63303300</v>
      </c>
    </row>
    <row r="2198" spans="1:15" x14ac:dyDescent="0.25">
      <c r="A2198">
        <v>2183</v>
      </c>
      <c r="B2198" s="93">
        <v>39024</v>
      </c>
      <c r="C2198" s="48">
        <v>137.270004</v>
      </c>
      <c r="D2198" s="48">
        <v>137.38999899999999</v>
      </c>
      <c r="E2198" s="48">
        <v>135.61999499999999</v>
      </c>
      <c r="F2198" s="48">
        <v>136.53999300000001</v>
      </c>
      <c r="G2198" s="49">
        <v>71346400</v>
      </c>
      <c r="H2198" s="48">
        <v>113.899745</v>
      </c>
      <c r="I2198" s="52">
        <f t="shared" si="258"/>
        <v>0.83418595898126335</v>
      </c>
      <c r="J2198" s="52">
        <f t="shared" ca="1" si="259"/>
        <v>1</v>
      </c>
      <c r="K2198" s="48">
        <f t="shared" si="254"/>
        <v>114.51</v>
      </c>
      <c r="L2198" s="48">
        <f t="shared" si="255"/>
        <v>114.61</v>
      </c>
      <c r="M2198" s="48">
        <f t="shared" si="256"/>
        <v>113.13</v>
      </c>
      <c r="N2198" s="48">
        <f t="shared" si="257"/>
        <v>113.9</v>
      </c>
      <c r="O2198" s="49">
        <f t="shared" ca="1" si="260"/>
        <v>71346400</v>
      </c>
    </row>
    <row r="2199" spans="1:15" x14ac:dyDescent="0.25">
      <c r="A2199">
        <v>2184</v>
      </c>
      <c r="B2199" s="93">
        <v>39023</v>
      </c>
      <c r="C2199" s="48">
        <v>136.509995</v>
      </c>
      <c r="D2199" s="48">
        <v>137.009995</v>
      </c>
      <c r="E2199" s="48">
        <v>136.36000100000001</v>
      </c>
      <c r="F2199" s="48">
        <v>136.779999</v>
      </c>
      <c r="G2199" s="49">
        <v>60693100</v>
      </c>
      <c r="H2199" s="48">
        <v>114.099954</v>
      </c>
      <c r="I2199" s="52">
        <f t="shared" si="258"/>
        <v>0.83418595433678866</v>
      </c>
      <c r="J2199" s="52">
        <f t="shared" ca="1" si="259"/>
        <v>1</v>
      </c>
      <c r="K2199" s="48">
        <f t="shared" si="254"/>
        <v>113.87</v>
      </c>
      <c r="L2199" s="48">
        <f t="shared" si="255"/>
        <v>114.29</v>
      </c>
      <c r="M2199" s="48">
        <f t="shared" si="256"/>
        <v>113.75</v>
      </c>
      <c r="N2199" s="48">
        <f t="shared" si="257"/>
        <v>114.1</v>
      </c>
      <c r="O2199" s="49">
        <f t="shared" ca="1" si="260"/>
        <v>60693100</v>
      </c>
    </row>
    <row r="2200" spans="1:15" x14ac:dyDescent="0.25">
      <c r="A2200">
        <v>2185</v>
      </c>
      <c r="B2200" s="93">
        <v>39022</v>
      </c>
      <c r="C2200" s="48">
        <v>138.220001</v>
      </c>
      <c r="D2200" s="48">
        <v>138.30999800000001</v>
      </c>
      <c r="E2200" s="48">
        <v>136.720001</v>
      </c>
      <c r="F2200" s="48">
        <v>136.86000100000001</v>
      </c>
      <c r="G2200" s="49">
        <v>83005600</v>
      </c>
      <c r="H2200" s="48">
        <v>114.166691</v>
      </c>
      <c r="I2200" s="52">
        <f t="shared" si="258"/>
        <v>0.83418595766340808</v>
      </c>
      <c r="J2200" s="52">
        <f t="shared" ca="1" si="259"/>
        <v>1</v>
      </c>
      <c r="K2200" s="48">
        <f t="shared" si="254"/>
        <v>115.3</v>
      </c>
      <c r="L2200" s="48">
        <f t="shared" si="255"/>
        <v>115.38</v>
      </c>
      <c r="M2200" s="48">
        <f t="shared" si="256"/>
        <v>114.05</v>
      </c>
      <c r="N2200" s="48">
        <f t="shared" si="257"/>
        <v>114.17</v>
      </c>
      <c r="O2200" s="49">
        <f t="shared" ca="1" si="260"/>
        <v>83005600</v>
      </c>
    </row>
    <row r="2201" spans="1:15" x14ac:dyDescent="0.25">
      <c r="A2201">
        <v>2186</v>
      </c>
      <c r="B2201" s="93">
        <v>39021</v>
      </c>
      <c r="C2201" s="48">
        <v>138.070007</v>
      </c>
      <c r="D2201" s="48">
        <v>138.259995</v>
      </c>
      <c r="E2201" s="48">
        <v>137.25</v>
      </c>
      <c r="F2201" s="48">
        <v>137.78999300000001</v>
      </c>
      <c r="G2201" s="49">
        <v>71274100</v>
      </c>
      <c r="H2201" s="48">
        <v>114.94247799999999</v>
      </c>
      <c r="I2201" s="52">
        <f t="shared" si="258"/>
        <v>0.83418596298208669</v>
      </c>
      <c r="J2201" s="52">
        <f t="shared" ca="1" si="259"/>
        <v>1</v>
      </c>
      <c r="K2201" s="48">
        <f t="shared" si="254"/>
        <v>115.18</v>
      </c>
      <c r="L2201" s="48">
        <f t="shared" si="255"/>
        <v>115.33</v>
      </c>
      <c r="M2201" s="48">
        <f t="shared" si="256"/>
        <v>114.49</v>
      </c>
      <c r="N2201" s="48">
        <f t="shared" si="257"/>
        <v>114.94</v>
      </c>
      <c r="O2201" s="49">
        <f t="shared" ca="1" si="260"/>
        <v>71274100</v>
      </c>
    </row>
    <row r="2202" spans="1:15" x14ac:dyDescent="0.25">
      <c r="A2202">
        <v>2187</v>
      </c>
      <c r="B2202" s="93">
        <v>39020</v>
      </c>
      <c r="C2202" s="48">
        <v>137.66000399999999</v>
      </c>
      <c r="D2202" s="48">
        <v>138.199997</v>
      </c>
      <c r="E2202" s="48">
        <v>137.39999399999999</v>
      </c>
      <c r="F2202" s="48">
        <v>137.80999800000001</v>
      </c>
      <c r="G2202" s="49">
        <v>49717800</v>
      </c>
      <c r="H2202" s="48">
        <v>114.959165</v>
      </c>
      <c r="I2202" s="52">
        <f t="shared" si="258"/>
        <v>0.8341859565225449</v>
      </c>
      <c r="J2202" s="52">
        <f t="shared" ca="1" si="259"/>
        <v>1</v>
      </c>
      <c r="K2202" s="48">
        <f t="shared" si="254"/>
        <v>114.83</v>
      </c>
      <c r="L2202" s="48">
        <f t="shared" si="255"/>
        <v>115.28</v>
      </c>
      <c r="M2202" s="48">
        <f t="shared" si="256"/>
        <v>114.62</v>
      </c>
      <c r="N2202" s="48">
        <f t="shared" si="257"/>
        <v>114.96</v>
      </c>
      <c r="O2202" s="49">
        <f t="shared" ca="1" si="260"/>
        <v>49717800</v>
      </c>
    </row>
    <row r="2203" spans="1:15" x14ac:dyDescent="0.25">
      <c r="A2203">
        <v>2188</v>
      </c>
      <c r="B2203" s="93">
        <v>39017</v>
      </c>
      <c r="C2203" s="48">
        <v>138.61000100000001</v>
      </c>
      <c r="D2203" s="48">
        <v>138.75</v>
      </c>
      <c r="E2203" s="48">
        <v>137.63000500000001</v>
      </c>
      <c r="F2203" s="48">
        <v>137.91000399999999</v>
      </c>
      <c r="G2203" s="49">
        <v>80238000</v>
      </c>
      <c r="H2203" s="48">
        <v>115.04258900000001</v>
      </c>
      <c r="I2203" s="52">
        <f t="shared" si="258"/>
        <v>0.83418595941741847</v>
      </c>
      <c r="J2203" s="52">
        <f t="shared" ca="1" si="259"/>
        <v>1</v>
      </c>
      <c r="K2203" s="48">
        <f t="shared" si="254"/>
        <v>115.63</v>
      </c>
      <c r="L2203" s="48">
        <f t="shared" si="255"/>
        <v>115.74</v>
      </c>
      <c r="M2203" s="48">
        <f t="shared" si="256"/>
        <v>114.81</v>
      </c>
      <c r="N2203" s="48">
        <f t="shared" si="257"/>
        <v>115.04</v>
      </c>
      <c r="O2203" s="49">
        <f t="shared" ca="1" si="260"/>
        <v>80238000</v>
      </c>
    </row>
    <row r="2204" spans="1:15" x14ac:dyDescent="0.25">
      <c r="A2204">
        <v>2189</v>
      </c>
      <c r="B2204" s="93">
        <v>39016</v>
      </c>
      <c r="C2204" s="48">
        <v>138.66000399999999</v>
      </c>
      <c r="D2204" s="48">
        <v>139</v>
      </c>
      <c r="E2204" s="48">
        <v>137.979996</v>
      </c>
      <c r="F2204" s="48">
        <v>138.779999</v>
      </c>
      <c r="G2204" s="49">
        <v>66843700</v>
      </c>
      <c r="H2204" s="48">
        <v>115.768326</v>
      </c>
      <c r="I2204" s="52">
        <f t="shared" si="258"/>
        <v>0.83418595499485482</v>
      </c>
      <c r="J2204" s="52">
        <f t="shared" ca="1" si="259"/>
        <v>1</v>
      </c>
      <c r="K2204" s="48">
        <f t="shared" si="254"/>
        <v>115.67</v>
      </c>
      <c r="L2204" s="48">
        <f t="shared" si="255"/>
        <v>115.95</v>
      </c>
      <c r="M2204" s="48">
        <f t="shared" si="256"/>
        <v>115.1</v>
      </c>
      <c r="N2204" s="48">
        <f t="shared" si="257"/>
        <v>115.77</v>
      </c>
      <c r="O2204" s="49">
        <f t="shared" ca="1" si="260"/>
        <v>66843700</v>
      </c>
    </row>
    <row r="2205" spans="1:15" x14ac:dyDescent="0.25">
      <c r="A2205">
        <v>2190</v>
      </c>
      <c r="B2205" s="93">
        <v>39015</v>
      </c>
      <c r="C2205" s="48">
        <v>137.740005</v>
      </c>
      <c r="D2205" s="48">
        <v>138.41000399999999</v>
      </c>
      <c r="E2205" s="48">
        <v>137.509995</v>
      </c>
      <c r="F2205" s="48">
        <v>138.35000600000001</v>
      </c>
      <c r="G2205" s="49">
        <v>78105400</v>
      </c>
      <c r="H2205" s="48">
        <v>115.409632</v>
      </c>
      <c r="I2205" s="52">
        <f t="shared" si="258"/>
        <v>0.83418595587194988</v>
      </c>
      <c r="J2205" s="52">
        <f t="shared" ca="1" si="259"/>
        <v>1</v>
      </c>
      <c r="K2205" s="48">
        <f t="shared" si="254"/>
        <v>114.9</v>
      </c>
      <c r="L2205" s="48">
        <f t="shared" si="255"/>
        <v>115.46</v>
      </c>
      <c r="M2205" s="48">
        <f t="shared" si="256"/>
        <v>114.71</v>
      </c>
      <c r="N2205" s="48">
        <f t="shared" si="257"/>
        <v>115.41</v>
      </c>
      <c r="O2205" s="49">
        <f t="shared" ca="1" si="260"/>
        <v>78105400</v>
      </c>
    </row>
    <row r="2206" spans="1:15" x14ac:dyDescent="0.25">
      <c r="A2206">
        <v>2191</v>
      </c>
      <c r="B2206" s="93">
        <v>39014</v>
      </c>
      <c r="C2206" s="48">
        <v>137.279999</v>
      </c>
      <c r="D2206" s="48">
        <v>137.929993</v>
      </c>
      <c r="E2206" s="48">
        <v>137.220001</v>
      </c>
      <c r="F2206" s="48">
        <v>137.88000500000001</v>
      </c>
      <c r="G2206" s="49">
        <v>53234900</v>
      </c>
      <c r="H2206" s="48">
        <v>115.01756399999999</v>
      </c>
      <c r="I2206" s="52">
        <f t="shared" si="258"/>
        <v>0.83418595756505798</v>
      </c>
      <c r="J2206" s="52">
        <f t="shared" ca="1" si="259"/>
        <v>1</v>
      </c>
      <c r="K2206" s="48">
        <f t="shared" si="254"/>
        <v>114.52</v>
      </c>
      <c r="L2206" s="48">
        <f t="shared" si="255"/>
        <v>115.06</v>
      </c>
      <c r="M2206" s="48">
        <f t="shared" si="256"/>
        <v>114.47</v>
      </c>
      <c r="N2206" s="48">
        <f t="shared" si="257"/>
        <v>115.02</v>
      </c>
      <c r="O2206" s="49">
        <f t="shared" ca="1" si="260"/>
        <v>53234900</v>
      </c>
    </row>
    <row r="2207" spans="1:15" x14ac:dyDescent="0.25">
      <c r="A2207">
        <v>2192</v>
      </c>
      <c r="B2207" s="93">
        <v>39013</v>
      </c>
      <c r="C2207" s="48">
        <v>136.55999800000001</v>
      </c>
      <c r="D2207" s="48">
        <v>137.800003</v>
      </c>
      <c r="E2207" s="48">
        <v>136.38999899999999</v>
      </c>
      <c r="F2207" s="48">
        <v>137.470001</v>
      </c>
      <c r="G2207" s="49">
        <v>66219900</v>
      </c>
      <c r="H2207" s="48">
        <v>114.675545</v>
      </c>
      <c r="I2207" s="52">
        <f t="shared" si="258"/>
        <v>0.83418596177939941</v>
      </c>
      <c r="J2207" s="52">
        <f t="shared" ca="1" si="259"/>
        <v>1</v>
      </c>
      <c r="K2207" s="48">
        <f t="shared" si="254"/>
        <v>113.92</v>
      </c>
      <c r="L2207" s="48">
        <f t="shared" si="255"/>
        <v>114.95</v>
      </c>
      <c r="M2207" s="48">
        <f t="shared" si="256"/>
        <v>113.77</v>
      </c>
      <c r="N2207" s="48">
        <f t="shared" si="257"/>
        <v>114.68</v>
      </c>
      <c r="O2207" s="49">
        <f t="shared" ca="1" si="260"/>
        <v>66219900</v>
      </c>
    </row>
    <row r="2208" spans="1:15" x14ac:dyDescent="0.25">
      <c r="A2208">
        <v>2193</v>
      </c>
      <c r="B2208" s="93">
        <v>39010</v>
      </c>
      <c r="C2208" s="48">
        <v>136.83999600000001</v>
      </c>
      <c r="D2208" s="48">
        <v>136.949997</v>
      </c>
      <c r="E2208" s="48">
        <v>136.33000200000001</v>
      </c>
      <c r="F2208" s="48">
        <v>136.83999600000001</v>
      </c>
      <c r="G2208" s="49">
        <v>48094500</v>
      </c>
      <c r="H2208" s="48">
        <v>114.150003</v>
      </c>
      <c r="I2208" s="52">
        <f t="shared" si="258"/>
        <v>0.83418595686015651</v>
      </c>
      <c r="J2208" s="52">
        <f t="shared" ca="1" si="259"/>
        <v>1</v>
      </c>
      <c r="K2208" s="48">
        <f t="shared" si="254"/>
        <v>114.15</v>
      </c>
      <c r="L2208" s="48">
        <f t="shared" si="255"/>
        <v>114.24</v>
      </c>
      <c r="M2208" s="48">
        <f t="shared" si="256"/>
        <v>113.72</v>
      </c>
      <c r="N2208" s="48">
        <f t="shared" si="257"/>
        <v>114.15</v>
      </c>
      <c r="O2208" s="49">
        <f t="shared" ca="1" si="260"/>
        <v>48094500</v>
      </c>
    </row>
    <row r="2209" spans="1:15" x14ac:dyDescent="0.25">
      <c r="A2209">
        <v>2194</v>
      </c>
      <c r="B2209" s="93">
        <v>39009</v>
      </c>
      <c r="C2209" s="48">
        <v>136.38999899999999</v>
      </c>
      <c r="D2209" s="48">
        <v>136.88000500000001</v>
      </c>
      <c r="E2209" s="48">
        <v>136.229996</v>
      </c>
      <c r="F2209" s="48">
        <v>136.80999800000001</v>
      </c>
      <c r="G2209" s="49">
        <v>64063200</v>
      </c>
      <c r="H2209" s="48">
        <v>114.124979</v>
      </c>
      <c r="I2209" s="52">
        <f t="shared" si="258"/>
        <v>0.83418595620475045</v>
      </c>
      <c r="J2209" s="52">
        <f t="shared" ca="1" si="259"/>
        <v>1</v>
      </c>
      <c r="K2209" s="48">
        <f t="shared" si="254"/>
        <v>113.77</v>
      </c>
      <c r="L2209" s="48">
        <f t="shared" si="255"/>
        <v>114.18</v>
      </c>
      <c r="M2209" s="48">
        <f t="shared" si="256"/>
        <v>113.64</v>
      </c>
      <c r="N2209" s="48">
        <f t="shared" si="257"/>
        <v>114.12</v>
      </c>
      <c r="O2209" s="49">
        <f t="shared" ca="1" si="260"/>
        <v>64063200</v>
      </c>
    </row>
    <row r="2210" spans="1:15" x14ac:dyDescent="0.25">
      <c r="A2210">
        <v>2195</v>
      </c>
      <c r="B2210" s="93">
        <v>39008</v>
      </c>
      <c r="C2210" s="48">
        <v>137.03999300000001</v>
      </c>
      <c r="D2210" s="48">
        <v>137.36999499999999</v>
      </c>
      <c r="E2210" s="48">
        <v>136.10000600000001</v>
      </c>
      <c r="F2210" s="48">
        <v>136.58999600000001</v>
      </c>
      <c r="G2210" s="49">
        <v>86848600</v>
      </c>
      <c r="H2210" s="48">
        <v>113.941457</v>
      </c>
      <c r="I2210" s="52">
        <f t="shared" si="258"/>
        <v>0.83418596044178805</v>
      </c>
      <c r="J2210" s="52">
        <f t="shared" ca="1" si="259"/>
        <v>1</v>
      </c>
      <c r="K2210" s="48">
        <f t="shared" si="254"/>
        <v>114.32</v>
      </c>
      <c r="L2210" s="48">
        <f t="shared" si="255"/>
        <v>114.59</v>
      </c>
      <c r="M2210" s="48">
        <f t="shared" si="256"/>
        <v>113.53</v>
      </c>
      <c r="N2210" s="48">
        <f t="shared" si="257"/>
        <v>113.94</v>
      </c>
      <c r="O2210" s="49">
        <f t="shared" ca="1" si="260"/>
        <v>86848600</v>
      </c>
    </row>
    <row r="2211" spans="1:15" x14ac:dyDescent="0.25">
      <c r="A2211">
        <v>2196</v>
      </c>
      <c r="B2211" s="93">
        <v>39007</v>
      </c>
      <c r="C2211" s="48">
        <v>136.470001</v>
      </c>
      <c r="D2211" s="48">
        <v>136.699997</v>
      </c>
      <c r="E2211" s="48">
        <v>135.66999799999999</v>
      </c>
      <c r="F2211" s="48">
        <v>136.41000399999999</v>
      </c>
      <c r="G2211" s="49">
        <v>90500600</v>
      </c>
      <c r="H2211" s="48">
        <v>113.79131</v>
      </c>
      <c r="I2211" s="52">
        <f t="shared" si="258"/>
        <v>0.83418595897116177</v>
      </c>
      <c r="J2211" s="52">
        <f t="shared" ca="1" si="259"/>
        <v>1</v>
      </c>
      <c r="K2211" s="48">
        <f t="shared" si="254"/>
        <v>113.84</v>
      </c>
      <c r="L2211" s="48">
        <f t="shared" si="255"/>
        <v>114.03</v>
      </c>
      <c r="M2211" s="48">
        <f t="shared" si="256"/>
        <v>113.17</v>
      </c>
      <c r="N2211" s="48">
        <f t="shared" si="257"/>
        <v>113.79</v>
      </c>
      <c r="O2211" s="49">
        <f t="shared" ca="1" si="260"/>
        <v>90500600</v>
      </c>
    </row>
    <row r="2212" spans="1:15" x14ac:dyDescent="0.25">
      <c r="A2212">
        <v>2197</v>
      </c>
      <c r="B2212" s="93">
        <v>39006</v>
      </c>
      <c r="C2212" s="48">
        <v>136.520004</v>
      </c>
      <c r="D2212" s="48">
        <v>137.050003</v>
      </c>
      <c r="E2212" s="48">
        <v>136.41999799999999</v>
      </c>
      <c r="F2212" s="48">
        <v>136.83999600000001</v>
      </c>
      <c r="G2212" s="49">
        <v>42273000</v>
      </c>
      <c r="H2212" s="48">
        <v>114.150003</v>
      </c>
      <c r="I2212" s="52">
        <f t="shared" si="258"/>
        <v>0.83418595686015651</v>
      </c>
      <c r="J2212" s="52">
        <f t="shared" ca="1" si="259"/>
        <v>1</v>
      </c>
      <c r="K2212" s="48">
        <f t="shared" si="254"/>
        <v>113.88</v>
      </c>
      <c r="L2212" s="48">
        <f t="shared" si="255"/>
        <v>114.33</v>
      </c>
      <c r="M2212" s="48">
        <f t="shared" si="256"/>
        <v>113.8</v>
      </c>
      <c r="N2212" s="48">
        <f t="shared" si="257"/>
        <v>114.15</v>
      </c>
      <c r="O2212" s="49">
        <f t="shared" ca="1" si="260"/>
        <v>42273000</v>
      </c>
    </row>
    <row r="2213" spans="1:15" x14ac:dyDescent="0.25">
      <c r="A2213">
        <v>2198</v>
      </c>
      <c r="B2213" s="93">
        <v>39003</v>
      </c>
      <c r="C2213" s="48">
        <v>136.16000399999999</v>
      </c>
      <c r="D2213" s="48">
        <v>136.71000699999999</v>
      </c>
      <c r="E2213" s="48">
        <v>136.03999300000001</v>
      </c>
      <c r="F2213" s="48">
        <v>136.63000500000001</v>
      </c>
      <c r="G2213" s="49">
        <v>53944000</v>
      </c>
      <c r="H2213" s="48">
        <v>113.97483200000001</v>
      </c>
      <c r="I2213" s="52">
        <f t="shared" si="258"/>
        <v>0.83418596083634777</v>
      </c>
      <c r="J2213" s="52">
        <f t="shared" ca="1" si="259"/>
        <v>1</v>
      </c>
      <c r="K2213" s="48">
        <f t="shared" si="254"/>
        <v>113.58</v>
      </c>
      <c r="L2213" s="48">
        <f t="shared" si="255"/>
        <v>114.04</v>
      </c>
      <c r="M2213" s="48">
        <f t="shared" si="256"/>
        <v>113.48</v>
      </c>
      <c r="N2213" s="48">
        <f t="shared" si="257"/>
        <v>113.97</v>
      </c>
      <c r="O2213" s="49">
        <f t="shared" ca="1" si="260"/>
        <v>53944000</v>
      </c>
    </row>
    <row r="2214" spans="1:15" x14ac:dyDescent="0.25">
      <c r="A2214">
        <v>2199</v>
      </c>
      <c r="B2214" s="93">
        <v>39002</v>
      </c>
      <c r="C2214" s="48">
        <v>135.449997</v>
      </c>
      <c r="D2214" s="48">
        <v>136.38999899999999</v>
      </c>
      <c r="E2214" s="48">
        <v>135.39999399999999</v>
      </c>
      <c r="F2214" s="48">
        <v>136.279999</v>
      </c>
      <c r="G2214" s="49">
        <v>59158600</v>
      </c>
      <c r="H2214" s="48">
        <v>113.682861</v>
      </c>
      <c r="I2214" s="52">
        <f t="shared" si="258"/>
        <v>0.83418595416925412</v>
      </c>
      <c r="J2214" s="52">
        <f t="shared" ca="1" si="259"/>
        <v>1</v>
      </c>
      <c r="K2214" s="48">
        <f t="shared" si="254"/>
        <v>112.99</v>
      </c>
      <c r="L2214" s="48">
        <f t="shared" si="255"/>
        <v>113.77</v>
      </c>
      <c r="M2214" s="48">
        <f t="shared" si="256"/>
        <v>112.95</v>
      </c>
      <c r="N2214" s="48">
        <f t="shared" si="257"/>
        <v>113.68</v>
      </c>
      <c r="O2214" s="49">
        <f t="shared" ca="1" si="260"/>
        <v>59158600</v>
      </c>
    </row>
    <row r="2215" spans="1:15" x14ac:dyDescent="0.25">
      <c r="A2215">
        <v>2200</v>
      </c>
      <c r="B2215" s="93">
        <v>39001</v>
      </c>
      <c r="C2215" s="48">
        <v>134.83999600000001</v>
      </c>
      <c r="D2215" s="48">
        <v>135.429993</v>
      </c>
      <c r="E2215" s="48">
        <v>134.300003</v>
      </c>
      <c r="F2215" s="48">
        <v>135.11000100000001</v>
      </c>
      <c r="G2215" s="49">
        <v>104071800</v>
      </c>
      <c r="H2215" s="48">
        <v>112.70686499999999</v>
      </c>
      <c r="I2215" s="52">
        <f t="shared" si="258"/>
        <v>0.83418595341435886</v>
      </c>
      <c r="J2215" s="52">
        <f t="shared" ca="1" si="259"/>
        <v>1</v>
      </c>
      <c r="K2215" s="48">
        <f t="shared" si="254"/>
        <v>112.48</v>
      </c>
      <c r="L2215" s="48">
        <f t="shared" si="255"/>
        <v>112.97</v>
      </c>
      <c r="M2215" s="48">
        <f t="shared" si="256"/>
        <v>112.03</v>
      </c>
      <c r="N2215" s="48">
        <f t="shared" si="257"/>
        <v>112.71</v>
      </c>
      <c r="O2215" s="49">
        <f t="shared" ca="1" si="260"/>
        <v>104071800</v>
      </c>
    </row>
    <row r="2216" spans="1:15" x14ac:dyDescent="0.25">
      <c r="A2216">
        <v>2201</v>
      </c>
      <c r="B2216" s="93">
        <v>39000</v>
      </c>
      <c r="C2216" s="48">
        <v>135.10000600000001</v>
      </c>
      <c r="D2216" s="48">
        <v>135.449997</v>
      </c>
      <c r="E2216" s="48">
        <v>134.83999600000001</v>
      </c>
      <c r="F2216" s="48">
        <v>135.270004</v>
      </c>
      <c r="G2216" s="49">
        <v>56403700</v>
      </c>
      <c r="H2216" s="48">
        <v>112.840338</v>
      </c>
      <c r="I2216" s="52">
        <f t="shared" si="258"/>
        <v>0.83418595892109237</v>
      </c>
      <c r="J2216" s="52">
        <f t="shared" ca="1" si="259"/>
        <v>1</v>
      </c>
      <c r="K2216" s="48">
        <f t="shared" si="254"/>
        <v>112.7</v>
      </c>
      <c r="L2216" s="48">
        <f t="shared" si="255"/>
        <v>112.99</v>
      </c>
      <c r="M2216" s="48">
        <f t="shared" si="256"/>
        <v>112.48</v>
      </c>
      <c r="N2216" s="48">
        <f t="shared" si="257"/>
        <v>112.84</v>
      </c>
      <c r="O2216" s="49">
        <f t="shared" ca="1" si="260"/>
        <v>56403700</v>
      </c>
    </row>
    <row r="2217" spans="1:15" x14ac:dyDescent="0.25">
      <c r="A2217">
        <v>2202</v>
      </c>
      <c r="B2217" s="93">
        <v>38999</v>
      </c>
      <c r="C2217" s="48">
        <v>134.85000600000001</v>
      </c>
      <c r="D2217" s="48">
        <v>135.300003</v>
      </c>
      <c r="E2217" s="48">
        <v>134.63999899999999</v>
      </c>
      <c r="F2217" s="48">
        <v>135.08999600000001</v>
      </c>
      <c r="G2217" s="49">
        <v>41176800</v>
      </c>
      <c r="H2217" s="48">
        <v>112.690178</v>
      </c>
      <c r="I2217" s="52">
        <f t="shared" si="258"/>
        <v>0.83418596000254519</v>
      </c>
      <c r="J2217" s="52">
        <f t="shared" ca="1" si="259"/>
        <v>1</v>
      </c>
      <c r="K2217" s="48">
        <f t="shared" si="254"/>
        <v>112.49</v>
      </c>
      <c r="L2217" s="48">
        <f t="shared" si="255"/>
        <v>112.87</v>
      </c>
      <c r="M2217" s="48">
        <f t="shared" si="256"/>
        <v>112.31</v>
      </c>
      <c r="N2217" s="48">
        <f t="shared" si="257"/>
        <v>112.69</v>
      </c>
      <c r="O2217" s="49">
        <f t="shared" ca="1" si="260"/>
        <v>41176800</v>
      </c>
    </row>
    <row r="2218" spans="1:15" x14ac:dyDescent="0.25">
      <c r="A2218">
        <v>2203</v>
      </c>
      <c r="B2218" s="93">
        <v>38996</v>
      </c>
      <c r="C2218" s="48">
        <v>134.949997</v>
      </c>
      <c r="D2218" s="48">
        <v>135.10000600000001</v>
      </c>
      <c r="E2218" s="48">
        <v>134.39999399999999</v>
      </c>
      <c r="F2218" s="48">
        <v>135.009995</v>
      </c>
      <c r="G2218" s="49">
        <v>64983600</v>
      </c>
      <c r="H2218" s="48">
        <v>112.623442</v>
      </c>
      <c r="I2218" s="52">
        <f t="shared" si="258"/>
        <v>0.83418595786186045</v>
      </c>
      <c r="J2218" s="52">
        <f t="shared" ca="1" si="259"/>
        <v>1</v>
      </c>
      <c r="K2218" s="48">
        <f t="shared" si="254"/>
        <v>112.57</v>
      </c>
      <c r="L2218" s="48">
        <f t="shared" si="255"/>
        <v>112.7</v>
      </c>
      <c r="M2218" s="48">
        <f t="shared" si="256"/>
        <v>112.11</v>
      </c>
      <c r="N2218" s="48">
        <f t="shared" si="257"/>
        <v>112.62</v>
      </c>
      <c r="O2218" s="49">
        <f t="shared" ca="1" si="260"/>
        <v>64983600</v>
      </c>
    </row>
    <row r="2219" spans="1:15" x14ac:dyDescent="0.25">
      <c r="A2219">
        <v>2204</v>
      </c>
      <c r="B2219" s="93">
        <v>38995</v>
      </c>
      <c r="C2219" s="48">
        <v>134.91999799999999</v>
      </c>
      <c r="D2219" s="48">
        <v>135.41000399999999</v>
      </c>
      <c r="E2219" s="48">
        <v>134.75</v>
      </c>
      <c r="F2219" s="48">
        <v>135.179993</v>
      </c>
      <c r="G2219" s="49">
        <v>60505900</v>
      </c>
      <c r="H2219" s="48">
        <v>112.765252</v>
      </c>
      <c r="I2219" s="52">
        <f t="shared" si="258"/>
        <v>0.83418595827268616</v>
      </c>
      <c r="J2219" s="52">
        <f t="shared" ca="1" si="259"/>
        <v>1</v>
      </c>
      <c r="K2219" s="48">
        <f t="shared" si="254"/>
        <v>112.55</v>
      </c>
      <c r="L2219" s="48">
        <f t="shared" si="255"/>
        <v>112.96</v>
      </c>
      <c r="M2219" s="48">
        <f t="shared" si="256"/>
        <v>112.41</v>
      </c>
      <c r="N2219" s="48">
        <f t="shared" si="257"/>
        <v>112.77</v>
      </c>
      <c r="O2219" s="49">
        <f t="shared" ca="1" si="260"/>
        <v>60505900</v>
      </c>
    </row>
    <row r="2220" spans="1:15" x14ac:dyDescent="0.25">
      <c r="A2220">
        <v>2205</v>
      </c>
      <c r="B2220" s="93">
        <v>38994</v>
      </c>
      <c r="C2220" s="48">
        <v>133.229996</v>
      </c>
      <c r="D2220" s="48">
        <v>135</v>
      </c>
      <c r="E2220" s="48">
        <v>133.08000200000001</v>
      </c>
      <c r="F2220" s="48">
        <v>134.91999799999999</v>
      </c>
      <c r="G2220" s="49">
        <v>80890500</v>
      </c>
      <c r="H2220" s="48">
        <v>112.548368</v>
      </c>
      <c r="I2220" s="52">
        <f t="shared" si="258"/>
        <v>0.83418595959362529</v>
      </c>
      <c r="J2220" s="52">
        <f t="shared" ca="1" si="259"/>
        <v>1</v>
      </c>
      <c r="K2220" s="48">
        <f t="shared" si="254"/>
        <v>111.14</v>
      </c>
      <c r="L2220" s="48">
        <f t="shared" si="255"/>
        <v>112.62</v>
      </c>
      <c r="M2220" s="48">
        <f t="shared" si="256"/>
        <v>111.01</v>
      </c>
      <c r="N2220" s="48">
        <f t="shared" si="257"/>
        <v>112.55</v>
      </c>
      <c r="O2220" s="49">
        <f t="shared" ca="1" si="260"/>
        <v>80890500</v>
      </c>
    </row>
    <row r="2221" spans="1:15" x14ac:dyDescent="0.25">
      <c r="A2221">
        <v>2206</v>
      </c>
      <c r="B2221" s="93">
        <v>38993</v>
      </c>
      <c r="C2221" s="48">
        <v>132.88999899999999</v>
      </c>
      <c r="D2221" s="48">
        <v>133.86999499999999</v>
      </c>
      <c r="E2221" s="48">
        <v>132.64999399999999</v>
      </c>
      <c r="F2221" s="48">
        <v>133.36000100000001</v>
      </c>
      <c r="G2221" s="49">
        <v>73108100</v>
      </c>
      <c r="H2221" s="48">
        <v>111.24704</v>
      </c>
      <c r="I2221" s="52">
        <f t="shared" si="258"/>
        <v>0.83418595655229477</v>
      </c>
      <c r="J2221" s="52">
        <f t="shared" ca="1" si="259"/>
        <v>1</v>
      </c>
      <c r="K2221" s="48">
        <f t="shared" si="254"/>
        <v>110.85</v>
      </c>
      <c r="L2221" s="48">
        <f t="shared" si="255"/>
        <v>111.67</v>
      </c>
      <c r="M2221" s="48">
        <f t="shared" si="256"/>
        <v>110.65</v>
      </c>
      <c r="N2221" s="48">
        <f t="shared" si="257"/>
        <v>111.25</v>
      </c>
      <c r="O2221" s="49">
        <f t="shared" ca="1" si="260"/>
        <v>73108100</v>
      </c>
    </row>
    <row r="2222" spans="1:15" x14ac:dyDescent="0.25">
      <c r="A2222">
        <v>2207</v>
      </c>
      <c r="B2222" s="93">
        <v>38992</v>
      </c>
      <c r="C2222" s="48">
        <v>133.53999300000001</v>
      </c>
      <c r="D2222" s="48">
        <v>133.83000200000001</v>
      </c>
      <c r="E2222" s="48">
        <v>132.949997</v>
      </c>
      <c r="F2222" s="48">
        <v>133.08000200000001</v>
      </c>
      <c r="G2222" s="49">
        <v>51687400</v>
      </c>
      <c r="H2222" s="48">
        <v>111.013469</v>
      </c>
      <c r="I2222" s="52">
        <f t="shared" si="258"/>
        <v>0.8341859583079958</v>
      </c>
      <c r="J2222" s="52">
        <f t="shared" ca="1" si="259"/>
        <v>1</v>
      </c>
      <c r="K2222" s="48">
        <f t="shared" si="254"/>
        <v>111.4</v>
      </c>
      <c r="L2222" s="48">
        <f t="shared" si="255"/>
        <v>111.64</v>
      </c>
      <c r="M2222" s="48">
        <f t="shared" si="256"/>
        <v>110.91</v>
      </c>
      <c r="N2222" s="48">
        <f t="shared" si="257"/>
        <v>111.01</v>
      </c>
      <c r="O2222" s="49">
        <f t="shared" ca="1" si="260"/>
        <v>51687400</v>
      </c>
    </row>
    <row r="2223" spans="1:15" x14ac:dyDescent="0.25">
      <c r="A2223">
        <v>2208</v>
      </c>
      <c r="B2223" s="93">
        <v>38989</v>
      </c>
      <c r="C2223" s="48">
        <v>133.800003</v>
      </c>
      <c r="D2223" s="48">
        <v>133.94000199999999</v>
      </c>
      <c r="E2223" s="48">
        <v>133.479996</v>
      </c>
      <c r="F2223" s="48">
        <v>133.58000200000001</v>
      </c>
      <c r="G2223" s="49">
        <v>47966600</v>
      </c>
      <c r="H2223" s="48">
        <v>111.43056199999999</v>
      </c>
      <c r="I2223" s="52">
        <f t="shared" si="258"/>
        <v>0.83418595846405208</v>
      </c>
      <c r="J2223" s="52">
        <f t="shared" ca="1" si="259"/>
        <v>1</v>
      </c>
      <c r="K2223" s="48">
        <f t="shared" si="254"/>
        <v>111.61</v>
      </c>
      <c r="L2223" s="48">
        <f t="shared" si="255"/>
        <v>111.73</v>
      </c>
      <c r="M2223" s="48">
        <f t="shared" si="256"/>
        <v>111.35</v>
      </c>
      <c r="N2223" s="48">
        <f t="shared" si="257"/>
        <v>111.43</v>
      </c>
      <c r="O2223" s="49">
        <f t="shared" ca="1" si="260"/>
        <v>47966600</v>
      </c>
    </row>
    <row r="2224" spans="1:15" x14ac:dyDescent="0.25">
      <c r="A2224">
        <v>2209</v>
      </c>
      <c r="B2224" s="93">
        <v>38988</v>
      </c>
      <c r="C2224" s="48">
        <v>133.740005</v>
      </c>
      <c r="D2224" s="48">
        <v>133.990005</v>
      </c>
      <c r="E2224" s="48">
        <v>133.279999</v>
      </c>
      <c r="F2224" s="48">
        <v>133.69000199999999</v>
      </c>
      <c r="G2224" s="49">
        <v>58597500</v>
      </c>
      <c r="H2224" s="48">
        <v>111.522323</v>
      </c>
      <c r="I2224" s="52">
        <f t="shared" si="258"/>
        <v>0.83418596253742305</v>
      </c>
      <c r="J2224" s="52">
        <f t="shared" ca="1" si="259"/>
        <v>1</v>
      </c>
      <c r="K2224" s="48">
        <f t="shared" si="254"/>
        <v>111.56</v>
      </c>
      <c r="L2224" s="48">
        <f t="shared" si="255"/>
        <v>111.77</v>
      </c>
      <c r="M2224" s="48">
        <f t="shared" si="256"/>
        <v>111.18</v>
      </c>
      <c r="N2224" s="48">
        <f t="shared" si="257"/>
        <v>111.52</v>
      </c>
      <c r="O2224" s="49">
        <f t="shared" ca="1" si="260"/>
        <v>58597500</v>
      </c>
    </row>
    <row r="2225" spans="1:15" x14ac:dyDescent="0.25">
      <c r="A2225">
        <v>2210</v>
      </c>
      <c r="B2225" s="93">
        <v>38987</v>
      </c>
      <c r="C2225" s="48">
        <v>133.490005</v>
      </c>
      <c r="D2225" s="48">
        <v>133.970001</v>
      </c>
      <c r="E2225" s="48">
        <v>133.270004</v>
      </c>
      <c r="F2225" s="48">
        <v>133.740005</v>
      </c>
      <c r="G2225" s="49">
        <v>82432200</v>
      </c>
      <c r="H2225" s="48">
        <v>111.564035</v>
      </c>
      <c r="I2225" s="52">
        <f t="shared" si="258"/>
        <v>0.83418596402774181</v>
      </c>
      <c r="J2225" s="52">
        <f t="shared" ca="1" si="259"/>
        <v>1</v>
      </c>
      <c r="K2225" s="48">
        <f t="shared" si="254"/>
        <v>111.36</v>
      </c>
      <c r="L2225" s="48">
        <f t="shared" si="255"/>
        <v>111.76</v>
      </c>
      <c r="M2225" s="48">
        <f t="shared" si="256"/>
        <v>111.17</v>
      </c>
      <c r="N2225" s="48">
        <f t="shared" si="257"/>
        <v>111.56</v>
      </c>
      <c r="O2225" s="49">
        <f t="shared" ca="1" si="260"/>
        <v>82432200</v>
      </c>
    </row>
    <row r="2226" spans="1:15" x14ac:dyDescent="0.25">
      <c r="A2226">
        <v>2211</v>
      </c>
      <c r="B2226" s="93">
        <v>38986</v>
      </c>
      <c r="C2226" s="48">
        <v>132.5</v>
      </c>
      <c r="D2226" s="48">
        <v>133.60000600000001</v>
      </c>
      <c r="E2226" s="48">
        <v>132.39999399999999</v>
      </c>
      <c r="F2226" s="48">
        <v>133.58000200000001</v>
      </c>
      <c r="G2226" s="49">
        <v>73962700</v>
      </c>
      <c r="H2226" s="48">
        <v>111.43056199999999</v>
      </c>
      <c r="I2226" s="52">
        <f t="shared" si="258"/>
        <v>0.83418595846405208</v>
      </c>
      <c r="J2226" s="52">
        <f t="shared" ca="1" si="259"/>
        <v>1</v>
      </c>
      <c r="K2226" s="48">
        <f t="shared" si="254"/>
        <v>110.53</v>
      </c>
      <c r="L2226" s="48">
        <f t="shared" si="255"/>
        <v>111.45</v>
      </c>
      <c r="M2226" s="48">
        <f t="shared" si="256"/>
        <v>110.45</v>
      </c>
      <c r="N2226" s="48">
        <f t="shared" si="257"/>
        <v>111.43</v>
      </c>
      <c r="O2226" s="49">
        <f t="shared" ca="1" si="260"/>
        <v>73962700</v>
      </c>
    </row>
    <row r="2227" spans="1:15" x14ac:dyDescent="0.25">
      <c r="A2227">
        <v>2212</v>
      </c>
      <c r="B2227" s="93">
        <v>38985</v>
      </c>
      <c r="C2227" s="48">
        <v>131.729996</v>
      </c>
      <c r="D2227" s="48">
        <v>132.85000600000001</v>
      </c>
      <c r="E2227" s="48">
        <v>131.050003</v>
      </c>
      <c r="F2227" s="48">
        <v>132.479996</v>
      </c>
      <c r="G2227" s="49">
        <v>92299100</v>
      </c>
      <c r="H2227" s="48">
        <v>110.512952</v>
      </c>
      <c r="I2227" s="52">
        <f t="shared" si="258"/>
        <v>0.83418595513846483</v>
      </c>
      <c r="J2227" s="52">
        <f t="shared" ca="1" si="259"/>
        <v>1</v>
      </c>
      <c r="K2227" s="48">
        <f t="shared" si="254"/>
        <v>109.89</v>
      </c>
      <c r="L2227" s="48">
        <f t="shared" si="255"/>
        <v>110.82</v>
      </c>
      <c r="M2227" s="48">
        <f t="shared" si="256"/>
        <v>109.32</v>
      </c>
      <c r="N2227" s="48">
        <f t="shared" si="257"/>
        <v>110.51</v>
      </c>
      <c r="O2227" s="49">
        <f t="shared" ca="1" si="260"/>
        <v>92299100</v>
      </c>
    </row>
    <row r="2228" spans="1:15" x14ac:dyDescent="0.25">
      <c r="A2228">
        <v>2213</v>
      </c>
      <c r="B2228" s="93">
        <v>38982</v>
      </c>
      <c r="C2228" s="48">
        <v>131.66999799999999</v>
      </c>
      <c r="D2228" s="48">
        <v>131.679993</v>
      </c>
      <c r="E2228" s="48">
        <v>131</v>
      </c>
      <c r="F2228" s="48">
        <v>131.470001</v>
      </c>
      <c r="G2228" s="49">
        <v>65966800</v>
      </c>
      <c r="H2228" s="48">
        <v>109.670429</v>
      </c>
      <c r="I2228" s="52">
        <f t="shared" si="258"/>
        <v>0.83418596003509582</v>
      </c>
      <c r="J2228" s="52">
        <f t="shared" ca="1" si="259"/>
        <v>1</v>
      </c>
      <c r="K2228" s="48">
        <f t="shared" si="254"/>
        <v>109.84</v>
      </c>
      <c r="L2228" s="48">
        <f t="shared" si="255"/>
        <v>109.85</v>
      </c>
      <c r="M2228" s="48">
        <f t="shared" si="256"/>
        <v>109.28</v>
      </c>
      <c r="N2228" s="48">
        <f t="shared" si="257"/>
        <v>109.67</v>
      </c>
      <c r="O2228" s="49">
        <f t="shared" ca="1" si="260"/>
        <v>65966800</v>
      </c>
    </row>
    <row r="2229" spans="1:15" x14ac:dyDescent="0.25">
      <c r="A2229">
        <v>2214</v>
      </c>
      <c r="B2229" s="93">
        <v>38981</v>
      </c>
      <c r="C2229" s="48">
        <v>132.61000100000001</v>
      </c>
      <c r="D2229" s="48">
        <v>132.75</v>
      </c>
      <c r="E2229" s="48">
        <v>131.41999799999999</v>
      </c>
      <c r="F2229" s="48">
        <v>131.86999499999999</v>
      </c>
      <c r="G2229" s="49">
        <v>88932500</v>
      </c>
      <c r="H2229" s="48">
        <v>110.004098</v>
      </c>
      <c r="I2229" s="52">
        <f t="shared" si="258"/>
        <v>0.83418595716182453</v>
      </c>
      <c r="J2229" s="52">
        <f t="shared" ca="1" si="259"/>
        <v>1</v>
      </c>
      <c r="K2229" s="48">
        <f t="shared" si="254"/>
        <v>110.62</v>
      </c>
      <c r="L2229" s="48">
        <f t="shared" si="255"/>
        <v>110.74</v>
      </c>
      <c r="M2229" s="48">
        <f t="shared" si="256"/>
        <v>109.63</v>
      </c>
      <c r="N2229" s="48">
        <f t="shared" si="257"/>
        <v>110</v>
      </c>
      <c r="O2229" s="49">
        <f t="shared" ca="1" si="260"/>
        <v>88932500</v>
      </c>
    </row>
    <row r="2230" spans="1:15" x14ac:dyDescent="0.25">
      <c r="A2230">
        <v>2215</v>
      </c>
      <c r="B2230" s="93">
        <v>38980</v>
      </c>
      <c r="C2230" s="48">
        <v>132.25</v>
      </c>
      <c r="D2230" s="48">
        <v>132.770004</v>
      </c>
      <c r="E2230" s="48">
        <v>132.05999800000001</v>
      </c>
      <c r="F2230" s="48">
        <v>132.509995</v>
      </c>
      <c r="G2230" s="49">
        <v>75204100</v>
      </c>
      <c r="H2230" s="48">
        <v>110.537977</v>
      </c>
      <c r="I2230" s="52">
        <f t="shared" si="258"/>
        <v>0.83418595706686127</v>
      </c>
      <c r="J2230" s="52">
        <f t="shared" ca="1" si="259"/>
        <v>1</v>
      </c>
      <c r="K2230" s="48">
        <f t="shared" si="254"/>
        <v>110.32</v>
      </c>
      <c r="L2230" s="48">
        <f t="shared" si="255"/>
        <v>110.75</v>
      </c>
      <c r="M2230" s="48">
        <f t="shared" si="256"/>
        <v>110.16</v>
      </c>
      <c r="N2230" s="48">
        <f t="shared" si="257"/>
        <v>110.54</v>
      </c>
      <c r="O2230" s="49">
        <f t="shared" ca="1" si="260"/>
        <v>75204100</v>
      </c>
    </row>
    <row r="2231" spans="1:15" x14ac:dyDescent="0.25">
      <c r="A2231">
        <v>2216</v>
      </c>
      <c r="B2231" s="93">
        <v>38979</v>
      </c>
      <c r="C2231" s="48">
        <v>132.11999499999999</v>
      </c>
      <c r="D2231" s="48">
        <v>132.13000500000001</v>
      </c>
      <c r="E2231" s="48">
        <v>131.070007</v>
      </c>
      <c r="F2231" s="48">
        <v>131.80999800000001</v>
      </c>
      <c r="G2231" s="49">
        <v>92089100</v>
      </c>
      <c r="H2231" s="48">
        <v>109.954049</v>
      </c>
      <c r="I2231" s="52">
        <f t="shared" si="258"/>
        <v>0.83418595454344813</v>
      </c>
      <c r="J2231" s="52">
        <f t="shared" ca="1" si="259"/>
        <v>1</v>
      </c>
      <c r="K2231" s="48">
        <f t="shared" si="254"/>
        <v>110.21</v>
      </c>
      <c r="L2231" s="48">
        <f t="shared" si="255"/>
        <v>110.22</v>
      </c>
      <c r="M2231" s="48">
        <f t="shared" si="256"/>
        <v>109.34</v>
      </c>
      <c r="N2231" s="48">
        <f t="shared" si="257"/>
        <v>109.95</v>
      </c>
      <c r="O2231" s="49">
        <f t="shared" ca="1" si="260"/>
        <v>92089100</v>
      </c>
    </row>
    <row r="2232" spans="1:15" x14ac:dyDescent="0.25">
      <c r="A2232">
        <v>2217</v>
      </c>
      <c r="B2232" s="93">
        <v>38978</v>
      </c>
      <c r="C2232" s="48">
        <v>131.78999300000001</v>
      </c>
      <c r="D2232" s="48">
        <v>132.38999899999999</v>
      </c>
      <c r="E2232" s="48">
        <v>131.64999399999999</v>
      </c>
      <c r="F2232" s="48">
        <v>132.13999899999999</v>
      </c>
      <c r="G2232" s="49">
        <v>64154100</v>
      </c>
      <c r="H2232" s="48">
        <v>110.229332</v>
      </c>
      <c r="I2232" s="52">
        <f t="shared" si="258"/>
        <v>0.83418596060379879</v>
      </c>
      <c r="J2232" s="52">
        <f t="shared" ca="1" si="259"/>
        <v>1</v>
      </c>
      <c r="K2232" s="48">
        <f t="shared" si="254"/>
        <v>109.94</v>
      </c>
      <c r="L2232" s="48">
        <f t="shared" si="255"/>
        <v>110.44</v>
      </c>
      <c r="M2232" s="48">
        <f t="shared" si="256"/>
        <v>109.82</v>
      </c>
      <c r="N2232" s="48">
        <f t="shared" si="257"/>
        <v>110.23</v>
      </c>
      <c r="O2232" s="49">
        <f t="shared" ca="1" si="260"/>
        <v>64154100</v>
      </c>
    </row>
    <row r="2233" spans="1:15" x14ac:dyDescent="0.25">
      <c r="A2233">
        <v>2218</v>
      </c>
      <c r="B2233" s="93">
        <v>38975</v>
      </c>
      <c r="C2233" s="48">
        <v>132.30999800000001</v>
      </c>
      <c r="D2233" s="48">
        <v>132.38999899999999</v>
      </c>
      <c r="E2233" s="48">
        <v>131.679993</v>
      </c>
      <c r="F2233" s="48">
        <v>131.96000699999999</v>
      </c>
      <c r="G2233" s="49">
        <v>76703100</v>
      </c>
      <c r="H2233" s="48">
        <v>110.079185</v>
      </c>
      <c r="I2233" s="52">
        <f t="shared" si="258"/>
        <v>0.83418595908380033</v>
      </c>
      <c r="J2233" s="52">
        <f t="shared" ca="1" si="259"/>
        <v>1</v>
      </c>
      <c r="K2233" s="48">
        <f t="shared" si="254"/>
        <v>110.37</v>
      </c>
      <c r="L2233" s="48">
        <f t="shared" si="255"/>
        <v>110.44</v>
      </c>
      <c r="M2233" s="48">
        <f t="shared" si="256"/>
        <v>109.85</v>
      </c>
      <c r="N2233" s="48">
        <f t="shared" si="257"/>
        <v>110.08</v>
      </c>
      <c r="O2233" s="49">
        <f t="shared" ca="1" si="260"/>
        <v>76703100</v>
      </c>
    </row>
    <row r="2234" spans="1:15" x14ac:dyDescent="0.25">
      <c r="A2234">
        <v>2219</v>
      </c>
      <c r="B2234" s="93">
        <v>38974</v>
      </c>
      <c r="C2234" s="48">
        <v>131.96000699999999</v>
      </c>
      <c r="D2234" s="48">
        <v>132.240005</v>
      </c>
      <c r="E2234" s="48">
        <v>131.75</v>
      </c>
      <c r="F2234" s="48">
        <v>132.229996</v>
      </c>
      <c r="G2234" s="49">
        <v>57805400</v>
      </c>
      <c r="H2234" s="48">
        <v>109.82141</v>
      </c>
      <c r="I2234" s="52">
        <f t="shared" si="258"/>
        <v>0.83053326266454697</v>
      </c>
      <c r="J2234" s="52">
        <f t="shared" ca="1" si="259"/>
        <v>1</v>
      </c>
      <c r="K2234" s="48">
        <f t="shared" si="254"/>
        <v>109.6</v>
      </c>
      <c r="L2234" s="48">
        <f t="shared" si="255"/>
        <v>109.83</v>
      </c>
      <c r="M2234" s="48">
        <f t="shared" si="256"/>
        <v>109.42</v>
      </c>
      <c r="N2234" s="48">
        <f t="shared" si="257"/>
        <v>109.82</v>
      </c>
      <c r="O2234" s="49">
        <f t="shared" ca="1" si="260"/>
        <v>57805400</v>
      </c>
    </row>
    <row r="2235" spans="1:15" x14ac:dyDescent="0.25">
      <c r="A2235">
        <v>2220</v>
      </c>
      <c r="B2235" s="93">
        <v>38973</v>
      </c>
      <c r="C2235" s="48">
        <v>131.63999899999999</v>
      </c>
      <c r="D2235" s="48">
        <v>132.449997</v>
      </c>
      <c r="E2235" s="48">
        <v>131.520004</v>
      </c>
      <c r="F2235" s="48">
        <v>132.220001</v>
      </c>
      <c r="G2235" s="49">
        <v>62898400</v>
      </c>
      <c r="H2235" s="48">
        <v>109.813109</v>
      </c>
      <c r="I2235" s="52">
        <f t="shared" si="258"/>
        <v>0.83053326402561445</v>
      </c>
      <c r="J2235" s="52">
        <f t="shared" ca="1" si="259"/>
        <v>1</v>
      </c>
      <c r="K2235" s="48">
        <f t="shared" si="254"/>
        <v>109.33</v>
      </c>
      <c r="L2235" s="48">
        <f t="shared" si="255"/>
        <v>110</v>
      </c>
      <c r="M2235" s="48">
        <f t="shared" si="256"/>
        <v>109.23</v>
      </c>
      <c r="N2235" s="48">
        <f t="shared" si="257"/>
        <v>109.81</v>
      </c>
      <c r="O2235" s="49">
        <f t="shared" ca="1" si="260"/>
        <v>62898400</v>
      </c>
    </row>
    <row r="2236" spans="1:15" x14ac:dyDescent="0.25">
      <c r="A2236">
        <v>2221</v>
      </c>
      <c r="B2236" s="93">
        <v>38972</v>
      </c>
      <c r="C2236" s="48">
        <v>130.55999800000001</v>
      </c>
      <c r="D2236" s="48">
        <v>131.83999600000001</v>
      </c>
      <c r="E2236" s="48">
        <v>130.36999499999999</v>
      </c>
      <c r="F2236" s="48">
        <v>131.69000199999999</v>
      </c>
      <c r="G2236" s="49">
        <v>69875600</v>
      </c>
      <c r="H2236" s="48">
        <v>109.372928</v>
      </c>
      <c r="I2236" s="52">
        <f t="shared" si="258"/>
        <v>0.83053327009593336</v>
      </c>
      <c r="J2236" s="52">
        <f t="shared" ca="1" si="259"/>
        <v>1</v>
      </c>
      <c r="K2236" s="48">
        <f t="shared" si="254"/>
        <v>108.43</v>
      </c>
      <c r="L2236" s="48">
        <f t="shared" si="255"/>
        <v>109.5</v>
      </c>
      <c r="M2236" s="48">
        <f t="shared" si="256"/>
        <v>108.28</v>
      </c>
      <c r="N2236" s="48">
        <f t="shared" si="257"/>
        <v>109.37</v>
      </c>
      <c r="O2236" s="49">
        <f t="shared" ca="1" si="260"/>
        <v>69875600</v>
      </c>
    </row>
    <row r="2237" spans="1:15" x14ac:dyDescent="0.25">
      <c r="A2237">
        <v>2222</v>
      </c>
      <c r="B2237" s="93">
        <v>38971</v>
      </c>
      <c r="C2237" s="48">
        <v>129.86000100000001</v>
      </c>
      <c r="D2237" s="48">
        <v>130.69000199999999</v>
      </c>
      <c r="E2237" s="48">
        <v>129.479996</v>
      </c>
      <c r="F2237" s="48">
        <v>130.41000399999999</v>
      </c>
      <c r="G2237" s="49">
        <v>68496600</v>
      </c>
      <c r="H2237" s="48">
        <v>108.30984599999999</v>
      </c>
      <c r="I2237" s="52">
        <f t="shared" si="258"/>
        <v>0.83053326185006482</v>
      </c>
      <c r="J2237" s="52">
        <f t="shared" ca="1" si="259"/>
        <v>1</v>
      </c>
      <c r="K2237" s="48">
        <f t="shared" si="254"/>
        <v>107.85</v>
      </c>
      <c r="L2237" s="48">
        <f t="shared" si="255"/>
        <v>108.54</v>
      </c>
      <c r="M2237" s="48">
        <f t="shared" si="256"/>
        <v>107.54</v>
      </c>
      <c r="N2237" s="48">
        <f t="shared" si="257"/>
        <v>108.31</v>
      </c>
      <c r="O2237" s="49">
        <f t="shared" ca="1" si="260"/>
        <v>68496600</v>
      </c>
    </row>
    <row r="2238" spans="1:15" x14ac:dyDescent="0.25">
      <c r="A2238">
        <v>2223</v>
      </c>
      <c r="B2238" s="93">
        <v>38968</v>
      </c>
      <c r="C2238" s="48">
        <v>130.08000200000001</v>
      </c>
      <c r="D2238" s="48">
        <v>130.46000699999999</v>
      </c>
      <c r="E2238" s="48">
        <v>129.83000200000001</v>
      </c>
      <c r="F2238" s="48">
        <v>130.279999</v>
      </c>
      <c r="G2238" s="49">
        <v>45096300</v>
      </c>
      <c r="H2238" s="48">
        <v>108.20187300000001</v>
      </c>
      <c r="I2238" s="52">
        <f t="shared" si="258"/>
        <v>0.83053326550915929</v>
      </c>
      <c r="J2238" s="52">
        <f t="shared" ca="1" si="259"/>
        <v>1</v>
      </c>
      <c r="K2238" s="48">
        <f t="shared" si="254"/>
        <v>108.04</v>
      </c>
      <c r="L2238" s="48">
        <f t="shared" si="255"/>
        <v>108.35</v>
      </c>
      <c r="M2238" s="48">
        <f t="shared" si="256"/>
        <v>107.83</v>
      </c>
      <c r="N2238" s="48">
        <f t="shared" si="257"/>
        <v>108.2</v>
      </c>
      <c r="O2238" s="49">
        <f t="shared" ca="1" si="260"/>
        <v>45096300</v>
      </c>
    </row>
    <row r="2239" spans="1:15" x14ac:dyDescent="0.25">
      <c r="A2239">
        <v>2224</v>
      </c>
      <c r="B2239" s="93">
        <v>38967</v>
      </c>
      <c r="C2239" s="48">
        <v>130.05999800000001</v>
      </c>
      <c r="D2239" s="48">
        <v>130.570007</v>
      </c>
      <c r="E2239" s="48">
        <v>129.35000600000001</v>
      </c>
      <c r="F2239" s="48">
        <v>129.91000399999999</v>
      </c>
      <c r="G2239" s="49">
        <v>86269400</v>
      </c>
      <c r="H2239" s="48">
        <v>107.89458</v>
      </c>
      <c r="I2239" s="52">
        <f t="shared" si="258"/>
        <v>0.83053326670669658</v>
      </c>
      <c r="J2239" s="52">
        <f t="shared" ca="1" si="259"/>
        <v>1</v>
      </c>
      <c r="K2239" s="48">
        <f t="shared" si="254"/>
        <v>108.02</v>
      </c>
      <c r="L2239" s="48">
        <f t="shared" si="255"/>
        <v>108.44</v>
      </c>
      <c r="M2239" s="48">
        <f t="shared" si="256"/>
        <v>107.43</v>
      </c>
      <c r="N2239" s="48">
        <f t="shared" si="257"/>
        <v>107.89</v>
      </c>
      <c r="O2239" s="49">
        <f t="shared" ca="1" si="260"/>
        <v>86269400</v>
      </c>
    </row>
    <row r="2240" spans="1:15" x14ac:dyDescent="0.25">
      <c r="A2240">
        <v>2225</v>
      </c>
      <c r="B2240" s="93">
        <v>38966</v>
      </c>
      <c r="C2240" s="48">
        <v>131.11000100000001</v>
      </c>
      <c r="D2240" s="48">
        <v>131.16000399999999</v>
      </c>
      <c r="E2240" s="48">
        <v>130.33000200000001</v>
      </c>
      <c r="F2240" s="48">
        <v>130.509995</v>
      </c>
      <c r="G2240" s="49">
        <v>53795600</v>
      </c>
      <c r="H2240" s="48">
        <v>108.392892</v>
      </c>
      <c r="I2240" s="52">
        <f t="shared" si="258"/>
        <v>0.83053326298878494</v>
      </c>
      <c r="J2240" s="52">
        <f t="shared" ca="1" si="259"/>
        <v>1</v>
      </c>
      <c r="K2240" s="48">
        <f t="shared" si="254"/>
        <v>108.89</v>
      </c>
      <c r="L2240" s="48">
        <f t="shared" si="255"/>
        <v>108.93</v>
      </c>
      <c r="M2240" s="48">
        <f t="shared" si="256"/>
        <v>108.24</v>
      </c>
      <c r="N2240" s="48">
        <f t="shared" si="257"/>
        <v>108.39</v>
      </c>
      <c r="O2240" s="49">
        <f t="shared" ca="1" si="260"/>
        <v>53795600</v>
      </c>
    </row>
    <row r="2241" spans="1:15" x14ac:dyDescent="0.25">
      <c r="A2241">
        <v>2226</v>
      </c>
      <c r="B2241" s="93">
        <v>38965</v>
      </c>
      <c r="C2241" s="48">
        <v>131.509995</v>
      </c>
      <c r="D2241" s="48">
        <v>131.85000600000001</v>
      </c>
      <c r="E2241" s="48">
        <v>131.199997</v>
      </c>
      <c r="F2241" s="48">
        <v>131.66999799999999</v>
      </c>
      <c r="G2241" s="49">
        <v>52348300</v>
      </c>
      <c r="H2241" s="48">
        <v>109.356314</v>
      </c>
      <c r="I2241" s="52">
        <f t="shared" si="258"/>
        <v>0.83053327000126487</v>
      </c>
      <c r="J2241" s="52">
        <f t="shared" ca="1" si="259"/>
        <v>1</v>
      </c>
      <c r="K2241" s="48">
        <f t="shared" si="254"/>
        <v>109.22</v>
      </c>
      <c r="L2241" s="48">
        <f t="shared" si="255"/>
        <v>109.51</v>
      </c>
      <c r="M2241" s="48">
        <f t="shared" si="256"/>
        <v>108.97</v>
      </c>
      <c r="N2241" s="48">
        <f t="shared" si="257"/>
        <v>109.36</v>
      </c>
      <c r="O2241" s="49">
        <f t="shared" ca="1" si="260"/>
        <v>52348300</v>
      </c>
    </row>
    <row r="2242" spans="1:15" x14ac:dyDescent="0.25">
      <c r="A2242">
        <v>2227</v>
      </c>
      <c r="B2242" s="93">
        <v>38961</v>
      </c>
      <c r="C2242" s="48">
        <v>131.13999899999999</v>
      </c>
      <c r="D2242" s="48">
        <v>131.58000200000001</v>
      </c>
      <c r="E2242" s="48">
        <v>130.83999600000001</v>
      </c>
      <c r="F2242" s="48">
        <v>131.41999799999999</v>
      </c>
      <c r="G2242" s="49">
        <v>48794500</v>
      </c>
      <c r="H2242" s="48">
        <v>109.14868</v>
      </c>
      <c r="I2242" s="52">
        <f t="shared" si="258"/>
        <v>0.83053326480799372</v>
      </c>
      <c r="J2242" s="52">
        <f t="shared" ca="1" si="259"/>
        <v>1</v>
      </c>
      <c r="K2242" s="48">
        <f t="shared" si="254"/>
        <v>108.92</v>
      </c>
      <c r="L2242" s="48">
        <f t="shared" si="255"/>
        <v>109.28</v>
      </c>
      <c r="M2242" s="48">
        <f t="shared" si="256"/>
        <v>108.67</v>
      </c>
      <c r="N2242" s="48">
        <f t="shared" si="257"/>
        <v>109.15</v>
      </c>
      <c r="O2242" s="49">
        <f t="shared" ca="1" si="260"/>
        <v>48794500</v>
      </c>
    </row>
    <row r="2243" spans="1:15" x14ac:dyDescent="0.25">
      <c r="A2243">
        <v>2228</v>
      </c>
      <c r="B2243" s="93">
        <v>38960</v>
      </c>
      <c r="C2243" s="48">
        <v>130.85000600000001</v>
      </c>
      <c r="D2243" s="48">
        <v>130.990005</v>
      </c>
      <c r="E2243" s="48">
        <v>130.58000200000001</v>
      </c>
      <c r="F2243" s="48">
        <v>130.63999899999999</v>
      </c>
      <c r="G2243" s="49">
        <v>37510300</v>
      </c>
      <c r="H2243" s="48">
        <v>108.500865</v>
      </c>
      <c r="I2243" s="52">
        <f t="shared" si="258"/>
        <v>0.83053326569606001</v>
      </c>
      <c r="J2243" s="52">
        <f t="shared" ca="1" si="259"/>
        <v>1</v>
      </c>
      <c r="K2243" s="48">
        <f t="shared" si="254"/>
        <v>108.68</v>
      </c>
      <c r="L2243" s="48">
        <f t="shared" si="255"/>
        <v>108.79</v>
      </c>
      <c r="M2243" s="48">
        <f t="shared" si="256"/>
        <v>108.45</v>
      </c>
      <c r="N2243" s="48">
        <f t="shared" si="257"/>
        <v>108.5</v>
      </c>
      <c r="O2243" s="49">
        <f t="shared" ca="1" si="260"/>
        <v>37510300</v>
      </c>
    </row>
    <row r="2244" spans="1:15" x14ac:dyDescent="0.25">
      <c r="A2244">
        <v>2229</v>
      </c>
      <c r="B2244" s="93">
        <v>38959</v>
      </c>
      <c r="C2244" s="48">
        <v>130.86999499999999</v>
      </c>
      <c r="D2244" s="48">
        <v>131.03999300000001</v>
      </c>
      <c r="E2244" s="48">
        <v>130.550003</v>
      </c>
      <c r="F2244" s="48">
        <v>130.66000399999999</v>
      </c>
      <c r="G2244" s="49">
        <v>50052200</v>
      </c>
      <c r="H2244" s="48">
        <v>108.51748000000001</v>
      </c>
      <c r="I2244" s="52">
        <f t="shared" si="258"/>
        <v>0.83053326708913933</v>
      </c>
      <c r="J2244" s="52">
        <f t="shared" ca="1" si="259"/>
        <v>1</v>
      </c>
      <c r="K2244" s="48">
        <f t="shared" si="254"/>
        <v>108.69</v>
      </c>
      <c r="L2244" s="48">
        <f t="shared" si="255"/>
        <v>108.83</v>
      </c>
      <c r="M2244" s="48">
        <f t="shared" si="256"/>
        <v>108.43</v>
      </c>
      <c r="N2244" s="48">
        <f t="shared" si="257"/>
        <v>108.52</v>
      </c>
      <c r="O2244" s="49">
        <f t="shared" ca="1" si="260"/>
        <v>50052200</v>
      </c>
    </row>
    <row r="2245" spans="1:15" x14ac:dyDescent="0.25">
      <c r="A2245">
        <v>2230</v>
      </c>
      <c r="B2245" s="93">
        <v>38958</v>
      </c>
      <c r="C2245" s="48">
        <v>130.490005</v>
      </c>
      <c r="D2245" s="48">
        <v>130.83000200000001</v>
      </c>
      <c r="E2245" s="48">
        <v>129.80999800000001</v>
      </c>
      <c r="F2245" s="48">
        <v>130.58000200000001</v>
      </c>
      <c r="G2245" s="49">
        <v>61817800</v>
      </c>
      <c r="H2245" s="48">
        <v>108.451035</v>
      </c>
      <c r="I2245" s="52">
        <f t="shared" si="258"/>
        <v>0.83053326190024102</v>
      </c>
      <c r="J2245" s="52">
        <f t="shared" ca="1" si="259"/>
        <v>1</v>
      </c>
      <c r="K2245" s="48">
        <f t="shared" si="254"/>
        <v>108.38</v>
      </c>
      <c r="L2245" s="48">
        <f t="shared" si="255"/>
        <v>108.66</v>
      </c>
      <c r="M2245" s="48">
        <f t="shared" si="256"/>
        <v>107.81</v>
      </c>
      <c r="N2245" s="48">
        <f t="shared" si="257"/>
        <v>108.45</v>
      </c>
      <c r="O2245" s="49">
        <f t="shared" ca="1" si="260"/>
        <v>61817800</v>
      </c>
    </row>
    <row r="2246" spans="1:15" x14ac:dyDescent="0.25">
      <c r="A2246">
        <v>2231</v>
      </c>
      <c r="B2246" s="93">
        <v>38957</v>
      </c>
      <c r="C2246" s="48">
        <v>129.64999399999999</v>
      </c>
      <c r="D2246" s="48">
        <v>130.820007</v>
      </c>
      <c r="E2246" s="48">
        <v>129.63999899999999</v>
      </c>
      <c r="F2246" s="48">
        <v>130.429993</v>
      </c>
      <c r="G2246" s="49">
        <v>52681500</v>
      </c>
      <c r="H2246" s="48">
        <v>108.326448</v>
      </c>
      <c r="I2246" s="52">
        <f t="shared" si="258"/>
        <v>0.83053326545835204</v>
      </c>
      <c r="J2246" s="52">
        <f t="shared" ca="1" si="259"/>
        <v>1</v>
      </c>
      <c r="K2246" s="48">
        <f t="shared" si="254"/>
        <v>107.68</v>
      </c>
      <c r="L2246" s="48">
        <f t="shared" si="255"/>
        <v>108.65</v>
      </c>
      <c r="M2246" s="48">
        <f t="shared" si="256"/>
        <v>107.67</v>
      </c>
      <c r="N2246" s="48">
        <f t="shared" si="257"/>
        <v>108.33</v>
      </c>
      <c r="O2246" s="49">
        <f t="shared" ca="1" si="260"/>
        <v>52681500</v>
      </c>
    </row>
    <row r="2247" spans="1:15" x14ac:dyDescent="0.25">
      <c r="A2247">
        <v>2232</v>
      </c>
      <c r="B2247" s="93">
        <v>38954</v>
      </c>
      <c r="C2247" s="48">
        <v>129.63999899999999</v>
      </c>
      <c r="D2247" s="48">
        <v>130.25</v>
      </c>
      <c r="E2247" s="48">
        <v>129.550003</v>
      </c>
      <c r="F2247" s="48">
        <v>129.80999800000001</v>
      </c>
      <c r="G2247" s="49">
        <v>41756000</v>
      </c>
      <c r="H2247" s="48">
        <v>107.811521</v>
      </c>
      <c r="I2247" s="52">
        <f t="shared" si="258"/>
        <v>0.83053326139023587</v>
      </c>
      <c r="J2247" s="52">
        <f t="shared" ca="1" si="259"/>
        <v>1</v>
      </c>
      <c r="K2247" s="48">
        <f t="shared" si="254"/>
        <v>107.67</v>
      </c>
      <c r="L2247" s="48">
        <f t="shared" si="255"/>
        <v>108.18</v>
      </c>
      <c r="M2247" s="48">
        <f t="shared" si="256"/>
        <v>107.6</v>
      </c>
      <c r="N2247" s="48">
        <f t="shared" si="257"/>
        <v>107.81</v>
      </c>
      <c r="O2247" s="49">
        <f t="shared" ca="1" si="260"/>
        <v>41756000</v>
      </c>
    </row>
    <row r="2248" spans="1:15" x14ac:dyDescent="0.25">
      <c r="A2248">
        <v>2233</v>
      </c>
      <c r="B2248" s="93">
        <v>38953</v>
      </c>
      <c r="C2248" s="48">
        <v>129.990005</v>
      </c>
      <c r="D2248" s="48">
        <v>130.10000600000001</v>
      </c>
      <c r="E2248" s="48">
        <v>129.39999399999999</v>
      </c>
      <c r="F2248" s="48">
        <v>129.64999399999999</v>
      </c>
      <c r="G2248" s="49">
        <v>57983000</v>
      </c>
      <c r="H2248" s="48">
        <v>107.678633</v>
      </c>
      <c r="I2248" s="52">
        <f t="shared" si="258"/>
        <v>0.83053326635711233</v>
      </c>
      <c r="J2248" s="52">
        <f t="shared" ca="1" si="259"/>
        <v>1</v>
      </c>
      <c r="K2248" s="48">
        <f t="shared" si="254"/>
        <v>107.96</v>
      </c>
      <c r="L2248" s="48">
        <f t="shared" si="255"/>
        <v>108.05</v>
      </c>
      <c r="M2248" s="48">
        <f t="shared" si="256"/>
        <v>107.47</v>
      </c>
      <c r="N2248" s="48">
        <f t="shared" si="257"/>
        <v>107.68</v>
      </c>
      <c r="O2248" s="49">
        <f t="shared" ca="1" si="260"/>
        <v>57983000</v>
      </c>
    </row>
    <row r="2249" spans="1:15" x14ac:dyDescent="0.25">
      <c r="A2249">
        <v>2234</v>
      </c>
      <c r="B2249" s="93">
        <v>38952</v>
      </c>
      <c r="C2249" s="48">
        <v>130.179993</v>
      </c>
      <c r="D2249" s="48">
        <v>130.44000199999999</v>
      </c>
      <c r="E2249" s="48">
        <v>129.19000199999999</v>
      </c>
      <c r="F2249" s="48">
        <v>129.759995</v>
      </c>
      <c r="G2249" s="49">
        <v>66592100</v>
      </c>
      <c r="H2249" s="48">
        <v>107.769992</v>
      </c>
      <c r="I2249" s="52">
        <f t="shared" si="258"/>
        <v>0.83053326258220028</v>
      </c>
      <c r="J2249" s="52">
        <f t="shared" ca="1" si="259"/>
        <v>1</v>
      </c>
      <c r="K2249" s="48">
        <f t="shared" si="254"/>
        <v>108.12</v>
      </c>
      <c r="L2249" s="48">
        <f t="shared" si="255"/>
        <v>108.33</v>
      </c>
      <c r="M2249" s="48">
        <f t="shared" si="256"/>
        <v>107.3</v>
      </c>
      <c r="N2249" s="48">
        <f t="shared" si="257"/>
        <v>107.77</v>
      </c>
      <c r="O2249" s="49">
        <f t="shared" ca="1" si="260"/>
        <v>66592100</v>
      </c>
    </row>
    <row r="2250" spans="1:15" x14ac:dyDescent="0.25">
      <c r="A2250">
        <v>2235</v>
      </c>
      <c r="B2250" s="93">
        <v>38951</v>
      </c>
      <c r="C2250" s="48">
        <v>129.990005</v>
      </c>
      <c r="D2250" s="48">
        <v>130.520004</v>
      </c>
      <c r="E2250" s="48">
        <v>129.679993</v>
      </c>
      <c r="F2250" s="48">
        <v>130.11999499999999</v>
      </c>
      <c r="G2250" s="49">
        <v>60839900</v>
      </c>
      <c r="H2250" s="48">
        <v>108.068985</v>
      </c>
      <c r="I2250" s="52">
        <f t="shared" si="258"/>
        <v>0.83053327046315983</v>
      </c>
      <c r="J2250" s="52">
        <f t="shared" ca="1" si="259"/>
        <v>1</v>
      </c>
      <c r="K2250" s="48">
        <f t="shared" si="254"/>
        <v>107.96</v>
      </c>
      <c r="L2250" s="48">
        <f t="shared" si="255"/>
        <v>108.4</v>
      </c>
      <c r="M2250" s="48">
        <f t="shared" si="256"/>
        <v>107.7</v>
      </c>
      <c r="N2250" s="48">
        <f t="shared" si="257"/>
        <v>108.07</v>
      </c>
      <c r="O2250" s="49">
        <f t="shared" ca="1" si="260"/>
        <v>60839900</v>
      </c>
    </row>
    <row r="2251" spans="1:15" x14ac:dyDescent="0.25">
      <c r="A2251">
        <v>2236</v>
      </c>
      <c r="B2251" s="93">
        <v>38950</v>
      </c>
      <c r="C2251" s="48">
        <v>130.179993</v>
      </c>
      <c r="D2251" s="48">
        <v>130.279999</v>
      </c>
      <c r="E2251" s="48">
        <v>129.800003</v>
      </c>
      <c r="F2251" s="48">
        <v>130.13000500000001</v>
      </c>
      <c r="G2251" s="49">
        <v>42133600</v>
      </c>
      <c r="H2251" s="48">
        <v>108.077298</v>
      </c>
      <c r="I2251" s="52">
        <f t="shared" si="258"/>
        <v>0.83053326556008344</v>
      </c>
      <c r="J2251" s="52">
        <f t="shared" ca="1" si="259"/>
        <v>1</v>
      </c>
      <c r="K2251" s="48">
        <f t="shared" si="254"/>
        <v>108.12</v>
      </c>
      <c r="L2251" s="48">
        <f t="shared" si="255"/>
        <v>108.2</v>
      </c>
      <c r="M2251" s="48">
        <f t="shared" si="256"/>
        <v>107.8</v>
      </c>
      <c r="N2251" s="48">
        <f t="shared" si="257"/>
        <v>108.08</v>
      </c>
      <c r="O2251" s="49">
        <f t="shared" ca="1" si="260"/>
        <v>42133600</v>
      </c>
    </row>
    <row r="2252" spans="1:15" x14ac:dyDescent="0.25">
      <c r="A2252">
        <v>2237</v>
      </c>
      <c r="B2252" s="93">
        <v>38947</v>
      </c>
      <c r="C2252" s="48">
        <v>130.19000199999999</v>
      </c>
      <c r="D2252" s="48">
        <v>130.69000199999999</v>
      </c>
      <c r="E2252" s="48">
        <v>129.58999600000001</v>
      </c>
      <c r="F2252" s="48">
        <v>130.69000199999999</v>
      </c>
      <c r="G2252" s="49">
        <v>58288400</v>
      </c>
      <c r="H2252" s="48">
        <v>108.542395</v>
      </c>
      <c r="I2252" s="52">
        <f t="shared" si="258"/>
        <v>0.83053327216262496</v>
      </c>
      <c r="J2252" s="52">
        <f t="shared" ca="1" si="259"/>
        <v>1</v>
      </c>
      <c r="K2252" s="48">
        <f t="shared" si="254"/>
        <v>108.13</v>
      </c>
      <c r="L2252" s="48">
        <f t="shared" si="255"/>
        <v>108.54</v>
      </c>
      <c r="M2252" s="48">
        <f t="shared" si="256"/>
        <v>107.63</v>
      </c>
      <c r="N2252" s="48">
        <f t="shared" si="257"/>
        <v>108.54</v>
      </c>
      <c r="O2252" s="49">
        <f t="shared" ca="1" si="260"/>
        <v>58288400</v>
      </c>
    </row>
    <row r="2253" spans="1:15" x14ac:dyDescent="0.25">
      <c r="A2253">
        <v>2238</v>
      </c>
      <c r="B2253" s="93">
        <v>38946</v>
      </c>
      <c r="C2253" s="48">
        <v>129.58000200000001</v>
      </c>
      <c r="D2253" s="48">
        <v>130.36999499999999</v>
      </c>
      <c r="E2253" s="48">
        <v>129.490005</v>
      </c>
      <c r="F2253" s="48">
        <v>130.029999</v>
      </c>
      <c r="G2253" s="49">
        <v>70992800</v>
      </c>
      <c r="H2253" s="48">
        <v>107.99424</v>
      </c>
      <c r="I2253" s="52">
        <f t="shared" si="258"/>
        <v>0.83053326794226923</v>
      </c>
      <c r="J2253" s="52">
        <f t="shared" ca="1" si="259"/>
        <v>1</v>
      </c>
      <c r="K2253" s="48">
        <f t="shared" si="254"/>
        <v>107.62</v>
      </c>
      <c r="L2253" s="48">
        <f t="shared" si="255"/>
        <v>108.28</v>
      </c>
      <c r="M2253" s="48">
        <f t="shared" si="256"/>
        <v>107.55</v>
      </c>
      <c r="N2253" s="48">
        <f t="shared" si="257"/>
        <v>107.99</v>
      </c>
      <c r="O2253" s="49">
        <f t="shared" ca="1" si="260"/>
        <v>70992800</v>
      </c>
    </row>
    <row r="2254" spans="1:15" x14ac:dyDescent="0.25">
      <c r="A2254">
        <v>2239</v>
      </c>
      <c r="B2254" s="93">
        <v>38945</v>
      </c>
      <c r="C2254" s="48">
        <v>129.320007</v>
      </c>
      <c r="D2254" s="48">
        <v>129.88999899999999</v>
      </c>
      <c r="E2254" s="48">
        <v>129.03999300000001</v>
      </c>
      <c r="F2254" s="48">
        <v>129.699997</v>
      </c>
      <c r="G2254" s="49">
        <v>71737600</v>
      </c>
      <c r="H2254" s="48">
        <v>107.720162</v>
      </c>
      <c r="I2254" s="52">
        <f t="shared" si="258"/>
        <v>0.83053326516268156</v>
      </c>
      <c r="J2254" s="52">
        <f t="shared" ca="1" si="259"/>
        <v>1</v>
      </c>
      <c r="K2254" s="48">
        <f t="shared" si="254"/>
        <v>107.4</v>
      </c>
      <c r="L2254" s="48">
        <f t="shared" si="255"/>
        <v>107.88</v>
      </c>
      <c r="M2254" s="48">
        <f t="shared" si="256"/>
        <v>107.17</v>
      </c>
      <c r="N2254" s="48">
        <f t="shared" si="257"/>
        <v>107.72</v>
      </c>
      <c r="O2254" s="49">
        <f t="shared" ca="1" si="260"/>
        <v>71737600</v>
      </c>
    </row>
    <row r="2255" spans="1:15" x14ac:dyDescent="0.25">
      <c r="A2255">
        <v>2240</v>
      </c>
      <c r="B2255" s="93">
        <v>38944</v>
      </c>
      <c r="C2255" s="48">
        <v>128.25</v>
      </c>
      <c r="D2255" s="48">
        <v>128.86999499999999</v>
      </c>
      <c r="E2255" s="48">
        <v>127.900002</v>
      </c>
      <c r="F2255" s="48">
        <v>128.63000500000001</v>
      </c>
      <c r="G2255" s="49">
        <v>68143000</v>
      </c>
      <c r="H2255" s="48">
        <v>106.831498</v>
      </c>
      <c r="I2255" s="52">
        <f t="shared" si="258"/>
        <v>0.83053326476975564</v>
      </c>
      <c r="J2255" s="52">
        <f t="shared" ca="1" si="259"/>
        <v>1</v>
      </c>
      <c r="K2255" s="48">
        <f t="shared" si="254"/>
        <v>106.52</v>
      </c>
      <c r="L2255" s="48">
        <f t="shared" si="255"/>
        <v>107.03</v>
      </c>
      <c r="M2255" s="48">
        <f t="shared" si="256"/>
        <v>106.23</v>
      </c>
      <c r="N2255" s="48">
        <f t="shared" si="257"/>
        <v>106.83</v>
      </c>
      <c r="O2255" s="49">
        <f t="shared" ca="1" si="260"/>
        <v>68143000</v>
      </c>
    </row>
    <row r="2256" spans="1:15" x14ac:dyDescent="0.25">
      <c r="A2256">
        <v>2241</v>
      </c>
      <c r="B2256" s="93">
        <v>38943</v>
      </c>
      <c r="C2256" s="48">
        <v>127.629997</v>
      </c>
      <c r="D2256" s="48">
        <v>128.16000399999999</v>
      </c>
      <c r="E2256" s="48">
        <v>126.91999800000001</v>
      </c>
      <c r="F2256" s="48">
        <v>127.110001</v>
      </c>
      <c r="G2256" s="49">
        <v>57839000</v>
      </c>
      <c r="H2256" s="48">
        <v>105.569084</v>
      </c>
      <c r="I2256" s="52">
        <f t="shared" si="258"/>
        <v>0.83053326386174764</v>
      </c>
      <c r="J2256" s="52">
        <f t="shared" ca="1" si="259"/>
        <v>1</v>
      </c>
      <c r="K2256" s="48">
        <f t="shared" ref="K2256:K2319" si="261">ROUND($I2256*C2256,2)</f>
        <v>106</v>
      </c>
      <c r="L2256" s="48">
        <f t="shared" ref="L2256:L2319" si="262">ROUND($I2256*D2256,2)</f>
        <v>106.44</v>
      </c>
      <c r="M2256" s="48">
        <f t="shared" ref="M2256:M2319" si="263">ROUND($I2256*E2256,2)</f>
        <v>105.41</v>
      </c>
      <c r="N2256" s="48">
        <f t="shared" ref="N2256:N2319" si="264">ROUND($I2256*F2256,2)</f>
        <v>105.57</v>
      </c>
      <c r="O2256" s="49">
        <f t="shared" ca="1" si="260"/>
        <v>57839000</v>
      </c>
    </row>
    <row r="2257" spans="1:15" x14ac:dyDescent="0.25">
      <c r="A2257">
        <v>2242</v>
      </c>
      <c r="B2257" s="93">
        <v>38940</v>
      </c>
      <c r="C2257" s="48">
        <v>127.16999800000001</v>
      </c>
      <c r="D2257" s="48">
        <v>127.199997</v>
      </c>
      <c r="E2257" s="48">
        <v>126.389999</v>
      </c>
      <c r="F2257" s="48">
        <v>127.010002</v>
      </c>
      <c r="G2257" s="49">
        <v>47482200</v>
      </c>
      <c r="H2257" s="48">
        <v>105.48603199999999</v>
      </c>
      <c r="I2257" s="52">
        <f t="shared" si="258"/>
        <v>0.83053326776579373</v>
      </c>
      <c r="J2257" s="52">
        <f t="shared" ca="1" si="259"/>
        <v>1</v>
      </c>
      <c r="K2257" s="48">
        <f t="shared" si="261"/>
        <v>105.62</v>
      </c>
      <c r="L2257" s="48">
        <f t="shared" si="262"/>
        <v>105.64</v>
      </c>
      <c r="M2257" s="48">
        <f t="shared" si="263"/>
        <v>104.97</v>
      </c>
      <c r="N2257" s="48">
        <f t="shared" si="264"/>
        <v>105.49</v>
      </c>
      <c r="O2257" s="49">
        <f t="shared" ca="1" si="260"/>
        <v>47482200</v>
      </c>
    </row>
    <row r="2258" spans="1:15" x14ac:dyDescent="0.25">
      <c r="A2258">
        <v>2243</v>
      </c>
      <c r="B2258" s="93">
        <v>38939</v>
      </c>
      <c r="C2258" s="48">
        <v>126.58000199999999</v>
      </c>
      <c r="D2258" s="48">
        <v>127.5</v>
      </c>
      <c r="E2258" s="48">
        <v>126.279999</v>
      </c>
      <c r="F2258" s="48">
        <v>127.370003</v>
      </c>
      <c r="G2258" s="49">
        <v>69322300</v>
      </c>
      <c r="H2258" s="48">
        <v>105.78502400000001</v>
      </c>
      <c r="I2258" s="52">
        <f t="shared" ref="I2258:I2321" si="265">H2258/F2258</f>
        <v>0.8305332614304799</v>
      </c>
      <c r="J2258" s="52">
        <f t="shared" ref="J2258:J2321" ca="1" si="266">INDEX(OFFSET($T$15,0,0,$S$13+1,1),MATCH(B2258,OFFSET($Q$15,0,0,$S$13+1,1),-1))</f>
        <v>1</v>
      </c>
      <c r="K2258" s="48">
        <f t="shared" si="261"/>
        <v>105.13</v>
      </c>
      <c r="L2258" s="48">
        <f t="shared" si="262"/>
        <v>105.89</v>
      </c>
      <c r="M2258" s="48">
        <f t="shared" si="263"/>
        <v>104.88</v>
      </c>
      <c r="N2258" s="48">
        <f t="shared" si="264"/>
        <v>105.79</v>
      </c>
      <c r="O2258" s="49">
        <f t="shared" ref="O2258:O2321" ca="1" si="267">G2258*J2258</f>
        <v>69322300</v>
      </c>
    </row>
    <row r="2259" spans="1:15" x14ac:dyDescent="0.25">
      <c r="A2259">
        <v>2244</v>
      </c>
      <c r="B2259" s="93">
        <v>38938</v>
      </c>
      <c r="C2259" s="48">
        <v>128.179993</v>
      </c>
      <c r="D2259" s="48">
        <v>128.60000600000001</v>
      </c>
      <c r="E2259" s="48">
        <v>126.610001</v>
      </c>
      <c r="F2259" s="48">
        <v>126.980003</v>
      </c>
      <c r="G2259" s="49">
        <v>78910600</v>
      </c>
      <c r="H2259" s="48">
        <v>105.461117</v>
      </c>
      <c r="I2259" s="52">
        <f t="shared" si="265"/>
        <v>0.83053326908489677</v>
      </c>
      <c r="J2259" s="52">
        <f t="shared" ca="1" si="266"/>
        <v>1</v>
      </c>
      <c r="K2259" s="48">
        <f t="shared" si="261"/>
        <v>106.46</v>
      </c>
      <c r="L2259" s="48">
        <f t="shared" si="262"/>
        <v>106.81</v>
      </c>
      <c r="M2259" s="48">
        <f t="shared" si="263"/>
        <v>105.15</v>
      </c>
      <c r="N2259" s="48">
        <f t="shared" si="264"/>
        <v>105.46</v>
      </c>
      <c r="O2259" s="49">
        <f t="shared" ca="1" si="267"/>
        <v>78910600</v>
      </c>
    </row>
    <row r="2260" spans="1:15" x14ac:dyDescent="0.25">
      <c r="A2260">
        <v>2245</v>
      </c>
      <c r="B2260" s="93">
        <v>38937</v>
      </c>
      <c r="C2260" s="48">
        <v>128.08999600000001</v>
      </c>
      <c r="D2260" s="48">
        <v>128.46000699999999</v>
      </c>
      <c r="E2260" s="48">
        <v>126.949997</v>
      </c>
      <c r="F2260" s="48">
        <v>127.410004</v>
      </c>
      <c r="G2260" s="49">
        <v>90901300</v>
      </c>
      <c r="H2260" s="48">
        <v>105.818246</v>
      </c>
      <c r="I2260" s="52">
        <f t="shared" si="265"/>
        <v>0.83053326016691753</v>
      </c>
      <c r="J2260" s="52">
        <f t="shared" ca="1" si="266"/>
        <v>1</v>
      </c>
      <c r="K2260" s="48">
        <f t="shared" si="261"/>
        <v>106.38</v>
      </c>
      <c r="L2260" s="48">
        <f t="shared" si="262"/>
        <v>106.69</v>
      </c>
      <c r="M2260" s="48">
        <f t="shared" si="263"/>
        <v>105.44</v>
      </c>
      <c r="N2260" s="48">
        <f t="shared" si="264"/>
        <v>105.82</v>
      </c>
      <c r="O2260" s="49">
        <f t="shared" ca="1" si="267"/>
        <v>90901300</v>
      </c>
    </row>
    <row r="2261" spans="1:15" x14ac:dyDescent="0.25">
      <c r="A2261">
        <v>2246</v>
      </c>
      <c r="B2261" s="93">
        <v>38936</v>
      </c>
      <c r="C2261" s="48">
        <v>127.900002</v>
      </c>
      <c r="D2261" s="48">
        <v>128.08000200000001</v>
      </c>
      <c r="E2261" s="48">
        <v>127.400002</v>
      </c>
      <c r="F2261" s="48">
        <v>127.900002</v>
      </c>
      <c r="G2261" s="49">
        <v>45377300</v>
      </c>
      <c r="H2261" s="48">
        <v>106.225206</v>
      </c>
      <c r="I2261" s="52">
        <f t="shared" si="265"/>
        <v>0.83053326300964403</v>
      </c>
      <c r="J2261" s="52">
        <f t="shared" ca="1" si="266"/>
        <v>1</v>
      </c>
      <c r="K2261" s="48">
        <f t="shared" si="261"/>
        <v>106.23</v>
      </c>
      <c r="L2261" s="48">
        <f t="shared" si="262"/>
        <v>106.37</v>
      </c>
      <c r="M2261" s="48">
        <f t="shared" si="263"/>
        <v>105.81</v>
      </c>
      <c r="N2261" s="48">
        <f t="shared" si="264"/>
        <v>106.23</v>
      </c>
      <c r="O2261" s="49">
        <f t="shared" ca="1" si="267"/>
        <v>45377300</v>
      </c>
    </row>
    <row r="2262" spans="1:15" x14ac:dyDescent="0.25">
      <c r="A2262">
        <v>2247</v>
      </c>
      <c r="B2262" s="93">
        <v>38933</v>
      </c>
      <c r="C2262" s="48">
        <v>129.08000200000001</v>
      </c>
      <c r="D2262" s="48">
        <v>129.429993</v>
      </c>
      <c r="E2262" s="48">
        <v>127.480003</v>
      </c>
      <c r="F2262" s="48">
        <v>128.199997</v>
      </c>
      <c r="G2262" s="49">
        <v>96294200</v>
      </c>
      <c r="H2262" s="48">
        <v>106.474362</v>
      </c>
      <c r="I2262" s="52">
        <f t="shared" si="265"/>
        <v>0.83053326436505304</v>
      </c>
      <c r="J2262" s="52">
        <f t="shared" ca="1" si="266"/>
        <v>1</v>
      </c>
      <c r="K2262" s="48">
        <f t="shared" si="261"/>
        <v>107.21</v>
      </c>
      <c r="L2262" s="48">
        <f t="shared" si="262"/>
        <v>107.5</v>
      </c>
      <c r="M2262" s="48">
        <f t="shared" si="263"/>
        <v>105.88</v>
      </c>
      <c r="N2262" s="48">
        <f t="shared" si="264"/>
        <v>106.47</v>
      </c>
      <c r="O2262" s="49">
        <f t="shared" ca="1" si="267"/>
        <v>96294200</v>
      </c>
    </row>
    <row r="2263" spans="1:15" x14ac:dyDescent="0.25">
      <c r="A2263">
        <v>2248</v>
      </c>
      <c r="B2263" s="93">
        <v>38932</v>
      </c>
      <c r="C2263" s="48">
        <v>127.339996</v>
      </c>
      <c r="D2263" s="48">
        <v>128.550003</v>
      </c>
      <c r="E2263" s="48">
        <v>127.150002</v>
      </c>
      <c r="F2263" s="48">
        <v>128.41999799999999</v>
      </c>
      <c r="G2263" s="49">
        <v>63693800</v>
      </c>
      <c r="H2263" s="48">
        <v>106.65708100000001</v>
      </c>
      <c r="I2263" s="52">
        <f t="shared" si="265"/>
        <v>0.83053327099413299</v>
      </c>
      <c r="J2263" s="52">
        <f t="shared" ca="1" si="266"/>
        <v>1</v>
      </c>
      <c r="K2263" s="48">
        <f t="shared" si="261"/>
        <v>105.76</v>
      </c>
      <c r="L2263" s="48">
        <f t="shared" si="262"/>
        <v>106.77</v>
      </c>
      <c r="M2263" s="48">
        <f t="shared" si="263"/>
        <v>105.6</v>
      </c>
      <c r="N2263" s="48">
        <f t="shared" si="264"/>
        <v>106.66</v>
      </c>
      <c r="O2263" s="49">
        <f t="shared" ca="1" si="267"/>
        <v>63693800</v>
      </c>
    </row>
    <row r="2264" spans="1:15" x14ac:dyDescent="0.25">
      <c r="A2264">
        <v>2249</v>
      </c>
      <c r="B2264" s="93">
        <v>38931</v>
      </c>
      <c r="C2264" s="48">
        <v>127.58000199999999</v>
      </c>
      <c r="D2264" s="48">
        <v>128.46000699999999</v>
      </c>
      <c r="E2264" s="48">
        <v>127.550003</v>
      </c>
      <c r="F2264" s="48">
        <v>128.08000200000001</v>
      </c>
      <c r="G2264" s="49">
        <v>64770900</v>
      </c>
      <c r="H2264" s="48">
        <v>106.374702</v>
      </c>
      <c r="I2264" s="52">
        <f t="shared" si="265"/>
        <v>0.83053326310847486</v>
      </c>
      <c r="J2264" s="52">
        <f t="shared" ca="1" si="266"/>
        <v>1</v>
      </c>
      <c r="K2264" s="48">
        <f t="shared" si="261"/>
        <v>105.96</v>
      </c>
      <c r="L2264" s="48">
        <f t="shared" si="262"/>
        <v>106.69</v>
      </c>
      <c r="M2264" s="48">
        <f t="shared" si="263"/>
        <v>105.93</v>
      </c>
      <c r="N2264" s="48">
        <f t="shared" si="264"/>
        <v>106.37</v>
      </c>
      <c r="O2264" s="49">
        <f t="shared" ca="1" si="267"/>
        <v>64770900</v>
      </c>
    </row>
    <row r="2265" spans="1:15" x14ac:dyDescent="0.25">
      <c r="A2265">
        <v>2250</v>
      </c>
      <c r="B2265" s="93">
        <v>38930</v>
      </c>
      <c r="C2265" s="48">
        <v>127.339996</v>
      </c>
      <c r="D2265" s="48">
        <v>127.379997</v>
      </c>
      <c r="E2265" s="48">
        <v>126.599998</v>
      </c>
      <c r="F2265" s="48">
        <v>127.220001</v>
      </c>
      <c r="G2265" s="49">
        <v>65225600</v>
      </c>
      <c r="H2265" s="48">
        <v>105.660443</v>
      </c>
      <c r="I2265" s="52">
        <f t="shared" si="265"/>
        <v>0.83053326654194892</v>
      </c>
      <c r="J2265" s="52">
        <f t="shared" ca="1" si="266"/>
        <v>1</v>
      </c>
      <c r="K2265" s="48">
        <f t="shared" si="261"/>
        <v>105.76</v>
      </c>
      <c r="L2265" s="48">
        <f t="shared" si="262"/>
        <v>105.79</v>
      </c>
      <c r="M2265" s="48">
        <f t="shared" si="263"/>
        <v>105.15</v>
      </c>
      <c r="N2265" s="48">
        <f t="shared" si="264"/>
        <v>105.66</v>
      </c>
      <c r="O2265" s="49">
        <f t="shared" ca="1" si="267"/>
        <v>65225600</v>
      </c>
    </row>
    <row r="2266" spans="1:15" x14ac:dyDescent="0.25">
      <c r="A2266">
        <v>2251</v>
      </c>
      <c r="B2266" s="93">
        <v>38929</v>
      </c>
      <c r="C2266" s="48">
        <v>127.660004</v>
      </c>
      <c r="D2266" s="48">
        <v>127.959999</v>
      </c>
      <c r="E2266" s="48">
        <v>127.449997</v>
      </c>
      <c r="F2266" s="48">
        <v>127.849998</v>
      </c>
      <c r="G2266" s="49">
        <v>49593100</v>
      </c>
      <c r="H2266" s="48">
        <v>106.183677</v>
      </c>
      <c r="I2266" s="52">
        <f t="shared" si="265"/>
        <v>0.83053327071620298</v>
      </c>
      <c r="J2266" s="52">
        <f t="shared" ca="1" si="266"/>
        <v>1</v>
      </c>
      <c r="K2266" s="48">
        <f t="shared" si="261"/>
        <v>106.03</v>
      </c>
      <c r="L2266" s="48">
        <f t="shared" si="262"/>
        <v>106.28</v>
      </c>
      <c r="M2266" s="48">
        <f t="shared" si="263"/>
        <v>105.85</v>
      </c>
      <c r="N2266" s="48">
        <f t="shared" si="264"/>
        <v>106.18</v>
      </c>
      <c r="O2266" s="49">
        <f t="shared" ca="1" si="267"/>
        <v>49593100</v>
      </c>
    </row>
    <row r="2267" spans="1:15" x14ac:dyDescent="0.25">
      <c r="A2267">
        <v>2252</v>
      </c>
      <c r="B2267" s="93">
        <v>38926</v>
      </c>
      <c r="C2267" s="48">
        <v>127.040001</v>
      </c>
      <c r="D2267" s="48">
        <v>128.13999899999999</v>
      </c>
      <c r="E2267" s="48">
        <v>126.860001</v>
      </c>
      <c r="F2267" s="48">
        <v>127.980003</v>
      </c>
      <c r="G2267" s="49">
        <v>82137000</v>
      </c>
      <c r="H2267" s="48">
        <v>106.29165</v>
      </c>
      <c r="I2267" s="52">
        <f t="shared" si="265"/>
        <v>0.83053326698234264</v>
      </c>
      <c r="J2267" s="52">
        <f t="shared" ca="1" si="266"/>
        <v>1</v>
      </c>
      <c r="K2267" s="48">
        <f t="shared" si="261"/>
        <v>105.51</v>
      </c>
      <c r="L2267" s="48">
        <f t="shared" si="262"/>
        <v>106.42</v>
      </c>
      <c r="M2267" s="48">
        <f t="shared" si="263"/>
        <v>105.36</v>
      </c>
      <c r="N2267" s="48">
        <f t="shared" si="264"/>
        <v>106.29</v>
      </c>
      <c r="O2267" s="49">
        <f t="shared" ca="1" si="267"/>
        <v>82137000</v>
      </c>
    </row>
    <row r="2268" spans="1:15" x14ac:dyDescent="0.25">
      <c r="A2268">
        <v>2253</v>
      </c>
      <c r="B2268" s="93">
        <v>38925</v>
      </c>
      <c r="C2268" s="48">
        <v>127.379997</v>
      </c>
      <c r="D2268" s="48">
        <v>127.69000200000001</v>
      </c>
      <c r="E2268" s="48">
        <v>126.199997</v>
      </c>
      <c r="F2268" s="48">
        <v>126.709999</v>
      </c>
      <c r="G2268" s="49">
        <v>87257100</v>
      </c>
      <c r="H2268" s="48">
        <v>105.236869</v>
      </c>
      <c r="I2268" s="52">
        <f t="shared" si="265"/>
        <v>0.8305332635982422</v>
      </c>
      <c r="J2268" s="52">
        <f t="shared" ca="1" si="266"/>
        <v>1</v>
      </c>
      <c r="K2268" s="48">
        <f t="shared" si="261"/>
        <v>105.79</v>
      </c>
      <c r="L2268" s="48">
        <f t="shared" si="262"/>
        <v>106.05</v>
      </c>
      <c r="M2268" s="48">
        <f t="shared" si="263"/>
        <v>104.81</v>
      </c>
      <c r="N2268" s="48">
        <f t="shared" si="264"/>
        <v>105.24</v>
      </c>
      <c r="O2268" s="49">
        <f t="shared" ca="1" si="267"/>
        <v>87257100</v>
      </c>
    </row>
    <row r="2269" spans="1:15" x14ac:dyDescent="0.25">
      <c r="A2269">
        <v>2254</v>
      </c>
      <c r="B2269" s="93">
        <v>38924</v>
      </c>
      <c r="C2269" s="48">
        <v>126.589996</v>
      </c>
      <c r="D2269" s="48">
        <v>127.449997</v>
      </c>
      <c r="E2269" s="48">
        <v>126.18</v>
      </c>
      <c r="F2269" s="48">
        <v>126.83000199999999</v>
      </c>
      <c r="G2269" s="49">
        <v>84525800</v>
      </c>
      <c r="H2269" s="48">
        <v>105.336536</v>
      </c>
      <c r="I2269" s="52">
        <f t="shared" si="265"/>
        <v>0.83053326767273883</v>
      </c>
      <c r="J2269" s="52">
        <f t="shared" ca="1" si="266"/>
        <v>1</v>
      </c>
      <c r="K2269" s="48">
        <f t="shared" si="261"/>
        <v>105.14</v>
      </c>
      <c r="L2269" s="48">
        <f t="shared" si="262"/>
        <v>105.85</v>
      </c>
      <c r="M2269" s="48">
        <f t="shared" si="263"/>
        <v>104.8</v>
      </c>
      <c r="N2269" s="48">
        <f t="shared" si="264"/>
        <v>105.34</v>
      </c>
      <c r="O2269" s="49">
        <f t="shared" ca="1" si="267"/>
        <v>84525800</v>
      </c>
    </row>
    <row r="2270" spans="1:15" x14ac:dyDescent="0.25">
      <c r="A2270">
        <v>2255</v>
      </c>
      <c r="B2270" s="93">
        <v>38923</v>
      </c>
      <c r="C2270" s="48">
        <v>125.980003</v>
      </c>
      <c r="D2270" s="48">
        <v>127.300003</v>
      </c>
      <c r="E2270" s="48">
        <v>125.720001</v>
      </c>
      <c r="F2270" s="48">
        <v>126.660004</v>
      </c>
      <c r="G2270" s="49">
        <v>95480700</v>
      </c>
      <c r="H2270" s="48">
        <v>105.195347</v>
      </c>
      <c r="I2270" s="52">
        <f t="shared" si="265"/>
        <v>0.83053326762882462</v>
      </c>
      <c r="J2270" s="52">
        <f t="shared" ca="1" si="266"/>
        <v>1</v>
      </c>
      <c r="K2270" s="48">
        <f t="shared" si="261"/>
        <v>104.63</v>
      </c>
      <c r="L2270" s="48">
        <f t="shared" si="262"/>
        <v>105.73</v>
      </c>
      <c r="M2270" s="48">
        <f t="shared" si="263"/>
        <v>104.41</v>
      </c>
      <c r="N2270" s="48">
        <f t="shared" si="264"/>
        <v>105.2</v>
      </c>
      <c r="O2270" s="49">
        <f t="shared" ca="1" si="267"/>
        <v>95480700</v>
      </c>
    </row>
    <row r="2271" spans="1:15" x14ac:dyDescent="0.25">
      <c r="A2271">
        <v>2256</v>
      </c>
      <c r="B2271" s="93">
        <v>38922</v>
      </c>
      <c r="C2271" s="48">
        <v>124.44000200000001</v>
      </c>
      <c r="D2271" s="48">
        <v>126.32</v>
      </c>
      <c r="E2271" s="48">
        <v>124.44000200000001</v>
      </c>
      <c r="F2271" s="48">
        <v>126.209999</v>
      </c>
      <c r="G2271" s="49">
        <v>92884000</v>
      </c>
      <c r="H2271" s="48">
        <v>104.821603</v>
      </c>
      <c r="I2271" s="52">
        <f t="shared" si="265"/>
        <v>0.83053326860417775</v>
      </c>
      <c r="J2271" s="52">
        <f t="shared" ca="1" si="266"/>
        <v>1</v>
      </c>
      <c r="K2271" s="48">
        <f t="shared" si="261"/>
        <v>103.35</v>
      </c>
      <c r="L2271" s="48">
        <f t="shared" si="262"/>
        <v>104.91</v>
      </c>
      <c r="M2271" s="48">
        <f t="shared" si="263"/>
        <v>103.35</v>
      </c>
      <c r="N2271" s="48">
        <f t="shared" si="264"/>
        <v>104.82</v>
      </c>
      <c r="O2271" s="49">
        <f t="shared" ca="1" si="267"/>
        <v>92884000</v>
      </c>
    </row>
    <row r="2272" spans="1:15" x14ac:dyDescent="0.25">
      <c r="A2272">
        <v>2257</v>
      </c>
      <c r="B2272" s="93">
        <v>38919</v>
      </c>
      <c r="C2272" s="48">
        <v>125.150002</v>
      </c>
      <c r="D2272" s="48">
        <v>125.19000200000001</v>
      </c>
      <c r="E2272" s="48">
        <v>123.82</v>
      </c>
      <c r="F2272" s="48">
        <v>123.949997</v>
      </c>
      <c r="G2272" s="49">
        <v>101560000</v>
      </c>
      <c r="H2272" s="48">
        <v>102.944596</v>
      </c>
      <c r="I2272" s="52">
        <f t="shared" si="265"/>
        <v>0.83053326737878019</v>
      </c>
      <c r="J2272" s="52">
        <f t="shared" ca="1" si="266"/>
        <v>1</v>
      </c>
      <c r="K2272" s="48">
        <f t="shared" si="261"/>
        <v>103.94</v>
      </c>
      <c r="L2272" s="48">
        <f t="shared" si="262"/>
        <v>103.97</v>
      </c>
      <c r="M2272" s="48">
        <f t="shared" si="263"/>
        <v>102.84</v>
      </c>
      <c r="N2272" s="48">
        <f t="shared" si="264"/>
        <v>102.94</v>
      </c>
      <c r="O2272" s="49">
        <f t="shared" ca="1" si="267"/>
        <v>101560000</v>
      </c>
    </row>
    <row r="2273" spans="1:15" x14ac:dyDescent="0.25">
      <c r="A2273">
        <v>2258</v>
      </c>
      <c r="B2273" s="93">
        <v>38918</v>
      </c>
      <c r="C2273" s="48">
        <v>126.120003</v>
      </c>
      <c r="D2273" s="48">
        <v>126.300003</v>
      </c>
      <c r="E2273" s="48">
        <v>124.660004</v>
      </c>
      <c r="F2273" s="48">
        <v>124.83000199999999</v>
      </c>
      <c r="G2273" s="49">
        <v>112259800</v>
      </c>
      <c r="H2273" s="48">
        <v>103.67546900000001</v>
      </c>
      <c r="I2273" s="52">
        <f t="shared" si="265"/>
        <v>0.83053326395044047</v>
      </c>
      <c r="J2273" s="52">
        <f t="shared" ca="1" si="266"/>
        <v>1</v>
      </c>
      <c r="K2273" s="48">
        <f t="shared" si="261"/>
        <v>104.75</v>
      </c>
      <c r="L2273" s="48">
        <f t="shared" si="262"/>
        <v>104.9</v>
      </c>
      <c r="M2273" s="48">
        <f t="shared" si="263"/>
        <v>103.53</v>
      </c>
      <c r="N2273" s="48">
        <f t="shared" si="264"/>
        <v>103.68</v>
      </c>
      <c r="O2273" s="49">
        <f t="shared" ca="1" si="267"/>
        <v>112259800</v>
      </c>
    </row>
    <row r="2274" spans="1:15" x14ac:dyDescent="0.25">
      <c r="A2274">
        <v>2259</v>
      </c>
      <c r="B2274" s="93">
        <v>38917</v>
      </c>
      <c r="C2274" s="48">
        <v>124.18</v>
      </c>
      <c r="D2274" s="48">
        <v>126.260002</v>
      </c>
      <c r="E2274" s="48">
        <v>123.720001</v>
      </c>
      <c r="F2274" s="48">
        <v>125.69000200000001</v>
      </c>
      <c r="G2274" s="49">
        <v>133565300</v>
      </c>
      <c r="H2274" s="48">
        <v>104.38972800000001</v>
      </c>
      <c r="I2274" s="52">
        <f t="shared" si="265"/>
        <v>0.83053326707720154</v>
      </c>
      <c r="J2274" s="52">
        <f t="shared" ca="1" si="266"/>
        <v>1</v>
      </c>
      <c r="K2274" s="48">
        <f t="shared" si="261"/>
        <v>103.14</v>
      </c>
      <c r="L2274" s="48">
        <f t="shared" si="262"/>
        <v>104.86</v>
      </c>
      <c r="M2274" s="48">
        <f t="shared" si="263"/>
        <v>102.75</v>
      </c>
      <c r="N2274" s="48">
        <f t="shared" si="264"/>
        <v>104.39</v>
      </c>
      <c r="O2274" s="49">
        <f t="shared" ca="1" si="267"/>
        <v>133565300</v>
      </c>
    </row>
    <row r="2275" spans="1:15" x14ac:dyDescent="0.25">
      <c r="A2275">
        <v>2260</v>
      </c>
      <c r="B2275" s="93">
        <v>38916</v>
      </c>
      <c r="C2275" s="48">
        <v>123.709999</v>
      </c>
      <c r="D2275" s="48">
        <v>124.050003</v>
      </c>
      <c r="E2275" s="48">
        <v>122.389999</v>
      </c>
      <c r="F2275" s="48">
        <v>123.970001</v>
      </c>
      <c r="G2275" s="49">
        <v>122771000</v>
      </c>
      <c r="H2275" s="48">
        <v>102.96120999999999</v>
      </c>
      <c r="I2275" s="52">
        <f t="shared" si="265"/>
        <v>0.83053326747976708</v>
      </c>
      <c r="J2275" s="52">
        <f t="shared" ca="1" si="266"/>
        <v>1</v>
      </c>
      <c r="K2275" s="48">
        <f t="shared" si="261"/>
        <v>102.75</v>
      </c>
      <c r="L2275" s="48">
        <f t="shared" si="262"/>
        <v>103.03</v>
      </c>
      <c r="M2275" s="48">
        <f t="shared" si="263"/>
        <v>101.65</v>
      </c>
      <c r="N2275" s="48">
        <f t="shared" si="264"/>
        <v>102.96</v>
      </c>
      <c r="O2275" s="49">
        <f t="shared" ca="1" si="267"/>
        <v>122771000</v>
      </c>
    </row>
    <row r="2276" spans="1:15" x14ac:dyDescent="0.25">
      <c r="A2276">
        <v>2261</v>
      </c>
      <c r="B2276" s="93">
        <v>38915</v>
      </c>
      <c r="C2276" s="48">
        <v>123.519997</v>
      </c>
      <c r="D2276" s="48">
        <v>124.099998</v>
      </c>
      <c r="E2276" s="48">
        <v>123.150002</v>
      </c>
      <c r="F2276" s="48">
        <v>123.339996</v>
      </c>
      <c r="G2276" s="49">
        <v>81159000</v>
      </c>
      <c r="H2276" s="48">
        <v>102.43797000000001</v>
      </c>
      <c r="I2276" s="52">
        <f t="shared" si="265"/>
        <v>0.83053326838116659</v>
      </c>
      <c r="J2276" s="52">
        <f t="shared" ca="1" si="266"/>
        <v>1</v>
      </c>
      <c r="K2276" s="48">
        <f t="shared" si="261"/>
        <v>102.59</v>
      </c>
      <c r="L2276" s="48">
        <f t="shared" si="262"/>
        <v>103.07</v>
      </c>
      <c r="M2276" s="48">
        <f t="shared" si="263"/>
        <v>102.28</v>
      </c>
      <c r="N2276" s="48">
        <f t="shared" si="264"/>
        <v>102.44</v>
      </c>
      <c r="O2276" s="49">
        <f t="shared" ca="1" si="267"/>
        <v>81159000</v>
      </c>
    </row>
    <row r="2277" spans="1:15" x14ac:dyDescent="0.25">
      <c r="A2277">
        <v>2262</v>
      </c>
      <c r="B2277" s="93">
        <v>38912</v>
      </c>
      <c r="C2277" s="48">
        <v>124.129997</v>
      </c>
      <c r="D2277" s="48">
        <v>124.260002</v>
      </c>
      <c r="E2277" s="48">
        <v>122.83000199999999</v>
      </c>
      <c r="F2277" s="48">
        <v>123.519997</v>
      </c>
      <c r="G2277" s="49">
        <v>103242500</v>
      </c>
      <c r="H2277" s="48">
        <v>102.58746600000001</v>
      </c>
      <c r="I2277" s="52">
        <f t="shared" si="265"/>
        <v>0.83053326175194131</v>
      </c>
      <c r="J2277" s="52">
        <f t="shared" ca="1" si="266"/>
        <v>1</v>
      </c>
      <c r="K2277" s="48">
        <f t="shared" si="261"/>
        <v>103.09</v>
      </c>
      <c r="L2277" s="48">
        <f t="shared" si="262"/>
        <v>103.2</v>
      </c>
      <c r="M2277" s="48">
        <f t="shared" si="263"/>
        <v>102.01</v>
      </c>
      <c r="N2277" s="48">
        <f t="shared" si="264"/>
        <v>102.59</v>
      </c>
      <c r="O2277" s="49">
        <f t="shared" ca="1" si="267"/>
        <v>103242500</v>
      </c>
    </row>
    <row r="2278" spans="1:15" x14ac:dyDescent="0.25">
      <c r="A2278">
        <v>2263</v>
      </c>
      <c r="B2278" s="93">
        <v>38911</v>
      </c>
      <c r="C2278" s="48">
        <v>125.449997</v>
      </c>
      <c r="D2278" s="48">
        <v>125.68</v>
      </c>
      <c r="E2278" s="48">
        <v>124</v>
      </c>
      <c r="F2278" s="48">
        <v>124</v>
      </c>
      <c r="G2278" s="49">
        <v>102405700</v>
      </c>
      <c r="H2278" s="48">
        <v>102.986125</v>
      </c>
      <c r="I2278" s="52">
        <f t="shared" si="265"/>
        <v>0.83053326612903222</v>
      </c>
      <c r="J2278" s="52">
        <f t="shared" ca="1" si="266"/>
        <v>1</v>
      </c>
      <c r="K2278" s="48">
        <f t="shared" si="261"/>
        <v>104.19</v>
      </c>
      <c r="L2278" s="48">
        <f t="shared" si="262"/>
        <v>104.38</v>
      </c>
      <c r="M2278" s="48">
        <f t="shared" si="263"/>
        <v>102.99</v>
      </c>
      <c r="N2278" s="48">
        <f t="shared" si="264"/>
        <v>102.99</v>
      </c>
      <c r="O2278" s="49">
        <f t="shared" ca="1" si="267"/>
        <v>102405700</v>
      </c>
    </row>
    <row r="2279" spans="1:15" x14ac:dyDescent="0.25">
      <c r="A2279">
        <v>2264</v>
      </c>
      <c r="B2279" s="93">
        <v>38910</v>
      </c>
      <c r="C2279" s="48">
        <v>127.150002</v>
      </c>
      <c r="D2279" s="48">
        <v>127.400002</v>
      </c>
      <c r="E2279" s="48">
        <v>125.720001</v>
      </c>
      <c r="F2279" s="48">
        <v>126.050003</v>
      </c>
      <c r="G2279" s="49">
        <v>82561300</v>
      </c>
      <c r="H2279" s="48">
        <v>104.688721</v>
      </c>
      <c r="I2279" s="52">
        <f t="shared" si="265"/>
        <v>0.83053326861087018</v>
      </c>
      <c r="J2279" s="52">
        <f t="shared" ca="1" si="266"/>
        <v>1</v>
      </c>
      <c r="K2279" s="48">
        <f t="shared" si="261"/>
        <v>105.6</v>
      </c>
      <c r="L2279" s="48">
        <f t="shared" si="262"/>
        <v>105.81</v>
      </c>
      <c r="M2279" s="48">
        <f t="shared" si="263"/>
        <v>104.41</v>
      </c>
      <c r="N2279" s="48">
        <f t="shared" si="264"/>
        <v>104.69</v>
      </c>
      <c r="O2279" s="49">
        <f t="shared" ca="1" si="267"/>
        <v>82561300</v>
      </c>
    </row>
    <row r="2280" spans="1:15" x14ac:dyDescent="0.25">
      <c r="A2280">
        <v>2265</v>
      </c>
      <c r="B2280" s="93">
        <v>38909</v>
      </c>
      <c r="C2280" s="48">
        <v>126.610001</v>
      </c>
      <c r="D2280" s="48">
        <v>127.410004</v>
      </c>
      <c r="E2280" s="48">
        <v>125.94000200000001</v>
      </c>
      <c r="F2280" s="48">
        <v>127.410004</v>
      </c>
      <c r="G2280" s="49">
        <v>73640800</v>
      </c>
      <c r="H2280" s="48">
        <v>105.818246</v>
      </c>
      <c r="I2280" s="52">
        <f t="shared" si="265"/>
        <v>0.83053326016691753</v>
      </c>
      <c r="J2280" s="52">
        <f t="shared" ca="1" si="266"/>
        <v>1</v>
      </c>
      <c r="K2280" s="48">
        <f t="shared" si="261"/>
        <v>105.15</v>
      </c>
      <c r="L2280" s="48">
        <f t="shared" si="262"/>
        <v>105.82</v>
      </c>
      <c r="M2280" s="48">
        <f t="shared" si="263"/>
        <v>104.6</v>
      </c>
      <c r="N2280" s="48">
        <f t="shared" si="264"/>
        <v>105.82</v>
      </c>
      <c r="O2280" s="49">
        <f t="shared" ca="1" si="267"/>
        <v>73640800</v>
      </c>
    </row>
    <row r="2281" spans="1:15" x14ac:dyDescent="0.25">
      <c r="A2281">
        <v>2266</v>
      </c>
      <c r="B2281" s="93">
        <v>38908</v>
      </c>
      <c r="C2281" s="48">
        <v>126.94000200000001</v>
      </c>
      <c r="D2281" s="48">
        <v>127.43</v>
      </c>
      <c r="E2281" s="48">
        <v>126.410004</v>
      </c>
      <c r="F2281" s="48">
        <v>126.849998</v>
      </c>
      <c r="G2281" s="49">
        <v>60964100</v>
      </c>
      <c r="H2281" s="48">
        <v>105.353144</v>
      </c>
      <c r="I2281" s="52">
        <f t="shared" si="265"/>
        <v>0.83053327285034728</v>
      </c>
      <c r="J2281" s="52">
        <f t="shared" ca="1" si="266"/>
        <v>1</v>
      </c>
      <c r="K2281" s="48">
        <f t="shared" si="261"/>
        <v>105.43</v>
      </c>
      <c r="L2281" s="48">
        <f t="shared" si="262"/>
        <v>105.83</v>
      </c>
      <c r="M2281" s="48">
        <f t="shared" si="263"/>
        <v>104.99</v>
      </c>
      <c r="N2281" s="48">
        <f t="shared" si="264"/>
        <v>105.35</v>
      </c>
      <c r="O2281" s="49">
        <f t="shared" ca="1" si="267"/>
        <v>60964100</v>
      </c>
    </row>
    <row r="2282" spans="1:15" x14ac:dyDescent="0.25">
      <c r="A2282">
        <v>2267</v>
      </c>
      <c r="B2282" s="93">
        <v>38905</v>
      </c>
      <c r="C2282" s="48">
        <v>127.19000200000001</v>
      </c>
      <c r="D2282" s="48">
        <v>127.55999799999999</v>
      </c>
      <c r="E2282" s="48">
        <v>126.290001</v>
      </c>
      <c r="F2282" s="48">
        <v>126.610001</v>
      </c>
      <c r="G2282" s="49">
        <v>81626500</v>
      </c>
      <c r="H2282" s="48">
        <v>105.153817</v>
      </c>
      <c r="I2282" s="52">
        <f t="shared" si="265"/>
        <v>0.8305332609546382</v>
      </c>
      <c r="J2282" s="52">
        <f t="shared" ca="1" si="266"/>
        <v>1</v>
      </c>
      <c r="K2282" s="48">
        <f t="shared" si="261"/>
        <v>105.64</v>
      </c>
      <c r="L2282" s="48">
        <f t="shared" si="262"/>
        <v>105.94</v>
      </c>
      <c r="M2282" s="48">
        <f t="shared" si="263"/>
        <v>104.89</v>
      </c>
      <c r="N2282" s="48">
        <f t="shared" si="264"/>
        <v>105.15</v>
      </c>
      <c r="O2282" s="49">
        <f t="shared" ca="1" si="267"/>
        <v>81626500</v>
      </c>
    </row>
    <row r="2283" spans="1:15" x14ac:dyDescent="0.25">
      <c r="A2283">
        <v>2268</v>
      </c>
      <c r="B2283" s="93">
        <v>38904</v>
      </c>
      <c r="C2283" s="48">
        <v>127.199997</v>
      </c>
      <c r="D2283" s="48">
        <v>127.849998</v>
      </c>
      <c r="E2283" s="48">
        <v>127.08000199999999</v>
      </c>
      <c r="F2283" s="48">
        <v>127.44000200000001</v>
      </c>
      <c r="G2283" s="49">
        <v>50100300</v>
      </c>
      <c r="H2283" s="48">
        <v>105.84316099999999</v>
      </c>
      <c r="I2283" s="52">
        <f t="shared" si="265"/>
        <v>0.83053326537141758</v>
      </c>
      <c r="J2283" s="52">
        <f t="shared" ca="1" si="266"/>
        <v>1</v>
      </c>
      <c r="K2283" s="48">
        <f t="shared" si="261"/>
        <v>105.64</v>
      </c>
      <c r="L2283" s="48">
        <f t="shared" si="262"/>
        <v>106.18</v>
      </c>
      <c r="M2283" s="48">
        <f t="shared" si="263"/>
        <v>105.54</v>
      </c>
      <c r="N2283" s="48">
        <f t="shared" si="264"/>
        <v>105.84</v>
      </c>
      <c r="O2283" s="49">
        <f t="shared" ca="1" si="267"/>
        <v>50100300</v>
      </c>
    </row>
    <row r="2284" spans="1:15" x14ac:dyDescent="0.25">
      <c r="A2284">
        <v>2269</v>
      </c>
      <c r="B2284" s="93">
        <v>38903</v>
      </c>
      <c r="C2284" s="48">
        <v>127.290001</v>
      </c>
      <c r="D2284" s="48">
        <v>127.449997</v>
      </c>
      <c r="E2284" s="48">
        <v>126.519997</v>
      </c>
      <c r="F2284" s="48">
        <v>127.07</v>
      </c>
      <c r="G2284" s="49">
        <v>69653400</v>
      </c>
      <c r="H2284" s="48">
        <v>105.53586199999999</v>
      </c>
      <c r="I2284" s="52">
        <f t="shared" si="265"/>
        <v>0.83053326512945624</v>
      </c>
      <c r="J2284" s="52">
        <f t="shared" ca="1" si="266"/>
        <v>1</v>
      </c>
      <c r="K2284" s="48">
        <f t="shared" si="261"/>
        <v>105.72</v>
      </c>
      <c r="L2284" s="48">
        <f t="shared" si="262"/>
        <v>105.85</v>
      </c>
      <c r="M2284" s="48">
        <f t="shared" si="263"/>
        <v>105.08</v>
      </c>
      <c r="N2284" s="48">
        <f t="shared" si="264"/>
        <v>105.54</v>
      </c>
      <c r="O2284" s="49">
        <f t="shared" ca="1" si="267"/>
        <v>69653400</v>
      </c>
    </row>
    <row r="2285" spans="1:15" x14ac:dyDescent="0.25">
      <c r="A2285">
        <v>2270</v>
      </c>
      <c r="B2285" s="93">
        <v>38901</v>
      </c>
      <c r="C2285" s="48">
        <v>127.43</v>
      </c>
      <c r="D2285" s="48">
        <v>128.009995</v>
      </c>
      <c r="E2285" s="48">
        <v>127.30999799999999</v>
      </c>
      <c r="F2285" s="48">
        <v>127.800003</v>
      </c>
      <c r="G2285" s="49">
        <v>23914000</v>
      </c>
      <c r="H2285" s="48">
        <v>106.142154</v>
      </c>
      <c r="I2285" s="52">
        <f t="shared" si="265"/>
        <v>0.83053326688889051</v>
      </c>
      <c r="J2285" s="52">
        <f t="shared" ca="1" si="266"/>
        <v>1</v>
      </c>
      <c r="K2285" s="48">
        <f t="shared" si="261"/>
        <v>105.83</v>
      </c>
      <c r="L2285" s="48">
        <f t="shared" si="262"/>
        <v>106.32</v>
      </c>
      <c r="M2285" s="48">
        <f t="shared" si="263"/>
        <v>105.74</v>
      </c>
      <c r="N2285" s="48">
        <f t="shared" si="264"/>
        <v>106.14</v>
      </c>
      <c r="O2285" s="49">
        <f t="shared" ca="1" si="267"/>
        <v>23914000</v>
      </c>
    </row>
    <row r="2286" spans="1:15" x14ac:dyDescent="0.25">
      <c r="A2286">
        <v>2271</v>
      </c>
      <c r="B2286" s="93">
        <v>38898</v>
      </c>
      <c r="C2286" s="48">
        <v>127.540001</v>
      </c>
      <c r="D2286" s="48">
        <v>127.660004</v>
      </c>
      <c r="E2286" s="48">
        <v>126.959999</v>
      </c>
      <c r="F2286" s="48">
        <v>127.279999</v>
      </c>
      <c r="G2286" s="49">
        <v>54227800</v>
      </c>
      <c r="H2286" s="48">
        <v>105.710273</v>
      </c>
      <c r="I2286" s="52">
        <f t="shared" si="265"/>
        <v>0.83053326391053783</v>
      </c>
      <c r="J2286" s="52">
        <f t="shared" ca="1" si="266"/>
        <v>1</v>
      </c>
      <c r="K2286" s="48">
        <f t="shared" si="261"/>
        <v>105.93</v>
      </c>
      <c r="L2286" s="48">
        <f t="shared" si="262"/>
        <v>106.03</v>
      </c>
      <c r="M2286" s="48">
        <f t="shared" si="263"/>
        <v>105.44</v>
      </c>
      <c r="N2286" s="48">
        <f t="shared" si="264"/>
        <v>105.71</v>
      </c>
      <c r="O2286" s="49">
        <f t="shared" ca="1" si="267"/>
        <v>54227800</v>
      </c>
    </row>
    <row r="2287" spans="1:15" x14ac:dyDescent="0.25">
      <c r="A2287">
        <v>2272</v>
      </c>
      <c r="B2287" s="93">
        <v>38897</v>
      </c>
      <c r="C2287" s="48">
        <v>125.199997</v>
      </c>
      <c r="D2287" s="48">
        <v>127.349998</v>
      </c>
      <c r="E2287" s="48">
        <v>125.16999800000001</v>
      </c>
      <c r="F2287" s="48">
        <v>127.269997</v>
      </c>
      <c r="G2287" s="49">
        <v>110634800</v>
      </c>
      <c r="H2287" s="48">
        <v>105.701966</v>
      </c>
      <c r="I2287" s="52">
        <f t="shared" si="265"/>
        <v>0.83053326386108106</v>
      </c>
      <c r="J2287" s="52">
        <f t="shared" ca="1" si="266"/>
        <v>1</v>
      </c>
      <c r="K2287" s="48">
        <f t="shared" si="261"/>
        <v>103.98</v>
      </c>
      <c r="L2287" s="48">
        <f t="shared" si="262"/>
        <v>105.77</v>
      </c>
      <c r="M2287" s="48">
        <f t="shared" si="263"/>
        <v>103.96</v>
      </c>
      <c r="N2287" s="48">
        <f t="shared" si="264"/>
        <v>105.7</v>
      </c>
      <c r="O2287" s="49">
        <f t="shared" ca="1" si="267"/>
        <v>110634800</v>
      </c>
    </row>
    <row r="2288" spans="1:15" x14ac:dyDescent="0.25">
      <c r="A2288">
        <v>2273</v>
      </c>
      <c r="B2288" s="93">
        <v>38896</v>
      </c>
      <c r="C2288" s="48">
        <v>124.19000200000001</v>
      </c>
      <c r="D2288" s="48">
        <v>124.769997</v>
      </c>
      <c r="E2288" s="48">
        <v>123.650002</v>
      </c>
      <c r="F2288" s="48">
        <v>124.75</v>
      </c>
      <c r="G2288" s="49">
        <v>62368100</v>
      </c>
      <c r="H2288" s="48">
        <v>103.609025</v>
      </c>
      <c r="I2288" s="52">
        <f t="shared" si="265"/>
        <v>0.83053326653306614</v>
      </c>
      <c r="J2288" s="52">
        <f t="shared" ca="1" si="266"/>
        <v>1</v>
      </c>
      <c r="K2288" s="48">
        <f t="shared" si="261"/>
        <v>103.14</v>
      </c>
      <c r="L2288" s="48">
        <f t="shared" si="262"/>
        <v>103.63</v>
      </c>
      <c r="M2288" s="48">
        <f t="shared" si="263"/>
        <v>102.7</v>
      </c>
      <c r="N2288" s="48">
        <f t="shared" si="264"/>
        <v>103.61</v>
      </c>
      <c r="O2288" s="49">
        <f t="shared" ca="1" si="267"/>
        <v>62368100</v>
      </c>
    </row>
    <row r="2289" spans="1:15" x14ac:dyDescent="0.25">
      <c r="A2289">
        <v>2274</v>
      </c>
      <c r="B2289" s="93">
        <v>38895</v>
      </c>
      <c r="C2289" s="48">
        <v>125.010002</v>
      </c>
      <c r="D2289" s="48">
        <v>125.290001</v>
      </c>
      <c r="E2289" s="48">
        <v>123.769997</v>
      </c>
      <c r="F2289" s="48">
        <v>123.910004</v>
      </c>
      <c r="G2289" s="49">
        <v>69780200</v>
      </c>
      <c r="H2289" s="48">
        <v>102.91137999999999</v>
      </c>
      <c r="I2289" s="52">
        <f t="shared" si="265"/>
        <v>0.8305332634804854</v>
      </c>
      <c r="J2289" s="52">
        <f t="shared" ca="1" si="266"/>
        <v>1</v>
      </c>
      <c r="K2289" s="48">
        <f t="shared" si="261"/>
        <v>103.82</v>
      </c>
      <c r="L2289" s="48">
        <f t="shared" si="262"/>
        <v>104.06</v>
      </c>
      <c r="M2289" s="48">
        <f t="shared" si="263"/>
        <v>102.8</v>
      </c>
      <c r="N2289" s="48">
        <f t="shared" si="264"/>
        <v>102.91</v>
      </c>
      <c r="O2289" s="49">
        <f t="shared" ca="1" si="267"/>
        <v>69780200</v>
      </c>
    </row>
    <row r="2290" spans="1:15" x14ac:dyDescent="0.25">
      <c r="A2290">
        <v>2275</v>
      </c>
      <c r="B2290" s="93">
        <v>38894</v>
      </c>
      <c r="C2290" s="48">
        <v>124.540001</v>
      </c>
      <c r="D2290" s="48">
        <v>125.05999799999999</v>
      </c>
      <c r="E2290" s="48">
        <v>124.25</v>
      </c>
      <c r="F2290" s="48">
        <v>124.989998</v>
      </c>
      <c r="G2290" s="49">
        <v>37899600</v>
      </c>
      <c r="H2290" s="48">
        <v>103.808351</v>
      </c>
      <c r="I2290" s="52">
        <f t="shared" si="265"/>
        <v>0.83053326394964821</v>
      </c>
      <c r="J2290" s="52">
        <f t="shared" ca="1" si="266"/>
        <v>1</v>
      </c>
      <c r="K2290" s="48">
        <f t="shared" si="261"/>
        <v>103.43</v>
      </c>
      <c r="L2290" s="48">
        <f t="shared" si="262"/>
        <v>103.87</v>
      </c>
      <c r="M2290" s="48">
        <f t="shared" si="263"/>
        <v>103.19</v>
      </c>
      <c r="N2290" s="48">
        <f t="shared" si="264"/>
        <v>103.81</v>
      </c>
      <c r="O2290" s="49">
        <f t="shared" ca="1" si="267"/>
        <v>37899600</v>
      </c>
    </row>
    <row r="2291" spans="1:15" x14ac:dyDescent="0.25">
      <c r="A2291">
        <v>2276</v>
      </c>
      <c r="B2291" s="93">
        <v>38891</v>
      </c>
      <c r="C2291" s="48">
        <v>124.33000199999999</v>
      </c>
      <c r="D2291" s="48">
        <v>125.300003</v>
      </c>
      <c r="E2291" s="48">
        <v>124.029999</v>
      </c>
      <c r="F2291" s="48">
        <v>124.44000200000001</v>
      </c>
      <c r="G2291" s="49">
        <v>54107000</v>
      </c>
      <c r="H2291" s="48">
        <v>103.351562</v>
      </c>
      <c r="I2291" s="52">
        <f t="shared" si="265"/>
        <v>0.83053327176899272</v>
      </c>
      <c r="J2291" s="52">
        <f t="shared" ca="1" si="266"/>
        <v>1</v>
      </c>
      <c r="K2291" s="48">
        <f t="shared" si="261"/>
        <v>103.26</v>
      </c>
      <c r="L2291" s="48">
        <f t="shared" si="262"/>
        <v>104.07</v>
      </c>
      <c r="M2291" s="48">
        <f t="shared" si="263"/>
        <v>103.01</v>
      </c>
      <c r="N2291" s="48">
        <f t="shared" si="264"/>
        <v>103.35</v>
      </c>
      <c r="O2291" s="49">
        <f t="shared" ca="1" si="267"/>
        <v>54107000</v>
      </c>
    </row>
    <row r="2292" spans="1:15" x14ac:dyDescent="0.25">
      <c r="A2292">
        <v>2277</v>
      </c>
      <c r="B2292" s="93">
        <v>38890</v>
      </c>
      <c r="C2292" s="48">
        <v>124.949997</v>
      </c>
      <c r="D2292" s="48">
        <v>125.05999799999999</v>
      </c>
      <c r="E2292" s="48">
        <v>124.040001</v>
      </c>
      <c r="F2292" s="48">
        <v>124.459999</v>
      </c>
      <c r="G2292" s="49">
        <v>74566100</v>
      </c>
      <c r="H2292" s="48">
        <v>103.36817000000001</v>
      </c>
      <c r="I2292" s="52">
        <f t="shared" si="265"/>
        <v>0.83053327037227442</v>
      </c>
      <c r="J2292" s="52">
        <f t="shared" ca="1" si="266"/>
        <v>1</v>
      </c>
      <c r="K2292" s="48">
        <f t="shared" si="261"/>
        <v>103.78</v>
      </c>
      <c r="L2292" s="48">
        <f t="shared" si="262"/>
        <v>103.87</v>
      </c>
      <c r="M2292" s="48">
        <f t="shared" si="263"/>
        <v>103.02</v>
      </c>
      <c r="N2292" s="48">
        <f t="shared" si="264"/>
        <v>103.37</v>
      </c>
      <c r="O2292" s="49">
        <f t="shared" ca="1" si="267"/>
        <v>74566100</v>
      </c>
    </row>
    <row r="2293" spans="1:15" x14ac:dyDescent="0.25">
      <c r="A2293">
        <v>2278</v>
      </c>
      <c r="B2293" s="93">
        <v>38889</v>
      </c>
      <c r="C2293" s="48">
        <v>124</v>
      </c>
      <c r="D2293" s="48">
        <v>125.699997</v>
      </c>
      <c r="E2293" s="48">
        <v>123.959999</v>
      </c>
      <c r="F2293" s="48">
        <v>125.010002</v>
      </c>
      <c r="G2293" s="49">
        <v>75008200</v>
      </c>
      <c r="H2293" s="48">
        <v>103.82496500000001</v>
      </c>
      <c r="I2293" s="52">
        <f t="shared" si="265"/>
        <v>0.83053326405034378</v>
      </c>
      <c r="J2293" s="52">
        <f t="shared" ca="1" si="266"/>
        <v>1</v>
      </c>
      <c r="K2293" s="48">
        <f t="shared" si="261"/>
        <v>102.99</v>
      </c>
      <c r="L2293" s="48">
        <f t="shared" si="262"/>
        <v>104.4</v>
      </c>
      <c r="M2293" s="48">
        <f t="shared" si="263"/>
        <v>102.95</v>
      </c>
      <c r="N2293" s="48">
        <f t="shared" si="264"/>
        <v>103.82</v>
      </c>
      <c r="O2293" s="49">
        <f t="shared" ca="1" si="267"/>
        <v>75008200</v>
      </c>
    </row>
    <row r="2294" spans="1:15" x14ac:dyDescent="0.25">
      <c r="A2294">
        <v>2279</v>
      </c>
      <c r="B2294" s="93">
        <v>38888</v>
      </c>
      <c r="C2294" s="48">
        <v>124.010002</v>
      </c>
      <c r="D2294" s="48">
        <v>124.80999799999999</v>
      </c>
      <c r="E2294" s="48">
        <v>123.720001</v>
      </c>
      <c r="F2294" s="48">
        <v>124.089996</v>
      </c>
      <c r="G2294" s="49">
        <v>65494700</v>
      </c>
      <c r="H2294" s="48">
        <v>103.06086999999999</v>
      </c>
      <c r="I2294" s="52">
        <f t="shared" si="265"/>
        <v>0.83053326877373734</v>
      </c>
      <c r="J2294" s="52">
        <f t="shared" ca="1" si="266"/>
        <v>1</v>
      </c>
      <c r="K2294" s="48">
        <f t="shared" si="261"/>
        <v>102.99</v>
      </c>
      <c r="L2294" s="48">
        <f t="shared" si="262"/>
        <v>103.66</v>
      </c>
      <c r="M2294" s="48">
        <f t="shared" si="263"/>
        <v>102.75</v>
      </c>
      <c r="N2294" s="48">
        <f t="shared" si="264"/>
        <v>103.06</v>
      </c>
      <c r="O2294" s="49">
        <f t="shared" ca="1" si="267"/>
        <v>65494700</v>
      </c>
    </row>
    <row r="2295" spans="1:15" x14ac:dyDescent="0.25">
      <c r="A2295">
        <v>2280</v>
      </c>
      <c r="B2295" s="93">
        <v>38887</v>
      </c>
      <c r="C2295" s="48">
        <v>125.400002</v>
      </c>
      <c r="D2295" s="48">
        <v>125.480003</v>
      </c>
      <c r="E2295" s="48">
        <v>123.550003</v>
      </c>
      <c r="F2295" s="48">
        <v>123.66999800000001</v>
      </c>
      <c r="G2295" s="49">
        <v>95804400</v>
      </c>
      <c r="H2295" s="48">
        <v>102.712047</v>
      </c>
      <c r="I2295" s="52">
        <f t="shared" si="265"/>
        <v>0.83053326320907672</v>
      </c>
      <c r="J2295" s="52">
        <f t="shared" ca="1" si="266"/>
        <v>1</v>
      </c>
      <c r="K2295" s="48">
        <f t="shared" si="261"/>
        <v>104.15</v>
      </c>
      <c r="L2295" s="48">
        <f t="shared" si="262"/>
        <v>104.22</v>
      </c>
      <c r="M2295" s="48">
        <f t="shared" si="263"/>
        <v>102.61</v>
      </c>
      <c r="N2295" s="48">
        <f t="shared" si="264"/>
        <v>102.71</v>
      </c>
      <c r="O2295" s="49">
        <f t="shared" ca="1" si="267"/>
        <v>95804400</v>
      </c>
    </row>
    <row r="2296" spans="1:15" x14ac:dyDescent="0.25">
      <c r="A2296">
        <v>2281</v>
      </c>
      <c r="B2296" s="93">
        <v>38884</v>
      </c>
      <c r="C2296" s="48">
        <v>125.290001</v>
      </c>
      <c r="D2296" s="48">
        <v>125.55999799999999</v>
      </c>
      <c r="E2296" s="48">
        <v>124.459999</v>
      </c>
      <c r="F2296" s="48">
        <v>124.650002</v>
      </c>
      <c r="G2296" s="49">
        <v>94253500</v>
      </c>
      <c r="H2296" s="48">
        <v>103.52597299999999</v>
      </c>
      <c r="I2296" s="52">
        <f t="shared" si="265"/>
        <v>0.83053326385024839</v>
      </c>
      <c r="J2296" s="52">
        <f t="shared" ca="1" si="266"/>
        <v>1</v>
      </c>
      <c r="K2296" s="48">
        <f t="shared" si="261"/>
        <v>104.06</v>
      </c>
      <c r="L2296" s="48">
        <f t="shared" si="262"/>
        <v>104.28</v>
      </c>
      <c r="M2296" s="48">
        <f t="shared" si="263"/>
        <v>103.37</v>
      </c>
      <c r="N2296" s="48">
        <f t="shared" si="264"/>
        <v>103.53</v>
      </c>
      <c r="O2296" s="49">
        <f t="shared" ca="1" si="267"/>
        <v>94253500</v>
      </c>
    </row>
    <row r="2297" spans="1:15" x14ac:dyDescent="0.25">
      <c r="A2297">
        <v>2282</v>
      </c>
      <c r="B2297" s="93">
        <v>38883</v>
      </c>
      <c r="C2297" s="48">
        <v>123.949997</v>
      </c>
      <c r="D2297" s="48">
        <v>126.360001</v>
      </c>
      <c r="E2297" s="48">
        <v>123.860001</v>
      </c>
      <c r="F2297" s="48">
        <v>126.120003</v>
      </c>
      <c r="G2297" s="49">
        <v>134057000</v>
      </c>
      <c r="H2297" s="48">
        <v>104.285917</v>
      </c>
      <c r="I2297" s="52">
        <f t="shared" si="265"/>
        <v>0.82687848492994409</v>
      </c>
      <c r="J2297" s="52">
        <f t="shared" ca="1" si="266"/>
        <v>1</v>
      </c>
      <c r="K2297" s="48">
        <f t="shared" si="261"/>
        <v>102.49</v>
      </c>
      <c r="L2297" s="48">
        <f t="shared" si="262"/>
        <v>104.48</v>
      </c>
      <c r="M2297" s="48">
        <f t="shared" si="263"/>
        <v>102.42</v>
      </c>
      <c r="N2297" s="48">
        <f t="shared" si="264"/>
        <v>104.29</v>
      </c>
      <c r="O2297" s="49">
        <f t="shared" ca="1" si="267"/>
        <v>134057000</v>
      </c>
    </row>
    <row r="2298" spans="1:15" x14ac:dyDescent="0.25">
      <c r="A2298">
        <v>2283</v>
      </c>
      <c r="B2298" s="93">
        <v>38882</v>
      </c>
      <c r="C2298" s="48">
        <v>122.839996</v>
      </c>
      <c r="D2298" s="48">
        <v>123.629997</v>
      </c>
      <c r="E2298" s="48">
        <v>122.339996</v>
      </c>
      <c r="F2298" s="48">
        <v>123.5</v>
      </c>
      <c r="G2298" s="49">
        <v>163566400</v>
      </c>
      <c r="H2298" s="48">
        <v>102.11949300000001</v>
      </c>
      <c r="I2298" s="52">
        <f t="shared" si="265"/>
        <v>0.8268784858299596</v>
      </c>
      <c r="J2298" s="52">
        <f t="shared" ca="1" si="266"/>
        <v>1</v>
      </c>
      <c r="K2298" s="48">
        <f t="shared" si="261"/>
        <v>101.57</v>
      </c>
      <c r="L2298" s="48">
        <f t="shared" si="262"/>
        <v>102.23</v>
      </c>
      <c r="M2298" s="48">
        <f t="shared" si="263"/>
        <v>101.16</v>
      </c>
      <c r="N2298" s="48">
        <f t="shared" si="264"/>
        <v>102.12</v>
      </c>
      <c r="O2298" s="49">
        <f t="shared" ca="1" si="267"/>
        <v>163566400</v>
      </c>
    </row>
    <row r="2299" spans="1:15" x14ac:dyDescent="0.25">
      <c r="A2299">
        <v>2284</v>
      </c>
      <c r="B2299" s="93">
        <v>38881</v>
      </c>
      <c r="C2299" s="48">
        <v>123.739998</v>
      </c>
      <c r="D2299" s="48">
        <v>124.839996</v>
      </c>
      <c r="E2299" s="48">
        <v>122.550003</v>
      </c>
      <c r="F2299" s="48">
        <v>122.550003</v>
      </c>
      <c r="G2299" s="49">
        <v>185688800</v>
      </c>
      <c r="H2299" s="48">
        <v>101.333961</v>
      </c>
      <c r="I2299" s="52">
        <f t="shared" si="265"/>
        <v>0.82687848649012274</v>
      </c>
      <c r="J2299" s="52">
        <f t="shared" ca="1" si="266"/>
        <v>1</v>
      </c>
      <c r="K2299" s="48">
        <f t="shared" si="261"/>
        <v>102.32</v>
      </c>
      <c r="L2299" s="48">
        <f t="shared" si="262"/>
        <v>103.23</v>
      </c>
      <c r="M2299" s="48">
        <f t="shared" si="263"/>
        <v>101.33</v>
      </c>
      <c r="N2299" s="48">
        <f t="shared" si="264"/>
        <v>101.33</v>
      </c>
      <c r="O2299" s="49">
        <f t="shared" ca="1" si="267"/>
        <v>185688800</v>
      </c>
    </row>
    <row r="2300" spans="1:15" x14ac:dyDescent="0.25">
      <c r="A2300">
        <v>2285</v>
      </c>
      <c r="B2300" s="93">
        <v>38880</v>
      </c>
      <c r="C2300" s="48">
        <v>125.879997</v>
      </c>
      <c r="D2300" s="48">
        <v>125.93</v>
      </c>
      <c r="E2300" s="48">
        <v>123.82</v>
      </c>
      <c r="F2300" s="48">
        <v>123.989998</v>
      </c>
      <c r="G2300" s="49">
        <v>95815900</v>
      </c>
      <c r="H2300" s="48">
        <v>102.52466200000001</v>
      </c>
      <c r="I2300" s="52">
        <f t="shared" si="265"/>
        <v>0.82687848740831504</v>
      </c>
      <c r="J2300" s="52">
        <f t="shared" ca="1" si="266"/>
        <v>1</v>
      </c>
      <c r="K2300" s="48">
        <f t="shared" si="261"/>
        <v>104.09</v>
      </c>
      <c r="L2300" s="48">
        <f t="shared" si="262"/>
        <v>104.13</v>
      </c>
      <c r="M2300" s="48">
        <f t="shared" si="263"/>
        <v>102.38</v>
      </c>
      <c r="N2300" s="48">
        <f t="shared" si="264"/>
        <v>102.52</v>
      </c>
      <c r="O2300" s="49">
        <f t="shared" ca="1" si="267"/>
        <v>95815900</v>
      </c>
    </row>
    <row r="2301" spans="1:15" x14ac:dyDescent="0.25">
      <c r="A2301">
        <v>2286</v>
      </c>
      <c r="B2301" s="93">
        <v>38877</v>
      </c>
      <c r="C2301" s="48">
        <v>126.360001</v>
      </c>
      <c r="D2301" s="48">
        <v>126.959999</v>
      </c>
      <c r="E2301" s="48">
        <v>125.290001</v>
      </c>
      <c r="F2301" s="48">
        <v>125.349998</v>
      </c>
      <c r="G2301" s="49">
        <v>94972200</v>
      </c>
      <c r="H2301" s="48">
        <v>103.64921699999999</v>
      </c>
      <c r="I2301" s="52">
        <f t="shared" si="265"/>
        <v>0.82687848945956899</v>
      </c>
      <c r="J2301" s="52">
        <f t="shared" ca="1" si="266"/>
        <v>1</v>
      </c>
      <c r="K2301" s="48">
        <f t="shared" si="261"/>
        <v>104.48</v>
      </c>
      <c r="L2301" s="48">
        <f t="shared" si="262"/>
        <v>104.98</v>
      </c>
      <c r="M2301" s="48">
        <f t="shared" si="263"/>
        <v>103.6</v>
      </c>
      <c r="N2301" s="48">
        <f t="shared" si="264"/>
        <v>103.65</v>
      </c>
      <c r="O2301" s="49">
        <f t="shared" ca="1" si="267"/>
        <v>94972200</v>
      </c>
    </row>
    <row r="2302" spans="1:15" x14ac:dyDescent="0.25">
      <c r="A2302">
        <v>2287</v>
      </c>
      <c r="B2302" s="93">
        <v>38876</v>
      </c>
      <c r="C2302" s="48">
        <v>125.58000199999999</v>
      </c>
      <c r="D2302" s="48">
        <v>126.5</v>
      </c>
      <c r="E2302" s="48">
        <v>123.870003</v>
      </c>
      <c r="F2302" s="48">
        <v>125.75</v>
      </c>
      <c r="G2302" s="49">
        <v>204957200</v>
      </c>
      <c r="H2302" s="48">
        <v>103.97996999999999</v>
      </c>
      <c r="I2302" s="52">
        <f t="shared" si="265"/>
        <v>0.82687848906560635</v>
      </c>
      <c r="J2302" s="52">
        <f t="shared" ca="1" si="266"/>
        <v>1</v>
      </c>
      <c r="K2302" s="48">
        <f t="shared" si="261"/>
        <v>103.84</v>
      </c>
      <c r="L2302" s="48">
        <f t="shared" si="262"/>
        <v>104.6</v>
      </c>
      <c r="M2302" s="48">
        <f t="shared" si="263"/>
        <v>102.43</v>
      </c>
      <c r="N2302" s="48">
        <f t="shared" si="264"/>
        <v>103.98</v>
      </c>
      <c r="O2302" s="49">
        <f t="shared" ca="1" si="267"/>
        <v>204957200</v>
      </c>
    </row>
    <row r="2303" spans="1:15" x14ac:dyDescent="0.25">
      <c r="A2303">
        <v>2288</v>
      </c>
      <c r="B2303" s="93">
        <v>38875</v>
      </c>
      <c r="C2303" s="48">
        <v>126.910004</v>
      </c>
      <c r="D2303" s="48">
        <v>127.650002</v>
      </c>
      <c r="E2303" s="48">
        <v>125.790001</v>
      </c>
      <c r="F2303" s="48">
        <v>125.860001</v>
      </c>
      <c r="G2303" s="49">
        <v>108599400</v>
      </c>
      <c r="H2303" s="48">
        <v>104.070927</v>
      </c>
      <c r="I2303" s="52">
        <f t="shared" si="265"/>
        <v>0.82687848540538311</v>
      </c>
      <c r="J2303" s="52">
        <f t="shared" ca="1" si="266"/>
        <v>1</v>
      </c>
      <c r="K2303" s="48">
        <f t="shared" si="261"/>
        <v>104.94</v>
      </c>
      <c r="L2303" s="48">
        <f t="shared" si="262"/>
        <v>105.55</v>
      </c>
      <c r="M2303" s="48">
        <f t="shared" si="263"/>
        <v>104.01</v>
      </c>
      <c r="N2303" s="48">
        <f t="shared" si="264"/>
        <v>104.07</v>
      </c>
      <c r="O2303" s="49">
        <f t="shared" ca="1" si="267"/>
        <v>108599400</v>
      </c>
    </row>
    <row r="2304" spans="1:15" x14ac:dyDescent="0.25">
      <c r="A2304">
        <v>2289</v>
      </c>
      <c r="B2304" s="93">
        <v>38874</v>
      </c>
      <c r="C2304" s="48">
        <v>127.209999</v>
      </c>
      <c r="D2304" s="48">
        <v>127.379997</v>
      </c>
      <c r="E2304" s="48">
        <v>125.760002</v>
      </c>
      <c r="F2304" s="48">
        <v>126.80999799999999</v>
      </c>
      <c r="G2304" s="49">
        <v>130498600</v>
      </c>
      <c r="H2304" s="48">
        <v>104.856459</v>
      </c>
      <c r="I2304" s="52">
        <f t="shared" si="265"/>
        <v>0.82687848477057779</v>
      </c>
      <c r="J2304" s="52">
        <f t="shared" ca="1" si="266"/>
        <v>1</v>
      </c>
      <c r="K2304" s="48">
        <f t="shared" si="261"/>
        <v>105.19</v>
      </c>
      <c r="L2304" s="48">
        <f t="shared" si="262"/>
        <v>105.33</v>
      </c>
      <c r="M2304" s="48">
        <f t="shared" si="263"/>
        <v>103.99</v>
      </c>
      <c r="N2304" s="48">
        <f t="shared" si="264"/>
        <v>104.86</v>
      </c>
      <c r="O2304" s="49">
        <f t="shared" ca="1" si="267"/>
        <v>130498600</v>
      </c>
    </row>
    <row r="2305" spans="1:15" x14ac:dyDescent="0.25">
      <c r="A2305">
        <v>2290</v>
      </c>
      <c r="B2305" s="93">
        <v>38873</v>
      </c>
      <c r="C2305" s="48">
        <v>128.85000600000001</v>
      </c>
      <c r="D2305" s="48">
        <v>128.86000100000001</v>
      </c>
      <c r="E2305" s="48">
        <v>126.769997</v>
      </c>
      <c r="F2305" s="48">
        <v>127.120003</v>
      </c>
      <c r="G2305" s="49">
        <v>86105100</v>
      </c>
      <c r="H2305" s="48">
        <v>105.112796</v>
      </c>
      <c r="I2305" s="52">
        <f t="shared" si="265"/>
        <v>0.82687848898178518</v>
      </c>
      <c r="J2305" s="52">
        <f t="shared" ca="1" si="266"/>
        <v>1</v>
      </c>
      <c r="K2305" s="48">
        <f t="shared" si="261"/>
        <v>106.54</v>
      </c>
      <c r="L2305" s="48">
        <f t="shared" si="262"/>
        <v>106.55</v>
      </c>
      <c r="M2305" s="48">
        <f t="shared" si="263"/>
        <v>104.82</v>
      </c>
      <c r="N2305" s="48">
        <f t="shared" si="264"/>
        <v>105.11</v>
      </c>
      <c r="O2305" s="49">
        <f t="shared" ca="1" si="267"/>
        <v>86105100</v>
      </c>
    </row>
    <row r="2306" spans="1:15" x14ac:dyDescent="0.25">
      <c r="A2306">
        <v>2291</v>
      </c>
      <c r="B2306" s="93">
        <v>38870</v>
      </c>
      <c r="C2306" s="48">
        <v>129.25</v>
      </c>
      <c r="D2306" s="48">
        <v>129.429993</v>
      </c>
      <c r="E2306" s="48">
        <v>128.320007</v>
      </c>
      <c r="F2306" s="48">
        <v>129</v>
      </c>
      <c r="G2306" s="49">
        <v>91702600</v>
      </c>
      <c r="H2306" s="48">
        <v>106.66732500000001</v>
      </c>
      <c r="I2306" s="52">
        <f t="shared" si="265"/>
        <v>0.8268784883720931</v>
      </c>
      <c r="J2306" s="52">
        <f t="shared" ca="1" si="266"/>
        <v>1</v>
      </c>
      <c r="K2306" s="48">
        <f t="shared" si="261"/>
        <v>106.87</v>
      </c>
      <c r="L2306" s="48">
        <f t="shared" si="262"/>
        <v>107.02</v>
      </c>
      <c r="M2306" s="48">
        <f t="shared" si="263"/>
        <v>106.11</v>
      </c>
      <c r="N2306" s="48">
        <f t="shared" si="264"/>
        <v>106.67</v>
      </c>
      <c r="O2306" s="49">
        <f t="shared" ca="1" si="267"/>
        <v>91702600</v>
      </c>
    </row>
    <row r="2307" spans="1:15" x14ac:dyDescent="0.25">
      <c r="A2307">
        <v>2292</v>
      </c>
      <c r="B2307" s="93">
        <v>38869</v>
      </c>
      <c r="C2307" s="48">
        <v>127.379997</v>
      </c>
      <c r="D2307" s="48">
        <v>128.94000199999999</v>
      </c>
      <c r="E2307" s="48">
        <v>127.269997</v>
      </c>
      <c r="F2307" s="48">
        <v>128.729996</v>
      </c>
      <c r="G2307" s="49">
        <v>73721700</v>
      </c>
      <c r="H2307" s="48">
        <v>106.444064</v>
      </c>
      <c r="I2307" s="52">
        <f t="shared" si="265"/>
        <v>0.82687848448313472</v>
      </c>
      <c r="J2307" s="52">
        <f t="shared" ca="1" si="266"/>
        <v>1</v>
      </c>
      <c r="K2307" s="48">
        <f t="shared" si="261"/>
        <v>105.33</v>
      </c>
      <c r="L2307" s="48">
        <f t="shared" si="262"/>
        <v>106.62</v>
      </c>
      <c r="M2307" s="48">
        <f t="shared" si="263"/>
        <v>105.24</v>
      </c>
      <c r="N2307" s="48">
        <f t="shared" si="264"/>
        <v>106.44</v>
      </c>
      <c r="O2307" s="49">
        <f t="shared" ca="1" si="267"/>
        <v>73721700</v>
      </c>
    </row>
    <row r="2308" spans="1:15" x14ac:dyDescent="0.25">
      <c r="A2308">
        <v>2293</v>
      </c>
      <c r="B2308" s="93">
        <v>38868</v>
      </c>
      <c r="C2308" s="48">
        <v>126.620003</v>
      </c>
      <c r="D2308" s="48">
        <v>127.510002</v>
      </c>
      <c r="E2308" s="48">
        <v>126.199997</v>
      </c>
      <c r="F2308" s="48">
        <v>127.510002</v>
      </c>
      <c r="G2308" s="49">
        <v>86926200</v>
      </c>
      <c r="H2308" s="48">
        <v>105.435278</v>
      </c>
      <c r="I2308" s="52">
        <f t="shared" si="265"/>
        <v>0.82687849067714703</v>
      </c>
      <c r="J2308" s="52">
        <f t="shared" ca="1" si="266"/>
        <v>1</v>
      </c>
      <c r="K2308" s="48">
        <f t="shared" si="261"/>
        <v>104.7</v>
      </c>
      <c r="L2308" s="48">
        <f t="shared" si="262"/>
        <v>105.44</v>
      </c>
      <c r="M2308" s="48">
        <f t="shared" si="263"/>
        <v>104.35</v>
      </c>
      <c r="N2308" s="48">
        <f t="shared" si="264"/>
        <v>105.44</v>
      </c>
      <c r="O2308" s="49">
        <f t="shared" ca="1" si="267"/>
        <v>86926200</v>
      </c>
    </row>
    <row r="2309" spans="1:15" x14ac:dyDescent="0.25">
      <c r="A2309">
        <v>2294</v>
      </c>
      <c r="B2309" s="93">
        <v>38867</v>
      </c>
      <c r="C2309" s="48">
        <v>127.970001</v>
      </c>
      <c r="D2309" s="48">
        <v>128</v>
      </c>
      <c r="E2309" s="48">
        <v>126.050003</v>
      </c>
      <c r="F2309" s="48">
        <v>126.099998</v>
      </c>
      <c r="G2309" s="49">
        <v>72419900</v>
      </c>
      <c r="H2309" s="48">
        <v>104.26937599999999</v>
      </c>
      <c r="I2309" s="52">
        <f t="shared" si="265"/>
        <v>0.82687849051353668</v>
      </c>
      <c r="J2309" s="52">
        <f t="shared" ca="1" si="266"/>
        <v>1</v>
      </c>
      <c r="K2309" s="48">
        <f t="shared" si="261"/>
        <v>105.82</v>
      </c>
      <c r="L2309" s="48">
        <f t="shared" si="262"/>
        <v>105.84</v>
      </c>
      <c r="M2309" s="48">
        <f t="shared" si="263"/>
        <v>104.23</v>
      </c>
      <c r="N2309" s="48">
        <f t="shared" si="264"/>
        <v>104.27</v>
      </c>
      <c r="O2309" s="49">
        <f t="shared" ca="1" si="267"/>
        <v>72419900</v>
      </c>
    </row>
    <row r="2310" spans="1:15" x14ac:dyDescent="0.25">
      <c r="A2310">
        <v>2295</v>
      </c>
      <c r="B2310" s="93">
        <v>38863</v>
      </c>
      <c r="C2310" s="48">
        <v>128.009995</v>
      </c>
      <c r="D2310" s="48">
        <v>128.38000500000001</v>
      </c>
      <c r="E2310" s="48">
        <v>127.510002</v>
      </c>
      <c r="F2310" s="48">
        <v>128.38000500000001</v>
      </c>
      <c r="G2310" s="49">
        <v>62989700</v>
      </c>
      <c r="H2310" s="48">
        <v>106.154664</v>
      </c>
      <c r="I2310" s="52">
        <f t="shared" si="265"/>
        <v>0.82687848469861014</v>
      </c>
      <c r="J2310" s="52">
        <f t="shared" ca="1" si="266"/>
        <v>1</v>
      </c>
      <c r="K2310" s="48">
        <f t="shared" si="261"/>
        <v>105.85</v>
      </c>
      <c r="L2310" s="48">
        <f t="shared" si="262"/>
        <v>106.15</v>
      </c>
      <c r="M2310" s="48">
        <f t="shared" si="263"/>
        <v>105.44</v>
      </c>
      <c r="N2310" s="48">
        <f t="shared" si="264"/>
        <v>106.15</v>
      </c>
      <c r="O2310" s="49">
        <f t="shared" ca="1" si="267"/>
        <v>62989700</v>
      </c>
    </row>
    <row r="2311" spans="1:15" x14ac:dyDescent="0.25">
      <c r="A2311">
        <v>2296</v>
      </c>
      <c r="B2311" s="93">
        <v>38862</v>
      </c>
      <c r="C2311" s="48">
        <v>126.91999800000001</v>
      </c>
      <c r="D2311" s="48">
        <v>127.730003</v>
      </c>
      <c r="E2311" s="48">
        <v>126.43</v>
      </c>
      <c r="F2311" s="48">
        <v>127.730003</v>
      </c>
      <c r="G2311" s="49">
        <v>78977900</v>
      </c>
      <c r="H2311" s="48">
        <v>105.617192</v>
      </c>
      <c r="I2311" s="52">
        <f t="shared" si="265"/>
        <v>0.82687848993474156</v>
      </c>
      <c r="J2311" s="52">
        <f t="shared" ca="1" si="266"/>
        <v>1</v>
      </c>
      <c r="K2311" s="48">
        <f t="shared" si="261"/>
        <v>104.95</v>
      </c>
      <c r="L2311" s="48">
        <f t="shared" si="262"/>
        <v>105.62</v>
      </c>
      <c r="M2311" s="48">
        <f t="shared" si="263"/>
        <v>104.54</v>
      </c>
      <c r="N2311" s="48">
        <f t="shared" si="264"/>
        <v>105.62</v>
      </c>
      <c r="O2311" s="49">
        <f t="shared" ca="1" si="267"/>
        <v>78977900</v>
      </c>
    </row>
    <row r="2312" spans="1:15" x14ac:dyDescent="0.25">
      <c r="A2312">
        <v>2297</v>
      </c>
      <c r="B2312" s="93">
        <v>38861</v>
      </c>
      <c r="C2312" s="48">
        <v>125.68</v>
      </c>
      <c r="D2312" s="48">
        <v>126.889999</v>
      </c>
      <c r="E2312" s="48">
        <v>124.760002</v>
      </c>
      <c r="F2312" s="48">
        <v>126.16999800000001</v>
      </c>
      <c r="G2312" s="49">
        <v>168405000</v>
      </c>
      <c r="H2312" s="48">
        <v>104.327257</v>
      </c>
      <c r="I2312" s="52">
        <f t="shared" si="265"/>
        <v>0.82687848659552166</v>
      </c>
      <c r="J2312" s="52">
        <f t="shared" ca="1" si="266"/>
        <v>1</v>
      </c>
      <c r="K2312" s="48">
        <f t="shared" si="261"/>
        <v>103.92</v>
      </c>
      <c r="L2312" s="48">
        <f t="shared" si="262"/>
        <v>104.92</v>
      </c>
      <c r="M2312" s="48">
        <f t="shared" si="263"/>
        <v>103.16</v>
      </c>
      <c r="N2312" s="48">
        <f t="shared" si="264"/>
        <v>104.33</v>
      </c>
      <c r="O2312" s="49">
        <f t="shared" ca="1" si="267"/>
        <v>168405000</v>
      </c>
    </row>
    <row r="2313" spans="1:15" x14ac:dyDescent="0.25">
      <c r="A2313">
        <v>2298</v>
      </c>
      <c r="B2313" s="93">
        <v>38860</v>
      </c>
      <c r="C2313" s="48">
        <v>127.18</v>
      </c>
      <c r="D2313" s="48">
        <v>127.629997</v>
      </c>
      <c r="E2313" s="48">
        <v>125.16999800000001</v>
      </c>
      <c r="F2313" s="48">
        <v>125.16999800000001</v>
      </c>
      <c r="G2313" s="49">
        <v>92006500</v>
      </c>
      <c r="H2313" s="48">
        <v>103.500379</v>
      </c>
      <c r="I2313" s="52">
        <f t="shared" si="265"/>
        <v>0.82687849048299888</v>
      </c>
      <c r="J2313" s="52">
        <f t="shared" ca="1" si="266"/>
        <v>1</v>
      </c>
      <c r="K2313" s="48">
        <f t="shared" si="261"/>
        <v>105.16</v>
      </c>
      <c r="L2313" s="48">
        <f t="shared" si="262"/>
        <v>105.53</v>
      </c>
      <c r="M2313" s="48">
        <f t="shared" si="263"/>
        <v>103.5</v>
      </c>
      <c r="N2313" s="48">
        <f t="shared" si="264"/>
        <v>103.5</v>
      </c>
      <c r="O2313" s="49">
        <f t="shared" ca="1" si="267"/>
        <v>92006500</v>
      </c>
    </row>
    <row r="2314" spans="1:15" x14ac:dyDescent="0.25">
      <c r="A2314">
        <v>2299</v>
      </c>
      <c r="B2314" s="93">
        <v>38859</v>
      </c>
      <c r="C2314" s="48">
        <v>126.279999</v>
      </c>
      <c r="D2314" s="48">
        <v>127.16999800000001</v>
      </c>
      <c r="E2314" s="48">
        <v>125.5</v>
      </c>
      <c r="F2314" s="48">
        <v>126.129997</v>
      </c>
      <c r="G2314" s="49">
        <v>110852800</v>
      </c>
      <c r="H2314" s="48">
        <v>104.29418099999999</v>
      </c>
      <c r="I2314" s="52">
        <f t="shared" si="265"/>
        <v>0.82687848632867245</v>
      </c>
      <c r="J2314" s="52">
        <f t="shared" ca="1" si="266"/>
        <v>1</v>
      </c>
      <c r="K2314" s="48">
        <f t="shared" si="261"/>
        <v>104.42</v>
      </c>
      <c r="L2314" s="48">
        <f t="shared" si="262"/>
        <v>105.15</v>
      </c>
      <c r="M2314" s="48">
        <f t="shared" si="263"/>
        <v>103.77</v>
      </c>
      <c r="N2314" s="48">
        <f t="shared" si="264"/>
        <v>104.29</v>
      </c>
      <c r="O2314" s="49">
        <f t="shared" ca="1" si="267"/>
        <v>110852800</v>
      </c>
    </row>
    <row r="2315" spans="1:15" x14ac:dyDescent="0.25">
      <c r="A2315">
        <v>2300</v>
      </c>
      <c r="B2315" s="93">
        <v>38856</v>
      </c>
      <c r="C2315" s="48">
        <v>126.870003</v>
      </c>
      <c r="D2315" s="48">
        <v>127.489998</v>
      </c>
      <c r="E2315" s="48">
        <v>125.800003</v>
      </c>
      <c r="F2315" s="48">
        <v>127.099998</v>
      </c>
      <c r="G2315" s="49">
        <v>124309400</v>
      </c>
      <c r="H2315" s="48">
        <v>105.096255</v>
      </c>
      <c r="I2315" s="52">
        <f t="shared" si="265"/>
        <v>0.82687849452208484</v>
      </c>
      <c r="J2315" s="52">
        <f t="shared" ca="1" si="266"/>
        <v>1</v>
      </c>
      <c r="K2315" s="48">
        <f t="shared" si="261"/>
        <v>104.91</v>
      </c>
      <c r="L2315" s="48">
        <f t="shared" si="262"/>
        <v>105.42</v>
      </c>
      <c r="M2315" s="48">
        <f t="shared" si="263"/>
        <v>104.02</v>
      </c>
      <c r="N2315" s="48">
        <f t="shared" si="264"/>
        <v>105.1</v>
      </c>
      <c r="O2315" s="49">
        <f t="shared" ca="1" si="267"/>
        <v>124309400</v>
      </c>
    </row>
    <row r="2316" spans="1:15" x14ac:dyDescent="0.25">
      <c r="A2316">
        <v>2301</v>
      </c>
      <c r="B2316" s="93">
        <v>38855</v>
      </c>
      <c r="C2316" s="48">
        <v>127.349998</v>
      </c>
      <c r="D2316" s="48">
        <v>127.75</v>
      </c>
      <c r="E2316" s="48">
        <v>126.110001</v>
      </c>
      <c r="F2316" s="48">
        <v>126.209999</v>
      </c>
      <c r="G2316" s="49">
        <v>87906300</v>
      </c>
      <c r="H2316" s="48">
        <v>104.360333</v>
      </c>
      <c r="I2316" s="52">
        <f t="shared" si="265"/>
        <v>0.82687848686220178</v>
      </c>
      <c r="J2316" s="52">
        <f t="shared" ca="1" si="266"/>
        <v>1</v>
      </c>
      <c r="K2316" s="48">
        <f t="shared" si="261"/>
        <v>105.3</v>
      </c>
      <c r="L2316" s="48">
        <f t="shared" si="262"/>
        <v>105.63</v>
      </c>
      <c r="M2316" s="48">
        <f t="shared" si="263"/>
        <v>104.28</v>
      </c>
      <c r="N2316" s="48">
        <f t="shared" si="264"/>
        <v>104.36</v>
      </c>
      <c r="O2316" s="49">
        <f t="shared" ca="1" si="267"/>
        <v>87906300</v>
      </c>
    </row>
    <row r="2317" spans="1:15" x14ac:dyDescent="0.25">
      <c r="A2317">
        <v>2302</v>
      </c>
      <c r="B2317" s="93">
        <v>38854</v>
      </c>
      <c r="C2317" s="48">
        <v>128.66999799999999</v>
      </c>
      <c r="D2317" s="48">
        <v>129.10000600000001</v>
      </c>
      <c r="E2317" s="48">
        <v>126.769997</v>
      </c>
      <c r="F2317" s="48">
        <v>126.849998</v>
      </c>
      <c r="G2317" s="49">
        <v>144789500</v>
      </c>
      <c r="H2317" s="48">
        <v>104.889535</v>
      </c>
      <c r="I2317" s="52">
        <f t="shared" si="265"/>
        <v>0.82687849155504123</v>
      </c>
      <c r="J2317" s="52">
        <f t="shared" ca="1" si="266"/>
        <v>1</v>
      </c>
      <c r="K2317" s="48">
        <f t="shared" si="261"/>
        <v>106.39</v>
      </c>
      <c r="L2317" s="48">
        <f t="shared" si="262"/>
        <v>106.75</v>
      </c>
      <c r="M2317" s="48">
        <f t="shared" si="263"/>
        <v>104.82</v>
      </c>
      <c r="N2317" s="48">
        <f t="shared" si="264"/>
        <v>104.89</v>
      </c>
      <c r="O2317" s="49">
        <f t="shared" ca="1" si="267"/>
        <v>144789500</v>
      </c>
    </row>
    <row r="2318" spans="1:15" x14ac:dyDescent="0.25">
      <c r="A2318">
        <v>2303</v>
      </c>
      <c r="B2318" s="93">
        <v>38853</v>
      </c>
      <c r="C2318" s="48">
        <v>129.759995</v>
      </c>
      <c r="D2318" s="48">
        <v>130</v>
      </c>
      <c r="E2318" s="48">
        <v>129.009995</v>
      </c>
      <c r="F2318" s="48">
        <v>129.30999800000001</v>
      </c>
      <c r="G2318" s="49">
        <v>62137600</v>
      </c>
      <c r="H2318" s="48">
        <v>106.923655</v>
      </c>
      <c r="I2318" s="52">
        <f t="shared" si="265"/>
        <v>0.82687848313167545</v>
      </c>
      <c r="J2318" s="52">
        <f t="shared" ca="1" si="266"/>
        <v>1</v>
      </c>
      <c r="K2318" s="48">
        <f t="shared" si="261"/>
        <v>107.3</v>
      </c>
      <c r="L2318" s="48">
        <f t="shared" si="262"/>
        <v>107.49</v>
      </c>
      <c r="M2318" s="48">
        <f t="shared" si="263"/>
        <v>106.68</v>
      </c>
      <c r="N2318" s="48">
        <f t="shared" si="264"/>
        <v>106.92</v>
      </c>
      <c r="O2318" s="49">
        <f t="shared" ca="1" si="267"/>
        <v>62137600</v>
      </c>
    </row>
    <row r="2319" spans="1:15" x14ac:dyDescent="0.25">
      <c r="A2319">
        <v>2304</v>
      </c>
      <c r="B2319" s="93">
        <v>38852</v>
      </c>
      <c r="C2319" s="48">
        <v>128.78999300000001</v>
      </c>
      <c r="D2319" s="48">
        <v>129.740005</v>
      </c>
      <c r="E2319" s="48">
        <v>128.61000100000001</v>
      </c>
      <c r="F2319" s="48">
        <v>129.5</v>
      </c>
      <c r="G2319" s="49">
        <v>84029300</v>
      </c>
      <c r="H2319" s="48">
        <v>107.080764</v>
      </c>
      <c r="I2319" s="52">
        <f t="shared" si="265"/>
        <v>0.82687848648648654</v>
      </c>
      <c r="J2319" s="52">
        <f t="shared" ca="1" si="266"/>
        <v>1</v>
      </c>
      <c r="K2319" s="48">
        <f t="shared" si="261"/>
        <v>106.49</v>
      </c>
      <c r="L2319" s="48">
        <f t="shared" si="262"/>
        <v>107.28</v>
      </c>
      <c r="M2319" s="48">
        <f t="shared" si="263"/>
        <v>106.34</v>
      </c>
      <c r="N2319" s="48">
        <f t="shared" si="264"/>
        <v>107.08</v>
      </c>
      <c r="O2319" s="49">
        <f t="shared" ca="1" si="267"/>
        <v>84029300</v>
      </c>
    </row>
    <row r="2320" spans="1:15" x14ac:dyDescent="0.25">
      <c r="A2320">
        <v>2305</v>
      </c>
      <c r="B2320" s="93">
        <v>38849</v>
      </c>
      <c r="C2320" s="48">
        <v>130.36000100000001</v>
      </c>
      <c r="D2320" s="48">
        <v>130.720001</v>
      </c>
      <c r="E2320" s="48">
        <v>129.19000199999999</v>
      </c>
      <c r="F2320" s="48">
        <v>129.240005</v>
      </c>
      <c r="G2320" s="49">
        <v>91726500</v>
      </c>
      <c r="H2320" s="48">
        <v>106.86578</v>
      </c>
      <c r="I2320" s="52">
        <f t="shared" si="265"/>
        <v>0.82687848859182578</v>
      </c>
      <c r="J2320" s="52">
        <f t="shared" ca="1" si="266"/>
        <v>1</v>
      </c>
      <c r="K2320" s="48">
        <f t="shared" ref="K2320:K2383" si="268">ROUND($I2320*C2320,2)</f>
        <v>107.79</v>
      </c>
      <c r="L2320" s="48">
        <f t="shared" ref="L2320:L2383" si="269">ROUND($I2320*D2320,2)</f>
        <v>108.09</v>
      </c>
      <c r="M2320" s="48">
        <f t="shared" ref="M2320:M2383" si="270">ROUND($I2320*E2320,2)</f>
        <v>106.82</v>
      </c>
      <c r="N2320" s="48">
        <f t="shared" ref="N2320:N2383" si="271">ROUND($I2320*F2320,2)</f>
        <v>106.87</v>
      </c>
      <c r="O2320" s="49">
        <f t="shared" ca="1" si="267"/>
        <v>91726500</v>
      </c>
    </row>
    <row r="2321" spans="1:15" x14ac:dyDescent="0.25">
      <c r="A2321">
        <v>2306</v>
      </c>
      <c r="B2321" s="93">
        <v>38848</v>
      </c>
      <c r="C2321" s="48">
        <v>132.509995</v>
      </c>
      <c r="D2321" s="48">
        <v>132.550003</v>
      </c>
      <c r="E2321" s="48">
        <v>130.520004</v>
      </c>
      <c r="F2321" s="48">
        <v>130.949997</v>
      </c>
      <c r="G2321" s="49">
        <v>80626900</v>
      </c>
      <c r="H2321" s="48">
        <v>108.279735</v>
      </c>
      <c r="I2321" s="52">
        <f t="shared" si="265"/>
        <v>0.82687848400637998</v>
      </c>
      <c r="J2321" s="52">
        <f t="shared" ca="1" si="266"/>
        <v>1</v>
      </c>
      <c r="K2321" s="48">
        <f t="shared" si="268"/>
        <v>109.57</v>
      </c>
      <c r="L2321" s="48">
        <f t="shared" si="269"/>
        <v>109.6</v>
      </c>
      <c r="M2321" s="48">
        <f t="shared" si="270"/>
        <v>107.92</v>
      </c>
      <c r="N2321" s="48">
        <f t="shared" si="271"/>
        <v>108.28</v>
      </c>
      <c r="O2321" s="49">
        <f t="shared" ca="1" si="267"/>
        <v>80626900</v>
      </c>
    </row>
    <row r="2322" spans="1:15" x14ac:dyDescent="0.25">
      <c r="A2322">
        <v>2307</v>
      </c>
      <c r="B2322" s="93">
        <v>38847</v>
      </c>
      <c r="C2322" s="48">
        <v>132.41000399999999</v>
      </c>
      <c r="D2322" s="48">
        <v>132.75</v>
      </c>
      <c r="E2322" s="48">
        <v>131.88999899999999</v>
      </c>
      <c r="F2322" s="48">
        <v>132.550003</v>
      </c>
      <c r="G2322" s="49">
        <v>64378200</v>
      </c>
      <c r="H2322" s="48">
        <v>109.602746</v>
      </c>
      <c r="I2322" s="52">
        <f t="shared" ref="I2322:I2385" si="272">H2322/F2322</f>
        <v>0.82687848750935145</v>
      </c>
      <c r="J2322" s="52">
        <f t="shared" ref="J2322:J2385" ca="1" si="273">INDEX(OFFSET($T$15,0,0,$S$13+1,1),MATCH(B2322,OFFSET($Q$15,0,0,$S$13+1,1),-1))</f>
        <v>1</v>
      </c>
      <c r="K2322" s="48">
        <f t="shared" si="268"/>
        <v>109.49</v>
      </c>
      <c r="L2322" s="48">
        <f t="shared" si="269"/>
        <v>109.77</v>
      </c>
      <c r="M2322" s="48">
        <f t="shared" si="270"/>
        <v>109.06</v>
      </c>
      <c r="N2322" s="48">
        <f t="shared" si="271"/>
        <v>109.6</v>
      </c>
      <c r="O2322" s="49">
        <f t="shared" ref="O2322:O2385" ca="1" si="274">G2322*J2322</f>
        <v>64378200</v>
      </c>
    </row>
    <row r="2323" spans="1:15" x14ac:dyDescent="0.25">
      <c r="A2323">
        <v>2308</v>
      </c>
      <c r="B2323" s="93">
        <v>38846</v>
      </c>
      <c r="C2323" s="48">
        <v>132.41999799999999</v>
      </c>
      <c r="D2323" s="48">
        <v>132.770004</v>
      </c>
      <c r="E2323" s="48">
        <v>132.30999800000001</v>
      </c>
      <c r="F2323" s="48">
        <v>132.61999499999999</v>
      </c>
      <c r="G2323" s="49">
        <v>29864000</v>
      </c>
      <c r="H2323" s="48">
        <v>109.66062100000001</v>
      </c>
      <c r="I2323" s="52">
        <f t="shared" si="272"/>
        <v>0.82687848842099576</v>
      </c>
      <c r="J2323" s="52">
        <f t="shared" ca="1" si="273"/>
        <v>1</v>
      </c>
      <c r="K2323" s="48">
        <f t="shared" si="268"/>
        <v>109.5</v>
      </c>
      <c r="L2323" s="48">
        <f t="shared" si="269"/>
        <v>109.78</v>
      </c>
      <c r="M2323" s="48">
        <f t="shared" si="270"/>
        <v>109.4</v>
      </c>
      <c r="N2323" s="48">
        <f t="shared" si="271"/>
        <v>109.66</v>
      </c>
      <c r="O2323" s="49">
        <f t="shared" ca="1" si="274"/>
        <v>29864000</v>
      </c>
    </row>
    <row r="2324" spans="1:15" x14ac:dyDescent="0.25">
      <c r="A2324">
        <v>2309</v>
      </c>
      <c r="B2324" s="93">
        <v>38845</v>
      </c>
      <c r="C2324" s="48">
        <v>132.509995</v>
      </c>
      <c r="D2324" s="48">
        <v>132.770004</v>
      </c>
      <c r="E2324" s="48">
        <v>132.36000100000001</v>
      </c>
      <c r="F2324" s="48">
        <v>132.36000100000001</v>
      </c>
      <c r="G2324" s="49">
        <v>30016700</v>
      </c>
      <c r="H2324" s="48">
        <v>109.445637</v>
      </c>
      <c r="I2324" s="52">
        <f t="shared" si="272"/>
        <v>0.82687848423331456</v>
      </c>
      <c r="J2324" s="52">
        <f t="shared" ca="1" si="273"/>
        <v>1</v>
      </c>
      <c r="K2324" s="48">
        <f t="shared" si="268"/>
        <v>109.57</v>
      </c>
      <c r="L2324" s="48">
        <f t="shared" si="269"/>
        <v>109.78</v>
      </c>
      <c r="M2324" s="48">
        <f t="shared" si="270"/>
        <v>109.45</v>
      </c>
      <c r="N2324" s="48">
        <f t="shared" si="271"/>
        <v>109.45</v>
      </c>
      <c r="O2324" s="49">
        <f t="shared" ca="1" si="274"/>
        <v>30016700</v>
      </c>
    </row>
    <row r="2325" spans="1:15" x14ac:dyDescent="0.25">
      <c r="A2325">
        <v>2310</v>
      </c>
      <c r="B2325" s="93">
        <v>38842</v>
      </c>
      <c r="C2325" s="48">
        <v>132.050003</v>
      </c>
      <c r="D2325" s="48">
        <v>132.800003</v>
      </c>
      <c r="E2325" s="48">
        <v>131.85000600000001</v>
      </c>
      <c r="F2325" s="48">
        <v>132.520004</v>
      </c>
      <c r="G2325" s="49">
        <v>62588200</v>
      </c>
      <c r="H2325" s="48">
        <v>109.577941</v>
      </c>
      <c r="I2325" s="52">
        <f t="shared" si="272"/>
        <v>0.82687849149174486</v>
      </c>
      <c r="J2325" s="52">
        <f t="shared" ca="1" si="273"/>
        <v>1</v>
      </c>
      <c r="K2325" s="48">
        <f t="shared" si="268"/>
        <v>109.19</v>
      </c>
      <c r="L2325" s="48">
        <f t="shared" si="269"/>
        <v>109.81</v>
      </c>
      <c r="M2325" s="48">
        <f t="shared" si="270"/>
        <v>109.02</v>
      </c>
      <c r="N2325" s="48">
        <f t="shared" si="271"/>
        <v>109.58</v>
      </c>
      <c r="O2325" s="49">
        <f t="shared" ca="1" si="274"/>
        <v>62588200</v>
      </c>
    </row>
    <row r="2326" spans="1:15" x14ac:dyDescent="0.25">
      <c r="A2326">
        <v>2311</v>
      </c>
      <c r="B2326" s="93">
        <v>38841</v>
      </c>
      <c r="C2326" s="48">
        <v>131.08000200000001</v>
      </c>
      <c r="D2326" s="48">
        <v>131.61999499999999</v>
      </c>
      <c r="E2326" s="48">
        <v>130.970001</v>
      </c>
      <c r="F2326" s="48">
        <v>131.36000100000001</v>
      </c>
      <c r="G2326" s="49">
        <v>42921400</v>
      </c>
      <c r="H2326" s="48">
        <v>108.618759</v>
      </c>
      <c r="I2326" s="52">
        <f t="shared" si="272"/>
        <v>0.8268784879196216</v>
      </c>
      <c r="J2326" s="52">
        <f t="shared" ca="1" si="273"/>
        <v>1</v>
      </c>
      <c r="K2326" s="48">
        <f t="shared" si="268"/>
        <v>108.39</v>
      </c>
      <c r="L2326" s="48">
        <f t="shared" si="269"/>
        <v>108.83</v>
      </c>
      <c r="M2326" s="48">
        <f t="shared" si="270"/>
        <v>108.3</v>
      </c>
      <c r="N2326" s="48">
        <f t="shared" si="271"/>
        <v>108.62</v>
      </c>
      <c r="O2326" s="49">
        <f t="shared" ca="1" si="274"/>
        <v>42921400</v>
      </c>
    </row>
    <row r="2327" spans="1:15" x14ac:dyDescent="0.25">
      <c r="A2327">
        <v>2312</v>
      </c>
      <c r="B2327" s="93">
        <v>38840</v>
      </c>
      <c r="C2327" s="48">
        <v>131.14999399999999</v>
      </c>
      <c r="D2327" s="48">
        <v>131.320007</v>
      </c>
      <c r="E2327" s="48">
        <v>130.449997</v>
      </c>
      <c r="F2327" s="48">
        <v>130.88999899999999</v>
      </c>
      <c r="G2327" s="49">
        <v>60821300</v>
      </c>
      <c r="H2327" s="48">
        <v>108.230125</v>
      </c>
      <c r="I2327" s="52">
        <f t="shared" si="272"/>
        <v>0.82687849206874864</v>
      </c>
      <c r="J2327" s="52">
        <f t="shared" ca="1" si="273"/>
        <v>1</v>
      </c>
      <c r="K2327" s="48">
        <f t="shared" si="268"/>
        <v>108.45</v>
      </c>
      <c r="L2327" s="48">
        <f t="shared" si="269"/>
        <v>108.59</v>
      </c>
      <c r="M2327" s="48">
        <f t="shared" si="270"/>
        <v>107.87</v>
      </c>
      <c r="N2327" s="48">
        <f t="shared" si="271"/>
        <v>108.23</v>
      </c>
      <c r="O2327" s="49">
        <f t="shared" ca="1" si="274"/>
        <v>60821300</v>
      </c>
    </row>
    <row r="2328" spans="1:15" x14ac:dyDescent="0.25">
      <c r="A2328">
        <v>2313</v>
      </c>
      <c r="B2328" s="93">
        <v>38839</v>
      </c>
      <c r="C2328" s="48">
        <v>131.009995</v>
      </c>
      <c r="D2328" s="48">
        <v>131.46000699999999</v>
      </c>
      <c r="E2328" s="48">
        <v>130.740005</v>
      </c>
      <c r="F2328" s="48">
        <v>131.38000500000001</v>
      </c>
      <c r="G2328" s="49">
        <v>49063500</v>
      </c>
      <c r="H2328" s="48">
        <v>108.6353</v>
      </c>
      <c r="I2328" s="52">
        <f t="shared" si="272"/>
        <v>0.82687848885376425</v>
      </c>
      <c r="J2328" s="52">
        <f t="shared" ca="1" si="273"/>
        <v>1</v>
      </c>
      <c r="K2328" s="48">
        <f t="shared" si="268"/>
        <v>108.33</v>
      </c>
      <c r="L2328" s="48">
        <f t="shared" si="269"/>
        <v>108.7</v>
      </c>
      <c r="M2328" s="48">
        <f t="shared" si="270"/>
        <v>108.11</v>
      </c>
      <c r="N2328" s="48">
        <f t="shared" si="271"/>
        <v>108.64</v>
      </c>
      <c r="O2328" s="49">
        <f t="shared" ca="1" si="274"/>
        <v>49063500</v>
      </c>
    </row>
    <row r="2329" spans="1:15" x14ac:dyDescent="0.25">
      <c r="A2329">
        <v>2314</v>
      </c>
      <c r="B2329" s="93">
        <v>38838</v>
      </c>
      <c r="C2329" s="48">
        <v>131.470001</v>
      </c>
      <c r="D2329" s="48">
        <v>131.800003</v>
      </c>
      <c r="E2329" s="48">
        <v>130.320007</v>
      </c>
      <c r="F2329" s="48">
        <v>130.39999399999999</v>
      </c>
      <c r="G2329" s="49">
        <v>64990300</v>
      </c>
      <c r="H2329" s="48">
        <v>107.82495</v>
      </c>
      <c r="I2329" s="52">
        <f t="shared" si="272"/>
        <v>0.82687848896680172</v>
      </c>
      <c r="J2329" s="52">
        <f t="shared" ca="1" si="273"/>
        <v>1</v>
      </c>
      <c r="K2329" s="48">
        <f t="shared" si="268"/>
        <v>108.71</v>
      </c>
      <c r="L2329" s="48">
        <f t="shared" si="269"/>
        <v>108.98</v>
      </c>
      <c r="M2329" s="48">
        <f t="shared" si="270"/>
        <v>107.76</v>
      </c>
      <c r="N2329" s="48">
        <f t="shared" si="271"/>
        <v>107.82</v>
      </c>
      <c r="O2329" s="49">
        <f t="shared" ca="1" si="274"/>
        <v>64990300</v>
      </c>
    </row>
    <row r="2330" spans="1:15" x14ac:dyDescent="0.25">
      <c r="A2330">
        <v>2315</v>
      </c>
      <c r="B2330" s="93">
        <v>38835</v>
      </c>
      <c r="C2330" s="48">
        <v>130.78999300000001</v>
      </c>
      <c r="D2330" s="48">
        <v>131.75</v>
      </c>
      <c r="E2330" s="48">
        <v>130.71000699999999</v>
      </c>
      <c r="F2330" s="48">
        <v>131.470001</v>
      </c>
      <c r="G2330" s="49">
        <v>55854400</v>
      </c>
      <c r="H2330" s="48">
        <v>108.709716</v>
      </c>
      <c r="I2330" s="52">
        <f t="shared" si="272"/>
        <v>0.82687849070602804</v>
      </c>
      <c r="J2330" s="52">
        <f t="shared" ca="1" si="273"/>
        <v>1</v>
      </c>
      <c r="K2330" s="48">
        <f t="shared" si="268"/>
        <v>108.15</v>
      </c>
      <c r="L2330" s="48">
        <f t="shared" si="269"/>
        <v>108.94</v>
      </c>
      <c r="M2330" s="48">
        <f t="shared" si="270"/>
        <v>108.08</v>
      </c>
      <c r="N2330" s="48">
        <f t="shared" si="271"/>
        <v>108.71</v>
      </c>
      <c r="O2330" s="49">
        <f t="shared" ca="1" si="274"/>
        <v>55854400</v>
      </c>
    </row>
    <row r="2331" spans="1:15" x14ac:dyDescent="0.25">
      <c r="A2331">
        <v>2316</v>
      </c>
      <c r="B2331" s="93">
        <v>38834</v>
      </c>
      <c r="C2331" s="48">
        <v>129.89999399999999</v>
      </c>
      <c r="D2331" s="48">
        <v>131.63000500000001</v>
      </c>
      <c r="E2331" s="48">
        <v>129.58999600000001</v>
      </c>
      <c r="F2331" s="48">
        <v>131.029999</v>
      </c>
      <c r="G2331" s="49">
        <v>124478600</v>
      </c>
      <c r="H2331" s="48">
        <v>108.345887</v>
      </c>
      <c r="I2331" s="52">
        <f t="shared" si="272"/>
        <v>0.82687848452170098</v>
      </c>
      <c r="J2331" s="52">
        <f t="shared" ca="1" si="273"/>
        <v>1</v>
      </c>
      <c r="K2331" s="48">
        <f t="shared" si="268"/>
        <v>107.41</v>
      </c>
      <c r="L2331" s="48">
        <f t="shared" si="269"/>
        <v>108.84</v>
      </c>
      <c r="M2331" s="48">
        <f t="shared" si="270"/>
        <v>107.16</v>
      </c>
      <c r="N2331" s="48">
        <f t="shared" si="271"/>
        <v>108.35</v>
      </c>
      <c r="O2331" s="49">
        <f t="shared" ca="1" si="274"/>
        <v>124478600</v>
      </c>
    </row>
    <row r="2332" spans="1:15" x14ac:dyDescent="0.25">
      <c r="A2332">
        <v>2317</v>
      </c>
      <c r="B2332" s="93">
        <v>38833</v>
      </c>
      <c r="C2332" s="48">
        <v>130.5</v>
      </c>
      <c r="D2332" s="48">
        <v>131.13999899999999</v>
      </c>
      <c r="E2332" s="48">
        <v>130.300003</v>
      </c>
      <c r="F2332" s="48">
        <v>130.39999399999999</v>
      </c>
      <c r="G2332" s="49">
        <v>67262400</v>
      </c>
      <c r="H2332" s="48">
        <v>107.82495</v>
      </c>
      <c r="I2332" s="52">
        <f t="shared" si="272"/>
        <v>0.82687848896680172</v>
      </c>
      <c r="J2332" s="52">
        <f t="shared" ca="1" si="273"/>
        <v>1</v>
      </c>
      <c r="K2332" s="48">
        <f t="shared" si="268"/>
        <v>107.91</v>
      </c>
      <c r="L2332" s="48">
        <f t="shared" si="269"/>
        <v>108.44</v>
      </c>
      <c r="M2332" s="48">
        <f t="shared" si="270"/>
        <v>107.74</v>
      </c>
      <c r="N2332" s="48">
        <f t="shared" si="271"/>
        <v>107.82</v>
      </c>
      <c r="O2332" s="49">
        <f t="shared" ca="1" si="274"/>
        <v>67262400</v>
      </c>
    </row>
    <row r="2333" spans="1:15" x14ac:dyDescent="0.25">
      <c r="A2333">
        <v>2318</v>
      </c>
      <c r="B2333" s="93">
        <v>38832</v>
      </c>
      <c r="C2333" s="48">
        <v>131.03999300000001</v>
      </c>
      <c r="D2333" s="48">
        <v>131.11999499999999</v>
      </c>
      <c r="E2333" s="48">
        <v>129.91999799999999</v>
      </c>
      <c r="F2333" s="48">
        <v>130.36999499999999</v>
      </c>
      <c r="G2333" s="49">
        <v>84359800</v>
      </c>
      <c r="H2333" s="48">
        <v>107.800144</v>
      </c>
      <c r="I2333" s="52">
        <f t="shared" si="272"/>
        <v>0.82687848534472996</v>
      </c>
      <c r="J2333" s="52">
        <f t="shared" ca="1" si="273"/>
        <v>1</v>
      </c>
      <c r="K2333" s="48">
        <f t="shared" si="268"/>
        <v>108.35</v>
      </c>
      <c r="L2333" s="48">
        <f t="shared" si="269"/>
        <v>108.42</v>
      </c>
      <c r="M2333" s="48">
        <f t="shared" si="270"/>
        <v>107.43</v>
      </c>
      <c r="N2333" s="48">
        <f t="shared" si="271"/>
        <v>107.8</v>
      </c>
      <c r="O2333" s="49">
        <f t="shared" ca="1" si="274"/>
        <v>84359800</v>
      </c>
    </row>
    <row r="2334" spans="1:15" x14ac:dyDescent="0.25">
      <c r="A2334">
        <v>2319</v>
      </c>
      <c r="B2334" s="93">
        <v>38831</v>
      </c>
      <c r="C2334" s="48">
        <v>130.88999899999999</v>
      </c>
      <c r="D2334" s="48">
        <v>131.070007</v>
      </c>
      <c r="E2334" s="48">
        <v>130.38000500000001</v>
      </c>
      <c r="F2334" s="48">
        <v>130.91000399999999</v>
      </c>
      <c r="G2334" s="49">
        <v>52546400</v>
      </c>
      <c r="H2334" s="48">
        <v>108.246666</v>
      </c>
      <c r="I2334" s="52">
        <f t="shared" si="272"/>
        <v>0.82687848668922215</v>
      </c>
      <c r="J2334" s="52">
        <f t="shared" ca="1" si="273"/>
        <v>1</v>
      </c>
      <c r="K2334" s="48">
        <f t="shared" si="268"/>
        <v>108.23</v>
      </c>
      <c r="L2334" s="48">
        <f t="shared" si="269"/>
        <v>108.38</v>
      </c>
      <c r="M2334" s="48">
        <f t="shared" si="270"/>
        <v>107.81</v>
      </c>
      <c r="N2334" s="48">
        <f t="shared" si="271"/>
        <v>108.25</v>
      </c>
      <c r="O2334" s="49">
        <f t="shared" ca="1" si="274"/>
        <v>52546400</v>
      </c>
    </row>
    <row r="2335" spans="1:15" x14ac:dyDescent="0.25">
      <c r="A2335">
        <v>2320</v>
      </c>
      <c r="B2335" s="93">
        <v>38828</v>
      </c>
      <c r="C2335" s="48">
        <v>131.69000199999999</v>
      </c>
      <c r="D2335" s="48">
        <v>131.78999300000001</v>
      </c>
      <c r="E2335" s="48">
        <v>130.61999499999999</v>
      </c>
      <c r="F2335" s="48">
        <v>131.14999399999999</v>
      </c>
      <c r="G2335" s="49">
        <v>72342600</v>
      </c>
      <c r="H2335" s="48">
        <v>108.445109</v>
      </c>
      <c r="I2335" s="52">
        <f t="shared" si="272"/>
        <v>0.82687848998300384</v>
      </c>
      <c r="J2335" s="52">
        <f t="shared" ca="1" si="273"/>
        <v>1</v>
      </c>
      <c r="K2335" s="48">
        <f t="shared" si="268"/>
        <v>108.89</v>
      </c>
      <c r="L2335" s="48">
        <f t="shared" si="269"/>
        <v>108.97</v>
      </c>
      <c r="M2335" s="48">
        <f t="shared" si="270"/>
        <v>108.01</v>
      </c>
      <c r="N2335" s="48">
        <f t="shared" si="271"/>
        <v>108.45</v>
      </c>
      <c r="O2335" s="49">
        <f t="shared" ca="1" si="274"/>
        <v>72342600</v>
      </c>
    </row>
    <row r="2336" spans="1:15" x14ac:dyDescent="0.25">
      <c r="A2336">
        <v>2321</v>
      </c>
      <c r="B2336" s="93">
        <v>38827</v>
      </c>
      <c r="C2336" s="48">
        <v>131</v>
      </c>
      <c r="D2336" s="48">
        <v>131.86000100000001</v>
      </c>
      <c r="E2336" s="48">
        <v>130.60000600000001</v>
      </c>
      <c r="F2336" s="48">
        <v>131.13000500000001</v>
      </c>
      <c r="G2336" s="49">
        <v>86005500</v>
      </c>
      <c r="H2336" s="48">
        <v>108.42858</v>
      </c>
      <c r="I2336" s="52">
        <f t="shared" si="272"/>
        <v>0.82687848597275648</v>
      </c>
      <c r="J2336" s="52">
        <f t="shared" ca="1" si="273"/>
        <v>1</v>
      </c>
      <c r="K2336" s="48">
        <f t="shared" si="268"/>
        <v>108.32</v>
      </c>
      <c r="L2336" s="48">
        <f t="shared" si="269"/>
        <v>109.03</v>
      </c>
      <c r="M2336" s="48">
        <f t="shared" si="270"/>
        <v>107.99</v>
      </c>
      <c r="N2336" s="48">
        <f t="shared" si="271"/>
        <v>108.43</v>
      </c>
      <c r="O2336" s="49">
        <f t="shared" ca="1" si="274"/>
        <v>86005500</v>
      </c>
    </row>
    <row r="2337" spans="1:15" x14ac:dyDescent="0.25">
      <c r="A2337">
        <v>2322</v>
      </c>
      <c r="B2337" s="93">
        <v>38826</v>
      </c>
      <c r="C2337" s="48">
        <v>130.75</v>
      </c>
      <c r="D2337" s="48">
        <v>131.070007</v>
      </c>
      <c r="E2337" s="48">
        <v>130.240005</v>
      </c>
      <c r="F2337" s="48">
        <v>130.949997</v>
      </c>
      <c r="G2337" s="49">
        <v>87269000</v>
      </c>
      <c r="H2337" s="48">
        <v>108.279735</v>
      </c>
      <c r="I2337" s="52">
        <f t="shared" si="272"/>
        <v>0.82687848400637998</v>
      </c>
      <c r="J2337" s="52">
        <f t="shared" ca="1" si="273"/>
        <v>1</v>
      </c>
      <c r="K2337" s="48">
        <f t="shared" si="268"/>
        <v>108.11</v>
      </c>
      <c r="L2337" s="48">
        <f t="shared" si="269"/>
        <v>108.38</v>
      </c>
      <c r="M2337" s="48">
        <f t="shared" si="270"/>
        <v>107.69</v>
      </c>
      <c r="N2337" s="48">
        <f t="shared" si="271"/>
        <v>108.28</v>
      </c>
      <c r="O2337" s="49">
        <f t="shared" ca="1" si="274"/>
        <v>87269000</v>
      </c>
    </row>
    <row r="2338" spans="1:15" x14ac:dyDescent="0.25">
      <c r="A2338">
        <v>2323</v>
      </c>
      <c r="B2338" s="93">
        <v>38825</v>
      </c>
      <c r="C2338" s="48">
        <v>128.929993</v>
      </c>
      <c r="D2338" s="48">
        <v>130.94000199999999</v>
      </c>
      <c r="E2338" s="48">
        <v>128.929993</v>
      </c>
      <c r="F2338" s="48">
        <v>130.699997</v>
      </c>
      <c r="G2338" s="49">
        <v>92531800</v>
      </c>
      <c r="H2338" s="48">
        <v>108.073016</v>
      </c>
      <c r="I2338" s="52">
        <f t="shared" si="272"/>
        <v>0.82687848875773118</v>
      </c>
      <c r="J2338" s="52">
        <f t="shared" ca="1" si="273"/>
        <v>1</v>
      </c>
      <c r="K2338" s="48">
        <f t="shared" si="268"/>
        <v>106.61</v>
      </c>
      <c r="L2338" s="48">
        <f t="shared" si="269"/>
        <v>108.27</v>
      </c>
      <c r="M2338" s="48">
        <f t="shared" si="270"/>
        <v>106.61</v>
      </c>
      <c r="N2338" s="48">
        <f t="shared" si="271"/>
        <v>108.07</v>
      </c>
      <c r="O2338" s="49">
        <f t="shared" ca="1" si="274"/>
        <v>92531800</v>
      </c>
    </row>
    <row r="2339" spans="1:15" x14ac:dyDescent="0.25">
      <c r="A2339">
        <v>2324</v>
      </c>
      <c r="B2339" s="93">
        <v>38824</v>
      </c>
      <c r="C2339" s="48">
        <v>128.83000200000001</v>
      </c>
      <c r="D2339" s="48">
        <v>129.30999800000001</v>
      </c>
      <c r="E2339" s="48">
        <v>128.020004</v>
      </c>
      <c r="F2339" s="48">
        <v>128.66000399999999</v>
      </c>
      <c r="G2339" s="49">
        <v>64167700</v>
      </c>
      <c r="H2339" s="48">
        <v>106.386189</v>
      </c>
      <c r="I2339" s="52">
        <f t="shared" si="272"/>
        <v>0.82687848354178517</v>
      </c>
      <c r="J2339" s="52">
        <f t="shared" ca="1" si="273"/>
        <v>1</v>
      </c>
      <c r="K2339" s="48">
        <f t="shared" si="268"/>
        <v>106.53</v>
      </c>
      <c r="L2339" s="48">
        <f t="shared" si="269"/>
        <v>106.92</v>
      </c>
      <c r="M2339" s="48">
        <f t="shared" si="270"/>
        <v>105.86</v>
      </c>
      <c r="N2339" s="48">
        <f t="shared" si="271"/>
        <v>106.39</v>
      </c>
      <c r="O2339" s="49">
        <f t="shared" ca="1" si="274"/>
        <v>64167700</v>
      </c>
    </row>
    <row r="2340" spans="1:15" x14ac:dyDescent="0.25">
      <c r="A2340">
        <v>2325</v>
      </c>
      <c r="B2340" s="93">
        <v>38820</v>
      </c>
      <c r="C2340" s="48">
        <v>128.58999600000001</v>
      </c>
      <c r="D2340" s="48">
        <v>129.25</v>
      </c>
      <c r="E2340" s="48">
        <v>128.30999800000001</v>
      </c>
      <c r="F2340" s="48">
        <v>128.71000699999999</v>
      </c>
      <c r="G2340" s="49">
        <v>51051800</v>
      </c>
      <c r="H2340" s="48">
        <v>106.427536</v>
      </c>
      <c r="I2340" s="52">
        <f t="shared" si="272"/>
        <v>0.82687848816603682</v>
      </c>
      <c r="J2340" s="52">
        <f t="shared" ca="1" si="273"/>
        <v>1</v>
      </c>
      <c r="K2340" s="48">
        <f t="shared" si="268"/>
        <v>106.33</v>
      </c>
      <c r="L2340" s="48">
        <f t="shared" si="269"/>
        <v>106.87</v>
      </c>
      <c r="M2340" s="48">
        <f t="shared" si="270"/>
        <v>106.1</v>
      </c>
      <c r="N2340" s="48">
        <f t="shared" si="271"/>
        <v>106.43</v>
      </c>
      <c r="O2340" s="49">
        <f t="shared" ca="1" si="274"/>
        <v>51051800</v>
      </c>
    </row>
    <row r="2341" spans="1:15" x14ac:dyDescent="0.25">
      <c r="A2341">
        <v>2326</v>
      </c>
      <c r="B2341" s="93">
        <v>38819</v>
      </c>
      <c r="C2341" s="48">
        <v>128.770004</v>
      </c>
      <c r="D2341" s="48">
        <v>129.13000500000001</v>
      </c>
      <c r="E2341" s="48">
        <v>128.61000100000001</v>
      </c>
      <c r="F2341" s="48">
        <v>128.88000500000001</v>
      </c>
      <c r="G2341" s="49">
        <v>43033700</v>
      </c>
      <c r="H2341" s="48">
        <v>106.56810400000001</v>
      </c>
      <c r="I2341" s="52">
        <f t="shared" si="272"/>
        <v>0.82687849057733975</v>
      </c>
      <c r="J2341" s="52">
        <f t="shared" ca="1" si="273"/>
        <v>1</v>
      </c>
      <c r="K2341" s="48">
        <f t="shared" si="268"/>
        <v>106.48</v>
      </c>
      <c r="L2341" s="48">
        <f t="shared" si="269"/>
        <v>106.77</v>
      </c>
      <c r="M2341" s="48">
        <f t="shared" si="270"/>
        <v>106.34</v>
      </c>
      <c r="N2341" s="48">
        <f t="shared" si="271"/>
        <v>106.57</v>
      </c>
      <c r="O2341" s="49">
        <f t="shared" ca="1" si="274"/>
        <v>43033700</v>
      </c>
    </row>
    <row r="2342" spans="1:15" x14ac:dyDescent="0.25">
      <c r="A2342">
        <v>2327</v>
      </c>
      <c r="B2342" s="93">
        <v>38818</v>
      </c>
      <c r="C2342" s="48">
        <v>129.85000600000001</v>
      </c>
      <c r="D2342" s="48">
        <v>130.05999800000001</v>
      </c>
      <c r="E2342" s="48">
        <v>128.25</v>
      </c>
      <c r="F2342" s="48">
        <v>128.63999899999999</v>
      </c>
      <c r="G2342" s="49">
        <v>72799400</v>
      </c>
      <c r="H2342" s="48">
        <v>106.369648</v>
      </c>
      <c r="I2342" s="52">
        <f t="shared" si="272"/>
        <v>0.82687848901491368</v>
      </c>
      <c r="J2342" s="52">
        <f t="shared" ca="1" si="273"/>
        <v>1</v>
      </c>
      <c r="K2342" s="48">
        <f t="shared" si="268"/>
        <v>107.37</v>
      </c>
      <c r="L2342" s="48">
        <f t="shared" si="269"/>
        <v>107.54</v>
      </c>
      <c r="M2342" s="48">
        <f t="shared" si="270"/>
        <v>106.05</v>
      </c>
      <c r="N2342" s="48">
        <f t="shared" si="271"/>
        <v>106.37</v>
      </c>
      <c r="O2342" s="49">
        <f t="shared" ca="1" si="274"/>
        <v>72799400</v>
      </c>
    </row>
    <row r="2343" spans="1:15" x14ac:dyDescent="0.25">
      <c r="A2343">
        <v>2328</v>
      </c>
      <c r="B2343" s="93">
        <v>38817</v>
      </c>
      <c r="C2343" s="48">
        <v>129.740005</v>
      </c>
      <c r="D2343" s="48">
        <v>130.08000200000001</v>
      </c>
      <c r="E2343" s="48">
        <v>129.259995</v>
      </c>
      <c r="F2343" s="48">
        <v>129.740005</v>
      </c>
      <c r="G2343" s="49">
        <v>41496500</v>
      </c>
      <c r="H2343" s="48">
        <v>107.27922</v>
      </c>
      <c r="I2343" s="52">
        <f t="shared" si="272"/>
        <v>0.82687849441658334</v>
      </c>
      <c r="J2343" s="52">
        <f t="shared" ca="1" si="273"/>
        <v>1</v>
      </c>
      <c r="K2343" s="48">
        <f t="shared" si="268"/>
        <v>107.28</v>
      </c>
      <c r="L2343" s="48">
        <f t="shared" si="269"/>
        <v>107.56</v>
      </c>
      <c r="M2343" s="48">
        <f t="shared" si="270"/>
        <v>106.88</v>
      </c>
      <c r="N2343" s="48">
        <f t="shared" si="271"/>
        <v>107.28</v>
      </c>
      <c r="O2343" s="49">
        <f t="shared" ca="1" si="274"/>
        <v>41496500</v>
      </c>
    </row>
    <row r="2344" spans="1:15" x14ac:dyDescent="0.25">
      <c r="A2344">
        <v>2329</v>
      </c>
      <c r="B2344" s="93">
        <v>38814</v>
      </c>
      <c r="C2344" s="48">
        <v>131.05999800000001</v>
      </c>
      <c r="D2344" s="48">
        <v>131.39999399999999</v>
      </c>
      <c r="E2344" s="48">
        <v>129.35000600000001</v>
      </c>
      <c r="F2344" s="48">
        <v>129.53999300000001</v>
      </c>
      <c r="G2344" s="49">
        <v>80180900</v>
      </c>
      <c r="H2344" s="48">
        <v>107.113834</v>
      </c>
      <c r="I2344" s="52">
        <f t="shared" si="272"/>
        <v>0.82687849149412873</v>
      </c>
      <c r="J2344" s="52">
        <f t="shared" ca="1" si="273"/>
        <v>1</v>
      </c>
      <c r="K2344" s="48">
        <f t="shared" si="268"/>
        <v>108.37</v>
      </c>
      <c r="L2344" s="48">
        <f t="shared" si="269"/>
        <v>108.65</v>
      </c>
      <c r="M2344" s="48">
        <f t="shared" si="270"/>
        <v>106.96</v>
      </c>
      <c r="N2344" s="48">
        <f t="shared" si="271"/>
        <v>107.11</v>
      </c>
      <c r="O2344" s="49">
        <f t="shared" ca="1" si="274"/>
        <v>80180900</v>
      </c>
    </row>
    <row r="2345" spans="1:15" x14ac:dyDescent="0.25">
      <c r="A2345">
        <v>2330</v>
      </c>
      <c r="B2345" s="93">
        <v>38813</v>
      </c>
      <c r="C2345" s="48">
        <v>130.85000600000001</v>
      </c>
      <c r="D2345" s="48">
        <v>131.21000699999999</v>
      </c>
      <c r="E2345" s="48">
        <v>130.19000199999999</v>
      </c>
      <c r="F2345" s="48">
        <v>130.86999499999999</v>
      </c>
      <c r="G2345" s="49">
        <v>57906200</v>
      </c>
      <c r="H2345" s="48">
        <v>108.213584</v>
      </c>
      <c r="I2345" s="52">
        <f t="shared" si="272"/>
        <v>0.82687849113159972</v>
      </c>
      <c r="J2345" s="52">
        <f t="shared" ca="1" si="273"/>
        <v>1</v>
      </c>
      <c r="K2345" s="48">
        <f t="shared" si="268"/>
        <v>108.2</v>
      </c>
      <c r="L2345" s="48">
        <f t="shared" si="269"/>
        <v>108.49</v>
      </c>
      <c r="M2345" s="48">
        <f t="shared" si="270"/>
        <v>107.65</v>
      </c>
      <c r="N2345" s="48">
        <f t="shared" si="271"/>
        <v>108.21</v>
      </c>
      <c r="O2345" s="49">
        <f t="shared" ca="1" si="274"/>
        <v>57906200</v>
      </c>
    </row>
    <row r="2346" spans="1:15" x14ac:dyDescent="0.25">
      <c r="A2346">
        <v>2331</v>
      </c>
      <c r="B2346" s="93">
        <v>38812</v>
      </c>
      <c r="C2346" s="48">
        <v>130.61000100000001</v>
      </c>
      <c r="D2346" s="48">
        <v>131.279999</v>
      </c>
      <c r="E2346" s="48">
        <v>130.38000500000001</v>
      </c>
      <c r="F2346" s="48">
        <v>131.009995</v>
      </c>
      <c r="G2346" s="49">
        <v>50607200</v>
      </c>
      <c r="H2346" s="48">
        <v>108.329346</v>
      </c>
      <c r="I2346" s="52">
        <f t="shared" si="272"/>
        <v>0.8268784835844013</v>
      </c>
      <c r="J2346" s="52">
        <f t="shared" ca="1" si="273"/>
        <v>1</v>
      </c>
      <c r="K2346" s="48">
        <f t="shared" si="268"/>
        <v>108</v>
      </c>
      <c r="L2346" s="48">
        <f t="shared" si="269"/>
        <v>108.55</v>
      </c>
      <c r="M2346" s="48">
        <f t="shared" si="270"/>
        <v>107.81</v>
      </c>
      <c r="N2346" s="48">
        <f t="shared" si="271"/>
        <v>108.33</v>
      </c>
      <c r="O2346" s="49">
        <f t="shared" ca="1" si="274"/>
        <v>50607200</v>
      </c>
    </row>
    <row r="2347" spans="1:15" x14ac:dyDescent="0.25">
      <c r="A2347">
        <v>2332</v>
      </c>
      <c r="B2347" s="93">
        <v>38811</v>
      </c>
      <c r="C2347" s="48">
        <v>129.729996</v>
      </c>
      <c r="D2347" s="48">
        <v>130.729996</v>
      </c>
      <c r="E2347" s="48">
        <v>129.36000100000001</v>
      </c>
      <c r="F2347" s="48">
        <v>130.55999800000001</v>
      </c>
      <c r="G2347" s="49">
        <v>54809300</v>
      </c>
      <c r="H2347" s="48">
        <v>107.95725299999999</v>
      </c>
      <c r="I2347" s="52">
        <f t="shared" si="272"/>
        <v>0.826878482335761</v>
      </c>
      <c r="J2347" s="52">
        <f t="shared" ca="1" si="273"/>
        <v>1</v>
      </c>
      <c r="K2347" s="48">
        <f t="shared" si="268"/>
        <v>107.27</v>
      </c>
      <c r="L2347" s="48">
        <f t="shared" si="269"/>
        <v>108.1</v>
      </c>
      <c r="M2347" s="48">
        <f t="shared" si="270"/>
        <v>106.97</v>
      </c>
      <c r="N2347" s="48">
        <f t="shared" si="271"/>
        <v>107.96</v>
      </c>
      <c r="O2347" s="49">
        <f t="shared" ca="1" si="274"/>
        <v>54809300</v>
      </c>
    </row>
    <row r="2348" spans="1:15" x14ac:dyDescent="0.25">
      <c r="A2348">
        <v>2333</v>
      </c>
      <c r="B2348" s="93">
        <v>38810</v>
      </c>
      <c r="C2348" s="48">
        <v>130.070007</v>
      </c>
      <c r="D2348" s="48">
        <v>130.86999499999999</v>
      </c>
      <c r="E2348" s="48">
        <v>129.490005</v>
      </c>
      <c r="F2348" s="48">
        <v>129.729996</v>
      </c>
      <c r="G2348" s="49">
        <v>61624700</v>
      </c>
      <c r="H2348" s="48">
        <v>107.270943</v>
      </c>
      <c r="I2348" s="52">
        <f t="shared" si="272"/>
        <v>0.82687848845690248</v>
      </c>
      <c r="J2348" s="52">
        <f t="shared" ca="1" si="273"/>
        <v>1</v>
      </c>
      <c r="K2348" s="48">
        <f t="shared" si="268"/>
        <v>107.55</v>
      </c>
      <c r="L2348" s="48">
        <f t="shared" si="269"/>
        <v>108.21</v>
      </c>
      <c r="M2348" s="48">
        <f t="shared" si="270"/>
        <v>107.07</v>
      </c>
      <c r="N2348" s="48">
        <f t="shared" si="271"/>
        <v>107.27</v>
      </c>
      <c r="O2348" s="49">
        <f t="shared" ca="1" si="274"/>
        <v>61624700</v>
      </c>
    </row>
    <row r="2349" spans="1:15" x14ac:dyDescent="0.25">
      <c r="A2349">
        <v>2334</v>
      </c>
      <c r="B2349" s="93">
        <v>38807</v>
      </c>
      <c r="C2349" s="48">
        <v>130.020004</v>
      </c>
      <c r="D2349" s="48">
        <v>130.240005</v>
      </c>
      <c r="E2349" s="48">
        <v>129.36999499999999</v>
      </c>
      <c r="F2349" s="48">
        <v>129.83000200000001</v>
      </c>
      <c r="G2349" s="49">
        <v>62925600</v>
      </c>
      <c r="H2349" s="48">
        <v>107.35363599999999</v>
      </c>
      <c r="I2349" s="52">
        <f t="shared" si="272"/>
        <v>0.82687848991945623</v>
      </c>
      <c r="J2349" s="52">
        <f t="shared" ca="1" si="273"/>
        <v>1</v>
      </c>
      <c r="K2349" s="48">
        <f t="shared" si="268"/>
        <v>107.51</v>
      </c>
      <c r="L2349" s="48">
        <f t="shared" si="269"/>
        <v>107.69</v>
      </c>
      <c r="M2349" s="48">
        <f t="shared" si="270"/>
        <v>106.97</v>
      </c>
      <c r="N2349" s="48">
        <f t="shared" si="271"/>
        <v>107.35</v>
      </c>
      <c r="O2349" s="49">
        <f t="shared" ca="1" si="274"/>
        <v>62925600</v>
      </c>
    </row>
    <row r="2350" spans="1:15" x14ac:dyDescent="0.25">
      <c r="A2350">
        <v>2335</v>
      </c>
      <c r="B2350" s="93">
        <v>38806</v>
      </c>
      <c r="C2350" s="48">
        <v>130.11000100000001</v>
      </c>
      <c r="D2350" s="48">
        <v>130.979996</v>
      </c>
      <c r="E2350" s="48">
        <v>129.550003</v>
      </c>
      <c r="F2350" s="48">
        <v>129.800003</v>
      </c>
      <c r="G2350" s="49">
        <v>70571700</v>
      </c>
      <c r="H2350" s="48">
        <v>107.32883</v>
      </c>
      <c r="I2350" s="52">
        <f t="shared" si="272"/>
        <v>0.82687848628169902</v>
      </c>
      <c r="J2350" s="52">
        <f t="shared" ca="1" si="273"/>
        <v>1</v>
      </c>
      <c r="K2350" s="48">
        <f t="shared" si="268"/>
        <v>107.59</v>
      </c>
      <c r="L2350" s="48">
        <f t="shared" si="269"/>
        <v>108.3</v>
      </c>
      <c r="M2350" s="48">
        <f t="shared" si="270"/>
        <v>107.12</v>
      </c>
      <c r="N2350" s="48">
        <f t="shared" si="271"/>
        <v>107.33</v>
      </c>
      <c r="O2350" s="49">
        <f t="shared" ca="1" si="274"/>
        <v>70571700</v>
      </c>
    </row>
    <row r="2351" spans="1:15" x14ac:dyDescent="0.25">
      <c r="A2351">
        <v>2336</v>
      </c>
      <c r="B2351" s="93">
        <v>38805</v>
      </c>
      <c r="C2351" s="48">
        <v>129.41000399999999</v>
      </c>
      <c r="D2351" s="48">
        <v>130.5</v>
      </c>
      <c r="E2351" s="48">
        <v>129.28999300000001</v>
      </c>
      <c r="F2351" s="48">
        <v>130.029999</v>
      </c>
      <c r="G2351" s="49">
        <v>61505700</v>
      </c>
      <c r="H2351" s="48">
        <v>107.519009</v>
      </c>
      <c r="I2351" s="52">
        <f t="shared" si="272"/>
        <v>0.82687848824793109</v>
      </c>
      <c r="J2351" s="52">
        <f t="shared" ca="1" si="273"/>
        <v>1</v>
      </c>
      <c r="K2351" s="48">
        <f t="shared" si="268"/>
        <v>107.01</v>
      </c>
      <c r="L2351" s="48">
        <f t="shared" si="269"/>
        <v>107.91</v>
      </c>
      <c r="M2351" s="48">
        <f t="shared" si="270"/>
        <v>106.91</v>
      </c>
      <c r="N2351" s="48">
        <f t="shared" si="271"/>
        <v>107.52</v>
      </c>
      <c r="O2351" s="49">
        <f t="shared" ca="1" si="274"/>
        <v>61505700</v>
      </c>
    </row>
    <row r="2352" spans="1:15" x14ac:dyDescent="0.25">
      <c r="A2352">
        <v>2337</v>
      </c>
      <c r="B2352" s="93">
        <v>38804</v>
      </c>
      <c r="C2352" s="48">
        <v>129.929993</v>
      </c>
      <c r="D2352" s="48">
        <v>130.529999</v>
      </c>
      <c r="E2352" s="48">
        <v>129.050003</v>
      </c>
      <c r="F2352" s="48">
        <v>129.220001</v>
      </c>
      <c r="G2352" s="49">
        <v>82079900</v>
      </c>
      <c r="H2352" s="48">
        <v>106.849239</v>
      </c>
      <c r="I2352" s="52">
        <f t="shared" si="272"/>
        <v>0.82687848764217231</v>
      </c>
      <c r="J2352" s="52">
        <f t="shared" ca="1" si="273"/>
        <v>1</v>
      </c>
      <c r="K2352" s="48">
        <f t="shared" si="268"/>
        <v>107.44</v>
      </c>
      <c r="L2352" s="48">
        <f t="shared" si="269"/>
        <v>107.93</v>
      </c>
      <c r="M2352" s="48">
        <f t="shared" si="270"/>
        <v>106.71</v>
      </c>
      <c r="N2352" s="48">
        <f t="shared" si="271"/>
        <v>106.85</v>
      </c>
      <c r="O2352" s="49">
        <f t="shared" ca="1" si="274"/>
        <v>82079900</v>
      </c>
    </row>
    <row r="2353" spans="1:15" x14ac:dyDescent="0.25">
      <c r="A2353">
        <v>2338</v>
      </c>
      <c r="B2353" s="93">
        <v>38803</v>
      </c>
      <c r="C2353" s="48">
        <v>130.029999</v>
      </c>
      <c r="D2353" s="48">
        <v>130.279999</v>
      </c>
      <c r="E2353" s="48">
        <v>129.740005</v>
      </c>
      <c r="F2353" s="48">
        <v>130.020004</v>
      </c>
      <c r="G2353" s="49">
        <v>32523000</v>
      </c>
      <c r="H2353" s="48">
        <v>107.510745</v>
      </c>
      <c r="I2353" s="52">
        <f t="shared" si="272"/>
        <v>0.82687849325093088</v>
      </c>
      <c r="J2353" s="52">
        <f t="shared" ca="1" si="273"/>
        <v>1</v>
      </c>
      <c r="K2353" s="48">
        <f t="shared" si="268"/>
        <v>107.52</v>
      </c>
      <c r="L2353" s="48">
        <f t="shared" si="269"/>
        <v>107.73</v>
      </c>
      <c r="M2353" s="48">
        <f t="shared" si="270"/>
        <v>107.28</v>
      </c>
      <c r="N2353" s="48">
        <f t="shared" si="271"/>
        <v>107.51</v>
      </c>
      <c r="O2353" s="49">
        <f t="shared" ca="1" si="274"/>
        <v>32523000</v>
      </c>
    </row>
    <row r="2354" spans="1:15" x14ac:dyDescent="0.25">
      <c r="A2354">
        <v>2339</v>
      </c>
      <c r="B2354" s="93">
        <v>38800</v>
      </c>
      <c r="C2354" s="48">
        <v>129.990005</v>
      </c>
      <c r="D2354" s="48">
        <v>130.570007</v>
      </c>
      <c r="E2354" s="48">
        <v>129.740005</v>
      </c>
      <c r="F2354" s="48">
        <v>130.21000699999999</v>
      </c>
      <c r="G2354" s="49">
        <v>43209200</v>
      </c>
      <c r="H2354" s="48">
        <v>107.66785299999999</v>
      </c>
      <c r="I2354" s="52">
        <f t="shared" si="272"/>
        <v>0.82687848254243623</v>
      </c>
      <c r="J2354" s="52">
        <f t="shared" ca="1" si="273"/>
        <v>1</v>
      </c>
      <c r="K2354" s="48">
        <f t="shared" si="268"/>
        <v>107.49</v>
      </c>
      <c r="L2354" s="48">
        <f t="shared" si="269"/>
        <v>107.97</v>
      </c>
      <c r="M2354" s="48">
        <f t="shared" si="270"/>
        <v>107.28</v>
      </c>
      <c r="N2354" s="48">
        <f t="shared" si="271"/>
        <v>107.67</v>
      </c>
      <c r="O2354" s="49">
        <f t="shared" ca="1" si="274"/>
        <v>43209200</v>
      </c>
    </row>
    <row r="2355" spans="1:15" x14ac:dyDescent="0.25">
      <c r="A2355">
        <v>2340</v>
      </c>
      <c r="B2355" s="93">
        <v>38799</v>
      </c>
      <c r="C2355" s="48">
        <v>130.259995</v>
      </c>
      <c r="D2355" s="48">
        <v>130.38999899999999</v>
      </c>
      <c r="E2355" s="48">
        <v>129.66000399999999</v>
      </c>
      <c r="F2355" s="48">
        <v>130.11000100000001</v>
      </c>
      <c r="G2355" s="49">
        <v>46704200</v>
      </c>
      <c r="H2355" s="48">
        <v>107.585161</v>
      </c>
      <c r="I2355" s="52">
        <f t="shared" si="272"/>
        <v>0.82687848876428793</v>
      </c>
      <c r="J2355" s="52">
        <f t="shared" ca="1" si="273"/>
        <v>1</v>
      </c>
      <c r="K2355" s="48">
        <f t="shared" si="268"/>
        <v>107.71</v>
      </c>
      <c r="L2355" s="48">
        <f t="shared" si="269"/>
        <v>107.82</v>
      </c>
      <c r="M2355" s="48">
        <f t="shared" si="270"/>
        <v>107.21</v>
      </c>
      <c r="N2355" s="48">
        <f t="shared" si="271"/>
        <v>107.59</v>
      </c>
      <c r="O2355" s="49">
        <f t="shared" ca="1" si="274"/>
        <v>46704200</v>
      </c>
    </row>
    <row r="2356" spans="1:15" x14ac:dyDescent="0.25">
      <c r="A2356">
        <v>2341</v>
      </c>
      <c r="B2356" s="93">
        <v>38798</v>
      </c>
      <c r="C2356" s="48">
        <v>129.509995</v>
      </c>
      <c r="D2356" s="48">
        <v>130.509995</v>
      </c>
      <c r="E2356" s="48">
        <v>129.449997</v>
      </c>
      <c r="F2356" s="48">
        <v>130.38000500000001</v>
      </c>
      <c r="G2356" s="49">
        <v>51605700</v>
      </c>
      <c r="H2356" s="48">
        <v>107.808421</v>
      </c>
      <c r="I2356" s="52">
        <f t="shared" si="272"/>
        <v>0.82687848493332994</v>
      </c>
      <c r="J2356" s="52">
        <f t="shared" ca="1" si="273"/>
        <v>1</v>
      </c>
      <c r="K2356" s="48">
        <f t="shared" si="268"/>
        <v>107.09</v>
      </c>
      <c r="L2356" s="48">
        <f t="shared" si="269"/>
        <v>107.92</v>
      </c>
      <c r="M2356" s="48">
        <f t="shared" si="270"/>
        <v>107.04</v>
      </c>
      <c r="N2356" s="48">
        <f t="shared" si="271"/>
        <v>107.81</v>
      </c>
      <c r="O2356" s="49">
        <f t="shared" ca="1" si="274"/>
        <v>51605700</v>
      </c>
    </row>
    <row r="2357" spans="1:15" x14ac:dyDescent="0.25">
      <c r="A2357">
        <v>2342</v>
      </c>
      <c r="B2357" s="93">
        <v>38797</v>
      </c>
      <c r="C2357" s="48">
        <v>130.36999499999999</v>
      </c>
      <c r="D2357" s="48">
        <v>130.990005</v>
      </c>
      <c r="E2357" s="48">
        <v>129.449997</v>
      </c>
      <c r="F2357" s="48">
        <v>129.58999600000001</v>
      </c>
      <c r="G2357" s="49">
        <v>87102700</v>
      </c>
      <c r="H2357" s="48">
        <v>107.15518</v>
      </c>
      <c r="I2357" s="52">
        <f t="shared" si="272"/>
        <v>0.82687848836726552</v>
      </c>
      <c r="J2357" s="52">
        <f t="shared" ca="1" si="273"/>
        <v>1</v>
      </c>
      <c r="K2357" s="48">
        <f t="shared" si="268"/>
        <v>107.8</v>
      </c>
      <c r="L2357" s="48">
        <f t="shared" si="269"/>
        <v>108.31</v>
      </c>
      <c r="M2357" s="48">
        <f t="shared" si="270"/>
        <v>107.04</v>
      </c>
      <c r="N2357" s="48">
        <f t="shared" si="271"/>
        <v>107.16</v>
      </c>
      <c r="O2357" s="49">
        <f t="shared" ca="1" si="274"/>
        <v>87102700</v>
      </c>
    </row>
    <row r="2358" spans="1:15" x14ac:dyDescent="0.25">
      <c r="A2358">
        <v>2343</v>
      </c>
      <c r="B2358" s="93">
        <v>38796</v>
      </c>
      <c r="C2358" s="48">
        <v>130.63999899999999</v>
      </c>
      <c r="D2358" s="48">
        <v>130.89999399999999</v>
      </c>
      <c r="E2358" s="48">
        <v>130.21000699999999</v>
      </c>
      <c r="F2358" s="48">
        <v>130.41000399999999</v>
      </c>
      <c r="G2358" s="49">
        <v>45538500</v>
      </c>
      <c r="H2358" s="48">
        <v>107.83322699999999</v>
      </c>
      <c r="I2358" s="52">
        <f t="shared" si="272"/>
        <v>0.8268784885552185</v>
      </c>
      <c r="J2358" s="52">
        <f t="shared" ca="1" si="273"/>
        <v>1</v>
      </c>
      <c r="K2358" s="48">
        <f t="shared" si="268"/>
        <v>108.02</v>
      </c>
      <c r="L2358" s="48">
        <f t="shared" si="269"/>
        <v>108.24</v>
      </c>
      <c r="M2358" s="48">
        <f t="shared" si="270"/>
        <v>107.67</v>
      </c>
      <c r="N2358" s="48">
        <f t="shared" si="271"/>
        <v>107.83</v>
      </c>
      <c r="O2358" s="49">
        <f t="shared" ca="1" si="274"/>
        <v>45538500</v>
      </c>
    </row>
    <row r="2359" spans="1:15" x14ac:dyDescent="0.25">
      <c r="A2359">
        <v>2344</v>
      </c>
      <c r="B2359" s="93">
        <v>38793</v>
      </c>
      <c r="C2359" s="48">
        <v>130.679993</v>
      </c>
      <c r="D2359" s="48">
        <v>130.89999399999999</v>
      </c>
      <c r="E2359" s="48">
        <v>130.38000500000001</v>
      </c>
      <c r="F2359" s="48">
        <v>130.61999499999999</v>
      </c>
      <c r="G2359" s="49">
        <v>47286800</v>
      </c>
      <c r="H2359" s="48">
        <v>108.00686399999999</v>
      </c>
      <c r="I2359" s="52">
        <f t="shared" si="272"/>
        <v>0.82687848824370269</v>
      </c>
      <c r="J2359" s="52">
        <f t="shared" ca="1" si="273"/>
        <v>1</v>
      </c>
      <c r="K2359" s="48">
        <f t="shared" si="268"/>
        <v>108.06</v>
      </c>
      <c r="L2359" s="48">
        <f t="shared" si="269"/>
        <v>108.24</v>
      </c>
      <c r="M2359" s="48">
        <f t="shared" si="270"/>
        <v>107.81</v>
      </c>
      <c r="N2359" s="48">
        <f t="shared" si="271"/>
        <v>108.01</v>
      </c>
      <c r="O2359" s="49">
        <f t="shared" ca="1" si="274"/>
        <v>47286800</v>
      </c>
    </row>
    <row r="2360" spans="1:15" x14ac:dyDescent="0.25">
      <c r="A2360">
        <v>2345</v>
      </c>
      <c r="B2360" s="93">
        <v>38792</v>
      </c>
      <c r="C2360" s="48">
        <v>131.009995</v>
      </c>
      <c r="D2360" s="48">
        <v>131.470001</v>
      </c>
      <c r="E2360" s="48">
        <v>130.83999600000001</v>
      </c>
      <c r="F2360" s="48">
        <v>131.029999</v>
      </c>
      <c r="G2360" s="49">
        <v>65526400</v>
      </c>
      <c r="H2360" s="48">
        <v>107.916736</v>
      </c>
      <c r="I2360" s="52">
        <f t="shared" si="272"/>
        <v>0.82360327271314404</v>
      </c>
      <c r="J2360" s="52">
        <f t="shared" ca="1" si="273"/>
        <v>1</v>
      </c>
      <c r="K2360" s="48">
        <f t="shared" si="268"/>
        <v>107.9</v>
      </c>
      <c r="L2360" s="48">
        <f t="shared" si="269"/>
        <v>108.28</v>
      </c>
      <c r="M2360" s="48">
        <f t="shared" si="270"/>
        <v>107.76</v>
      </c>
      <c r="N2360" s="48">
        <f t="shared" si="271"/>
        <v>107.92</v>
      </c>
      <c r="O2360" s="49">
        <f t="shared" ca="1" si="274"/>
        <v>65526400</v>
      </c>
    </row>
    <row r="2361" spans="1:15" x14ac:dyDescent="0.25">
      <c r="A2361">
        <v>2346</v>
      </c>
      <c r="B2361" s="93">
        <v>38791</v>
      </c>
      <c r="C2361" s="48">
        <v>130.14999399999999</v>
      </c>
      <c r="D2361" s="48">
        <v>130.86000100000001</v>
      </c>
      <c r="E2361" s="48">
        <v>129.85000600000001</v>
      </c>
      <c r="F2361" s="48">
        <v>130.759995</v>
      </c>
      <c r="G2361" s="49">
        <v>53398900</v>
      </c>
      <c r="H2361" s="48">
        <v>107.69435900000001</v>
      </c>
      <c r="I2361" s="52">
        <f t="shared" si="272"/>
        <v>0.82360326642716686</v>
      </c>
      <c r="J2361" s="52">
        <f t="shared" ca="1" si="273"/>
        <v>1</v>
      </c>
      <c r="K2361" s="48">
        <f t="shared" si="268"/>
        <v>107.19</v>
      </c>
      <c r="L2361" s="48">
        <f t="shared" si="269"/>
        <v>107.78</v>
      </c>
      <c r="M2361" s="48">
        <f t="shared" si="270"/>
        <v>106.94</v>
      </c>
      <c r="N2361" s="48">
        <f t="shared" si="271"/>
        <v>107.69</v>
      </c>
      <c r="O2361" s="49">
        <f t="shared" ca="1" si="274"/>
        <v>53398900</v>
      </c>
    </row>
    <row r="2362" spans="1:15" x14ac:dyDescent="0.25">
      <c r="A2362">
        <v>2347</v>
      </c>
      <c r="B2362" s="93">
        <v>38790</v>
      </c>
      <c r="C2362" s="48">
        <v>128.71000699999999</v>
      </c>
      <c r="D2362" s="48">
        <v>130.229996</v>
      </c>
      <c r="E2362" s="48">
        <v>128.61000100000001</v>
      </c>
      <c r="F2362" s="48">
        <v>130.179993</v>
      </c>
      <c r="G2362" s="49">
        <v>69877300</v>
      </c>
      <c r="H2362" s="48">
        <v>107.216668</v>
      </c>
      <c r="I2362" s="52">
        <f t="shared" si="272"/>
        <v>0.82360327058859195</v>
      </c>
      <c r="J2362" s="52">
        <f t="shared" ca="1" si="273"/>
        <v>1</v>
      </c>
      <c r="K2362" s="48">
        <f t="shared" si="268"/>
        <v>106.01</v>
      </c>
      <c r="L2362" s="48">
        <f t="shared" si="269"/>
        <v>107.26</v>
      </c>
      <c r="M2362" s="48">
        <f t="shared" si="270"/>
        <v>105.92</v>
      </c>
      <c r="N2362" s="48">
        <f t="shared" si="271"/>
        <v>107.22</v>
      </c>
      <c r="O2362" s="49">
        <f t="shared" ca="1" si="274"/>
        <v>69877300</v>
      </c>
    </row>
    <row r="2363" spans="1:15" x14ac:dyDescent="0.25">
      <c r="A2363">
        <v>2348</v>
      </c>
      <c r="B2363" s="93">
        <v>38789</v>
      </c>
      <c r="C2363" s="48">
        <v>128.83999600000001</v>
      </c>
      <c r="D2363" s="48">
        <v>129.16000399999999</v>
      </c>
      <c r="E2363" s="48">
        <v>128.529999</v>
      </c>
      <c r="F2363" s="48">
        <v>128.83000200000001</v>
      </c>
      <c r="G2363" s="49">
        <v>45479100</v>
      </c>
      <c r="H2363" s="48">
        <v>106.104811</v>
      </c>
      <c r="I2363" s="52">
        <f t="shared" si="272"/>
        <v>0.82360327061083172</v>
      </c>
      <c r="J2363" s="52">
        <f t="shared" ca="1" si="273"/>
        <v>1</v>
      </c>
      <c r="K2363" s="48">
        <f t="shared" si="268"/>
        <v>106.11</v>
      </c>
      <c r="L2363" s="48">
        <f t="shared" si="269"/>
        <v>106.38</v>
      </c>
      <c r="M2363" s="48">
        <f t="shared" si="270"/>
        <v>105.86</v>
      </c>
      <c r="N2363" s="48">
        <f t="shared" si="271"/>
        <v>106.1</v>
      </c>
      <c r="O2363" s="49">
        <f t="shared" ca="1" si="274"/>
        <v>45479100</v>
      </c>
    </row>
    <row r="2364" spans="1:15" x14ac:dyDescent="0.25">
      <c r="A2364">
        <v>2349</v>
      </c>
      <c r="B2364" s="93">
        <v>38786</v>
      </c>
      <c r="C2364" s="48">
        <v>127.709999</v>
      </c>
      <c r="D2364" s="48">
        <v>128.83999600000001</v>
      </c>
      <c r="E2364" s="48">
        <v>127.44000200000001</v>
      </c>
      <c r="F2364" s="48">
        <v>128.58999600000001</v>
      </c>
      <c r="G2364" s="49">
        <v>60490800</v>
      </c>
      <c r="H2364" s="48">
        <v>105.90714199999999</v>
      </c>
      <c r="I2364" s="52">
        <f t="shared" si="272"/>
        <v>0.82360327626108631</v>
      </c>
      <c r="J2364" s="52">
        <f t="shared" ca="1" si="273"/>
        <v>1</v>
      </c>
      <c r="K2364" s="48">
        <f t="shared" si="268"/>
        <v>105.18</v>
      </c>
      <c r="L2364" s="48">
        <f t="shared" si="269"/>
        <v>106.11</v>
      </c>
      <c r="M2364" s="48">
        <f t="shared" si="270"/>
        <v>104.96</v>
      </c>
      <c r="N2364" s="48">
        <f t="shared" si="271"/>
        <v>105.91</v>
      </c>
      <c r="O2364" s="49">
        <f t="shared" ca="1" si="274"/>
        <v>60490800</v>
      </c>
    </row>
    <row r="2365" spans="1:15" x14ac:dyDescent="0.25">
      <c r="A2365">
        <v>2350</v>
      </c>
      <c r="B2365" s="93">
        <v>38785</v>
      </c>
      <c r="C2365" s="48">
        <v>128.279999</v>
      </c>
      <c r="D2365" s="48">
        <v>128.679993</v>
      </c>
      <c r="E2365" s="48">
        <v>127.379997</v>
      </c>
      <c r="F2365" s="48">
        <v>127.379997</v>
      </c>
      <c r="G2365" s="49">
        <v>56313600</v>
      </c>
      <c r="H2365" s="48">
        <v>104.910583</v>
      </c>
      <c r="I2365" s="52">
        <f t="shared" si="272"/>
        <v>0.8236032773654407</v>
      </c>
      <c r="J2365" s="52">
        <f t="shared" ca="1" si="273"/>
        <v>1</v>
      </c>
      <c r="K2365" s="48">
        <f t="shared" si="268"/>
        <v>105.65</v>
      </c>
      <c r="L2365" s="48">
        <f t="shared" si="269"/>
        <v>105.98</v>
      </c>
      <c r="M2365" s="48">
        <f t="shared" si="270"/>
        <v>104.91</v>
      </c>
      <c r="N2365" s="48">
        <f t="shared" si="271"/>
        <v>104.91</v>
      </c>
      <c r="O2365" s="49">
        <f t="shared" ca="1" si="274"/>
        <v>56313600</v>
      </c>
    </row>
    <row r="2366" spans="1:15" x14ac:dyDescent="0.25">
      <c r="A2366">
        <v>2351</v>
      </c>
      <c r="B2366" s="93">
        <v>38784</v>
      </c>
      <c r="C2366" s="48">
        <v>127.699997</v>
      </c>
      <c r="D2366" s="48">
        <v>128.44000199999999</v>
      </c>
      <c r="E2366" s="48">
        <v>127.18</v>
      </c>
      <c r="F2366" s="48">
        <v>128.240005</v>
      </c>
      <c r="G2366" s="49">
        <v>66692400</v>
      </c>
      <c r="H2366" s="48">
        <v>105.618888</v>
      </c>
      <c r="I2366" s="52">
        <f t="shared" si="272"/>
        <v>0.8236032741888929</v>
      </c>
      <c r="J2366" s="52">
        <f t="shared" ca="1" si="273"/>
        <v>1</v>
      </c>
      <c r="K2366" s="48">
        <f t="shared" si="268"/>
        <v>105.17</v>
      </c>
      <c r="L2366" s="48">
        <f t="shared" si="269"/>
        <v>105.78</v>
      </c>
      <c r="M2366" s="48">
        <f t="shared" si="270"/>
        <v>104.75</v>
      </c>
      <c r="N2366" s="48">
        <f t="shared" si="271"/>
        <v>105.62</v>
      </c>
      <c r="O2366" s="49">
        <f t="shared" ca="1" si="274"/>
        <v>66692400</v>
      </c>
    </row>
    <row r="2367" spans="1:15" x14ac:dyDescent="0.25">
      <c r="A2367">
        <v>2352</v>
      </c>
      <c r="B2367" s="93">
        <v>38783</v>
      </c>
      <c r="C2367" s="48">
        <v>127.860001</v>
      </c>
      <c r="D2367" s="48">
        <v>128.05999800000001</v>
      </c>
      <c r="E2367" s="48">
        <v>127.400002</v>
      </c>
      <c r="F2367" s="48">
        <v>127.970001</v>
      </c>
      <c r="G2367" s="49">
        <v>61780800</v>
      </c>
      <c r="H2367" s="48">
        <v>105.396512</v>
      </c>
      <c r="I2367" s="52">
        <f t="shared" si="272"/>
        <v>0.82360327558331425</v>
      </c>
      <c r="J2367" s="52">
        <f t="shared" ca="1" si="273"/>
        <v>1</v>
      </c>
      <c r="K2367" s="48">
        <f t="shared" si="268"/>
        <v>105.31</v>
      </c>
      <c r="L2367" s="48">
        <f t="shared" si="269"/>
        <v>105.47</v>
      </c>
      <c r="M2367" s="48">
        <f t="shared" si="270"/>
        <v>104.93</v>
      </c>
      <c r="N2367" s="48">
        <f t="shared" si="271"/>
        <v>105.4</v>
      </c>
      <c r="O2367" s="49">
        <f t="shared" ca="1" si="274"/>
        <v>61780800</v>
      </c>
    </row>
    <row r="2368" spans="1:15" x14ac:dyDescent="0.25">
      <c r="A2368">
        <v>2353</v>
      </c>
      <c r="B2368" s="93">
        <v>38782</v>
      </c>
      <c r="C2368" s="48">
        <v>129.13999899999999</v>
      </c>
      <c r="D2368" s="48">
        <v>129.179993</v>
      </c>
      <c r="E2368" s="48">
        <v>127.849998</v>
      </c>
      <c r="F2368" s="48">
        <v>128.16999799999999</v>
      </c>
      <c r="G2368" s="49">
        <v>57478400</v>
      </c>
      <c r="H2368" s="48">
        <v>105.56122999999999</v>
      </c>
      <c r="I2368" s="52">
        <f t="shared" si="272"/>
        <v>0.82360327414532686</v>
      </c>
      <c r="J2368" s="52">
        <f t="shared" ca="1" si="273"/>
        <v>1</v>
      </c>
      <c r="K2368" s="48">
        <f t="shared" si="268"/>
        <v>106.36</v>
      </c>
      <c r="L2368" s="48">
        <f t="shared" si="269"/>
        <v>106.39</v>
      </c>
      <c r="M2368" s="48">
        <f t="shared" si="270"/>
        <v>105.3</v>
      </c>
      <c r="N2368" s="48">
        <f t="shared" si="271"/>
        <v>105.56</v>
      </c>
      <c r="O2368" s="49">
        <f t="shared" ca="1" si="274"/>
        <v>57478400</v>
      </c>
    </row>
    <row r="2369" spans="1:15" x14ac:dyDescent="0.25">
      <c r="A2369">
        <v>2354</v>
      </c>
      <c r="B2369" s="93">
        <v>38779</v>
      </c>
      <c r="C2369" s="48">
        <v>128.66999799999999</v>
      </c>
      <c r="D2369" s="48">
        <v>130.070007</v>
      </c>
      <c r="E2369" s="48">
        <v>128.64999399999999</v>
      </c>
      <c r="F2369" s="48">
        <v>128.759995</v>
      </c>
      <c r="G2369" s="49">
        <v>73402500</v>
      </c>
      <c r="H2369" s="48">
        <v>106.04715299999999</v>
      </c>
      <c r="I2369" s="52">
        <f t="shared" si="272"/>
        <v>0.82360327056551996</v>
      </c>
      <c r="J2369" s="52">
        <f t="shared" ca="1" si="273"/>
        <v>1</v>
      </c>
      <c r="K2369" s="48">
        <f t="shared" si="268"/>
        <v>105.97</v>
      </c>
      <c r="L2369" s="48">
        <f t="shared" si="269"/>
        <v>107.13</v>
      </c>
      <c r="M2369" s="48">
        <f t="shared" si="270"/>
        <v>105.96</v>
      </c>
      <c r="N2369" s="48">
        <f t="shared" si="271"/>
        <v>106.05</v>
      </c>
      <c r="O2369" s="49">
        <f t="shared" ca="1" si="274"/>
        <v>73402500</v>
      </c>
    </row>
    <row r="2370" spans="1:15" x14ac:dyDescent="0.25">
      <c r="A2370">
        <v>2355</v>
      </c>
      <c r="B2370" s="93">
        <v>38778</v>
      </c>
      <c r="C2370" s="48">
        <v>128.89999399999999</v>
      </c>
      <c r="D2370" s="48">
        <v>129.41999799999999</v>
      </c>
      <c r="E2370" s="48">
        <v>128.61000100000001</v>
      </c>
      <c r="F2370" s="48">
        <v>129.36000100000001</v>
      </c>
      <c r="G2370" s="49">
        <v>60642300</v>
      </c>
      <c r="H2370" s="48">
        <v>106.54132</v>
      </c>
      <c r="I2370" s="52">
        <f t="shared" si="272"/>
        <v>0.82360327130795241</v>
      </c>
      <c r="J2370" s="52">
        <f t="shared" ca="1" si="273"/>
        <v>1</v>
      </c>
      <c r="K2370" s="48">
        <f t="shared" si="268"/>
        <v>106.16</v>
      </c>
      <c r="L2370" s="48">
        <f t="shared" si="269"/>
        <v>106.59</v>
      </c>
      <c r="M2370" s="48">
        <f t="shared" si="270"/>
        <v>105.92</v>
      </c>
      <c r="N2370" s="48">
        <f t="shared" si="271"/>
        <v>106.54</v>
      </c>
      <c r="O2370" s="49">
        <f t="shared" ca="1" si="274"/>
        <v>60642300</v>
      </c>
    </row>
    <row r="2371" spans="1:15" x14ac:dyDescent="0.25">
      <c r="A2371">
        <v>2356</v>
      </c>
      <c r="B2371" s="93">
        <v>38777</v>
      </c>
      <c r="C2371" s="48">
        <v>128.60000600000001</v>
      </c>
      <c r="D2371" s="48">
        <v>129.490005</v>
      </c>
      <c r="E2371" s="48">
        <v>128.5</v>
      </c>
      <c r="F2371" s="48">
        <v>129.36999499999999</v>
      </c>
      <c r="G2371" s="49">
        <v>48641600</v>
      </c>
      <c r="H2371" s="48">
        <v>106.54955099999999</v>
      </c>
      <c r="I2371" s="52">
        <f t="shared" si="272"/>
        <v>0.82360327060382121</v>
      </c>
      <c r="J2371" s="52">
        <f t="shared" ca="1" si="273"/>
        <v>1</v>
      </c>
      <c r="K2371" s="48">
        <f t="shared" si="268"/>
        <v>105.92</v>
      </c>
      <c r="L2371" s="48">
        <f t="shared" si="269"/>
        <v>106.65</v>
      </c>
      <c r="M2371" s="48">
        <f t="shared" si="270"/>
        <v>105.83</v>
      </c>
      <c r="N2371" s="48">
        <f t="shared" si="271"/>
        <v>106.55</v>
      </c>
      <c r="O2371" s="49">
        <f t="shared" ca="1" si="274"/>
        <v>48641600</v>
      </c>
    </row>
    <row r="2372" spans="1:15" x14ac:dyDescent="0.25">
      <c r="A2372">
        <v>2357</v>
      </c>
      <c r="B2372" s="93">
        <v>38776</v>
      </c>
      <c r="C2372" s="48">
        <v>129.199997</v>
      </c>
      <c r="D2372" s="48">
        <v>129.91000399999999</v>
      </c>
      <c r="E2372" s="48">
        <v>128.13000500000001</v>
      </c>
      <c r="F2372" s="48">
        <v>128.229996</v>
      </c>
      <c r="G2372" s="49">
        <v>74394800</v>
      </c>
      <c r="H2372" s="48">
        <v>105.61064399999999</v>
      </c>
      <c r="I2372" s="52">
        <f t="shared" si="272"/>
        <v>0.82360326986206878</v>
      </c>
      <c r="J2372" s="52">
        <f t="shared" ca="1" si="273"/>
        <v>1</v>
      </c>
      <c r="K2372" s="48">
        <f t="shared" si="268"/>
        <v>106.41</v>
      </c>
      <c r="L2372" s="48">
        <f t="shared" si="269"/>
        <v>106.99</v>
      </c>
      <c r="M2372" s="48">
        <f t="shared" si="270"/>
        <v>105.53</v>
      </c>
      <c r="N2372" s="48">
        <f t="shared" si="271"/>
        <v>105.61</v>
      </c>
      <c r="O2372" s="49">
        <f t="shared" ca="1" si="274"/>
        <v>74394800</v>
      </c>
    </row>
    <row r="2373" spans="1:15" x14ac:dyDescent="0.25">
      <c r="A2373">
        <v>2358</v>
      </c>
      <c r="B2373" s="93">
        <v>38775</v>
      </c>
      <c r="C2373" s="48">
        <v>129.39999399999999</v>
      </c>
      <c r="D2373" s="48">
        <v>130.03999300000001</v>
      </c>
      <c r="E2373" s="48">
        <v>129.279999</v>
      </c>
      <c r="F2373" s="48">
        <v>129.46000699999999</v>
      </c>
      <c r="G2373" s="49">
        <v>35858600</v>
      </c>
      <c r="H2373" s="48">
        <v>106.62368499999999</v>
      </c>
      <c r="I2373" s="52">
        <f t="shared" si="272"/>
        <v>0.82360326923201854</v>
      </c>
      <c r="J2373" s="52">
        <f t="shared" ca="1" si="273"/>
        <v>1</v>
      </c>
      <c r="K2373" s="48">
        <f t="shared" si="268"/>
        <v>106.57</v>
      </c>
      <c r="L2373" s="48">
        <f t="shared" si="269"/>
        <v>107.1</v>
      </c>
      <c r="M2373" s="48">
        <f t="shared" si="270"/>
        <v>106.48</v>
      </c>
      <c r="N2373" s="48">
        <f t="shared" si="271"/>
        <v>106.62</v>
      </c>
      <c r="O2373" s="49">
        <f t="shared" ca="1" si="274"/>
        <v>35858600</v>
      </c>
    </row>
    <row r="2374" spans="1:15" x14ac:dyDescent="0.25">
      <c r="A2374">
        <v>2359</v>
      </c>
      <c r="B2374" s="93">
        <v>38772</v>
      </c>
      <c r="C2374" s="48">
        <v>129.11000100000001</v>
      </c>
      <c r="D2374" s="48">
        <v>129.479996</v>
      </c>
      <c r="E2374" s="48">
        <v>128.759995</v>
      </c>
      <c r="F2374" s="48">
        <v>129.41000399999999</v>
      </c>
      <c r="G2374" s="49">
        <v>36777400</v>
      </c>
      <c r="H2374" s="48">
        <v>106.582503</v>
      </c>
      <c r="I2374" s="52">
        <f t="shared" si="272"/>
        <v>0.8236032741332735</v>
      </c>
      <c r="J2374" s="52">
        <f t="shared" ca="1" si="273"/>
        <v>1</v>
      </c>
      <c r="K2374" s="48">
        <f t="shared" si="268"/>
        <v>106.34</v>
      </c>
      <c r="L2374" s="48">
        <f t="shared" si="269"/>
        <v>106.64</v>
      </c>
      <c r="M2374" s="48">
        <f t="shared" si="270"/>
        <v>106.05</v>
      </c>
      <c r="N2374" s="48">
        <f t="shared" si="271"/>
        <v>106.58</v>
      </c>
      <c r="O2374" s="49">
        <f t="shared" ca="1" si="274"/>
        <v>36777400</v>
      </c>
    </row>
    <row r="2375" spans="1:15" x14ac:dyDescent="0.25">
      <c r="A2375">
        <v>2360</v>
      </c>
      <c r="B2375" s="93">
        <v>38771</v>
      </c>
      <c r="C2375" s="48">
        <v>129.270004</v>
      </c>
      <c r="D2375" s="48">
        <v>129.63999899999999</v>
      </c>
      <c r="E2375" s="48">
        <v>128.279999</v>
      </c>
      <c r="F2375" s="48">
        <v>129.08000200000001</v>
      </c>
      <c r="G2375" s="49">
        <v>43423200</v>
      </c>
      <c r="H2375" s="48">
        <v>106.310712</v>
      </c>
      <c r="I2375" s="52">
        <f t="shared" si="272"/>
        <v>0.82360327202350048</v>
      </c>
      <c r="J2375" s="52">
        <f t="shared" ca="1" si="273"/>
        <v>1</v>
      </c>
      <c r="K2375" s="48">
        <f t="shared" si="268"/>
        <v>106.47</v>
      </c>
      <c r="L2375" s="48">
        <f t="shared" si="269"/>
        <v>106.77</v>
      </c>
      <c r="M2375" s="48">
        <f t="shared" si="270"/>
        <v>105.65</v>
      </c>
      <c r="N2375" s="48">
        <f t="shared" si="271"/>
        <v>106.31</v>
      </c>
      <c r="O2375" s="49">
        <f t="shared" ca="1" si="274"/>
        <v>43423200</v>
      </c>
    </row>
    <row r="2376" spans="1:15" x14ac:dyDescent="0.25">
      <c r="A2376">
        <v>2361</v>
      </c>
      <c r="B2376" s="93">
        <v>38770</v>
      </c>
      <c r="C2376" s="48">
        <v>128.770004</v>
      </c>
      <c r="D2376" s="48">
        <v>129.64999399999999</v>
      </c>
      <c r="E2376" s="48">
        <v>128.64999399999999</v>
      </c>
      <c r="F2376" s="48">
        <v>129.270004</v>
      </c>
      <c r="G2376" s="49">
        <v>42326700</v>
      </c>
      <c r="H2376" s="48">
        <v>106.46719899999999</v>
      </c>
      <c r="I2376" s="52">
        <f t="shared" si="272"/>
        <v>0.82360327767917452</v>
      </c>
      <c r="J2376" s="52">
        <f t="shared" ca="1" si="273"/>
        <v>1</v>
      </c>
      <c r="K2376" s="48">
        <f t="shared" si="268"/>
        <v>106.06</v>
      </c>
      <c r="L2376" s="48">
        <f t="shared" si="269"/>
        <v>106.78</v>
      </c>
      <c r="M2376" s="48">
        <f t="shared" si="270"/>
        <v>105.96</v>
      </c>
      <c r="N2376" s="48">
        <f t="shared" si="271"/>
        <v>106.47</v>
      </c>
      <c r="O2376" s="49">
        <f t="shared" ca="1" si="274"/>
        <v>42326700</v>
      </c>
    </row>
    <row r="2377" spans="1:15" x14ac:dyDescent="0.25">
      <c r="A2377">
        <v>2362</v>
      </c>
      <c r="B2377" s="93">
        <v>38769</v>
      </c>
      <c r="C2377" s="48">
        <v>129.11000100000001</v>
      </c>
      <c r="D2377" s="48">
        <v>129.39999399999999</v>
      </c>
      <c r="E2377" s="48">
        <v>128.28999300000001</v>
      </c>
      <c r="F2377" s="48">
        <v>128.490005</v>
      </c>
      <c r="G2377" s="49">
        <v>46456300</v>
      </c>
      <c r="H2377" s="48">
        <v>105.824789</v>
      </c>
      <c r="I2377" s="52">
        <f t="shared" si="272"/>
        <v>0.82360327560108659</v>
      </c>
      <c r="J2377" s="52">
        <f t="shared" ca="1" si="273"/>
        <v>1</v>
      </c>
      <c r="K2377" s="48">
        <f t="shared" si="268"/>
        <v>106.34</v>
      </c>
      <c r="L2377" s="48">
        <f t="shared" si="269"/>
        <v>106.57</v>
      </c>
      <c r="M2377" s="48">
        <f t="shared" si="270"/>
        <v>105.66</v>
      </c>
      <c r="N2377" s="48">
        <f t="shared" si="271"/>
        <v>105.82</v>
      </c>
      <c r="O2377" s="49">
        <f t="shared" ca="1" si="274"/>
        <v>46456300</v>
      </c>
    </row>
    <row r="2378" spans="1:15" x14ac:dyDescent="0.25">
      <c r="A2378">
        <v>2363</v>
      </c>
      <c r="B2378" s="93">
        <v>38765</v>
      </c>
      <c r="C2378" s="48">
        <v>129.050003</v>
      </c>
      <c r="D2378" s="48">
        <v>129.16000399999999</v>
      </c>
      <c r="E2378" s="48">
        <v>128.58000200000001</v>
      </c>
      <c r="F2378" s="48">
        <v>128.80999800000001</v>
      </c>
      <c r="G2378" s="49">
        <v>40342600</v>
      </c>
      <c r="H2378" s="48">
        <v>106.088336</v>
      </c>
      <c r="I2378" s="52">
        <f t="shared" si="272"/>
        <v>0.82360327340428952</v>
      </c>
      <c r="J2378" s="52">
        <f t="shared" ca="1" si="273"/>
        <v>1</v>
      </c>
      <c r="K2378" s="48">
        <f t="shared" si="268"/>
        <v>106.29</v>
      </c>
      <c r="L2378" s="48">
        <f t="shared" si="269"/>
        <v>106.38</v>
      </c>
      <c r="M2378" s="48">
        <f t="shared" si="270"/>
        <v>105.9</v>
      </c>
      <c r="N2378" s="48">
        <f t="shared" si="271"/>
        <v>106.09</v>
      </c>
      <c r="O2378" s="49">
        <f t="shared" ca="1" si="274"/>
        <v>40342600</v>
      </c>
    </row>
    <row r="2379" spans="1:15" x14ac:dyDescent="0.25">
      <c r="A2379">
        <v>2364</v>
      </c>
      <c r="B2379" s="93">
        <v>38764</v>
      </c>
      <c r="C2379" s="48">
        <v>128.33999600000001</v>
      </c>
      <c r="D2379" s="48">
        <v>129.21000699999999</v>
      </c>
      <c r="E2379" s="48">
        <v>128.179993</v>
      </c>
      <c r="F2379" s="48">
        <v>129.16000399999999</v>
      </c>
      <c r="G2379" s="49">
        <v>61017900</v>
      </c>
      <c r="H2379" s="48">
        <v>106.37660200000001</v>
      </c>
      <c r="I2379" s="52">
        <f t="shared" si="272"/>
        <v>0.8236032727282977</v>
      </c>
      <c r="J2379" s="52">
        <f t="shared" ca="1" si="273"/>
        <v>1</v>
      </c>
      <c r="K2379" s="48">
        <f t="shared" si="268"/>
        <v>105.7</v>
      </c>
      <c r="L2379" s="48">
        <f t="shared" si="269"/>
        <v>106.42</v>
      </c>
      <c r="M2379" s="48">
        <f t="shared" si="270"/>
        <v>105.57</v>
      </c>
      <c r="N2379" s="48">
        <f t="shared" si="271"/>
        <v>106.38</v>
      </c>
      <c r="O2379" s="49">
        <f t="shared" ca="1" si="274"/>
        <v>61017900</v>
      </c>
    </row>
    <row r="2380" spans="1:15" x14ac:dyDescent="0.25">
      <c r="A2380">
        <v>2365</v>
      </c>
      <c r="B2380" s="93">
        <v>38763</v>
      </c>
      <c r="C2380" s="48">
        <v>127.68</v>
      </c>
      <c r="D2380" s="48">
        <v>128.320007</v>
      </c>
      <c r="E2380" s="48">
        <v>127.239998</v>
      </c>
      <c r="F2380" s="48">
        <v>128.199997</v>
      </c>
      <c r="G2380" s="49">
        <v>85471300</v>
      </c>
      <c r="H2380" s="48">
        <v>105.585937</v>
      </c>
      <c r="I2380" s="52">
        <f t="shared" si="272"/>
        <v>0.82360327200319672</v>
      </c>
      <c r="J2380" s="52">
        <f t="shared" ca="1" si="273"/>
        <v>1</v>
      </c>
      <c r="K2380" s="48">
        <f t="shared" si="268"/>
        <v>105.16</v>
      </c>
      <c r="L2380" s="48">
        <f t="shared" si="269"/>
        <v>105.68</v>
      </c>
      <c r="M2380" s="48">
        <f t="shared" si="270"/>
        <v>104.8</v>
      </c>
      <c r="N2380" s="48">
        <f t="shared" si="271"/>
        <v>105.59</v>
      </c>
      <c r="O2380" s="49">
        <f t="shared" ca="1" si="274"/>
        <v>85471300</v>
      </c>
    </row>
    <row r="2381" spans="1:15" x14ac:dyDescent="0.25">
      <c r="A2381">
        <v>2366</v>
      </c>
      <c r="B2381" s="93">
        <v>38762</v>
      </c>
      <c r="C2381" s="48">
        <v>126.459999</v>
      </c>
      <c r="D2381" s="48">
        <v>128.029999</v>
      </c>
      <c r="E2381" s="48">
        <v>126.209999</v>
      </c>
      <c r="F2381" s="48">
        <v>127.75</v>
      </c>
      <c r="G2381" s="49">
        <v>90964400</v>
      </c>
      <c r="H2381" s="48">
        <v>105.215318</v>
      </c>
      <c r="I2381" s="52">
        <f t="shared" si="272"/>
        <v>0.82360327201565553</v>
      </c>
      <c r="J2381" s="52">
        <f t="shared" ca="1" si="273"/>
        <v>1</v>
      </c>
      <c r="K2381" s="48">
        <f t="shared" si="268"/>
        <v>104.15</v>
      </c>
      <c r="L2381" s="48">
        <f t="shared" si="269"/>
        <v>105.45</v>
      </c>
      <c r="M2381" s="48">
        <f t="shared" si="270"/>
        <v>103.95</v>
      </c>
      <c r="N2381" s="48">
        <f t="shared" si="271"/>
        <v>105.22</v>
      </c>
      <c r="O2381" s="49">
        <f t="shared" ca="1" si="274"/>
        <v>90964400</v>
      </c>
    </row>
    <row r="2382" spans="1:15" x14ac:dyDescent="0.25">
      <c r="A2382">
        <v>2367</v>
      </c>
      <c r="B2382" s="93">
        <v>38761</v>
      </c>
      <c r="C2382" s="48">
        <v>126.599998</v>
      </c>
      <c r="D2382" s="48">
        <v>126.790001</v>
      </c>
      <c r="E2382" s="48">
        <v>125.949997</v>
      </c>
      <c r="F2382" s="48">
        <v>126.410004</v>
      </c>
      <c r="G2382" s="49">
        <v>52308700</v>
      </c>
      <c r="H2382" s="48">
        <v>104.111693</v>
      </c>
      <c r="I2382" s="52">
        <f t="shared" si="272"/>
        <v>0.82360327272831979</v>
      </c>
      <c r="J2382" s="52">
        <f t="shared" ca="1" si="273"/>
        <v>1</v>
      </c>
      <c r="K2382" s="48">
        <f t="shared" si="268"/>
        <v>104.27</v>
      </c>
      <c r="L2382" s="48">
        <f t="shared" si="269"/>
        <v>104.42</v>
      </c>
      <c r="M2382" s="48">
        <f t="shared" si="270"/>
        <v>103.73</v>
      </c>
      <c r="N2382" s="48">
        <f t="shared" si="271"/>
        <v>104.11</v>
      </c>
      <c r="O2382" s="49">
        <f t="shared" ca="1" si="274"/>
        <v>52308700</v>
      </c>
    </row>
    <row r="2383" spans="1:15" x14ac:dyDescent="0.25">
      <c r="A2383">
        <v>2368</v>
      </c>
      <c r="B2383" s="93">
        <v>38758</v>
      </c>
      <c r="C2383" s="48">
        <v>126.43</v>
      </c>
      <c r="D2383" s="48">
        <v>127.129997</v>
      </c>
      <c r="E2383" s="48">
        <v>125.449997</v>
      </c>
      <c r="F2383" s="48">
        <v>126.639999</v>
      </c>
      <c r="G2383" s="49">
        <v>64508700</v>
      </c>
      <c r="H2383" s="48">
        <v>104.301118</v>
      </c>
      <c r="I2383" s="52">
        <f t="shared" si="272"/>
        <v>0.82360327561278646</v>
      </c>
      <c r="J2383" s="52">
        <f t="shared" ca="1" si="273"/>
        <v>1</v>
      </c>
      <c r="K2383" s="48">
        <f t="shared" si="268"/>
        <v>104.13</v>
      </c>
      <c r="L2383" s="48">
        <f t="shared" si="269"/>
        <v>104.7</v>
      </c>
      <c r="M2383" s="48">
        <f t="shared" si="270"/>
        <v>103.32</v>
      </c>
      <c r="N2383" s="48">
        <f t="shared" si="271"/>
        <v>104.3</v>
      </c>
      <c r="O2383" s="49">
        <f t="shared" ca="1" si="274"/>
        <v>64508700</v>
      </c>
    </row>
    <row r="2384" spans="1:15" x14ac:dyDescent="0.25">
      <c r="A2384">
        <v>2369</v>
      </c>
      <c r="B2384" s="93">
        <v>38757</v>
      </c>
      <c r="C2384" s="48">
        <v>126.91999800000001</v>
      </c>
      <c r="D2384" s="48">
        <v>127.599998</v>
      </c>
      <c r="E2384" s="48">
        <v>126.370003</v>
      </c>
      <c r="F2384" s="48">
        <v>126.410004</v>
      </c>
      <c r="G2384" s="49">
        <v>62023300</v>
      </c>
      <c r="H2384" s="48">
        <v>104.111693</v>
      </c>
      <c r="I2384" s="52">
        <f t="shared" si="272"/>
        <v>0.82360327272831979</v>
      </c>
      <c r="J2384" s="52">
        <f t="shared" ca="1" si="273"/>
        <v>1</v>
      </c>
      <c r="K2384" s="48">
        <f t="shared" ref="K2384:K2447" si="275">ROUND($I2384*C2384,2)</f>
        <v>104.53</v>
      </c>
      <c r="L2384" s="48">
        <f t="shared" ref="L2384:L2447" si="276">ROUND($I2384*D2384,2)</f>
        <v>105.09</v>
      </c>
      <c r="M2384" s="48">
        <f t="shared" ref="M2384:M2447" si="277">ROUND($I2384*E2384,2)</f>
        <v>104.08</v>
      </c>
      <c r="N2384" s="48">
        <f t="shared" ref="N2384:N2447" si="278">ROUND($I2384*F2384,2)</f>
        <v>104.11</v>
      </c>
      <c r="O2384" s="49">
        <f t="shared" ca="1" si="274"/>
        <v>62023300</v>
      </c>
    </row>
    <row r="2385" spans="1:15" x14ac:dyDescent="0.25">
      <c r="A2385">
        <v>2370</v>
      </c>
      <c r="B2385" s="93">
        <v>38756</v>
      </c>
      <c r="C2385" s="48">
        <v>125.849998</v>
      </c>
      <c r="D2385" s="48">
        <v>128.10000600000001</v>
      </c>
      <c r="E2385" s="48">
        <v>125.599998</v>
      </c>
      <c r="F2385" s="48">
        <v>126.620003</v>
      </c>
      <c r="G2385" s="49">
        <v>59422200</v>
      </c>
      <c r="H2385" s="48">
        <v>104.284649</v>
      </c>
      <c r="I2385" s="52">
        <f t="shared" si="272"/>
        <v>0.82360327380500853</v>
      </c>
      <c r="J2385" s="52">
        <f t="shared" ca="1" si="273"/>
        <v>1</v>
      </c>
      <c r="K2385" s="48">
        <f t="shared" si="275"/>
        <v>103.65</v>
      </c>
      <c r="L2385" s="48">
        <f t="shared" si="276"/>
        <v>105.5</v>
      </c>
      <c r="M2385" s="48">
        <f t="shared" si="277"/>
        <v>103.44</v>
      </c>
      <c r="N2385" s="48">
        <f t="shared" si="278"/>
        <v>104.28</v>
      </c>
      <c r="O2385" s="49">
        <f t="shared" ca="1" si="274"/>
        <v>59422200</v>
      </c>
    </row>
    <row r="2386" spans="1:15" x14ac:dyDescent="0.25">
      <c r="A2386">
        <v>2371</v>
      </c>
      <c r="B2386" s="93">
        <v>38755</v>
      </c>
      <c r="C2386" s="48">
        <v>126.379997</v>
      </c>
      <c r="D2386" s="48">
        <v>126.660004</v>
      </c>
      <c r="E2386" s="48">
        <v>125.400002</v>
      </c>
      <c r="F2386" s="48">
        <v>125.480003</v>
      </c>
      <c r="G2386" s="49">
        <v>71208100</v>
      </c>
      <c r="H2386" s="48">
        <v>103.345741</v>
      </c>
      <c r="I2386" s="52">
        <f t="shared" ref="I2386:I2449" si="279">H2386/F2386</f>
        <v>0.82360327167030756</v>
      </c>
      <c r="J2386" s="52">
        <f t="shared" ref="J2386:J2449" ca="1" si="280">INDEX(OFFSET($T$15,0,0,$S$13+1,1),MATCH(B2386,OFFSET($Q$15,0,0,$S$13+1,1),-1))</f>
        <v>1</v>
      </c>
      <c r="K2386" s="48">
        <f t="shared" si="275"/>
        <v>104.09</v>
      </c>
      <c r="L2386" s="48">
        <f t="shared" si="276"/>
        <v>104.32</v>
      </c>
      <c r="M2386" s="48">
        <f t="shared" si="277"/>
        <v>103.28</v>
      </c>
      <c r="N2386" s="48">
        <f t="shared" si="278"/>
        <v>103.35</v>
      </c>
      <c r="O2386" s="49">
        <f t="shared" ref="O2386:O2449" ca="1" si="281">G2386*J2386</f>
        <v>71208100</v>
      </c>
    </row>
    <row r="2387" spans="1:15" x14ac:dyDescent="0.25">
      <c r="A2387">
        <v>2372</v>
      </c>
      <c r="B2387" s="93">
        <v>38754</v>
      </c>
      <c r="C2387" s="48">
        <v>126.44000200000001</v>
      </c>
      <c r="D2387" s="48">
        <v>126.800003</v>
      </c>
      <c r="E2387" s="48">
        <v>126.16999800000001</v>
      </c>
      <c r="F2387" s="48">
        <v>126.599998</v>
      </c>
      <c r="G2387" s="49">
        <v>45511900</v>
      </c>
      <c r="H2387" s="48">
        <v>104.268173</v>
      </c>
      <c r="I2387" s="52">
        <f t="shared" si="279"/>
        <v>0.82360327525439614</v>
      </c>
      <c r="J2387" s="52">
        <f t="shared" ca="1" si="280"/>
        <v>1</v>
      </c>
      <c r="K2387" s="48">
        <f t="shared" si="275"/>
        <v>104.14</v>
      </c>
      <c r="L2387" s="48">
        <f t="shared" si="276"/>
        <v>104.43</v>
      </c>
      <c r="M2387" s="48">
        <f t="shared" si="277"/>
        <v>103.91</v>
      </c>
      <c r="N2387" s="48">
        <f t="shared" si="278"/>
        <v>104.27</v>
      </c>
      <c r="O2387" s="49">
        <f t="shared" ca="1" si="281"/>
        <v>45511900</v>
      </c>
    </row>
    <row r="2388" spans="1:15" x14ac:dyDescent="0.25">
      <c r="A2388">
        <v>2373</v>
      </c>
      <c r="B2388" s="93">
        <v>38751</v>
      </c>
      <c r="C2388" s="48">
        <v>126.58000199999999</v>
      </c>
      <c r="D2388" s="48">
        <v>128.38999899999999</v>
      </c>
      <c r="E2388" s="48">
        <v>126.139999</v>
      </c>
      <c r="F2388" s="48">
        <v>126.269997</v>
      </c>
      <c r="G2388" s="49">
        <v>86040400</v>
      </c>
      <c r="H2388" s="48">
        <v>103.996382</v>
      </c>
      <c r="I2388" s="52">
        <f t="shared" si="279"/>
        <v>0.82360326657804539</v>
      </c>
      <c r="J2388" s="52">
        <f t="shared" ca="1" si="280"/>
        <v>1</v>
      </c>
      <c r="K2388" s="48">
        <f t="shared" si="275"/>
        <v>104.25</v>
      </c>
      <c r="L2388" s="48">
        <f t="shared" si="276"/>
        <v>105.74</v>
      </c>
      <c r="M2388" s="48">
        <f t="shared" si="277"/>
        <v>103.89</v>
      </c>
      <c r="N2388" s="48">
        <f t="shared" si="278"/>
        <v>104</v>
      </c>
      <c r="O2388" s="49">
        <f t="shared" ca="1" si="281"/>
        <v>86040400</v>
      </c>
    </row>
    <row r="2389" spans="1:15" x14ac:dyDescent="0.25">
      <c r="A2389">
        <v>2374</v>
      </c>
      <c r="B2389" s="93">
        <v>38750</v>
      </c>
      <c r="C2389" s="48">
        <v>128.10000600000001</v>
      </c>
      <c r="D2389" s="48">
        <v>128.13999899999999</v>
      </c>
      <c r="E2389" s="48">
        <v>126.800003</v>
      </c>
      <c r="F2389" s="48">
        <v>126.900002</v>
      </c>
      <c r="G2389" s="49">
        <v>83626900</v>
      </c>
      <c r="H2389" s="48">
        <v>104.51525700000001</v>
      </c>
      <c r="I2389" s="52">
        <f t="shared" si="279"/>
        <v>0.82360327307165848</v>
      </c>
      <c r="J2389" s="52">
        <f t="shared" ca="1" si="280"/>
        <v>1</v>
      </c>
      <c r="K2389" s="48">
        <f t="shared" si="275"/>
        <v>105.5</v>
      </c>
      <c r="L2389" s="48">
        <f t="shared" si="276"/>
        <v>105.54</v>
      </c>
      <c r="M2389" s="48">
        <f t="shared" si="277"/>
        <v>104.43</v>
      </c>
      <c r="N2389" s="48">
        <f t="shared" si="278"/>
        <v>104.52</v>
      </c>
      <c r="O2389" s="49">
        <f t="shared" ca="1" si="281"/>
        <v>83626900</v>
      </c>
    </row>
    <row r="2390" spans="1:15" x14ac:dyDescent="0.25">
      <c r="A2390">
        <v>2375</v>
      </c>
      <c r="B2390" s="93">
        <v>38749</v>
      </c>
      <c r="C2390" s="48">
        <v>127.82</v>
      </c>
      <c r="D2390" s="48">
        <v>128.429993</v>
      </c>
      <c r="E2390" s="48">
        <v>127.720001</v>
      </c>
      <c r="F2390" s="48">
        <v>128.38999899999999</v>
      </c>
      <c r="G2390" s="49">
        <v>63561000</v>
      </c>
      <c r="H2390" s="48">
        <v>105.742424</v>
      </c>
      <c r="I2390" s="52">
        <f t="shared" si="279"/>
        <v>0.82360327769766561</v>
      </c>
      <c r="J2390" s="52">
        <f t="shared" ca="1" si="280"/>
        <v>1</v>
      </c>
      <c r="K2390" s="48">
        <f t="shared" si="275"/>
        <v>105.27</v>
      </c>
      <c r="L2390" s="48">
        <f t="shared" si="276"/>
        <v>105.78</v>
      </c>
      <c r="M2390" s="48">
        <f t="shared" si="277"/>
        <v>105.19</v>
      </c>
      <c r="N2390" s="48">
        <f t="shared" si="278"/>
        <v>105.74</v>
      </c>
      <c r="O2390" s="49">
        <f t="shared" ca="1" si="281"/>
        <v>63561000</v>
      </c>
    </row>
    <row r="2391" spans="1:15" x14ac:dyDescent="0.25">
      <c r="A2391">
        <v>2376</v>
      </c>
      <c r="B2391" s="93">
        <v>38748</v>
      </c>
      <c r="C2391" s="48">
        <v>128.320007</v>
      </c>
      <c r="D2391" s="48">
        <v>128.53999300000001</v>
      </c>
      <c r="E2391" s="48">
        <v>127.489998</v>
      </c>
      <c r="F2391" s="48">
        <v>127.5</v>
      </c>
      <c r="G2391" s="49">
        <v>72937000</v>
      </c>
      <c r="H2391" s="48">
        <v>105.009417</v>
      </c>
      <c r="I2391" s="52">
        <f t="shared" si="279"/>
        <v>0.82360327058823524</v>
      </c>
      <c r="J2391" s="52">
        <f t="shared" ca="1" si="280"/>
        <v>1</v>
      </c>
      <c r="K2391" s="48">
        <f t="shared" si="275"/>
        <v>105.68</v>
      </c>
      <c r="L2391" s="48">
        <f t="shared" si="276"/>
        <v>105.87</v>
      </c>
      <c r="M2391" s="48">
        <f t="shared" si="277"/>
        <v>105</v>
      </c>
      <c r="N2391" s="48">
        <f t="shared" si="278"/>
        <v>105.01</v>
      </c>
      <c r="O2391" s="49">
        <f t="shared" ca="1" si="281"/>
        <v>72937000</v>
      </c>
    </row>
    <row r="2392" spans="1:15" x14ac:dyDescent="0.25">
      <c r="A2392">
        <v>2377</v>
      </c>
      <c r="B2392" s="93">
        <v>38747</v>
      </c>
      <c r="C2392" s="48">
        <v>128.44000199999999</v>
      </c>
      <c r="D2392" s="48">
        <v>128.80999800000001</v>
      </c>
      <c r="E2392" s="48">
        <v>128.35000600000001</v>
      </c>
      <c r="F2392" s="48">
        <v>128.44000199999999</v>
      </c>
      <c r="G2392" s="49">
        <v>33709600</v>
      </c>
      <c r="H2392" s="48">
        <v>105.78360600000001</v>
      </c>
      <c r="I2392" s="52">
        <f t="shared" si="279"/>
        <v>0.8236032727560999</v>
      </c>
      <c r="J2392" s="52">
        <f t="shared" ca="1" si="280"/>
        <v>1</v>
      </c>
      <c r="K2392" s="48">
        <f t="shared" si="275"/>
        <v>105.78</v>
      </c>
      <c r="L2392" s="48">
        <f t="shared" si="276"/>
        <v>106.09</v>
      </c>
      <c r="M2392" s="48">
        <f t="shared" si="277"/>
        <v>105.71</v>
      </c>
      <c r="N2392" s="48">
        <f t="shared" si="278"/>
        <v>105.78</v>
      </c>
      <c r="O2392" s="49">
        <f t="shared" ca="1" si="281"/>
        <v>33709600</v>
      </c>
    </row>
    <row r="2393" spans="1:15" x14ac:dyDescent="0.25">
      <c r="A2393">
        <v>2378</v>
      </c>
      <c r="B2393" s="93">
        <v>38744</v>
      </c>
      <c r="C2393" s="48">
        <v>127.660004</v>
      </c>
      <c r="D2393" s="48">
        <v>128.66000399999999</v>
      </c>
      <c r="E2393" s="48">
        <v>127.449997</v>
      </c>
      <c r="F2393" s="48">
        <v>128.53999300000001</v>
      </c>
      <c r="G2393" s="49">
        <v>65771200</v>
      </c>
      <c r="H2393" s="48">
        <v>105.865959</v>
      </c>
      <c r="I2393" s="52">
        <f t="shared" si="279"/>
        <v>0.82360327341856943</v>
      </c>
      <c r="J2393" s="52">
        <f t="shared" ca="1" si="280"/>
        <v>1</v>
      </c>
      <c r="K2393" s="48">
        <f t="shared" si="275"/>
        <v>105.14</v>
      </c>
      <c r="L2393" s="48">
        <f t="shared" si="276"/>
        <v>105.96</v>
      </c>
      <c r="M2393" s="48">
        <f t="shared" si="277"/>
        <v>104.97</v>
      </c>
      <c r="N2393" s="48">
        <f t="shared" si="278"/>
        <v>105.87</v>
      </c>
      <c r="O2393" s="49">
        <f t="shared" ca="1" si="281"/>
        <v>65771200</v>
      </c>
    </row>
    <row r="2394" spans="1:15" x14ac:dyDescent="0.25">
      <c r="A2394">
        <v>2379</v>
      </c>
      <c r="B2394" s="93">
        <v>38743</v>
      </c>
      <c r="C2394" s="48">
        <v>127.25</v>
      </c>
      <c r="D2394" s="48">
        <v>127.66999800000001</v>
      </c>
      <c r="E2394" s="48">
        <v>126.760002</v>
      </c>
      <c r="F2394" s="48">
        <v>127.360001</v>
      </c>
      <c r="G2394" s="49">
        <v>71294000</v>
      </c>
      <c r="H2394" s="48">
        <v>104.894113</v>
      </c>
      <c r="I2394" s="52">
        <f t="shared" si="279"/>
        <v>0.82360326771668291</v>
      </c>
      <c r="J2394" s="52">
        <f t="shared" ca="1" si="280"/>
        <v>1</v>
      </c>
      <c r="K2394" s="48">
        <f t="shared" si="275"/>
        <v>104.8</v>
      </c>
      <c r="L2394" s="48">
        <f t="shared" si="276"/>
        <v>105.15</v>
      </c>
      <c r="M2394" s="48">
        <f t="shared" si="277"/>
        <v>104.4</v>
      </c>
      <c r="N2394" s="48">
        <f t="shared" si="278"/>
        <v>104.89</v>
      </c>
      <c r="O2394" s="49">
        <f t="shared" ca="1" si="281"/>
        <v>71294000</v>
      </c>
    </row>
    <row r="2395" spans="1:15" x14ac:dyDescent="0.25">
      <c r="A2395">
        <v>2380</v>
      </c>
      <c r="B2395" s="93">
        <v>38742</v>
      </c>
      <c r="C2395" s="48">
        <v>127.040001</v>
      </c>
      <c r="D2395" s="48">
        <v>127.18</v>
      </c>
      <c r="E2395" s="48">
        <v>125.839996</v>
      </c>
      <c r="F2395" s="48">
        <v>126.660004</v>
      </c>
      <c r="G2395" s="49">
        <v>87747700</v>
      </c>
      <c r="H2395" s="48">
        <v>104.317594</v>
      </c>
      <c r="I2395" s="52">
        <f t="shared" si="279"/>
        <v>0.82360327416379997</v>
      </c>
      <c r="J2395" s="52">
        <f t="shared" ca="1" si="280"/>
        <v>1</v>
      </c>
      <c r="K2395" s="48">
        <f t="shared" si="275"/>
        <v>104.63</v>
      </c>
      <c r="L2395" s="48">
        <f t="shared" si="276"/>
        <v>104.75</v>
      </c>
      <c r="M2395" s="48">
        <f t="shared" si="277"/>
        <v>103.64</v>
      </c>
      <c r="N2395" s="48">
        <f t="shared" si="278"/>
        <v>104.32</v>
      </c>
      <c r="O2395" s="49">
        <f t="shared" ca="1" si="281"/>
        <v>87747700</v>
      </c>
    </row>
    <row r="2396" spans="1:15" x14ac:dyDescent="0.25">
      <c r="A2396">
        <v>2381</v>
      </c>
      <c r="B2396" s="93">
        <v>38741</v>
      </c>
      <c r="C2396" s="48">
        <v>126.629997</v>
      </c>
      <c r="D2396" s="48">
        <v>127.150002</v>
      </c>
      <c r="E2396" s="48">
        <v>126.41999800000001</v>
      </c>
      <c r="F2396" s="48">
        <v>126.550003</v>
      </c>
      <c r="G2396" s="49">
        <v>53008800</v>
      </c>
      <c r="H2396" s="48">
        <v>104.226997</v>
      </c>
      <c r="I2396" s="52">
        <f t="shared" si="279"/>
        <v>0.82360327561588442</v>
      </c>
      <c r="J2396" s="52">
        <f t="shared" ca="1" si="280"/>
        <v>1</v>
      </c>
      <c r="K2396" s="48">
        <f t="shared" si="275"/>
        <v>104.29</v>
      </c>
      <c r="L2396" s="48">
        <f t="shared" si="276"/>
        <v>104.72</v>
      </c>
      <c r="M2396" s="48">
        <f t="shared" si="277"/>
        <v>104.12</v>
      </c>
      <c r="N2396" s="48">
        <f t="shared" si="278"/>
        <v>104.23</v>
      </c>
      <c r="O2396" s="49">
        <f t="shared" ca="1" si="281"/>
        <v>53008800</v>
      </c>
    </row>
    <row r="2397" spans="1:15" x14ac:dyDescent="0.25">
      <c r="A2397">
        <v>2382</v>
      </c>
      <c r="B2397" s="93">
        <v>38740</v>
      </c>
      <c r="C2397" s="48">
        <v>126.209999</v>
      </c>
      <c r="D2397" s="48">
        <v>126.82</v>
      </c>
      <c r="E2397" s="48">
        <v>126.129997</v>
      </c>
      <c r="F2397" s="48">
        <v>126.41999800000001</v>
      </c>
      <c r="G2397" s="49">
        <v>67017400</v>
      </c>
      <c r="H2397" s="48">
        <v>104.119924</v>
      </c>
      <c r="I2397" s="52">
        <f t="shared" si="279"/>
        <v>0.82360327200764538</v>
      </c>
      <c r="J2397" s="52">
        <f t="shared" ca="1" si="280"/>
        <v>1</v>
      </c>
      <c r="K2397" s="48">
        <f t="shared" si="275"/>
        <v>103.95</v>
      </c>
      <c r="L2397" s="48">
        <f t="shared" si="276"/>
        <v>104.45</v>
      </c>
      <c r="M2397" s="48">
        <f t="shared" si="277"/>
        <v>103.88</v>
      </c>
      <c r="N2397" s="48">
        <f t="shared" si="278"/>
        <v>104.12</v>
      </c>
      <c r="O2397" s="49">
        <f t="shared" ca="1" si="281"/>
        <v>67017400</v>
      </c>
    </row>
    <row r="2398" spans="1:15" x14ac:dyDescent="0.25">
      <c r="A2398">
        <v>2383</v>
      </c>
      <c r="B2398" s="93">
        <v>38737</v>
      </c>
      <c r="C2398" s="48">
        <v>128.279999</v>
      </c>
      <c r="D2398" s="48">
        <v>128.30999800000001</v>
      </c>
      <c r="E2398" s="48">
        <v>125.970001</v>
      </c>
      <c r="F2398" s="48">
        <v>125.970001</v>
      </c>
      <c r="G2398" s="49">
        <v>114957800</v>
      </c>
      <c r="H2398" s="48">
        <v>103.74930500000001</v>
      </c>
      <c r="I2398" s="52">
        <f t="shared" si="279"/>
        <v>0.82360327202029637</v>
      </c>
      <c r="J2398" s="52">
        <f t="shared" ca="1" si="280"/>
        <v>1</v>
      </c>
      <c r="K2398" s="48">
        <f t="shared" si="275"/>
        <v>105.65</v>
      </c>
      <c r="L2398" s="48">
        <f t="shared" si="276"/>
        <v>105.68</v>
      </c>
      <c r="M2398" s="48">
        <f t="shared" si="277"/>
        <v>103.75</v>
      </c>
      <c r="N2398" s="48">
        <f t="shared" si="278"/>
        <v>103.75</v>
      </c>
      <c r="O2398" s="49">
        <f t="shared" ca="1" si="281"/>
        <v>114957800</v>
      </c>
    </row>
    <row r="2399" spans="1:15" x14ac:dyDescent="0.25">
      <c r="A2399">
        <v>2384</v>
      </c>
      <c r="B2399" s="93">
        <v>38736</v>
      </c>
      <c r="C2399" s="48">
        <v>128.13000500000001</v>
      </c>
      <c r="D2399" s="48">
        <v>128.770004</v>
      </c>
      <c r="E2399" s="48">
        <v>127.80999799999999</v>
      </c>
      <c r="F2399" s="48">
        <v>128.30999800000001</v>
      </c>
      <c r="G2399" s="49">
        <v>81530400</v>
      </c>
      <c r="H2399" s="48">
        <v>105.676534</v>
      </c>
      <c r="I2399" s="52">
        <f t="shared" si="279"/>
        <v>0.82360327057288241</v>
      </c>
      <c r="J2399" s="52">
        <f t="shared" ca="1" si="280"/>
        <v>1</v>
      </c>
      <c r="K2399" s="48">
        <f t="shared" si="275"/>
        <v>105.53</v>
      </c>
      <c r="L2399" s="48">
        <f t="shared" si="276"/>
        <v>106.06</v>
      </c>
      <c r="M2399" s="48">
        <f t="shared" si="277"/>
        <v>105.26</v>
      </c>
      <c r="N2399" s="48">
        <f t="shared" si="278"/>
        <v>105.68</v>
      </c>
      <c r="O2399" s="49">
        <f t="shared" ca="1" si="281"/>
        <v>81530400</v>
      </c>
    </row>
    <row r="2400" spans="1:15" x14ac:dyDescent="0.25">
      <c r="A2400">
        <v>2385</v>
      </c>
      <c r="B2400" s="93">
        <v>38735</v>
      </c>
      <c r="C2400" s="48">
        <v>127.58000199999999</v>
      </c>
      <c r="D2400" s="48">
        <v>128.89999399999999</v>
      </c>
      <c r="E2400" s="48">
        <v>127.160004</v>
      </c>
      <c r="F2400" s="48">
        <v>127.82</v>
      </c>
      <c r="G2400" s="49">
        <v>75067600</v>
      </c>
      <c r="H2400" s="48">
        <v>105.27297</v>
      </c>
      <c r="I2400" s="52">
        <f t="shared" si="279"/>
        <v>0.82360327022375224</v>
      </c>
      <c r="J2400" s="52">
        <f t="shared" ca="1" si="280"/>
        <v>1</v>
      </c>
      <c r="K2400" s="48">
        <f t="shared" si="275"/>
        <v>105.08</v>
      </c>
      <c r="L2400" s="48">
        <f t="shared" si="276"/>
        <v>106.16</v>
      </c>
      <c r="M2400" s="48">
        <f t="shared" si="277"/>
        <v>104.73</v>
      </c>
      <c r="N2400" s="48">
        <f t="shared" si="278"/>
        <v>105.27</v>
      </c>
      <c r="O2400" s="49">
        <f t="shared" ca="1" si="281"/>
        <v>75067600</v>
      </c>
    </row>
    <row r="2401" spans="1:15" x14ac:dyDescent="0.25">
      <c r="A2401">
        <v>2386</v>
      </c>
      <c r="B2401" s="93">
        <v>38734</v>
      </c>
      <c r="C2401" s="48">
        <v>128.199997</v>
      </c>
      <c r="D2401" s="48">
        <v>128.41999799999999</v>
      </c>
      <c r="E2401" s="48">
        <v>127.80999799999999</v>
      </c>
      <c r="F2401" s="48">
        <v>128.33000200000001</v>
      </c>
      <c r="G2401" s="49">
        <v>52066600</v>
      </c>
      <c r="H2401" s="48">
        <v>105.693009</v>
      </c>
      <c r="I2401" s="52">
        <f t="shared" si="279"/>
        <v>0.82360326776898196</v>
      </c>
      <c r="J2401" s="52">
        <f t="shared" ca="1" si="280"/>
        <v>1</v>
      </c>
      <c r="K2401" s="48">
        <f t="shared" si="275"/>
        <v>105.59</v>
      </c>
      <c r="L2401" s="48">
        <f t="shared" si="276"/>
        <v>105.77</v>
      </c>
      <c r="M2401" s="48">
        <f t="shared" si="277"/>
        <v>105.26</v>
      </c>
      <c r="N2401" s="48">
        <f t="shared" si="278"/>
        <v>105.69</v>
      </c>
      <c r="O2401" s="49">
        <f t="shared" ca="1" si="281"/>
        <v>52066600</v>
      </c>
    </row>
    <row r="2402" spans="1:15" x14ac:dyDescent="0.25">
      <c r="A2402">
        <v>2387</v>
      </c>
      <c r="B2402" s="93">
        <v>38730</v>
      </c>
      <c r="C2402" s="48">
        <v>128.570007</v>
      </c>
      <c r="D2402" s="48">
        <v>128.89999399999999</v>
      </c>
      <c r="E2402" s="48">
        <v>128.199997</v>
      </c>
      <c r="F2402" s="48">
        <v>128.679993</v>
      </c>
      <c r="G2402" s="49">
        <v>44856700</v>
      </c>
      <c r="H2402" s="48">
        <v>105.981263</v>
      </c>
      <c r="I2402" s="52">
        <f t="shared" si="279"/>
        <v>0.82360326985718757</v>
      </c>
      <c r="J2402" s="52">
        <f t="shared" ca="1" si="280"/>
        <v>1</v>
      </c>
      <c r="K2402" s="48">
        <f t="shared" si="275"/>
        <v>105.89</v>
      </c>
      <c r="L2402" s="48">
        <f t="shared" si="276"/>
        <v>106.16</v>
      </c>
      <c r="M2402" s="48">
        <f t="shared" si="277"/>
        <v>105.59</v>
      </c>
      <c r="N2402" s="48">
        <f t="shared" si="278"/>
        <v>105.98</v>
      </c>
      <c r="O2402" s="49">
        <f t="shared" ca="1" si="281"/>
        <v>44856700</v>
      </c>
    </row>
    <row r="2403" spans="1:15" x14ac:dyDescent="0.25">
      <c r="A2403">
        <v>2388</v>
      </c>
      <c r="B2403" s="93">
        <v>38729</v>
      </c>
      <c r="C2403" s="48">
        <v>129.08000200000001</v>
      </c>
      <c r="D2403" s="48">
        <v>129.279999</v>
      </c>
      <c r="E2403" s="48">
        <v>128.44000199999999</v>
      </c>
      <c r="F2403" s="48">
        <v>128.800003</v>
      </c>
      <c r="G2403" s="49">
        <v>40509200</v>
      </c>
      <c r="H2403" s="48">
        <v>106.08010400000001</v>
      </c>
      <c r="I2403" s="52">
        <f t="shared" si="279"/>
        <v>0.82360327274215983</v>
      </c>
      <c r="J2403" s="52">
        <f t="shared" ca="1" si="280"/>
        <v>1</v>
      </c>
      <c r="K2403" s="48">
        <f t="shared" si="275"/>
        <v>106.31</v>
      </c>
      <c r="L2403" s="48">
        <f t="shared" si="276"/>
        <v>106.48</v>
      </c>
      <c r="M2403" s="48">
        <f t="shared" si="277"/>
        <v>105.78</v>
      </c>
      <c r="N2403" s="48">
        <f t="shared" si="278"/>
        <v>106.08</v>
      </c>
      <c r="O2403" s="49">
        <f t="shared" ca="1" si="281"/>
        <v>40509200</v>
      </c>
    </row>
    <row r="2404" spans="1:15" x14ac:dyDescent="0.25">
      <c r="A2404">
        <v>2389</v>
      </c>
      <c r="B2404" s="93">
        <v>38728</v>
      </c>
      <c r="C2404" s="48">
        <v>129.020004</v>
      </c>
      <c r="D2404" s="48">
        <v>129.44000199999999</v>
      </c>
      <c r="E2404" s="48">
        <v>128.729996</v>
      </c>
      <c r="F2404" s="48">
        <v>129.30999800000001</v>
      </c>
      <c r="G2404" s="49">
        <v>49598900</v>
      </c>
      <c r="H2404" s="48">
        <v>106.500137</v>
      </c>
      <c r="I2404" s="52">
        <f t="shared" si="279"/>
        <v>0.8236032684804464</v>
      </c>
      <c r="J2404" s="52">
        <f t="shared" ca="1" si="280"/>
        <v>1</v>
      </c>
      <c r="K2404" s="48">
        <f t="shared" si="275"/>
        <v>106.26</v>
      </c>
      <c r="L2404" s="48">
        <f t="shared" si="276"/>
        <v>106.61</v>
      </c>
      <c r="M2404" s="48">
        <f t="shared" si="277"/>
        <v>106.02</v>
      </c>
      <c r="N2404" s="48">
        <f t="shared" si="278"/>
        <v>106.5</v>
      </c>
      <c r="O2404" s="49">
        <f t="shared" ca="1" si="281"/>
        <v>49598900</v>
      </c>
    </row>
    <row r="2405" spans="1:15" x14ac:dyDescent="0.25">
      <c r="A2405">
        <v>2390</v>
      </c>
      <c r="B2405" s="93">
        <v>38727</v>
      </c>
      <c r="C2405" s="48">
        <v>128.38999899999999</v>
      </c>
      <c r="D2405" s="48">
        <v>128.979996</v>
      </c>
      <c r="E2405" s="48">
        <v>128.259995</v>
      </c>
      <c r="F2405" s="48">
        <v>128.89999399999999</v>
      </c>
      <c r="G2405" s="49">
        <v>44960800</v>
      </c>
      <c r="H2405" s="48">
        <v>106.162457</v>
      </c>
      <c r="I2405" s="52">
        <f t="shared" si="279"/>
        <v>0.82360327340279016</v>
      </c>
      <c r="J2405" s="52">
        <f t="shared" ca="1" si="280"/>
        <v>1</v>
      </c>
      <c r="K2405" s="48">
        <f t="shared" si="275"/>
        <v>105.74</v>
      </c>
      <c r="L2405" s="48">
        <f t="shared" si="276"/>
        <v>106.23</v>
      </c>
      <c r="M2405" s="48">
        <f t="shared" si="277"/>
        <v>105.64</v>
      </c>
      <c r="N2405" s="48">
        <f t="shared" si="278"/>
        <v>106.16</v>
      </c>
      <c r="O2405" s="49">
        <f t="shared" ca="1" si="281"/>
        <v>44960800</v>
      </c>
    </row>
    <row r="2406" spans="1:15" x14ac:dyDescent="0.25">
      <c r="A2406">
        <v>2391</v>
      </c>
      <c r="B2406" s="93">
        <v>38726</v>
      </c>
      <c r="C2406" s="48">
        <v>128.41999799999999</v>
      </c>
      <c r="D2406" s="48">
        <v>129.05999800000001</v>
      </c>
      <c r="E2406" s="48">
        <v>128.38000500000001</v>
      </c>
      <c r="F2406" s="48">
        <v>128.770004</v>
      </c>
      <c r="G2406" s="49">
        <v>43527400</v>
      </c>
      <c r="H2406" s="48">
        <v>106.055397</v>
      </c>
      <c r="I2406" s="52">
        <f t="shared" si="279"/>
        <v>0.82360327487448082</v>
      </c>
      <c r="J2406" s="52">
        <f t="shared" ca="1" si="280"/>
        <v>1</v>
      </c>
      <c r="K2406" s="48">
        <f t="shared" si="275"/>
        <v>105.77</v>
      </c>
      <c r="L2406" s="48">
        <f t="shared" si="276"/>
        <v>106.29</v>
      </c>
      <c r="M2406" s="48">
        <f t="shared" si="277"/>
        <v>105.73</v>
      </c>
      <c r="N2406" s="48">
        <f t="shared" si="278"/>
        <v>106.06</v>
      </c>
      <c r="O2406" s="49">
        <f t="shared" ca="1" si="281"/>
        <v>43527400</v>
      </c>
    </row>
    <row r="2407" spans="1:15" x14ac:dyDescent="0.25">
      <c r="A2407">
        <v>2392</v>
      </c>
      <c r="B2407" s="93">
        <v>38723</v>
      </c>
      <c r="C2407" s="48">
        <v>128.020004</v>
      </c>
      <c r="D2407" s="48">
        <v>128.58000200000001</v>
      </c>
      <c r="E2407" s="48">
        <v>127.360001</v>
      </c>
      <c r="F2407" s="48">
        <v>128.44000199999999</v>
      </c>
      <c r="G2407" s="49">
        <v>62885900</v>
      </c>
      <c r="H2407" s="48">
        <v>105.78360600000001</v>
      </c>
      <c r="I2407" s="52">
        <f t="shared" si="279"/>
        <v>0.8236032727560999</v>
      </c>
      <c r="J2407" s="52">
        <f t="shared" ca="1" si="280"/>
        <v>1</v>
      </c>
      <c r="K2407" s="48">
        <f t="shared" si="275"/>
        <v>105.44</v>
      </c>
      <c r="L2407" s="48">
        <f t="shared" si="276"/>
        <v>105.9</v>
      </c>
      <c r="M2407" s="48">
        <f t="shared" si="277"/>
        <v>104.89</v>
      </c>
      <c r="N2407" s="48">
        <f t="shared" si="278"/>
        <v>105.78</v>
      </c>
      <c r="O2407" s="49">
        <f t="shared" ca="1" si="281"/>
        <v>62885900</v>
      </c>
    </row>
    <row r="2408" spans="1:15" x14ac:dyDescent="0.25">
      <c r="A2408">
        <v>2393</v>
      </c>
      <c r="B2408" s="93">
        <v>38722</v>
      </c>
      <c r="C2408" s="48">
        <v>127.150002</v>
      </c>
      <c r="D2408" s="48">
        <v>127.589996</v>
      </c>
      <c r="E2408" s="48">
        <v>126.879997</v>
      </c>
      <c r="F2408" s="48">
        <v>127.379997</v>
      </c>
      <c r="G2408" s="49">
        <v>47307500</v>
      </c>
      <c r="H2408" s="48">
        <v>104.910583</v>
      </c>
      <c r="I2408" s="52">
        <f t="shared" si="279"/>
        <v>0.8236032773654407</v>
      </c>
      <c r="J2408" s="52">
        <f t="shared" ca="1" si="280"/>
        <v>1</v>
      </c>
      <c r="K2408" s="48">
        <f t="shared" si="275"/>
        <v>104.72</v>
      </c>
      <c r="L2408" s="48">
        <f t="shared" si="276"/>
        <v>105.08</v>
      </c>
      <c r="M2408" s="48">
        <f t="shared" si="277"/>
        <v>104.5</v>
      </c>
      <c r="N2408" s="48">
        <f t="shared" si="278"/>
        <v>104.91</v>
      </c>
      <c r="O2408" s="49">
        <f t="shared" ca="1" si="281"/>
        <v>47307500</v>
      </c>
    </row>
    <row r="2409" spans="1:15" x14ac:dyDescent="0.25">
      <c r="A2409">
        <v>2394</v>
      </c>
      <c r="B2409" s="93">
        <v>38721</v>
      </c>
      <c r="C2409" s="48">
        <v>126.860001</v>
      </c>
      <c r="D2409" s="48">
        <v>127.489998</v>
      </c>
      <c r="E2409" s="48">
        <v>126.699997</v>
      </c>
      <c r="F2409" s="48">
        <v>127.300003</v>
      </c>
      <c r="G2409" s="49">
        <v>51899600</v>
      </c>
      <c r="H2409" s="48">
        <v>104.84469900000001</v>
      </c>
      <c r="I2409" s="52">
        <f t="shared" si="279"/>
        <v>0.8236032720282026</v>
      </c>
      <c r="J2409" s="52">
        <f t="shared" ca="1" si="280"/>
        <v>1</v>
      </c>
      <c r="K2409" s="48">
        <f t="shared" si="275"/>
        <v>104.48</v>
      </c>
      <c r="L2409" s="48">
        <f t="shared" si="276"/>
        <v>105</v>
      </c>
      <c r="M2409" s="48">
        <f t="shared" si="277"/>
        <v>104.35</v>
      </c>
      <c r="N2409" s="48">
        <f t="shared" si="278"/>
        <v>104.84</v>
      </c>
      <c r="O2409" s="49">
        <f t="shared" ca="1" si="281"/>
        <v>51899600</v>
      </c>
    </row>
    <row r="2410" spans="1:15" x14ac:dyDescent="0.25">
      <c r="A2410">
        <v>2395</v>
      </c>
      <c r="B2410" s="93">
        <v>38720</v>
      </c>
      <c r="C2410" s="48">
        <v>125.19000200000001</v>
      </c>
      <c r="D2410" s="48">
        <v>127</v>
      </c>
      <c r="E2410" s="48">
        <v>124.389999</v>
      </c>
      <c r="F2410" s="48">
        <v>126.699997</v>
      </c>
      <c r="G2410" s="49">
        <v>73256700</v>
      </c>
      <c r="H2410" s="48">
        <v>104.350532</v>
      </c>
      <c r="I2410" s="52">
        <f t="shared" si="279"/>
        <v>0.82360327127710986</v>
      </c>
      <c r="J2410" s="52">
        <f t="shared" ca="1" si="280"/>
        <v>1</v>
      </c>
      <c r="K2410" s="48">
        <f t="shared" si="275"/>
        <v>103.11</v>
      </c>
      <c r="L2410" s="48">
        <f t="shared" si="276"/>
        <v>104.6</v>
      </c>
      <c r="M2410" s="48">
        <f t="shared" si="277"/>
        <v>102.45</v>
      </c>
      <c r="N2410" s="48">
        <f t="shared" si="278"/>
        <v>104.35</v>
      </c>
      <c r="O2410" s="49">
        <f t="shared" ca="1" si="281"/>
        <v>73256700</v>
      </c>
    </row>
    <row r="2411" spans="1:15" x14ac:dyDescent="0.25">
      <c r="A2411">
        <v>2396</v>
      </c>
      <c r="B2411" s="93">
        <v>38716</v>
      </c>
      <c r="C2411" s="48">
        <v>124.800003</v>
      </c>
      <c r="D2411" s="48">
        <v>125.05999799999999</v>
      </c>
      <c r="E2411" s="48">
        <v>124.360001</v>
      </c>
      <c r="F2411" s="48">
        <v>124.510002</v>
      </c>
      <c r="G2411" s="49">
        <v>44645600</v>
      </c>
      <c r="H2411" s="48">
        <v>102.546845</v>
      </c>
      <c r="I2411" s="52">
        <f t="shared" si="279"/>
        <v>0.8236032716472047</v>
      </c>
      <c r="J2411" s="52">
        <f t="shared" ca="1" si="280"/>
        <v>1</v>
      </c>
      <c r="K2411" s="48">
        <f t="shared" si="275"/>
        <v>102.79</v>
      </c>
      <c r="L2411" s="48">
        <f t="shared" si="276"/>
        <v>103</v>
      </c>
      <c r="M2411" s="48">
        <f t="shared" si="277"/>
        <v>102.42</v>
      </c>
      <c r="N2411" s="48">
        <f t="shared" si="278"/>
        <v>102.55</v>
      </c>
      <c r="O2411" s="49">
        <f t="shared" ca="1" si="281"/>
        <v>44645600</v>
      </c>
    </row>
    <row r="2412" spans="1:15" x14ac:dyDescent="0.25">
      <c r="A2412">
        <v>2397</v>
      </c>
      <c r="B2412" s="93">
        <v>38715</v>
      </c>
      <c r="C2412" s="48">
        <v>125.720001</v>
      </c>
      <c r="D2412" s="48">
        <v>125.959999</v>
      </c>
      <c r="E2412" s="48">
        <v>125.05999799999999</v>
      </c>
      <c r="F2412" s="48">
        <v>125.19000200000001</v>
      </c>
      <c r="G2412" s="49">
        <v>32788900</v>
      </c>
      <c r="H2412" s="48">
        <v>103.10689600000001</v>
      </c>
      <c r="I2412" s="52">
        <f t="shared" si="279"/>
        <v>0.82360327784003073</v>
      </c>
      <c r="J2412" s="52">
        <f t="shared" ca="1" si="280"/>
        <v>1</v>
      </c>
      <c r="K2412" s="48">
        <f t="shared" si="275"/>
        <v>103.54</v>
      </c>
      <c r="L2412" s="48">
        <f t="shared" si="276"/>
        <v>103.74</v>
      </c>
      <c r="M2412" s="48">
        <f t="shared" si="277"/>
        <v>103</v>
      </c>
      <c r="N2412" s="48">
        <f t="shared" si="278"/>
        <v>103.11</v>
      </c>
      <c r="O2412" s="49">
        <f t="shared" ca="1" si="281"/>
        <v>32788900</v>
      </c>
    </row>
    <row r="2413" spans="1:15" x14ac:dyDescent="0.25">
      <c r="A2413">
        <v>2398</v>
      </c>
      <c r="B2413" s="93">
        <v>38714</v>
      </c>
      <c r="C2413" s="48">
        <v>125.739998</v>
      </c>
      <c r="D2413" s="48">
        <v>125.989998</v>
      </c>
      <c r="E2413" s="48">
        <v>125.5</v>
      </c>
      <c r="F2413" s="48">
        <v>125.75</v>
      </c>
      <c r="G2413" s="49">
        <v>30764300</v>
      </c>
      <c r="H2413" s="48">
        <v>103.568112</v>
      </c>
      <c r="I2413" s="52">
        <f t="shared" si="279"/>
        <v>0.8236032763419483</v>
      </c>
      <c r="J2413" s="52">
        <f t="shared" ca="1" si="280"/>
        <v>1</v>
      </c>
      <c r="K2413" s="48">
        <f t="shared" si="275"/>
        <v>103.56</v>
      </c>
      <c r="L2413" s="48">
        <f t="shared" si="276"/>
        <v>103.77</v>
      </c>
      <c r="M2413" s="48">
        <f t="shared" si="277"/>
        <v>103.36</v>
      </c>
      <c r="N2413" s="48">
        <f t="shared" si="278"/>
        <v>103.57</v>
      </c>
      <c r="O2413" s="49">
        <f t="shared" ca="1" si="281"/>
        <v>30764300</v>
      </c>
    </row>
    <row r="2414" spans="1:15" x14ac:dyDescent="0.25">
      <c r="A2414">
        <v>2399</v>
      </c>
      <c r="B2414" s="93">
        <v>38713</v>
      </c>
      <c r="C2414" s="48">
        <v>126.959999</v>
      </c>
      <c r="D2414" s="48">
        <v>127.050003</v>
      </c>
      <c r="E2414" s="48">
        <v>125.379997</v>
      </c>
      <c r="F2414" s="48">
        <v>125.470001</v>
      </c>
      <c r="G2414" s="49">
        <v>44499500</v>
      </c>
      <c r="H2414" s="48">
        <v>103.337504</v>
      </c>
      <c r="I2414" s="52">
        <f t="shared" si="279"/>
        <v>0.82360327708931791</v>
      </c>
      <c r="J2414" s="52">
        <f t="shared" ca="1" si="280"/>
        <v>1</v>
      </c>
      <c r="K2414" s="48">
        <f t="shared" si="275"/>
        <v>104.56</v>
      </c>
      <c r="L2414" s="48">
        <f t="shared" si="276"/>
        <v>104.64</v>
      </c>
      <c r="M2414" s="48">
        <f t="shared" si="277"/>
        <v>103.26</v>
      </c>
      <c r="N2414" s="48">
        <f t="shared" si="278"/>
        <v>103.34</v>
      </c>
      <c r="O2414" s="49">
        <f t="shared" ca="1" si="281"/>
        <v>44499500</v>
      </c>
    </row>
    <row r="2415" spans="1:15" x14ac:dyDescent="0.25">
      <c r="A2415">
        <v>2400</v>
      </c>
      <c r="B2415" s="93">
        <v>38709</v>
      </c>
      <c r="C2415" s="48">
        <v>126.779999</v>
      </c>
      <c r="D2415" s="48">
        <v>126.860001</v>
      </c>
      <c r="E2415" s="48">
        <v>126.41999800000001</v>
      </c>
      <c r="F2415" s="48">
        <v>126.760002</v>
      </c>
      <c r="G2415" s="49">
        <v>27977300</v>
      </c>
      <c r="H2415" s="48">
        <v>104.399953</v>
      </c>
      <c r="I2415" s="52">
        <f t="shared" si="279"/>
        <v>0.82360327668660016</v>
      </c>
      <c r="J2415" s="52">
        <f t="shared" ca="1" si="280"/>
        <v>1</v>
      </c>
      <c r="K2415" s="48">
        <f t="shared" si="275"/>
        <v>104.42</v>
      </c>
      <c r="L2415" s="48">
        <f t="shared" si="276"/>
        <v>104.48</v>
      </c>
      <c r="M2415" s="48">
        <f t="shared" si="277"/>
        <v>104.12</v>
      </c>
      <c r="N2415" s="48">
        <f t="shared" si="278"/>
        <v>104.4</v>
      </c>
      <c r="O2415" s="49">
        <f t="shared" ca="1" si="281"/>
        <v>27977300</v>
      </c>
    </row>
    <row r="2416" spans="1:15" x14ac:dyDescent="0.25">
      <c r="A2416">
        <v>2401</v>
      </c>
      <c r="B2416" s="93">
        <v>38708</v>
      </c>
      <c r="C2416" s="48">
        <v>126.30999799999999</v>
      </c>
      <c r="D2416" s="48">
        <v>126.69000200000001</v>
      </c>
      <c r="E2416" s="48">
        <v>126.08000199999999</v>
      </c>
      <c r="F2416" s="48">
        <v>126.69000200000001</v>
      </c>
      <c r="G2416" s="49">
        <v>32247900</v>
      </c>
      <c r="H2416" s="48">
        <v>104.34230100000001</v>
      </c>
      <c r="I2416" s="52">
        <f t="shared" si="279"/>
        <v>0.82360327849706716</v>
      </c>
      <c r="J2416" s="52">
        <f t="shared" ca="1" si="280"/>
        <v>1</v>
      </c>
      <c r="K2416" s="48">
        <f t="shared" si="275"/>
        <v>104.03</v>
      </c>
      <c r="L2416" s="48">
        <f t="shared" si="276"/>
        <v>104.34</v>
      </c>
      <c r="M2416" s="48">
        <f t="shared" si="277"/>
        <v>103.84</v>
      </c>
      <c r="N2416" s="48">
        <f t="shared" si="278"/>
        <v>104.34</v>
      </c>
      <c r="O2416" s="49">
        <f t="shared" ca="1" si="281"/>
        <v>32247900</v>
      </c>
    </row>
    <row r="2417" spans="1:15" x14ac:dyDescent="0.25">
      <c r="A2417">
        <v>2402</v>
      </c>
      <c r="B2417" s="93">
        <v>38707</v>
      </c>
      <c r="C2417" s="48">
        <v>126.220001</v>
      </c>
      <c r="D2417" s="48">
        <v>126.760002</v>
      </c>
      <c r="E2417" s="48">
        <v>125.800003</v>
      </c>
      <c r="F2417" s="48">
        <v>126.029999</v>
      </c>
      <c r="G2417" s="49">
        <v>51806900</v>
      </c>
      <c r="H2417" s="48">
        <v>103.79871900000001</v>
      </c>
      <c r="I2417" s="52">
        <f t="shared" si="279"/>
        <v>0.82360326766328074</v>
      </c>
      <c r="J2417" s="52">
        <f t="shared" ca="1" si="280"/>
        <v>1</v>
      </c>
      <c r="K2417" s="48">
        <f t="shared" si="275"/>
        <v>103.96</v>
      </c>
      <c r="L2417" s="48">
        <f t="shared" si="276"/>
        <v>104.4</v>
      </c>
      <c r="M2417" s="48">
        <f t="shared" si="277"/>
        <v>103.61</v>
      </c>
      <c r="N2417" s="48">
        <f t="shared" si="278"/>
        <v>103.8</v>
      </c>
      <c r="O2417" s="49">
        <f t="shared" ca="1" si="281"/>
        <v>51806900</v>
      </c>
    </row>
    <row r="2418" spans="1:15" x14ac:dyDescent="0.25">
      <c r="A2418">
        <v>2403</v>
      </c>
      <c r="B2418" s="93">
        <v>38706</v>
      </c>
      <c r="C2418" s="48">
        <v>125.860001</v>
      </c>
      <c r="D2418" s="48">
        <v>126.589996</v>
      </c>
      <c r="E2418" s="48">
        <v>125.480003</v>
      </c>
      <c r="F2418" s="48">
        <v>125.83000199999999</v>
      </c>
      <c r="G2418" s="49">
        <v>46603200</v>
      </c>
      <c r="H2418" s="48">
        <v>103.634001</v>
      </c>
      <c r="I2418" s="52">
        <f t="shared" si="279"/>
        <v>0.82360326911542137</v>
      </c>
      <c r="J2418" s="52">
        <f t="shared" ca="1" si="280"/>
        <v>1</v>
      </c>
      <c r="K2418" s="48">
        <f t="shared" si="275"/>
        <v>103.66</v>
      </c>
      <c r="L2418" s="48">
        <f t="shared" si="276"/>
        <v>104.26</v>
      </c>
      <c r="M2418" s="48">
        <f t="shared" si="277"/>
        <v>103.35</v>
      </c>
      <c r="N2418" s="48">
        <f t="shared" si="278"/>
        <v>103.63</v>
      </c>
      <c r="O2418" s="49">
        <f t="shared" ca="1" si="281"/>
        <v>46603200</v>
      </c>
    </row>
    <row r="2419" spans="1:15" x14ac:dyDescent="0.25">
      <c r="A2419">
        <v>2404</v>
      </c>
      <c r="B2419" s="93">
        <v>38705</v>
      </c>
      <c r="C2419" s="48">
        <v>126.730003</v>
      </c>
      <c r="D2419" s="48">
        <v>126.870003</v>
      </c>
      <c r="E2419" s="48">
        <v>125.69000200000001</v>
      </c>
      <c r="F2419" s="48">
        <v>125.709999</v>
      </c>
      <c r="G2419" s="49">
        <v>48733000</v>
      </c>
      <c r="H2419" s="48">
        <v>103.535167</v>
      </c>
      <c r="I2419" s="52">
        <f t="shared" si="279"/>
        <v>0.82360327598125271</v>
      </c>
      <c r="J2419" s="52">
        <f t="shared" ca="1" si="280"/>
        <v>1</v>
      </c>
      <c r="K2419" s="48">
        <f t="shared" si="275"/>
        <v>104.38</v>
      </c>
      <c r="L2419" s="48">
        <f t="shared" si="276"/>
        <v>104.49</v>
      </c>
      <c r="M2419" s="48">
        <f t="shared" si="277"/>
        <v>103.52</v>
      </c>
      <c r="N2419" s="48">
        <f t="shared" si="278"/>
        <v>103.54</v>
      </c>
      <c r="O2419" s="49">
        <f t="shared" ca="1" si="281"/>
        <v>48733000</v>
      </c>
    </row>
    <row r="2420" spans="1:15" x14ac:dyDescent="0.25">
      <c r="A2420">
        <v>2405</v>
      </c>
      <c r="B2420" s="93">
        <v>38702</v>
      </c>
      <c r="C2420" s="48">
        <v>127.279999</v>
      </c>
      <c r="D2420" s="48">
        <v>127.360001</v>
      </c>
      <c r="E2420" s="48">
        <v>126.360001</v>
      </c>
      <c r="F2420" s="48">
        <v>126.360001</v>
      </c>
      <c r="G2420" s="49">
        <v>46238300</v>
      </c>
      <c r="H2420" s="48">
        <v>104.07051</v>
      </c>
      <c r="I2420" s="52">
        <f t="shared" si="279"/>
        <v>0.82360326983536503</v>
      </c>
      <c r="J2420" s="52">
        <f t="shared" ca="1" si="280"/>
        <v>1</v>
      </c>
      <c r="K2420" s="48">
        <f t="shared" si="275"/>
        <v>104.83</v>
      </c>
      <c r="L2420" s="48">
        <f t="shared" si="276"/>
        <v>104.89</v>
      </c>
      <c r="M2420" s="48">
        <f t="shared" si="277"/>
        <v>104.07</v>
      </c>
      <c r="N2420" s="48">
        <f t="shared" si="278"/>
        <v>104.07</v>
      </c>
      <c r="O2420" s="49">
        <f t="shared" ca="1" si="281"/>
        <v>46238300</v>
      </c>
    </row>
    <row r="2421" spans="1:15" x14ac:dyDescent="0.25">
      <c r="A2421">
        <v>2406</v>
      </c>
      <c r="B2421" s="93">
        <v>38701</v>
      </c>
      <c r="C2421" s="48">
        <v>127.839996</v>
      </c>
      <c r="D2421" s="48">
        <v>128</v>
      </c>
      <c r="E2421" s="48">
        <v>127.18</v>
      </c>
      <c r="F2421" s="48">
        <v>127.44000200000001</v>
      </c>
      <c r="G2421" s="49">
        <v>55900300</v>
      </c>
      <c r="H2421" s="48">
        <v>104.406542</v>
      </c>
      <c r="I2421" s="52">
        <f t="shared" si="279"/>
        <v>0.81926036065190888</v>
      </c>
      <c r="J2421" s="52">
        <f t="shared" ca="1" si="280"/>
        <v>1</v>
      </c>
      <c r="K2421" s="48">
        <f t="shared" si="275"/>
        <v>104.73</v>
      </c>
      <c r="L2421" s="48">
        <f t="shared" si="276"/>
        <v>104.87</v>
      </c>
      <c r="M2421" s="48">
        <f t="shared" si="277"/>
        <v>104.19</v>
      </c>
      <c r="N2421" s="48">
        <f t="shared" si="278"/>
        <v>104.41</v>
      </c>
      <c r="O2421" s="49">
        <f t="shared" ca="1" si="281"/>
        <v>55900300</v>
      </c>
    </row>
    <row r="2422" spans="1:15" x14ac:dyDescent="0.25">
      <c r="A2422">
        <v>2407</v>
      </c>
      <c r="B2422" s="93">
        <v>38700</v>
      </c>
      <c r="C2422" s="48">
        <v>127.19000200000001</v>
      </c>
      <c r="D2422" s="48">
        <v>128.08999600000001</v>
      </c>
      <c r="E2422" s="48">
        <v>127.139999</v>
      </c>
      <c r="F2422" s="48">
        <v>127.80999799999999</v>
      </c>
      <c r="G2422" s="49">
        <v>64375000</v>
      </c>
      <c r="H2422" s="48">
        <v>104.709664</v>
      </c>
      <c r="I2422" s="52">
        <f t="shared" si="279"/>
        <v>0.81926035238651684</v>
      </c>
      <c r="J2422" s="52">
        <f t="shared" ca="1" si="280"/>
        <v>1</v>
      </c>
      <c r="K2422" s="48">
        <f t="shared" si="275"/>
        <v>104.2</v>
      </c>
      <c r="L2422" s="48">
        <f t="shared" si="276"/>
        <v>104.94</v>
      </c>
      <c r="M2422" s="48">
        <f t="shared" si="277"/>
        <v>104.16</v>
      </c>
      <c r="N2422" s="48">
        <f t="shared" si="278"/>
        <v>104.71</v>
      </c>
      <c r="O2422" s="49">
        <f t="shared" ca="1" si="281"/>
        <v>64375000</v>
      </c>
    </row>
    <row r="2423" spans="1:15" x14ac:dyDescent="0.25">
      <c r="A2423">
        <v>2408</v>
      </c>
      <c r="B2423" s="93">
        <v>38699</v>
      </c>
      <c r="C2423" s="48">
        <v>126.41999800000001</v>
      </c>
      <c r="D2423" s="48">
        <v>127.699997</v>
      </c>
      <c r="E2423" s="48">
        <v>126.290001</v>
      </c>
      <c r="F2423" s="48">
        <v>127.30999799999999</v>
      </c>
      <c r="G2423" s="49">
        <v>88630900</v>
      </c>
      <c r="H2423" s="48">
        <v>104.300034</v>
      </c>
      <c r="I2423" s="52">
        <f t="shared" si="279"/>
        <v>0.81926035377048712</v>
      </c>
      <c r="J2423" s="52">
        <f t="shared" ca="1" si="280"/>
        <v>1</v>
      </c>
      <c r="K2423" s="48">
        <f t="shared" si="275"/>
        <v>103.57</v>
      </c>
      <c r="L2423" s="48">
        <f t="shared" si="276"/>
        <v>104.62</v>
      </c>
      <c r="M2423" s="48">
        <f t="shared" si="277"/>
        <v>103.46</v>
      </c>
      <c r="N2423" s="48">
        <f t="shared" si="278"/>
        <v>104.3</v>
      </c>
      <c r="O2423" s="49">
        <f t="shared" ca="1" si="281"/>
        <v>88630900</v>
      </c>
    </row>
    <row r="2424" spans="1:15" x14ac:dyDescent="0.25">
      <c r="A2424">
        <v>2409</v>
      </c>
      <c r="B2424" s="93">
        <v>38698</v>
      </c>
      <c r="C2424" s="48">
        <v>126.709999</v>
      </c>
      <c r="D2424" s="48">
        <v>126.860001</v>
      </c>
      <c r="E2424" s="48">
        <v>125.959999</v>
      </c>
      <c r="F2424" s="48">
        <v>126.449997</v>
      </c>
      <c r="G2424" s="49">
        <v>48389900</v>
      </c>
      <c r="H2424" s="48">
        <v>103.59547000000001</v>
      </c>
      <c r="I2424" s="52">
        <f t="shared" si="279"/>
        <v>0.81926035949213982</v>
      </c>
      <c r="J2424" s="52">
        <f t="shared" ca="1" si="280"/>
        <v>1</v>
      </c>
      <c r="K2424" s="48">
        <f t="shared" si="275"/>
        <v>103.81</v>
      </c>
      <c r="L2424" s="48">
        <f t="shared" si="276"/>
        <v>103.93</v>
      </c>
      <c r="M2424" s="48">
        <f t="shared" si="277"/>
        <v>103.19</v>
      </c>
      <c r="N2424" s="48">
        <f t="shared" si="278"/>
        <v>103.6</v>
      </c>
      <c r="O2424" s="49">
        <f t="shared" ca="1" si="281"/>
        <v>48389900</v>
      </c>
    </row>
    <row r="2425" spans="1:15" x14ac:dyDescent="0.25">
      <c r="A2425">
        <v>2410</v>
      </c>
      <c r="B2425" s="93">
        <v>38695</v>
      </c>
      <c r="C2425" s="48">
        <v>126.160004</v>
      </c>
      <c r="D2425" s="48">
        <v>126.779999</v>
      </c>
      <c r="E2425" s="48">
        <v>125.82</v>
      </c>
      <c r="F2425" s="48">
        <v>126.33000199999999</v>
      </c>
      <c r="G2425" s="49">
        <v>50744500</v>
      </c>
      <c r="H2425" s="48">
        <v>103.497163</v>
      </c>
      <c r="I2425" s="52">
        <f t="shared" si="279"/>
        <v>0.81926036065447072</v>
      </c>
      <c r="J2425" s="52">
        <f t="shared" ca="1" si="280"/>
        <v>1</v>
      </c>
      <c r="K2425" s="48">
        <f t="shared" si="275"/>
        <v>103.36</v>
      </c>
      <c r="L2425" s="48">
        <f t="shared" si="276"/>
        <v>103.87</v>
      </c>
      <c r="M2425" s="48">
        <f t="shared" si="277"/>
        <v>103.08</v>
      </c>
      <c r="N2425" s="48">
        <f t="shared" si="278"/>
        <v>103.5</v>
      </c>
      <c r="O2425" s="49">
        <f t="shared" ca="1" si="281"/>
        <v>50744500</v>
      </c>
    </row>
    <row r="2426" spans="1:15" x14ac:dyDescent="0.25">
      <c r="A2426">
        <v>2411</v>
      </c>
      <c r="B2426" s="93">
        <v>38694</v>
      </c>
      <c r="C2426" s="48">
        <v>126.220001</v>
      </c>
      <c r="D2426" s="48">
        <v>126.82</v>
      </c>
      <c r="E2426" s="48">
        <v>125.480003</v>
      </c>
      <c r="F2426" s="48">
        <v>126</v>
      </c>
      <c r="G2426" s="49">
        <v>62608600</v>
      </c>
      <c r="H2426" s="48">
        <v>103.226805</v>
      </c>
      <c r="I2426" s="52">
        <f t="shared" si="279"/>
        <v>0.81926035714285717</v>
      </c>
      <c r="J2426" s="52">
        <f t="shared" ca="1" si="280"/>
        <v>1</v>
      </c>
      <c r="K2426" s="48">
        <f t="shared" si="275"/>
        <v>103.41</v>
      </c>
      <c r="L2426" s="48">
        <f t="shared" si="276"/>
        <v>103.9</v>
      </c>
      <c r="M2426" s="48">
        <f t="shared" si="277"/>
        <v>102.8</v>
      </c>
      <c r="N2426" s="48">
        <f t="shared" si="278"/>
        <v>103.23</v>
      </c>
      <c r="O2426" s="49">
        <f t="shared" ca="1" si="281"/>
        <v>62608600</v>
      </c>
    </row>
    <row r="2427" spans="1:15" x14ac:dyDescent="0.25">
      <c r="A2427">
        <v>2412</v>
      </c>
      <c r="B2427" s="93">
        <v>38693</v>
      </c>
      <c r="C2427" s="48">
        <v>126.769997</v>
      </c>
      <c r="D2427" s="48">
        <v>126.870003</v>
      </c>
      <c r="E2427" s="48">
        <v>125.68</v>
      </c>
      <c r="F2427" s="48">
        <v>126.08000199999999</v>
      </c>
      <c r="G2427" s="49">
        <v>66816500</v>
      </c>
      <c r="H2427" s="48">
        <v>103.292348</v>
      </c>
      <c r="I2427" s="52">
        <f t="shared" si="279"/>
        <v>0.8192603613696009</v>
      </c>
      <c r="J2427" s="52">
        <f t="shared" ca="1" si="280"/>
        <v>1</v>
      </c>
      <c r="K2427" s="48">
        <f t="shared" si="275"/>
        <v>103.86</v>
      </c>
      <c r="L2427" s="48">
        <f t="shared" si="276"/>
        <v>103.94</v>
      </c>
      <c r="M2427" s="48">
        <f t="shared" si="277"/>
        <v>102.96</v>
      </c>
      <c r="N2427" s="48">
        <f t="shared" si="278"/>
        <v>103.29</v>
      </c>
      <c r="O2427" s="49">
        <f t="shared" ca="1" si="281"/>
        <v>66816500</v>
      </c>
    </row>
    <row r="2428" spans="1:15" x14ac:dyDescent="0.25">
      <c r="A2428">
        <v>2413</v>
      </c>
      <c r="B2428" s="93">
        <v>38692</v>
      </c>
      <c r="C2428" s="48">
        <v>127.050003</v>
      </c>
      <c r="D2428" s="48">
        <v>127.739998</v>
      </c>
      <c r="E2428" s="48">
        <v>126.629997</v>
      </c>
      <c r="F2428" s="48">
        <v>126.82</v>
      </c>
      <c r="G2428" s="49">
        <v>57935200</v>
      </c>
      <c r="H2428" s="48">
        <v>103.89859800000001</v>
      </c>
      <c r="I2428" s="52">
        <f t="shared" si="279"/>
        <v>0.8192603532565842</v>
      </c>
      <c r="J2428" s="52">
        <f t="shared" ca="1" si="280"/>
        <v>1</v>
      </c>
      <c r="K2428" s="48">
        <f t="shared" si="275"/>
        <v>104.09</v>
      </c>
      <c r="L2428" s="48">
        <f t="shared" si="276"/>
        <v>104.65</v>
      </c>
      <c r="M2428" s="48">
        <f t="shared" si="277"/>
        <v>103.74</v>
      </c>
      <c r="N2428" s="48">
        <f t="shared" si="278"/>
        <v>103.9</v>
      </c>
      <c r="O2428" s="49">
        <f t="shared" ca="1" si="281"/>
        <v>57935200</v>
      </c>
    </row>
    <row r="2429" spans="1:15" x14ac:dyDescent="0.25">
      <c r="A2429">
        <v>2414</v>
      </c>
      <c r="B2429" s="93">
        <v>38691</v>
      </c>
      <c r="C2429" s="48">
        <v>126.699997</v>
      </c>
      <c r="D2429" s="48">
        <v>126.730003</v>
      </c>
      <c r="E2429" s="48">
        <v>126.18</v>
      </c>
      <c r="F2429" s="48">
        <v>126.58000199999999</v>
      </c>
      <c r="G2429" s="49">
        <v>59273400</v>
      </c>
      <c r="H2429" s="48">
        <v>103.701978</v>
      </c>
      <c r="I2429" s="52">
        <f t="shared" si="279"/>
        <v>0.81926035994216528</v>
      </c>
      <c r="J2429" s="52">
        <f t="shared" ca="1" si="280"/>
        <v>1</v>
      </c>
      <c r="K2429" s="48">
        <f t="shared" si="275"/>
        <v>103.8</v>
      </c>
      <c r="L2429" s="48">
        <f t="shared" si="276"/>
        <v>103.82</v>
      </c>
      <c r="M2429" s="48">
        <f t="shared" si="277"/>
        <v>103.37</v>
      </c>
      <c r="N2429" s="48">
        <f t="shared" si="278"/>
        <v>103.7</v>
      </c>
      <c r="O2429" s="49">
        <f t="shared" ca="1" si="281"/>
        <v>59273400</v>
      </c>
    </row>
    <row r="2430" spans="1:15" x14ac:dyDescent="0.25">
      <c r="A2430">
        <v>2415</v>
      </c>
      <c r="B2430" s="93">
        <v>38688</v>
      </c>
      <c r="C2430" s="48">
        <v>126.769997</v>
      </c>
      <c r="D2430" s="48">
        <v>127.08000199999999</v>
      </c>
      <c r="E2430" s="48">
        <v>126.5</v>
      </c>
      <c r="F2430" s="48">
        <v>126.849998</v>
      </c>
      <c r="G2430" s="49">
        <v>46699400</v>
      </c>
      <c r="H2430" s="48">
        <v>103.923175</v>
      </c>
      <c r="I2430" s="52">
        <f t="shared" si="279"/>
        <v>0.81926035978337186</v>
      </c>
      <c r="J2430" s="52">
        <f t="shared" ca="1" si="280"/>
        <v>1</v>
      </c>
      <c r="K2430" s="48">
        <f t="shared" si="275"/>
        <v>103.86</v>
      </c>
      <c r="L2430" s="48">
        <f t="shared" si="276"/>
        <v>104.11</v>
      </c>
      <c r="M2430" s="48">
        <f t="shared" si="277"/>
        <v>103.64</v>
      </c>
      <c r="N2430" s="48">
        <f t="shared" si="278"/>
        <v>103.92</v>
      </c>
      <c r="O2430" s="49">
        <f t="shared" ca="1" si="281"/>
        <v>46699400</v>
      </c>
    </row>
    <row r="2431" spans="1:15" x14ac:dyDescent="0.25">
      <c r="A2431">
        <v>2416</v>
      </c>
      <c r="B2431" s="93">
        <v>38687</v>
      </c>
      <c r="C2431" s="48">
        <v>126.019997</v>
      </c>
      <c r="D2431" s="48">
        <v>127.029999</v>
      </c>
      <c r="E2431" s="48">
        <v>125.980003</v>
      </c>
      <c r="F2431" s="48">
        <v>126.69000200000001</v>
      </c>
      <c r="G2431" s="49">
        <v>65468200</v>
      </c>
      <c r="H2431" s="48">
        <v>103.792097</v>
      </c>
      <c r="I2431" s="52">
        <f t="shared" si="279"/>
        <v>0.81926036278695447</v>
      </c>
      <c r="J2431" s="52">
        <f t="shared" ca="1" si="280"/>
        <v>1</v>
      </c>
      <c r="K2431" s="48">
        <f t="shared" si="275"/>
        <v>103.24</v>
      </c>
      <c r="L2431" s="48">
        <f t="shared" si="276"/>
        <v>104.07</v>
      </c>
      <c r="M2431" s="48">
        <f t="shared" si="277"/>
        <v>103.21</v>
      </c>
      <c r="N2431" s="48">
        <f t="shared" si="278"/>
        <v>103.79</v>
      </c>
      <c r="O2431" s="49">
        <f t="shared" ca="1" si="281"/>
        <v>65468200</v>
      </c>
    </row>
    <row r="2432" spans="1:15" x14ac:dyDescent="0.25">
      <c r="A2432">
        <v>2417</v>
      </c>
      <c r="B2432" s="93">
        <v>38686</v>
      </c>
      <c r="C2432" s="48">
        <v>126.160004</v>
      </c>
      <c r="D2432" s="48">
        <v>126.519997</v>
      </c>
      <c r="E2432" s="48">
        <v>125.290001</v>
      </c>
      <c r="F2432" s="48">
        <v>125.410004</v>
      </c>
      <c r="G2432" s="49">
        <v>56007200</v>
      </c>
      <c r="H2432" s="48">
        <v>102.74344499999999</v>
      </c>
      <c r="I2432" s="52">
        <f t="shared" si="279"/>
        <v>0.81926035980351286</v>
      </c>
      <c r="J2432" s="52">
        <f t="shared" ca="1" si="280"/>
        <v>1</v>
      </c>
      <c r="K2432" s="48">
        <f t="shared" si="275"/>
        <v>103.36</v>
      </c>
      <c r="L2432" s="48">
        <f t="shared" si="276"/>
        <v>103.65</v>
      </c>
      <c r="M2432" s="48">
        <f t="shared" si="277"/>
        <v>102.65</v>
      </c>
      <c r="N2432" s="48">
        <f t="shared" si="278"/>
        <v>102.74</v>
      </c>
      <c r="O2432" s="49">
        <f t="shared" ca="1" si="281"/>
        <v>56007200</v>
      </c>
    </row>
    <row r="2433" spans="1:15" x14ac:dyDescent="0.25">
      <c r="A2433">
        <v>2418</v>
      </c>
      <c r="B2433" s="93">
        <v>38685</v>
      </c>
      <c r="C2433" s="48">
        <v>126.650002</v>
      </c>
      <c r="D2433" s="48">
        <v>126.980003</v>
      </c>
      <c r="E2433" s="48">
        <v>126.089996</v>
      </c>
      <c r="F2433" s="48">
        <v>126.089996</v>
      </c>
      <c r="G2433" s="49">
        <v>51738900</v>
      </c>
      <c r="H2433" s="48">
        <v>103.30053599999999</v>
      </c>
      <c r="I2433" s="52">
        <f t="shared" si="279"/>
        <v>0.81926036384361522</v>
      </c>
      <c r="J2433" s="52">
        <f t="shared" ca="1" si="280"/>
        <v>1</v>
      </c>
      <c r="K2433" s="48">
        <f t="shared" si="275"/>
        <v>103.76</v>
      </c>
      <c r="L2433" s="48">
        <f t="shared" si="276"/>
        <v>104.03</v>
      </c>
      <c r="M2433" s="48">
        <f t="shared" si="277"/>
        <v>103.3</v>
      </c>
      <c r="N2433" s="48">
        <f t="shared" si="278"/>
        <v>103.3</v>
      </c>
      <c r="O2433" s="49">
        <f t="shared" ca="1" si="281"/>
        <v>51738900</v>
      </c>
    </row>
    <row r="2434" spans="1:15" x14ac:dyDescent="0.25">
      <c r="A2434">
        <v>2419</v>
      </c>
      <c r="B2434" s="93">
        <v>38684</v>
      </c>
      <c r="C2434" s="48">
        <v>127.25</v>
      </c>
      <c r="D2434" s="48">
        <v>127.269997</v>
      </c>
      <c r="E2434" s="48">
        <v>126.040001</v>
      </c>
      <c r="F2434" s="48">
        <v>126.230003</v>
      </c>
      <c r="G2434" s="49">
        <v>54498500</v>
      </c>
      <c r="H2434" s="48">
        <v>103.415238</v>
      </c>
      <c r="I2434" s="52">
        <f t="shared" si="279"/>
        <v>0.81926036237201072</v>
      </c>
      <c r="J2434" s="52">
        <f t="shared" ca="1" si="280"/>
        <v>1</v>
      </c>
      <c r="K2434" s="48">
        <f t="shared" si="275"/>
        <v>104.25</v>
      </c>
      <c r="L2434" s="48">
        <f t="shared" si="276"/>
        <v>104.27</v>
      </c>
      <c r="M2434" s="48">
        <f t="shared" si="277"/>
        <v>103.26</v>
      </c>
      <c r="N2434" s="48">
        <f t="shared" si="278"/>
        <v>103.42</v>
      </c>
      <c r="O2434" s="49">
        <f t="shared" ca="1" si="281"/>
        <v>54498500</v>
      </c>
    </row>
    <row r="2435" spans="1:15" x14ac:dyDescent="0.25">
      <c r="A2435">
        <v>2420</v>
      </c>
      <c r="B2435" s="93">
        <v>38681</v>
      </c>
      <c r="C2435" s="48">
        <v>126.980003</v>
      </c>
      <c r="D2435" s="48">
        <v>127.220001</v>
      </c>
      <c r="E2435" s="48">
        <v>126.80999799999999</v>
      </c>
      <c r="F2435" s="48">
        <v>127.129997</v>
      </c>
      <c r="G2435" s="49">
        <v>15270000</v>
      </c>
      <c r="H2435" s="48">
        <v>104.152567</v>
      </c>
      <c r="I2435" s="52">
        <f t="shared" si="279"/>
        <v>0.81926035914246109</v>
      </c>
      <c r="J2435" s="52">
        <f t="shared" ca="1" si="280"/>
        <v>1</v>
      </c>
      <c r="K2435" s="48">
        <f t="shared" si="275"/>
        <v>104.03</v>
      </c>
      <c r="L2435" s="48">
        <f t="shared" si="276"/>
        <v>104.23</v>
      </c>
      <c r="M2435" s="48">
        <f t="shared" si="277"/>
        <v>103.89</v>
      </c>
      <c r="N2435" s="48">
        <f t="shared" si="278"/>
        <v>104.15</v>
      </c>
      <c r="O2435" s="49">
        <f t="shared" ca="1" si="281"/>
        <v>15270000</v>
      </c>
    </row>
    <row r="2436" spans="1:15" x14ac:dyDescent="0.25">
      <c r="A2436">
        <v>2421</v>
      </c>
      <c r="B2436" s="93">
        <v>38679</v>
      </c>
      <c r="C2436" s="48">
        <v>126.25</v>
      </c>
      <c r="D2436" s="48">
        <v>127.410004</v>
      </c>
      <c r="E2436" s="48">
        <v>126.209999</v>
      </c>
      <c r="F2436" s="48">
        <v>127.029999</v>
      </c>
      <c r="G2436" s="49">
        <v>50854700</v>
      </c>
      <c r="H2436" s="48">
        <v>104.07064200000001</v>
      </c>
      <c r="I2436" s="52">
        <f t="shared" si="279"/>
        <v>0.81926035439864886</v>
      </c>
      <c r="J2436" s="52">
        <f t="shared" ca="1" si="280"/>
        <v>1</v>
      </c>
      <c r="K2436" s="48">
        <f t="shared" si="275"/>
        <v>103.43</v>
      </c>
      <c r="L2436" s="48">
        <f t="shared" si="276"/>
        <v>104.38</v>
      </c>
      <c r="M2436" s="48">
        <f t="shared" si="277"/>
        <v>103.4</v>
      </c>
      <c r="N2436" s="48">
        <f t="shared" si="278"/>
        <v>104.07</v>
      </c>
      <c r="O2436" s="49">
        <f t="shared" ca="1" si="281"/>
        <v>50854700</v>
      </c>
    </row>
    <row r="2437" spans="1:15" x14ac:dyDescent="0.25">
      <c r="A2437">
        <v>2422</v>
      </c>
      <c r="B2437" s="93">
        <v>38678</v>
      </c>
      <c r="C2437" s="48">
        <v>125.55999799999999</v>
      </c>
      <c r="D2437" s="48">
        <v>126.519997</v>
      </c>
      <c r="E2437" s="48">
        <v>125.41999800000001</v>
      </c>
      <c r="F2437" s="48">
        <v>126.300003</v>
      </c>
      <c r="G2437" s="49">
        <v>66438800</v>
      </c>
      <c r="H2437" s="48">
        <v>103.47258600000001</v>
      </c>
      <c r="I2437" s="52">
        <f t="shared" si="279"/>
        <v>0.81926036058763996</v>
      </c>
      <c r="J2437" s="52">
        <f t="shared" ca="1" si="280"/>
        <v>1</v>
      </c>
      <c r="K2437" s="48">
        <f t="shared" si="275"/>
        <v>102.87</v>
      </c>
      <c r="L2437" s="48">
        <f t="shared" si="276"/>
        <v>103.65</v>
      </c>
      <c r="M2437" s="48">
        <f t="shared" si="277"/>
        <v>102.75</v>
      </c>
      <c r="N2437" s="48">
        <f t="shared" si="278"/>
        <v>103.47</v>
      </c>
      <c r="O2437" s="49">
        <f t="shared" ca="1" si="281"/>
        <v>66438800</v>
      </c>
    </row>
    <row r="2438" spans="1:15" x14ac:dyDescent="0.25">
      <c r="A2438">
        <v>2423</v>
      </c>
      <c r="B2438" s="93">
        <v>38677</v>
      </c>
      <c r="C2438" s="48">
        <v>125.150002</v>
      </c>
      <c r="D2438" s="48">
        <v>125.910004</v>
      </c>
      <c r="E2438" s="48">
        <v>124.980003</v>
      </c>
      <c r="F2438" s="48">
        <v>125.760002</v>
      </c>
      <c r="G2438" s="49">
        <v>50021200</v>
      </c>
      <c r="H2438" s="48">
        <v>103.03018400000001</v>
      </c>
      <c r="I2438" s="52">
        <f t="shared" si="279"/>
        <v>0.81926035592779334</v>
      </c>
      <c r="J2438" s="52">
        <f t="shared" ca="1" si="280"/>
        <v>1</v>
      </c>
      <c r="K2438" s="48">
        <f t="shared" si="275"/>
        <v>102.53</v>
      </c>
      <c r="L2438" s="48">
        <f t="shared" si="276"/>
        <v>103.15</v>
      </c>
      <c r="M2438" s="48">
        <f t="shared" si="277"/>
        <v>102.39</v>
      </c>
      <c r="N2438" s="48">
        <f t="shared" si="278"/>
        <v>103.03</v>
      </c>
      <c r="O2438" s="49">
        <f t="shared" ca="1" si="281"/>
        <v>50021200</v>
      </c>
    </row>
    <row r="2439" spans="1:15" x14ac:dyDescent="0.25">
      <c r="A2439">
        <v>2424</v>
      </c>
      <c r="B2439" s="93">
        <v>38674</v>
      </c>
      <c r="C2439" s="48">
        <v>125.05999799999999</v>
      </c>
      <c r="D2439" s="48">
        <v>125.279999</v>
      </c>
      <c r="E2439" s="48">
        <v>124.33000199999999</v>
      </c>
      <c r="F2439" s="48">
        <v>125.129997</v>
      </c>
      <c r="G2439" s="49">
        <v>72437200</v>
      </c>
      <c r="H2439" s="48">
        <v>102.51404599999999</v>
      </c>
      <c r="I2439" s="52">
        <f t="shared" si="279"/>
        <v>0.81926035689108179</v>
      </c>
      <c r="J2439" s="52">
        <f t="shared" ca="1" si="280"/>
        <v>1</v>
      </c>
      <c r="K2439" s="48">
        <f t="shared" si="275"/>
        <v>102.46</v>
      </c>
      <c r="L2439" s="48">
        <f t="shared" si="276"/>
        <v>102.64</v>
      </c>
      <c r="M2439" s="48">
        <f t="shared" si="277"/>
        <v>101.86</v>
      </c>
      <c r="N2439" s="48">
        <f t="shared" si="278"/>
        <v>102.51</v>
      </c>
      <c r="O2439" s="49">
        <f t="shared" ca="1" si="281"/>
        <v>72437200</v>
      </c>
    </row>
    <row r="2440" spans="1:15" x14ac:dyDescent="0.25">
      <c r="A2440">
        <v>2425</v>
      </c>
      <c r="B2440" s="93">
        <v>38673</v>
      </c>
      <c r="C2440" s="48">
        <v>123.68</v>
      </c>
      <c r="D2440" s="48">
        <v>124.650002</v>
      </c>
      <c r="E2440" s="48">
        <v>123.139999</v>
      </c>
      <c r="F2440" s="48">
        <v>124.639999</v>
      </c>
      <c r="G2440" s="49">
        <v>55717500</v>
      </c>
      <c r="H2440" s="48">
        <v>102.112611</v>
      </c>
      <c r="I2440" s="52">
        <f t="shared" si="279"/>
        <v>0.8192603644035652</v>
      </c>
      <c r="J2440" s="52">
        <f t="shared" ca="1" si="280"/>
        <v>1</v>
      </c>
      <c r="K2440" s="48">
        <f t="shared" si="275"/>
        <v>101.33</v>
      </c>
      <c r="L2440" s="48">
        <f t="shared" si="276"/>
        <v>102.12</v>
      </c>
      <c r="M2440" s="48">
        <f t="shared" si="277"/>
        <v>100.88</v>
      </c>
      <c r="N2440" s="48">
        <f t="shared" si="278"/>
        <v>102.11</v>
      </c>
      <c r="O2440" s="49">
        <f t="shared" ca="1" si="281"/>
        <v>55717500</v>
      </c>
    </row>
    <row r="2441" spans="1:15" x14ac:dyDescent="0.25">
      <c r="A2441">
        <v>2426</v>
      </c>
      <c r="B2441" s="93">
        <v>38672</v>
      </c>
      <c r="C2441" s="48">
        <v>123.370003</v>
      </c>
      <c r="D2441" s="48">
        <v>123.550003</v>
      </c>
      <c r="E2441" s="48">
        <v>122.980003</v>
      </c>
      <c r="F2441" s="48">
        <v>123.489998</v>
      </c>
      <c r="G2441" s="49">
        <v>51133000</v>
      </c>
      <c r="H2441" s="48">
        <v>101.17046000000001</v>
      </c>
      <c r="I2441" s="52">
        <f t="shared" si="279"/>
        <v>0.81926035823565246</v>
      </c>
      <c r="J2441" s="52">
        <f t="shared" ca="1" si="280"/>
        <v>1</v>
      </c>
      <c r="K2441" s="48">
        <f t="shared" si="275"/>
        <v>101.07</v>
      </c>
      <c r="L2441" s="48">
        <f t="shared" si="276"/>
        <v>101.22</v>
      </c>
      <c r="M2441" s="48">
        <f t="shared" si="277"/>
        <v>100.75</v>
      </c>
      <c r="N2441" s="48">
        <f t="shared" si="278"/>
        <v>101.17</v>
      </c>
      <c r="O2441" s="49">
        <f t="shared" ca="1" si="281"/>
        <v>51133000</v>
      </c>
    </row>
    <row r="2442" spans="1:15" x14ac:dyDescent="0.25">
      <c r="A2442">
        <v>2427</v>
      </c>
      <c r="B2442" s="93">
        <v>38671</v>
      </c>
      <c r="C2442" s="48">
        <v>123.550003</v>
      </c>
      <c r="D2442" s="48">
        <v>124.089996</v>
      </c>
      <c r="E2442" s="48">
        <v>122.860001</v>
      </c>
      <c r="F2442" s="48">
        <v>123.239998</v>
      </c>
      <c r="G2442" s="49">
        <v>69592500</v>
      </c>
      <c r="H2442" s="48">
        <v>100.96564499999999</v>
      </c>
      <c r="I2442" s="52">
        <f t="shared" si="279"/>
        <v>0.81926035896235572</v>
      </c>
      <c r="J2442" s="52">
        <f t="shared" ca="1" si="280"/>
        <v>1</v>
      </c>
      <c r="K2442" s="48">
        <f t="shared" si="275"/>
        <v>101.22</v>
      </c>
      <c r="L2442" s="48">
        <f t="shared" si="276"/>
        <v>101.66</v>
      </c>
      <c r="M2442" s="48">
        <f t="shared" si="277"/>
        <v>100.65</v>
      </c>
      <c r="N2442" s="48">
        <f t="shared" si="278"/>
        <v>100.97</v>
      </c>
      <c r="O2442" s="49">
        <f t="shared" ca="1" si="281"/>
        <v>69592500</v>
      </c>
    </row>
    <row r="2443" spans="1:15" x14ac:dyDescent="0.25">
      <c r="A2443">
        <v>2428</v>
      </c>
      <c r="B2443" s="93">
        <v>38670</v>
      </c>
      <c r="C2443" s="48">
        <v>123.790001</v>
      </c>
      <c r="D2443" s="48">
        <v>124.019997</v>
      </c>
      <c r="E2443" s="48">
        <v>123.379997</v>
      </c>
      <c r="F2443" s="48">
        <v>123.69000200000001</v>
      </c>
      <c r="G2443" s="49">
        <v>45092200</v>
      </c>
      <c r="H2443" s="48">
        <v>101.334316</v>
      </c>
      <c r="I2443" s="52">
        <f t="shared" si="279"/>
        <v>0.81926036350132803</v>
      </c>
      <c r="J2443" s="52">
        <f t="shared" ca="1" si="280"/>
        <v>1</v>
      </c>
      <c r="K2443" s="48">
        <f t="shared" si="275"/>
        <v>101.42</v>
      </c>
      <c r="L2443" s="48">
        <f t="shared" si="276"/>
        <v>101.6</v>
      </c>
      <c r="M2443" s="48">
        <f t="shared" si="277"/>
        <v>101.08</v>
      </c>
      <c r="N2443" s="48">
        <f t="shared" si="278"/>
        <v>101.33</v>
      </c>
      <c r="O2443" s="49">
        <f t="shared" ca="1" si="281"/>
        <v>45092200</v>
      </c>
    </row>
    <row r="2444" spans="1:15" x14ac:dyDescent="0.25">
      <c r="A2444">
        <v>2429</v>
      </c>
      <c r="B2444" s="93">
        <v>38667</v>
      </c>
      <c r="C2444" s="48">
        <v>123.349998</v>
      </c>
      <c r="D2444" s="48">
        <v>123.839996</v>
      </c>
      <c r="E2444" s="48">
        <v>122.43</v>
      </c>
      <c r="F2444" s="48">
        <v>123.760002</v>
      </c>
      <c r="G2444" s="49">
        <v>34867000</v>
      </c>
      <c r="H2444" s="48">
        <v>101.39166400000001</v>
      </c>
      <c r="I2444" s="52">
        <f t="shared" si="279"/>
        <v>0.81926036167969685</v>
      </c>
      <c r="J2444" s="52">
        <f t="shared" ca="1" si="280"/>
        <v>1</v>
      </c>
      <c r="K2444" s="48">
        <f t="shared" si="275"/>
        <v>101.06</v>
      </c>
      <c r="L2444" s="48">
        <f t="shared" si="276"/>
        <v>101.46</v>
      </c>
      <c r="M2444" s="48">
        <f t="shared" si="277"/>
        <v>100.3</v>
      </c>
      <c r="N2444" s="48">
        <f t="shared" si="278"/>
        <v>101.39</v>
      </c>
      <c r="O2444" s="49">
        <f t="shared" ca="1" si="281"/>
        <v>34867000</v>
      </c>
    </row>
    <row r="2445" spans="1:15" x14ac:dyDescent="0.25">
      <c r="A2445">
        <v>2430</v>
      </c>
      <c r="B2445" s="93">
        <v>38666</v>
      </c>
      <c r="C2445" s="48">
        <v>122.339996</v>
      </c>
      <c r="D2445" s="48">
        <v>123.519997</v>
      </c>
      <c r="E2445" s="48">
        <v>121.75</v>
      </c>
      <c r="F2445" s="48">
        <v>123.339996</v>
      </c>
      <c r="G2445" s="49">
        <v>79048100</v>
      </c>
      <c r="H2445" s="48">
        <v>101.04756999999999</v>
      </c>
      <c r="I2445" s="52">
        <f t="shared" si="279"/>
        <v>0.81926036384823619</v>
      </c>
      <c r="J2445" s="52">
        <f t="shared" ca="1" si="280"/>
        <v>1</v>
      </c>
      <c r="K2445" s="48">
        <f t="shared" si="275"/>
        <v>100.23</v>
      </c>
      <c r="L2445" s="48">
        <f t="shared" si="276"/>
        <v>101.2</v>
      </c>
      <c r="M2445" s="48">
        <f t="shared" si="277"/>
        <v>99.74</v>
      </c>
      <c r="N2445" s="48">
        <f t="shared" si="278"/>
        <v>101.05</v>
      </c>
      <c r="O2445" s="49">
        <f t="shared" ca="1" si="281"/>
        <v>79048100</v>
      </c>
    </row>
    <row r="2446" spans="1:15" x14ac:dyDescent="0.25">
      <c r="A2446">
        <v>2431</v>
      </c>
      <c r="B2446" s="93">
        <v>38665</v>
      </c>
      <c r="C2446" s="48">
        <v>122.08000199999999</v>
      </c>
      <c r="D2446" s="48">
        <v>122.949997</v>
      </c>
      <c r="E2446" s="48">
        <v>121.860001</v>
      </c>
      <c r="F2446" s="48">
        <v>122.389999</v>
      </c>
      <c r="G2446" s="49">
        <v>57666800</v>
      </c>
      <c r="H2446" s="48">
        <v>100.26927499999999</v>
      </c>
      <c r="I2446" s="52">
        <f t="shared" si="279"/>
        <v>0.81926036293210514</v>
      </c>
      <c r="J2446" s="52">
        <f t="shared" ca="1" si="280"/>
        <v>1</v>
      </c>
      <c r="K2446" s="48">
        <f t="shared" si="275"/>
        <v>100.02</v>
      </c>
      <c r="L2446" s="48">
        <f t="shared" si="276"/>
        <v>100.73</v>
      </c>
      <c r="M2446" s="48">
        <f t="shared" si="277"/>
        <v>99.84</v>
      </c>
      <c r="N2446" s="48">
        <f t="shared" si="278"/>
        <v>100.27</v>
      </c>
      <c r="O2446" s="49">
        <f t="shared" ca="1" si="281"/>
        <v>57666800</v>
      </c>
    </row>
    <row r="2447" spans="1:15" x14ac:dyDescent="0.25">
      <c r="A2447">
        <v>2432</v>
      </c>
      <c r="B2447" s="93">
        <v>38664</v>
      </c>
      <c r="C2447" s="48">
        <v>121.93</v>
      </c>
      <c r="D2447" s="48">
        <v>122.41999800000001</v>
      </c>
      <c r="E2447" s="48">
        <v>121.790001</v>
      </c>
      <c r="F2447" s="48">
        <v>122.230003</v>
      </c>
      <c r="G2447" s="49">
        <v>42152800</v>
      </c>
      <c r="H2447" s="48">
        <v>100.13819599999999</v>
      </c>
      <c r="I2447" s="52">
        <f t="shared" si="279"/>
        <v>0.81926035786810869</v>
      </c>
      <c r="J2447" s="52">
        <f t="shared" ca="1" si="280"/>
        <v>1</v>
      </c>
      <c r="K2447" s="48">
        <f t="shared" si="275"/>
        <v>99.89</v>
      </c>
      <c r="L2447" s="48">
        <f t="shared" si="276"/>
        <v>100.29</v>
      </c>
      <c r="M2447" s="48">
        <f t="shared" si="277"/>
        <v>99.78</v>
      </c>
      <c r="N2447" s="48">
        <f t="shared" si="278"/>
        <v>100.14</v>
      </c>
      <c r="O2447" s="49">
        <f t="shared" ca="1" si="281"/>
        <v>42152800</v>
      </c>
    </row>
    <row r="2448" spans="1:15" x14ac:dyDescent="0.25">
      <c r="A2448">
        <v>2433</v>
      </c>
      <c r="B2448" s="93">
        <v>38663</v>
      </c>
      <c r="C2448" s="48">
        <v>122.370003</v>
      </c>
      <c r="D2448" s="48">
        <v>122.620003</v>
      </c>
      <c r="E2448" s="48">
        <v>121.849998</v>
      </c>
      <c r="F2448" s="48">
        <v>122.230003</v>
      </c>
      <c r="G2448" s="49">
        <v>46765400</v>
      </c>
      <c r="H2448" s="48">
        <v>100.13819599999999</v>
      </c>
      <c r="I2448" s="52">
        <f t="shared" si="279"/>
        <v>0.81926035786810869</v>
      </c>
      <c r="J2448" s="52">
        <f t="shared" ca="1" si="280"/>
        <v>1</v>
      </c>
      <c r="K2448" s="48">
        <f t="shared" ref="K2448:K2511" si="282">ROUND($I2448*C2448,2)</f>
        <v>100.25</v>
      </c>
      <c r="L2448" s="48">
        <f t="shared" ref="L2448:L2511" si="283">ROUND($I2448*D2448,2)</f>
        <v>100.46</v>
      </c>
      <c r="M2448" s="48">
        <f t="shared" ref="M2448:M2511" si="284">ROUND($I2448*E2448,2)</f>
        <v>99.83</v>
      </c>
      <c r="N2448" s="48">
        <f t="shared" ref="N2448:N2511" si="285">ROUND($I2448*F2448,2)</f>
        <v>100.14</v>
      </c>
      <c r="O2448" s="49">
        <f t="shared" ca="1" si="281"/>
        <v>46765400</v>
      </c>
    </row>
    <row r="2449" spans="1:15" x14ac:dyDescent="0.25">
      <c r="A2449">
        <v>2434</v>
      </c>
      <c r="B2449" s="93">
        <v>38660</v>
      </c>
      <c r="C2449" s="48">
        <v>122.400002</v>
      </c>
      <c r="D2449" s="48">
        <v>122.459999</v>
      </c>
      <c r="E2449" s="48">
        <v>121.550003</v>
      </c>
      <c r="F2449" s="48">
        <v>122.110001</v>
      </c>
      <c r="G2449" s="49">
        <v>59156000</v>
      </c>
      <c r="H2449" s="48">
        <v>100.039883</v>
      </c>
      <c r="I2449" s="52">
        <f t="shared" si="279"/>
        <v>0.81926035689738474</v>
      </c>
      <c r="J2449" s="52">
        <f t="shared" ca="1" si="280"/>
        <v>1</v>
      </c>
      <c r="K2449" s="48">
        <f t="shared" si="282"/>
        <v>100.28</v>
      </c>
      <c r="L2449" s="48">
        <f t="shared" si="283"/>
        <v>100.33</v>
      </c>
      <c r="M2449" s="48">
        <f t="shared" si="284"/>
        <v>99.58</v>
      </c>
      <c r="N2449" s="48">
        <f t="shared" si="285"/>
        <v>100.04</v>
      </c>
      <c r="O2449" s="49">
        <f t="shared" ca="1" si="281"/>
        <v>59156000</v>
      </c>
    </row>
    <row r="2450" spans="1:15" x14ac:dyDescent="0.25">
      <c r="A2450">
        <v>2435</v>
      </c>
      <c r="B2450" s="93">
        <v>38659</v>
      </c>
      <c r="C2450" s="48">
        <v>122.150002</v>
      </c>
      <c r="D2450" s="48">
        <v>122.660004</v>
      </c>
      <c r="E2450" s="48">
        <v>121.75</v>
      </c>
      <c r="F2450" s="48">
        <v>122.269997</v>
      </c>
      <c r="G2450" s="49">
        <v>84897600</v>
      </c>
      <c r="H2450" s="48">
        <v>100.17096100000001</v>
      </c>
      <c r="I2450" s="52">
        <f t="shared" ref="I2450:I2513" si="286">H2450/F2450</f>
        <v>0.81926035378900031</v>
      </c>
      <c r="J2450" s="52">
        <f t="shared" ref="J2450:J2513" ca="1" si="287">INDEX(OFFSET($T$15,0,0,$S$13+1,1),MATCH(B2450,OFFSET($Q$15,0,0,$S$13+1,1),-1))</f>
        <v>1</v>
      </c>
      <c r="K2450" s="48">
        <f t="shared" si="282"/>
        <v>100.07</v>
      </c>
      <c r="L2450" s="48">
        <f t="shared" si="283"/>
        <v>100.49</v>
      </c>
      <c r="M2450" s="48">
        <f t="shared" si="284"/>
        <v>99.74</v>
      </c>
      <c r="N2450" s="48">
        <f t="shared" si="285"/>
        <v>100.17</v>
      </c>
      <c r="O2450" s="49">
        <f t="shared" ref="O2450:O2513" ca="1" si="288">G2450*J2450</f>
        <v>84897600</v>
      </c>
    </row>
    <row r="2451" spans="1:15" x14ac:dyDescent="0.25">
      <c r="A2451">
        <v>2436</v>
      </c>
      <c r="B2451" s="93">
        <v>38658</v>
      </c>
      <c r="C2451" s="48">
        <v>120.16999800000001</v>
      </c>
      <c r="D2451" s="48">
        <v>121.75</v>
      </c>
      <c r="E2451" s="48">
        <v>120.129997</v>
      </c>
      <c r="F2451" s="48">
        <v>121.75</v>
      </c>
      <c r="G2451" s="49">
        <v>74012300</v>
      </c>
      <c r="H2451" s="48">
        <v>99.744949000000005</v>
      </c>
      <c r="I2451" s="52">
        <f t="shared" si="286"/>
        <v>0.81926036139630398</v>
      </c>
      <c r="J2451" s="52">
        <f t="shared" ca="1" si="287"/>
        <v>1</v>
      </c>
      <c r="K2451" s="48">
        <f t="shared" si="282"/>
        <v>98.45</v>
      </c>
      <c r="L2451" s="48">
        <f t="shared" si="283"/>
        <v>99.74</v>
      </c>
      <c r="M2451" s="48">
        <f t="shared" si="284"/>
        <v>98.42</v>
      </c>
      <c r="N2451" s="48">
        <f t="shared" si="285"/>
        <v>99.74</v>
      </c>
      <c r="O2451" s="49">
        <f t="shared" ca="1" si="288"/>
        <v>74012300</v>
      </c>
    </row>
    <row r="2452" spans="1:15" x14ac:dyDescent="0.25">
      <c r="A2452">
        <v>2437</v>
      </c>
      <c r="B2452" s="93">
        <v>38657</v>
      </c>
      <c r="C2452" s="48">
        <v>120.58000199999999</v>
      </c>
      <c r="D2452" s="48">
        <v>120.900002</v>
      </c>
      <c r="E2452" s="48">
        <v>120.220001</v>
      </c>
      <c r="F2452" s="48">
        <v>120.489998</v>
      </c>
      <c r="G2452" s="49">
        <v>66365100</v>
      </c>
      <c r="H2452" s="48">
        <v>98.712678999999994</v>
      </c>
      <c r="I2452" s="52">
        <f t="shared" si="286"/>
        <v>0.81926035885567861</v>
      </c>
      <c r="J2452" s="52">
        <f t="shared" ca="1" si="287"/>
        <v>1</v>
      </c>
      <c r="K2452" s="48">
        <f t="shared" si="282"/>
        <v>98.79</v>
      </c>
      <c r="L2452" s="48">
        <f t="shared" si="283"/>
        <v>99.05</v>
      </c>
      <c r="M2452" s="48">
        <f t="shared" si="284"/>
        <v>98.49</v>
      </c>
      <c r="N2452" s="48">
        <f t="shared" si="285"/>
        <v>98.71</v>
      </c>
      <c r="O2452" s="49">
        <f t="shared" ca="1" si="288"/>
        <v>66365100</v>
      </c>
    </row>
    <row r="2453" spans="1:15" x14ac:dyDescent="0.25">
      <c r="A2453">
        <v>2438</v>
      </c>
      <c r="B2453" s="93">
        <v>38656</v>
      </c>
      <c r="C2453" s="48">
        <v>120.290001</v>
      </c>
      <c r="D2453" s="48">
        <v>121.300003</v>
      </c>
      <c r="E2453" s="48">
        <v>120.129997</v>
      </c>
      <c r="F2453" s="48">
        <v>120.129997</v>
      </c>
      <c r="G2453" s="49">
        <v>77698900</v>
      </c>
      <c r="H2453" s="48">
        <v>98.417744999999996</v>
      </c>
      <c r="I2453" s="52">
        <f t="shared" si="286"/>
        <v>0.81926036342113617</v>
      </c>
      <c r="J2453" s="52">
        <f t="shared" ca="1" si="287"/>
        <v>1</v>
      </c>
      <c r="K2453" s="48">
        <f t="shared" si="282"/>
        <v>98.55</v>
      </c>
      <c r="L2453" s="48">
        <f t="shared" si="283"/>
        <v>99.38</v>
      </c>
      <c r="M2453" s="48">
        <f t="shared" si="284"/>
        <v>98.42</v>
      </c>
      <c r="N2453" s="48">
        <f t="shared" si="285"/>
        <v>98.42</v>
      </c>
      <c r="O2453" s="49">
        <f t="shared" ca="1" si="288"/>
        <v>77698900</v>
      </c>
    </row>
    <row r="2454" spans="1:15" x14ac:dyDescent="0.25">
      <c r="A2454">
        <v>2439</v>
      </c>
      <c r="B2454" s="93">
        <v>38653</v>
      </c>
      <c r="C2454" s="48">
        <v>118.43</v>
      </c>
      <c r="D2454" s="48">
        <v>119.949997</v>
      </c>
      <c r="E2454" s="48">
        <v>118.099998</v>
      </c>
      <c r="F2454" s="48">
        <v>119.800003</v>
      </c>
      <c r="G2454" s="49">
        <v>72322000</v>
      </c>
      <c r="H2454" s="48">
        <v>98.147392999999994</v>
      </c>
      <c r="I2454" s="52">
        <f t="shared" si="286"/>
        <v>0.81926035511034156</v>
      </c>
      <c r="J2454" s="52">
        <f t="shared" ca="1" si="287"/>
        <v>1</v>
      </c>
      <c r="K2454" s="48">
        <f t="shared" si="282"/>
        <v>97.03</v>
      </c>
      <c r="L2454" s="48">
        <f t="shared" si="283"/>
        <v>98.27</v>
      </c>
      <c r="M2454" s="48">
        <f t="shared" si="284"/>
        <v>96.75</v>
      </c>
      <c r="N2454" s="48">
        <f t="shared" si="285"/>
        <v>98.15</v>
      </c>
      <c r="O2454" s="49">
        <f t="shared" ca="1" si="288"/>
        <v>72322000</v>
      </c>
    </row>
    <row r="2455" spans="1:15" x14ac:dyDescent="0.25">
      <c r="A2455">
        <v>2440</v>
      </c>
      <c r="B2455" s="93">
        <v>38652</v>
      </c>
      <c r="C2455" s="48">
        <v>119.199997</v>
      </c>
      <c r="D2455" s="48">
        <v>119.370003</v>
      </c>
      <c r="E2455" s="48">
        <v>117.93</v>
      </c>
      <c r="F2455" s="48">
        <v>118.099998</v>
      </c>
      <c r="G2455" s="49">
        <v>66623100</v>
      </c>
      <c r="H2455" s="48">
        <v>96.754647000000006</v>
      </c>
      <c r="I2455" s="52">
        <f t="shared" si="286"/>
        <v>0.81926036103743205</v>
      </c>
      <c r="J2455" s="52">
        <f t="shared" ca="1" si="287"/>
        <v>1</v>
      </c>
      <c r="K2455" s="48">
        <f t="shared" si="282"/>
        <v>97.66</v>
      </c>
      <c r="L2455" s="48">
        <f t="shared" si="283"/>
        <v>97.8</v>
      </c>
      <c r="M2455" s="48">
        <f t="shared" si="284"/>
        <v>96.62</v>
      </c>
      <c r="N2455" s="48">
        <f t="shared" si="285"/>
        <v>96.75</v>
      </c>
      <c r="O2455" s="49">
        <f t="shared" ca="1" si="288"/>
        <v>66623100</v>
      </c>
    </row>
    <row r="2456" spans="1:15" x14ac:dyDescent="0.25">
      <c r="A2456">
        <v>2441</v>
      </c>
      <c r="B2456" s="93">
        <v>38651</v>
      </c>
      <c r="C2456" s="48">
        <v>119.510002</v>
      </c>
      <c r="D2456" s="48">
        <v>120.540001</v>
      </c>
      <c r="E2456" s="48">
        <v>119.19000200000001</v>
      </c>
      <c r="F2456" s="48">
        <v>119.370003</v>
      </c>
      <c r="G2456" s="49">
        <v>80855800</v>
      </c>
      <c r="H2456" s="48">
        <v>97.795111000000006</v>
      </c>
      <c r="I2456" s="52">
        <f t="shared" si="286"/>
        <v>0.81926035471407344</v>
      </c>
      <c r="J2456" s="52">
        <f t="shared" ca="1" si="287"/>
        <v>1</v>
      </c>
      <c r="K2456" s="48">
        <f t="shared" si="282"/>
        <v>97.91</v>
      </c>
      <c r="L2456" s="48">
        <f t="shared" si="283"/>
        <v>98.75</v>
      </c>
      <c r="M2456" s="48">
        <f t="shared" si="284"/>
        <v>97.65</v>
      </c>
      <c r="N2456" s="48">
        <f t="shared" si="285"/>
        <v>97.8</v>
      </c>
      <c r="O2456" s="49">
        <f t="shared" ca="1" si="288"/>
        <v>80855800</v>
      </c>
    </row>
    <row r="2457" spans="1:15" x14ac:dyDescent="0.25">
      <c r="A2457">
        <v>2442</v>
      </c>
      <c r="B2457" s="93">
        <v>38650</v>
      </c>
      <c r="C2457" s="48">
        <v>119.720001</v>
      </c>
      <c r="D2457" s="48">
        <v>120.239998</v>
      </c>
      <c r="E2457" s="48">
        <v>118.94000200000001</v>
      </c>
      <c r="F2457" s="48">
        <v>119.720001</v>
      </c>
      <c r="G2457" s="49">
        <v>76594500</v>
      </c>
      <c r="H2457" s="48">
        <v>98.081851</v>
      </c>
      <c r="I2457" s="52">
        <f t="shared" si="286"/>
        <v>0.81926035901052163</v>
      </c>
      <c r="J2457" s="52">
        <f t="shared" ca="1" si="287"/>
        <v>1</v>
      </c>
      <c r="K2457" s="48">
        <f t="shared" si="282"/>
        <v>98.08</v>
      </c>
      <c r="L2457" s="48">
        <f t="shared" si="283"/>
        <v>98.51</v>
      </c>
      <c r="M2457" s="48">
        <f t="shared" si="284"/>
        <v>97.44</v>
      </c>
      <c r="N2457" s="48">
        <f t="shared" si="285"/>
        <v>98.08</v>
      </c>
      <c r="O2457" s="49">
        <f t="shared" ca="1" si="288"/>
        <v>76594500</v>
      </c>
    </row>
    <row r="2458" spans="1:15" x14ac:dyDescent="0.25">
      <c r="A2458">
        <v>2443</v>
      </c>
      <c r="B2458" s="93">
        <v>38649</v>
      </c>
      <c r="C2458" s="48">
        <v>118.44000200000001</v>
      </c>
      <c r="D2458" s="48">
        <v>120.089996</v>
      </c>
      <c r="E2458" s="48">
        <v>118.410004</v>
      </c>
      <c r="F2458" s="48">
        <v>119.959999</v>
      </c>
      <c r="G2458" s="49">
        <v>71308400</v>
      </c>
      <c r="H2458" s="48">
        <v>98.278471999999994</v>
      </c>
      <c r="I2458" s="52">
        <f t="shared" si="286"/>
        <v>0.81926036028059646</v>
      </c>
      <c r="J2458" s="52">
        <f t="shared" ca="1" si="287"/>
        <v>1</v>
      </c>
      <c r="K2458" s="48">
        <f t="shared" si="282"/>
        <v>97.03</v>
      </c>
      <c r="L2458" s="48">
        <f t="shared" si="283"/>
        <v>98.38</v>
      </c>
      <c r="M2458" s="48">
        <f t="shared" si="284"/>
        <v>97.01</v>
      </c>
      <c r="N2458" s="48">
        <f t="shared" si="285"/>
        <v>98.28</v>
      </c>
      <c r="O2458" s="49">
        <f t="shared" ca="1" si="288"/>
        <v>71308400</v>
      </c>
    </row>
    <row r="2459" spans="1:15" x14ac:dyDescent="0.25">
      <c r="A2459">
        <v>2444</v>
      </c>
      <c r="B2459" s="93">
        <v>38646</v>
      </c>
      <c r="C2459" s="48">
        <v>118.290001</v>
      </c>
      <c r="D2459" s="48">
        <v>118.779999</v>
      </c>
      <c r="E2459" s="48">
        <v>117.510002</v>
      </c>
      <c r="F2459" s="48">
        <v>118.129997</v>
      </c>
      <c r="G2459" s="49">
        <v>96579500</v>
      </c>
      <c r="H2459" s="48">
        <v>96.779223999999999</v>
      </c>
      <c r="I2459" s="52">
        <f t="shared" si="286"/>
        <v>0.81926036110878764</v>
      </c>
      <c r="J2459" s="52">
        <f t="shared" ca="1" si="287"/>
        <v>1</v>
      </c>
      <c r="K2459" s="48">
        <f t="shared" si="282"/>
        <v>96.91</v>
      </c>
      <c r="L2459" s="48">
        <f t="shared" si="283"/>
        <v>97.31</v>
      </c>
      <c r="M2459" s="48">
        <f t="shared" si="284"/>
        <v>96.27</v>
      </c>
      <c r="N2459" s="48">
        <f t="shared" si="285"/>
        <v>96.78</v>
      </c>
      <c r="O2459" s="49">
        <f t="shared" ca="1" si="288"/>
        <v>96579500</v>
      </c>
    </row>
    <row r="2460" spans="1:15" x14ac:dyDescent="0.25">
      <c r="A2460">
        <v>2445</v>
      </c>
      <c r="B2460" s="93">
        <v>38645</v>
      </c>
      <c r="C2460" s="48">
        <v>119.489998</v>
      </c>
      <c r="D2460" s="48">
        <v>119.80999799999999</v>
      </c>
      <c r="E2460" s="48">
        <v>117.300003</v>
      </c>
      <c r="F2460" s="48">
        <v>117.66999800000001</v>
      </c>
      <c r="G2460" s="49">
        <v>131966700</v>
      </c>
      <c r="H2460" s="48">
        <v>96.402365000000003</v>
      </c>
      <c r="I2460" s="52">
        <f t="shared" si="286"/>
        <v>0.81926036065709795</v>
      </c>
      <c r="J2460" s="52">
        <f t="shared" ca="1" si="287"/>
        <v>1</v>
      </c>
      <c r="K2460" s="48">
        <f t="shared" si="282"/>
        <v>97.89</v>
      </c>
      <c r="L2460" s="48">
        <f t="shared" si="283"/>
        <v>98.16</v>
      </c>
      <c r="M2460" s="48">
        <f t="shared" si="284"/>
        <v>96.1</v>
      </c>
      <c r="N2460" s="48">
        <f t="shared" si="285"/>
        <v>96.4</v>
      </c>
      <c r="O2460" s="49">
        <f t="shared" ca="1" si="288"/>
        <v>131966700</v>
      </c>
    </row>
    <row r="2461" spans="1:15" x14ac:dyDescent="0.25">
      <c r="A2461">
        <v>2446</v>
      </c>
      <c r="B2461" s="93">
        <v>38644</v>
      </c>
      <c r="C2461" s="48">
        <v>117.5</v>
      </c>
      <c r="D2461" s="48">
        <v>119.800003</v>
      </c>
      <c r="E2461" s="48">
        <v>117.120003</v>
      </c>
      <c r="F2461" s="48">
        <v>119.779999</v>
      </c>
      <c r="G2461" s="49">
        <v>116563800</v>
      </c>
      <c r="H2461" s="48">
        <v>98.131005000000002</v>
      </c>
      <c r="I2461" s="52">
        <f t="shared" si="286"/>
        <v>0.81926035915228212</v>
      </c>
      <c r="J2461" s="52">
        <f t="shared" ca="1" si="287"/>
        <v>1</v>
      </c>
      <c r="K2461" s="48">
        <f t="shared" si="282"/>
        <v>96.26</v>
      </c>
      <c r="L2461" s="48">
        <f t="shared" si="283"/>
        <v>98.15</v>
      </c>
      <c r="M2461" s="48">
        <f t="shared" si="284"/>
        <v>95.95</v>
      </c>
      <c r="N2461" s="48">
        <f t="shared" si="285"/>
        <v>98.13</v>
      </c>
      <c r="O2461" s="49">
        <f t="shared" ca="1" si="288"/>
        <v>116563800</v>
      </c>
    </row>
    <row r="2462" spans="1:15" x14ac:dyDescent="0.25">
      <c r="A2462">
        <v>2447</v>
      </c>
      <c r="B2462" s="93">
        <v>38643</v>
      </c>
      <c r="C2462" s="48">
        <v>118.94000200000001</v>
      </c>
      <c r="D2462" s="48">
        <v>118.959999</v>
      </c>
      <c r="E2462" s="48">
        <v>117.800003</v>
      </c>
      <c r="F2462" s="48">
        <v>117.82</v>
      </c>
      <c r="G2462" s="49">
        <v>74996900</v>
      </c>
      <c r="H2462" s="48">
        <v>96.525255000000001</v>
      </c>
      <c r="I2462" s="52">
        <f t="shared" si="286"/>
        <v>0.8192603547784757</v>
      </c>
      <c r="J2462" s="52">
        <f t="shared" ca="1" si="287"/>
        <v>1</v>
      </c>
      <c r="K2462" s="48">
        <f t="shared" si="282"/>
        <v>97.44</v>
      </c>
      <c r="L2462" s="48">
        <f t="shared" si="283"/>
        <v>97.46</v>
      </c>
      <c r="M2462" s="48">
        <f t="shared" si="284"/>
        <v>96.51</v>
      </c>
      <c r="N2462" s="48">
        <f t="shared" si="285"/>
        <v>96.53</v>
      </c>
      <c r="O2462" s="49">
        <f t="shared" ca="1" si="288"/>
        <v>74996900</v>
      </c>
    </row>
    <row r="2463" spans="1:15" x14ac:dyDescent="0.25">
      <c r="A2463">
        <v>2448</v>
      </c>
      <c r="B2463" s="93">
        <v>38642</v>
      </c>
      <c r="C2463" s="48">
        <v>118.800003</v>
      </c>
      <c r="D2463" s="48">
        <v>119.269997</v>
      </c>
      <c r="E2463" s="48">
        <v>118.449997</v>
      </c>
      <c r="F2463" s="48">
        <v>119.110001</v>
      </c>
      <c r="G2463" s="49">
        <v>68109300</v>
      </c>
      <c r="H2463" s="48">
        <v>97.582102000000006</v>
      </c>
      <c r="I2463" s="52">
        <f t="shared" si="286"/>
        <v>0.81926035749088788</v>
      </c>
      <c r="J2463" s="52">
        <f t="shared" ca="1" si="287"/>
        <v>1</v>
      </c>
      <c r="K2463" s="48">
        <f t="shared" si="282"/>
        <v>97.33</v>
      </c>
      <c r="L2463" s="48">
        <f t="shared" si="283"/>
        <v>97.71</v>
      </c>
      <c r="M2463" s="48">
        <f t="shared" si="284"/>
        <v>97.04</v>
      </c>
      <c r="N2463" s="48">
        <f t="shared" si="285"/>
        <v>97.58</v>
      </c>
      <c r="O2463" s="49">
        <f t="shared" ca="1" si="288"/>
        <v>68109300</v>
      </c>
    </row>
    <row r="2464" spans="1:15" x14ac:dyDescent="0.25">
      <c r="A2464">
        <v>2449</v>
      </c>
      <c r="B2464" s="93">
        <v>38639</v>
      </c>
      <c r="C2464" s="48">
        <v>118.120003</v>
      </c>
      <c r="D2464" s="48">
        <v>118.80999799999999</v>
      </c>
      <c r="E2464" s="48">
        <v>117.55999799999999</v>
      </c>
      <c r="F2464" s="48">
        <v>118.66999800000001</v>
      </c>
      <c r="G2464" s="49">
        <v>88651000</v>
      </c>
      <c r="H2464" s="48">
        <v>97.221625000000003</v>
      </c>
      <c r="I2464" s="52">
        <f t="shared" si="286"/>
        <v>0.81926035761793814</v>
      </c>
      <c r="J2464" s="52">
        <f t="shared" ca="1" si="287"/>
        <v>1</v>
      </c>
      <c r="K2464" s="48">
        <f t="shared" si="282"/>
        <v>96.77</v>
      </c>
      <c r="L2464" s="48">
        <f t="shared" si="283"/>
        <v>97.34</v>
      </c>
      <c r="M2464" s="48">
        <f t="shared" si="284"/>
        <v>96.31</v>
      </c>
      <c r="N2464" s="48">
        <f t="shared" si="285"/>
        <v>97.22</v>
      </c>
      <c r="O2464" s="49">
        <f t="shared" ca="1" si="288"/>
        <v>88651000</v>
      </c>
    </row>
    <row r="2465" spans="1:15" x14ac:dyDescent="0.25">
      <c r="A2465">
        <v>2450</v>
      </c>
      <c r="B2465" s="93">
        <v>38638</v>
      </c>
      <c r="C2465" s="48">
        <v>117.459999</v>
      </c>
      <c r="D2465" s="48">
        <v>118.08000199999999</v>
      </c>
      <c r="E2465" s="48">
        <v>116.879997</v>
      </c>
      <c r="F2465" s="48">
        <v>117.43</v>
      </c>
      <c r="G2465" s="49">
        <v>99052900</v>
      </c>
      <c r="H2465" s="48">
        <v>96.205743999999996</v>
      </c>
      <c r="I2465" s="52">
        <f t="shared" si="286"/>
        <v>0.81926035936302466</v>
      </c>
      <c r="J2465" s="52">
        <f t="shared" ca="1" si="287"/>
        <v>1</v>
      </c>
      <c r="K2465" s="48">
        <f t="shared" si="282"/>
        <v>96.23</v>
      </c>
      <c r="L2465" s="48">
        <f t="shared" si="283"/>
        <v>96.74</v>
      </c>
      <c r="M2465" s="48">
        <f t="shared" si="284"/>
        <v>95.76</v>
      </c>
      <c r="N2465" s="48">
        <f t="shared" si="285"/>
        <v>96.21</v>
      </c>
      <c r="O2465" s="49">
        <f t="shared" ca="1" si="288"/>
        <v>99052900</v>
      </c>
    </row>
    <row r="2466" spans="1:15" x14ac:dyDescent="0.25">
      <c r="A2466">
        <v>2451</v>
      </c>
      <c r="B2466" s="93">
        <v>38637</v>
      </c>
      <c r="C2466" s="48">
        <v>118.389999</v>
      </c>
      <c r="D2466" s="48">
        <v>119.129997</v>
      </c>
      <c r="E2466" s="48">
        <v>117.410004</v>
      </c>
      <c r="F2466" s="48">
        <v>117.5</v>
      </c>
      <c r="G2466" s="49">
        <v>100510400</v>
      </c>
      <c r="H2466" s="48">
        <v>96.263092</v>
      </c>
      <c r="I2466" s="52">
        <f t="shared" si="286"/>
        <v>0.81926035744680847</v>
      </c>
      <c r="J2466" s="52">
        <f t="shared" ca="1" si="287"/>
        <v>1</v>
      </c>
      <c r="K2466" s="48">
        <f t="shared" si="282"/>
        <v>96.99</v>
      </c>
      <c r="L2466" s="48">
        <f t="shared" si="283"/>
        <v>97.6</v>
      </c>
      <c r="M2466" s="48">
        <f t="shared" si="284"/>
        <v>96.19</v>
      </c>
      <c r="N2466" s="48">
        <f t="shared" si="285"/>
        <v>96.26</v>
      </c>
      <c r="O2466" s="49">
        <f t="shared" ca="1" si="288"/>
        <v>100510400</v>
      </c>
    </row>
    <row r="2467" spans="1:15" x14ac:dyDescent="0.25">
      <c r="A2467">
        <v>2452</v>
      </c>
      <c r="B2467" s="93">
        <v>38636</v>
      </c>
      <c r="C2467" s="48">
        <v>118.989998</v>
      </c>
      <c r="D2467" s="48">
        <v>119.389999</v>
      </c>
      <c r="E2467" s="48">
        <v>118.32</v>
      </c>
      <c r="F2467" s="48">
        <v>118.43</v>
      </c>
      <c r="G2467" s="49">
        <v>75629800</v>
      </c>
      <c r="H2467" s="48">
        <v>97.025004999999993</v>
      </c>
      <c r="I2467" s="52">
        <f t="shared" si="286"/>
        <v>0.81926036477243935</v>
      </c>
      <c r="J2467" s="52">
        <f t="shared" ca="1" si="287"/>
        <v>1</v>
      </c>
      <c r="K2467" s="48">
        <f t="shared" si="282"/>
        <v>97.48</v>
      </c>
      <c r="L2467" s="48">
        <f t="shared" si="283"/>
        <v>97.81</v>
      </c>
      <c r="M2467" s="48">
        <f t="shared" si="284"/>
        <v>96.93</v>
      </c>
      <c r="N2467" s="48">
        <f t="shared" si="285"/>
        <v>97.03</v>
      </c>
      <c r="O2467" s="49">
        <f t="shared" ca="1" si="288"/>
        <v>75629800</v>
      </c>
    </row>
    <row r="2468" spans="1:15" x14ac:dyDescent="0.25">
      <c r="A2468">
        <v>2453</v>
      </c>
      <c r="B2468" s="93">
        <v>38635</v>
      </c>
      <c r="C2468" s="48">
        <v>119.68</v>
      </c>
      <c r="D2468" s="48">
        <v>119.709999</v>
      </c>
      <c r="E2468" s="48">
        <v>118.300003</v>
      </c>
      <c r="F2468" s="48">
        <v>118.599998</v>
      </c>
      <c r="G2468" s="49">
        <v>52677000</v>
      </c>
      <c r="H2468" s="48">
        <v>97.164276999999998</v>
      </c>
      <c r="I2468" s="52">
        <f t="shared" si="286"/>
        <v>0.8192603595153517</v>
      </c>
      <c r="J2468" s="52">
        <f t="shared" ca="1" si="287"/>
        <v>1</v>
      </c>
      <c r="K2468" s="48">
        <f t="shared" si="282"/>
        <v>98.05</v>
      </c>
      <c r="L2468" s="48">
        <f t="shared" si="283"/>
        <v>98.07</v>
      </c>
      <c r="M2468" s="48">
        <f t="shared" si="284"/>
        <v>96.92</v>
      </c>
      <c r="N2468" s="48">
        <f t="shared" si="285"/>
        <v>97.16</v>
      </c>
      <c r="O2468" s="49">
        <f t="shared" ca="1" si="288"/>
        <v>52677000</v>
      </c>
    </row>
    <row r="2469" spans="1:15" x14ac:dyDescent="0.25">
      <c r="A2469">
        <v>2454</v>
      </c>
      <c r="B2469" s="93">
        <v>38632</v>
      </c>
      <c r="C2469" s="48">
        <v>119.699997</v>
      </c>
      <c r="D2469" s="48">
        <v>120.050003</v>
      </c>
      <c r="E2469" s="48">
        <v>119.129997</v>
      </c>
      <c r="F2469" s="48">
        <v>119.610001</v>
      </c>
      <c r="G2469" s="49">
        <v>75661400</v>
      </c>
      <c r="H2469" s="48">
        <v>97.991731999999999</v>
      </c>
      <c r="I2469" s="52">
        <f t="shared" si="286"/>
        <v>0.81926035599648561</v>
      </c>
      <c r="J2469" s="52">
        <f t="shared" ca="1" si="287"/>
        <v>1</v>
      </c>
      <c r="K2469" s="48">
        <f t="shared" si="282"/>
        <v>98.07</v>
      </c>
      <c r="L2469" s="48">
        <f t="shared" si="283"/>
        <v>98.35</v>
      </c>
      <c r="M2469" s="48">
        <f t="shared" si="284"/>
        <v>97.6</v>
      </c>
      <c r="N2469" s="48">
        <f t="shared" si="285"/>
        <v>97.99</v>
      </c>
      <c r="O2469" s="49">
        <f t="shared" ca="1" si="288"/>
        <v>75661400</v>
      </c>
    </row>
    <row r="2470" spans="1:15" x14ac:dyDescent="0.25">
      <c r="A2470">
        <v>2455</v>
      </c>
      <c r="B2470" s="93">
        <v>38631</v>
      </c>
      <c r="C2470" s="48">
        <v>119.779999</v>
      </c>
      <c r="D2470" s="48">
        <v>120.260002</v>
      </c>
      <c r="E2470" s="48">
        <v>118.16999800000001</v>
      </c>
      <c r="F2470" s="48">
        <v>119.199997</v>
      </c>
      <c r="G2470" s="49">
        <v>140941800</v>
      </c>
      <c r="H2470" s="48">
        <v>97.655832000000004</v>
      </c>
      <c r="I2470" s="52">
        <f t="shared" si="286"/>
        <v>0.8192603561894386</v>
      </c>
      <c r="J2470" s="52">
        <f t="shared" ca="1" si="287"/>
        <v>1</v>
      </c>
      <c r="K2470" s="48">
        <f t="shared" si="282"/>
        <v>98.13</v>
      </c>
      <c r="L2470" s="48">
        <f t="shared" si="283"/>
        <v>98.52</v>
      </c>
      <c r="M2470" s="48">
        <f t="shared" si="284"/>
        <v>96.81</v>
      </c>
      <c r="N2470" s="48">
        <f t="shared" si="285"/>
        <v>97.66</v>
      </c>
      <c r="O2470" s="49">
        <f t="shared" ca="1" si="288"/>
        <v>140941800</v>
      </c>
    </row>
    <row r="2471" spans="1:15" x14ac:dyDescent="0.25">
      <c r="A2471">
        <v>2456</v>
      </c>
      <c r="B2471" s="93">
        <v>38630</v>
      </c>
      <c r="C2471" s="48">
        <v>121.25</v>
      </c>
      <c r="D2471" s="48">
        <v>121.30999799999999</v>
      </c>
      <c r="E2471" s="48">
        <v>119.57</v>
      </c>
      <c r="F2471" s="48">
        <v>119.629997</v>
      </c>
      <c r="G2471" s="49">
        <v>106052100</v>
      </c>
      <c r="H2471" s="48">
        <v>98.008114000000006</v>
      </c>
      <c r="I2471" s="52">
        <f t="shared" si="286"/>
        <v>0.81926035658096696</v>
      </c>
      <c r="J2471" s="52">
        <f t="shared" ca="1" si="287"/>
        <v>1</v>
      </c>
      <c r="K2471" s="48">
        <f t="shared" si="282"/>
        <v>99.34</v>
      </c>
      <c r="L2471" s="48">
        <f t="shared" si="283"/>
        <v>99.38</v>
      </c>
      <c r="M2471" s="48">
        <f t="shared" si="284"/>
        <v>97.96</v>
      </c>
      <c r="N2471" s="48">
        <f t="shared" si="285"/>
        <v>98.01</v>
      </c>
      <c r="O2471" s="49">
        <f t="shared" ca="1" si="288"/>
        <v>106052100</v>
      </c>
    </row>
    <row r="2472" spans="1:15" x14ac:dyDescent="0.25">
      <c r="A2472">
        <v>2457</v>
      </c>
      <c r="B2472" s="93">
        <v>38629</v>
      </c>
      <c r="C2472" s="48">
        <v>122.790001</v>
      </c>
      <c r="D2472" s="48">
        <v>123.029999</v>
      </c>
      <c r="E2472" s="48">
        <v>121.160004</v>
      </c>
      <c r="F2472" s="48">
        <v>121.220001</v>
      </c>
      <c r="G2472" s="49">
        <v>60776300</v>
      </c>
      <c r="H2472" s="48">
        <v>99.310742000000005</v>
      </c>
      <c r="I2472" s="52">
        <f t="shared" si="286"/>
        <v>0.81926036281751891</v>
      </c>
      <c r="J2472" s="52">
        <f t="shared" ca="1" si="287"/>
        <v>1</v>
      </c>
      <c r="K2472" s="48">
        <f t="shared" si="282"/>
        <v>100.6</v>
      </c>
      <c r="L2472" s="48">
        <f t="shared" si="283"/>
        <v>100.79</v>
      </c>
      <c r="M2472" s="48">
        <f t="shared" si="284"/>
        <v>99.26</v>
      </c>
      <c r="N2472" s="48">
        <f t="shared" si="285"/>
        <v>99.31</v>
      </c>
      <c r="O2472" s="49">
        <f t="shared" ca="1" si="288"/>
        <v>60776300</v>
      </c>
    </row>
    <row r="2473" spans="1:15" x14ac:dyDescent="0.25">
      <c r="A2473">
        <v>2458</v>
      </c>
      <c r="B2473" s="93">
        <v>38628</v>
      </c>
      <c r="C2473" s="48">
        <v>122.959999</v>
      </c>
      <c r="D2473" s="48">
        <v>123.339996</v>
      </c>
      <c r="E2473" s="48">
        <v>122.449997</v>
      </c>
      <c r="F2473" s="48">
        <v>122.599998</v>
      </c>
      <c r="G2473" s="49">
        <v>50994800</v>
      </c>
      <c r="H2473" s="48">
        <v>100.44131899999999</v>
      </c>
      <c r="I2473" s="52">
        <f t="shared" si="286"/>
        <v>0.81926036409886394</v>
      </c>
      <c r="J2473" s="52">
        <f t="shared" ca="1" si="287"/>
        <v>1</v>
      </c>
      <c r="K2473" s="48">
        <f t="shared" si="282"/>
        <v>100.74</v>
      </c>
      <c r="L2473" s="48">
        <f t="shared" si="283"/>
        <v>101.05</v>
      </c>
      <c r="M2473" s="48">
        <f t="shared" si="284"/>
        <v>100.32</v>
      </c>
      <c r="N2473" s="48">
        <f t="shared" si="285"/>
        <v>100.44</v>
      </c>
      <c r="O2473" s="49">
        <f t="shared" ca="1" si="288"/>
        <v>50994800</v>
      </c>
    </row>
    <row r="2474" spans="1:15" x14ac:dyDescent="0.25">
      <c r="A2474">
        <v>2459</v>
      </c>
      <c r="B2474" s="93">
        <v>38625</v>
      </c>
      <c r="C2474" s="48">
        <v>122.620003</v>
      </c>
      <c r="D2474" s="48">
        <v>123.040001</v>
      </c>
      <c r="E2474" s="48">
        <v>121.739998</v>
      </c>
      <c r="F2474" s="48">
        <v>123.040001</v>
      </c>
      <c r="G2474" s="49">
        <v>47824200</v>
      </c>
      <c r="H2474" s="48">
        <v>100.801795</v>
      </c>
      <c r="I2474" s="52">
        <f t="shared" si="286"/>
        <v>0.81926035582525714</v>
      </c>
      <c r="J2474" s="52">
        <f t="shared" ca="1" si="287"/>
        <v>1</v>
      </c>
      <c r="K2474" s="48">
        <f t="shared" si="282"/>
        <v>100.46</v>
      </c>
      <c r="L2474" s="48">
        <f t="shared" si="283"/>
        <v>100.8</v>
      </c>
      <c r="M2474" s="48">
        <f t="shared" si="284"/>
        <v>99.74</v>
      </c>
      <c r="N2474" s="48">
        <f t="shared" si="285"/>
        <v>100.8</v>
      </c>
      <c r="O2474" s="49">
        <f t="shared" ca="1" si="288"/>
        <v>47824200</v>
      </c>
    </row>
    <row r="2475" spans="1:15" x14ac:dyDescent="0.25">
      <c r="A2475">
        <v>2460</v>
      </c>
      <c r="B2475" s="93">
        <v>38624</v>
      </c>
      <c r="C2475" s="48">
        <v>121.550003</v>
      </c>
      <c r="D2475" s="48">
        <v>122.860001</v>
      </c>
      <c r="E2475" s="48">
        <v>121.08000199999999</v>
      </c>
      <c r="F2475" s="48">
        <v>122.660004</v>
      </c>
      <c r="G2475" s="49">
        <v>66607700</v>
      </c>
      <c r="H2475" s="48">
        <v>100.49047899999999</v>
      </c>
      <c r="I2475" s="52">
        <f t="shared" si="286"/>
        <v>0.8192603597175816</v>
      </c>
      <c r="J2475" s="52">
        <f t="shared" ca="1" si="287"/>
        <v>1</v>
      </c>
      <c r="K2475" s="48">
        <f t="shared" si="282"/>
        <v>99.58</v>
      </c>
      <c r="L2475" s="48">
        <f t="shared" si="283"/>
        <v>100.65</v>
      </c>
      <c r="M2475" s="48">
        <f t="shared" si="284"/>
        <v>99.2</v>
      </c>
      <c r="N2475" s="48">
        <f t="shared" si="285"/>
        <v>100.49</v>
      </c>
      <c r="O2475" s="49">
        <f t="shared" ca="1" si="288"/>
        <v>66607700</v>
      </c>
    </row>
    <row r="2476" spans="1:15" x14ac:dyDescent="0.25">
      <c r="A2476">
        <v>2461</v>
      </c>
      <c r="B2476" s="93">
        <v>38623</v>
      </c>
      <c r="C2476" s="48">
        <v>121.93</v>
      </c>
      <c r="D2476" s="48">
        <v>122.120003</v>
      </c>
      <c r="E2476" s="48">
        <v>121.199997</v>
      </c>
      <c r="F2476" s="48">
        <v>121.66999800000001</v>
      </c>
      <c r="G2476" s="49">
        <v>58620500</v>
      </c>
      <c r="H2476" s="48">
        <v>99.679406</v>
      </c>
      <c r="I2476" s="52">
        <f t="shared" si="286"/>
        <v>0.819260357019156</v>
      </c>
      <c r="J2476" s="52">
        <f t="shared" ca="1" si="287"/>
        <v>1</v>
      </c>
      <c r="K2476" s="48">
        <f t="shared" si="282"/>
        <v>99.89</v>
      </c>
      <c r="L2476" s="48">
        <f t="shared" si="283"/>
        <v>100.05</v>
      </c>
      <c r="M2476" s="48">
        <f t="shared" si="284"/>
        <v>99.29</v>
      </c>
      <c r="N2476" s="48">
        <f t="shared" si="285"/>
        <v>99.68</v>
      </c>
      <c r="O2476" s="49">
        <f t="shared" ca="1" si="288"/>
        <v>58620500</v>
      </c>
    </row>
    <row r="2477" spans="1:15" x14ac:dyDescent="0.25">
      <c r="A2477">
        <v>2462</v>
      </c>
      <c r="B2477" s="93">
        <v>38622</v>
      </c>
      <c r="C2477" s="48">
        <v>121.519997</v>
      </c>
      <c r="D2477" s="48">
        <v>121.989998</v>
      </c>
      <c r="E2477" s="48">
        <v>121.019997</v>
      </c>
      <c r="F2477" s="48">
        <v>121.550003</v>
      </c>
      <c r="G2477" s="49">
        <v>66150800</v>
      </c>
      <c r="H2477" s="48">
        <v>99.581098999999995</v>
      </c>
      <c r="I2477" s="52">
        <f t="shared" si="286"/>
        <v>0.81926035822475451</v>
      </c>
      <c r="J2477" s="52">
        <f t="shared" ca="1" si="287"/>
        <v>1</v>
      </c>
      <c r="K2477" s="48">
        <f t="shared" si="282"/>
        <v>99.56</v>
      </c>
      <c r="L2477" s="48">
        <f t="shared" si="283"/>
        <v>99.94</v>
      </c>
      <c r="M2477" s="48">
        <f t="shared" si="284"/>
        <v>99.15</v>
      </c>
      <c r="N2477" s="48">
        <f t="shared" si="285"/>
        <v>99.58</v>
      </c>
      <c r="O2477" s="49">
        <f t="shared" ca="1" si="288"/>
        <v>66150800</v>
      </c>
    </row>
    <row r="2478" spans="1:15" x14ac:dyDescent="0.25">
      <c r="A2478">
        <v>2463</v>
      </c>
      <c r="B2478" s="93">
        <v>38621</v>
      </c>
      <c r="C2478" s="48">
        <v>122.019997</v>
      </c>
      <c r="D2478" s="48">
        <v>122.239998</v>
      </c>
      <c r="E2478" s="48">
        <v>121.08000199999999</v>
      </c>
      <c r="F2478" s="48">
        <v>121.58000199999999</v>
      </c>
      <c r="G2478" s="49">
        <v>70415400</v>
      </c>
      <c r="H2478" s="48">
        <v>99.605676000000003</v>
      </c>
      <c r="I2478" s="52">
        <f t="shared" si="286"/>
        <v>0.8192603582947795</v>
      </c>
      <c r="J2478" s="52">
        <f t="shared" ca="1" si="287"/>
        <v>1</v>
      </c>
      <c r="K2478" s="48">
        <f t="shared" si="282"/>
        <v>99.97</v>
      </c>
      <c r="L2478" s="48">
        <f t="shared" si="283"/>
        <v>100.15</v>
      </c>
      <c r="M2478" s="48">
        <f t="shared" si="284"/>
        <v>99.2</v>
      </c>
      <c r="N2478" s="48">
        <f t="shared" si="285"/>
        <v>99.61</v>
      </c>
      <c r="O2478" s="49">
        <f t="shared" ca="1" si="288"/>
        <v>70415400</v>
      </c>
    </row>
    <row r="2479" spans="1:15" x14ac:dyDescent="0.25">
      <c r="A2479">
        <v>2464</v>
      </c>
      <c r="B2479" s="93">
        <v>38618</v>
      </c>
      <c r="C2479" s="48">
        <v>121.239998</v>
      </c>
      <c r="D2479" s="48">
        <v>121.889999</v>
      </c>
      <c r="E2479" s="48">
        <v>120.900002</v>
      </c>
      <c r="F2479" s="48">
        <v>121.44000200000001</v>
      </c>
      <c r="G2479" s="49">
        <v>59368100</v>
      </c>
      <c r="H2479" s="48">
        <v>99.490979999999993</v>
      </c>
      <c r="I2479" s="52">
        <f t="shared" si="286"/>
        <v>0.81926036200164087</v>
      </c>
      <c r="J2479" s="52">
        <f t="shared" ca="1" si="287"/>
        <v>1</v>
      </c>
      <c r="K2479" s="48">
        <f t="shared" si="282"/>
        <v>99.33</v>
      </c>
      <c r="L2479" s="48">
        <f t="shared" si="283"/>
        <v>99.86</v>
      </c>
      <c r="M2479" s="48">
        <f t="shared" si="284"/>
        <v>99.05</v>
      </c>
      <c r="N2479" s="48">
        <f t="shared" si="285"/>
        <v>99.49</v>
      </c>
      <c r="O2479" s="49">
        <f t="shared" ca="1" si="288"/>
        <v>59368100</v>
      </c>
    </row>
    <row r="2480" spans="1:15" x14ac:dyDescent="0.25">
      <c r="A2480">
        <v>2465</v>
      </c>
      <c r="B2480" s="93">
        <v>38617</v>
      </c>
      <c r="C2480" s="48">
        <v>120.949997</v>
      </c>
      <c r="D2480" s="48">
        <v>121.660004</v>
      </c>
      <c r="E2480" s="48">
        <v>120.44000200000001</v>
      </c>
      <c r="F2480" s="48">
        <v>121.339996</v>
      </c>
      <c r="G2480" s="49">
        <v>84597200</v>
      </c>
      <c r="H2480" s="48">
        <v>99.409048999999996</v>
      </c>
      <c r="I2480" s="52">
        <f t="shared" si="286"/>
        <v>0.81926036160409954</v>
      </c>
      <c r="J2480" s="52">
        <f t="shared" ca="1" si="287"/>
        <v>1</v>
      </c>
      <c r="K2480" s="48">
        <f t="shared" si="282"/>
        <v>99.09</v>
      </c>
      <c r="L2480" s="48">
        <f t="shared" si="283"/>
        <v>99.67</v>
      </c>
      <c r="M2480" s="48">
        <f t="shared" si="284"/>
        <v>98.67</v>
      </c>
      <c r="N2480" s="48">
        <f t="shared" si="285"/>
        <v>99.41</v>
      </c>
      <c r="O2480" s="49">
        <f t="shared" ca="1" si="288"/>
        <v>84597200</v>
      </c>
    </row>
    <row r="2481" spans="1:15" x14ac:dyDescent="0.25">
      <c r="A2481">
        <v>2466</v>
      </c>
      <c r="B2481" s="93">
        <v>38616</v>
      </c>
      <c r="C2481" s="48">
        <v>121.790001</v>
      </c>
      <c r="D2481" s="48">
        <v>121.870003</v>
      </c>
      <c r="E2481" s="48">
        <v>120.779999</v>
      </c>
      <c r="F2481" s="48">
        <v>120.910004</v>
      </c>
      <c r="G2481" s="49">
        <v>94469100</v>
      </c>
      <c r="H2481" s="48">
        <v>99.056773000000007</v>
      </c>
      <c r="I2481" s="52">
        <f t="shared" si="286"/>
        <v>0.81926035665336683</v>
      </c>
      <c r="J2481" s="52">
        <f t="shared" ca="1" si="287"/>
        <v>1</v>
      </c>
      <c r="K2481" s="48">
        <f t="shared" si="282"/>
        <v>99.78</v>
      </c>
      <c r="L2481" s="48">
        <f t="shared" si="283"/>
        <v>99.84</v>
      </c>
      <c r="M2481" s="48">
        <f t="shared" si="284"/>
        <v>98.95</v>
      </c>
      <c r="N2481" s="48">
        <f t="shared" si="285"/>
        <v>99.06</v>
      </c>
      <c r="O2481" s="49">
        <f t="shared" ca="1" si="288"/>
        <v>94469100</v>
      </c>
    </row>
    <row r="2482" spans="1:15" x14ac:dyDescent="0.25">
      <c r="A2482">
        <v>2467</v>
      </c>
      <c r="B2482" s="93">
        <v>38615</v>
      </c>
      <c r="C2482" s="48">
        <v>123.199997</v>
      </c>
      <c r="D2482" s="48">
        <v>123.610001</v>
      </c>
      <c r="E2482" s="48">
        <v>121.870003</v>
      </c>
      <c r="F2482" s="48">
        <v>122.050003</v>
      </c>
      <c r="G2482" s="49">
        <v>84480300</v>
      </c>
      <c r="H2482" s="48">
        <v>99.990729000000002</v>
      </c>
      <c r="I2482" s="52">
        <f t="shared" si="286"/>
        <v>0.81926035675722186</v>
      </c>
      <c r="J2482" s="52">
        <f t="shared" ca="1" si="287"/>
        <v>1</v>
      </c>
      <c r="K2482" s="48">
        <f t="shared" si="282"/>
        <v>100.93</v>
      </c>
      <c r="L2482" s="48">
        <f t="shared" si="283"/>
        <v>101.27</v>
      </c>
      <c r="M2482" s="48">
        <f t="shared" si="284"/>
        <v>99.84</v>
      </c>
      <c r="N2482" s="48">
        <f t="shared" si="285"/>
        <v>99.99</v>
      </c>
      <c r="O2482" s="49">
        <f t="shared" ca="1" si="288"/>
        <v>84480300</v>
      </c>
    </row>
    <row r="2483" spans="1:15" x14ac:dyDescent="0.25">
      <c r="A2483">
        <v>2468</v>
      </c>
      <c r="B2483" s="93">
        <v>38614</v>
      </c>
      <c r="C2483" s="48">
        <v>123.470001</v>
      </c>
      <c r="D2483" s="48">
        <v>123.550003</v>
      </c>
      <c r="E2483" s="48">
        <v>122.639999</v>
      </c>
      <c r="F2483" s="48">
        <v>123.089996</v>
      </c>
      <c r="G2483" s="49">
        <v>53355300</v>
      </c>
      <c r="H2483" s="48">
        <v>100.842755</v>
      </c>
      <c r="I2483" s="52">
        <f t="shared" si="286"/>
        <v>0.8192603645872244</v>
      </c>
      <c r="J2483" s="52">
        <f t="shared" ca="1" si="287"/>
        <v>1</v>
      </c>
      <c r="K2483" s="48">
        <f t="shared" si="282"/>
        <v>101.15</v>
      </c>
      <c r="L2483" s="48">
        <f t="shared" si="283"/>
        <v>101.22</v>
      </c>
      <c r="M2483" s="48">
        <f t="shared" si="284"/>
        <v>100.47</v>
      </c>
      <c r="N2483" s="48">
        <f t="shared" si="285"/>
        <v>100.84</v>
      </c>
      <c r="O2483" s="49">
        <f t="shared" ca="1" si="288"/>
        <v>53355300</v>
      </c>
    </row>
    <row r="2484" spans="1:15" x14ac:dyDescent="0.25">
      <c r="A2484">
        <v>2469</v>
      </c>
      <c r="B2484" s="93">
        <v>38611</v>
      </c>
      <c r="C2484" s="48">
        <v>123.300003</v>
      </c>
      <c r="D2484" s="48">
        <v>123.739998</v>
      </c>
      <c r="E2484" s="48">
        <v>122.870003</v>
      </c>
      <c r="F2484" s="48">
        <v>123.5</v>
      </c>
      <c r="G2484" s="49">
        <v>75424100</v>
      </c>
      <c r="H2484" s="48">
        <v>101.17865399999999</v>
      </c>
      <c r="I2484" s="52">
        <f t="shared" si="286"/>
        <v>0.81926035627530358</v>
      </c>
      <c r="J2484" s="52">
        <f t="shared" ca="1" si="287"/>
        <v>1</v>
      </c>
      <c r="K2484" s="48">
        <f t="shared" si="282"/>
        <v>101.01</v>
      </c>
      <c r="L2484" s="48">
        <f t="shared" si="283"/>
        <v>101.38</v>
      </c>
      <c r="M2484" s="48">
        <f t="shared" si="284"/>
        <v>100.66</v>
      </c>
      <c r="N2484" s="48">
        <f t="shared" si="285"/>
        <v>101.18</v>
      </c>
      <c r="O2484" s="49">
        <f t="shared" ca="1" si="288"/>
        <v>75424100</v>
      </c>
    </row>
    <row r="2485" spans="1:15" x14ac:dyDescent="0.25">
      <c r="A2485">
        <v>2470</v>
      </c>
      <c r="B2485" s="93">
        <v>38610</v>
      </c>
      <c r="C2485" s="48">
        <v>123.589996</v>
      </c>
      <c r="D2485" s="48">
        <v>123.650002</v>
      </c>
      <c r="E2485" s="48">
        <v>122.900002</v>
      </c>
      <c r="F2485" s="48">
        <v>123.150002</v>
      </c>
      <c r="G2485" s="49">
        <v>73156900</v>
      </c>
      <c r="H2485" s="48">
        <v>100.46426099999999</v>
      </c>
      <c r="I2485" s="52">
        <f t="shared" si="286"/>
        <v>0.81578773340174204</v>
      </c>
      <c r="J2485" s="52">
        <f t="shared" ca="1" si="287"/>
        <v>1</v>
      </c>
      <c r="K2485" s="48">
        <f t="shared" si="282"/>
        <v>100.82</v>
      </c>
      <c r="L2485" s="48">
        <f t="shared" si="283"/>
        <v>100.87</v>
      </c>
      <c r="M2485" s="48">
        <f t="shared" si="284"/>
        <v>100.26</v>
      </c>
      <c r="N2485" s="48">
        <f t="shared" si="285"/>
        <v>100.46</v>
      </c>
      <c r="O2485" s="49">
        <f t="shared" ca="1" si="288"/>
        <v>73156900</v>
      </c>
    </row>
    <row r="2486" spans="1:15" x14ac:dyDescent="0.25">
      <c r="A2486">
        <v>2471</v>
      </c>
      <c r="B2486" s="93">
        <v>38609</v>
      </c>
      <c r="C2486" s="48">
        <v>123.739998</v>
      </c>
      <c r="D2486" s="48">
        <v>123.91999800000001</v>
      </c>
      <c r="E2486" s="48">
        <v>123.019997</v>
      </c>
      <c r="F2486" s="48">
        <v>123.209999</v>
      </c>
      <c r="G2486" s="49">
        <v>57694600</v>
      </c>
      <c r="H2486" s="48">
        <v>100.513206</v>
      </c>
      <c r="I2486" s="52">
        <f t="shared" si="286"/>
        <v>0.81578773488992562</v>
      </c>
      <c r="J2486" s="52">
        <f t="shared" ca="1" si="287"/>
        <v>1</v>
      </c>
      <c r="K2486" s="48">
        <f t="shared" si="282"/>
        <v>100.95</v>
      </c>
      <c r="L2486" s="48">
        <f t="shared" si="283"/>
        <v>101.09</v>
      </c>
      <c r="M2486" s="48">
        <f t="shared" si="284"/>
        <v>100.36</v>
      </c>
      <c r="N2486" s="48">
        <f t="shared" si="285"/>
        <v>100.51</v>
      </c>
      <c r="O2486" s="49">
        <f t="shared" ca="1" si="288"/>
        <v>57694600</v>
      </c>
    </row>
    <row r="2487" spans="1:15" x14ac:dyDescent="0.25">
      <c r="A2487">
        <v>2472</v>
      </c>
      <c r="B2487" s="93">
        <v>38608</v>
      </c>
      <c r="C2487" s="48">
        <v>124.129997</v>
      </c>
      <c r="D2487" s="48">
        <v>124.41999800000001</v>
      </c>
      <c r="E2487" s="48">
        <v>123.519997</v>
      </c>
      <c r="F2487" s="48">
        <v>123.660004</v>
      </c>
      <c r="G2487" s="49">
        <v>58427500</v>
      </c>
      <c r="H2487" s="48">
        <v>100.880314</v>
      </c>
      <c r="I2487" s="52">
        <f t="shared" si="286"/>
        <v>0.81578773036429786</v>
      </c>
      <c r="J2487" s="52">
        <f t="shared" ca="1" si="287"/>
        <v>1</v>
      </c>
      <c r="K2487" s="48">
        <f t="shared" si="282"/>
        <v>101.26</v>
      </c>
      <c r="L2487" s="48">
        <f t="shared" si="283"/>
        <v>101.5</v>
      </c>
      <c r="M2487" s="48">
        <f t="shared" si="284"/>
        <v>100.77</v>
      </c>
      <c r="N2487" s="48">
        <f t="shared" si="285"/>
        <v>100.88</v>
      </c>
      <c r="O2487" s="49">
        <f t="shared" ca="1" si="288"/>
        <v>58427500</v>
      </c>
    </row>
    <row r="2488" spans="1:15" x14ac:dyDescent="0.25">
      <c r="A2488">
        <v>2473</v>
      </c>
      <c r="B2488" s="93">
        <v>38607</v>
      </c>
      <c r="C2488" s="48">
        <v>124.449997</v>
      </c>
      <c r="D2488" s="48">
        <v>124.66999800000001</v>
      </c>
      <c r="E2488" s="48">
        <v>124.269997</v>
      </c>
      <c r="F2488" s="48">
        <v>124.349998</v>
      </c>
      <c r="G2488" s="49">
        <v>33017600</v>
      </c>
      <c r="H2488" s="48">
        <v>101.443203</v>
      </c>
      <c r="I2488" s="52">
        <f t="shared" si="286"/>
        <v>0.81578773326558474</v>
      </c>
      <c r="J2488" s="52">
        <f t="shared" ca="1" si="287"/>
        <v>1</v>
      </c>
      <c r="K2488" s="48">
        <f t="shared" si="282"/>
        <v>101.52</v>
      </c>
      <c r="L2488" s="48">
        <f t="shared" si="283"/>
        <v>101.7</v>
      </c>
      <c r="M2488" s="48">
        <f t="shared" si="284"/>
        <v>101.38</v>
      </c>
      <c r="N2488" s="48">
        <f t="shared" si="285"/>
        <v>101.44</v>
      </c>
      <c r="O2488" s="49">
        <f t="shared" ca="1" si="288"/>
        <v>33017600</v>
      </c>
    </row>
    <row r="2489" spans="1:15" x14ac:dyDescent="0.25">
      <c r="A2489">
        <v>2474</v>
      </c>
      <c r="B2489" s="93">
        <v>38604</v>
      </c>
      <c r="C2489" s="48">
        <v>123.83000199999999</v>
      </c>
      <c r="D2489" s="48">
        <v>124.739998</v>
      </c>
      <c r="E2489" s="48">
        <v>123.800003</v>
      </c>
      <c r="F2489" s="48">
        <v>124.599998</v>
      </c>
      <c r="G2489" s="49">
        <v>43093900</v>
      </c>
      <c r="H2489" s="48">
        <v>101.64715</v>
      </c>
      <c r="I2489" s="52">
        <f t="shared" si="286"/>
        <v>0.81578773380076619</v>
      </c>
      <c r="J2489" s="52">
        <f t="shared" ca="1" si="287"/>
        <v>1</v>
      </c>
      <c r="K2489" s="48">
        <f t="shared" si="282"/>
        <v>101.02</v>
      </c>
      <c r="L2489" s="48">
        <f t="shared" si="283"/>
        <v>101.76</v>
      </c>
      <c r="M2489" s="48">
        <f t="shared" si="284"/>
        <v>100.99</v>
      </c>
      <c r="N2489" s="48">
        <f t="shared" si="285"/>
        <v>101.65</v>
      </c>
      <c r="O2489" s="49">
        <f t="shared" ca="1" si="288"/>
        <v>43093900</v>
      </c>
    </row>
    <row r="2490" spans="1:15" x14ac:dyDescent="0.25">
      <c r="A2490">
        <v>2475</v>
      </c>
      <c r="B2490" s="93">
        <v>38603</v>
      </c>
      <c r="C2490" s="48">
        <v>123.660004</v>
      </c>
      <c r="D2490" s="48">
        <v>124</v>
      </c>
      <c r="E2490" s="48">
        <v>123.30999799999999</v>
      </c>
      <c r="F2490" s="48">
        <v>123.5</v>
      </c>
      <c r="G2490" s="49">
        <v>39068700</v>
      </c>
      <c r="H2490" s="48">
        <v>100.749785</v>
      </c>
      <c r="I2490" s="52">
        <f t="shared" si="286"/>
        <v>0.81578773279352224</v>
      </c>
      <c r="J2490" s="52">
        <f t="shared" ca="1" si="287"/>
        <v>1</v>
      </c>
      <c r="K2490" s="48">
        <f t="shared" si="282"/>
        <v>100.88</v>
      </c>
      <c r="L2490" s="48">
        <f t="shared" si="283"/>
        <v>101.16</v>
      </c>
      <c r="M2490" s="48">
        <f t="shared" si="284"/>
        <v>100.59</v>
      </c>
      <c r="N2490" s="48">
        <f t="shared" si="285"/>
        <v>100.75</v>
      </c>
      <c r="O2490" s="49">
        <f t="shared" ca="1" si="288"/>
        <v>39068700</v>
      </c>
    </row>
    <row r="2491" spans="1:15" x14ac:dyDescent="0.25">
      <c r="A2491">
        <v>2476</v>
      </c>
      <c r="B2491" s="93">
        <v>38602</v>
      </c>
      <c r="C2491" s="48">
        <v>123.629997</v>
      </c>
      <c r="D2491" s="48">
        <v>124.129997</v>
      </c>
      <c r="E2491" s="48">
        <v>123.459999</v>
      </c>
      <c r="F2491" s="48">
        <v>123.910004</v>
      </c>
      <c r="G2491" s="49">
        <v>41749700</v>
      </c>
      <c r="H2491" s="48">
        <v>101.084261</v>
      </c>
      <c r="I2491" s="52">
        <f t="shared" si="286"/>
        <v>0.81578773090831302</v>
      </c>
      <c r="J2491" s="52">
        <f t="shared" ca="1" si="287"/>
        <v>1</v>
      </c>
      <c r="K2491" s="48">
        <f t="shared" si="282"/>
        <v>100.86</v>
      </c>
      <c r="L2491" s="48">
        <f t="shared" si="283"/>
        <v>101.26</v>
      </c>
      <c r="M2491" s="48">
        <f t="shared" si="284"/>
        <v>100.72</v>
      </c>
      <c r="N2491" s="48">
        <f t="shared" si="285"/>
        <v>101.08</v>
      </c>
      <c r="O2491" s="49">
        <f t="shared" ca="1" si="288"/>
        <v>41749700</v>
      </c>
    </row>
    <row r="2492" spans="1:15" x14ac:dyDescent="0.25">
      <c r="A2492">
        <v>2477</v>
      </c>
      <c r="B2492" s="93">
        <v>38601</v>
      </c>
      <c r="C2492" s="48">
        <v>122.660004</v>
      </c>
      <c r="D2492" s="48">
        <v>123.800003</v>
      </c>
      <c r="E2492" s="48">
        <v>122.650002</v>
      </c>
      <c r="F2492" s="48">
        <v>123.699997</v>
      </c>
      <c r="G2492" s="49">
        <v>57251300</v>
      </c>
      <c r="H2492" s="48">
        <v>100.91294000000001</v>
      </c>
      <c r="I2492" s="52">
        <f t="shared" si="286"/>
        <v>0.81578773199161847</v>
      </c>
      <c r="J2492" s="52">
        <f t="shared" ca="1" si="287"/>
        <v>1</v>
      </c>
      <c r="K2492" s="48">
        <f t="shared" si="282"/>
        <v>100.06</v>
      </c>
      <c r="L2492" s="48">
        <f t="shared" si="283"/>
        <v>100.99</v>
      </c>
      <c r="M2492" s="48">
        <f t="shared" si="284"/>
        <v>100.06</v>
      </c>
      <c r="N2492" s="48">
        <f t="shared" si="285"/>
        <v>100.91</v>
      </c>
      <c r="O2492" s="49">
        <f t="shared" ca="1" si="288"/>
        <v>57251300</v>
      </c>
    </row>
    <row r="2493" spans="1:15" x14ac:dyDescent="0.25">
      <c r="A2493">
        <v>2478</v>
      </c>
      <c r="B2493" s="93">
        <v>38597</v>
      </c>
      <c r="C2493" s="48">
        <v>122.849998</v>
      </c>
      <c r="D2493" s="48">
        <v>122.879997</v>
      </c>
      <c r="E2493" s="48">
        <v>122.040001</v>
      </c>
      <c r="F2493" s="48">
        <v>122.269997</v>
      </c>
      <c r="G2493" s="49">
        <v>47653400</v>
      </c>
      <c r="H2493" s="48">
        <v>99.746363000000002</v>
      </c>
      <c r="I2493" s="52">
        <f t="shared" si="286"/>
        <v>0.8157877275485661</v>
      </c>
      <c r="J2493" s="52">
        <f t="shared" ca="1" si="287"/>
        <v>1</v>
      </c>
      <c r="K2493" s="48">
        <f t="shared" si="282"/>
        <v>100.22</v>
      </c>
      <c r="L2493" s="48">
        <f t="shared" si="283"/>
        <v>100.24</v>
      </c>
      <c r="M2493" s="48">
        <f t="shared" si="284"/>
        <v>99.56</v>
      </c>
      <c r="N2493" s="48">
        <f t="shared" si="285"/>
        <v>99.75</v>
      </c>
      <c r="O2493" s="49">
        <f t="shared" ca="1" si="288"/>
        <v>47653400</v>
      </c>
    </row>
    <row r="2494" spans="1:15" x14ac:dyDescent="0.25">
      <c r="A2494">
        <v>2479</v>
      </c>
      <c r="B2494" s="93">
        <v>38596</v>
      </c>
      <c r="C2494" s="48">
        <v>122.519997</v>
      </c>
      <c r="D2494" s="48">
        <v>123.150002</v>
      </c>
      <c r="E2494" s="48">
        <v>121.139999</v>
      </c>
      <c r="F2494" s="48">
        <v>122.489998</v>
      </c>
      <c r="G2494" s="49">
        <v>74578700</v>
      </c>
      <c r="H2494" s="48">
        <v>99.925837999999999</v>
      </c>
      <c r="I2494" s="52">
        <f t="shared" si="286"/>
        <v>0.81578773476671951</v>
      </c>
      <c r="J2494" s="52">
        <f t="shared" ca="1" si="287"/>
        <v>1</v>
      </c>
      <c r="K2494" s="48">
        <f t="shared" si="282"/>
        <v>99.95</v>
      </c>
      <c r="L2494" s="48">
        <f t="shared" si="283"/>
        <v>100.46</v>
      </c>
      <c r="M2494" s="48">
        <f t="shared" si="284"/>
        <v>98.82</v>
      </c>
      <c r="N2494" s="48">
        <f t="shared" si="285"/>
        <v>99.93</v>
      </c>
      <c r="O2494" s="49">
        <f t="shared" ca="1" si="288"/>
        <v>74578700</v>
      </c>
    </row>
    <row r="2495" spans="1:15" x14ac:dyDescent="0.25">
      <c r="A2495">
        <v>2480</v>
      </c>
      <c r="B2495" s="93">
        <v>38595</v>
      </c>
      <c r="C2495" s="48">
        <v>121.19000200000001</v>
      </c>
      <c r="D2495" s="48">
        <v>122.660004</v>
      </c>
      <c r="E2495" s="48">
        <v>120.739998</v>
      </c>
      <c r="F2495" s="48">
        <v>122.58000199999999</v>
      </c>
      <c r="G2495" s="49">
        <v>102945200</v>
      </c>
      <c r="H2495" s="48">
        <v>99.999262000000002</v>
      </c>
      <c r="I2495" s="52">
        <f t="shared" si="286"/>
        <v>0.81578773346732369</v>
      </c>
      <c r="J2495" s="52">
        <f t="shared" ca="1" si="287"/>
        <v>1</v>
      </c>
      <c r="K2495" s="48">
        <f t="shared" si="282"/>
        <v>98.87</v>
      </c>
      <c r="L2495" s="48">
        <f t="shared" si="283"/>
        <v>100.06</v>
      </c>
      <c r="M2495" s="48">
        <f t="shared" si="284"/>
        <v>98.5</v>
      </c>
      <c r="N2495" s="48">
        <f t="shared" si="285"/>
        <v>100</v>
      </c>
      <c r="O2495" s="49">
        <f t="shared" ca="1" si="288"/>
        <v>102945200</v>
      </c>
    </row>
    <row r="2496" spans="1:15" x14ac:dyDescent="0.25">
      <c r="A2496">
        <v>2481</v>
      </c>
      <c r="B2496" s="93">
        <v>38594</v>
      </c>
      <c r="C2496" s="48">
        <v>121.25</v>
      </c>
      <c r="D2496" s="48">
        <v>121.300003</v>
      </c>
      <c r="E2496" s="48">
        <v>120.389999</v>
      </c>
      <c r="F2496" s="48">
        <v>121.050003</v>
      </c>
      <c r="G2496" s="49">
        <v>74160200</v>
      </c>
      <c r="H2496" s="48">
        <v>98.751108000000002</v>
      </c>
      <c r="I2496" s="52">
        <f t="shared" si="286"/>
        <v>0.81578773690736706</v>
      </c>
      <c r="J2496" s="52">
        <f t="shared" ca="1" si="287"/>
        <v>1</v>
      </c>
      <c r="K2496" s="48">
        <f t="shared" si="282"/>
        <v>98.91</v>
      </c>
      <c r="L2496" s="48">
        <f t="shared" si="283"/>
        <v>98.96</v>
      </c>
      <c r="M2496" s="48">
        <f t="shared" si="284"/>
        <v>98.21</v>
      </c>
      <c r="N2496" s="48">
        <f t="shared" si="285"/>
        <v>98.75</v>
      </c>
      <c r="O2496" s="49">
        <f t="shared" ca="1" si="288"/>
        <v>74160200</v>
      </c>
    </row>
    <row r="2497" spans="1:15" x14ac:dyDescent="0.25">
      <c r="A2497">
        <v>2482</v>
      </c>
      <c r="B2497" s="93">
        <v>38593</v>
      </c>
      <c r="C2497" s="48">
        <v>120.410004</v>
      </c>
      <c r="D2497" s="48">
        <v>121.779999</v>
      </c>
      <c r="E2497" s="48">
        <v>120.379997</v>
      </c>
      <c r="F2497" s="48">
        <v>121.69000200000001</v>
      </c>
      <c r="G2497" s="49">
        <v>56179200</v>
      </c>
      <c r="H2497" s="48">
        <v>99.273211000000003</v>
      </c>
      <c r="I2497" s="52">
        <f t="shared" si="286"/>
        <v>0.8157877341476254</v>
      </c>
      <c r="J2497" s="52">
        <f t="shared" ca="1" si="287"/>
        <v>1</v>
      </c>
      <c r="K2497" s="48">
        <f t="shared" si="282"/>
        <v>98.23</v>
      </c>
      <c r="L2497" s="48">
        <f t="shared" si="283"/>
        <v>99.35</v>
      </c>
      <c r="M2497" s="48">
        <f t="shared" si="284"/>
        <v>98.2</v>
      </c>
      <c r="N2497" s="48">
        <f t="shared" si="285"/>
        <v>99.27</v>
      </c>
      <c r="O2497" s="49">
        <f t="shared" ca="1" si="288"/>
        <v>56179200</v>
      </c>
    </row>
    <row r="2498" spans="1:15" x14ac:dyDescent="0.25">
      <c r="A2498">
        <v>2483</v>
      </c>
      <c r="B2498" s="93">
        <v>38590</v>
      </c>
      <c r="C2498" s="48">
        <v>121.480003</v>
      </c>
      <c r="D2498" s="48">
        <v>121.489998</v>
      </c>
      <c r="E2498" s="48">
        <v>120.68</v>
      </c>
      <c r="F2498" s="48">
        <v>120.760002</v>
      </c>
      <c r="G2498" s="49">
        <v>61956800</v>
      </c>
      <c r="H2498" s="48">
        <v>98.514527999999999</v>
      </c>
      <c r="I2498" s="52">
        <f t="shared" si="286"/>
        <v>0.81578773077529432</v>
      </c>
      <c r="J2498" s="52">
        <f t="shared" ca="1" si="287"/>
        <v>1</v>
      </c>
      <c r="K2498" s="48">
        <f t="shared" si="282"/>
        <v>99.1</v>
      </c>
      <c r="L2498" s="48">
        <f t="shared" si="283"/>
        <v>99.11</v>
      </c>
      <c r="M2498" s="48">
        <f t="shared" si="284"/>
        <v>98.45</v>
      </c>
      <c r="N2498" s="48">
        <f t="shared" si="285"/>
        <v>98.51</v>
      </c>
      <c r="O2498" s="49">
        <f t="shared" ca="1" si="288"/>
        <v>61956800</v>
      </c>
    </row>
    <row r="2499" spans="1:15" x14ac:dyDescent="0.25">
      <c r="A2499">
        <v>2484</v>
      </c>
      <c r="B2499" s="93">
        <v>38589</v>
      </c>
      <c r="C2499" s="48">
        <v>121.349998</v>
      </c>
      <c r="D2499" s="48">
        <v>121.66999800000001</v>
      </c>
      <c r="E2499" s="48">
        <v>121.209999</v>
      </c>
      <c r="F2499" s="48">
        <v>121.589996</v>
      </c>
      <c r="G2499" s="49">
        <v>35631100</v>
      </c>
      <c r="H2499" s="48">
        <v>99.191626999999997</v>
      </c>
      <c r="I2499" s="52">
        <f t="shared" si="286"/>
        <v>0.81578773141829852</v>
      </c>
      <c r="J2499" s="52">
        <f t="shared" ca="1" si="287"/>
        <v>1</v>
      </c>
      <c r="K2499" s="48">
        <f t="shared" si="282"/>
        <v>99</v>
      </c>
      <c r="L2499" s="48">
        <f t="shared" si="283"/>
        <v>99.26</v>
      </c>
      <c r="M2499" s="48">
        <f t="shared" si="284"/>
        <v>98.88</v>
      </c>
      <c r="N2499" s="48">
        <f t="shared" si="285"/>
        <v>99.19</v>
      </c>
      <c r="O2499" s="49">
        <f t="shared" ca="1" si="288"/>
        <v>35631100</v>
      </c>
    </row>
    <row r="2500" spans="1:15" x14ac:dyDescent="0.25">
      <c r="A2500">
        <v>2485</v>
      </c>
      <c r="B2500" s="93">
        <v>38588</v>
      </c>
      <c r="C2500" s="48">
        <v>121.94000200000001</v>
      </c>
      <c r="D2500" s="48">
        <v>122.730003</v>
      </c>
      <c r="E2500" s="48">
        <v>121.089996</v>
      </c>
      <c r="F2500" s="48">
        <v>121.150002</v>
      </c>
      <c r="G2500" s="49">
        <v>79104600</v>
      </c>
      <c r="H2500" s="48">
        <v>98.832684999999998</v>
      </c>
      <c r="I2500" s="52">
        <f t="shared" si="286"/>
        <v>0.81578772900061525</v>
      </c>
      <c r="J2500" s="52">
        <f t="shared" ca="1" si="287"/>
        <v>1</v>
      </c>
      <c r="K2500" s="48">
        <f t="shared" si="282"/>
        <v>99.48</v>
      </c>
      <c r="L2500" s="48">
        <f t="shared" si="283"/>
        <v>100.12</v>
      </c>
      <c r="M2500" s="48">
        <f t="shared" si="284"/>
        <v>98.78</v>
      </c>
      <c r="N2500" s="48">
        <f t="shared" si="285"/>
        <v>98.83</v>
      </c>
      <c r="O2500" s="49">
        <f t="shared" ca="1" si="288"/>
        <v>79104600</v>
      </c>
    </row>
    <row r="2501" spans="1:15" x14ac:dyDescent="0.25">
      <c r="A2501">
        <v>2486</v>
      </c>
      <c r="B2501" s="93">
        <v>38587</v>
      </c>
      <c r="C2501" s="48">
        <v>122.5</v>
      </c>
      <c r="D2501" s="48">
        <v>122.610001</v>
      </c>
      <c r="E2501" s="48">
        <v>121.150002</v>
      </c>
      <c r="F2501" s="48">
        <v>122.239998</v>
      </c>
      <c r="G2501" s="49">
        <v>55168600</v>
      </c>
      <c r="H2501" s="48">
        <v>99.721890999999999</v>
      </c>
      <c r="I2501" s="52">
        <f t="shared" si="286"/>
        <v>0.81578773422427575</v>
      </c>
      <c r="J2501" s="52">
        <f t="shared" ca="1" si="287"/>
        <v>1</v>
      </c>
      <c r="K2501" s="48">
        <f t="shared" si="282"/>
        <v>99.93</v>
      </c>
      <c r="L2501" s="48">
        <f t="shared" si="283"/>
        <v>100.02</v>
      </c>
      <c r="M2501" s="48">
        <f t="shared" si="284"/>
        <v>98.83</v>
      </c>
      <c r="N2501" s="48">
        <f t="shared" si="285"/>
        <v>99.72</v>
      </c>
      <c r="O2501" s="49">
        <f t="shared" ca="1" si="288"/>
        <v>55168600</v>
      </c>
    </row>
    <row r="2502" spans="1:15" x14ac:dyDescent="0.25">
      <c r="A2502">
        <v>2487</v>
      </c>
      <c r="B2502" s="93">
        <v>38586</v>
      </c>
      <c r="C2502" s="48">
        <v>122.58000199999999</v>
      </c>
      <c r="D2502" s="48">
        <v>123.230003</v>
      </c>
      <c r="E2502" s="48">
        <v>121.879997</v>
      </c>
      <c r="F2502" s="48">
        <v>122.470001</v>
      </c>
      <c r="G2502" s="49">
        <v>69912000</v>
      </c>
      <c r="H2502" s="48">
        <v>99.909525000000002</v>
      </c>
      <c r="I2502" s="52">
        <f t="shared" si="286"/>
        <v>0.81578773727616782</v>
      </c>
      <c r="J2502" s="52">
        <f t="shared" ca="1" si="287"/>
        <v>1</v>
      </c>
      <c r="K2502" s="48">
        <f t="shared" si="282"/>
        <v>100</v>
      </c>
      <c r="L2502" s="48">
        <f t="shared" si="283"/>
        <v>100.53</v>
      </c>
      <c r="M2502" s="48">
        <f t="shared" si="284"/>
        <v>99.43</v>
      </c>
      <c r="N2502" s="48">
        <f t="shared" si="285"/>
        <v>99.91</v>
      </c>
      <c r="O2502" s="49">
        <f t="shared" ca="1" si="288"/>
        <v>69912000</v>
      </c>
    </row>
    <row r="2503" spans="1:15" x14ac:dyDescent="0.25">
      <c r="A2503">
        <v>2488</v>
      </c>
      <c r="B2503" s="93">
        <v>38583</v>
      </c>
      <c r="C2503" s="48">
        <v>122.629997</v>
      </c>
      <c r="D2503" s="48">
        <v>122.82</v>
      </c>
      <c r="E2503" s="48">
        <v>122.199997</v>
      </c>
      <c r="F2503" s="48">
        <v>122.470001</v>
      </c>
      <c r="G2503" s="49">
        <v>39842100</v>
      </c>
      <c r="H2503" s="48">
        <v>99.909525000000002</v>
      </c>
      <c r="I2503" s="52">
        <f t="shared" si="286"/>
        <v>0.81578773727616782</v>
      </c>
      <c r="J2503" s="52">
        <f t="shared" ca="1" si="287"/>
        <v>1</v>
      </c>
      <c r="K2503" s="48">
        <f t="shared" si="282"/>
        <v>100.04</v>
      </c>
      <c r="L2503" s="48">
        <f t="shared" si="283"/>
        <v>100.2</v>
      </c>
      <c r="M2503" s="48">
        <f t="shared" si="284"/>
        <v>99.69</v>
      </c>
      <c r="N2503" s="48">
        <f t="shared" si="285"/>
        <v>99.91</v>
      </c>
      <c r="O2503" s="49">
        <f t="shared" ca="1" si="288"/>
        <v>39842100</v>
      </c>
    </row>
    <row r="2504" spans="1:15" x14ac:dyDescent="0.25">
      <c r="A2504">
        <v>2489</v>
      </c>
      <c r="B2504" s="93">
        <v>38582</v>
      </c>
      <c r="C2504" s="48">
        <v>122.050003</v>
      </c>
      <c r="D2504" s="48">
        <v>122.55999799999999</v>
      </c>
      <c r="E2504" s="48">
        <v>121.839996</v>
      </c>
      <c r="F2504" s="48">
        <v>122.19000200000001</v>
      </c>
      <c r="G2504" s="49">
        <v>53388600</v>
      </c>
      <c r="H2504" s="48">
        <v>99.681105000000002</v>
      </c>
      <c r="I2504" s="52">
        <f t="shared" si="286"/>
        <v>0.81578773523548997</v>
      </c>
      <c r="J2504" s="52">
        <f t="shared" ca="1" si="287"/>
        <v>1</v>
      </c>
      <c r="K2504" s="48">
        <f t="shared" si="282"/>
        <v>99.57</v>
      </c>
      <c r="L2504" s="48">
        <f t="shared" si="283"/>
        <v>99.98</v>
      </c>
      <c r="M2504" s="48">
        <f t="shared" si="284"/>
        <v>99.4</v>
      </c>
      <c r="N2504" s="48">
        <f t="shared" si="285"/>
        <v>99.68</v>
      </c>
      <c r="O2504" s="49">
        <f t="shared" ca="1" si="288"/>
        <v>53388600</v>
      </c>
    </row>
    <row r="2505" spans="1:15" x14ac:dyDescent="0.25">
      <c r="A2505">
        <v>2490</v>
      </c>
      <c r="B2505" s="93">
        <v>38581</v>
      </c>
      <c r="C2505" s="48">
        <v>122.19000200000001</v>
      </c>
      <c r="D2505" s="48">
        <v>122.870003</v>
      </c>
      <c r="E2505" s="48">
        <v>122.029999</v>
      </c>
      <c r="F2505" s="48">
        <v>122.199997</v>
      </c>
      <c r="G2505" s="49">
        <v>62275100</v>
      </c>
      <c r="H2505" s="48">
        <v>99.689257999999995</v>
      </c>
      <c r="I2505" s="52">
        <f t="shared" si="286"/>
        <v>0.81578772870182636</v>
      </c>
      <c r="J2505" s="52">
        <f t="shared" ca="1" si="287"/>
        <v>1</v>
      </c>
      <c r="K2505" s="48">
        <f t="shared" si="282"/>
        <v>99.68</v>
      </c>
      <c r="L2505" s="48">
        <f t="shared" si="283"/>
        <v>100.24</v>
      </c>
      <c r="M2505" s="48">
        <f t="shared" si="284"/>
        <v>99.55</v>
      </c>
      <c r="N2505" s="48">
        <f t="shared" si="285"/>
        <v>99.69</v>
      </c>
      <c r="O2505" s="49">
        <f t="shared" ca="1" si="288"/>
        <v>62275100</v>
      </c>
    </row>
    <row r="2506" spans="1:15" x14ac:dyDescent="0.25">
      <c r="A2506">
        <v>2491</v>
      </c>
      <c r="B2506" s="93">
        <v>38580</v>
      </c>
      <c r="C2506" s="48">
        <v>123.44000200000001</v>
      </c>
      <c r="D2506" s="48">
        <v>123.519997</v>
      </c>
      <c r="E2506" s="48">
        <v>122.089996</v>
      </c>
      <c r="F2506" s="48">
        <v>122.209999</v>
      </c>
      <c r="G2506" s="49">
        <v>71942100</v>
      </c>
      <c r="H2506" s="48">
        <v>99.697417999999999</v>
      </c>
      <c r="I2506" s="52">
        <f t="shared" si="286"/>
        <v>0.81578773272062621</v>
      </c>
      <c r="J2506" s="52">
        <f t="shared" ca="1" si="287"/>
        <v>1</v>
      </c>
      <c r="K2506" s="48">
        <f t="shared" si="282"/>
        <v>100.7</v>
      </c>
      <c r="L2506" s="48">
        <f t="shared" si="283"/>
        <v>100.77</v>
      </c>
      <c r="M2506" s="48">
        <f t="shared" si="284"/>
        <v>99.6</v>
      </c>
      <c r="N2506" s="48">
        <f t="shared" si="285"/>
        <v>99.7</v>
      </c>
      <c r="O2506" s="49">
        <f t="shared" ca="1" si="288"/>
        <v>71942100</v>
      </c>
    </row>
    <row r="2507" spans="1:15" x14ac:dyDescent="0.25">
      <c r="A2507">
        <v>2492</v>
      </c>
      <c r="B2507" s="93">
        <v>38579</v>
      </c>
      <c r="C2507" s="48">
        <v>123.220001</v>
      </c>
      <c r="D2507" s="48">
        <v>123.870003</v>
      </c>
      <c r="E2507" s="48">
        <v>122.83000199999999</v>
      </c>
      <c r="F2507" s="48">
        <v>123.82</v>
      </c>
      <c r="G2507" s="49">
        <v>36208500</v>
      </c>
      <c r="H2507" s="48">
        <v>101.010837</v>
      </c>
      <c r="I2507" s="52">
        <f t="shared" si="286"/>
        <v>0.81578773219189149</v>
      </c>
      <c r="J2507" s="52">
        <f t="shared" ca="1" si="287"/>
        <v>1</v>
      </c>
      <c r="K2507" s="48">
        <f t="shared" si="282"/>
        <v>100.52</v>
      </c>
      <c r="L2507" s="48">
        <f t="shared" si="283"/>
        <v>101.05</v>
      </c>
      <c r="M2507" s="48">
        <f t="shared" si="284"/>
        <v>100.2</v>
      </c>
      <c r="N2507" s="48">
        <f t="shared" si="285"/>
        <v>101.01</v>
      </c>
      <c r="O2507" s="49">
        <f t="shared" ca="1" si="288"/>
        <v>36208500</v>
      </c>
    </row>
    <row r="2508" spans="1:15" x14ac:dyDescent="0.25">
      <c r="A2508">
        <v>2493</v>
      </c>
      <c r="B2508" s="93">
        <v>38576</v>
      </c>
      <c r="C2508" s="48">
        <v>123.57</v>
      </c>
      <c r="D2508" s="48">
        <v>123.69000200000001</v>
      </c>
      <c r="E2508" s="48">
        <v>122.75</v>
      </c>
      <c r="F2508" s="48">
        <v>123.05999799999999</v>
      </c>
      <c r="G2508" s="49">
        <v>54776900</v>
      </c>
      <c r="H2508" s="48">
        <v>100.39083599999999</v>
      </c>
      <c r="I2508" s="52">
        <f t="shared" si="286"/>
        <v>0.81578772656895382</v>
      </c>
      <c r="J2508" s="52">
        <f t="shared" ca="1" si="287"/>
        <v>1</v>
      </c>
      <c r="K2508" s="48">
        <f t="shared" si="282"/>
        <v>100.81</v>
      </c>
      <c r="L2508" s="48">
        <f t="shared" si="283"/>
        <v>100.9</v>
      </c>
      <c r="M2508" s="48">
        <f t="shared" si="284"/>
        <v>100.14</v>
      </c>
      <c r="N2508" s="48">
        <f t="shared" si="285"/>
        <v>100.39</v>
      </c>
      <c r="O2508" s="49">
        <f t="shared" ca="1" si="288"/>
        <v>54776900</v>
      </c>
    </row>
    <row r="2509" spans="1:15" x14ac:dyDescent="0.25">
      <c r="A2509">
        <v>2494</v>
      </c>
      <c r="B2509" s="93">
        <v>38575</v>
      </c>
      <c r="C2509" s="48">
        <v>123.269997</v>
      </c>
      <c r="D2509" s="48">
        <v>124.029999</v>
      </c>
      <c r="E2509" s="48">
        <v>123.010002</v>
      </c>
      <c r="F2509" s="48">
        <v>123.82</v>
      </c>
      <c r="G2509" s="49">
        <v>58570200</v>
      </c>
      <c r="H2509" s="48">
        <v>101.010837</v>
      </c>
      <c r="I2509" s="52">
        <f t="shared" si="286"/>
        <v>0.81578773219189149</v>
      </c>
      <c r="J2509" s="52">
        <f t="shared" ca="1" si="287"/>
        <v>1</v>
      </c>
      <c r="K2509" s="48">
        <f t="shared" si="282"/>
        <v>100.56</v>
      </c>
      <c r="L2509" s="48">
        <f t="shared" si="283"/>
        <v>101.18</v>
      </c>
      <c r="M2509" s="48">
        <f t="shared" si="284"/>
        <v>100.35</v>
      </c>
      <c r="N2509" s="48">
        <f t="shared" si="285"/>
        <v>101.01</v>
      </c>
      <c r="O2509" s="49">
        <f t="shared" ca="1" si="288"/>
        <v>58570200</v>
      </c>
    </row>
    <row r="2510" spans="1:15" x14ac:dyDescent="0.25">
      <c r="A2510">
        <v>2495</v>
      </c>
      <c r="B2510" s="93">
        <v>38574</v>
      </c>
      <c r="C2510" s="48">
        <v>123.82</v>
      </c>
      <c r="D2510" s="48">
        <v>124.5</v>
      </c>
      <c r="E2510" s="48">
        <v>122.82</v>
      </c>
      <c r="F2510" s="48">
        <v>123.33000199999999</v>
      </c>
      <c r="G2510" s="49">
        <v>72863700</v>
      </c>
      <c r="H2510" s="48">
        <v>100.611103</v>
      </c>
      <c r="I2510" s="52">
        <f t="shared" si="286"/>
        <v>0.81578773508817426</v>
      </c>
      <c r="J2510" s="52">
        <f t="shared" ca="1" si="287"/>
        <v>1</v>
      </c>
      <c r="K2510" s="48">
        <f t="shared" si="282"/>
        <v>101.01</v>
      </c>
      <c r="L2510" s="48">
        <f t="shared" si="283"/>
        <v>101.57</v>
      </c>
      <c r="M2510" s="48">
        <f t="shared" si="284"/>
        <v>100.2</v>
      </c>
      <c r="N2510" s="48">
        <f t="shared" si="285"/>
        <v>100.61</v>
      </c>
      <c r="O2510" s="49">
        <f t="shared" ca="1" si="288"/>
        <v>72863700</v>
      </c>
    </row>
    <row r="2511" spans="1:15" x14ac:dyDescent="0.25">
      <c r="A2511">
        <v>2496</v>
      </c>
      <c r="B2511" s="93">
        <v>38573</v>
      </c>
      <c r="C2511" s="48">
        <v>123.05999799999999</v>
      </c>
      <c r="D2511" s="48">
        <v>123.589996</v>
      </c>
      <c r="E2511" s="48">
        <v>122.870003</v>
      </c>
      <c r="F2511" s="48">
        <v>123.389999</v>
      </c>
      <c r="G2511" s="49">
        <v>47170000</v>
      </c>
      <c r="H2511" s="48">
        <v>100.660048</v>
      </c>
      <c r="I2511" s="52">
        <f t="shared" si="286"/>
        <v>0.8157877365733669</v>
      </c>
      <c r="J2511" s="52">
        <f t="shared" ca="1" si="287"/>
        <v>1</v>
      </c>
      <c r="K2511" s="48">
        <f t="shared" si="282"/>
        <v>100.39</v>
      </c>
      <c r="L2511" s="48">
        <f t="shared" si="283"/>
        <v>100.82</v>
      </c>
      <c r="M2511" s="48">
        <f t="shared" si="284"/>
        <v>100.24</v>
      </c>
      <c r="N2511" s="48">
        <f t="shared" si="285"/>
        <v>100.66</v>
      </c>
      <c r="O2511" s="49">
        <f t="shared" ca="1" si="288"/>
        <v>47170000</v>
      </c>
    </row>
    <row r="2512" spans="1:15" x14ac:dyDescent="0.25">
      <c r="A2512">
        <v>2497</v>
      </c>
      <c r="B2512" s="93">
        <v>38572</v>
      </c>
      <c r="C2512" s="48">
        <v>123.150002</v>
      </c>
      <c r="D2512" s="48">
        <v>123.410004</v>
      </c>
      <c r="E2512" s="48">
        <v>122.379997</v>
      </c>
      <c r="F2512" s="48">
        <v>122.650002</v>
      </c>
      <c r="G2512" s="49">
        <v>47616000</v>
      </c>
      <c r="H2512" s="48">
        <v>100.05636699999999</v>
      </c>
      <c r="I2512" s="52">
        <f t="shared" si="286"/>
        <v>0.81578773231491664</v>
      </c>
      <c r="J2512" s="52">
        <f t="shared" ca="1" si="287"/>
        <v>1</v>
      </c>
      <c r="K2512" s="48">
        <f t="shared" ref="K2512:K2575" si="289">ROUND($I2512*C2512,2)</f>
        <v>100.46</v>
      </c>
      <c r="L2512" s="48">
        <f t="shared" ref="L2512:L2575" si="290">ROUND($I2512*D2512,2)</f>
        <v>100.68</v>
      </c>
      <c r="M2512" s="48">
        <f t="shared" ref="M2512:M2575" si="291">ROUND($I2512*E2512,2)</f>
        <v>99.84</v>
      </c>
      <c r="N2512" s="48">
        <f t="shared" ref="N2512:N2575" si="292">ROUND($I2512*F2512,2)</f>
        <v>100.06</v>
      </c>
      <c r="O2512" s="49">
        <f t="shared" ca="1" si="288"/>
        <v>47616000</v>
      </c>
    </row>
    <row r="2513" spans="1:15" x14ac:dyDescent="0.25">
      <c r="A2513">
        <v>2498</v>
      </c>
      <c r="B2513" s="93">
        <v>38569</v>
      </c>
      <c r="C2513" s="48">
        <v>123.449997</v>
      </c>
      <c r="D2513" s="48">
        <v>123.980003</v>
      </c>
      <c r="E2513" s="48">
        <v>122.66999800000001</v>
      </c>
      <c r="F2513" s="48">
        <v>122.879997</v>
      </c>
      <c r="G2513" s="49">
        <v>53595500</v>
      </c>
      <c r="H2513" s="48">
        <v>100.243994</v>
      </c>
      <c r="I2513" s="52">
        <f t="shared" si="286"/>
        <v>0.81578773150523431</v>
      </c>
      <c r="J2513" s="52">
        <f t="shared" ca="1" si="287"/>
        <v>1</v>
      </c>
      <c r="K2513" s="48">
        <f t="shared" si="289"/>
        <v>100.71</v>
      </c>
      <c r="L2513" s="48">
        <f t="shared" si="290"/>
        <v>101.14</v>
      </c>
      <c r="M2513" s="48">
        <f t="shared" si="291"/>
        <v>100.07</v>
      </c>
      <c r="N2513" s="48">
        <f t="shared" si="292"/>
        <v>100.24</v>
      </c>
      <c r="O2513" s="49">
        <f t="shared" ca="1" si="288"/>
        <v>53595500</v>
      </c>
    </row>
    <row r="2514" spans="1:15" x14ac:dyDescent="0.25">
      <c r="A2514">
        <v>2499</v>
      </c>
      <c r="B2514" s="93">
        <v>38568</v>
      </c>
      <c r="C2514" s="48">
        <v>124.230003</v>
      </c>
      <c r="D2514" s="48">
        <v>124.30999799999999</v>
      </c>
      <c r="E2514" s="48">
        <v>123.57</v>
      </c>
      <c r="F2514" s="48">
        <v>123.720001</v>
      </c>
      <c r="G2514" s="49">
        <v>50855600</v>
      </c>
      <c r="H2514" s="48">
        <v>100.929259</v>
      </c>
      <c r="I2514" s="52">
        <f t="shared" ref="I2514:I2577" si="293">H2514/F2514</f>
        <v>0.81578773184781983</v>
      </c>
      <c r="J2514" s="52">
        <f t="shared" ref="J2514:J2577" ca="1" si="294">INDEX(OFFSET($T$15,0,0,$S$13+1,1),MATCH(B2514,OFFSET($Q$15,0,0,$S$13+1,1),-1))</f>
        <v>1</v>
      </c>
      <c r="K2514" s="48">
        <f t="shared" si="289"/>
        <v>101.35</v>
      </c>
      <c r="L2514" s="48">
        <f t="shared" si="290"/>
        <v>101.41</v>
      </c>
      <c r="M2514" s="48">
        <f t="shared" si="291"/>
        <v>100.81</v>
      </c>
      <c r="N2514" s="48">
        <f t="shared" si="292"/>
        <v>100.93</v>
      </c>
      <c r="O2514" s="49">
        <f t="shared" ref="O2514:O2577" ca="1" si="295">G2514*J2514</f>
        <v>50855600</v>
      </c>
    </row>
    <row r="2515" spans="1:15" x14ac:dyDescent="0.25">
      <c r="A2515">
        <v>2500</v>
      </c>
      <c r="B2515" s="93">
        <v>38567</v>
      </c>
      <c r="C2515" s="48">
        <v>124.25</v>
      </c>
      <c r="D2515" s="48">
        <v>124.739998</v>
      </c>
      <c r="E2515" s="48">
        <v>124.120003</v>
      </c>
      <c r="F2515" s="48">
        <v>124.720001</v>
      </c>
      <c r="G2515" s="49">
        <v>36837200</v>
      </c>
      <c r="H2515" s="48">
        <v>101.745047</v>
      </c>
      <c r="I2515" s="52">
        <f t="shared" si="293"/>
        <v>0.81578773399785331</v>
      </c>
      <c r="J2515" s="52">
        <f t="shared" ca="1" si="294"/>
        <v>1</v>
      </c>
      <c r="K2515" s="48">
        <f t="shared" si="289"/>
        <v>101.36</v>
      </c>
      <c r="L2515" s="48">
        <f t="shared" si="290"/>
        <v>101.76</v>
      </c>
      <c r="M2515" s="48">
        <f t="shared" si="291"/>
        <v>101.26</v>
      </c>
      <c r="N2515" s="48">
        <f t="shared" si="292"/>
        <v>101.75</v>
      </c>
      <c r="O2515" s="49">
        <f t="shared" ca="1" si="295"/>
        <v>36837200</v>
      </c>
    </row>
    <row r="2516" spans="1:15" x14ac:dyDescent="0.25">
      <c r="A2516">
        <v>2501</v>
      </c>
      <c r="B2516" s="93">
        <v>38566</v>
      </c>
      <c r="C2516" s="48">
        <v>123.870003</v>
      </c>
      <c r="D2516" s="48">
        <v>124.599998</v>
      </c>
      <c r="E2516" s="48">
        <v>123.739998</v>
      </c>
      <c r="F2516" s="48">
        <v>124.389999</v>
      </c>
      <c r="G2516" s="49">
        <v>45147400</v>
      </c>
      <c r="H2516" s="48">
        <v>101.475836</v>
      </c>
      <c r="I2516" s="52">
        <f t="shared" si="293"/>
        <v>0.81578773869111454</v>
      </c>
      <c r="J2516" s="52">
        <f t="shared" ca="1" si="294"/>
        <v>1</v>
      </c>
      <c r="K2516" s="48">
        <f t="shared" si="289"/>
        <v>101.05</v>
      </c>
      <c r="L2516" s="48">
        <f t="shared" si="290"/>
        <v>101.65</v>
      </c>
      <c r="M2516" s="48">
        <f t="shared" si="291"/>
        <v>100.95</v>
      </c>
      <c r="N2516" s="48">
        <f t="shared" si="292"/>
        <v>101.48</v>
      </c>
      <c r="O2516" s="49">
        <f t="shared" ca="1" si="295"/>
        <v>45147400</v>
      </c>
    </row>
    <row r="2517" spans="1:15" x14ac:dyDescent="0.25">
      <c r="A2517">
        <v>2502</v>
      </c>
      <c r="B2517" s="93">
        <v>38565</v>
      </c>
      <c r="C2517" s="48">
        <v>123.83000199999999</v>
      </c>
      <c r="D2517" s="48">
        <v>124.040001</v>
      </c>
      <c r="E2517" s="48">
        <v>123.449997</v>
      </c>
      <c r="F2517" s="48">
        <v>123.650002</v>
      </c>
      <c r="G2517" s="49">
        <v>40418200</v>
      </c>
      <c r="H2517" s="48">
        <v>100.87215399999999</v>
      </c>
      <c r="I2517" s="52">
        <f t="shared" si="293"/>
        <v>0.81578772639243458</v>
      </c>
      <c r="J2517" s="52">
        <f t="shared" ca="1" si="294"/>
        <v>1</v>
      </c>
      <c r="K2517" s="48">
        <f t="shared" si="289"/>
        <v>101.02</v>
      </c>
      <c r="L2517" s="48">
        <f t="shared" si="290"/>
        <v>101.19</v>
      </c>
      <c r="M2517" s="48">
        <f t="shared" si="291"/>
        <v>100.71</v>
      </c>
      <c r="N2517" s="48">
        <f t="shared" si="292"/>
        <v>100.87</v>
      </c>
      <c r="O2517" s="49">
        <f t="shared" ca="1" si="295"/>
        <v>40418200</v>
      </c>
    </row>
    <row r="2518" spans="1:15" x14ac:dyDescent="0.25">
      <c r="A2518">
        <v>2503</v>
      </c>
      <c r="B2518" s="93">
        <v>38562</v>
      </c>
      <c r="C2518" s="48">
        <v>124.410004</v>
      </c>
      <c r="D2518" s="48">
        <v>124.629997</v>
      </c>
      <c r="E2518" s="48">
        <v>123.5</v>
      </c>
      <c r="F2518" s="48">
        <v>123.739998</v>
      </c>
      <c r="G2518" s="49">
        <v>62358100</v>
      </c>
      <c r="H2518" s="48">
        <v>100.945572</v>
      </c>
      <c r="I2518" s="52">
        <f t="shared" si="293"/>
        <v>0.81578772936459887</v>
      </c>
      <c r="J2518" s="52">
        <f t="shared" ca="1" si="294"/>
        <v>1</v>
      </c>
      <c r="K2518" s="48">
        <f t="shared" si="289"/>
        <v>101.49</v>
      </c>
      <c r="L2518" s="48">
        <f t="shared" si="290"/>
        <v>101.67</v>
      </c>
      <c r="M2518" s="48">
        <f t="shared" si="291"/>
        <v>100.75</v>
      </c>
      <c r="N2518" s="48">
        <f t="shared" si="292"/>
        <v>100.95</v>
      </c>
      <c r="O2518" s="49">
        <f t="shared" ca="1" si="295"/>
        <v>62358100</v>
      </c>
    </row>
    <row r="2519" spans="1:15" x14ac:dyDescent="0.25">
      <c r="A2519">
        <v>2504</v>
      </c>
      <c r="B2519" s="93">
        <v>38561</v>
      </c>
      <c r="C2519" s="48">
        <v>123.959999</v>
      </c>
      <c r="D2519" s="48">
        <v>124.639999</v>
      </c>
      <c r="E2519" s="48">
        <v>123.639999</v>
      </c>
      <c r="F2519" s="48">
        <v>124.57</v>
      </c>
      <c r="G2519" s="49">
        <v>47880700</v>
      </c>
      <c r="H2519" s="48">
        <v>101.62267799999999</v>
      </c>
      <c r="I2519" s="52">
        <f t="shared" si="293"/>
        <v>0.81578773380428671</v>
      </c>
      <c r="J2519" s="52">
        <f t="shared" ca="1" si="294"/>
        <v>1</v>
      </c>
      <c r="K2519" s="48">
        <f t="shared" si="289"/>
        <v>101.13</v>
      </c>
      <c r="L2519" s="48">
        <f t="shared" si="290"/>
        <v>101.68</v>
      </c>
      <c r="M2519" s="48">
        <f t="shared" si="291"/>
        <v>100.86</v>
      </c>
      <c r="N2519" s="48">
        <f t="shared" si="292"/>
        <v>101.62</v>
      </c>
      <c r="O2519" s="49">
        <f t="shared" ca="1" si="295"/>
        <v>47880700</v>
      </c>
    </row>
    <row r="2520" spans="1:15" x14ac:dyDescent="0.25">
      <c r="A2520">
        <v>2505</v>
      </c>
      <c r="B2520" s="93">
        <v>38560</v>
      </c>
      <c r="C2520" s="48">
        <v>123.5</v>
      </c>
      <c r="D2520" s="48">
        <v>123.889999</v>
      </c>
      <c r="E2520" s="48">
        <v>123.050003</v>
      </c>
      <c r="F2520" s="48">
        <v>123.790001</v>
      </c>
      <c r="G2520" s="49">
        <v>43181600</v>
      </c>
      <c r="H2520" s="48">
        <v>100.98636399999999</v>
      </c>
      <c r="I2520" s="52">
        <f t="shared" si="293"/>
        <v>0.81578773070694133</v>
      </c>
      <c r="J2520" s="52">
        <f t="shared" ca="1" si="294"/>
        <v>1</v>
      </c>
      <c r="K2520" s="48">
        <f t="shared" si="289"/>
        <v>100.75</v>
      </c>
      <c r="L2520" s="48">
        <f t="shared" si="290"/>
        <v>101.07</v>
      </c>
      <c r="M2520" s="48">
        <f t="shared" si="291"/>
        <v>100.38</v>
      </c>
      <c r="N2520" s="48">
        <f t="shared" si="292"/>
        <v>100.99</v>
      </c>
      <c r="O2520" s="49">
        <f t="shared" ca="1" si="295"/>
        <v>43181600</v>
      </c>
    </row>
    <row r="2521" spans="1:15" x14ac:dyDescent="0.25">
      <c r="A2521">
        <v>2506</v>
      </c>
      <c r="B2521" s="93">
        <v>38559</v>
      </c>
      <c r="C2521" s="48">
        <v>123.230003</v>
      </c>
      <c r="D2521" s="48">
        <v>123.529999</v>
      </c>
      <c r="E2521" s="48">
        <v>122.949997</v>
      </c>
      <c r="F2521" s="48">
        <v>123.339996</v>
      </c>
      <c r="G2521" s="49">
        <v>42758800</v>
      </c>
      <c r="H2521" s="48">
        <v>100.61925599999999</v>
      </c>
      <c r="I2521" s="52">
        <f t="shared" si="293"/>
        <v>0.81578773522904924</v>
      </c>
      <c r="J2521" s="52">
        <f t="shared" ca="1" si="294"/>
        <v>1</v>
      </c>
      <c r="K2521" s="48">
        <f t="shared" si="289"/>
        <v>100.53</v>
      </c>
      <c r="L2521" s="48">
        <f t="shared" si="290"/>
        <v>100.77</v>
      </c>
      <c r="M2521" s="48">
        <f t="shared" si="291"/>
        <v>100.3</v>
      </c>
      <c r="N2521" s="48">
        <f t="shared" si="292"/>
        <v>100.62</v>
      </c>
      <c r="O2521" s="49">
        <f t="shared" ca="1" si="295"/>
        <v>42758800</v>
      </c>
    </row>
    <row r="2522" spans="1:15" x14ac:dyDescent="0.25">
      <c r="A2522">
        <v>2507</v>
      </c>
      <c r="B2522" s="93">
        <v>38558</v>
      </c>
      <c r="C2522" s="48">
        <v>123.410004</v>
      </c>
      <c r="D2522" s="48">
        <v>123.949997</v>
      </c>
      <c r="E2522" s="48">
        <v>122.849998</v>
      </c>
      <c r="F2522" s="48">
        <v>123.19000200000001</v>
      </c>
      <c r="G2522" s="49">
        <v>57301600</v>
      </c>
      <c r="H2522" s="48">
        <v>100.496893</v>
      </c>
      <c r="I2522" s="52">
        <f t="shared" si="293"/>
        <v>0.81578773738472699</v>
      </c>
      <c r="J2522" s="52">
        <f t="shared" ca="1" si="294"/>
        <v>1</v>
      </c>
      <c r="K2522" s="48">
        <f t="shared" si="289"/>
        <v>100.68</v>
      </c>
      <c r="L2522" s="48">
        <f t="shared" si="290"/>
        <v>101.12</v>
      </c>
      <c r="M2522" s="48">
        <f t="shared" si="291"/>
        <v>100.22</v>
      </c>
      <c r="N2522" s="48">
        <f t="shared" si="292"/>
        <v>100.5</v>
      </c>
      <c r="O2522" s="49">
        <f t="shared" ca="1" si="295"/>
        <v>57301600</v>
      </c>
    </row>
    <row r="2523" spans="1:15" x14ac:dyDescent="0.25">
      <c r="A2523">
        <v>2508</v>
      </c>
      <c r="B2523" s="93">
        <v>38555</v>
      </c>
      <c r="C2523" s="48">
        <v>122.879997</v>
      </c>
      <c r="D2523" s="48">
        <v>123.55999799999999</v>
      </c>
      <c r="E2523" s="48">
        <v>122.629997</v>
      </c>
      <c r="F2523" s="48">
        <v>123.540001</v>
      </c>
      <c r="G2523" s="49">
        <v>52607100</v>
      </c>
      <c r="H2523" s="48">
        <v>100.782417</v>
      </c>
      <c r="I2523" s="52">
        <f t="shared" si="293"/>
        <v>0.81578773016199013</v>
      </c>
      <c r="J2523" s="52">
        <f t="shared" ca="1" si="294"/>
        <v>1</v>
      </c>
      <c r="K2523" s="48">
        <f t="shared" si="289"/>
        <v>100.24</v>
      </c>
      <c r="L2523" s="48">
        <f t="shared" si="290"/>
        <v>100.8</v>
      </c>
      <c r="M2523" s="48">
        <f t="shared" si="291"/>
        <v>100.04</v>
      </c>
      <c r="N2523" s="48">
        <f t="shared" si="292"/>
        <v>100.78</v>
      </c>
      <c r="O2523" s="49">
        <f t="shared" ca="1" si="295"/>
        <v>52607100</v>
      </c>
    </row>
    <row r="2524" spans="1:15" x14ac:dyDescent="0.25">
      <c r="A2524">
        <v>2509</v>
      </c>
      <c r="B2524" s="93">
        <v>38554</v>
      </c>
      <c r="C2524" s="48">
        <v>123.550003</v>
      </c>
      <c r="D2524" s="48">
        <v>123.610001</v>
      </c>
      <c r="E2524" s="48">
        <v>122.470001</v>
      </c>
      <c r="F2524" s="48">
        <v>122.720001</v>
      </c>
      <c r="G2524" s="49">
        <v>101110900</v>
      </c>
      <c r="H2524" s="48">
        <v>100.113472</v>
      </c>
      <c r="I2524" s="52">
        <f t="shared" si="293"/>
        <v>0.8157877378113777</v>
      </c>
      <c r="J2524" s="52">
        <f t="shared" ca="1" si="294"/>
        <v>1</v>
      </c>
      <c r="K2524" s="48">
        <f t="shared" si="289"/>
        <v>100.79</v>
      </c>
      <c r="L2524" s="48">
        <f t="shared" si="290"/>
        <v>100.84</v>
      </c>
      <c r="M2524" s="48">
        <f t="shared" si="291"/>
        <v>99.91</v>
      </c>
      <c r="N2524" s="48">
        <f t="shared" si="292"/>
        <v>100.11</v>
      </c>
      <c r="O2524" s="49">
        <f t="shared" ca="1" si="295"/>
        <v>101110900</v>
      </c>
    </row>
    <row r="2525" spans="1:15" x14ac:dyDescent="0.25">
      <c r="A2525">
        <v>2510</v>
      </c>
      <c r="B2525" s="93">
        <v>38553</v>
      </c>
      <c r="C2525" s="48">
        <v>122.589996</v>
      </c>
      <c r="D2525" s="48">
        <v>123.730003</v>
      </c>
      <c r="E2525" s="48">
        <v>122.300003</v>
      </c>
      <c r="F2525" s="48">
        <v>123.44000200000001</v>
      </c>
      <c r="G2525" s="49">
        <v>69477000</v>
      </c>
      <c r="H2525" s="48">
        <v>100.70084</v>
      </c>
      <c r="I2525" s="52">
        <f t="shared" si="293"/>
        <v>0.8157877379165952</v>
      </c>
      <c r="J2525" s="52">
        <f t="shared" ca="1" si="294"/>
        <v>1</v>
      </c>
      <c r="K2525" s="48">
        <f t="shared" si="289"/>
        <v>100.01</v>
      </c>
      <c r="L2525" s="48">
        <f t="shared" si="290"/>
        <v>100.94</v>
      </c>
      <c r="M2525" s="48">
        <f t="shared" si="291"/>
        <v>99.77</v>
      </c>
      <c r="N2525" s="48">
        <f t="shared" si="292"/>
        <v>100.7</v>
      </c>
      <c r="O2525" s="49">
        <f t="shared" ca="1" si="295"/>
        <v>69477000</v>
      </c>
    </row>
    <row r="2526" spans="1:15" x14ac:dyDescent="0.25">
      <c r="A2526">
        <v>2511</v>
      </c>
      <c r="B2526" s="93">
        <v>38552</v>
      </c>
      <c r="C2526" s="48">
        <v>122.709999</v>
      </c>
      <c r="D2526" s="48">
        <v>123.110001</v>
      </c>
      <c r="E2526" s="48">
        <v>122.410004</v>
      </c>
      <c r="F2526" s="48">
        <v>123.019997</v>
      </c>
      <c r="G2526" s="49">
        <v>59165700</v>
      </c>
      <c r="H2526" s="48">
        <v>100.358204</v>
      </c>
      <c r="I2526" s="52">
        <f t="shared" si="293"/>
        <v>0.81578772920958531</v>
      </c>
      <c r="J2526" s="52">
        <f t="shared" ca="1" si="294"/>
        <v>1</v>
      </c>
      <c r="K2526" s="48">
        <f t="shared" si="289"/>
        <v>100.11</v>
      </c>
      <c r="L2526" s="48">
        <f t="shared" si="290"/>
        <v>100.43</v>
      </c>
      <c r="M2526" s="48">
        <f t="shared" si="291"/>
        <v>99.86</v>
      </c>
      <c r="N2526" s="48">
        <f t="shared" si="292"/>
        <v>100.36</v>
      </c>
      <c r="O2526" s="49">
        <f t="shared" ca="1" si="295"/>
        <v>59165700</v>
      </c>
    </row>
    <row r="2527" spans="1:15" x14ac:dyDescent="0.25">
      <c r="A2527">
        <v>2512</v>
      </c>
      <c r="B2527" s="93">
        <v>38551</v>
      </c>
      <c r="C2527" s="48">
        <v>122.5</v>
      </c>
      <c r="D2527" s="48">
        <v>122.629997</v>
      </c>
      <c r="E2527" s="48">
        <v>122.050003</v>
      </c>
      <c r="F2527" s="48">
        <v>122.349998</v>
      </c>
      <c r="G2527" s="49">
        <v>56598400</v>
      </c>
      <c r="H2527" s="48">
        <v>99.811627999999999</v>
      </c>
      <c r="I2527" s="52">
        <f t="shared" si="293"/>
        <v>0.81578773707867158</v>
      </c>
      <c r="J2527" s="52">
        <f t="shared" ca="1" si="294"/>
        <v>1</v>
      </c>
      <c r="K2527" s="48">
        <f t="shared" si="289"/>
        <v>99.93</v>
      </c>
      <c r="L2527" s="48">
        <f t="shared" si="290"/>
        <v>100.04</v>
      </c>
      <c r="M2527" s="48">
        <f t="shared" si="291"/>
        <v>99.57</v>
      </c>
      <c r="N2527" s="48">
        <f t="shared" si="292"/>
        <v>99.81</v>
      </c>
      <c r="O2527" s="49">
        <f t="shared" ca="1" si="295"/>
        <v>56598400</v>
      </c>
    </row>
    <row r="2528" spans="1:15" x14ac:dyDescent="0.25">
      <c r="A2528">
        <v>2513</v>
      </c>
      <c r="B2528" s="93">
        <v>38548</v>
      </c>
      <c r="C2528" s="48">
        <v>122.790001</v>
      </c>
      <c r="D2528" s="48">
        <v>123.040001</v>
      </c>
      <c r="E2528" s="48">
        <v>122.360001</v>
      </c>
      <c r="F2528" s="48">
        <v>122.839996</v>
      </c>
      <c r="G2528" s="49">
        <v>56075900</v>
      </c>
      <c r="H2528" s="48">
        <v>100.21136199999999</v>
      </c>
      <c r="I2528" s="52">
        <f t="shared" si="293"/>
        <v>0.81578773415134265</v>
      </c>
      <c r="J2528" s="52">
        <f t="shared" ca="1" si="294"/>
        <v>1</v>
      </c>
      <c r="K2528" s="48">
        <f t="shared" si="289"/>
        <v>100.17</v>
      </c>
      <c r="L2528" s="48">
        <f t="shared" si="290"/>
        <v>100.37</v>
      </c>
      <c r="M2528" s="48">
        <f t="shared" si="291"/>
        <v>99.82</v>
      </c>
      <c r="N2528" s="48">
        <f t="shared" si="292"/>
        <v>100.21</v>
      </c>
      <c r="O2528" s="49">
        <f t="shared" ca="1" si="295"/>
        <v>56075900</v>
      </c>
    </row>
    <row r="2529" spans="1:15" x14ac:dyDescent="0.25">
      <c r="A2529">
        <v>2514</v>
      </c>
      <c r="B2529" s="93">
        <v>38547</v>
      </c>
      <c r="C2529" s="48">
        <v>122.980003</v>
      </c>
      <c r="D2529" s="48">
        <v>123.44000200000001</v>
      </c>
      <c r="E2529" s="48">
        <v>122.489998</v>
      </c>
      <c r="F2529" s="48">
        <v>122.910004</v>
      </c>
      <c r="G2529" s="49">
        <v>63638800</v>
      </c>
      <c r="H2529" s="48">
        <v>100.268473</v>
      </c>
      <c r="I2529" s="52">
        <f t="shared" si="293"/>
        <v>0.81578772871897387</v>
      </c>
      <c r="J2529" s="52">
        <f t="shared" ca="1" si="294"/>
        <v>1</v>
      </c>
      <c r="K2529" s="48">
        <f t="shared" si="289"/>
        <v>100.33</v>
      </c>
      <c r="L2529" s="48">
        <f t="shared" si="290"/>
        <v>100.7</v>
      </c>
      <c r="M2529" s="48">
        <f t="shared" si="291"/>
        <v>99.93</v>
      </c>
      <c r="N2529" s="48">
        <f t="shared" si="292"/>
        <v>100.27</v>
      </c>
      <c r="O2529" s="49">
        <f t="shared" ca="1" si="295"/>
        <v>63638800</v>
      </c>
    </row>
    <row r="2530" spans="1:15" x14ac:dyDescent="0.25">
      <c r="A2530">
        <v>2515</v>
      </c>
      <c r="B2530" s="93">
        <v>38546</v>
      </c>
      <c r="C2530" s="48">
        <v>122.269997</v>
      </c>
      <c r="D2530" s="48">
        <v>122.519997</v>
      </c>
      <c r="E2530" s="48">
        <v>121.989998</v>
      </c>
      <c r="F2530" s="48">
        <v>122.43</v>
      </c>
      <c r="G2530" s="49">
        <v>41182300</v>
      </c>
      <c r="H2530" s="48">
        <v>99.876891999999998</v>
      </c>
      <c r="I2530" s="52">
        <f t="shared" si="293"/>
        <v>0.81578773176509023</v>
      </c>
      <c r="J2530" s="52">
        <f t="shared" ca="1" si="294"/>
        <v>1</v>
      </c>
      <c r="K2530" s="48">
        <f t="shared" si="289"/>
        <v>99.75</v>
      </c>
      <c r="L2530" s="48">
        <f t="shared" si="290"/>
        <v>99.95</v>
      </c>
      <c r="M2530" s="48">
        <f t="shared" si="291"/>
        <v>99.52</v>
      </c>
      <c r="N2530" s="48">
        <f t="shared" si="292"/>
        <v>99.88</v>
      </c>
      <c r="O2530" s="49">
        <f t="shared" ca="1" si="295"/>
        <v>41182300</v>
      </c>
    </row>
    <row r="2531" spans="1:15" x14ac:dyDescent="0.25">
      <c r="A2531">
        <v>2516</v>
      </c>
      <c r="B2531" s="93">
        <v>38545</v>
      </c>
      <c r="C2531" s="48">
        <v>121.989998</v>
      </c>
      <c r="D2531" s="48">
        <v>122.629997</v>
      </c>
      <c r="E2531" s="48">
        <v>121.639999</v>
      </c>
      <c r="F2531" s="48">
        <v>122.260002</v>
      </c>
      <c r="G2531" s="49">
        <v>51871100</v>
      </c>
      <c r="H2531" s="48">
        <v>99.738209999999995</v>
      </c>
      <c r="I2531" s="52">
        <f t="shared" si="293"/>
        <v>0.81578773407839467</v>
      </c>
      <c r="J2531" s="52">
        <f t="shared" ca="1" si="294"/>
        <v>1</v>
      </c>
      <c r="K2531" s="48">
        <f t="shared" si="289"/>
        <v>99.52</v>
      </c>
      <c r="L2531" s="48">
        <f t="shared" si="290"/>
        <v>100.04</v>
      </c>
      <c r="M2531" s="48">
        <f t="shared" si="291"/>
        <v>99.23</v>
      </c>
      <c r="N2531" s="48">
        <f t="shared" si="292"/>
        <v>99.74</v>
      </c>
      <c r="O2531" s="49">
        <f t="shared" ca="1" si="295"/>
        <v>51871100</v>
      </c>
    </row>
    <row r="2532" spans="1:15" x14ac:dyDescent="0.25">
      <c r="A2532">
        <v>2517</v>
      </c>
      <c r="B2532" s="93">
        <v>38544</v>
      </c>
      <c r="C2532" s="48">
        <v>121.33000199999999</v>
      </c>
      <c r="D2532" s="48">
        <v>122.099998</v>
      </c>
      <c r="E2532" s="48">
        <v>121.30999799999999</v>
      </c>
      <c r="F2532" s="48">
        <v>121.94000200000001</v>
      </c>
      <c r="G2532" s="49">
        <v>49688300</v>
      </c>
      <c r="H2532" s="48">
        <v>99.477158000000003</v>
      </c>
      <c r="I2532" s="52">
        <f t="shared" si="293"/>
        <v>0.81578773469267285</v>
      </c>
      <c r="J2532" s="52">
        <f t="shared" ca="1" si="294"/>
        <v>1</v>
      </c>
      <c r="K2532" s="48">
        <f t="shared" si="289"/>
        <v>98.98</v>
      </c>
      <c r="L2532" s="48">
        <f t="shared" si="290"/>
        <v>99.61</v>
      </c>
      <c r="M2532" s="48">
        <f t="shared" si="291"/>
        <v>98.96</v>
      </c>
      <c r="N2532" s="48">
        <f t="shared" si="292"/>
        <v>99.48</v>
      </c>
      <c r="O2532" s="49">
        <f t="shared" ca="1" si="295"/>
        <v>49688300</v>
      </c>
    </row>
    <row r="2533" spans="1:15" x14ac:dyDescent="0.25">
      <c r="A2533">
        <v>2518</v>
      </c>
      <c r="B2533" s="93">
        <v>38541</v>
      </c>
      <c r="C2533" s="48">
        <v>119.970001</v>
      </c>
      <c r="D2533" s="48">
        <v>121.32</v>
      </c>
      <c r="E2533" s="48">
        <v>119.720001</v>
      </c>
      <c r="F2533" s="48">
        <v>121.32</v>
      </c>
      <c r="G2533" s="49">
        <v>64491200</v>
      </c>
      <c r="H2533" s="48">
        <v>98.971367000000001</v>
      </c>
      <c r="I2533" s="52">
        <f t="shared" si="293"/>
        <v>0.81578772667326083</v>
      </c>
      <c r="J2533" s="52">
        <f t="shared" ca="1" si="294"/>
        <v>1</v>
      </c>
      <c r="K2533" s="48">
        <f t="shared" si="289"/>
        <v>97.87</v>
      </c>
      <c r="L2533" s="48">
        <f t="shared" si="290"/>
        <v>98.97</v>
      </c>
      <c r="M2533" s="48">
        <f t="shared" si="291"/>
        <v>97.67</v>
      </c>
      <c r="N2533" s="48">
        <f t="shared" si="292"/>
        <v>98.97</v>
      </c>
      <c r="O2533" s="49">
        <f t="shared" ca="1" si="295"/>
        <v>64491200</v>
      </c>
    </row>
    <row r="2534" spans="1:15" x14ac:dyDescent="0.25">
      <c r="A2534">
        <v>2519</v>
      </c>
      <c r="B2534" s="93">
        <v>38540</v>
      </c>
      <c r="C2534" s="48">
        <v>118.290001</v>
      </c>
      <c r="D2534" s="48">
        <v>119.949997</v>
      </c>
      <c r="E2534" s="48">
        <v>118.260002</v>
      </c>
      <c r="F2534" s="48">
        <v>119.949997</v>
      </c>
      <c r="G2534" s="49">
        <v>103268800</v>
      </c>
      <c r="H2534" s="48">
        <v>97.853735999999998</v>
      </c>
      <c r="I2534" s="52">
        <f t="shared" si="293"/>
        <v>0.81578773194967236</v>
      </c>
      <c r="J2534" s="52">
        <f t="shared" ca="1" si="294"/>
        <v>1</v>
      </c>
      <c r="K2534" s="48">
        <f t="shared" si="289"/>
        <v>96.5</v>
      </c>
      <c r="L2534" s="48">
        <f t="shared" si="290"/>
        <v>97.85</v>
      </c>
      <c r="M2534" s="48">
        <f t="shared" si="291"/>
        <v>96.48</v>
      </c>
      <c r="N2534" s="48">
        <f t="shared" si="292"/>
        <v>97.85</v>
      </c>
      <c r="O2534" s="49">
        <f t="shared" ca="1" si="295"/>
        <v>103268800</v>
      </c>
    </row>
    <row r="2535" spans="1:15" x14ac:dyDescent="0.25">
      <c r="A2535">
        <v>2520</v>
      </c>
      <c r="B2535" s="93">
        <v>38539</v>
      </c>
      <c r="C2535" s="48">
        <v>120.389999</v>
      </c>
      <c r="D2535" s="48">
        <v>120.650002</v>
      </c>
      <c r="E2535" s="48">
        <v>119.410004</v>
      </c>
      <c r="F2535" s="48">
        <v>119.480003</v>
      </c>
      <c r="G2535" s="49">
        <v>52363600</v>
      </c>
      <c r="H2535" s="48">
        <v>97.470320999999998</v>
      </c>
      <c r="I2535" s="52">
        <f t="shared" si="293"/>
        <v>0.81578773478939404</v>
      </c>
      <c r="J2535" s="52">
        <f t="shared" ca="1" si="294"/>
        <v>1</v>
      </c>
      <c r="K2535" s="48">
        <f t="shared" si="289"/>
        <v>98.21</v>
      </c>
      <c r="L2535" s="48">
        <f t="shared" si="290"/>
        <v>98.42</v>
      </c>
      <c r="M2535" s="48">
        <f t="shared" si="291"/>
        <v>97.41</v>
      </c>
      <c r="N2535" s="48">
        <f t="shared" si="292"/>
        <v>97.47</v>
      </c>
      <c r="O2535" s="49">
        <f t="shared" ca="1" si="295"/>
        <v>52363600</v>
      </c>
    </row>
    <row r="2536" spans="1:15" x14ac:dyDescent="0.25">
      <c r="A2536">
        <v>2521</v>
      </c>
      <c r="B2536" s="93">
        <v>38538</v>
      </c>
      <c r="C2536" s="48">
        <v>119.25</v>
      </c>
      <c r="D2536" s="48">
        <v>120.650002</v>
      </c>
      <c r="E2536" s="48">
        <v>119.19000200000001</v>
      </c>
      <c r="F2536" s="48">
        <v>120.489998</v>
      </c>
      <c r="G2536" s="49">
        <v>51549000</v>
      </c>
      <c r="H2536" s="48">
        <v>98.294262000000003</v>
      </c>
      <c r="I2536" s="52">
        <f t="shared" si="293"/>
        <v>0.81578773036414198</v>
      </c>
      <c r="J2536" s="52">
        <f t="shared" ca="1" si="294"/>
        <v>1</v>
      </c>
      <c r="K2536" s="48">
        <f t="shared" si="289"/>
        <v>97.28</v>
      </c>
      <c r="L2536" s="48">
        <f t="shared" si="290"/>
        <v>98.42</v>
      </c>
      <c r="M2536" s="48">
        <f t="shared" si="291"/>
        <v>97.23</v>
      </c>
      <c r="N2536" s="48">
        <f t="shared" si="292"/>
        <v>98.29</v>
      </c>
      <c r="O2536" s="49">
        <f t="shared" ca="1" si="295"/>
        <v>51549000</v>
      </c>
    </row>
    <row r="2537" spans="1:15" x14ac:dyDescent="0.25">
      <c r="A2537">
        <v>2522</v>
      </c>
      <c r="B2537" s="93">
        <v>38534</v>
      </c>
      <c r="C2537" s="48">
        <v>119.449997</v>
      </c>
      <c r="D2537" s="48">
        <v>119.800003</v>
      </c>
      <c r="E2537" s="48">
        <v>119.209999</v>
      </c>
      <c r="F2537" s="48">
        <v>119.529999</v>
      </c>
      <c r="G2537" s="49">
        <v>49737500</v>
      </c>
      <c r="H2537" s="48">
        <v>97.511106999999996</v>
      </c>
      <c r="I2537" s="52">
        <f t="shared" si="293"/>
        <v>0.81578773375543989</v>
      </c>
      <c r="J2537" s="52">
        <f t="shared" ca="1" si="294"/>
        <v>1</v>
      </c>
      <c r="K2537" s="48">
        <f t="shared" si="289"/>
        <v>97.45</v>
      </c>
      <c r="L2537" s="48">
        <f t="shared" si="290"/>
        <v>97.73</v>
      </c>
      <c r="M2537" s="48">
        <f t="shared" si="291"/>
        <v>97.25</v>
      </c>
      <c r="N2537" s="48">
        <f t="shared" si="292"/>
        <v>97.51</v>
      </c>
      <c r="O2537" s="49">
        <f t="shared" ca="1" si="295"/>
        <v>49737500</v>
      </c>
    </row>
    <row r="2538" spans="1:15" x14ac:dyDescent="0.25">
      <c r="A2538">
        <v>2523</v>
      </c>
      <c r="B2538" s="93">
        <v>38533</v>
      </c>
      <c r="C2538" s="48">
        <v>120.220001</v>
      </c>
      <c r="D2538" s="48">
        <v>120.32</v>
      </c>
      <c r="E2538" s="48">
        <v>118.949997</v>
      </c>
      <c r="F2538" s="48">
        <v>119.18</v>
      </c>
      <c r="G2538" s="49">
        <v>62288800</v>
      </c>
      <c r="H2538" s="48">
        <v>97.225582000000003</v>
      </c>
      <c r="I2538" s="52">
        <f t="shared" si="293"/>
        <v>0.81578773284108075</v>
      </c>
      <c r="J2538" s="52">
        <f t="shared" ca="1" si="294"/>
        <v>1</v>
      </c>
      <c r="K2538" s="48">
        <f t="shared" si="289"/>
        <v>98.07</v>
      </c>
      <c r="L2538" s="48">
        <f t="shared" si="290"/>
        <v>98.16</v>
      </c>
      <c r="M2538" s="48">
        <f t="shared" si="291"/>
        <v>97.04</v>
      </c>
      <c r="N2538" s="48">
        <f t="shared" si="292"/>
        <v>97.23</v>
      </c>
      <c r="O2538" s="49">
        <f t="shared" ca="1" si="295"/>
        <v>62288800</v>
      </c>
    </row>
    <row r="2539" spans="1:15" x14ac:dyDescent="0.25">
      <c r="A2539">
        <v>2524</v>
      </c>
      <c r="B2539" s="93">
        <v>38532</v>
      </c>
      <c r="C2539" s="48">
        <v>120.370003</v>
      </c>
      <c r="D2539" s="48">
        <v>120.400002</v>
      </c>
      <c r="E2539" s="48">
        <v>119.760002</v>
      </c>
      <c r="F2539" s="48">
        <v>119.83000199999999</v>
      </c>
      <c r="G2539" s="49">
        <v>42316500</v>
      </c>
      <c r="H2539" s="48">
        <v>97.755844999999994</v>
      </c>
      <c r="I2539" s="52">
        <f t="shared" si="293"/>
        <v>0.81578772735061789</v>
      </c>
      <c r="J2539" s="52">
        <f t="shared" ca="1" si="294"/>
        <v>1</v>
      </c>
      <c r="K2539" s="48">
        <f t="shared" si="289"/>
        <v>98.2</v>
      </c>
      <c r="L2539" s="48">
        <f t="shared" si="290"/>
        <v>98.22</v>
      </c>
      <c r="M2539" s="48">
        <f t="shared" si="291"/>
        <v>97.7</v>
      </c>
      <c r="N2539" s="48">
        <f t="shared" si="292"/>
        <v>97.76</v>
      </c>
      <c r="O2539" s="49">
        <f t="shared" ca="1" si="295"/>
        <v>42316500</v>
      </c>
    </row>
    <row r="2540" spans="1:15" x14ac:dyDescent="0.25">
      <c r="A2540">
        <v>2525</v>
      </c>
      <c r="B2540" s="93">
        <v>38531</v>
      </c>
      <c r="C2540" s="48">
        <v>119.400002</v>
      </c>
      <c r="D2540" s="48">
        <v>120.239998</v>
      </c>
      <c r="E2540" s="48">
        <v>119.370003</v>
      </c>
      <c r="F2540" s="48">
        <v>120.150002</v>
      </c>
      <c r="G2540" s="49">
        <v>41174200</v>
      </c>
      <c r="H2540" s="48">
        <v>98.016897</v>
      </c>
      <c r="I2540" s="52">
        <f t="shared" si="293"/>
        <v>0.81578772674510647</v>
      </c>
      <c r="J2540" s="52">
        <f t="shared" ca="1" si="294"/>
        <v>1</v>
      </c>
      <c r="K2540" s="48">
        <f t="shared" si="289"/>
        <v>97.41</v>
      </c>
      <c r="L2540" s="48">
        <f t="shared" si="290"/>
        <v>98.09</v>
      </c>
      <c r="M2540" s="48">
        <f t="shared" si="291"/>
        <v>97.38</v>
      </c>
      <c r="N2540" s="48">
        <f t="shared" si="292"/>
        <v>98.02</v>
      </c>
      <c r="O2540" s="49">
        <f t="shared" ca="1" si="295"/>
        <v>41174200</v>
      </c>
    </row>
    <row r="2541" spans="1:15" x14ac:dyDescent="0.25">
      <c r="A2541">
        <v>2526</v>
      </c>
      <c r="B2541" s="93">
        <v>38530</v>
      </c>
      <c r="C2541" s="48">
        <v>118.970001</v>
      </c>
      <c r="D2541" s="48">
        <v>119.410004</v>
      </c>
      <c r="E2541" s="48">
        <v>118.75</v>
      </c>
      <c r="F2541" s="48">
        <v>119.150002</v>
      </c>
      <c r="G2541" s="49">
        <v>48183800</v>
      </c>
      <c r="H2541" s="48">
        <v>97.20111</v>
      </c>
      <c r="I2541" s="52">
        <f t="shared" si="293"/>
        <v>0.81578773284451978</v>
      </c>
      <c r="J2541" s="52">
        <f t="shared" ca="1" si="294"/>
        <v>1</v>
      </c>
      <c r="K2541" s="48">
        <f t="shared" si="289"/>
        <v>97.05</v>
      </c>
      <c r="L2541" s="48">
        <f t="shared" si="290"/>
        <v>97.41</v>
      </c>
      <c r="M2541" s="48">
        <f t="shared" si="291"/>
        <v>96.87</v>
      </c>
      <c r="N2541" s="48">
        <f t="shared" si="292"/>
        <v>97.2</v>
      </c>
      <c r="O2541" s="49">
        <f t="shared" ca="1" si="295"/>
        <v>48183800</v>
      </c>
    </row>
    <row r="2542" spans="1:15" x14ac:dyDescent="0.25">
      <c r="A2542">
        <v>2527</v>
      </c>
      <c r="B2542" s="93">
        <v>38527</v>
      </c>
      <c r="C2542" s="48">
        <v>119.879997</v>
      </c>
      <c r="D2542" s="48">
        <v>120.010002</v>
      </c>
      <c r="E2542" s="48">
        <v>118.839996</v>
      </c>
      <c r="F2542" s="48">
        <v>118.980003</v>
      </c>
      <c r="G2542" s="49">
        <v>58572500</v>
      </c>
      <c r="H2542" s="48">
        <v>97.062427</v>
      </c>
      <c r="I2542" s="52">
        <f t="shared" si="293"/>
        <v>0.81578773367487645</v>
      </c>
      <c r="J2542" s="52">
        <f t="shared" ca="1" si="294"/>
        <v>1</v>
      </c>
      <c r="K2542" s="48">
        <f t="shared" si="289"/>
        <v>97.8</v>
      </c>
      <c r="L2542" s="48">
        <f t="shared" si="290"/>
        <v>97.9</v>
      </c>
      <c r="M2542" s="48">
        <f t="shared" si="291"/>
        <v>96.95</v>
      </c>
      <c r="N2542" s="48">
        <f t="shared" si="292"/>
        <v>97.06</v>
      </c>
      <c r="O2542" s="49">
        <f t="shared" ca="1" si="295"/>
        <v>58572500</v>
      </c>
    </row>
    <row r="2543" spans="1:15" x14ac:dyDescent="0.25">
      <c r="A2543">
        <v>2528</v>
      </c>
      <c r="B2543" s="93">
        <v>38526</v>
      </c>
      <c r="C2543" s="48">
        <v>121.32</v>
      </c>
      <c r="D2543" s="48">
        <v>121.599998</v>
      </c>
      <c r="E2543" s="48">
        <v>119.83000199999999</v>
      </c>
      <c r="F2543" s="48">
        <v>119.860001</v>
      </c>
      <c r="G2543" s="49">
        <v>62185600</v>
      </c>
      <c r="H2543" s="48">
        <v>97.780317999999994</v>
      </c>
      <c r="I2543" s="52">
        <f t="shared" si="293"/>
        <v>0.81578772888546858</v>
      </c>
      <c r="J2543" s="52">
        <f t="shared" ca="1" si="294"/>
        <v>1</v>
      </c>
      <c r="K2543" s="48">
        <f t="shared" si="289"/>
        <v>98.97</v>
      </c>
      <c r="L2543" s="48">
        <f t="shared" si="290"/>
        <v>99.2</v>
      </c>
      <c r="M2543" s="48">
        <f t="shared" si="291"/>
        <v>97.76</v>
      </c>
      <c r="N2543" s="48">
        <f t="shared" si="292"/>
        <v>97.78</v>
      </c>
      <c r="O2543" s="49">
        <f t="shared" ca="1" si="295"/>
        <v>62185600</v>
      </c>
    </row>
    <row r="2544" spans="1:15" x14ac:dyDescent="0.25">
      <c r="A2544">
        <v>2529</v>
      </c>
      <c r="B2544" s="93">
        <v>38525</v>
      </c>
      <c r="C2544" s="48">
        <v>121.68</v>
      </c>
      <c r="D2544" s="48">
        <v>121.94000200000001</v>
      </c>
      <c r="E2544" s="48">
        <v>121.07</v>
      </c>
      <c r="F2544" s="48">
        <v>121.57</v>
      </c>
      <c r="G2544" s="49">
        <v>46310100</v>
      </c>
      <c r="H2544" s="48">
        <v>99.175314</v>
      </c>
      <c r="I2544" s="52">
        <f t="shared" si="293"/>
        <v>0.81578772723533777</v>
      </c>
      <c r="J2544" s="52">
        <f t="shared" ca="1" si="294"/>
        <v>1</v>
      </c>
      <c r="K2544" s="48">
        <f t="shared" si="289"/>
        <v>99.27</v>
      </c>
      <c r="L2544" s="48">
        <f t="shared" si="290"/>
        <v>99.48</v>
      </c>
      <c r="M2544" s="48">
        <f t="shared" si="291"/>
        <v>98.77</v>
      </c>
      <c r="N2544" s="48">
        <f t="shared" si="292"/>
        <v>99.18</v>
      </c>
      <c r="O2544" s="49">
        <f t="shared" ca="1" si="295"/>
        <v>46310100</v>
      </c>
    </row>
    <row r="2545" spans="1:15" x14ac:dyDescent="0.25">
      <c r="A2545">
        <v>2530</v>
      </c>
      <c r="B2545" s="93">
        <v>38524</v>
      </c>
      <c r="C2545" s="48">
        <v>121.5</v>
      </c>
      <c r="D2545" s="48">
        <v>121.650002</v>
      </c>
      <c r="E2545" s="48">
        <v>121.029999</v>
      </c>
      <c r="F2545" s="48">
        <v>121.470001</v>
      </c>
      <c r="G2545" s="49">
        <v>39879800</v>
      </c>
      <c r="H2545" s="48">
        <v>99.093737000000004</v>
      </c>
      <c r="I2545" s="52">
        <f t="shared" si="293"/>
        <v>0.81578773511329772</v>
      </c>
      <c r="J2545" s="52">
        <f t="shared" ca="1" si="294"/>
        <v>1</v>
      </c>
      <c r="K2545" s="48">
        <f t="shared" si="289"/>
        <v>99.12</v>
      </c>
      <c r="L2545" s="48">
        <f t="shared" si="290"/>
        <v>99.24</v>
      </c>
      <c r="M2545" s="48">
        <f t="shared" si="291"/>
        <v>98.73</v>
      </c>
      <c r="N2545" s="48">
        <f t="shared" si="292"/>
        <v>99.09</v>
      </c>
      <c r="O2545" s="49">
        <f t="shared" ca="1" si="295"/>
        <v>39879800</v>
      </c>
    </row>
    <row r="2546" spans="1:15" x14ac:dyDescent="0.25">
      <c r="A2546">
        <v>2531</v>
      </c>
      <c r="B2546" s="93">
        <v>38523</v>
      </c>
      <c r="C2546" s="48">
        <v>121.08000199999999</v>
      </c>
      <c r="D2546" s="48">
        <v>121.839996</v>
      </c>
      <c r="E2546" s="48">
        <v>120.94000200000001</v>
      </c>
      <c r="F2546" s="48">
        <v>121.400002</v>
      </c>
      <c r="G2546" s="49">
        <v>41019400</v>
      </c>
      <c r="H2546" s="48">
        <v>99.036631999999997</v>
      </c>
      <c r="I2546" s="52">
        <f t="shared" si="293"/>
        <v>0.8157877295586865</v>
      </c>
      <c r="J2546" s="52">
        <f t="shared" ca="1" si="294"/>
        <v>1</v>
      </c>
      <c r="K2546" s="48">
        <f t="shared" si="289"/>
        <v>98.78</v>
      </c>
      <c r="L2546" s="48">
        <f t="shared" si="290"/>
        <v>99.4</v>
      </c>
      <c r="M2546" s="48">
        <f t="shared" si="291"/>
        <v>98.66</v>
      </c>
      <c r="N2546" s="48">
        <f t="shared" si="292"/>
        <v>99.04</v>
      </c>
      <c r="O2546" s="49">
        <f t="shared" ca="1" si="295"/>
        <v>41019400</v>
      </c>
    </row>
    <row r="2547" spans="1:15" x14ac:dyDescent="0.25">
      <c r="A2547">
        <v>2532</v>
      </c>
      <c r="B2547" s="93">
        <v>38520</v>
      </c>
      <c r="C2547" s="48">
        <v>121.540001</v>
      </c>
      <c r="D2547" s="48">
        <v>121.900002</v>
      </c>
      <c r="E2547" s="48">
        <v>121.220001</v>
      </c>
      <c r="F2547" s="48">
        <v>121.360001</v>
      </c>
      <c r="G2547" s="49">
        <v>51529400</v>
      </c>
      <c r="H2547" s="48">
        <v>99.004000000000005</v>
      </c>
      <c r="I2547" s="52">
        <f t="shared" si="293"/>
        <v>0.81578773223642287</v>
      </c>
      <c r="J2547" s="52">
        <f t="shared" ca="1" si="294"/>
        <v>1</v>
      </c>
      <c r="K2547" s="48">
        <f t="shared" si="289"/>
        <v>99.15</v>
      </c>
      <c r="L2547" s="48">
        <f t="shared" si="290"/>
        <v>99.44</v>
      </c>
      <c r="M2547" s="48">
        <f t="shared" si="291"/>
        <v>98.89</v>
      </c>
      <c r="N2547" s="48">
        <f t="shared" si="292"/>
        <v>99</v>
      </c>
      <c r="O2547" s="49">
        <f t="shared" ca="1" si="295"/>
        <v>51529400</v>
      </c>
    </row>
    <row r="2548" spans="1:15" x14ac:dyDescent="0.25">
      <c r="A2548">
        <v>2533</v>
      </c>
      <c r="B2548" s="93">
        <v>38519</v>
      </c>
      <c r="C2548" s="48">
        <v>121.05999799999999</v>
      </c>
      <c r="D2548" s="48">
        <v>121.639999</v>
      </c>
      <c r="E2548" s="48">
        <v>120.91999800000001</v>
      </c>
      <c r="F2548" s="48">
        <v>121.400002</v>
      </c>
      <c r="G2548" s="49">
        <v>46564500</v>
      </c>
      <c r="H2548" s="48">
        <v>98.638529000000005</v>
      </c>
      <c r="I2548" s="52">
        <f t="shared" si="293"/>
        <v>0.81250846272638455</v>
      </c>
      <c r="J2548" s="52">
        <f t="shared" ca="1" si="294"/>
        <v>1</v>
      </c>
      <c r="K2548" s="48">
        <f t="shared" si="289"/>
        <v>98.36</v>
      </c>
      <c r="L2548" s="48">
        <f t="shared" si="290"/>
        <v>98.83</v>
      </c>
      <c r="M2548" s="48">
        <f t="shared" si="291"/>
        <v>98.25</v>
      </c>
      <c r="N2548" s="48">
        <f t="shared" si="292"/>
        <v>98.64</v>
      </c>
      <c r="O2548" s="49">
        <f t="shared" ca="1" si="295"/>
        <v>46564500</v>
      </c>
    </row>
    <row r="2549" spans="1:15" x14ac:dyDescent="0.25">
      <c r="A2549">
        <v>2534</v>
      </c>
      <c r="B2549" s="93">
        <v>38518</v>
      </c>
      <c r="C2549" s="48">
        <v>121.160004</v>
      </c>
      <c r="D2549" s="48">
        <v>121.239998</v>
      </c>
      <c r="E2549" s="48">
        <v>120.230003</v>
      </c>
      <c r="F2549" s="48">
        <v>121.089996</v>
      </c>
      <c r="G2549" s="49">
        <v>53195600</v>
      </c>
      <c r="H2549" s="48">
        <v>98.386646999999996</v>
      </c>
      <c r="I2549" s="52">
        <f t="shared" si="293"/>
        <v>0.81250846684312383</v>
      </c>
      <c r="J2549" s="52">
        <f t="shared" ca="1" si="294"/>
        <v>1</v>
      </c>
      <c r="K2549" s="48">
        <f t="shared" si="289"/>
        <v>98.44</v>
      </c>
      <c r="L2549" s="48">
        <f t="shared" si="290"/>
        <v>98.51</v>
      </c>
      <c r="M2549" s="48">
        <f t="shared" si="291"/>
        <v>97.69</v>
      </c>
      <c r="N2549" s="48">
        <f t="shared" si="292"/>
        <v>98.39</v>
      </c>
      <c r="O2549" s="49">
        <f t="shared" ca="1" si="295"/>
        <v>53195600</v>
      </c>
    </row>
    <row r="2550" spans="1:15" x14ac:dyDescent="0.25">
      <c r="A2550">
        <v>2535</v>
      </c>
      <c r="B2550" s="93">
        <v>38517</v>
      </c>
      <c r="C2550" s="48">
        <v>120.449997</v>
      </c>
      <c r="D2550" s="48">
        <v>121.199997</v>
      </c>
      <c r="E2550" s="48">
        <v>120.379997</v>
      </c>
      <c r="F2550" s="48">
        <v>120.860001</v>
      </c>
      <c r="G2550" s="49">
        <v>33857100</v>
      </c>
      <c r="H2550" s="48">
        <v>98.199772999999993</v>
      </c>
      <c r="I2550" s="52">
        <f t="shared" si="293"/>
        <v>0.81250845761618018</v>
      </c>
      <c r="J2550" s="52">
        <f t="shared" ca="1" si="294"/>
        <v>1</v>
      </c>
      <c r="K2550" s="48">
        <f t="shared" si="289"/>
        <v>97.87</v>
      </c>
      <c r="L2550" s="48">
        <f t="shared" si="290"/>
        <v>98.48</v>
      </c>
      <c r="M2550" s="48">
        <f t="shared" si="291"/>
        <v>97.81</v>
      </c>
      <c r="N2550" s="48">
        <f t="shared" si="292"/>
        <v>98.2</v>
      </c>
      <c r="O2550" s="49">
        <f t="shared" ca="1" si="295"/>
        <v>33857100</v>
      </c>
    </row>
    <row r="2551" spans="1:15" x14ac:dyDescent="0.25">
      <c r="A2551">
        <v>2536</v>
      </c>
      <c r="B2551" s="93">
        <v>38516</v>
      </c>
      <c r="C2551" s="48">
        <v>119.94000200000001</v>
      </c>
      <c r="D2551" s="48">
        <v>121.08000199999999</v>
      </c>
      <c r="E2551" s="48">
        <v>119.80999799999999</v>
      </c>
      <c r="F2551" s="48">
        <v>120.58000199999999</v>
      </c>
      <c r="G2551" s="49">
        <v>49383200</v>
      </c>
      <c r="H2551" s="48">
        <v>97.972272000000004</v>
      </c>
      <c r="I2551" s="52">
        <f t="shared" si="293"/>
        <v>0.81250846222410922</v>
      </c>
      <c r="J2551" s="52">
        <f t="shared" ca="1" si="294"/>
        <v>1</v>
      </c>
      <c r="K2551" s="48">
        <f t="shared" si="289"/>
        <v>97.45</v>
      </c>
      <c r="L2551" s="48">
        <f t="shared" si="290"/>
        <v>98.38</v>
      </c>
      <c r="M2551" s="48">
        <f t="shared" si="291"/>
        <v>97.35</v>
      </c>
      <c r="N2551" s="48">
        <f t="shared" si="292"/>
        <v>97.97</v>
      </c>
      <c r="O2551" s="49">
        <f t="shared" ca="1" si="295"/>
        <v>49383200</v>
      </c>
    </row>
    <row r="2552" spans="1:15" x14ac:dyDescent="0.25">
      <c r="A2552">
        <v>2537</v>
      </c>
      <c r="B2552" s="93">
        <v>38513</v>
      </c>
      <c r="C2552" s="48">
        <v>120.55999799999999</v>
      </c>
      <c r="D2552" s="48">
        <v>120.650002</v>
      </c>
      <c r="E2552" s="48">
        <v>119.599998</v>
      </c>
      <c r="F2552" s="48">
        <v>120.199997</v>
      </c>
      <c r="G2552" s="49">
        <v>36465300</v>
      </c>
      <c r="H2552" s="48">
        <v>97.663515000000004</v>
      </c>
      <c r="I2552" s="52">
        <f t="shared" si="293"/>
        <v>0.81250846453848091</v>
      </c>
      <c r="J2552" s="52">
        <f t="shared" ca="1" si="294"/>
        <v>1</v>
      </c>
      <c r="K2552" s="48">
        <f t="shared" si="289"/>
        <v>97.96</v>
      </c>
      <c r="L2552" s="48">
        <f t="shared" si="290"/>
        <v>98.03</v>
      </c>
      <c r="M2552" s="48">
        <f t="shared" si="291"/>
        <v>97.18</v>
      </c>
      <c r="N2552" s="48">
        <f t="shared" si="292"/>
        <v>97.66</v>
      </c>
      <c r="O2552" s="49">
        <f t="shared" ca="1" si="295"/>
        <v>36465300</v>
      </c>
    </row>
    <row r="2553" spans="1:15" x14ac:dyDescent="0.25">
      <c r="A2553">
        <v>2538</v>
      </c>
      <c r="B2553" s="93">
        <v>38512</v>
      </c>
      <c r="C2553" s="48">
        <v>119.739998</v>
      </c>
      <c r="D2553" s="48">
        <v>120.58000199999999</v>
      </c>
      <c r="E2553" s="48">
        <v>119.44000200000001</v>
      </c>
      <c r="F2553" s="48">
        <v>120.480003</v>
      </c>
      <c r="G2553" s="49">
        <v>56653300</v>
      </c>
      <c r="H2553" s="48">
        <v>97.891022000000007</v>
      </c>
      <c r="I2553" s="52">
        <f t="shared" si="293"/>
        <v>0.81250846250393938</v>
      </c>
      <c r="J2553" s="52">
        <f t="shared" ca="1" si="294"/>
        <v>1</v>
      </c>
      <c r="K2553" s="48">
        <f t="shared" si="289"/>
        <v>97.29</v>
      </c>
      <c r="L2553" s="48">
        <f t="shared" si="290"/>
        <v>97.97</v>
      </c>
      <c r="M2553" s="48">
        <f t="shared" si="291"/>
        <v>97.05</v>
      </c>
      <c r="N2553" s="48">
        <f t="shared" si="292"/>
        <v>97.89</v>
      </c>
      <c r="O2553" s="49">
        <f t="shared" ca="1" si="295"/>
        <v>56653300</v>
      </c>
    </row>
    <row r="2554" spans="1:15" x14ac:dyDescent="0.25">
      <c r="A2554">
        <v>2539</v>
      </c>
      <c r="B2554" s="93">
        <v>38511</v>
      </c>
      <c r="C2554" s="48">
        <v>120.43</v>
      </c>
      <c r="D2554" s="48">
        <v>120.589996</v>
      </c>
      <c r="E2554" s="48">
        <v>119.66999800000001</v>
      </c>
      <c r="F2554" s="48">
        <v>119.910004</v>
      </c>
      <c r="G2554" s="49">
        <v>46881200</v>
      </c>
      <c r="H2554" s="48">
        <v>97.427892999999997</v>
      </c>
      <c r="I2554" s="52">
        <f t="shared" si="293"/>
        <v>0.81250846259666543</v>
      </c>
      <c r="J2554" s="52">
        <f t="shared" ca="1" si="294"/>
        <v>1</v>
      </c>
      <c r="K2554" s="48">
        <f t="shared" si="289"/>
        <v>97.85</v>
      </c>
      <c r="L2554" s="48">
        <f t="shared" si="290"/>
        <v>97.98</v>
      </c>
      <c r="M2554" s="48">
        <f t="shared" si="291"/>
        <v>97.23</v>
      </c>
      <c r="N2554" s="48">
        <f t="shared" si="292"/>
        <v>97.43</v>
      </c>
      <c r="O2554" s="49">
        <f t="shared" ca="1" si="295"/>
        <v>46881200</v>
      </c>
    </row>
    <row r="2555" spans="1:15" x14ac:dyDescent="0.25">
      <c r="A2555">
        <v>2540</v>
      </c>
      <c r="B2555" s="93">
        <v>38510</v>
      </c>
      <c r="C2555" s="48">
        <v>120.389999</v>
      </c>
      <c r="D2555" s="48">
        <v>121.25</v>
      </c>
      <c r="E2555" s="48">
        <v>120.010002</v>
      </c>
      <c r="F2555" s="48">
        <v>120.129997</v>
      </c>
      <c r="G2555" s="49">
        <v>66501300</v>
      </c>
      <c r="H2555" s="48">
        <v>97.606639999999999</v>
      </c>
      <c r="I2555" s="52">
        <f t="shared" si="293"/>
        <v>0.81250846947078503</v>
      </c>
      <c r="J2555" s="52">
        <f t="shared" ca="1" si="294"/>
        <v>1</v>
      </c>
      <c r="K2555" s="48">
        <f t="shared" si="289"/>
        <v>97.82</v>
      </c>
      <c r="L2555" s="48">
        <f t="shared" si="290"/>
        <v>98.52</v>
      </c>
      <c r="M2555" s="48">
        <f t="shared" si="291"/>
        <v>97.51</v>
      </c>
      <c r="N2555" s="48">
        <f t="shared" si="292"/>
        <v>97.61</v>
      </c>
      <c r="O2555" s="49">
        <f t="shared" ca="1" si="295"/>
        <v>66501300</v>
      </c>
    </row>
    <row r="2556" spans="1:15" x14ac:dyDescent="0.25">
      <c r="A2556">
        <v>2541</v>
      </c>
      <c r="B2556" s="93">
        <v>38509</v>
      </c>
      <c r="C2556" s="48">
        <v>119.949997</v>
      </c>
      <c r="D2556" s="48">
        <v>120.199997</v>
      </c>
      <c r="E2556" s="48">
        <v>119.550003</v>
      </c>
      <c r="F2556" s="48">
        <v>120.040001</v>
      </c>
      <c r="G2556" s="49">
        <v>36046400</v>
      </c>
      <c r="H2556" s="48">
        <v>97.533517000000003</v>
      </c>
      <c r="I2556" s="52">
        <f t="shared" si="293"/>
        <v>0.81250846540729371</v>
      </c>
      <c r="J2556" s="52">
        <f t="shared" ca="1" si="294"/>
        <v>1</v>
      </c>
      <c r="K2556" s="48">
        <f t="shared" si="289"/>
        <v>97.46</v>
      </c>
      <c r="L2556" s="48">
        <f t="shared" si="290"/>
        <v>97.66</v>
      </c>
      <c r="M2556" s="48">
        <f t="shared" si="291"/>
        <v>97.14</v>
      </c>
      <c r="N2556" s="48">
        <f t="shared" si="292"/>
        <v>97.53</v>
      </c>
      <c r="O2556" s="49">
        <f t="shared" ca="1" si="295"/>
        <v>36046400</v>
      </c>
    </row>
    <row r="2557" spans="1:15" x14ac:dyDescent="0.25">
      <c r="A2557">
        <v>2542</v>
      </c>
      <c r="B2557" s="93">
        <v>38506</v>
      </c>
      <c r="C2557" s="48">
        <v>120.550003</v>
      </c>
      <c r="D2557" s="48">
        <v>120.889999</v>
      </c>
      <c r="E2557" s="48">
        <v>119.730003</v>
      </c>
      <c r="F2557" s="48">
        <v>120.150002</v>
      </c>
      <c r="G2557" s="49">
        <v>60999400</v>
      </c>
      <c r="H2557" s="48">
        <v>97.622893000000005</v>
      </c>
      <c r="I2557" s="52">
        <f t="shared" si="293"/>
        <v>0.81250845921750381</v>
      </c>
      <c r="J2557" s="52">
        <f t="shared" ca="1" si="294"/>
        <v>1</v>
      </c>
      <c r="K2557" s="48">
        <f t="shared" si="289"/>
        <v>97.95</v>
      </c>
      <c r="L2557" s="48">
        <f t="shared" si="290"/>
        <v>98.22</v>
      </c>
      <c r="M2557" s="48">
        <f t="shared" si="291"/>
        <v>97.28</v>
      </c>
      <c r="N2557" s="48">
        <f t="shared" si="292"/>
        <v>97.62</v>
      </c>
      <c r="O2557" s="49">
        <f t="shared" ca="1" si="295"/>
        <v>60999400</v>
      </c>
    </row>
    <row r="2558" spans="1:15" x14ac:dyDescent="0.25">
      <c r="A2558">
        <v>2543</v>
      </c>
      <c r="B2558" s="93">
        <v>38505</v>
      </c>
      <c r="C2558" s="48">
        <v>120.230003</v>
      </c>
      <c r="D2558" s="48">
        <v>120.839996</v>
      </c>
      <c r="E2558" s="48">
        <v>120.099998</v>
      </c>
      <c r="F2558" s="48">
        <v>120.760002</v>
      </c>
      <c r="G2558" s="49">
        <v>39704500</v>
      </c>
      <c r="H2558" s="48">
        <v>98.118523999999994</v>
      </c>
      <c r="I2558" s="52">
        <f t="shared" si="293"/>
        <v>0.81250846617243344</v>
      </c>
      <c r="J2558" s="52">
        <f t="shared" ca="1" si="294"/>
        <v>1</v>
      </c>
      <c r="K2558" s="48">
        <f t="shared" si="289"/>
        <v>97.69</v>
      </c>
      <c r="L2558" s="48">
        <f t="shared" si="290"/>
        <v>98.18</v>
      </c>
      <c r="M2558" s="48">
        <f t="shared" si="291"/>
        <v>97.58</v>
      </c>
      <c r="N2558" s="48">
        <f t="shared" si="292"/>
        <v>98.12</v>
      </c>
      <c r="O2558" s="49">
        <f t="shared" ca="1" si="295"/>
        <v>39704500</v>
      </c>
    </row>
    <row r="2559" spans="1:15" x14ac:dyDescent="0.25">
      <c r="A2559">
        <v>2544</v>
      </c>
      <c r="B2559" s="93">
        <v>38504</v>
      </c>
      <c r="C2559" s="48">
        <v>119.519997</v>
      </c>
      <c r="D2559" s="48">
        <v>120.91999800000001</v>
      </c>
      <c r="E2559" s="48">
        <v>119.449997</v>
      </c>
      <c r="F2559" s="48">
        <v>120.5</v>
      </c>
      <c r="G2559" s="49">
        <v>69611000</v>
      </c>
      <c r="H2559" s="48">
        <v>97.907269999999997</v>
      </c>
      <c r="I2559" s="52">
        <f t="shared" si="293"/>
        <v>0.81250846473029048</v>
      </c>
      <c r="J2559" s="52">
        <f t="shared" ca="1" si="294"/>
        <v>1</v>
      </c>
      <c r="K2559" s="48">
        <f t="shared" si="289"/>
        <v>97.11</v>
      </c>
      <c r="L2559" s="48">
        <f t="shared" si="290"/>
        <v>98.25</v>
      </c>
      <c r="M2559" s="48">
        <f t="shared" si="291"/>
        <v>97.05</v>
      </c>
      <c r="N2559" s="48">
        <f t="shared" si="292"/>
        <v>97.91</v>
      </c>
      <c r="O2559" s="49">
        <f t="shared" ca="1" si="295"/>
        <v>69611000</v>
      </c>
    </row>
    <row r="2560" spans="1:15" x14ac:dyDescent="0.25">
      <c r="A2560">
        <v>2545</v>
      </c>
      <c r="B2560" s="93">
        <v>38503</v>
      </c>
      <c r="C2560" s="48">
        <v>120.08000199999999</v>
      </c>
      <c r="D2560" s="48">
        <v>120.16999800000001</v>
      </c>
      <c r="E2560" s="48">
        <v>119.400002</v>
      </c>
      <c r="F2560" s="48">
        <v>119.480003</v>
      </c>
      <c r="G2560" s="49">
        <v>43377200</v>
      </c>
      <c r="H2560" s="48">
        <v>97.078513999999998</v>
      </c>
      <c r="I2560" s="52">
        <f t="shared" si="293"/>
        <v>0.81250846637491303</v>
      </c>
      <c r="J2560" s="52">
        <f t="shared" ca="1" si="294"/>
        <v>1</v>
      </c>
      <c r="K2560" s="48">
        <f t="shared" si="289"/>
        <v>97.57</v>
      </c>
      <c r="L2560" s="48">
        <f t="shared" si="290"/>
        <v>97.64</v>
      </c>
      <c r="M2560" s="48">
        <f t="shared" si="291"/>
        <v>97.01</v>
      </c>
      <c r="N2560" s="48">
        <f t="shared" si="292"/>
        <v>97.08</v>
      </c>
      <c r="O2560" s="49">
        <f t="shared" ca="1" si="295"/>
        <v>43377200</v>
      </c>
    </row>
    <row r="2561" spans="1:15" x14ac:dyDescent="0.25">
      <c r="A2561">
        <v>2546</v>
      </c>
      <c r="B2561" s="93">
        <v>38499</v>
      </c>
      <c r="C2561" s="48">
        <v>120.05999799999999</v>
      </c>
      <c r="D2561" s="48">
        <v>120.25</v>
      </c>
      <c r="E2561" s="48">
        <v>119.800003</v>
      </c>
      <c r="F2561" s="48">
        <v>120.25</v>
      </c>
      <c r="G2561" s="49">
        <v>24596100</v>
      </c>
      <c r="H2561" s="48">
        <v>97.704143000000002</v>
      </c>
      <c r="I2561" s="52">
        <f t="shared" si="293"/>
        <v>0.81250846569646573</v>
      </c>
      <c r="J2561" s="52">
        <f t="shared" ca="1" si="294"/>
        <v>1</v>
      </c>
      <c r="K2561" s="48">
        <f t="shared" si="289"/>
        <v>97.55</v>
      </c>
      <c r="L2561" s="48">
        <f t="shared" si="290"/>
        <v>97.7</v>
      </c>
      <c r="M2561" s="48">
        <f t="shared" si="291"/>
        <v>97.34</v>
      </c>
      <c r="N2561" s="48">
        <f t="shared" si="292"/>
        <v>97.7</v>
      </c>
      <c r="O2561" s="49">
        <f t="shared" ca="1" si="295"/>
        <v>24596100</v>
      </c>
    </row>
    <row r="2562" spans="1:15" x14ac:dyDescent="0.25">
      <c r="A2562">
        <v>2547</v>
      </c>
      <c r="B2562" s="93">
        <v>38498</v>
      </c>
      <c r="C2562" s="48">
        <v>119.790001</v>
      </c>
      <c r="D2562" s="48">
        <v>120.209999</v>
      </c>
      <c r="E2562" s="48">
        <v>119.620003</v>
      </c>
      <c r="F2562" s="48">
        <v>120.050003</v>
      </c>
      <c r="G2562" s="49">
        <v>43256200</v>
      </c>
      <c r="H2562" s="48">
        <v>97.541644000000005</v>
      </c>
      <c r="I2562" s="52">
        <f t="shared" si="293"/>
        <v>0.8125084678256943</v>
      </c>
      <c r="J2562" s="52">
        <f t="shared" ca="1" si="294"/>
        <v>1</v>
      </c>
      <c r="K2562" s="48">
        <f t="shared" si="289"/>
        <v>97.33</v>
      </c>
      <c r="L2562" s="48">
        <f t="shared" si="290"/>
        <v>97.67</v>
      </c>
      <c r="M2562" s="48">
        <f t="shared" si="291"/>
        <v>97.19</v>
      </c>
      <c r="N2562" s="48">
        <f t="shared" si="292"/>
        <v>97.54</v>
      </c>
      <c r="O2562" s="49">
        <f t="shared" ca="1" si="295"/>
        <v>43256200</v>
      </c>
    </row>
    <row r="2563" spans="1:15" x14ac:dyDescent="0.25">
      <c r="A2563">
        <v>2548</v>
      </c>
      <c r="B2563" s="93">
        <v>38497</v>
      </c>
      <c r="C2563" s="48">
        <v>119.349998</v>
      </c>
      <c r="D2563" s="48">
        <v>119.870003</v>
      </c>
      <c r="E2563" s="48">
        <v>118.83000199999999</v>
      </c>
      <c r="F2563" s="48">
        <v>119.410004</v>
      </c>
      <c r="G2563" s="49">
        <v>47608800</v>
      </c>
      <c r="H2563" s="48">
        <v>97.021638999999993</v>
      </c>
      <c r="I2563" s="52">
        <f t="shared" si="293"/>
        <v>0.81250846453367498</v>
      </c>
      <c r="J2563" s="52">
        <f t="shared" ca="1" si="294"/>
        <v>1</v>
      </c>
      <c r="K2563" s="48">
        <f t="shared" si="289"/>
        <v>96.97</v>
      </c>
      <c r="L2563" s="48">
        <f t="shared" si="290"/>
        <v>97.4</v>
      </c>
      <c r="M2563" s="48">
        <f t="shared" si="291"/>
        <v>96.55</v>
      </c>
      <c r="N2563" s="48">
        <f t="shared" si="292"/>
        <v>97.02</v>
      </c>
      <c r="O2563" s="49">
        <f t="shared" ca="1" si="295"/>
        <v>47608800</v>
      </c>
    </row>
    <row r="2564" spans="1:15" x14ac:dyDescent="0.25">
      <c r="A2564">
        <v>2549</v>
      </c>
      <c r="B2564" s="93">
        <v>38496</v>
      </c>
      <c r="C2564" s="48">
        <v>119.44000200000001</v>
      </c>
      <c r="D2564" s="48">
        <v>119.83000199999999</v>
      </c>
      <c r="E2564" s="48">
        <v>119.199997</v>
      </c>
      <c r="F2564" s="48">
        <v>119.5</v>
      </c>
      <c r="G2564" s="49">
        <v>50654100</v>
      </c>
      <c r="H2564" s="48">
        <v>97.094761000000005</v>
      </c>
      <c r="I2564" s="52">
        <f t="shared" si="293"/>
        <v>0.81250846025104606</v>
      </c>
      <c r="J2564" s="52">
        <f t="shared" ca="1" si="294"/>
        <v>1</v>
      </c>
      <c r="K2564" s="48">
        <f t="shared" si="289"/>
        <v>97.05</v>
      </c>
      <c r="L2564" s="48">
        <f t="shared" si="290"/>
        <v>97.36</v>
      </c>
      <c r="M2564" s="48">
        <f t="shared" si="291"/>
        <v>96.85</v>
      </c>
      <c r="N2564" s="48">
        <f t="shared" si="292"/>
        <v>97.09</v>
      </c>
      <c r="O2564" s="49">
        <f t="shared" ca="1" si="295"/>
        <v>50654100</v>
      </c>
    </row>
    <row r="2565" spans="1:15" x14ac:dyDescent="0.25">
      <c r="A2565">
        <v>2550</v>
      </c>
      <c r="B2565" s="93">
        <v>38495</v>
      </c>
      <c r="C2565" s="48">
        <v>119.209999</v>
      </c>
      <c r="D2565" s="48">
        <v>120.040001</v>
      </c>
      <c r="E2565" s="48">
        <v>119.19000200000001</v>
      </c>
      <c r="F2565" s="48">
        <v>119.779999</v>
      </c>
      <c r="G2565" s="49">
        <v>51047900</v>
      </c>
      <c r="H2565" s="48">
        <v>97.322263000000007</v>
      </c>
      <c r="I2565" s="52">
        <f t="shared" si="293"/>
        <v>0.81250846395482101</v>
      </c>
      <c r="J2565" s="52">
        <f t="shared" ca="1" si="294"/>
        <v>1</v>
      </c>
      <c r="K2565" s="48">
        <f t="shared" si="289"/>
        <v>96.86</v>
      </c>
      <c r="L2565" s="48">
        <f t="shared" si="290"/>
        <v>97.53</v>
      </c>
      <c r="M2565" s="48">
        <f t="shared" si="291"/>
        <v>96.84</v>
      </c>
      <c r="N2565" s="48">
        <f t="shared" si="292"/>
        <v>97.32</v>
      </c>
      <c r="O2565" s="49">
        <f t="shared" ca="1" si="295"/>
        <v>51047900</v>
      </c>
    </row>
    <row r="2566" spans="1:15" x14ac:dyDescent="0.25">
      <c r="A2566">
        <v>2551</v>
      </c>
      <c r="B2566" s="93">
        <v>38492</v>
      </c>
      <c r="C2566" s="48">
        <v>119.339996</v>
      </c>
      <c r="D2566" s="48">
        <v>119.389999</v>
      </c>
      <c r="E2566" s="48">
        <v>118.739998</v>
      </c>
      <c r="F2566" s="48">
        <v>119.120003</v>
      </c>
      <c r="G2566" s="49">
        <v>46345500</v>
      </c>
      <c r="H2566" s="48">
        <v>96.786010000000005</v>
      </c>
      <c r="I2566" s="52">
        <f t="shared" si="293"/>
        <v>0.81250845838209063</v>
      </c>
      <c r="J2566" s="52">
        <f t="shared" ca="1" si="294"/>
        <v>1</v>
      </c>
      <c r="K2566" s="48">
        <f t="shared" si="289"/>
        <v>96.96</v>
      </c>
      <c r="L2566" s="48">
        <f t="shared" si="290"/>
        <v>97.01</v>
      </c>
      <c r="M2566" s="48">
        <f t="shared" si="291"/>
        <v>96.48</v>
      </c>
      <c r="N2566" s="48">
        <f t="shared" si="292"/>
        <v>96.79</v>
      </c>
      <c r="O2566" s="49">
        <f t="shared" ca="1" si="295"/>
        <v>46345500</v>
      </c>
    </row>
    <row r="2567" spans="1:15" x14ac:dyDescent="0.25">
      <c r="A2567">
        <v>2552</v>
      </c>
      <c r="B2567" s="93">
        <v>38491</v>
      </c>
      <c r="C2567" s="48">
        <v>119.019997</v>
      </c>
      <c r="D2567" s="48">
        <v>119.410004</v>
      </c>
      <c r="E2567" s="48">
        <v>118.699997</v>
      </c>
      <c r="F2567" s="48">
        <v>119.290001</v>
      </c>
      <c r="G2567" s="49">
        <v>61768100</v>
      </c>
      <c r="H2567" s="48">
        <v>96.924135000000007</v>
      </c>
      <c r="I2567" s="52">
        <f t="shared" si="293"/>
        <v>0.81250845995046983</v>
      </c>
      <c r="J2567" s="52">
        <f t="shared" ca="1" si="294"/>
        <v>1</v>
      </c>
      <c r="K2567" s="48">
        <f t="shared" si="289"/>
        <v>96.7</v>
      </c>
      <c r="L2567" s="48">
        <f t="shared" si="290"/>
        <v>97.02</v>
      </c>
      <c r="M2567" s="48">
        <f t="shared" si="291"/>
        <v>96.44</v>
      </c>
      <c r="N2567" s="48">
        <f t="shared" si="292"/>
        <v>96.92</v>
      </c>
      <c r="O2567" s="49">
        <f t="shared" ca="1" si="295"/>
        <v>61768100</v>
      </c>
    </row>
    <row r="2568" spans="1:15" x14ac:dyDescent="0.25">
      <c r="A2568">
        <v>2553</v>
      </c>
      <c r="B2568" s="93">
        <v>38490</v>
      </c>
      <c r="C2568" s="48">
        <v>118.089996</v>
      </c>
      <c r="D2568" s="48">
        <v>119.08000199999999</v>
      </c>
      <c r="E2568" s="48">
        <v>118.010002</v>
      </c>
      <c r="F2568" s="48">
        <v>118.790001</v>
      </c>
      <c r="G2568" s="49">
        <v>77944900</v>
      </c>
      <c r="H2568" s="48">
        <v>96.517881000000003</v>
      </c>
      <c r="I2568" s="52">
        <f t="shared" si="293"/>
        <v>0.81250846188645121</v>
      </c>
      <c r="J2568" s="52">
        <f t="shared" ca="1" si="294"/>
        <v>1</v>
      </c>
      <c r="K2568" s="48">
        <f t="shared" si="289"/>
        <v>95.95</v>
      </c>
      <c r="L2568" s="48">
        <f t="shared" si="290"/>
        <v>96.75</v>
      </c>
      <c r="M2568" s="48">
        <f t="shared" si="291"/>
        <v>95.88</v>
      </c>
      <c r="N2568" s="48">
        <f t="shared" si="292"/>
        <v>96.52</v>
      </c>
      <c r="O2568" s="49">
        <f t="shared" ca="1" si="295"/>
        <v>77944900</v>
      </c>
    </row>
    <row r="2569" spans="1:15" x14ac:dyDescent="0.25">
      <c r="A2569">
        <v>2554</v>
      </c>
      <c r="B2569" s="93">
        <v>38489</v>
      </c>
      <c r="C2569" s="48">
        <v>116.410004</v>
      </c>
      <c r="D2569" s="48">
        <v>117.699997</v>
      </c>
      <c r="E2569" s="48">
        <v>116.160004</v>
      </c>
      <c r="F2569" s="48">
        <v>117.58000199999999</v>
      </c>
      <c r="G2569" s="49">
        <v>61071800</v>
      </c>
      <c r="H2569" s="48">
        <v>95.534746999999996</v>
      </c>
      <c r="I2569" s="52">
        <f t="shared" si="293"/>
        <v>0.81250846551269829</v>
      </c>
      <c r="J2569" s="52">
        <f t="shared" ca="1" si="294"/>
        <v>1</v>
      </c>
      <c r="K2569" s="48">
        <f t="shared" si="289"/>
        <v>94.58</v>
      </c>
      <c r="L2569" s="48">
        <f t="shared" si="290"/>
        <v>95.63</v>
      </c>
      <c r="M2569" s="48">
        <f t="shared" si="291"/>
        <v>94.38</v>
      </c>
      <c r="N2569" s="48">
        <f t="shared" si="292"/>
        <v>95.53</v>
      </c>
      <c r="O2569" s="49">
        <f t="shared" ca="1" si="295"/>
        <v>61071800</v>
      </c>
    </row>
    <row r="2570" spans="1:15" x14ac:dyDescent="0.25">
      <c r="A2570">
        <v>2555</v>
      </c>
      <c r="B2570" s="93">
        <v>38488</v>
      </c>
      <c r="C2570" s="48">
        <v>115.699997</v>
      </c>
      <c r="D2570" s="48">
        <v>116.839996</v>
      </c>
      <c r="E2570" s="48">
        <v>115.660004</v>
      </c>
      <c r="F2570" s="48">
        <v>116.800003</v>
      </c>
      <c r="G2570" s="49">
        <v>49207000</v>
      </c>
      <c r="H2570" s="48">
        <v>94.900991000000005</v>
      </c>
      <c r="I2570" s="52">
        <f t="shared" si="293"/>
        <v>0.81250846371981689</v>
      </c>
      <c r="J2570" s="52">
        <f t="shared" ca="1" si="294"/>
        <v>1</v>
      </c>
      <c r="K2570" s="48">
        <f t="shared" si="289"/>
        <v>94.01</v>
      </c>
      <c r="L2570" s="48">
        <f t="shared" si="290"/>
        <v>94.93</v>
      </c>
      <c r="M2570" s="48">
        <f t="shared" si="291"/>
        <v>93.97</v>
      </c>
      <c r="N2570" s="48">
        <f t="shared" si="292"/>
        <v>94.9</v>
      </c>
      <c r="O2570" s="49">
        <f t="shared" ca="1" si="295"/>
        <v>49207000</v>
      </c>
    </row>
    <row r="2571" spans="1:15" x14ac:dyDescent="0.25">
      <c r="A2571">
        <v>2556</v>
      </c>
      <c r="B2571" s="93">
        <v>38485</v>
      </c>
      <c r="C2571" s="48">
        <v>116.300003</v>
      </c>
      <c r="D2571" s="48">
        <v>116.620003</v>
      </c>
      <c r="E2571" s="48">
        <v>114.800003</v>
      </c>
      <c r="F2571" s="48">
        <v>115.720001</v>
      </c>
      <c r="G2571" s="49">
        <v>85267000</v>
      </c>
      <c r="H2571" s="48">
        <v>94.023480000000006</v>
      </c>
      <c r="I2571" s="52">
        <f t="shared" si="293"/>
        <v>0.8125084616962629</v>
      </c>
      <c r="J2571" s="52">
        <f t="shared" ca="1" si="294"/>
        <v>1</v>
      </c>
      <c r="K2571" s="48">
        <f t="shared" si="289"/>
        <v>94.49</v>
      </c>
      <c r="L2571" s="48">
        <f t="shared" si="290"/>
        <v>94.75</v>
      </c>
      <c r="M2571" s="48">
        <f t="shared" si="291"/>
        <v>93.28</v>
      </c>
      <c r="N2571" s="48">
        <f t="shared" si="292"/>
        <v>94.02</v>
      </c>
      <c r="O2571" s="49">
        <f t="shared" ca="1" si="295"/>
        <v>85267000</v>
      </c>
    </row>
    <row r="2572" spans="1:15" x14ac:dyDescent="0.25">
      <c r="A2572">
        <v>2557</v>
      </c>
      <c r="B2572" s="93">
        <v>38484</v>
      </c>
      <c r="C2572" s="48">
        <v>117.32</v>
      </c>
      <c r="D2572" s="48">
        <v>117.589996</v>
      </c>
      <c r="E2572" s="48">
        <v>115.949997</v>
      </c>
      <c r="F2572" s="48">
        <v>115.949997</v>
      </c>
      <c r="G2572" s="49">
        <v>95086800</v>
      </c>
      <c r="H2572" s="48">
        <v>94.210353999999995</v>
      </c>
      <c r="I2572" s="52">
        <f t="shared" si="293"/>
        <v>0.81250846431673474</v>
      </c>
      <c r="J2572" s="52">
        <f t="shared" ca="1" si="294"/>
        <v>1</v>
      </c>
      <c r="K2572" s="48">
        <f t="shared" si="289"/>
        <v>95.32</v>
      </c>
      <c r="L2572" s="48">
        <f t="shared" si="290"/>
        <v>95.54</v>
      </c>
      <c r="M2572" s="48">
        <f t="shared" si="291"/>
        <v>94.21</v>
      </c>
      <c r="N2572" s="48">
        <f t="shared" si="292"/>
        <v>94.21</v>
      </c>
      <c r="O2572" s="49">
        <f t="shared" ca="1" si="295"/>
        <v>95086800</v>
      </c>
    </row>
    <row r="2573" spans="1:15" x14ac:dyDescent="0.25">
      <c r="A2573">
        <v>2558</v>
      </c>
      <c r="B2573" s="93">
        <v>38483</v>
      </c>
      <c r="C2573" s="48">
        <v>116.93</v>
      </c>
      <c r="D2573" s="48">
        <v>117.400002</v>
      </c>
      <c r="E2573" s="48">
        <v>115.849998</v>
      </c>
      <c r="F2573" s="48">
        <v>117.239998</v>
      </c>
      <c r="G2573" s="49">
        <v>91647400</v>
      </c>
      <c r="H2573" s="48">
        <v>95.258491000000006</v>
      </c>
      <c r="I2573" s="52">
        <f t="shared" si="293"/>
        <v>0.81250846660710452</v>
      </c>
      <c r="J2573" s="52">
        <f t="shared" ca="1" si="294"/>
        <v>1</v>
      </c>
      <c r="K2573" s="48">
        <f t="shared" si="289"/>
        <v>95.01</v>
      </c>
      <c r="L2573" s="48">
        <f t="shared" si="290"/>
        <v>95.39</v>
      </c>
      <c r="M2573" s="48">
        <f t="shared" si="291"/>
        <v>94.13</v>
      </c>
      <c r="N2573" s="48">
        <f t="shared" si="292"/>
        <v>95.26</v>
      </c>
      <c r="O2573" s="49">
        <f t="shared" ca="1" si="295"/>
        <v>91647400</v>
      </c>
    </row>
    <row r="2574" spans="1:15" x14ac:dyDescent="0.25">
      <c r="A2574">
        <v>2559</v>
      </c>
      <c r="B2574" s="93">
        <v>38482</v>
      </c>
      <c r="C2574" s="48">
        <v>117.360001</v>
      </c>
      <c r="D2574" s="48">
        <v>117.5</v>
      </c>
      <c r="E2574" s="48">
        <v>116.389999</v>
      </c>
      <c r="F2574" s="48">
        <v>116.599998</v>
      </c>
      <c r="G2574" s="49">
        <v>74613500</v>
      </c>
      <c r="H2574" s="48">
        <v>94.738485999999995</v>
      </c>
      <c r="I2574" s="52">
        <f t="shared" si="293"/>
        <v>0.8125084701974008</v>
      </c>
      <c r="J2574" s="52">
        <f t="shared" ca="1" si="294"/>
        <v>1</v>
      </c>
      <c r="K2574" s="48">
        <f t="shared" si="289"/>
        <v>95.36</v>
      </c>
      <c r="L2574" s="48">
        <f t="shared" si="290"/>
        <v>95.47</v>
      </c>
      <c r="M2574" s="48">
        <f t="shared" si="291"/>
        <v>94.57</v>
      </c>
      <c r="N2574" s="48">
        <f t="shared" si="292"/>
        <v>94.74</v>
      </c>
      <c r="O2574" s="49">
        <f t="shared" ca="1" si="295"/>
        <v>74613500</v>
      </c>
    </row>
    <row r="2575" spans="1:15" x14ac:dyDescent="0.25">
      <c r="A2575">
        <v>2560</v>
      </c>
      <c r="B2575" s="93">
        <v>38481</v>
      </c>
      <c r="C2575" s="48">
        <v>117.209999</v>
      </c>
      <c r="D2575" s="48">
        <v>118.08000199999999</v>
      </c>
      <c r="E2575" s="48">
        <v>117.050003</v>
      </c>
      <c r="F2575" s="48">
        <v>117.82</v>
      </c>
      <c r="G2575" s="49">
        <v>43750500</v>
      </c>
      <c r="H2575" s="48">
        <v>95.729747000000003</v>
      </c>
      <c r="I2575" s="52">
        <f t="shared" si="293"/>
        <v>0.81250846206077076</v>
      </c>
      <c r="J2575" s="52">
        <f t="shared" ca="1" si="294"/>
        <v>1</v>
      </c>
      <c r="K2575" s="48">
        <f t="shared" si="289"/>
        <v>95.23</v>
      </c>
      <c r="L2575" s="48">
        <f t="shared" si="290"/>
        <v>95.94</v>
      </c>
      <c r="M2575" s="48">
        <f t="shared" si="291"/>
        <v>95.1</v>
      </c>
      <c r="N2575" s="48">
        <f t="shared" si="292"/>
        <v>95.73</v>
      </c>
      <c r="O2575" s="49">
        <f t="shared" ca="1" si="295"/>
        <v>43750500</v>
      </c>
    </row>
    <row r="2576" spans="1:15" x14ac:dyDescent="0.25">
      <c r="A2576">
        <v>2561</v>
      </c>
      <c r="B2576" s="93">
        <v>38478</v>
      </c>
      <c r="C2576" s="48">
        <v>117.93</v>
      </c>
      <c r="D2576" s="48">
        <v>117.989998</v>
      </c>
      <c r="E2576" s="48">
        <v>117.05999799999999</v>
      </c>
      <c r="F2576" s="48">
        <v>117.089996</v>
      </c>
      <c r="G2576" s="49">
        <v>67415400</v>
      </c>
      <c r="H2576" s="48">
        <v>95.136612999999997</v>
      </c>
      <c r="I2576" s="52">
        <f t="shared" si="293"/>
        <v>0.81250846571042667</v>
      </c>
      <c r="J2576" s="52">
        <f t="shared" ca="1" si="294"/>
        <v>1</v>
      </c>
      <c r="K2576" s="48">
        <f t="shared" ref="K2576:K2639" si="296">ROUND($I2576*C2576,2)</f>
        <v>95.82</v>
      </c>
      <c r="L2576" s="48">
        <f t="shared" ref="L2576:L2639" si="297">ROUND($I2576*D2576,2)</f>
        <v>95.87</v>
      </c>
      <c r="M2576" s="48">
        <f t="shared" ref="M2576:M2639" si="298">ROUND($I2576*E2576,2)</f>
        <v>95.11</v>
      </c>
      <c r="N2576" s="48">
        <f t="shared" ref="N2576:N2639" si="299">ROUND($I2576*F2576,2)</f>
        <v>95.14</v>
      </c>
      <c r="O2576" s="49">
        <f t="shared" ca="1" si="295"/>
        <v>67415400</v>
      </c>
    </row>
    <row r="2577" spans="1:15" x14ac:dyDescent="0.25">
      <c r="A2577">
        <v>2562</v>
      </c>
      <c r="B2577" s="93">
        <v>38477</v>
      </c>
      <c r="C2577" s="48">
        <v>117.66999800000001</v>
      </c>
      <c r="D2577" s="48">
        <v>118</v>
      </c>
      <c r="E2577" s="48">
        <v>116.739998</v>
      </c>
      <c r="F2577" s="48">
        <v>117.459999</v>
      </c>
      <c r="G2577" s="49">
        <v>96906700</v>
      </c>
      <c r="H2577" s="48">
        <v>95.437242999999995</v>
      </c>
      <c r="I2577" s="52">
        <f t="shared" si="293"/>
        <v>0.8125084608590879</v>
      </c>
      <c r="J2577" s="52">
        <f t="shared" ca="1" si="294"/>
        <v>1</v>
      </c>
      <c r="K2577" s="48">
        <f t="shared" si="296"/>
        <v>95.61</v>
      </c>
      <c r="L2577" s="48">
        <f t="shared" si="297"/>
        <v>95.88</v>
      </c>
      <c r="M2577" s="48">
        <f t="shared" si="298"/>
        <v>94.85</v>
      </c>
      <c r="N2577" s="48">
        <f t="shared" si="299"/>
        <v>95.44</v>
      </c>
      <c r="O2577" s="49">
        <f t="shared" ca="1" si="295"/>
        <v>96906700</v>
      </c>
    </row>
    <row r="2578" spans="1:15" x14ac:dyDescent="0.25">
      <c r="A2578">
        <v>2563</v>
      </c>
      <c r="B2578" s="93">
        <v>38476</v>
      </c>
      <c r="C2578" s="48">
        <v>116.650002</v>
      </c>
      <c r="D2578" s="48">
        <v>117.75</v>
      </c>
      <c r="E2578" s="48">
        <v>116.279999</v>
      </c>
      <c r="F2578" s="48">
        <v>117.5</v>
      </c>
      <c r="G2578" s="49">
        <v>81055700</v>
      </c>
      <c r="H2578" s="48">
        <v>95.469745000000003</v>
      </c>
      <c r="I2578" s="52">
        <f t="shared" ref="I2578:I2641" si="300">H2578/F2578</f>
        <v>0.81250846808510646</v>
      </c>
      <c r="J2578" s="52">
        <f t="shared" ref="J2578:J2641" ca="1" si="301">INDEX(OFFSET($T$15,0,0,$S$13+1,1),MATCH(B2578,OFFSET($Q$15,0,0,$S$13+1,1),-1))</f>
        <v>1</v>
      </c>
      <c r="K2578" s="48">
        <f t="shared" si="296"/>
        <v>94.78</v>
      </c>
      <c r="L2578" s="48">
        <f t="shared" si="297"/>
        <v>95.67</v>
      </c>
      <c r="M2578" s="48">
        <f t="shared" si="298"/>
        <v>94.48</v>
      </c>
      <c r="N2578" s="48">
        <f t="shared" si="299"/>
        <v>95.47</v>
      </c>
      <c r="O2578" s="49">
        <f t="shared" ref="O2578:O2641" ca="1" si="302">G2578*J2578</f>
        <v>81055700</v>
      </c>
    </row>
    <row r="2579" spans="1:15" x14ac:dyDescent="0.25">
      <c r="A2579">
        <v>2564</v>
      </c>
      <c r="B2579" s="93">
        <v>38475</v>
      </c>
      <c r="C2579" s="48">
        <v>116.07</v>
      </c>
      <c r="D2579" s="48">
        <v>116.849998</v>
      </c>
      <c r="E2579" s="48">
        <v>115.69000200000001</v>
      </c>
      <c r="F2579" s="48">
        <v>116.599998</v>
      </c>
      <c r="G2579" s="49">
        <v>86000300</v>
      </c>
      <c r="H2579" s="48">
        <v>94.738485999999995</v>
      </c>
      <c r="I2579" s="52">
        <f t="shared" si="300"/>
        <v>0.8125084701974008</v>
      </c>
      <c r="J2579" s="52">
        <f t="shared" ca="1" si="301"/>
        <v>1</v>
      </c>
      <c r="K2579" s="48">
        <f t="shared" si="296"/>
        <v>94.31</v>
      </c>
      <c r="L2579" s="48">
        <f t="shared" si="297"/>
        <v>94.94</v>
      </c>
      <c r="M2579" s="48">
        <f t="shared" si="298"/>
        <v>94</v>
      </c>
      <c r="N2579" s="48">
        <f t="shared" si="299"/>
        <v>94.74</v>
      </c>
      <c r="O2579" s="49">
        <f t="shared" ca="1" si="302"/>
        <v>86000300</v>
      </c>
    </row>
    <row r="2580" spans="1:15" x14ac:dyDescent="0.25">
      <c r="A2580">
        <v>2565</v>
      </c>
      <c r="B2580" s="93">
        <v>38474</v>
      </c>
      <c r="C2580" s="48">
        <v>116.07</v>
      </c>
      <c r="D2580" s="48">
        <v>116.410004</v>
      </c>
      <c r="E2580" s="48">
        <v>115.519997</v>
      </c>
      <c r="F2580" s="48">
        <v>116.400002</v>
      </c>
      <c r="G2580" s="49">
        <v>56026400</v>
      </c>
      <c r="H2580" s="48">
        <v>94.575986</v>
      </c>
      <c r="I2580" s="52">
        <f t="shared" si="300"/>
        <v>0.81250845682975159</v>
      </c>
      <c r="J2580" s="52">
        <f t="shared" ca="1" si="301"/>
        <v>1</v>
      </c>
      <c r="K2580" s="48">
        <f t="shared" si="296"/>
        <v>94.31</v>
      </c>
      <c r="L2580" s="48">
        <f t="shared" si="297"/>
        <v>94.58</v>
      </c>
      <c r="M2580" s="48">
        <f t="shared" si="298"/>
        <v>93.86</v>
      </c>
      <c r="N2580" s="48">
        <f t="shared" si="299"/>
        <v>94.58</v>
      </c>
      <c r="O2580" s="49">
        <f t="shared" ca="1" si="302"/>
        <v>56026400</v>
      </c>
    </row>
    <row r="2581" spans="1:15" x14ac:dyDescent="0.25">
      <c r="A2581">
        <v>2566</v>
      </c>
      <c r="B2581" s="93">
        <v>38471</v>
      </c>
      <c r="C2581" s="48">
        <v>115.07</v>
      </c>
      <c r="D2581" s="48">
        <v>115.870003</v>
      </c>
      <c r="E2581" s="48">
        <v>113.970001</v>
      </c>
      <c r="F2581" s="48">
        <v>115.75</v>
      </c>
      <c r="G2581" s="49">
        <v>103993800</v>
      </c>
      <c r="H2581" s="48">
        <v>94.047854999999998</v>
      </c>
      <c r="I2581" s="52">
        <f t="shared" si="300"/>
        <v>0.81250846652267816</v>
      </c>
      <c r="J2581" s="52">
        <f t="shared" ca="1" si="301"/>
        <v>1</v>
      </c>
      <c r="K2581" s="48">
        <f t="shared" si="296"/>
        <v>93.5</v>
      </c>
      <c r="L2581" s="48">
        <f t="shared" si="297"/>
        <v>94.15</v>
      </c>
      <c r="M2581" s="48">
        <f t="shared" si="298"/>
        <v>92.6</v>
      </c>
      <c r="N2581" s="48">
        <f t="shared" si="299"/>
        <v>94.05</v>
      </c>
      <c r="O2581" s="49">
        <f t="shared" ca="1" si="302"/>
        <v>103993800</v>
      </c>
    </row>
    <row r="2582" spans="1:15" x14ac:dyDescent="0.25">
      <c r="A2582">
        <v>2567</v>
      </c>
      <c r="B2582" s="93">
        <v>38470</v>
      </c>
      <c r="C2582" s="48">
        <v>115.269997</v>
      </c>
      <c r="D2582" s="48">
        <v>115.68</v>
      </c>
      <c r="E2582" s="48">
        <v>114.199997</v>
      </c>
      <c r="F2582" s="48">
        <v>114.199997</v>
      </c>
      <c r="G2582" s="49">
        <v>72481500</v>
      </c>
      <c r="H2582" s="48">
        <v>92.788464000000005</v>
      </c>
      <c r="I2582" s="52">
        <f t="shared" si="300"/>
        <v>0.8125084626753537</v>
      </c>
      <c r="J2582" s="52">
        <f t="shared" ca="1" si="301"/>
        <v>1</v>
      </c>
      <c r="K2582" s="48">
        <f t="shared" si="296"/>
        <v>93.66</v>
      </c>
      <c r="L2582" s="48">
        <f t="shared" si="297"/>
        <v>93.99</v>
      </c>
      <c r="M2582" s="48">
        <f t="shared" si="298"/>
        <v>92.79</v>
      </c>
      <c r="N2582" s="48">
        <f t="shared" si="299"/>
        <v>92.79</v>
      </c>
      <c r="O2582" s="49">
        <f t="shared" ca="1" si="302"/>
        <v>72481500</v>
      </c>
    </row>
    <row r="2583" spans="1:15" x14ac:dyDescent="0.25">
      <c r="A2583">
        <v>2568</v>
      </c>
      <c r="B2583" s="93">
        <v>38469</v>
      </c>
      <c r="C2583" s="48">
        <v>114.860001</v>
      </c>
      <c r="D2583" s="48">
        <v>116.07</v>
      </c>
      <c r="E2583" s="48">
        <v>114.44000200000001</v>
      </c>
      <c r="F2583" s="48">
        <v>115.650002</v>
      </c>
      <c r="G2583" s="49">
        <v>84131900</v>
      </c>
      <c r="H2583" s="48">
        <v>93.966605000000001</v>
      </c>
      <c r="I2583" s="52">
        <f t="shared" si="300"/>
        <v>0.81250845979233099</v>
      </c>
      <c r="J2583" s="52">
        <f t="shared" ca="1" si="301"/>
        <v>1</v>
      </c>
      <c r="K2583" s="48">
        <f t="shared" si="296"/>
        <v>93.32</v>
      </c>
      <c r="L2583" s="48">
        <f t="shared" si="297"/>
        <v>94.31</v>
      </c>
      <c r="M2583" s="48">
        <f t="shared" si="298"/>
        <v>92.98</v>
      </c>
      <c r="N2583" s="48">
        <f t="shared" si="299"/>
        <v>93.97</v>
      </c>
      <c r="O2583" s="49">
        <f t="shared" ca="1" si="302"/>
        <v>84131900</v>
      </c>
    </row>
    <row r="2584" spans="1:15" x14ac:dyDescent="0.25">
      <c r="A2584">
        <v>2569</v>
      </c>
      <c r="B2584" s="93">
        <v>38468</v>
      </c>
      <c r="C2584" s="48">
        <v>115.959999</v>
      </c>
      <c r="D2584" s="48">
        <v>116.769997</v>
      </c>
      <c r="E2584" s="48">
        <v>115.150002</v>
      </c>
      <c r="F2584" s="48">
        <v>115.199997</v>
      </c>
      <c r="G2584" s="49">
        <v>72626000</v>
      </c>
      <c r="H2584" s="48">
        <v>93.600972999999996</v>
      </c>
      <c r="I2584" s="52">
        <f t="shared" si="300"/>
        <v>0.81250846733963022</v>
      </c>
      <c r="J2584" s="52">
        <f t="shared" ca="1" si="301"/>
        <v>1</v>
      </c>
      <c r="K2584" s="48">
        <f t="shared" si="296"/>
        <v>94.22</v>
      </c>
      <c r="L2584" s="48">
        <f t="shared" si="297"/>
        <v>94.88</v>
      </c>
      <c r="M2584" s="48">
        <f t="shared" si="298"/>
        <v>93.56</v>
      </c>
      <c r="N2584" s="48">
        <f t="shared" si="299"/>
        <v>93.6</v>
      </c>
      <c r="O2584" s="49">
        <f t="shared" ca="1" si="302"/>
        <v>72626000</v>
      </c>
    </row>
    <row r="2585" spans="1:15" x14ac:dyDescent="0.25">
      <c r="A2585">
        <v>2570</v>
      </c>
      <c r="B2585" s="93">
        <v>38467</v>
      </c>
      <c r="C2585" s="48">
        <v>115.860001</v>
      </c>
      <c r="D2585" s="48">
        <v>116.5</v>
      </c>
      <c r="E2585" s="48">
        <v>115.720001</v>
      </c>
      <c r="F2585" s="48">
        <v>116.33000199999999</v>
      </c>
      <c r="G2585" s="49">
        <v>52284100</v>
      </c>
      <c r="H2585" s="48">
        <v>94.519110999999995</v>
      </c>
      <c r="I2585" s="52">
        <f t="shared" si="300"/>
        <v>0.8125084619185341</v>
      </c>
      <c r="J2585" s="52">
        <f t="shared" ca="1" si="301"/>
        <v>1</v>
      </c>
      <c r="K2585" s="48">
        <f t="shared" si="296"/>
        <v>94.14</v>
      </c>
      <c r="L2585" s="48">
        <f t="shared" si="297"/>
        <v>94.66</v>
      </c>
      <c r="M2585" s="48">
        <f t="shared" si="298"/>
        <v>94.02</v>
      </c>
      <c r="N2585" s="48">
        <f t="shared" si="299"/>
        <v>94.52</v>
      </c>
      <c r="O2585" s="49">
        <f t="shared" ca="1" si="302"/>
        <v>52284100</v>
      </c>
    </row>
    <row r="2586" spans="1:15" x14ac:dyDescent="0.25">
      <c r="A2586">
        <v>2571</v>
      </c>
      <c r="B2586" s="93">
        <v>38464</v>
      </c>
      <c r="C2586" s="48">
        <v>115.739998</v>
      </c>
      <c r="D2586" s="48">
        <v>116.5</v>
      </c>
      <c r="E2586" s="48">
        <v>114.269997</v>
      </c>
      <c r="F2586" s="48">
        <v>115.57</v>
      </c>
      <c r="G2586" s="49">
        <v>88845800</v>
      </c>
      <c r="H2586" s="48">
        <v>93.901602999999994</v>
      </c>
      <c r="I2586" s="52">
        <f t="shared" si="300"/>
        <v>0.81250846240373797</v>
      </c>
      <c r="J2586" s="52">
        <f t="shared" ca="1" si="301"/>
        <v>1</v>
      </c>
      <c r="K2586" s="48">
        <f t="shared" si="296"/>
        <v>94.04</v>
      </c>
      <c r="L2586" s="48">
        <f t="shared" si="297"/>
        <v>94.66</v>
      </c>
      <c r="M2586" s="48">
        <f t="shared" si="298"/>
        <v>92.85</v>
      </c>
      <c r="N2586" s="48">
        <f t="shared" si="299"/>
        <v>93.9</v>
      </c>
      <c r="O2586" s="49">
        <f t="shared" ca="1" si="302"/>
        <v>88845800</v>
      </c>
    </row>
    <row r="2587" spans="1:15" x14ac:dyDescent="0.25">
      <c r="A2587">
        <v>2572</v>
      </c>
      <c r="B2587" s="93">
        <v>38463</v>
      </c>
      <c r="C2587" s="48">
        <v>114.790001</v>
      </c>
      <c r="D2587" s="48">
        <v>116.209999</v>
      </c>
      <c r="E2587" s="48">
        <v>114.379997</v>
      </c>
      <c r="F2587" s="48">
        <v>116.010002</v>
      </c>
      <c r="G2587" s="49">
        <v>86952200</v>
      </c>
      <c r="H2587" s="48">
        <v>94.259108999999995</v>
      </c>
      <c r="I2587" s="52">
        <f t="shared" si="300"/>
        <v>0.81250846801985221</v>
      </c>
      <c r="J2587" s="52">
        <f t="shared" ca="1" si="301"/>
        <v>1</v>
      </c>
      <c r="K2587" s="48">
        <f t="shared" si="296"/>
        <v>93.27</v>
      </c>
      <c r="L2587" s="48">
        <f t="shared" si="297"/>
        <v>94.42</v>
      </c>
      <c r="M2587" s="48">
        <f t="shared" si="298"/>
        <v>92.93</v>
      </c>
      <c r="N2587" s="48">
        <f t="shared" si="299"/>
        <v>94.26</v>
      </c>
      <c r="O2587" s="49">
        <f t="shared" ca="1" si="302"/>
        <v>86952200</v>
      </c>
    </row>
    <row r="2588" spans="1:15" x14ac:dyDescent="0.25">
      <c r="A2588">
        <v>2573</v>
      </c>
      <c r="B2588" s="93">
        <v>38462</v>
      </c>
      <c r="C2588" s="48">
        <v>115.379997</v>
      </c>
      <c r="D2588" s="48">
        <v>115.629997</v>
      </c>
      <c r="E2588" s="48">
        <v>113.550003</v>
      </c>
      <c r="F2588" s="48">
        <v>113.800003</v>
      </c>
      <c r="G2588" s="49">
        <v>107735900</v>
      </c>
      <c r="H2588" s="48">
        <v>92.463465999999997</v>
      </c>
      <c r="I2588" s="52">
        <f t="shared" si="300"/>
        <v>0.81250846715707026</v>
      </c>
      <c r="J2588" s="52">
        <f t="shared" ca="1" si="301"/>
        <v>1</v>
      </c>
      <c r="K2588" s="48">
        <f t="shared" si="296"/>
        <v>93.75</v>
      </c>
      <c r="L2588" s="48">
        <f t="shared" si="297"/>
        <v>93.95</v>
      </c>
      <c r="M2588" s="48">
        <f t="shared" si="298"/>
        <v>92.26</v>
      </c>
      <c r="N2588" s="48">
        <f t="shared" si="299"/>
        <v>92.46</v>
      </c>
      <c r="O2588" s="49">
        <f t="shared" ca="1" si="302"/>
        <v>107735900</v>
      </c>
    </row>
    <row r="2589" spans="1:15" x14ac:dyDescent="0.25">
      <c r="A2589">
        <v>2574</v>
      </c>
      <c r="B2589" s="93">
        <v>38461</v>
      </c>
      <c r="C2589" s="48">
        <v>115.099998</v>
      </c>
      <c r="D2589" s="48">
        <v>115.529999</v>
      </c>
      <c r="E2589" s="48">
        <v>114.83000199999999</v>
      </c>
      <c r="F2589" s="48">
        <v>115.410004</v>
      </c>
      <c r="G2589" s="49">
        <v>64930100</v>
      </c>
      <c r="H2589" s="48">
        <v>93.771604999999994</v>
      </c>
      <c r="I2589" s="52">
        <f t="shared" si="300"/>
        <v>0.81250846330444626</v>
      </c>
      <c r="J2589" s="52">
        <f t="shared" ca="1" si="301"/>
        <v>1</v>
      </c>
      <c r="K2589" s="48">
        <f t="shared" si="296"/>
        <v>93.52</v>
      </c>
      <c r="L2589" s="48">
        <f t="shared" si="297"/>
        <v>93.87</v>
      </c>
      <c r="M2589" s="48">
        <f t="shared" si="298"/>
        <v>93.3</v>
      </c>
      <c r="N2589" s="48">
        <f t="shared" si="299"/>
        <v>93.77</v>
      </c>
      <c r="O2589" s="49">
        <f t="shared" ca="1" si="302"/>
        <v>64930100</v>
      </c>
    </row>
    <row r="2590" spans="1:15" x14ac:dyDescent="0.25">
      <c r="A2590">
        <v>2575</v>
      </c>
      <c r="B2590" s="93">
        <v>38460</v>
      </c>
      <c r="C2590" s="48">
        <v>114.120003</v>
      </c>
      <c r="D2590" s="48">
        <v>114.959999</v>
      </c>
      <c r="E2590" s="48">
        <v>113.959999</v>
      </c>
      <c r="F2590" s="48">
        <v>114.5</v>
      </c>
      <c r="G2590" s="49">
        <v>100035200</v>
      </c>
      <c r="H2590" s="48">
        <v>93.032218999999998</v>
      </c>
      <c r="I2590" s="52">
        <f t="shared" si="300"/>
        <v>0.81250846288209611</v>
      </c>
      <c r="J2590" s="52">
        <f t="shared" ca="1" si="301"/>
        <v>1</v>
      </c>
      <c r="K2590" s="48">
        <f t="shared" si="296"/>
        <v>92.72</v>
      </c>
      <c r="L2590" s="48">
        <f t="shared" si="297"/>
        <v>93.41</v>
      </c>
      <c r="M2590" s="48">
        <f t="shared" si="298"/>
        <v>92.59</v>
      </c>
      <c r="N2590" s="48">
        <f t="shared" si="299"/>
        <v>93.03</v>
      </c>
      <c r="O2590" s="49">
        <f t="shared" ca="1" si="302"/>
        <v>100035200</v>
      </c>
    </row>
    <row r="2591" spans="1:15" x14ac:dyDescent="0.25">
      <c r="A2591">
        <v>2576</v>
      </c>
      <c r="B2591" s="93">
        <v>38457</v>
      </c>
      <c r="C2591" s="48">
        <v>115.739998</v>
      </c>
      <c r="D2591" s="48">
        <v>116.199997</v>
      </c>
      <c r="E2591" s="48">
        <v>114.099998</v>
      </c>
      <c r="F2591" s="48">
        <v>114.150002</v>
      </c>
      <c r="G2591" s="49">
        <v>128677300</v>
      </c>
      <c r="H2591" s="48">
        <v>92.747842000000006</v>
      </c>
      <c r="I2591" s="52">
        <f t="shared" si="300"/>
        <v>0.81250845707387731</v>
      </c>
      <c r="J2591" s="52">
        <f t="shared" ca="1" si="301"/>
        <v>1</v>
      </c>
      <c r="K2591" s="48">
        <f t="shared" si="296"/>
        <v>94.04</v>
      </c>
      <c r="L2591" s="48">
        <f t="shared" si="297"/>
        <v>94.41</v>
      </c>
      <c r="M2591" s="48">
        <f t="shared" si="298"/>
        <v>92.71</v>
      </c>
      <c r="N2591" s="48">
        <f t="shared" si="299"/>
        <v>92.75</v>
      </c>
      <c r="O2591" s="49">
        <f t="shared" ca="1" si="302"/>
        <v>128677300</v>
      </c>
    </row>
    <row r="2592" spans="1:15" x14ac:dyDescent="0.25">
      <c r="A2592">
        <v>2577</v>
      </c>
      <c r="B2592" s="93">
        <v>38456</v>
      </c>
      <c r="C2592" s="48">
        <v>117.400002</v>
      </c>
      <c r="D2592" s="48">
        <v>117.5</v>
      </c>
      <c r="E2592" s="48">
        <v>115.769997</v>
      </c>
      <c r="F2592" s="48">
        <v>115.769997</v>
      </c>
      <c r="G2592" s="49">
        <v>96119800</v>
      </c>
      <c r="H2592" s="48">
        <v>94.064102000000005</v>
      </c>
      <c r="I2592" s="52">
        <f t="shared" si="300"/>
        <v>0.81250846020148038</v>
      </c>
      <c r="J2592" s="52">
        <f t="shared" ca="1" si="301"/>
        <v>1</v>
      </c>
      <c r="K2592" s="48">
        <f t="shared" si="296"/>
        <v>95.39</v>
      </c>
      <c r="L2592" s="48">
        <f t="shared" si="297"/>
        <v>95.47</v>
      </c>
      <c r="M2592" s="48">
        <f t="shared" si="298"/>
        <v>94.06</v>
      </c>
      <c r="N2592" s="48">
        <f t="shared" si="299"/>
        <v>94.06</v>
      </c>
      <c r="O2592" s="49">
        <f t="shared" ca="1" si="302"/>
        <v>96119800</v>
      </c>
    </row>
    <row r="2593" spans="1:15" x14ac:dyDescent="0.25">
      <c r="A2593">
        <v>2578</v>
      </c>
      <c r="B2593" s="93">
        <v>38455</v>
      </c>
      <c r="C2593" s="48">
        <v>118.55999799999999</v>
      </c>
      <c r="D2593" s="48">
        <v>118.800003</v>
      </c>
      <c r="E2593" s="48">
        <v>117.129997</v>
      </c>
      <c r="F2593" s="48">
        <v>117.300003</v>
      </c>
      <c r="G2593" s="49">
        <v>65949000</v>
      </c>
      <c r="H2593" s="48">
        <v>95.307244999999995</v>
      </c>
      <c r="I2593" s="52">
        <f t="shared" si="300"/>
        <v>0.81250846174317648</v>
      </c>
      <c r="J2593" s="52">
        <f t="shared" ca="1" si="301"/>
        <v>1</v>
      </c>
      <c r="K2593" s="48">
        <f t="shared" si="296"/>
        <v>96.33</v>
      </c>
      <c r="L2593" s="48">
        <f t="shared" si="297"/>
        <v>96.53</v>
      </c>
      <c r="M2593" s="48">
        <f t="shared" si="298"/>
        <v>95.17</v>
      </c>
      <c r="N2593" s="48">
        <f t="shared" si="299"/>
        <v>95.31</v>
      </c>
      <c r="O2593" s="49">
        <f t="shared" ca="1" si="302"/>
        <v>65949000</v>
      </c>
    </row>
    <row r="2594" spans="1:15" x14ac:dyDescent="0.25">
      <c r="A2594">
        <v>2579</v>
      </c>
      <c r="B2594" s="93">
        <v>38454</v>
      </c>
      <c r="C2594" s="48">
        <v>117.889999</v>
      </c>
      <c r="D2594" s="48">
        <v>119.05999799999999</v>
      </c>
      <c r="E2594" s="48">
        <v>117.07</v>
      </c>
      <c r="F2594" s="48">
        <v>118.699997</v>
      </c>
      <c r="G2594" s="49">
        <v>86144800</v>
      </c>
      <c r="H2594" s="48">
        <v>96.444751999999994</v>
      </c>
      <c r="I2594" s="52">
        <f t="shared" si="300"/>
        <v>0.81250846198420712</v>
      </c>
      <c r="J2594" s="52">
        <f t="shared" ca="1" si="301"/>
        <v>1</v>
      </c>
      <c r="K2594" s="48">
        <f t="shared" si="296"/>
        <v>95.79</v>
      </c>
      <c r="L2594" s="48">
        <f t="shared" si="297"/>
        <v>96.74</v>
      </c>
      <c r="M2594" s="48">
        <f t="shared" si="298"/>
        <v>95.12</v>
      </c>
      <c r="N2594" s="48">
        <f t="shared" si="299"/>
        <v>96.44</v>
      </c>
      <c r="O2594" s="49">
        <f t="shared" ca="1" si="302"/>
        <v>86144800</v>
      </c>
    </row>
    <row r="2595" spans="1:15" x14ac:dyDescent="0.25">
      <c r="A2595">
        <v>2580</v>
      </c>
      <c r="B2595" s="93">
        <v>38453</v>
      </c>
      <c r="C2595" s="48">
        <v>118.290001</v>
      </c>
      <c r="D2595" s="48">
        <v>118.41999800000001</v>
      </c>
      <c r="E2595" s="48">
        <v>117.83000199999999</v>
      </c>
      <c r="F2595" s="48">
        <v>118.089996</v>
      </c>
      <c r="G2595" s="49">
        <v>44945000</v>
      </c>
      <c r="H2595" s="48">
        <v>95.949122000000003</v>
      </c>
      <c r="I2595" s="52">
        <f t="shared" si="300"/>
        <v>0.81250847023485384</v>
      </c>
      <c r="J2595" s="52">
        <f t="shared" ca="1" si="301"/>
        <v>1</v>
      </c>
      <c r="K2595" s="48">
        <f t="shared" si="296"/>
        <v>96.11</v>
      </c>
      <c r="L2595" s="48">
        <f t="shared" si="297"/>
        <v>96.22</v>
      </c>
      <c r="M2595" s="48">
        <f t="shared" si="298"/>
        <v>95.74</v>
      </c>
      <c r="N2595" s="48">
        <f t="shared" si="299"/>
        <v>95.95</v>
      </c>
      <c r="O2595" s="49">
        <f t="shared" ca="1" si="302"/>
        <v>44945000</v>
      </c>
    </row>
    <row r="2596" spans="1:15" x14ac:dyDescent="0.25">
      <c r="A2596">
        <v>2581</v>
      </c>
      <c r="B2596" s="93">
        <v>38450</v>
      </c>
      <c r="C2596" s="48">
        <v>119.16999800000001</v>
      </c>
      <c r="D2596" s="48">
        <v>119.209999</v>
      </c>
      <c r="E2596" s="48">
        <v>118</v>
      </c>
      <c r="F2596" s="48">
        <v>118</v>
      </c>
      <c r="G2596" s="49">
        <v>63772900</v>
      </c>
      <c r="H2596" s="48">
        <v>95.875998999999993</v>
      </c>
      <c r="I2596" s="52">
        <f t="shared" si="300"/>
        <v>0.8125084661016948</v>
      </c>
      <c r="J2596" s="52">
        <f t="shared" ca="1" si="301"/>
        <v>1</v>
      </c>
      <c r="K2596" s="48">
        <f t="shared" si="296"/>
        <v>96.83</v>
      </c>
      <c r="L2596" s="48">
        <f t="shared" si="297"/>
        <v>96.86</v>
      </c>
      <c r="M2596" s="48">
        <f t="shared" si="298"/>
        <v>95.88</v>
      </c>
      <c r="N2596" s="48">
        <f t="shared" si="299"/>
        <v>95.88</v>
      </c>
      <c r="O2596" s="49">
        <f t="shared" ca="1" si="302"/>
        <v>63772900</v>
      </c>
    </row>
    <row r="2597" spans="1:15" x14ac:dyDescent="0.25">
      <c r="A2597">
        <v>2582</v>
      </c>
      <c r="B2597" s="93">
        <v>38449</v>
      </c>
      <c r="C2597" s="48">
        <v>118.410004</v>
      </c>
      <c r="D2597" s="48">
        <v>119.260002</v>
      </c>
      <c r="E2597" s="48">
        <v>118.32</v>
      </c>
      <c r="F2597" s="48">
        <v>119.239998</v>
      </c>
      <c r="G2597" s="49">
        <v>46734600</v>
      </c>
      <c r="H2597" s="48">
        <v>96.883506999999994</v>
      </c>
      <c r="I2597" s="52">
        <f t="shared" si="300"/>
        <v>0.8125084587807524</v>
      </c>
      <c r="J2597" s="52">
        <f t="shared" ca="1" si="301"/>
        <v>1</v>
      </c>
      <c r="K2597" s="48">
        <f t="shared" si="296"/>
        <v>96.21</v>
      </c>
      <c r="L2597" s="48">
        <f t="shared" si="297"/>
        <v>96.9</v>
      </c>
      <c r="M2597" s="48">
        <f t="shared" si="298"/>
        <v>96.14</v>
      </c>
      <c r="N2597" s="48">
        <f t="shared" si="299"/>
        <v>96.88</v>
      </c>
      <c r="O2597" s="49">
        <f t="shared" ca="1" si="302"/>
        <v>46734600</v>
      </c>
    </row>
    <row r="2598" spans="1:15" x14ac:dyDescent="0.25">
      <c r="A2598">
        <v>2583</v>
      </c>
      <c r="B2598" s="93">
        <v>38448</v>
      </c>
      <c r="C2598" s="48">
        <v>118.449997</v>
      </c>
      <c r="D2598" s="48">
        <v>118.949997</v>
      </c>
      <c r="E2598" s="48">
        <v>118.18</v>
      </c>
      <c r="F2598" s="48">
        <v>118.599998</v>
      </c>
      <c r="G2598" s="49">
        <v>53268200</v>
      </c>
      <c r="H2598" s="48">
        <v>96.363502999999994</v>
      </c>
      <c r="I2598" s="52">
        <f t="shared" si="300"/>
        <v>0.81250847069997412</v>
      </c>
      <c r="J2598" s="52">
        <f t="shared" ca="1" si="301"/>
        <v>1</v>
      </c>
      <c r="K2598" s="48">
        <f t="shared" si="296"/>
        <v>96.24</v>
      </c>
      <c r="L2598" s="48">
        <f t="shared" si="297"/>
        <v>96.65</v>
      </c>
      <c r="M2598" s="48">
        <f t="shared" si="298"/>
        <v>96.02</v>
      </c>
      <c r="N2598" s="48">
        <f t="shared" si="299"/>
        <v>96.36</v>
      </c>
      <c r="O2598" s="49">
        <f t="shared" ca="1" si="302"/>
        <v>53268200</v>
      </c>
    </row>
    <row r="2599" spans="1:15" x14ac:dyDescent="0.25">
      <c r="A2599">
        <v>2584</v>
      </c>
      <c r="B2599" s="93">
        <v>38447</v>
      </c>
      <c r="C2599" s="48">
        <v>117.779999</v>
      </c>
      <c r="D2599" s="48">
        <v>118.379997</v>
      </c>
      <c r="E2599" s="48">
        <v>117.66999800000001</v>
      </c>
      <c r="F2599" s="48">
        <v>118.19000200000001</v>
      </c>
      <c r="G2599" s="49">
        <v>46853900</v>
      </c>
      <c r="H2599" s="48">
        <v>96.030377000000001</v>
      </c>
      <c r="I2599" s="52">
        <f t="shared" si="300"/>
        <v>0.81250846412541733</v>
      </c>
      <c r="J2599" s="52">
        <f t="shared" ca="1" si="301"/>
        <v>1</v>
      </c>
      <c r="K2599" s="48">
        <f t="shared" si="296"/>
        <v>95.7</v>
      </c>
      <c r="L2599" s="48">
        <f t="shared" si="297"/>
        <v>96.18</v>
      </c>
      <c r="M2599" s="48">
        <f t="shared" si="298"/>
        <v>95.61</v>
      </c>
      <c r="N2599" s="48">
        <f t="shared" si="299"/>
        <v>96.03</v>
      </c>
      <c r="O2599" s="49">
        <f t="shared" ca="1" si="302"/>
        <v>46853900</v>
      </c>
    </row>
    <row r="2600" spans="1:15" x14ac:dyDescent="0.25">
      <c r="A2600">
        <v>2585</v>
      </c>
      <c r="B2600" s="93">
        <v>38446</v>
      </c>
      <c r="C2600" s="48">
        <v>117.360001</v>
      </c>
      <c r="D2600" s="48">
        <v>117.860001</v>
      </c>
      <c r="E2600" s="48">
        <v>116.739998</v>
      </c>
      <c r="F2600" s="48">
        <v>117.629997</v>
      </c>
      <c r="G2600" s="49">
        <v>71581200</v>
      </c>
      <c r="H2600" s="48">
        <v>95.575367999999997</v>
      </c>
      <c r="I2600" s="52">
        <f t="shared" si="300"/>
        <v>0.81250846244602037</v>
      </c>
      <c r="J2600" s="52">
        <f t="shared" ca="1" si="301"/>
        <v>1</v>
      </c>
      <c r="K2600" s="48">
        <f t="shared" si="296"/>
        <v>95.36</v>
      </c>
      <c r="L2600" s="48">
        <f t="shared" si="297"/>
        <v>95.76</v>
      </c>
      <c r="M2600" s="48">
        <f t="shared" si="298"/>
        <v>94.85</v>
      </c>
      <c r="N2600" s="48">
        <f t="shared" si="299"/>
        <v>95.58</v>
      </c>
      <c r="O2600" s="49">
        <f t="shared" ca="1" si="302"/>
        <v>71581200</v>
      </c>
    </row>
    <row r="2601" spans="1:15" x14ac:dyDescent="0.25">
      <c r="A2601">
        <v>2586</v>
      </c>
      <c r="B2601" s="93">
        <v>38443</v>
      </c>
      <c r="C2601" s="48">
        <v>118.629997</v>
      </c>
      <c r="D2601" s="48">
        <v>118.989998</v>
      </c>
      <c r="E2601" s="48">
        <v>116.910004</v>
      </c>
      <c r="F2601" s="48">
        <v>117.43</v>
      </c>
      <c r="G2601" s="49">
        <v>95255300</v>
      </c>
      <c r="H2601" s="48">
        <v>95.412869000000001</v>
      </c>
      <c r="I2601" s="52">
        <f t="shared" si="300"/>
        <v>0.81250846461721871</v>
      </c>
      <c r="J2601" s="52">
        <f t="shared" ca="1" si="301"/>
        <v>1</v>
      </c>
      <c r="K2601" s="48">
        <f t="shared" si="296"/>
        <v>96.39</v>
      </c>
      <c r="L2601" s="48">
        <f t="shared" si="297"/>
        <v>96.68</v>
      </c>
      <c r="M2601" s="48">
        <f t="shared" si="298"/>
        <v>94.99</v>
      </c>
      <c r="N2601" s="48">
        <f t="shared" si="299"/>
        <v>95.41</v>
      </c>
      <c r="O2601" s="49">
        <f t="shared" ca="1" si="302"/>
        <v>95255300</v>
      </c>
    </row>
    <row r="2602" spans="1:15" x14ac:dyDescent="0.25">
      <c r="A2602">
        <v>2587</v>
      </c>
      <c r="B2602" s="93">
        <v>38442</v>
      </c>
      <c r="C2602" s="48">
        <v>118.19000200000001</v>
      </c>
      <c r="D2602" s="48">
        <v>118.459999</v>
      </c>
      <c r="E2602" s="48">
        <v>117.870003</v>
      </c>
      <c r="F2602" s="48">
        <v>117.959999</v>
      </c>
      <c r="G2602" s="49">
        <v>64575400</v>
      </c>
      <c r="H2602" s="48">
        <v>95.843497999999997</v>
      </c>
      <c r="I2602" s="52">
        <f t="shared" si="300"/>
        <v>0.81250846738308302</v>
      </c>
      <c r="J2602" s="52">
        <f t="shared" ca="1" si="301"/>
        <v>1</v>
      </c>
      <c r="K2602" s="48">
        <f t="shared" si="296"/>
        <v>96.03</v>
      </c>
      <c r="L2602" s="48">
        <f t="shared" si="297"/>
        <v>96.25</v>
      </c>
      <c r="M2602" s="48">
        <f t="shared" si="298"/>
        <v>95.77</v>
      </c>
      <c r="N2602" s="48">
        <f t="shared" si="299"/>
        <v>95.84</v>
      </c>
      <c r="O2602" s="49">
        <f t="shared" ca="1" si="302"/>
        <v>64575400</v>
      </c>
    </row>
    <row r="2603" spans="1:15" x14ac:dyDescent="0.25">
      <c r="A2603">
        <v>2588</v>
      </c>
      <c r="B2603" s="93">
        <v>38441</v>
      </c>
      <c r="C2603" s="48">
        <v>116.779999</v>
      </c>
      <c r="D2603" s="48">
        <v>118.199997</v>
      </c>
      <c r="E2603" s="48">
        <v>116.769997</v>
      </c>
      <c r="F2603" s="48">
        <v>118.18</v>
      </c>
      <c r="G2603" s="49">
        <v>62002100</v>
      </c>
      <c r="H2603" s="48">
        <v>96.022250999999997</v>
      </c>
      <c r="I2603" s="52">
        <f t="shared" si="300"/>
        <v>0.81250847013030958</v>
      </c>
      <c r="J2603" s="52">
        <f t="shared" ca="1" si="301"/>
        <v>1</v>
      </c>
      <c r="K2603" s="48">
        <f t="shared" si="296"/>
        <v>94.88</v>
      </c>
      <c r="L2603" s="48">
        <f t="shared" si="297"/>
        <v>96.04</v>
      </c>
      <c r="M2603" s="48">
        <f t="shared" si="298"/>
        <v>94.88</v>
      </c>
      <c r="N2603" s="48">
        <f t="shared" si="299"/>
        <v>96.02</v>
      </c>
      <c r="O2603" s="49">
        <f t="shared" ca="1" si="302"/>
        <v>62002100</v>
      </c>
    </row>
    <row r="2604" spans="1:15" x14ac:dyDescent="0.25">
      <c r="A2604">
        <v>2589</v>
      </c>
      <c r="B2604" s="93">
        <v>38440</v>
      </c>
      <c r="C2604" s="48">
        <v>117.139999</v>
      </c>
      <c r="D2604" s="48">
        <v>117.900002</v>
      </c>
      <c r="E2604" s="48">
        <v>116.25</v>
      </c>
      <c r="F2604" s="48">
        <v>116.529999</v>
      </c>
      <c r="G2604" s="49">
        <v>71160300</v>
      </c>
      <c r="H2604" s="48">
        <v>94.681610000000006</v>
      </c>
      <c r="I2604" s="52">
        <f t="shared" si="300"/>
        <v>0.81250845973147223</v>
      </c>
      <c r="J2604" s="52">
        <f t="shared" ca="1" si="301"/>
        <v>1</v>
      </c>
      <c r="K2604" s="48">
        <f t="shared" si="296"/>
        <v>95.18</v>
      </c>
      <c r="L2604" s="48">
        <f t="shared" si="297"/>
        <v>95.79</v>
      </c>
      <c r="M2604" s="48">
        <f t="shared" si="298"/>
        <v>94.45</v>
      </c>
      <c r="N2604" s="48">
        <f t="shared" si="299"/>
        <v>94.68</v>
      </c>
      <c r="O2604" s="49">
        <f t="shared" ca="1" si="302"/>
        <v>71160300</v>
      </c>
    </row>
    <row r="2605" spans="1:15" x14ac:dyDescent="0.25">
      <c r="A2605">
        <v>2590</v>
      </c>
      <c r="B2605" s="93">
        <v>38439</v>
      </c>
      <c r="C2605" s="48">
        <v>117.41999800000001</v>
      </c>
      <c r="D2605" s="48">
        <v>117.94000200000001</v>
      </c>
      <c r="E2605" s="48">
        <v>117.30999799999999</v>
      </c>
      <c r="F2605" s="48">
        <v>117.30999799999999</v>
      </c>
      <c r="G2605" s="49">
        <v>46765500</v>
      </c>
      <c r="H2605" s="48">
        <v>95.315365999999997</v>
      </c>
      <c r="I2605" s="52">
        <f t="shared" si="300"/>
        <v>0.8125084615549989</v>
      </c>
      <c r="J2605" s="52">
        <f t="shared" ca="1" si="301"/>
        <v>1</v>
      </c>
      <c r="K2605" s="48">
        <f t="shared" si="296"/>
        <v>95.4</v>
      </c>
      <c r="L2605" s="48">
        <f t="shared" si="297"/>
        <v>95.83</v>
      </c>
      <c r="M2605" s="48">
        <f t="shared" si="298"/>
        <v>95.32</v>
      </c>
      <c r="N2605" s="48">
        <f t="shared" si="299"/>
        <v>95.32</v>
      </c>
      <c r="O2605" s="49">
        <f t="shared" ca="1" si="302"/>
        <v>46765500</v>
      </c>
    </row>
    <row r="2606" spans="1:15" x14ac:dyDescent="0.25">
      <c r="A2606">
        <v>2591</v>
      </c>
      <c r="B2606" s="93">
        <v>38435</v>
      </c>
      <c r="C2606" s="48">
        <v>117.459999</v>
      </c>
      <c r="D2606" s="48">
        <v>117.989998</v>
      </c>
      <c r="E2606" s="48">
        <v>117.05999799999999</v>
      </c>
      <c r="F2606" s="48">
        <v>117.139999</v>
      </c>
      <c r="G2606" s="49">
        <v>51932500</v>
      </c>
      <c r="H2606" s="48">
        <v>95.177240999999995</v>
      </c>
      <c r="I2606" s="52">
        <f t="shared" si="300"/>
        <v>0.81250846689865508</v>
      </c>
      <c r="J2606" s="52">
        <f t="shared" ca="1" si="301"/>
        <v>1</v>
      </c>
      <c r="K2606" s="48">
        <f t="shared" si="296"/>
        <v>95.44</v>
      </c>
      <c r="L2606" s="48">
        <f t="shared" si="297"/>
        <v>95.87</v>
      </c>
      <c r="M2606" s="48">
        <f t="shared" si="298"/>
        <v>95.11</v>
      </c>
      <c r="N2606" s="48">
        <f t="shared" si="299"/>
        <v>95.18</v>
      </c>
      <c r="O2606" s="49">
        <f t="shared" ca="1" si="302"/>
        <v>51932500</v>
      </c>
    </row>
    <row r="2607" spans="1:15" x14ac:dyDescent="0.25">
      <c r="A2607">
        <v>2592</v>
      </c>
      <c r="B2607" s="93">
        <v>38434</v>
      </c>
      <c r="C2607" s="48">
        <v>116.949997</v>
      </c>
      <c r="D2607" s="48">
        <v>117.720001</v>
      </c>
      <c r="E2607" s="48">
        <v>116.75</v>
      </c>
      <c r="F2607" s="48">
        <v>117</v>
      </c>
      <c r="G2607" s="49">
        <v>70817300</v>
      </c>
      <c r="H2607" s="48">
        <v>95.063490000000002</v>
      </c>
      <c r="I2607" s="52">
        <f t="shared" si="300"/>
        <v>0.81250846153846157</v>
      </c>
      <c r="J2607" s="52">
        <f t="shared" ca="1" si="301"/>
        <v>1</v>
      </c>
      <c r="K2607" s="48">
        <f t="shared" si="296"/>
        <v>95.02</v>
      </c>
      <c r="L2607" s="48">
        <f t="shared" si="297"/>
        <v>95.65</v>
      </c>
      <c r="M2607" s="48">
        <f t="shared" si="298"/>
        <v>94.86</v>
      </c>
      <c r="N2607" s="48">
        <f t="shared" si="299"/>
        <v>95.06</v>
      </c>
      <c r="O2607" s="49">
        <f t="shared" ca="1" si="302"/>
        <v>70817300</v>
      </c>
    </row>
    <row r="2608" spans="1:15" x14ac:dyDescent="0.25">
      <c r="A2608">
        <v>2593</v>
      </c>
      <c r="B2608" s="93">
        <v>38433</v>
      </c>
      <c r="C2608" s="48">
        <v>118.370003</v>
      </c>
      <c r="D2608" s="48">
        <v>118.93</v>
      </c>
      <c r="E2608" s="48">
        <v>116.900002</v>
      </c>
      <c r="F2608" s="48">
        <v>116.900002</v>
      </c>
      <c r="G2608" s="49">
        <v>92472400</v>
      </c>
      <c r="H2608" s="48">
        <v>94.982241000000002</v>
      </c>
      <c r="I2608" s="52">
        <f t="shared" si="300"/>
        <v>0.8125084634301375</v>
      </c>
      <c r="J2608" s="52">
        <f t="shared" ca="1" si="301"/>
        <v>1</v>
      </c>
      <c r="K2608" s="48">
        <f t="shared" si="296"/>
        <v>96.18</v>
      </c>
      <c r="L2608" s="48">
        <f t="shared" si="297"/>
        <v>96.63</v>
      </c>
      <c r="M2608" s="48">
        <f t="shared" si="298"/>
        <v>94.98</v>
      </c>
      <c r="N2608" s="48">
        <f t="shared" si="299"/>
        <v>94.98</v>
      </c>
      <c r="O2608" s="49">
        <f t="shared" ca="1" si="302"/>
        <v>92472400</v>
      </c>
    </row>
    <row r="2609" spans="1:15" x14ac:dyDescent="0.25">
      <c r="A2609">
        <v>2594</v>
      </c>
      <c r="B2609" s="93">
        <v>38432</v>
      </c>
      <c r="C2609" s="48">
        <v>118.709999</v>
      </c>
      <c r="D2609" s="48">
        <v>118.779999</v>
      </c>
      <c r="E2609" s="48">
        <v>117.760002</v>
      </c>
      <c r="F2609" s="48">
        <v>118.099998</v>
      </c>
      <c r="G2609" s="49">
        <v>61244300</v>
      </c>
      <c r="H2609" s="48">
        <v>95.957248000000007</v>
      </c>
      <c r="I2609" s="52">
        <f t="shared" si="300"/>
        <v>0.81250846422537626</v>
      </c>
      <c r="J2609" s="52">
        <f t="shared" ca="1" si="301"/>
        <v>1</v>
      </c>
      <c r="K2609" s="48">
        <f t="shared" si="296"/>
        <v>96.45</v>
      </c>
      <c r="L2609" s="48">
        <f t="shared" si="297"/>
        <v>96.51</v>
      </c>
      <c r="M2609" s="48">
        <f t="shared" si="298"/>
        <v>95.68</v>
      </c>
      <c r="N2609" s="48">
        <f t="shared" si="299"/>
        <v>95.96</v>
      </c>
      <c r="O2609" s="49">
        <f t="shared" ca="1" si="302"/>
        <v>61244300</v>
      </c>
    </row>
    <row r="2610" spans="1:15" x14ac:dyDescent="0.25">
      <c r="A2610">
        <v>2595</v>
      </c>
      <c r="B2610" s="93">
        <v>38429</v>
      </c>
      <c r="C2610" s="48">
        <v>119.110001</v>
      </c>
      <c r="D2610" s="48">
        <v>119.529999</v>
      </c>
      <c r="E2610" s="48">
        <v>118.150002</v>
      </c>
      <c r="F2610" s="48">
        <v>118.540001</v>
      </c>
      <c r="G2610" s="49">
        <v>60232000</v>
      </c>
      <c r="H2610" s="48">
        <v>96.314753999999994</v>
      </c>
      <c r="I2610" s="52">
        <f t="shared" si="300"/>
        <v>0.81250846286056633</v>
      </c>
      <c r="J2610" s="52">
        <f t="shared" ca="1" si="301"/>
        <v>1</v>
      </c>
      <c r="K2610" s="48">
        <f t="shared" si="296"/>
        <v>96.78</v>
      </c>
      <c r="L2610" s="48">
        <f t="shared" si="297"/>
        <v>97.12</v>
      </c>
      <c r="M2610" s="48">
        <f t="shared" si="298"/>
        <v>96</v>
      </c>
      <c r="N2610" s="48">
        <f t="shared" si="299"/>
        <v>96.31</v>
      </c>
      <c r="O2610" s="49">
        <f t="shared" ca="1" si="302"/>
        <v>60232000</v>
      </c>
    </row>
    <row r="2611" spans="1:15" x14ac:dyDescent="0.25">
      <c r="A2611">
        <v>2596</v>
      </c>
      <c r="B2611" s="93">
        <v>38428</v>
      </c>
      <c r="C2611" s="48">
        <v>119.30999799999999</v>
      </c>
      <c r="D2611" s="48">
        <v>119.739998</v>
      </c>
      <c r="E2611" s="48">
        <v>118.980003</v>
      </c>
      <c r="F2611" s="48">
        <v>119.360001</v>
      </c>
      <c r="G2611" s="49">
        <v>62584200</v>
      </c>
      <c r="H2611" s="48">
        <v>96.601563999999996</v>
      </c>
      <c r="I2611" s="52">
        <f t="shared" si="300"/>
        <v>0.80932945032398251</v>
      </c>
      <c r="J2611" s="52">
        <f t="shared" ca="1" si="301"/>
        <v>1</v>
      </c>
      <c r="K2611" s="48">
        <f t="shared" si="296"/>
        <v>96.56</v>
      </c>
      <c r="L2611" s="48">
        <f t="shared" si="297"/>
        <v>96.91</v>
      </c>
      <c r="M2611" s="48">
        <f t="shared" si="298"/>
        <v>96.29</v>
      </c>
      <c r="N2611" s="48">
        <f t="shared" si="299"/>
        <v>96.6</v>
      </c>
      <c r="O2611" s="49">
        <f t="shared" ca="1" si="302"/>
        <v>62584200</v>
      </c>
    </row>
    <row r="2612" spans="1:15" x14ac:dyDescent="0.25">
      <c r="A2612">
        <v>2597</v>
      </c>
      <c r="B2612" s="93">
        <v>38427</v>
      </c>
      <c r="C2612" s="48">
        <v>119.699997</v>
      </c>
      <c r="D2612" s="48">
        <v>120.160004</v>
      </c>
      <c r="E2612" s="48">
        <v>118.900002</v>
      </c>
      <c r="F2612" s="48">
        <v>119.120003</v>
      </c>
      <c r="G2612" s="49">
        <v>74874200</v>
      </c>
      <c r="H2612" s="48">
        <v>96.407325999999998</v>
      </c>
      <c r="I2612" s="52">
        <f t="shared" si="300"/>
        <v>0.80932944570191123</v>
      </c>
      <c r="J2612" s="52">
        <f t="shared" ca="1" si="301"/>
        <v>1</v>
      </c>
      <c r="K2612" s="48">
        <f t="shared" si="296"/>
        <v>96.88</v>
      </c>
      <c r="L2612" s="48">
        <f t="shared" si="297"/>
        <v>97.25</v>
      </c>
      <c r="M2612" s="48">
        <f t="shared" si="298"/>
        <v>96.23</v>
      </c>
      <c r="N2612" s="48">
        <f t="shared" si="299"/>
        <v>96.41</v>
      </c>
      <c r="O2612" s="49">
        <f t="shared" ca="1" si="302"/>
        <v>74874200</v>
      </c>
    </row>
    <row r="2613" spans="1:15" x14ac:dyDescent="0.25">
      <c r="A2613">
        <v>2598</v>
      </c>
      <c r="B2613" s="93">
        <v>38426</v>
      </c>
      <c r="C2613" s="48">
        <v>121.41999800000001</v>
      </c>
      <c r="D2613" s="48">
        <v>121.459999</v>
      </c>
      <c r="E2613" s="48">
        <v>120.08000199999999</v>
      </c>
      <c r="F2613" s="48">
        <v>120.139999</v>
      </c>
      <c r="G2613" s="49">
        <v>62438500</v>
      </c>
      <c r="H2613" s="48">
        <v>97.232839999999996</v>
      </c>
      <c r="I2613" s="52">
        <f t="shared" si="300"/>
        <v>0.80932945571274717</v>
      </c>
      <c r="J2613" s="52">
        <f t="shared" ca="1" si="301"/>
        <v>1</v>
      </c>
      <c r="K2613" s="48">
        <f t="shared" si="296"/>
        <v>98.27</v>
      </c>
      <c r="L2613" s="48">
        <f t="shared" si="297"/>
        <v>98.3</v>
      </c>
      <c r="M2613" s="48">
        <f t="shared" si="298"/>
        <v>97.18</v>
      </c>
      <c r="N2613" s="48">
        <f t="shared" si="299"/>
        <v>97.23</v>
      </c>
      <c r="O2613" s="49">
        <f t="shared" ca="1" si="302"/>
        <v>62438500</v>
      </c>
    </row>
    <row r="2614" spans="1:15" x14ac:dyDescent="0.25">
      <c r="A2614">
        <v>2599</v>
      </c>
      <c r="B2614" s="93">
        <v>38425</v>
      </c>
      <c r="C2614" s="48">
        <v>120.610001</v>
      </c>
      <c r="D2614" s="48">
        <v>121.160004</v>
      </c>
      <c r="E2614" s="48">
        <v>120.279999</v>
      </c>
      <c r="F2614" s="48">
        <v>121.139999</v>
      </c>
      <c r="G2614" s="49">
        <v>36336400</v>
      </c>
      <c r="H2614" s="48">
        <v>98.042169000000001</v>
      </c>
      <c r="I2614" s="52">
        <f t="shared" si="300"/>
        <v>0.80932945195087869</v>
      </c>
      <c r="J2614" s="52">
        <f t="shared" ca="1" si="301"/>
        <v>1</v>
      </c>
      <c r="K2614" s="48">
        <f t="shared" si="296"/>
        <v>97.61</v>
      </c>
      <c r="L2614" s="48">
        <f t="shared" si="297"/>
        <v>98.06</v>
      </c>
      <c r="M2614" s="48">
        <f t="shared" si="298"/>
        <v>97.35</v>
      </c>
      <c r="N2614" s="48">
        <f t="shared" si="299"/>
        <v>98.04</v>
      </c>
      <c r="O2614" s="49">
        <f t="shared" ca="1" si="302"/>
        <v>36336400</v>
      </c>
    </row>
    <row r="2615" spans="1:15" x14ac:dyDescent="0.25">
      <c r="A2615">
        <v>2600</v>
      </c>
      <c r="B2615" s="93">
        <v>38422</v>
      </c>
      <c r="C2615" s="48">
        <v>121.30999799999999</v>
      </c>
      <c r="D2615" s="48">
        <v>121.720001</v>
      </c>
      <c r="E2615" s="48">
        <v>120.160004</v>
      </c>
      <c r="F2615" s="48">
        <v>120.389999</v>
      </c>
      <c r="G2615" s="49">
        <v>57976500</v>
      </c>
      <c r="H2615" s="48">
        <v>97.435171999999994</v>
      </c>
      <c r="I2615" s="52">
        <f t="shared" si="300"/>
        <v>0.80932945268983669</v>
      </c>
      <c r="J2615" s="52">
        <f t="shared" ca="1" si="301"/>
        <v>1</v>
      </c>
      <c r="K2615" s="48">
        <f t="shared" si="296"/>
        <v>98.18</v>
      </c>
      <c r="L2615" s="48">
        <f t="shared" si="297"/>
        <v>98.51</v>
      </c>
      <c r="M2615" s="48">
        <f t="shared" si="298"/>
        <v>97.25</v>
      </c>
      <c r="N2615" s="48">
        <f t="shared" si="299"/>
        <v>97.44</v>
      </c>
      <c r="O2615" s="49">
        <f t="shared" ca="1" si="302"/>
        <v>57976500</v>
      </c>
    </row>
    <row r="2616" spans="1:15" x14ac:dyDescent="0.25">
      <c r="A2616">
        <v>2601</v>
      </c>
      <c r="B2616" s="93">
        <v>38421</v>
      </c>
      <c r="C2616" s="48">
        <v>121.199997</v>
      </c>
      <c r="D2616" s="48">
        <v>121.5</v>
      </c>
      <c r="E2616" s="48">
        <v>120.400002</v>
      </c>
      <c r="F2616" s="48">
        <v>121.239998</v>
      </c>
      <c r="G2616" s="49">
        <v>65149000</v>
      </c>
      <c r="H2616" s="48">
        <v>98.123101000000005</v>
      </c>
      <c r="I2616" s="52">
        <f t="shared" si="300"/>
        <v>0.80932945083024499</v>
      </c>
      <c r="J2616" s="52">
        <f t="shared" ca="1" si="301"/>
        <v>1</v>
      </c>
      <c r="K2616" s="48">
        <f t="shared" si="296"/>
        <v>98.09</v>
      </c>
      <c r="L2616" s="48">
        <f t="shared" si="297"/>
        <v>98.33</v>
      </c>
      <c r="M2616" s="48">
        <f t="shared" si="298"/>
        <v>97.44</v>
      </c>
      <c r="N2616" s="48">
        <f t="shared" si="299"/>
        <v>98.12</v>
      </c>
      <c r="O2616" s="49">
        <f t="shared" ca="1" si="302"/>
        <v>65149000</v>
      </c>
    </row>
    <row r="2617" spans="1:15" x14ac:dyDescent="0.25">
      <c r="A2617">
        <v>2602</v>
      </c>
      <c r="B2617" s="93">
        <v>38420</v>
      </c>
      <c r="C2617" s="48">
        <v>121.970001</v>
      </c>
      <c r="D2617" s="48">
        <v>122.290001</v>
      </c>
      <c r="E2617" s="48">
        <v>120.959999</v>
      </c>
      <c r="F2617" s="48">
        <v>120.970001</v>
      </c>
      <c r="G2617" s="49">
        <v>73263600</v>
      </c>
      <c r="H2617" s="48">
        <v>97.904584999999997</v>
      </c>
      <c r="I2617" s="52">
        <f t="shared" si="300"/>
        <v>0.80932945515971355</v>
      </c>
      <c r="J2617" s="52">
        <f t="shared" ca="1" si="301"/>
        <v>1</v>
      </c>
      <c r="K2617" s="48">
        <f t="shared" si="296"/>
        <v>98.71</v>
      </c>
      <c r="L2617" s="48">
        <f t="shared" si="297"/>
        <v>98.97</v>
      </c>
      <c r="M2617" s="48">
        <f t="shared" si="298"/>
        <v>97.9</v>
      </c>
      <c r="N2617" s="48">
        <f t="shared" si="299"/>
        <v>97.9</v>
      </c>
      <c r="O2617" s="49">
        <f t="shared" ca="1" si="302"/>
        <v>73263600</v>
      </c>
    </row>
    <row r="2618" spans="1:15" x14ac:dyDescent="0.25">
      <c r="A2618">
        <v>2603</v>
      </c>
      <c r="B2618" s="93">
        <v>38419</v>
      </c>
      <c r="C2618" s="48">
        <v>122.66999800000001</v>
      </c>
      <c r="D2618" s="48">
        <v>123</v>
      </c>
      <c r="E2618" s="48">
        <v>122.110001</v>
      </c>
      <c r="F2618" s="48">
        <v>122.33000199999999</v>
      </c>
      <c r="G2618" s="49">
        <v>44362000</v>
      </c>
      <c r="H2618" s="48">
        <v>99.005273000000003</v>
      </c>
      <c r="I2618" s="52">
        <f t="shared" si="300"/>
        <v>0.80932944806131868</v>
      </c>
      <c r="J2618" s="52">
        <f t="shared" ca="1" si="301"/>
        <v>1</v>
      </c>
      <c r="K2618" s="48">
        <f t="shared" si="296"/>
        <v>99.28</v>
      </c>
      <c r="L2618" s="48">
        <f t="shared" si="297"/>
        <v>99.55</v>
      </c>
      <c r="M2618" s="48">
        <f t="shared" si="298"/>
        <v>98.83</v>
      </c>
      <c r="N2618" s="48">
        <f t="shared" si="299"/>
        <v>99.01</v>
      </c>
      <c r="O2618" s="49">
        <f t="shared" ca="1" si="302"/>
        <v>44362000</v>
      </c>
    </row>
    <row r="2619" spans="1:15" x14ac:dyDescent="0.25">
      <c r="A2619">
        <v>2604</v>
      </c>
      <c r="B2619" s="93">
        <v>38418</v>
      </c>
      <c r="C2619" s="48">
        <v>122.660004</v>
      </c>
      <c r="D2619" s="48">
        <v>123.25</v>
      </c>
      <c r="E2619" s="48">
        <v>122.400002</v>
      </c>
      <c r="F2619" s="48">
        <v>122.790001</v>
      </c>
      <c r="G2619" s="49">
        <v>43442400</v>
      </c>
      <c r="H2619" s="48">
        <v>99.377564000000007</v>
      </c>
      <c r="I2619" s="52">
        <f t="shared" si="300"/>
        <v>0.80932945020498859</v>
      </c>
      <c r="J2619" s="52">
        <f t="shared" ca="1" si="301"/>
        <v>1</v>
      </c>
      <c r="K2619" s="48">
        <f t="shared" si="296"/>
        <v>99.27</v>
      </c>
      <c r="L2619" s="48">
        <f t="shared" si="297"/>
        <v>99.75</v>
      </c>
      <c r="M2619" s="48">
        <f t="shared" si="298"/>
        <v>99.06</v>
      </c>
      <c r="N2619" s="48">
        <f t="shared" si="299"/>
        <v>99.38</v>
      </c>
      <c r="O2619" s="49">
        <f t="shared" ca="1" si="302"/>
        <v>43442400</v>
      </c>
    </row>
    <row r="2620" spans="1:15" x14ac:dyDescent="0.25">
      <c r="A2620">
        <v>2605</v>
      </c>
      <c r="B2620" s="93">
        <v>38415</v>
      </c>
      <c r="C2620" s="48">
        <v>122.050003</v>
      </c>
      <c r="D2620" s="48">
        <v>122.83000199999999</v>
      </c>
      <c r="E2620" s="48">
        <v>121.790001</v>
      </c>
      <c r="F2620" s="48">
        <v>122.730003</v>
      </c>
      <c r="G2620" s="49">
        <v>56168500</v>
      </c>
      <c r="H2620" s="48">
        <v>99.329006000000007</v>
      </c>
      <c r="I2620" s="52">
        <f t="shared" si="300"/>
        <v>0.80932945141376722</v>
      </c>
      <c r="J2620" s="52">
        <f t="shared" ca="1" si="301"/>
        <v>1</v>
      </c>
      <c r="K2620" s="48">
        <f t="shared" si="296"/>
        <v>98.78</v>
      </c>
      <c r="L2620" s="48">
        <f t="shared" si="297"/>
        <v>99.41</v>
      </c>
      <c r="M2620" s="48">
        <f t="shared" si="298"/>
        <v>98.57</v>
      </c>
      <c r="N2620" s="48">
        <f t="shared" si="299"/>
        <v>99.33</v>
      </c>
      <c r="O2620" s="49">
        <f t="shared" ca="1" si="302"/>
        <v>56168500</v>
      </c>
    </row>
    <row r="2621" spans="1:15" x14ac:dyDescent="0.25">
      <c r="A2621">
        <v>2606</v>
      </c>
      <c r="B2621" s="93">
        <v>38414</v>
      </c>
      <c r="C2621" s="48">
        <v>121.660004</v>
      </c>
      <c r="D2621" s="48">
        <v>121.900002</v>
      </c>
      <c r="E2621" s="48">
        <v>120.699997</v>
      </c>
      <c r="F2621" s="48">
        <v>121.220001</v>
      </c>
      <c r="G2621" s="49">
        <v>61230800</v>
      </c>
      <c r="H2621" s="48">
        <v>98.106916999999996</v>
      </c>
      <c r="I2621" s="52">
        <f t="shared" si="300"/>
        <v>0.80932945215864172</v>
      </c>
      <c r="J2621" s="52">
        <f t="shared" ca="1" si="301"/>
        <v>1</v>
      </c>
      <c r="K2621" s="48">
        <f t="shared" si="296"/>
        <v>98.46</v>
      </c>
      <c r="L2621" s="48">
        <f t="shared" si="297"/>
        <v>98.66</v>
      </c>
      <c r="M2621" s="48">
        <f t="shared" si="298"/>
        <v>97.69</v>
      </c>
      <c r="N2621" s="48">
        <f t="shared" si="299"/>
        <v>98.11</v>
      </c>
      <c r="O2621" s="49">
        <f t="shared" ca="1" si="302"/>
        <v>61230800</v>
      </c>
    </row>
    <row r="2622" spans="1:15" x14ac:dyDescent="0.25">
      <c r="A2622">
        <v>2607</v>
      </c>
      <c r="B2622" s="93">
        <v>38413</v>
      </c>
      <c r="C2622" s="48">
        <v>120.760002</v>
      </c>
      <c r="D2622" s="48">
        <v>121.93</v>
      </c>
      <c r="E2622" s="48">
        <v>120.650002</v>
      </c>
      <c r="F2622" s="48">
        <v>121.16999800000001</v>
      </c>
      <c r="G2622" s="49">
        <v>64226500</v>
      </c>
      <c r="H2622" s="48">
        <v>98.066447999999994</v>
      </c>
      <c r="I2622" s="52">
        <f t="shared" si="300"/>
        <v>0.80932945133827594</v>
      </c>
      <c r="J2622" s="52">
        <f t="shared" ca="1" si="301"/>
        <v>1</v>
      </c>
      <c r="K2622" s="48">
        <f t="shared" si="296"/>
        <v>97.73</v>
      </c>
      <c r="L2622" s="48">
        <f t="shared" si="297"/>
        <v>98.68</v>
      </c>
      <c r="M2622" s="48">
        <f t="shared" si="298"/>
        <v>97.65</v>
      </c>
      <c r="N2622" s="48">
        <f t="shared" si="299"/>
        <v>98.07</v>
      </c>
      <c r="O2622" s="49">
        <f t="shared" ca="1" si="302"/>
        <v>64226500</v>
      </c>
    </row>
    <row r="2623" spans="1:15" x14ac:dyDescent="0.25">
      <c r="A2623">
        <v>2608</v>
      </c>
      <c r="B2623" s="93">
        <v>38412</v>
      </c>
      <c r="C2623" s="48">
        <v>120.82</v>
      </c>
      <c r="D2623" s="48">
        <v>121.519997</v>
      </c>
      <c r="E2623" s="48">
        <v>120.779999</v>
      </c>
      <c r="F2623" s="48">
        <v>121.230003</v>
      </c>
      <c r="G2623" s="49">
        <v>47294400</v>
      </c>
      <c r="H2623" s="48">
        <v>98.115011999999993</v>
      </c>
      <c r="I2623" s="52">
        <f t="shared" si="300"/>
        <v>0.80932945287479696</v>
      </c>
      <c r="J2623" s="52">
        <f t="shared" ca="1" si="301"/>
        <v>1</v>
      </c>
      <c r="K2623" s="48">
        <f t="shared" si="296"/>
        <v>97.78</v>
      </c>
      <c r="L2623" s="48">
        <f t="shared" si="297"/>
        <v>98.35</v>
      </c>
      <c r="M2623" s="48">
        <f t="shared" si="298"/>
        <v>97.75</v>
      </c>
      <c r="N2623" s="48">
        <f t="shared" si="299"/>
        <v>98.12</v>
      </c>
      <c r="O2623" s="49">
        <f t="shared" ca="1" si="302"/>
        <v>47294400</v>
      </c>
    </row>
    <row r="2624" spans="1:15" x14ac:dyDescent="0.25">
      <c r="A2624">
        <v>2609</v>
      </c>
      <c r="B2624" s="93">
        <v>38411</v>
      </c>
      <c r="C2624" s="48">
        <v>121.150002</v>
      </c>
      <c r="D2624" s="48">
        <v>121.300003</v>
      </c>
      <c r="E2624" s="48">
        <v>120.040001</v>
      </c>
      <c r="F2624" s="48">
        <v>120.629997</v>
      </c>
      <c r="G2624" s="49">
        <v>69381300</v>
      </c>
      <c r="H2624" s="48">
        <v>97.629408999999995</v>
      </c>
      <c r="I2624" s="52">
        <f t="shared" si="300"/>
        <v>0.80932944895953196</v>
      </c>
      <c r="J2624" s="52">
        <f t="shared" ca="1" si="301"/>
        <v>1</v>
      </c>
      <c r="K2624" s="48">
        <f t="shared" si="296"/>
        <v>98.05</v>
      </c>
      <c r="L2624" s="48">
        <f t="shared" si="297"/>
        <v>98.17</v>
      </c>
      <c r="M2624" s="48">
        <f t="shared" si="298"/>
        <v>97.15</v>
      </c>
      <c r="N2624" s="48">
        <f t="shared" si="299"/>
        <v>97.63</v>
      </c>
      <c r="O2624" s="49">
        <f t="shared" ca="1" si="302"/>
        <v>69381300</v>
      </c>
    </row>
    <row r="2625" spans="1:15" x14ac:dyDescent="0.25">
      <c r="A2625">
        <v>2610</v>
      </c>
      <c r="B2625" s="93">
        <v>38408</v>
      </c>
      <c r="C2625" s="48">
        <v>120.269997</v>
      </c>
      <c r="D2625" s="48">
        <v>121.66999800000001</v>
      </c>
      <c r="E2625" s="48">
        <v>120.18</v>
      </c>
      <c r="F2625" s="48">
        <v>121.43</v>
      </c>
      <c r="G2625" s="49">
        <v>60899900</v>
      </c>
      <c r="H2625" s="48">
        <v>98.276875000000004</v>
      </c>
      <c r="I2625" s="52">
        <f t="shared" si="300"/>
        <v>0.80932944906530513</v>
      </c>
      <c r="J2625" s="52">
        <f t="shared" ca="1" si="301"/>
        <v>1</v>
      </c>
      <c r="K2625" s="48">
        <f t="shared" si="296"/>
        <v>97.34</v>
      </c>
      <c r="L2625" s="48">
        <f t="shared" si="297"/>
        <v>98.47</v>
      </c>
      <c r="M2625" s="48">
        <f t="shared" si="298"/>
        <v>97.27</v>
      </c>
      <c r="N2625" s="48">
        <f t="shared" si="299"/>
        <v>98.28</v>
      </c>
      <c r="O2625" s="49">
        <f t="shared" ca="1" si="302"/>
        <v>60899900</v>
      </c>
    </row>
    <row r="2626" spans="1:15" x14ac:dyDescent="0.25">
      <c r="A2626">
        <v>2611</v>
      </c>
      <c r="B2626" s="93">
        <v>38407</v>
      </c>
      <c r="C2626" s="48">
        <v>119.239998</v>
      </c>
      <c r="D2626" s="48">
        <v>120.32</v>
      </c>
      <c r="E2626" s="48">
        <v>118.980003</v>
      </c>
      <c r="F2626" s="48">
        <v>120.239998</v>
      </c>
      <c r="G2626" s="49">
        <v>68563600</v>
      </c>
      <c r="H2626" s="48">
        <v>97.313771000000003</v>
      </c>
      <c r="I2626" s="52">
        <f t="shared" si="300"/>
        <v>0.80932944626296488</v>
      </c>
      <c r="J2626" s="52">
        <f t="shared" ca="1" si="301"/>
        <v>1</v>
      </c>
      <c r="K2626" s="48">
        <f t="shared" si="296"/>
        <v>96.5</v>
      </c>
      <c r="L2626" s="48">
        <f t="shared" si="297"/>
        <v>97.38</v>
      </c>
      <c r="M2626" s="48">
        <f t="shared" si="298"/>
        <v>96.29</v>
      </c>
      <c r="N2626" s="48">
        <f t="shared" si="299"/>
        <v>97.31</v>
      </c>
      <c r="O2626" s="49">
        <f t="shared" ca="1" si="302"/>
        <v>68563600</v>
      </c>
    </row>
    <row r="2627" spans="1:15" x14ac:dyDescent="0.25">
      <c r="A2627">
        <v>2612</v>
      </c>
      <c r="B2627" s="93">
        <v>38406</v>
      </c>
      <c r="C2627" s="48">
        <v>118.93</v>
      </c>
      <c r="D2627" s="48">
        <v>119.57</v>
      </c>
      <c r="E2627" s="48">
        <v>118.620003</v>
      </c>
      <c r="F2627" s="48">
        <v>119.449997</v>
      </c>
      <c r="G2627" s="49">
        <v>68292600</v>
      </c>
      <c r="H2627" s="48">
        <v>96.674400000000006</v>
      </c>
      <c r="I2627" s="52">
        <f t="shared" si="300"/>
        <v>0.80932944686469943</v>
      </c>
      <c r="J2627" s="52">
        <f t="shared" ca="1" si="301"/>
        <v>1</v>
      </c>
      <c r="K2627" s="48">
        <f t="shared" si="296"/>
        <v>96.25</v>
      </c>
      <c r="L2627" s="48">
        <f t="shared" si="297"/>
        <v>96.77</v>
      </c>
      <c r="M2627" s="48">
        <f t="shared" si="298"/>
        <v>96</v>
      </c>
      <c r="N2627" s="48">
        <f t="shared" si="299"/>
        <v>96.67</v>
      </c>
      <c r="O2627" s="49">
        <f t="shared" ca="1" si="302"/>
        <v>68292600</v>
      </c>
    </row>
    <row r="2628" spans="1:15" x14ac:dyDescent="0.25">
      <c r="A2628">
        <v>2613</v>
      </c>
      <c r="B2628" s="93">
        <v>38405</v>
      </c>
      <c r="C2628" s="48">
        <v>119.900002</v>
      </c>
      <c r="D2628" s="48">
        <v>120.470001</v>
      </c>
      <c r="E2628" s="48">
        <v>118.58000199999999</v>
      </c>
      <c r="F2628" s="48">
        <v>118.599998</v>
      </c>
      <c r="G2628" s="49">
        <v>80697600</v>
      </c>
      <c r="H2628" s="48">
        <v>95.986472000000006</v>
      </c>
      <c r="I2628" s="52">
        <f t="shared" si="300"/>
        <v>0.8093294571556402</v>
      </c>
      <c r="J2628" s="52">
        <f t="shared" ca="1" si="301"/>
        <v>1</v>
      </c>
      <c r="K2628" s="48">
        <f t="shared" si="296"/>
        <v>97.04</v>
      </c>
      <c r="L2628" s="48">
        <f t="shared" si="297"/>
        <v>97.5</v>
      </c>
      <c r="M2628" s="48">
        <f t="shared" si="298"/>
        <v>95.97</v>
      </c>
      <c r="N2628" s="48">
        <f t="shared" si="299"/>
        <v>95.99</v>
      </c>
      <c r="O2628" s="49">
        <f t="shared" ca="1" si="302"/>
        <v>80697600</v>
      </c>
    </row>
    <row r="2629" spans="1:15" x14ac:dyDescent="0.25">
      <c r="A2629">
        <v>2614</v>
      </c>
      <c r="B2629" s="93">
        <v>38401</v>
      </c>
      <c r="C2629" s="48">
        <v>120.239998</v>
      </c>
      <c r="D2629" s="48">
        <v>120.480003</v>
      </c>
      <c r="E2629" s="48">
        <v>119.900002</v>
      </c>
      <c r="F2629" s="48">
        <v>120.389999</v>
      </c>
      <c r="G2629" s="49">
        <v>47723300</v>
      </c>
      <c r="H2629" s="48">
        <v>97.435171999999994</v>
      </c>
      <c r="I2629" s="52">
        <f t="shared" si="300"/>
        <v>0.80932945268983669</v>
      </c>
      <c r="J2629" s="52">
        <f t="shared" ca="1" si="301"/>
        <v>1</v>
      </c>
      <c r="K2629" s="48">
        <f t="shared" si="296"/>
        <v>97.31</v>
      </c>
      <c r="L2629" s="48">
        <f t="shared" si="297"/>
        <v>97.51</v>
      </c>
      <c r="M2629" s="48">
        <f t="shared" si="298"/>
        <v>97.04</v>
      </c>
      <c r="N2629" s="48">
        <f t="shared" si="299"/>
        <v>97.44</v>
      </c>
      <c r="O2629" s="49">
        <f t="shared" ca="1" si="302"/>
        <v>47723300</v>
      </c>
    </row>
    <row r="2630" spans="1:15" x14ac:dyDescent="0.25">
      <c r="A2630">
        <v>2615</v>
      </c>
      <c r="B2630" s="93">
        <v>38400</v>
      </c>
      <c r="C2630" s="48">
        <v>121.230003</v>
      </c>
      <c r="D2630" s="48">
        <v>121.33000199999999</v>
      </c>
      <c r="E2630" s="48">
        <v>120.220001</v>
      </c>
      <c r="F2630" s="48">
        <v>120.230003</v>
      </c>
      <c r="G2630" s="49">
        <v>58124000</v>
      </c>
      <c r="H2630" s="48">
        <v>97.305683000000002</v>
      </c>
      <c r="I2630" s="52">
        <f t="shared" si="300"/>
        <v>0.809329456641534</v>
      </c>
      <c r="J2630" s="52">
        <f t="shared" ca="1" si="301"/>
        <v>1</v>
      </c>
      <c r="K2630" s="48">
        <f t="shared" si="296"/>
        <v>98.12</v>
      </c>
      <c r="L2630" s="48">
        <f t="shared" si="297"/>
        <v>98.2</v>
      </c>
      <c r="M2630" s="48">
        <f t="shared" si="298"/>
        <v>97.3</v>
      </c>
      <c r="N2630" s="48">
        <f t="shared" si="299"/>
        <v>97.31</v>
      </c>
      <c r="O2630" s="49">
        <f t="shared" ca="1" si="302"/>
        <v>58124000</v>
      </c>
    </row>
    <row r="2631" spans="1:15" x14ac:dyDescent="0.25">
      <c r="A2631">
        <v>2616</v>
      </c>
      <c r="B2631" s="93">
        <v>38399</v>
      </c>
      <c r="C2631" s="48">
        <v>120.93</v>
      </c>
      <c r="D2631" s="48">
        <v>121.459999</v>
      </c>
      <c r="E2631" s="48">
        <v>120.66999800000001</v>
      </c>
      <c r="F2631" s="48">
        <v>121.209999</v>
      </c>
      <c r="G2631" s="49">
        <v>55523000</v>
      </c>
      <c r="H2631" s="48">
        <v>98.098821999999998</v>
      </c>
      <c r="I2631" s="52">
        <f t="shared" si="300"/>
        <v>0.80932945144236823</v>
      </c>
      <c r="J2631" s="52">
        <f t="shared" ca="1" si="301"/>
        <v>1</v>
      </c>
      <c r="K2631" s="48">
        <f t="shared" si="296"/>
        <v>97.87</v>
      </c>
      <c r="L2631" s="48">
        <f t="shared" si="297"/>
        <v>98.3</v>
      </c>
      <c r="M2631" s="48">
        <f t="shared" si="298"/>
        <v>97.66</v>
      </c>
      <c r="N2631" s="48">
        <f t="shared" si="299"/>
        <v>98.1</v>
      </c>
      <c r="O2631" s="49">
        <f t="shared" ca="1" si="302"/>
        <v>55523000</v>
      </c>
    </row>
    <row r="2632" spans="1:15" x14ac:dyDescent="0.25">
      <c r="A2632">
        <v>2617</v>
      </c>
      <c r="B2632" s="93">
        <v>38398</v>
      </c>
      <c r="C2632" s="48">
        <v>120.800003</v>
      </c>
      <c r="D2632" s="48">
        <v>121.43</v>
      </c>
      <c r="E2632" s="48">
        <v>120.68</v>
      </c>
      <c r="F2632" s="48">
        <v>121.129997</v>
      </c>
      <c r="G2632" s="49">
        <v>43852700</v>
      </c>
      <c r="H2632" s="48">
        <v>98.034074000000004</v>
      </c>
      <c r="I2632" s="52">
        <f t="shared" si="300"/>
        <v>0.80932945123411504</v>
      </c>
      <c r="J2632" s="52">
        <f t="shared" ca="1" si="301"/>
        <v>1</v>
      </c>
      <c r="K2632" s="48">
        <f t="shared" si="296"/>
        <v>97.77</v>
      </c>
      <c r="L2632" s="48">
        <f t="shared" si="297"/>
        <v>98.28</v>
      </c>
      <c r="M2632" s="48">
        <f t="shared" si="298"/>
        <v>97.67</v>
      </c>
      <c r="N2632" s="48">
        <f t="shared" si="299"/>
        <v>98.03</v>
      </c>
      <c r="O2632" s="49">
        <f t="shared" ca="1" si="302"/>
        <v>43852700</v>
      </c>
    </row>
    <row r="2633" spans="1:15" x14ac:dyDescent="0.25">
      <c r="A2633">
        <v>2618</v>
      </c>
      <c r="B2633" s="93">
        <v>38397</v>
      </c>
      <c r="C2633" s="48">
        <v>120.69000200000001</v>
      </c>
      <c r="D2633" s="48">
        <v>120.860001</v>
      </c>
      <c r="E2633" s="48">
        <v>120.480003</v>
      </c>
      <c r="F2633" s="48">
        <v>120.68</v>
      </c>
      <c r="G2633" s="49">
        <v>32432100</v>
      </c>
      <c r="H2633" s="48">
        <v>97.669877999999997</v>
      </c>
      <c r="I2633" s="52">
        <f t="shared" si="300"/>
        <v>0.80932944978455412</v>
      </c>
      <c r="J2633" s="52">
        <f t="shared" ca="1" si="301"/>
        <v>1</v>
      </c>
      <c r="K2633" s="48">
        <f t="shared" si="296"/>
        <v>97.68</v>
      </c>
      <c r="L2633" s="48">
        <f t="shared" si="297"/>
        <v>97.82</v>
      </c>
      <c r="M2633" s="48">
        <f t="shared" si="298"/>
        <v>97.51</v>
      </c>
      <c r="N2633" s="48">
        <f t="shared" si="299"/>
        <v>97.67</v>
      </c>
      <c r="O2633" s="49">
        <f t="shared" ca="1" si="302"/>
        <v>32432100</v>
      </c>
    </row>
    <row r="2634" spans="1:15" x14ac:dyDescent="0.25">
      <c r="A2634">
        <v>2619</v>
      </c>
      <c r="B2634" s="93">
        <v>38394</v>
      </c>
      <c r="C2634" s="48">
        <v>119.699997</v>
      </c>
      <c r="D2634" s="48">
        <v>121.040001</v>
      </c>
      <c r="E2634" s="48">
        <v>119.459999</v>
      </c>
      <c r="F2634" s="48">
        <v>120.769997</v>
      </c>
      <c r="G2634" s="49">
        <v>53133000</v>
      </c>
      <c r="H2634" s="48">
        <v>97.742715000000004</v>
      </c>
      <c r="I2634" s="52">
        <f t="shared" si="300"/>
        <v>0.80932944794227324</v>
      </c>
      <c r="J2634" s="52">
        <f t="shared" ca="1" si="301"/>
        <v>1</v>
      </c>
      <c r="K2634" s="48">
        <f t="shared" si="296"/>
        <v>96.88</v>
      </c>
      <c r="L2634" s="48">
        <f t="shared" si="297"/>
        <v>97.96</v>
      </c>
      <c r="M2634" s="48">
        <f t="shared" si="298"/>
        <v>96.68</v>
      </c>
      <c r="N2634" s="48">
        <f t="shared" si="299"/>
        <v>97.74</v>
      </c>
      <c r="O2634" s="49">
        <f t="shared" ca="1" si="302"/>
        <v>53133000</v>
      </c>
    </row>
    <row r="2635" spans="1:15" x14ac:dyDescent="0.25">
      <c r="A2635">
        <v>2620</v>
      </c>
      <c r="B2635" s="93">
        <v>38393</v>
      </c>
      <c r="C2635" s="48">
        <v>119.660004</v>
      </c>
      <c r="D2635" s="48">
        <v>120.019997</v>
      </c>
      <c r="E2635" s="48">
        <v>119.260002</v>
      </c>
      <c r="F2635" s="48">
        <v>119.739998</v>
      </c>
      <c r="G2635" s="49">
        <v>45858600</v>
      </c>
      <c r="H2635" s="48">
        <v>96.909107000000006</v>
      </c>
      <c r="I2635" s="52">
        <f t="shared" si="300"/>
        <v>0.80932945230214559</v>
      </c>
      <c r="J2635" s="52">
        <f t="shared" ca="1" si="301"/>
        <v>1</v>
      </c>
      <c r="K2635" s="48">
        <f t="shared" si="296"/>
        <v>96.84</v>
      </c>
      <c r="L2635" s="48">
        <f t="shared" si="297"/>
        <v>97.14</v>
      </c>
      <c r="M2635" s="48">
        <f t="shared" si="298"/>
        <v>96.52</v>
      </c>
      <c r="N2635" s="48">
        <f t="shared" si="299"/>
        <v>96.91</v>
      </c>
      <c r="O2635" s="49">
        <f t="shared" ca="1" si="302"/>
        <v>45858600</v>
      </c>
    </row>
    <row r="2636" spans="1:15" x14ac:dyDescent="0.25">
      <c r="A2636">
        <v>2621</v>
      </c>
      <c r="B2636" s="93">
        <v>38392</v>
      </c>
      <c r="C2636" s="48">
        <v>120.41999800000001</v>
      </c>
      <c r="D2636" s="48">
        <v>120.489998</v>
      </c>
      <c r="E2636" s="48">
        <v>119.25</v>
      </c>
      <c r="F2636" s="48">
        <v>119.30999799999999</v>
      </c>
      <c r="G2636" s="49">
        <v>55279400</v>
      </c>
      <c r="H2636" s="48">
        <v>96.561094999999995</v>
      </c>
      <c r="I2636" s="52">
        <f t="shared" si="300"/>
        <v>0.80932944949005869</v>
      </c>
      <c r="J2636" s="52">
        <f t="shared" ca="1" si="301"/>
        <v>1</v>
      </c>
      <c r="K2636" s="48">
        <f t="shared" si="296"/>
        <v>97.46</v>
      </c>
      <c r="L2636" s="48">
        <f t="shared" si="297"/>
        <v>97.52</v>
      </c>
      <c r="M2636" s="48">
        <f t="shared" si="298"/>
        <v>96.51</v>
      </c>
      <c r="N2636" s="48">
        <f t="shared" si="299"/>
        <v>96.56</v>
      </c>
      <c r="O2636" s="49">
        <f t="shared" ca="1" si="302"/>
        <v>55279400</v>
      </c>
    </row>
    <row r="2637" spans="1:15" x14ac:dyDescent="0.25">
      <c r="A2637">
        <v>2622</v>
      </c>
      <c r="B2637" s="93">
        <v>38391</v>
      </c>
      <c r="C2637" s="48">
        <v>120.16999800000001</v>
      </c>
      <c r="D2637" s="48">
        <v>120.650002</v>
      </c>
      <c r="E2637" s="48">
        <v>120.07</v>
      </c>
      <c r="F2637" s="48">
        <v>120.209999</v>
      </c>
      <c r="G2637" s="49">
        <v>39263500</v>
      </c>
      <c r="H2637" s="48">
        <v>97.289491999999996</v>
      </c>
      <c r="I2637" s="52">
        <f t="shared" si="300"/>
        <v>0.8093294468790404</v>
      </c>
      <c r="J2637" s="52">
        <f t="shared" ca="1" si="301"/>
        <v>1</v>
      </c>
      <c r="K2637" s="48">
        <f t="shared" si="296"/>
        <v>97.26</v>
      </c>
      <c r="L2637" s="48">
        <f t="shared" si="297"/>
        <v>97.65</v>
      </c>
      <c r="M2637" s="48">
        <f t="shared" si="298"/>
        <v>97.18</v>
      </c>
      <c r="N2637" s="48">
        <f t="shared" si="299"/>
        <v>97.29</v>
      </c>
      <c r="O2637" s="49">
        <f t="shared" ca="1" si="302"/>
        <v>39263500</v>
      </c>
    </row>
    <row r="2638" spans="1:15" x14ac:dyDescent="0.25">
      <c r="A2638">
        <v>2623</v>
      </c>
      <c r="B2638" s="93">
        <v>38390</v>
      </c>
      <c r="C2638" s="48">
        <v>120.25</v>
      </c>
      <c r="D2638" s="48">
        <v>120.519997</v>
      </c>
      <c r="E2638" s="48">
        <v>119.959999</v>
      </c>
      <c r="F2638" s="48">
        <v>120.07</v>
      </c>
      <c r="G2638" s="49">
        <v>45412000</v>
      </c>
      <c r="H2638" s="48">
        <v>97.176186999999999</v>
      </c>
      <c r="I2638" s="52">
        <f t="shared" si="300"/>
        <v>0.80932944948779884</v>
      </c>
      <c r="J2638" s="52">
        <f t="shared" ca="1" si="301"/>
        <v>1</v>
      </c>
      <c r="K2638" s="48">
        <f t="shared" si="296"/>
        <v>97.32</v>
      </c>
      <c r="L2638" s="48">
        <f t="shared" si="297"/>
        <v>97.54</v>
      </c>
      <c r="M2638" s="48">
        <f t="shared" si="298"/>
        <v>97.09</v>
      </c>
      <c r="N2638" s="48">
        <f t="shared" si="299"/>
        <v>97.18</v>
      </c>
      <c r="O2638" s="49">
        <f t="shared" ca="1" si="302"/>
        <v>45412000</v>
      </c>
    </row>
    <row r="2639" spans="1:15" x14ac:dyDescent="0.25">
      <c r="A2639">
        <v>2624</v>
      </c>
      <c r="B2639" s="93">
        <v>38387</v>
      </c>
      <c r="C2639" s="48">
        <v>119</v>
      </c>
      <c r="D2639" s="48">
        <v>120.43</v>
      </c>
      <c r="E2639" s="48">
        <v>118.980003</v>
      </c>
      <c r="F2639" s="48">
        <v>120.230003</v>
      </c>
      <c r="G2639" s="49">
        <v>50024600</v>
      </c>
      <c r="H2639" s="48">
        <v>97.305683000000002</v>
      </c>
      <c r="I2639" s="52">
        <f t="shared" si="300"/>
        <v>0.809329456641534</v>
      </c>
      <c r="J2639" s="52">
        <f t="shared" ca="1" si="301"/>
        <v>1</v>
      </c>
      <c r="K2639" s="48">
        <f t="shared" si="296"/>
        <v>96.31</v>
      </c>
      <c r="L2639" s="48">
        <f t="shared" si="297"/>
        <v>97.47</v>
      </c>
      <c r="M2639" s="48">
        <f t="shared" si="298"/>
        <v>96.29</v>
      </c>
      <c r="N2639" s="48">
        <f t="shared" si="299"/>
        <v>97.31</v>
      </c>
      <c r="O2639" s="49">
        <f t="shared" ca="1" si="302"/>
        <v>50024600</v>
      </c>
    </row>
    <row r="2640" spans="1:15" x14ac:dyDescent="0.25">
      <c r="A2640">
        <v>2625</v>
      </c>
      <c r="B2640" s="93">
        <v>38386</v>
      </c>
      <c r="C2640" s="48">
        <v>119.05999799999999</v>
      </c>
      <c r="D2640" s="48">
        <v>119.160004</v>
      </c>
      <c r="E2640" s="48">
        <v>118.57</v>
      </c>
      <c r="F2640" s="48">
        <v>118.959999</v>
      </c>
      <c r="G2640" s="49">
        <v>48837100</v>
      </c>
      <c r="H2640" s="48">
        <v>96.277831000000006</v>
      </c>
      <c r="I2640" s="52">
        <f t="shared" si="300"/>
        <v>0.80932945367627318</v>
      </c>
      <c r="J2640" s="52">
        <f t="shared" ca="1" si="301"/>
        <v>1</v>
      </c>
      <c r="K2640" s="48">
        <f t="shared" ref="K2640:K2703" si="303">ROUND($I2640*C2640,2)</f>
        <v>96.36</v>
      </c>
      <c r="L2640" s="48">
        <f t="shared" ref="L2640:L2703" si="304">ROUND($I2640*D2640,2)</f>
        <v>96.44</v>
      </c>
      <c r="M2640" s="48">
        <f t="shared" ref="M2640:M2703" si="305">ROUND($I2640*E2640,2)</f>
        <v>95.96</v>
      </c>
      <c r="N2640" s="48">
        <f t="shared" ref="N2640:N2703" si="306">ROUND($I2640*F2640,2)</f>
        <v>96.28</v>
      </c>
      <c r="O2640" s="49">
        <f t="shared" ca="1" si="302"/>
        <v>48837100</v>
      </c>
    </row>
    <row r="2641" spans="1:15" x14ac:dyDescent="0.25">
      <c r="A2641">
        <v>2626</v>
      </c>
      <c r="B2641" s="93">
        <v>38385</v>
      </c>
      <c r="C2641" s="48">
        <v>119.05999799999999</v>
      </c>
      <c r="D2641" s="48">
        <v>119.589996</v>
      </c>
      <c r="E2641" s="48">
        <v>118.900002</v>
      </c>
      <c r="F2641" s="48">
        <v>119.269997</v>
      </c>
      <c r="G2641" s="49">
        <v>52468900</v>
      </c>
      <c r="H2641" s="48">
        <v>96.528721000000004</v>
      </c>
      <c r="I2641" s="52">
        <f t="shared" si="300"/>
        <v>0.80932944938365348</v>
      </c>
      <c r="J2641" s="52">
        <f t="shared" ca="1" si="301"/>
        <v>1</v>
      </c>
      <c r="K2641" s="48">
        <f t="shared" si="303"/>
        <v>96.36</v>
      </c>
      <c r="L2641" s="48">
        <f t="shared" si="304"/>
        <v>96.79</v>
      </c>
      <c r="M2641" s="48">
        <f t="shared" si="305"/>
        <v>96.23</v>
      </c>
      <c r="N2641" s="48">
        <f t="shared" si="306"/>
        <v>96.53</v>
      </c>
      <c r="O2641" s="49">
        <f t="shared" ca="1" si="302"/>
        <v>52468900</v>
      </c>
    </row>
    <row r="2642" spans="1:15" x14ac:dyDescent="0.25">
      <c r="A2642">
        <v>2627</v>
      </c>
      <c r="B2642" s="93">
        <v>38384</v>
      </c>
      <c r="C2642" s="48">
        <v>118.25</v>
      </c>
      <c r="D2642" s="48">
        <v>119.08000199999999</v>
      </c>
      <c r="E2642" s="48">
        <v>118.099998</v>
      </c>
      <c r="F2642" s="48">
        <v>118.910004</v>
      </c>
      <c r="G2642" s="49">
        <v>49841200</v>
      </c>
      <c r="H2642" s="48">
        <v>96.237368000000004</v>
      </c>
      <c r="I2642" s="52">
        <f t="shared" ref="I2642:I2705" si="307">H2642/F2642</f>
        <v>0.8093294488494005</v>
      </c>
      <c r="J2642" s="52">
        <f t="shared" ref="J2642:J2705" ca="1" si="308">INDEX(OFFSET($T$15,0,0,$S$13+1,1),MATCH(B2642,OFFSET($Q$15,0,0,$S$13+1,1),-1))</f>
        <v>1</v>
      </c>
      <c r="K2642" s="48">
        <f t="shared" si="303"/>
        <v>95.7</v>
      </c>
      <c r="L2642" s="48">
        <f t="shared" si="304"/>
        <v>96.37</v>
      </c>
      <c r="M2642" s="48">
        <f t="shared" si="305"/>
        <v>95.58</v>
      </c>
      <c r="N2642" s="48">
        <f t="shared" si="306"/>
        <v>96.24</v>
      </c>
      <c r="O2642" s="49">
        <f t="shared" ref="O2642:O2705" ca="1" si="309">G2642*J2642</f>
        <v>49841200</v>
      </c>
    </row>
    <row r="2643" spans="1:15" x14ac:dyDescent="0.25">
      <c r="A2643">
        <v>2628</v>
      </c>
      <c r="B2643" s="93">
        <v>38383</v>
      </c>
      <c r="C2643" s="48">
        <v>117.949997</v>
      </c>
      <c r="D2643" s="48">
        <v>118.25</v>
      </c>
      <c r="E2643" s="48">
        <v>117.709999</v>
      </c>
      <c r="F2643" s="48">
        <v>118.160004</v>
      </c>
      <c r="G2643" s="49">
        <v>52532700</v>
      </c>
      <c r="H2643" s="48">
        <v>95.630370999999997</v>
      </c>
      <c r="I2643" s="52">
        <f t="shared" si="307"/>
        <v>0.80932944958261843</v>
      </c>
      <c r="J2643" s="52">
        <f t="shared" ca="1" si="308"/>
        <v>1</v>
      </c>
      <c r="K2643" s="48">
        <f t="shared" si="303"/>
        <v>95.46</v>
      </c>
      <c r="L2643" s="48">
        <f t="shared" si="304"/>
        <v>95.7</v>
      </c>
      <c r="M2643" s="48">
        <f t="shared" si="305"/>
        <v>95.27</v>
      </c>
      <c r="N2643" s="48">
        <f t="shared" si="306"/>
        <v>95.63</v>
      </c>
      <c r="O2643" s="49">
        <f t="shared" ca="1" si="309"/>
        <v>52532700</v>
      </c>
    </row>
    <row r="2644" spans="1:15" x14ac:dyDescent="0.25">
      <c r="A2644">
        <v>2629</v>
      </c>
      <c r="B2644" s="93">
        <v>38380</v>
      </c>
      <c r="C2644" s="48">
        <v>117.489998</v>
      </c>
      <c r="D2644" s="48">
        <v>117.550003</v>
      </c>
      <c r="E2644" s="48">
        <v>116.610001</v>
      </c>
      <c r="F2644" s="48">
        <v>117.43</v>
      </c>
      <c r="G2644" s="49">
        <v>60738900</v>
      </c>
      <c r="H2644" s="48">
        <v>95.039558</v>
      </c>
      <c r="I2644" s="52">
        <f t="shared" si="307"/>
        <v>0.80932945584603588</v>
      </c>
      <c r="J2644" s="52">
        <f t="shared" ca="1" si="308"/>
        <v>1</v>
      </c>
      <c r="K2644" s="48">
        <f t="shared" si="303"/>
        <v>95.09</v>
      </c>
      <c r="L2644" s="48">
        <f t="shared" si="304"/>
        <v>95.14</v>
      </c>
      <c r="M2644" s="48">
        <f t="shared" si="305"/>
        <v>94.38</v>
      </c>
      <c r="N2644" s="48">
        <f t="shared" si="306"/>
        <v>95.04</v>
      </c>
      <c r="O2644" s="49">
        <f t="shared" ca="1" si="309"/>
        <v>60738900</v>
      </c>
    </row>
    <row r="2645" spans="1:15" x14ac:dyDescent="0.25">
      <c r="A2645">
        <v>2630</v>
      </c>
      <c r="B2645" s="93">
        <v>38379</v>
      </c>
      <c r="C2645" s="48">
        <v>117.19000200000001</v>
      </c>
      <c r="D2645" s="48">
        <v>117.75</v>
      </c>
      <c r="E2645" s="48">
        <v>116.980003</v>
      </c>
      <c r="F2645" s="48">
        <v>117.43</v>
      </c>
      <c r="G2645" s="49">
        <v>55878800</v>
      </c>
      <c r="H2645" s="48">
        <v>95.039558</v>
      </c>
      <c r="I2645" s="52">
        <f t="shared" si="307"/>
        <v>0.80932945584603588</v>
      </c>
      <c r="J2645" s="52">
        <f t="shared" ca="1" si="308"/>
        <v>1</v>
      </c>
      <c r="K2645" s="48">
        <f t="shared" si="303"/>
        <v>94.85</v>
      </c>
      <c r="L2645" s="48">
        <f t="shared" si="304"/>
        <v>95.3</v>
      </c>
      <c r="M2645" s="48">
        <f t="shared" si="305"/>
        <v>94.68</v>
      </c>
      <c r="N2645" s="48">
        <f t="shared" si="306"/>
        <v>95.04</v>
      </c>
      <c r="O2645" s="49">
        <f t="shared" ca="1" si="309"/>
        <v>55878800</v>
      </c>
    </row>
    <row r="2646" spans="1:15" x14ac:dyDescent="0.25">
      <c r="A2646">
        <v>2631</v>
      </c>
      <c r="B2646" s="93">
        <v>38378</v>
      </c>
      <c r="C2646" s="48">
        <v>117.32</v>
      </c>
      <c r="D2646" s="48">
        <v>117.599998</v>
      </c>
      <c r="E2646" s="48">
        <v>117.040001</v>
      </c>
      <c r="F2646" s="48">
        <v>117.230003</v>
      </c>
      <c r="G2646" s="49">
        <v>57195100</v>
      </c>
      <c r="H2646" s="48">
        <v>94.877694000000005</v>
      </c>
      <c r="I2646" s="52">
        <f t="shared" si="307"/>
        <v>0.80932945126683997</v>
      </c>
      <c r="J2646" s="52">
        <f t="shared" ca="1" si="308"/>
        <v>1</v>
      </c>
      <c r="K2646" s="48">
        <f t="shared" si="303"/>
        <v>94.95</v>
      </c>
      <c r="L2646" s="48">
        <f t="shared" si="304"/>
        <v>95.18</v>
      </c>
      <c r="M2646" s="48">
        <f t="shared" si="305"/>
        <v>94.72</v>
      </c>
      <c r="N2646" s="48">
        <f t="shared" si="306"/>
        <v>94.88</v>
      </c>
      <c r="O2646" s="49">
        <f t="shared" ca="1" si="309"/>
        <v>57195100</v>
      </c>
    </row>
    <row r="2647" spans="1:15" x14ac:dyDescent="0.25">
      <c r="A2647">
        <v>2632</v>
      </c>
      <c r="B2647" s="93">
        <v>38377</v>
      </c>
      <c r="C2647" s="48">
        <v>116.910004</v>
      </c>
      <c r="D2647" s="48">
        <v>117.470001</v>
      </c>
      <c r="E2647" s="48">
        <v>116.720001</v>
      </c>
      <c r="F2647" s="48">
        <v>116.879997</v>
      </c>
      <c r="G2647" s="49">
        <v>68245000</v>
      </c>
      <c r="H2647" s="48">
        <v>94.594424000000004</v>
      </c>
      <c r="I2647" s="52">
        <f t="shared" si="307"/>
        <v>0.80932945266930489</v>
      </c>
      <c r="J2647" s="52">
        <f t="shared" ca="1" si="308"/>
        <v>1</v>
      </c>
      <c r="K2647" s="48">
        <f t="shared" si="303"/>
        <v>94.62</v>
      </c>
      <c r="L2647" s="48">
        <f t="shared" si="304"/>
        <v>95.07</v>
      </c>
      <c r="M2647" s="48">
        <f t="shared" si="305"/>
        <v>94.46</v>
      </c>
      <c r="N2647" s="48">
        <f t="shared" si="306"/>
        <v>94.59</v>
      </c>
      <c r="O2647" s="49">
        <f t="shared" ca="1" si="309"/>
        <v>68245000</v>
      </c>
    </row>
    <row r="2648" spans="1:15" x14ac:dyDescent="0.25">
      <c r="A2648">
        <v>2633</v>
      </c>
      <c r="B2648" s="93">
        <v>38376</v>
      </c>
      <c r="C2648" s="48">
        <v>117.089996</v>
      </c>
      <c r="D2648" s="48">
        <v>117.339996</v>
      </c>
      <c r="E2648" s="48">
        <v>116.370003</v>
      </c>
      <c r="F2648" s="48">
        <v>116.550003</v>
      </c>
      <c r="G2648" s="49">
        <v>58441900</v>
      </c>
      <c r="H2648" s="48">
        <v>94.327349999999996</v>
      </c>
      <c r="I2648" s="52">
        <f t="shared" si="307"/>
        <v>0.80932945149731139</v>
      </c>
      <c r="J2648" s="52">
        <f t="shared" ca="1" si="308"/>
        <v>1</v>
      </c>
      <c r="K2648" s="48">
        <f t="shared" si="303"/>
        <v>94.76</v>
      </c>
      <c r="L2648" s="48">
        <f t="shared" si="304"/>
        <v>94.97</v>
      </c>
      <c r="M2648" s="48">
        <f t="shared" si="305"/>
        <v>94.18</v>
      </c>
      <c r="N2648" s="48">
        <f t="shared" si="306"/>
        <v>94.33</v>
      </c>
      <c r="O2648" s="49">
        <f t="shared" ca="1" si="309"/>
        <v>58441900</v>
      </c>
    </row>
    <row r="2649" spans="1:15" x14ac:dyDescent="0.25">
      <c r="A2649">
        <v>2634</v>
      </c>
      <c r="B2649" s="93">
        <v>38373</v>
      </c>
      <c r="C2649" s="48">
        <v>117.790001</v>
      </c>
      <c r="D2649" s="48">
        <v>118</v>
      </c>
      <c r="E2649" s="48">
        <v>116.650002</v>
      </c>
      <c r="F2649" s="48">
        <v>116.779999</v>
      </c>
      <c r="G2649" s="49">
        <v>63160400</v>
      </c>
      <c r="H2649" s="48">
        <v>94.513491999999999</v>
      </c>
      <c r="I2649" s="52">
        <f t="shared" si="307"/>
        <v>0.80932944690297515</v>
      </c>
      <c r="J2649" s="52">
        <f t="shared" ca="1" si="308"/>
        <v>1</v>
      </c>
      <c r="K2649" s="48">
        <f t="shared" si="303"/>
        <v>95.33</v>
      </c>
      <c r="L2649" s="48">
        <f t="shared" si="304"/>
        <v>95.5</v>
      </c>
      <c r="M2649" s="48">
        <f t="shared" si="305"/>
        <v>94.41</v>
      </c>
      <c r="N2649" s="48">
        <f t="shared" si="306"/>
        <v>94.51</v>
      </c>
      <c r="O2649" s="49">
        <f t="shared" ca="1" si="309"/>
        <v>63160400</v>
      </c>
    </row>
    <row r="2650" spans="1:15" x14ac:dyDescent="0.25">
      <c r="A2650">
        <v>2635</v>
      </c>
      <c r="B2650" s="93">
        <v>38372</v>
      </c>
      <c r="C2650" s="48">
        <v>117.889999</v>
      </c>
      <c r="D2650" s="48">
        <v>118.199997</v>
      </c>
      <c r="E2650" s="48">
        <v>117.290001</v>
      </c>
      <c r="F2650" s="48">
        <v>117.5</v>
      </c>
      <c r="G2650" s="49">
        <v>72049300</v>
      </c>
      <c r="H2650" s="48">
        <v>95.096209999999999</v>
      </c>
      <c r="I2650" s="52">
        <f t="shared" si="307"/>
        <v>0.8093294468085106</v>
      </c>
      <c r="J2650" s="52">
        <f t="shared" ca="1" si="308"/>
        <v>1</v>
      </c>
      <c r="K2650" s="48">
        <f t="shared" si="303"/>
        <v>95.41</v>
      </c>
      <c r="L2650" s="48">
        <f t="shared" si="304"/>
        <v>95.66</v>
      </c>
      <c r="M2650" s="48">
        <f t="shared" si="305"/>
        <v>94.93</v>
      </c>
      <c r="N2650" s="48">
        <f t="shared" si="306"/>
        <v>95.1</v>
      </c>
      <c r="O2650" s="49">
        <f t="shared" ca="1" si="309"/>
        <v>72049300</v>
      </c>
    </row>
    <row r="2651" spans="1:15" x14ac:dyDescent="0.25">
      <c r="A2651">
        <v>2636</v>
      </c>
      <c r="B2651" s="93">
        <v>38371</v>
      </c>
      <c r="C2651" s="48">
        <v>119.43</v>
      </c>
      <c r="D2651" s="48">
        <v>119.519997</v>
      </c>
      <c r="E2651" s="48">
        <v>118.209999</v>
      </c>
      <c r="F2651" s="48">
        <v>118.220001</v>
      </c>
      <c r="G2651" s="49">
        <v>54378900</v>
      </c>
      <c r="H2651" s="48">
        <v>95.678928999999997</v>
      </c>
      <c r="I2651" s="52">
        <f t="shared" si="307"/>
        <v>0.80932945517400223</v>
      </c>
      <c r="J2651" s="52">
        <f t="shared" ca="1" si="308"/>
        <v>1</v>
      </c>
      <c r="K2651" s="48">
        <f t="shared" si="303"/>
        <v>96.66</v>
      </c>
      <c r="L2651" s="48">
        <f t="shared" si="304"/>
        <v>96.73</v>
      </c>
      <c r="M2651" s="48">
        <f t="shared" si="305"/>
        <v>95.67</v>
      </c>
      <c r="N2651" s="48">
        <f t="shared" si="306"/>
        <v>95.68</v>
      </c>
      <c r="O2651" s="49">
        <f t="shared" ca="1" si="309"/>
        <v>54378900</v>
      </c>
    </row>
    <row r="2652" spans="1:15" x14ac:dyDescent="0.25">
      <c r="A2652">
        <v>2637</v>
      </c>
      <c r="B2652" s="93">
        <v>38370</v>
      </c>
      <c r="C2652" s="48">
        <v>118.050003</v>
      </c>
      <c r="D2652" s="48">
        <v>119.620003</v>
      </c>
      <c r="E2652" s="48">
        <v>117.949997</v>
      </c>
      <c r="F2652" s="48">
        <v>119.470001</v>
      </c>
      <c r="G2652" s="49">
        <v>57391700</v>
      </c>
      <c r="H2652" s="48">
        <v>96.69059</v>
      </c>
      <c r="I2652" s="52">
        <f t="shared" si="307"/>
        <v>0.80932944831899689</v>
      </c>
      <c r="J2652" s="52">
        <f t="shared" ca="1" si="308"/>
        <v>1</v>
      </c>
      <c r="K2652" s="48">
        <f t="shared" si="303"/>
        <v>95.54</v>
      </c>
      <c r="L2652" s="48">
        <f t="shared" si="304"/>
        <v>96.81</v>
      </c>
      <c r="M2652" s="48">
        <f t="shared" si="305"/>
        <v>95.46</v>
      </c>
      <c r="N2652" s="48">
        <f t="shared" si="306"/>
        <v>96.69</v>
      </c>
      <c r="O2652" s="49">
        <f t="shared" ca="1" si="309"/>
        <v>57391700</v>
      </c>
    </row>
    <row r="2653" spans="1:15" x14ac:dyDescent="0.25">
      <c r="A2653">
        <v>2638</v>
      </c>
      <c r="B2653" s="93">
        <v>38366</v>
      </c>
      <c r="C2653" s="48">
        <v>117.970001</v>
      </c>
      <c r="D2653" s="48">
        <v>118.529999</v>
      </c>
      <c r="E2653" s="48">
        <v>117.760002</v>
      </c>
      <c r="F2653" s="48">
        <v>118.239998</v>
      </c>
      <c r="G2653" s="49">
        <v>42032500</v>
      </c>
      <c r="H2653" s="48">
        <v>95.695111999999995</v>
      </c>
      <c r="I2653" s="52">
        <f t="shared" si="307"/>
        <v>0.8093294453540163</v>
      </c>
      <c r="J2653" s="52">
        <f t="shared" ca="1" si="308"/>
        <v>1</v>
      </c>
      <c r="K2653" s="48">
        <f t="shared" si="303"/>
        <v>95.48</v>
      </c>
      <c r="L2653" s="48">
        <f t="shared" si="304"/>
        <v>95.93</v>
      </c>
      <c r="M2653" s="48">
        <f t="shared" si="305"/>
        <v>95.31</v>
      </c>
      <c r="N2653" s="48">
        <f t="shared" si="306"/>
        <v>95.7</v>
      </c>
      <c r="O2653" s="49">
        <f t="shared" ca="1" si="309"/>
        <v>42032500</v>
      </c>
    </row>
    <row r="2654" spans="1:15" x14ac:dyDescent="0.25">
      <c r="A2654">
        <v>2639</v>
      </c>
      <c r="B2654" s="93">
        <v>38365</v>
      </c>
      <c r="C2654" s="48">
        <v>118.639999</v>
      </c>
      <c r="D2654" s="48">
        <v>118.730003</v>
      </c>
      <c r="E2654" s="48">
        <v>117.5</v>
      </c>
      <c r="F2654" s="48">
        <v>117.620003</v>
      </c>
      <c r="G2654" s="49">
        <v>55537500</v>
      </c>
      <c r="H2654" s="48">
        <v>95.193331999999998</v>
      </c>
      <c r="I2654" s="52">
        <f t="shared" si="307"/>
        <v>0.80932944713494015</v>
      </c>
      <c r="J2654" s="52">
        <f t="shared" ca="1" si="308"/>
        <v>1</v>
      </c>
      <c r="K2654" s="48">
        <f t="shared" si="303"/>
        <v>96.02</v>
      </c>
      <c r="L2654" s="48">
        <f t="shared" si="304"/>
        <v>96.09</v>
      </c>
      <c r="M2654" s="48">
        <f t="shared" si="305"/>
        <v>95.1</v>
      </c>
      <c r="N2654" s="48">
        <f t="shared" si="306"/>
        <v>95.19</v>
      </c>
      <c r="O2654" s="49">
        <f t="shared" ca="1" si="309"/>
        <v>55537500</v>
      </c>
    </row>
    <row r="2655" spans="1:15" x14ac:dyDescent="0.25">
      <c r="A2655">
        <v>2640</v>
      </c>
      <c r="B2655" s="93">
        <v>38364</v>
      </c>
      <c r="C2655" s="48">
        <v>118.400002</v>
      </c>
      <c r="D2655" s="48">
        <v>118.839996</v>
      </c>
      <c r="E2655" s="48">
        <v>117.519997</v>
      </c>
      <c r="F2655" s="48">
        <v>118.57</v>
      </c>
      <c r="G2655" s="49">
        <v>72720500</v>
      </c>
      <c r="H2655" s="48">
        <v>95.962192999999999</v>
      </c>
      <c r="I2655" s="52">
        <f t="shared" si="307"/>
        <v>0.80932945095724051</v>
      </c>
      <c r="J2655" s="52">
        <f t="shared" ca="1" si="308"/>
        <v>1</v>
      </c>
      <c r="K2655" s="48">
        <f t="shared" si="303"/>
        <v>95.82</v>
      </c>
      <c r="L2655" s="48">
        <f t="shared" si="304"/>
        <v>96.18</v>
      </c>
      <c r="M2655" s="48">
        <f t="shared" si="305"/>
        <v>95.11</v>
      </c>
      <c r="N2655" s="48">
        <f t="shared" si="306"/>
        <v>95.96</v>
      </c>
      <c r="O2655" s="49">
        <f t="shared" ca="1" si="309"/>
        <v>72720500</v>
      </c>
    </row>
    <row r="2656" spans="1:15" x14ac:dyDescent="0.25">
      <c r="A2656">
        <v>2641</v>
      </c>
      <c r="B2656" s="93">
        <v>38363</v>
      </c>
      <c r="C2656" s="48">
        <v>118.639999</v>
      </c>
      <c r="D2656" s="48">
        <v>118.739998</v>
      </c>
      <c r="E2656" s="48">
        <v>117.989998</v>
      </c>
      <c r="F2656" s="48">
        <v>118.18</v>
      </c>
      <c r="G2656" s="49">
        <v>63099700</v>
      </c>
      <c r="H2656" s="48">
        <v>95.646555000000006</v>
      </c>
      <c r="I2656" s="52">
        <f t="shared" si="307"/>
        <v>0.80932945506853948</v>
      </c>
      <c r="J2656" s="52">
        <f t="shared" ca="1" si="308"/>
        <v>1</v>
      </c>
      <c r="K2656" s="48">
        <f t="shared" si="303"/>
        <v>96.02</v>
      </c>
      <c r="L2656" s="48">
        <f t="shared" si="304"/>
        <v>96.1</v>
      </c>
      <c r="M2656" s="48">
        <f t="shared" si="305"/>
        <v>95.49</v>
      </c>
      <c r="N2656" s="48">
        <f t="shared" si="306"/>
        <v>95.65</v>
      </c>
      <c r="O2656" s="49">
        <f t="shared" ca="1" si="309"/>
        <v>63099700</v>
      </c>
    </row>
    <row r="2657" spans="1:15" x14ac:dyDescent="0.25">
      <c r="A2657">
        <v>2642</v>
      </c>
      <c r="B2657" s="93">
        <v>38362</v>
      </c>
      <c r="C2657" s="48">
        <v>118.339996</v>
      </c>
      <c r="D2657" s="48">
        <v>119.459999</v>
      </c>
      <c r="E2657" s="48">
        <v>118.339996</v>
      </c>
      <c r="F2657" s="48">
        <v>119</v>
      </c>
      <c r="G2657" s="49">
        <v>56563300</v>
      </c>
      <c r="H2657" s="48">
        <v>96.310204999999996</v>
      </c>
      <c r="I2657" s="52">
        <f t="shared" si="307"/>
        <v>0.80932945378151255</v>
      </c>
      <c r="J2657" s="52">
        <f t="shared" ca="1" si="308"/>
        <v>1</v>
      </c>
      <c r="K2657" s="48">
        <f t="shared" si="303"/>
        <v>95.78</v>
      </c>
      <c r="L2657" s="48">
        <f t="shared" si="304"/>
        <v>96.68</v>
      </c>
      <c r="M2657" s="48">
        <f t="shared" si="305"/>
        <v>95.78</v>
      </c>
      <c r="N2657" s="48">
        <f t="shared" si="306"/>
        <v>96.31</v>
      </c>
      <c r="O2657" s="49">
        <f t="shared" ca="1" si="309"/>
        <v>56563300</v>
      </c>
    </row>
    <row r="2658" spans="1:15" x14ac:dyDescent="0.25">
      <c r="A2658">
        <v>2643</v>
      </c>
      <c r="B2658" s="93">
        <v>38359</v>
      </c>
      <c r="C2658" s="48">
        <v>118.970001</v>
      </c>
      <c r="D2658" s="48">
        <v>119.230003</v>
      </c>
      <c r="E2658" s="48">
        <v>118.129997</v>
      </c>
      <c r="F2658" s="48">
        <v>118.44000200000001</v>
      </c>
      <c r="G2658" s="49">
        <v>55847700</v>
      </c>
      <c r="H2658" s="48">
        <v>95.856982000000002</v>
      </c>
      <c r="I2658" s="52">
        <f t="shared" si="307"/>
        <v>0.80932945272999912</v>
      </c>
      <c r="J2658" s="52">
        <f t="shared" ca="1" si="308"/>
        <v>1</v>
      </c>
      <c r="K2658" s="48">
        <f t="shared" si="303"/>
        <v>96.29</v>
      </c>
      <c r="L2658" s="48">
        <f t="shared" si="304"/>
        <v>96.5</v>
      </c>
      <c r="M2658" s="48">
        <f t="shared" si="305"/>
        <v>95.61</v>
      </c>
      <c r="N2658" s="48">
        <f t="shared" si="306"/>
        <v>95.86</v>
      </c>
      <c r="O2658" s="49">
        <f t="shared" ca="1" si="309"/>
        <v>55847700</v>
      </c>
    </row>
    <row r="2659" spans="1:15" x14ac:dyDescent="0.25">
      <c r="A2659">
        <v>2644</v>
      </c>
      <c r="B2659" s="93">
        <v>38358</v>
      </c>
      <c r="C2659" s="48">
        <v>118.44000200000001</v>
      </c>
      <c r="D2659" s="48">
        <v>119.150002</v>
      </c>
      <c r="E2659" s="48">
        <v>118.260002</v>
      </c>
      <c r="F2659" s="48">
        <v>118.610001</v>
      </c>
      <c r="G2659" s="49">
        <v>47814700</v>
      </c>
      <c r="H2659" s="48">
        <v>95.994567000000004</v>
      </c>
      <c r="I2659" s="52">
        <f t="shared" si="307"/>
        <v>0.80932945106374299</v>
      </c>
      <c r="J2659" s="52">
        <f t="shared" ca="1" si="308"/>
        <v>1</v>
      </c>
      <c r="K2659" s="48">
        <f t="shared" si="303"/>
        <v>95.86</v>
      </c>
      <c r="L2659" s="48">
        <f t="shared" si="304"/>
        <v>96.43</v>
      </c>
      <c r="M2659" s="48">
        <f t="shared" si="305"/>
        <v>95.71</v>
      </c>
      <c r="N2659" s="48">
        <f t="shared" si="306"/>
        <v>95.99</v>
      </c>
      <c r="O2659" s="49">
        <f t="shared" ca="1" si="309"/>
        <v>47814700</v>
      </c>
    </row>
    <row r="2660" spans="1:15" x14ac:dyDescent="0.25">
      <c r="A2660">
        <v>2645</v>
      </c>
      <c r="B2660" s="93">
        <v>38357</v>
      </c>
      <c r="C2660" s="48">
        <v>118.739998</v>
      </c>
      <c r="D2660" s="48">
        <v>119.25</v>
      </c>
      <c r="E2660" s="48">
        <v>118</v>
      </c>
      <c r="F2660" s="48">
        <v>118.010002</v>
      </c>
      <c r="G2660" s="49">
        <v>65667300</v>
      </c>
      <c r="H2660" s="48">
        <v>95.508970000000005</v>
      </c>
      <c r="I2660" s="52">
        <f t="shared" si="307"/>
        <v>0.80932944988849342</v>
      </c>
      <c r="J2660" s="52">
        <f t="shared" ca="1" si="308"/>
        <v>1</v>
      </c>
      <c r="K2660" s="48">
        <f t="shared" si="303"/>
        <v>96.1</v>
      </c>
      <c r="L2660" s="48">
        <f t="shared" si="304"/>
        <v>96.51</v>
      </c>
      <c r="M2660" s="48">
        <f t="shared" si="305"/>
        <v>95.5</v>
      </c>
      <c r="N2660" s="48">
        <f t="shared" si="306"/>
        <v>95.51</v>
      </c>
      <c r="O2660" s="49">
        <f t="shared" ca="1" si="309"/>
        <v>65667300</v>
      </c>
    </row>
    <row r="2661" spans="1:15" x14ac:dyDescent="0.25">
      <c r="A2661">
        <v>2646</v>
      </c>
      <c r="B2661" s="93">
        <v>38356</v>
      </c>
      <c r="C2661" s="48">
        <v>120.459999</v>
      </c>
      <c r="D2661" s="48">
        <v>120.540001</v>
      </c>
      <c r="E2661" s="48">
        <v>118.44000200000001</v>
      </c>
      <c r="F2661" s="48">
        <v>118.83000199999999</v>
      </c>
      <c r="G2661" s="49">
        <v>69167600</v>
      </c>
      <c r="H2661" s="48">
        <v>96.172619999999995</v>
      </c>
      <c r="I2661" s="52">
        <f t="shared" si="307"/>
        <v>0.80932944863537071</v>
      </c>
      <c r="J2661" s="52">
        <f t="shared" ca="1" si="308"/>
        <v>1</v>
      </c>
      <c r="K2661" s="48">
        <f t="shared" si="303"/>
        <v>97.49</v>
      </c>
      <c r="L2661" s="48">
        <f t="shared" si="304"/>
        <v>97.56</v>
      </c>
      <c r="M2661" s="48">
        <f t="shared" si="305"/>
        <v>95.86</v>
      </c>
      <c r="N2661" s="48">
        <f t="shared" si="306"/>
        <v>96.17</v>
      </c>
      <c r="O2661" s="49">
        <f t="shared" ca="1" si="309"/>
        <v>69167600</v>
      </c>
    </row>
    <row r="2662" spans="1:15" x14ac:dyDescent="0.25">
      <c r="A2662">
        <v>2647</v>
      </c>
      <c r="B2662" s="93">
        <v>38355</v>
      </c>
      <c r="C2662" s="48">
        <v>121.55999799999999</v>
      </c>
      <c r="D2662" s="48">
        <v>121.760002</v>
      </c>
      <c r="E2662" s="48">
        <v>119.900002</v>
      </c>
      <c r="F2662" s="48">
        <v>120.300003</v>
      </c>
      <c r="G2662" s="49">
        <v>55748000</v>
      </c>
      <c r="H2662" s="48">
        <v>97.362335000000002</v>
      </c>
      <c r="I2662" s="52">
        <f t="shared" si="307"/>
        <v>0.80932944781389571</v>
      </c>
      <c r="J2662" s="52">
        <f t="shared" ca="1" si="308"/>
        <v>1</v>
      </c>
      <c r="K2662" s="48">
        <f t="shared" si="303"/>
        <v>98.38</v>
      </c>
      <c r="L2662" s="48">
        <f t="shared" si="304"/>
        <v>98.54</v>
      </c>
      <c r="M2662" s="48">
        <f t="shared" si="305"/>
        <v>97.04</v>
      </c>
      <c r="N2662" s="48">
        <f t="shared" si="306"/>
        <v>97.36</v>
      </c>
      <c r="O2662" s="49">
        <f t="shared" ca="1" si="309"/>
        <v>55748000</v>
      </c>
    </row>
    <row r="2663" spans="1:15" x14ac:dyDescent="0.25">
      <c r="A2663">
        <v>2648</v>
      </c>
      <c r="B2663" s="93">
        <v>38352</v>
      </c>
      <c r="C2663" s="48">
        <v>121.300003</v>
      </c>
      <c r="D2663" s="48">
        <v>121.660004</v>
      </c>
      <c r="E2663" s="48">
        <v>120.800003</v>
      </c>
      <c r="F2663" s="48">
        <v>120.870003</v>
      </c>
      <c r="G2663" s="49">
        <v>28648800</v>
      </c>
      <c r="H2663" s="48">
        <v>97.823652999999993</v>
      </c>
      <c r="I2663" s="52">
        <f t="shared" si="307"/>
        <v>0.80932944959056541</v>
      </c>
      <c r="J2663" s="52">
        <f t="shared" ca="1" si="308"/>
        <v>1</v>
      </c>
      <c r="K2663" s="48">
        <f t="shared" si="303"/>
        <v>98.17</v>
      </c>
      <c r="L2663" s="48">
        <f t="shared" si="304"/>
        <v>98.46</v>
      </c>
      <c r="M2663" s="48">
        <f t="shared" si="305"/>
        <v>97.77</v>
      </c>
      <c r="N2663" s="48">
        <f t="shared" si="306"/>
        <v>97.82</v>
      </c>
      <c r="O2663" s="49">
        <f t="shared" ca="1" si="309"/>
        <v>28648800</v>
      </c>
    </row>
    <row r="2664" spans="1:15" x14ac:dyDescent="0.25">
      <c r="A2664">
        <v>2649</v>
      </c>
      <c r="B2664" s="93">
        <v>38351</v>
      </c>
      <c r="C2664" s="48">
        <v>121.400002</v>
      </c>
      <c r="D2664" s="48">
        <v>121.57</v>
      </c>
      <c r="E2664" s="48">
        <v>121.040001</v>
      </c>
      <c r="F2664" s="48">
        <v>121.129997</v>
      </c>
      <c r="G2664" s="49">
        <v>21076900</v>
      </c>
      <c r="H2664" s="48">
        <v>98.034074000000004</v>
      </c>
      <c r="I2664" s="52">
        <f t="shared" si="307"/>
        <v>0.80932945123411504</v>
      </c>
      <c r="J2664" s="52">
        <f t="shared" ca="1" si="308"/>
        <v>1</v>
      </c>
      <c r="K2664" s="48">
        <f t="shared" si="303"/>
        <v>98.25</v>
      </c>
      <c r="L2664" s="48">
        <f t="shared" si="304"/>
        <v>98.39</v>
      </c>
      <c r="M2664" s="48">
        <f t="shared" si="305"/>
        <v>97.96</v>
      </c>
      <c r="N2664" s="48">
        <f t="shared" si="306"/>
        <v>98.03</v>
      </c>
      <c r="O2664" s="49">
        <f t="shared" ca="1" si="309"/>
        <v>21076900</v>
      </c>
    </row>
    <row r="2665" spans="1:15" x14ac:dyDescent="0.25">
      <c r="A2665">
        <v>2650</v>
      </c>
      <c r="B2665" s="93">
        <v>38350</v>
      </c>
      <c r="C2665" s="48">
        <v>121.08000199999999</v>
      </c>
      <c r="D2665" s="48">
        <v>121.400002</v>
      </c>
      <c r="E2665" s="48">
        <v>120.949997</v>
      </c>
      <c r="F2665" s="48">
        <v>121.360001</v>
      </c>
      <c r="G2665" s="49">
        <v>22650600</v>
      </c>
      <c r="H2665" s="48">
        <v>98.220223000000004</v>
      </c>
      <c r="I2665" s="52">
        <f t="shared" si="307"/>
        <v>0.8093294511426381</v>
      </c>
      <c r="J2665" s="52">
        <f t="shared" ca="1" si="308"/>
        <v>1</v>
      </c>
      <c r="K2665" s="48">
        <f t="shared" si="303"/>
        <v>97.99</v>
      </c>
      <c r="L2665" s="48">
        <f t="shared" si="304"/>
        <v>98.25</v>
      </c>
      <c r="M2665" s="48">
        <f t="shared" si="305"/>
        <v>97.89</v>
      </c>
      <c r="N2665" s="48">
        <f t="shared" si="306"/>
        <v>98.22</v>
      </c>
      <c r="O2665" s="49">
        <f t="shared" ca="1" si="309"/>
        <v>22650600</v>
      </c>
    </row>
    <row r="2666" spans="1:15" x14ac:dyDescent="0.25">
      <c r="A2666">
        <v>2651</v>
      </c>
      <c r="B2666" s="93">
        <v>38349</v>
      </c>
      <c r="C2666" s="48">
        <v>120.639999</v>
      </c>
      <c r="D2666" s="48">
        <v>121.33000199999999</v>
      </c>
      <c r="E2666" s="48">
        <v>120.599998</v>
      </c>
      <c r="F2666" s="48">
        <v>121.18</v>
      </c>
      <c r="G2666" s="49">
        <v>23422900</v>
      </c>
      <c r="H2666" s="48">
        <v>98.074543000000006</v>
      </c>
      <c r="I2666" s="52">
        <f t="shared" si="307"/>
        <v>0.80932945205479456</v>
      </c>
      <c r="J2666" s="52">
        <f t="shared" ca="1" si="308"/>
        <v>1</v>
      </c>
      <c r="K2666" s="48">
        <f t="shared" si="303"/>
        <v>97.64</v>
      </c>
      <c r="L2666" s="48">
        <f t="shared" si="304"/>
        <v>98.2</v>
      </c>
      <c r="M2666" s="48">
        <f t="shared" si="305"/>
        <v>97.61</v>
      </c>
      <c r="N2666" s="48">
        <f t="shared" si="306"/>
        <v>98.07</v>
      </c>
      <c r="O2666" s="49">
        <f t="shared" ca="1" si="309"/>
        <v>23422900</v>
      </c>
    </row>
    <row r="2667" spans="1:15" x14ac:dyDescent="0.25">
      <c r="A2667">
        <v>2652</v>
      </c>
      <c r="B2667" s="93">
        <v>38348</v>
      </c>
      <c r="C2667" s="48">
        <v>121.199997</v>
      </c>
      <c r="D2667" s="48">
        <v>121.360001</v>
      </c>
      <c r="E2667" s="48">
        <v>120.389999</v>
      </c>
      <c r="F2667" s="48">
        <v>120.519997</v>
      </c>
      <c r="G2667" s="49">
        <v>29944100</v>
      </c>
      <c r="H2667" s="48">
        <v>97.540383000000006</v>
      </c>
      <c r="I2667" s="52">
        <f t="shared" si="307"/>
        <v>0.80932945094580444</v>
      </c>
      <c r="J2667" s="52">
        <f t="shared" ca="1" si="308"/>
        <v>1</v>
      </c>
      <c r="K2667" s="48">
        <f t="shared" si="303"/>
        <v>98.09</v>
      </c>
      <c r="L2667" s="48">
        <f t="shared" si="304"/>
        <v>98.22</v>
      </c>
      <c r="M2667" s="48">
        <f t="shared" si="305"/>
        <v>97.44</v>
      </c>
      <c r="N2667" s="48">
        <f t="shared" si="306"/>
        <v>97.54</v>
      </c>
      <c r="O2667" s="49">
        <f t="shared" ca="1" si="309"/>
        <v>29944100</v>
      </c>
    </row>
    <row r="2668" spans="1:15" x14ac:dyDescent="0.25">
      <c r="A2668">
        <v>2653</v>
      </c>
      <c r="B2668" s="93">
        <v>38344</v>
      </c>
      <c r="C2668" s="48">
        <v>120.870003</v>
      </c>
      <c r="D2668" s="48">
        <v>121.279999</v>
      </c>
      <c r="E2668" s="48">
        <v>120.660004</v>
      </c>
      <c r="F2668" s="48">
        <v>120.769997</v>
      </c>
      <c r="G2668" s="49">
        <v>25646100</v>
      </c>
      <c r="H2668" s="48">
        <v>97.742715000000004</v>
      </c>
      <c r="I2668" s="52">
        <f t="shared" si="307"/>
        <v>0.80932944794227324</v>
      </c>
      <c r="J2668" s="52">
        <f t="shared" ca="1" si="308"/>
        <v>1</v>
      </c>
      <c r="K2668" s="48">
        <f t="shared" si="303"/>
        <v>97.82</v>
      </c>
      <c r="L2668" s="48">
        <f t="shared" si="304"/>
        <v>98.16</v>
      </c>
      <c r="M2668" s="48">
        <f t="shared" si="305"/>
        <v>97.65</v>
      </c>
      <c r="N2668" s="48">
        <f t="shared" si="306"/>
        <v>97.74</v>
      </c>
      <c r="O2668" s="49">
        <f t="shared" ca="1" si="309"/>
        <v>25646100</v>
      </c>
    </row>
    <row r="2669" spans="1:15" x14ac:dyDescent="0.25">
      <c r="A2669">
        <v>2654</v>
      </c>
      <c r="B2669" s="93">
        <v>38343</v>
      </c>
      <c r="C2669" s="48">
        <v>120.379997</v>
      </c>
      <c r="D2669" s="48">
        <v>121.08000199999999</v>
      </c>
      <c r="E2669" s="48">
        <v>120.300003</v>
      </c>
      <c r="F2669" s="48">
        <v>120.68</v>
      </c>
      <c r="G2669" s="49">
        <v>31500700</v>
      </c>
      <c r="H2669" s="48">
        <v>97.669877999999997</v>
      </c>
      <c r="I2669" s="52">
        <f t="shared" si="307"/>
        <v>0.80932944978455412</v>
      </c>
      <c r="J2669" s="52">
        <f t="shared" ca="1" si="308"/>
        <v>1</v>
      </c>
      <c r="K2669" s="48">
        <f t="shared" si="303"/>
        <v>97.43</v>
      </c>
      <c r="L2669" s="48">
        <f t="shared" si="304"/>
        <v>97.99</v>
      </c>
      <c r="M2669" s="48">
        <f t="shared" si="305"/>
        <v>97.36</v>
      </c>
      <c r="N2669" s="48">
        <f t="shared" si="306"/>
        <v>97.67</v>
      </c>
      <c r="O2669" s="49">
        <f t="shared" ca="1" si="309"/>
        <v>31500700</v>
      </c>
    </row>
    <row r="2670" spans="1:15" x14ac:dyDescent="0.25">
      <c r="A2670">
        <v>2655</v>
      </c>
      <c r="B2670" s="93">
        <v>38342</v>
      </c>
      <c r="C2670" s="48">
        <v>119.599998</v>
      </c>
      <c r="D2670" s="48">
        <v>120.480003</v>
      </c>
      <c r="E2670" s="48">
        <v>119.459999</v>
      </c>
      <c r="F2670" s="48">
        <v>120.389999</v>
      </c>
      <c r="G2670" s="49">
        <v>33094200</v>
      </c>
      <c r="H2670" s="48">
        <v>97.435171999999994</v>
      </c>
      <c r="I2670" s="52">
        <f t="shared" si="307"/>
        <v>0.80932945268983669</v>
      </c>
      <c r="J2670" s="52">
        <f t="shared" ca="1" si="308"/>
        <v>1</v>
      </c>
      <c r="K2670" s="48">
        <f t="shared" si="303"/>
        <v>96.8</v>
      </c>
      <c r="L2670" s="48">
        <f t="shared" si="304"/>
        <v>97.51</v>
      </c>
      <c r="M2670" s="48">
        <f t="shared" si="305"/>
        <v>96.68</v>
      </c>
      <c r="N2670" s="48">
        <f t="shared" si="306"/>
        <v>97.44</v>
      </c>
      <c r="O2670" s="49">
        <f t="shared" ca="1" si="309"/>
        <v>33094200</v>
      </c>
    </row>
    <row r="2671" spans="1:15" x14ac:dyDescent="0.25">
      <c r="A2671">
        <v>2656</v>
      </c>
      <c r="B2671" s="93">
        <v>38341</v>
      </c>
      <c r="C2671" s="48">
        <v>119.75</v>
      </c>
      <c r="D2671" s="48">
        <v>120.290001</v>
      </c>
      <c r="E2671" s="48">
        <v>119.16999800000001</v>
      </c>
      <c r="F2671" s="48">
        <v>119.470001</v>
      </c>
      <c r="G2671" s="49">
        <v>47187400</v>
      </c>
      <c r="H2671" s="48">
        <v>96.69059</v>
      </c>
      <c r="I2671" s="52">
        <f t="shared" si="307"/>
        <v>0.80932944831899689</v>
      </c>
      <c r="J2671" s="52">
        <f t="shared" ca="1" si="308"/>
        <v>1</v>
      </c>
      <c r="K2671" s="48">
        <f t="shared" si="303"/>
        <v>96.92</v>
      </c>
      <c r="L2671" s="48">
        <f t="shared" si="304"/>
        <v>97.35</v>
      </c>
      <c r="M2671" s="48">
        <f t="shared" si="305"/>
        <v>96.45</v>
      </c>
      <c r="N2671" s="48">
        <f t="shared" si="306"/>
        <v>96.69</v>
      </c>
      <c r="O2671" s="49">
        <f t="shared" ca="1" si="309"/>
        <v>47187400</v>
      </c>
    </row>
    <row r="2672" spans="1:15" x14ac:dyDescent="0.25">
      <c r="A2672">
        <v>2657</v>
      </c>
      <c r="B2672" s="93">
        <v>38338</v>
      </c>
      <c r="C2672" s="48">
        <v>119.459999</v>
      </c>
      <c r="D2672" s="48">
        <v>119.970001</v>
      </c>
      <c r="E2672" s="48">
        <v>119.160004</v>
      </c>
      <c r="F2672" s="48">
        <v>119.44000200000001</v>
      </c>
      <c r="G2672" s="49">
        <v>70761900</v>
      </c>
      <c r="H2672" s="48">
        <v>96.666310999999993</v>
      </c>
      <c r="I2672" s="52">
        <f t="shared" si="307"/>
        <v>0.80932944893956038</v>
      </c>
      <c r="J2672" s="52">
        <f t="shared" ca="1" si="308"/>
        <v>1</v>
      </c>
      <c r="K2672" s="48">
        <f t="shared" si="303"/>
        <v>96.68</v>
      </c>
      <c r="L2672" s="48">
        <f t="shared" si="304"/>
        <v>97.1</v>
      </c>
      <c r="M2672" s="48">
        <f t="shared" si="305"/>
        <v>96.44</v>
      </c>
      <c r="N2672" s="48">
        <f t="shared" si="306"/>
        <v>96.67</v>
      </c>
      <c r="O2672" s="49">
        <f t="shared" ca="1" si="309"/>
        <v>70761900</v>
      </c>
    </row>
    <row r="2673" spans="1:15" x14ac:dyDescent="0.25">
      <c r="A2673">
        <v>2658</v>
      </c>
      <c r="B2673" s="93">
        <v>38337</v>
      </c>
      <c r="C2673" s="48">
        <v>120.720001</v>
      </c>
      <c r="D2673" s="48">
        <v>121.239998</v>
      </c>
      <c r="E2673" s="48">
        <v>120.040001</v>
      </c>
      <c r="F2673" s="48">
        <v>120.80999799999999</v>
      </c>
      <c r="G2673" s="49">
        <v>51641800</v>
      </c>
      <c r="H2673" s="48">
        <v>97.315394999999995</v>
      </c>
      <c r="I2673" s="52">
        <f t="shared" si="307"/>
        <v>0.80552434906918879</v>
      </c>
      <c r="J2673" s="52">
        <f t="shared" ca="1" si="308"/>
        <v>1</v>
      </c>
      <c r="K2673" s="48">
        <f t="shared" si="303"/>
        <v>97.24</v>
      </c>
      <c r="L2673" s="48">
        <f t="shared" si="304"/>
        <v>97.66</v>
      </c>
      <c r="M2673" s="48">
        <f t="shared" si="305"/>
        <v>96.7</v>
      </c>
      <c r="N2673" s="48">
        <f t="shared" si="306"/>
        <v>97.32</v>
      </c>
      <c r="O2673" s="49">
        <f t="shared" ca="1" si="309"/>
        <v>51641800</v>
      </c>
    </row>
    <row r="2674" spans="1:15" x14ac:dyDescent="0.25">
      <c r="A2674">
        <v>2659</v>
      </c>
      <c r="B2674" s="93">
        <v>38336</v>
      </c>
      <c r="C2674" s="48">
        <v>120.699997</v>
      </c>
      <c r="D2674" s="48">
        <v>121.110001</v>
      </c>
      <c r="E2674" s="48">
        <v>120.30999799999999</v>
      </c>
      <c r="F2674" s="48">
        <v>120.879997</v>
      </c>
      <c r="G2674" s="49">
        <v>46699200</v>
      </c>
      <c r="H2674" s="48">
        <v>97.371780999999999</v>
      </c>
      <c r="I2674" s="52">
        <f t="shared" si="307"/>
        <v>0.80552434990546862</v>
      </c>
      <c r="J2674" s="52">
        <f t="shared" ca="1" si="308"/>
        <v>1</v>
      </c>
      <c r="K2674" s="48">
        <f t="shared" si="303"/>
        <v>97.23</v>
      </c>
      <c r="L2674" s="48">
        <f t="shared" si="304"/>
        <v>97.56</v>
      </c>
      <c r="M2674" s="48">
        <f t="shared" si="305"/>
        <v>96.91</v>
      </c>
      <c r="N2674" s="48">
        <f t="shared" si="306"/>
        <v>97.37</v>
      </c>
      <c r="O2674" s="49">
        <f t="shared" ca="1" si="309"/>
        <v>46699200</v>
      </c>
    </row>
    <row r="2675" spans="1:15" x14ac:dyDescent="0.25">
      <c r="A2675">
        <v>2660</v>
      </c>
      <c r="B2675" s="93">
        <v>38335</v>
      </c>
      <c r="C2675" s="48">
        <v>120.18</v>
      </c>
      <c r="D2675" s="48">
        <v>120.959999</v>
      </c>
      <c r="E2675" s="48">
        <v>120.18</v>
      </c>
      <c r="F2675" s="48">
        <v>120.790001</v>
      </c>
      <c r="G2675" s="49">
        <v>41500700</v>
      </c>
      <c r="H2675" s="48">
        <v>97.299287000000007</v>
      </c>
      <c r="I2675" s="52">
        <f t="shared" si="307"/>
        <v>0.80552434965208752</v>
      </c>
      <c r="J2675" s="52">
        <f t="shared" ca="1" si="308"/>
        <v>1</v>
      </c>
      <c r="K2675" s="48">
        <f t="shared" si="303"/>
        <v>96.81</v>
      </c>
      <c r="L2675" s="48">
        <f t="shared" si="304"/>
        <v>97.44</v>
      </c>
      <c r="M2675" s="48">
        <f t="shared" si="305"/>
        <v>96.81</v>
      </c>
      <c r="N2675" s="48">
        <f t="shared" si="306"/>
        <v>97.3</v>
      </c>
      <c r="O2675" s="49">
        <f t="shared" ca="1" si="309"/>
        <v>41500700</v>
      </c>
    </row>
    <row r="2676" spans="1:15" x14ac:dyDescent="0.25">
      <c r="A2676">
        <v>2661</v>
      </c>
      <c r="B2676" s="93">
        <v>38334</v>
      </c>
      <c r="C2676" s="48">
        <v>119.760002</v>
      </c>
      <c r="D2676" s="48">
        <v>120.400002</v>
      </c>
      <c r="E2676" s="48">
        <v>119.349998</v>
      </c>
      <c r="F2676" s="48">
        <v>120.370003</v>
      </c>
      <c r="G2676" s="49">
        <v>38541000</v>
      </c>
      <c r="H2676" s="48">
        <v>96.960967999999994</v>
      </c>
      <c r="I2676" s="52">
        <f t="shared" si="307"/>
        <v>0.80552434646030535</v>
      </c>
      <c r="J2676" s="52">
        <f t="shared" ca="1" si="308"/>
        <v>1</v>
      </c>
      <c r="K2676" s="48">
        <f t="shared" si="303"/>
        <v>96.47</v>
      </c>
      <c r="L2676" s="48">
        <f t="shared" si="304"/>
        <v>96.99</v>
      </c>
      <c r="M2676" s="48">
        <f t="shared" si="305"/>
        <v>96.14</v>
      </c>
      <c r="N2676" s="48">
        <f t="shared" si="306"/>
        <v>96.96</v>
      </c>
      <c r="O2676" s="49">
        <f t="shared" ca="1" si="309"/>
        <v>38541000</v>
      </c>
    </row>
    <row r="2677" spans="1:15" x14ac:dyDescent="0.25">
      <c r="A2677">
        <v>2662</v>
      </c>
      <c r="B2677" s="93">
        <v>38331</v>
      </c>
      <c r="C2677" s="48">
        <v>118.91999800000001</v>
      </c>
      <c r="D2677" s="48">
        <v>119.55999799999999</v>
      </c>
      <c r="E2677" s="48">
        <v>118.849998</v>
      </c>
      <c r="F2677" s="48">
        <v>119.33000199999999</v>
      </c>
      <c r="G2677" s="49">
        <v>47828600</v>
      </c>
      <c r="H2677" s="48">
        <v>96.123221999999998</v>
      </c>
      <c r="I2677" s="52">
        <f t="shared" si="307"/>
        <v>0.80552434751488566</v>
      </c>
      <c r="J2677" s="52">
        <f t="shared" ca="1" si="308"/>
        <v>1</v>
      </c>
      <c r="K2677" s="48">
        <f t="shared" si="303"/>
        <v>95.79</v>
      </c>
      <c r="L2677" s="48">
        <f t="shared" si="304"/>
        <v>96.31</v>
      </c>
      <c r="M2677" s="48">
        <f t="shared" si="305"/>
        <v>95.74</v>
      </c>
      <c r="N2677" s="48">
        <f t="shared" si="306"/>
        <v>96.12</v>
      </c>
      <c r="O2677" s="49">
        <f t="shared" ca="1" si="309"/>
        <v>47828600</v>
      </c>
    </row>
    <row r="2678" spans="1:15" x14ac:dyDescent="0.25">
      <c r="A2678">
        <v>2663</v>
      </c>
      <c r="B2678" s="93">
        <v>38330</v>
      </c>
      <c r="C2678" s="48">
        <v>118.139999</v>
      </c>
      <c r="D2678" s="48">
        <v>119.459999</v>
      </c>
      <c r="E2678" s="48">
        <v>117.730003</v>
      </c>
      <c r="F2678" s="48">
        <v>119.209999</v>
      </c>
      <c r="G2678" s="49">
        <v>60922800</v>
      </c>
      <c r="H2678" s="48">
        <v>96.026556999999997</v>
      </c>
      <c r="I2678" s="52">
        <f t="shared" si="307"/>
        <v>0.80552435035252368</v>
      </c>
      <c r="J2678" s="52">
        <f t="shared" ca="1" si="308"/>
        <v>1</v>
      </c>
      <c r="K2678" s="48">
        <f t="shared" si="303"/>
        <v>95.16</v>
      </c>
      <c r="L2678" s="48">
        <f t="shared" si="304"/>
        <v>96.23</v>
      </c>
      <c r="M2678" s="48">
        <f t="shared" si="305"/>
        <v>94.83</v>
      </c>
      <c r="N2678" s="48">
        <f t="shared" si="306"/>
        <v>96.03</v>
      </c>
      <c r="O2678" s="49">
        <f t="shared" ca="1" si="309"/>
        <v>60922800</v>
      </c>
    </row>
    <row r="2679" spans="1:15" x14ac:dyDescent="0.25">
      <c r="A2679">
        <v>2664</v>
      </c>
      <c r="B2679" s="93">
        <v>38329</v>
      </c>
      <c r="C2679" s="48">
        <v>118.209999</v>
      </c>
      <c r="D2679" s="48">
        <v>118.82</v>
      </c>
      <c r="E2679" s="48">
        <v>118.010002</v>
      </c>
      <c r="F2679" s="48">
        <v>118.790001</v>
      </c>
      <c r="G2679" s="49">
        <v>43895100</v>
      </c>
      <c r="H2679" s="48">
        <v>95.688237999999998</v>
      </c>
      <c r="I2679" s="52">
        <f t="shared" si="307"/>
        <v>0.80552434712076482</v>
      </c>
      <c r="J2679" s="52">
        <f t="shared" ca="1" si="308"/>
        <v>1</v>
      </c>
      <c r="K2679" s="48">
        <f t="shared" si="303"/>
        <v>95.22</v>
      </c>
      <c r="L2679" s="48">
        <f t="shared" si="304"/>
        <v>95.71</v>
      </c>
      <c r="M2679" s="48">
        <f t="shared" si="305"/>
        <v>95.06</v>
      </c>
      <c r="N2679" s="48">
        <f t="shared" si="306"/>
        <v>95.69</v>
      </c>
      <c r="O2679" s="49">
        <f t="shared" ca="1" si="309"/>
        <v>43895100</v>
      </c>
    </row>
    <row r="2680" spans="1:15" x14ac:dyDescent="0.25">
      <c r="A2680">
        <v>2665</v>
      </c>
      <c r="B2680" s="93">
        <v>38328</v>
      </c>
      <c r="C2680" s="48">
        <v>119.489998</v>
      </c>
      <c r="D2680" s="48">
        <v>119.620003</v>
      </c>
      <c r="E2680" s="48">
        <v>118.040001</v>
      </c>
      <c r="F2680" s="48">
        <v>118.099998</v>
      </c>
      <c r="G2680" s="49">
        <v>52047200</v>
      </c>
      <c r="H2680" s="48">
        <v>95.132424</v>
      </c>
      <c r="I2680" s="52">
        <f t="shared" si="307"/>
        <v>0.80552434895045466</v>
      </c>
      <c r="J2680" s="52">
        <f t="shared" ca="1" si="308"/>
        <v>1</v>
      </c>
      <c r="K2680" s="48">
        <f t="shared" si="303"/>
        <v>96.25</v>
      </c>
      <c r="L2680" s="48">
        <f t="shared" si="304"/>
        <v>96.36</v>
      </c>
      <c r="M2680" s="48">
        <f t="shared" si="305"/>
        <v>95.08</v>
      </c>
      <c r="N2680" s="48">
        <f t="shared" si="306"/>
        <v>95.13</v>
      </c>
      <c r="O2680" s="49">
        <f t="shared" ca="1" si="309"/>
        <v>52047200</v>
      </c>
    </row>
    <row r="2681" spans="1:15" x14ac:dyDescent="0.25">
      <c r="A2681">
        <v>2666</v>
      </c>
      <c r="B2681" s="93">
        <v>38327</v>
      </c>
      <c r="C2681" s="48">
        <v>119.209999</v>
      </c>
      <c r="D2681" s="48">
        <v>119.639999</v>
      </c>
      <c r="E2681" s="48">
        <v>118.839996</v>
      </c>
      <c r="F2681" s="48">
        <v>119.209999</v>
      </c>
      <c r="G2681" s="49">
        <v>33030500</v>
      </c>
      <c r="H2681" s="48">
        <v>96.026556999999997</v>
      </c>
      <c r="I2681" s="52">
        <f t="shared" si="307"/>
        <v>0.80552435035252368</v>
      </c>
      <c r="J2681" s="52">
        <f t="shared" ca="1" si="308"/>
        <v>1</v>
      </c>
      <c r="K2681" s="48">
        <f t="shared" si="303"/>
        <v>96.03</v>
      </c>
      <c r="L2681" s="48">
        <f t="shared" si="304"/>
        <v>96.37</v>
      </c>
      <c r="M2681" s="48">
        <f t="shared" si="305"/>
        <v>95.73</v>
      </c>
      <c r="N2681" s="48">
        <f t="shared" si="306"/>
        <v>96.03</v>
      </c>
      <c r="O2681" s="49">
        <f t="shared" ca="1" si="309"/>
        <v>33030500</v>
      </c>
    </row>
    <row r="2682" spans="1:15" x14ac:dyDescent="0.25">
      <c r="A2682">
        <v>2667</v>
      </c>
      <c r="B2682" s="93">
        <v>38324</v>
      </c>
      <c r="C2682" s="48">
        <v>119.30999799999999</v>
      </c>
      <c r="D2682" s="48">
        <v>120.139999</v>
      </c>
      <c r="E2682" s="48">
        <v>119.089996</v>
      </c>
      <c r="F2682" s="48">
        <v>119.25</v>
      </c>
      <c r="G2682" s="49">
        <v>49067900</v>
      </c>
      <c r="H2682" s="48">
        <v>96.058779000000001</v>
      </c>
      <c r="I2682" s="52">
        <f t="shared" si="307"/>
        <v>0.80552435220125784</v>
      </c>
      <c r="J2682" s="52">
        <f t="shared" ca="1" si="308"/>
        <v>1</v>
      </c>
      <c r="K2682" s="48">
        <f t="shared" si="303"/>
        <v>96.11</v>
      </c>
      <c r="L2682" s="48">
        <f t="shared" si="304"/>
        <v>96.78</v>
      </c>
      <c r="M2682" s="48">
        <f t="shared" si="305"/>
        <v>95.93</v>
      </c>
      <c r="N2682" s="48">
        <f t="shared" si="306"/>
        <v>96.06</v>
      </c>
      <c r="O2682" s="49">
        <f t="shared" ca="1" si="309"/>
        <v>49067900</v>
      </c>
    </row>
    <row r="2683" spans="1:15" x14ac:dyDescent="0.25">
      <c r="A2683">
        <v>2668</v>
      </c>
      <c r="B2683" s="93">
        <v>38323</v>
      </c>
      <c r="C2683" s="48">
        <v>119.099998</v>
      </c>
      <c r="D2683" s="48">
        <v>119.870003</v>
      </c>
      <c r="E2683" s="48">
        <v>119.010002</v>
      </c>
      <c r="F2683" s="48">
        <v>119.33000199999999</v>
      </c>
      <c r="G2683" s="49">
        <v>60163500</v>
      </c>
      <c r="H2683" s="48">
        <v>96.123221999999998</v>
      </c>
      <c r="I2683" s="52">
        <f t="shared" si="307"/>
        <v>0.80552434751488566</v>
      </c>
      <c r="J2683" s="52">
        <f t="shared" ca="1" si="308"/>
        <v>1</v>
      </c>
      <c r="K2683" s="48">
        <f t="shared" si="303"/>
        <v>95.94</v>
      </c>
      <c r="L2683" s="48">
        <f t="shared" si="304"/>
        <v>96.56</v>
      </c>
      <c r="M2683" s="48">
        <f t="shared" si="305"/>
        <v>95.87</v>
      </c>
      <c r="N2683" s="48">
        <f t="shared" si="306"/>
        <v>96.12</v>
      </c>
      <c r="O2683" s="49">
        <f t="shared" ca="1" si="309"/>
        <v>60163500</v>
      </c>
    </row>
    <row r="2684" spans="1:15" x14ac:dyDescent="0.25">
      <c r="A2684">
        <v>2669</v>
      </c>
      <c r="B2684" s="93">
        <v>38322</v>
      </c>
      <c r="C2684" s="48">
        <v>118.160004</v>
      </c>
      <c r="D2684" s="48">
        <v>119.5</v>
      </c>
      <c r="E2684" s="48">
        <v>118.099998</v>
      </c>
      <c r="F2684" s="48">
        <v>119.230003</v>
      </c>
      <c r="G2684" s="49">
        <v>49898300</v>
      </c>
      <c r="H2684" s="48">
        <v>96.042670999999999</v>
      </c>
      <c r="I2684" s="52">
        <f t="shared" si="307"/>
        <v>0.8055243527923085</v>
      </c>
      <c r="J2684" s="52">
        <f t="shared" ca="1" si="308"/>
        <v>1</v>
      </c>
      <c r="K2684" s="48">
        <f t="shared" si="303"/>
        <v>95.18</v>
      </c>
      <c r="L2684" s="48">
        <f t="shared" si="304"/>
        <v>96.26</v>
      </c>
      <c r="M2684" s="48">
        <f t="shared" si="305"/>
        <v>95.13</v>
      </c>
      <c r="N2684" s="48">
        <f t="shared" si="306"/>
        <v>96.04</v>
      </c>
      <c r="O2684" s="49">
        <f t="shared" ca="1" si="309"/>
        <v>49898300</v>
      </c>
    </row>
    <row r="2685" spans="1:15" x14ac:dyDescent="0.25">
      <c r="A2685">
        <v>2670</v>
      </c>
      <c r="B2685" s="93">
        <v>38321</v>
      </c>
      <c r="C2685" s="48">
        <v>118</v>
      </c>
      <c r="D2685" s="48">
        <v>118.239998</v>
      </c>
      <c r="E2685" s="48">
        <v>117.639999</v>
      </c>
      <c r="F2685" s="48">
        <v>117.889999</v>
      </c>
      <c r="G2685" s="49">
        <v>53685200</v>
      </c>
      <c r="H2685" s="48">
        <v>94.963265000000007</v>
      </c>
      <c r="I2685" s="52">
        <f t="shared" si="307"/>
        <v>0.80552435156098356</v>
      </c>
      <c r="J2685" s="52">
        <f t="shared" ca="1" si="308"/>
        <v>1</v>
      </c>
      <c r="K2685" s="48">
        <f t="shared" si="303"/>
        <v>95.05</v>
      </c>
      <c r="L2685" s="48">
        <f t="shared" si="304"/>
        <v>95.25</v>
      </c>
      <c r="M2685" s="48">
        <f t="shared" si="305"/>
        <v>94.76</v>
      </c>
      <c r="N2685" s="48">
        <f t="shared" si="306"/>
        <v>94.96</v>
      </c>
      <c r="O2685" s="49">
        <f t="shared" ca="1" si="309"/>
        <v>53685200</v>
      </c>
    </row>
    <row r="2686" spans="1:15" x14ac:dyDescent="0.25">
      <c r="A2686">
        <v>2671</v>
      </c>
      <c r="B2686" s="93">
        <v>38320</v>
      </c>
      <c r="C2686" s="48">
        <v>118.790001</v>
      </c>
      <c r="D2686" s="48">
        <v>119.010002</v>
      </c>
      <c r="E2686" s="48">
        <v>117.480003</v>
      </c>
      <c r="F2686" s="48">
        <v>117.80999799999999</v>
      </c>
      <c r="G2686" s="49">
        <v>61460800</v>
      </c>
      <c r="H2686" s="48">
        <v>94.898821999999996</v>
      </c>
      <c r="I2686" s="52">
        <f t="shared" si="307"/>
        <v>0.80552434946989815</v>
      </c>
      <c r="J2686" s="52">
        <f t="shared" ca="1" si="308"/>
        <v>1</v>
      </c>
      <c r="K2686" s="48">
        <f t="shared" si="303"/>
        <v>95.69</v>
      </c>
      <c r="L2686" s="48">
        <f t="shared" si="304"/>
        <v>95.87</v>
      </c>
      <c r="M2686" s="48">
        <f t="shared" si="305"/>
        <v>94.63</v>
      </c>
      <c r="N2686" s="48">
        <f t="shared" si="306"/>
        <v>94.9</v>
      </c>
      <c r="O2686" s="49">
        <f t="shared" ca="1" si="309"/>
        <v>61460800</v>
      </c>
    </row>
    <row r="2687" spans="1:15" x14ac:dyDescent="0.25">
      <c r="A2687">
        <v>2672</v>
      </c>
      <c r="B2687" s="93">
        <v>38317</v>
      </c>
      <c r="C2687" s="48">
        <v>118.510002</v>
      </c>
      <c r="D2687" s="48">
        <v>118.980003</v>
      </c>
      <c r="E2687" s="48">
        <v>118.300003</v>
      </c>
      <c r="F2687" s="48">
        <v>118.349998</v>
      </c>
      <c r="G2687" s="49">
        <v>15487700</v>
      </c>
      <c r="H2687" s="48">
        <v>95.333805999999996</v>
      </c>
      <c r="I2687" s="52">
        <f t="shared" si="307"/>
        <v>0.80552435666285349</v>
      </c>
      <c r="J2687" s="52">
        <f t="shared" ca="1" si="308"/>
        <v>1</v>
      </c>
      <c r="K2687" s="48">
        <f t="shared" si="303"/>
        <v>95.46</v>
      </c>
      <c r="L2687" s="48">
        <f t="shared" si="304"/>
        <v>95.84</v>
      </c>
      <c r="M2687" s="48">
        <f t="shared" si="305"/>
        <v>95.29</v>
      </c>
      <c r="N2687" s="48">
        <f t="shared" si="306"/>
        <v>95.33</v>
      </c>
      <c r="O2687" s="49">
        <f t="shared" ca="1" si="309"/>
        <v>15487700</v>
      </c>
    </row>
    <row r="2688" spans="1:15" x14ac:dyDescent="0.25">
      <c r="A2688">
        <v>2673</v>
      </c>
      <c r="B2688" s="93">
        <v>38315</v>
      </c>
      <c r="C2688" s="48">
        <v>118.269997</v>
      </c>
      <c r="D2688" s="48">
        <v>118.589996</v>
      </c>
      <c r="E2688" s="48">
        <v>118.050003</v>
      </c>
      <c r="F2688" s="48">
        <v>118.44000200000001</v>
      </c>
      <c r="G2688" s="49">
        <v>29724800</v>
      </c>
      <c r="H2688" s="48">
        <v>95.406306000000001</v>
      </c>
      <c r="I2688" s="52">
        <f t="shared" si="307"/>
        <v>0.80552435316574877</v>
      </c>
      <c r="J2688" s="52">
        <f t="shared" ca="1" si="308"/>
        <v>1</v>
      </c>
      <c r="K2688" s="48">
        <f t="shared" si="303"/>
        <v>95.27</v>
      </c>
      <c r="L2688" s="48">
        <f t="shared" si="304"/>
        <v>95.53</v>
      </c>
      <c r="M2688" s="48">
        <f t="shared" si="305"/>
        <v>95.09</v>
      </c>
      <c r="N2688" s="48">
        <f t="shared" si="306"/>
        <v>95.41</v>
      </c>
      <c r="O2688" s="49">
        <f t="shared" ca="1" si="309"/>
        <v>29724800</v>
      </c>
    </row>
    <row r="2689" spans="1:15" x14ac:dyDescent="0.25">
      <c r="A2689">
        <v>2674</v>
      </c>
      <c r="B2689" s="93">
        <v>38314</v>
      </c>
      <c r="C2689" s="48">
        <v>117.93</v>
      </c>
      <c r="D2689" s="48">
        <v>118.260002</v>
      </c>
      <c r="E2689" s="48">
        <v>117.370003</v>
      </c>
      <c r="F2689" s="48">
        <v>118.160004</v>
      </c>
      <c r="G2689" s="49">
        <v>41968800</v>
      </c>
      <c r="H2689" s="48">
        <v>95.180760000000006</v>
      </c>
      <c r="I2689" s="52">
        <f t="shared" si="307"/>
        <v>0.80552434646159965</v>
      </c>
      <c r="J2689" s="52">
        <f t="shared" ca="1" si="308"/>
        <v>1</v>
      </c>
      <c r="K2689" s="48">
        <f t="shared" si="303"/>
        <v>95</v>
      </c>
      <c r="L2689" s="48">
        <f t="shared" si="304"/>
        <v>95.26</v>
      </c>
      <c r="M2689" s="48">
        <f t="shared" si="305"/>
        <v>94.54</v>
      </c>
      <c r="N2689" s="48">
        <f t="shared" si="306"/>
        <v>95.18</v>
      </c>
      <c r="O2689" s="49">
        <f t="shared" ca="1" si="309"/>
        <v>41968800</v>
      </c>
    </row>
    <row r="2690" spans="1:15" x14ac:dyDescent="0.25">
      <c r="A2690">
        <v>2675</v>
      </c>
      <c r="B2690" s="93">
        <v>38313</v>
      </c>
      <c r="C2690" s="48">
        <v>117.16999800000001</v>
      </c>
      <c r="D2690" s="48">
        <v>118.120003</v>
      </c>
      <c r="E2690" s="48">
        <v>117.029999</v>
      </c>
      <c r="F2690" s="48">
        <v>117.980003</v>
      </c>
      <c r="G2690" s="49">
        <v>37560200</v>
      </c>
      <c r="H2690" s="48">
        <v>95.035764999999998</v>
      </c>
      <c r="I2690" s="52">
        <f t="shared" si="307"/>
        <v>0.80552434805413597</v>
      </c>
      <c r="J2690" s="52">
        <f t="shared" ca="1" si="308"/>
        <v>1</v>
      </c>
      <c r="K2690" s="48">
        <f t="shared" si="303"/>
        <v>94.38</v>
      </c>
      <c r="L2690" s="48">
        <f t="shared" si="304"/>
        <v>95.15</v>
      </c>
      <c r="M2690" s="48">
        <f t="shared" si="305"/>
        <v>94.27</v>
      </c>
      <c r="N2690" s="48">
        <f t="shared" si="306"/>
        <v>95.04</v>
      </c>
      <c r="O2690" s="49">
        <f t="shared" ca="1" si="309"/>
        <v>37560200</v>
      </c>
    </row>
    <row r="2691" spans="1:15" x14ac:dyDescent="0.25">
      <c r="A2691">
        <v>2676</v>
      </c>
      <c r="B2691" s="93">
        <v>38310</v>
      </c>
      <c r="C2691" s="48">
        <v>118.699997</v>
      </c>
      <c r="D2691" s="48">
        <v>118.720001</v>
      </c>
      <c r="E2691" s="48">
        <v>117.139999</v>
      </c>
      <c r="F2691" s="48">
        <v>117.41999800000001</v>
      </c>
      <c r="G2691" s="49">
        <v>54276500</v>
      </c>
      <c r="H2691" s="48">
        <v>94.584667999999994</v>
      </c>
      <c r="I2691" s="52">
        <f t="shared" si="307"/>
        <v>0.80552435369654829</v>
      </c>
      <c r="J2691" s="52">
        <f t="shared" ca="1" si="308"/>
        <v>1</v>
      </c>
      <c r="K2691" s="48">
        <f t="shared" si="303"/>
        <v>95.62</v>
      </c>
      <c r="L2691" s="48">
        <f t="shared" si="304"/>
        <v>95.63</v>
      </c>
      <c r="M2691" s="48">
        <f t="shared" si="305"/>
        <v>94.36</v>
      </c>
      <c r="N2691" s="48">
        <f t="shared" si="306"/>
        <v>94.58</v>
      </c>
      <c r="O2691" s="49">
        <f t="shared" ca="1" si="309"/>
        <v>54276500</v>
      </c>
    </row>
    <row r="2692" spans="1:15" x14ac:dyDescent="0.25">
      <c r="A2692">
        <v>2677</v>
      </c>
      <c r="B2692" s="93">
        <v>38309</v>
      </c>
      <c r="C2692" s="48">
        <v>118.529999</v>
      </c>
      <c r="D2692" s="48">
        <v>118.800003</v>
      </c>
      <c r="E2692" s="48">
        <v>118.230003</v>
      </c>
      <c r="F2692" s="48">
        <v>118.739998</v>
      </c>
      <c r="G2692" s="49">
        <v>31854300</v>
      </c>
      <c r="H2692" s="48">
        <v>95.647959999999998</v>
      </c>
      <c r="I2692" s="52">
        <f t="shared" si="307"/>
        <v>0.80552435245956466</v>
      </c>
      <c r="J2692" s="52">
        <f t="shared" ca="1" si="308"/>
        <v>1</v>
      </c>
      <c r="K2692" s="48">
        <f t="shared" si="303"/>
        <v>95.48</v>
      </c>
      <c r="L2692" s="48">
        <f t="shared" si="304"/>
        <v>95.7</v>
      </c>
      <c r="M2692" s="48">
        <f t="shared" si="305"/>
        <v>95.24</v>
      </c>
      <c r="N2692" s="48">
        <f t="shared" si="306"/>
        <v>95.65</v>
      </c>
      <c r="O2692" s="49">
        <f t="shared" ca="1" si="309"/>
        <v>31854300</v>
      </c>
    </row>
    <row r="2693" spans="1:15" x14ac:dyDescent="0.25">
      <c r="A2693">
        <v>2678</v>
      </c>
      <c r="B2693" s="93">
        <v>38308</v>
      </c>
      <c r="C2693" s="48">
        <v>118.370003</v>
      </c>
      <c r="D2693" s="48">
        <v>119.139999</v>
      </c>
      <c r="E2693" s="48">
        <v>118.07</v>
      </c>
      <c r="F2693" s="48">
        <v>118.58000199999999</v>
      </c>
      <c r="G2693" s="49">
        <v>54494000</v>
      </c>
      <c r="H2693" s="48">
        <v>95.519079000000005</v>
      </c>
      <c r="I2693" s="52">
        <f t="shared" si="307"/>
        <v>0.80552434971286313</v>
      </c>
      <c r="J2693" s="52">
        <f t="shared" ca="1" si="308"/>
        <v>1</v>
      </c>
      <c r="K2693" s="48">
        <f t="shared" si="303"/>
        <v>95.35</v>
      </c>
      <c r="L2693" s="48">
        <f t="shared" si="304"/>
        <v>95.97</v>
      </c>
      <c r="M2693" s="48">
        <f t="shared" si="305"/>
        <v>95.11</v>
      </c>
      <c r="N2693" s="48">
        <f t="shared" si="306"/>
        <v>95.52</v>
      </c>
      <c r="O2693" s="49">
        <f t="shared" ca="1" si="309"/>
        <v>54494000</v>
      </c>
    </row>
    <row r="2694" spans="1:15" x14ac:dyDescent="0.25">
      <c r="A2694">
        <v>2679</v>
      </c>
      <c r="B2694" s="93">
        <v>38307</v>
      </c>
      <c r="C2694" s="48">
        <v>118.360001</v>
      </c>
      <c r="D2694" s="48">
        <v>118.410004</v>
      </c>
      <c r="E2694" s="48">
        <v>117.730003</v>
      </c>
      <c r="F2694" s="48">
        <v>117.879997</v>
      </c>
      <c r="G2694" s="49">
        <v>40028700</v>
      </c>
      <c r="H2694" s="48">
        <v>94.955207999999999</v>
      </c>
      <c r="I2694" s="52">
        <f t="shared" si="307"/>
        <v>0.80552435032722303</v>
      </c>
      <c r="J2694" s="52">
        <f t="shared" ca="1" si="308"/>
        <v>1</v>
      </c>
      <c r="K2694" s="48">
        <f t="shared" si="303"/>
        <v>95.34</v>
      </c>
      <c r="L2694" s="48">
        <f t="shared" si="304"/>
        <v>95.38</v>
      </c>
      <c r="M2694" s="48">
        <f t="shared" si="305"/>
        <v>94.83</v>
      </c>
      <c r="N2694" s="48">
        <f t="shared" si="306"/>
        <v>94.96</v>
      </c>
      <c r="O2694" s="49">
        <f t="shared" ca="1" si="309"/>
        <v>40028700</v>
      </c>
    </row>
    <row r="2695" spans="1:15" x14ac:dyDescent="0.25">
      <c r="A2695">
        <v>2680</v>
      </c>
      <c r="B2695" s="93">
        <v>38306</v>
      </c>
      <c r="C2695" s="48">
        <v>118.5</v>
      </c>
      <c r="D2695" s="48">
        <v>118.769997</v>
      </c>
      <c r="E2695" s="48">
        <v>118.230003</v>
      </c>
      <c r="F2695" s="48">
        <v>118.730003</v>
      </c>
      <c r="G2695" s="49">
        <v>35297900</v>
      </c>
      <c r="H2695" s="48">
        <v>95.639909000000003</v>
      </c>
      <c r="I2695" s="52">
        <f t="shared" si="307"/>
        <v>0.80552435427800007</v>
      </c>
      <c r="J2695" s="52">
        <f t="shared" ca="1" si="308"/>
        <v>1</v>
      </c>
      <c r="K2695" s="48">
        <f t="shared" si="303"/>
        <v>95.45</v>
      </c>
      <c r="L2695" s="48">
        <f t="shared" si="304"/>
        <v>95.67</v>
      </c>
      <c r="M2695" s="48">
        <f t="shared" si="305"/>
        <v>95.24</v>
      </c>
      <c r="N2695" s="48">
        <f t="shared" si="306"/>
        <v>95.64</v>
      </c>
      <c r="O2695" s="49">
        <f t="shared" ca="1" si="309"/>
        <v>35297900</v>
      </c>
    </row>
    <row r="2696" spans="1:15" x14ac:dyDescent="0.25">
      <c r="A2696">
        <v>2681</v>
      </c>
      <c r="B2696" s="93">
        <v>38303</v>
      </c>
      <c r="C2696" s="48">
        <v>117.970001</v>
      </c>
      <c r="D2696" s="48">
        <v>119</v>
      </c>
      <c r="E2696" s="48">
        <v>117.68</v>
      </c>
      <c r="F2696" s="48">
        <v>118.790001</v>
      </c>
      <c r="G2696" s="49">
        <v>55583700</v>
      </c>
      <c r="H2696" s="48">
        <v>95.405495000000002</v>
      </c>
      <c r="I2696" s="52">
        <f t="shared" si="307"/>
        <v>0.80314415520545368</v>
      </c>
      <c r="J2696" s="52">
        <f t="shared" ca="1" si="308"/>
        <v>1</v>
      </c>
      <c r="K2696" s="48">
        <f t="shared" si="303"/>
        <v>94.75</v>
      </c>
      <c r="L2696" s="48">
        <f t="shared" si="304"/>
        <v>95.57</v>
      </c>
      <c r="M2696" s="48">
        <f t="shared" si="305"/>
        <v>94.51</v>
      </c>
      <c r="N2696" s="48">
        <f t="shared" si="306"/>
        <v>95.41</v>
      </c>
      <c r="O2696" s="49">
        <f t="shared" ca="1" si="309"/>
        <v>55583700</v>
      </c>
    </row>
    <row r="2697" spans="1:15" x14ac:dyDescent="0.25">
      <c r="A2697">
        <v>2682</v>
      </c>
      <c r="B2697" s="93">
        <v>38302</v>
      </c>
      <c r="C2697" s="48">
        <v>117.18</v>
      </c>
      <c r="D2697" s="48">
        <v>118.120003</v>
      </c>
      <c r="E2697" s="48">
        <v>117.099998</v>
      </c>
      <c r="F2697" s="48">
        <v>117.860001</v>
      </c>
      <c r="G2697" s="49">
        <v>37863200</v>
      </c>
      <c r="H2697" s="48">
        <v>94.658570999999995</v>
      </c>
      <c r="I2697" s="52">
        <f t="shared" si="307"/>
        <v>0.80314415575136466</v>
      </c>
      <c r="J2697" s="52">
        <f t="shared" ca="1" si="308"/>
        <v>1</v>
      </c>
      <c r="K2697" s="48">
        <f t="shared" si="303"/>
        <v>94.11</v>
      </c>
      <c r="L2697" s="48">
        <f t="shared" si="304"/>
        <v>94.87</v>
      </c>
      <c r="M2697" s="48">
        <f t="shared" si="305"/>
        <v>94.05</v>
      </c>
      <c r="N2697" s="48">
        <f t="shared" si="306"/>
        <v>94.66</v>
      </c>
      <c r="O2697" s="49">
        <f t="shared" ca="1" si="309"/>
        <v>37863200</v>
      </c>
    </row>
    <row r="2698" spans="1:15" x14ac:dyDescent="0.25">
      <c r="A2698">
        <v>2683</v>
      </c>
      <c r="B2698" s="93">
        <v>38301</v>
      </c>
      <c r="C2698" s="48">
        <v>117.05999799999999</v>
      </c>
      <c r="D2698" s="48">
        <v>117.550003</v>
      </c>
      <c r="E2698" s="48">
        <v>116.760002</v>
      </c>
      <c r="F2698" s="48">
        <v>116.970001</v>
      </c>
      <c r="G2698" s="49">
        <v>45265400</v>
      </c>
      <c r="H2698" s="48">
        <v>93.943772999999993</v>
      </c>
      <c r="I2698" s="52">
        <f t="shared" si="307"/>
        <v>0.80314415830431596</v>
      </c>
      <c r="J2698" s="52">
        <f t="shared" ca="1" si="308"/>
        <v>1</v>
      </c>
      <c r="K2698" s="48">
        <f t="shared" si="303"/>
        <v>94.02</v>
      </c>
      <c r="L2698" s="48">
        <f t="shared" si="304"/>
        <v>94.41</v>
      </c>
      <c r="M2698" s="48">
        <f t="shared" si="305"/>
        <v>93.78</v>
      </c>
      <c r="N2698" s="48">
        <f t="shared" si="306"/>
        <v>93.94</v>
      </c>
      <c r="O2698" s="49">
        <f t="shared" ca="1" si="309"/>
        <v>45265400</v>
      </c>
    </row>
    <row r="2699" spans="1:15" x14ac:dyDescent="0.25">
      <c r="A2699">
        <v>2684</v>
      </c>
      <c r="B2699" s="93">
        <v>38300</v>
      </c>
      <c r="C2699" s="48">
        <v>117.08000199999999</v>
      </c>
      <c r="D2699" s="48">
        <v>117.5</v>
      </c>
      <c r="E2699" s="48">
        <v>116.760002</v>
      </c>
      <c r="F2699" s="48">
        <v>116.879997</v>
      </c>
      <c r="G2699" s="49">
        <v>44658100</v>
      </c>
      <c r="H2699" s="48">
        <v>93.871487000000002</v>
      </c>
      <c r="I2699" s="52">
        <f t="shared" si="307"/>
        <v>0.80314415990274191</v>
      </c>
      <c r="J2699" s="52">
        <f t="shared" ca="1" si="308"/>
        <v>1</v>
      </c>
      <c r="K2699" s="48">
        <f t="shared" si="303"/>
        <v>94.03</v>
      </c>
      <c r="L2699" s="48">
        <f t="shared" si="304"/>
        <v>94.37</v>
      </c>
      <c r="M2699" s="48">
        <f t="shared" si="305"/>
        <v>93.78</v>
      </c>
      <c r="N2699" s="48">
        <f t="shared" si="306"/>
        <v>93.87</v>
      </c>
      <c r="O2699" s="49">
        <f t="shared" ca="1" si="309"/>
        <v>44658100</v>
      </c>
    </row>
    <row r="2700" spans="1:15" x14ac:dyDescent="0.25">
      <c r="A2700">
        <v>2685</v>
      </c>
      <c r="B2700" s="93">
        <v>38299</v>
      </c>
      <c r="C2700" s="48">
        <v>116.980003</v>
      </c>
      <c r="D2700" s="48">
        <v>117.230003</v>
      </c>
      <c r="E2700" s="48">
        <v>116.720001</v>
      </c>
      <c r="F2700" s="48">
        <v>117.110001</v>
      </c>
      <c r="G2700" s="49">
        <v>33863800</v>
      </c>
      <c r="H2700" s="48">
        <v>94.056213</v>
      </c>
      <c r="I2700" s="52">
        <f t="shared" si="307"/>
        <v>0.8031441567488331</v>
      </c>
      <c r="J2700" s="52">
        <f t="shared" ca="1" si="308"/>
        <v>1</v>
      </c>
      <c r="K2700" s="48">
        <f t="shared" si="303"/>
        <v>93.95</v>
      </c>
      <c r="L2700" s="48">
        <f t="shared" si="304"/>
        <v>94.15</v>
      </c>
      <c r="M2700" s="48">
        <f t="shared" si="305"/>
        <v>93.74</v>
      </c>
      <c r="N2700" s="48">
        <f t="shared" si="306"/>
        <v>94.06</v>
      </c>
      <c r="O2700" s="49">
        <f t="shared" ca="1" si="309"/>
        <v>33863800</v>
      </c>
    </row>
    <row r="2701" spans="1:15" x14ac:dyDescent="0.25">
      <c r="A2701">
        <v>2686</v>
      </c>
      <c r="B2701" s="93">
        <v>38296</v>
      </c>
      <c r="C2701" s="48">
        <v>117.050003</v>
      </c>
      <c r="D2701" s="48">
        <v>117.639999</v>
      </c>
      <c r="E2701" s="48">
        <v>116.489998</v>
      </c>
      <c r="F2701" s="48">
        <v>117.279999</v>
      </c>
      <c r="G2701" s="49">
        <v>63287200</v>
      </c>
      <c r="H2701" s="48">
        <v>94.192746</v>
      </c>
      <c r="I2701" s="52">
        <f t="shared" si="307"/>
        <v>0.80314415759843238</v>
      </c>
      <c r="J2701" s="52">
        <f t="shared" ca="1" si="308"/>
        <v>1</v>
      </c>
      <c r="K2701" s="48">
        <f t="shared" si="303"/>
        <v>94.01</v>
      </c>
      <c r="L2701" s="48">
        <f t="shared" si="304"/>
        <v>94.48</v>
      </c>
      <c r="M2701" s="48">
        <f t="shared" si="305"/>
        <v>93.56</v>
      </c>
      <c r="N2701" s="48">
        <f t="shared" si="306"/>
        <v>94.19</v>
      </c>
      <c r="O2701" s="49">
        <f t="shared" ca="1" si="309"/>
        <v>63287200</v>
      </c>
    </row>
    <row r="2702" spans="1:15" x14ac:dyDescent="0.25">
      <c r="A2702">
        <v>2687</v>
      </c>
      <c r="B2702" s="93">
        <v>38295</v>
      </c>
      <c r="C2702" s="48">
        <v>114.779999</v>
      </c>
      <c r="D2702" s="48">
        <v>116.66999800000001</v>
      </c>
      <c r="E2702" s="48">
        <v>114.68</v>
      </c>
      <c r="F2702" s="48">
        <v>116.550003</v>
      </c>
      <c r="G2702" s="49">
        <v>55350300</v>
      </c>
      <c r="H2702" s="48">
        <v>93.606453999999999</v>
      </c>
      <c r="I2702" s="52">
        <f t="shared" si="307"/>
        <v>0.80314415779122716</v>
      </c>
      <c r="J2702" s="52">
        <f t="shared" ca="1" si="308"/>
        <v>1</v>
      </c>
      <c r="K2702" s="48">
        <f t="shared" si="303"/>
        <v>92.18</v>
      </c>
      <c r="L2702" s="48">
        <f t="shared" si="304"/>
        <v>93.7</v>
      </c>
      <c r="M2702" s="48">
        <f t="shared" si="305"/>
        <v>92.1</v>
      </c>
      <c r="N2702" s="48">
        <f t="shared" si="306"/>
        <v>93.61</v>
      </c>
      <c r="O2702" s="49">
        <f t="shared" ca="1" si="309"/>
        <v>55350300</v>
      </c>
    </row>
    <row r="2703" spans="1:15" x14ac:dyDescent="0.25">
      <c r="A2703">
        <v>2688</v>
      </c>
      <c r="B2703" s="93">
        <v>38294</v>
      </c>
      <c r="C2703" s="48">
        <v>115.029999</v>
      </c>
      <c r="D2703" s="48">
        <v>115.360001</v>
      </c>
      <c r="E2703" s="48">
        <v>114.239998</v>
      </c>
      <c r="F2703" s="48">
        <v>114.980003</v>
      </c>
      <c r="G2703" s="49">
        <v>76960200</v>
      </c>
      <c r="H2703" s="48">
        <v>92.345517999999998</v>
      </c>
      <c r="I2703" s="52">
        <f t="shared" si="307"/>
        <v>0.80314416064156824</v>
      </c>
      <c r="J2703" s="52">
        <f t="shared" ca="1" si="308"/>
        <v>1</v>
      </c>
      <c r="K2703" s="48">
        <f t="shared" si="303"/>
        <v>92.39</v>
      </c>
      <c r="L2703" s="48">
        <f t="shared" si="304"/>
        <v>92.65</v>
      </c>
      <c r="M2703" s="48">
        <f t="shared" si="305"/>
        <v>91.75</v>
      </c>
      <c r="N2703" s="48">
        <f t="shared" si="306"/>
        <v>92.35</v>
      </c>
      <c r="O2703" s="49">
        <f t="shared" ca="1" si="309"/>
        <v>76960200</v>
      </c>
    </row>
    <row r="2704" spans="1:15" x14ac:dyDescent="0.25">
      <c r="A2704">
        <v>2689</v>
      </c>
      <c r="B2704" s="93">
        <v>38293</v>
      </c>
      <c r="C2704" s="48">
        <v>113.66999800000001</v>
      </c>
      <c r="D2704" s="48">
        <v>114.57</v>
      </c>
      <c r="E2704" s="48">
        <v>113.220001</v>
      </c>
      <c r="F2704" s="48">
        <v>113.550003</v>
      </c>
      <c r="G2704" s="49">
        <v>56210000</v>
      </c>
      <c r="H2704" s="48">
        <v>91.197021000000007</v>
      </c>
      <c r="I2704" s="52">
        <f t="shared" si="307"/>
        <v>0.80314415315339094</v>
      </c>
      <c r="J2704" s="52">
        <f t="shared" ca="1" si="308"/>
        <v>1</v>
      </c>
      <c r="K2704" s="48">
        <f t="shared" ref="K2704:K2767" si="310">ROUND($I2704*C2704,2)</f>
        <v>91.29</v>
      </c>
      <c r="L2704" s="48">
        <f t="shared" ref="L2704:L2767" si="311">ROUND($I2704*D2704,2)</f>
        <v>92.02</v>
      </c>
      <c r="M2704" s="48">
        <f t="shared" ref="M2704:M2767" si="312">ROUND($I2704*E2704,2)</f>
        <v>90.93</v>
      </c>
      <c r="N2704" s="48">
        <f t="shared" ref="N2704:N2767" si="313">ROUND($I2704*F2704,2)</f>
        <v>91.2</v>
      </c>
      <c r="O2704" s="49">
        <f t="shared" ca="1" si="309"/>
        <v>56210000</v>
      </c>
    </row>
    <row r="2705" spans="1:15" x14ac:dyDescent="0.25">
      <c r="A2705">
        <v>2690</v>
      </c>
      <c r="B2705" s="93">
        <v>38292</v>
      </c>
      <c r="C2705" s="48">
        <v>113.55999799999999</v>
      </c>
      <c r="D2705" s="48">
        <v>113.839996</v>
      </c>
      <c r="E2705" s="48">
        <v>113.199997</v>
      </c>
      <c r="F2705" s="48">
        <v>113.510002</v>
      </c>
      <c r="G2705" s="49">
        <v>36720900</v>
      </c>
      <c r="H2705" s="48">
        <v>91.164895000000001</v>
      </c>
      <c r="I2705" s="52">
        <f t="shared" si="307"/>
        <v>0.80314415816854623</v>
      </c>
      <c r="J2705" s="52">
        <f t="shared" ca="1" si="308"/>
        <v>1</v>
      </c>
      <c r="K2705" s="48">
        <f t="shared" si="310"/>
        <v>91.21</v>
      </c>
      <c r="L2705" s="48">
        <f t="shared" si="311"/>
        <v>91.43</v>
      </c>
      <c r="M2705" s="48">
        <f t="shared" si="312"/>
        <v>90.92</v>
      </c>
      <c r="N2705" s="48">
        <f t="shared" si="313"/>
        <v>91.16</v>
      </c>
      <c r="O2705" s="49">
        <f t="shared" ca="1" si="309"/>
        <v>36720900</v>
      </c>
    </row>
    <row r="2706" spans="1:15" x14ac:dyDescent="0.25">
      <c r="A2706">
        <v>2691</v>
      </c>
      <c r="B2706" s="93">
        <v>38289</v>
      </c>
      <c r="C2706" s="48">
        <v>113.120003</v>
      </c>
      <c r="D2706" s="48">
        <v>113.639999</v>
      </c>
      <c r="E2706" s="48">
        <v>112.900002</v>
      </c>
      <c r="F2706" s="48">
        <v>113.199997</v>
      </c>
      <c r="G2706" s="49">
        <v>48820200</v>
      </c>
      <c r="H2706" s="48">
        <v>90.915915999999996</v>
      </c>
      <c r="I2706" s="52">
        <f t="shared" ref="I2706:I2769" si="314">H2706/F2706</f>
        <v>0.80314415556035745</v>
      </c>
      <c r="J2706" s="52">
        <f t="shared" ref="J2706:J2769" ca="1" si="315">INDEX(OFFSET($T$15,0,0,$S$13+1,1),MATCH(B2706,OFFSET($Q$15,0,0,$S$13+1,1),-1))</f>
        <v>1</v>
      </c>
      <c r="K2706" s="48">
        <f t="shared" si="310"/>
        <v>90.85</v>
      </c>
      <c r="L2706" s="48">
        <f t="shared" si="311"/>
        <v>91.27</v>
      </c>
      <c r="M2706" s="48">
        <f t="shared" si="312"/>
        <v>90.67</v>
      </c>
      <c r="N2706" s="48">
        <f t="shared" si="313"/>
        <v>90.92</v>
      </c>
      <c r="O2706" s="49">
        <f t="shared" ref="O2706:O2769" ca="1" si="316">G2706*J2706</f>
        <v>48820200</v>
      </c>
    </row>
    <row r="2707" spans="1:15" x14ac:dyDescent="0.25">
      <c r="A2707">
        <v>2692</v>
      </c>
      <c r="B2707" s="93">
        <v>38288</v>
      </c>
      <c r="C2707" s="48">
        <v>112.779999</v>
      </c>
      <c r="D2707" s="48">
        <v>113.55999799999999</v>
      </c>
      <c r="E2707" s="48">
        <v>112.489998</v>
      </c>
      <c r="F2707" s="48">
        <v>113.220001</v>
      </c>
      <c r="G2707" s="49">
        <v>54413300</v>
      </c>
      <c r="H2707" s="48">
        <v>90.931982000000005</v>
      </c>
      <c r="I2707" s="52">
        <f t="shared" si="314"/>
        <v>0.80314415471520806</v>
      </c>
      <c r="J2707" s="52">
        <f t="shared" ca="1" si="315"/>
        <v>1</v>
      </c>
      <c r="K2707" s="48">
        <f t="shared" si="310"/>
        <v>90.58</v>
      </c>
      <c r="L2707" s="48">
        <f t="shared" si="311"/>
        <v>91.21</v>
      </c>
      <c r="M2707" s="48">
        <f t="shared" si="312"/>
        <v>90.35</v>
      </c>
      <c r="N2707" s="48">
        <f t="shared" si="313"/>
        <v>90.93</v>
      </c>
      <c r="O2707" s="49">
        <f t="shared" ca="1" si="316"/>
        <v>54413300</v>
      </c>
    </row>
    <row r="2708" spans="1:15" x14ac:dyDescent="0.25">
      <c r="A2708">
        <v>2693</v>
      </c>
      <c r="B2708" s="93">
        <v>38287</v>
      </c>
      <c r="C2708" s="48">
        <v>111.379997</v>
      </c>
      <c r="D2708" s="48">
        <v>113.099998</v>
      </c>
      <c r="E2708" s="48">
        <v>111.120003</v>
      </c>
      <c r="F2708" s="48">
        <v>112.879997</v>
      </c>
      <c r="G2708" s="49">
        <v>73896000</v>
      </c>
      <c r="H2708" s="48">
        <v>90.658910000000006</v>
      </c>
      <c r="I2708" s="52">
        <f t="shared" si="314"/>
        <v>0.803144156710068</v>
      </c>
      <c r="J2708" s="52">
        <f t="shared" ca="1" si="315"/>
        <v>1</v>
      </c>
      <c r="K2708" s="48">
        <f t="shared" si="310"/>
        <v>89.45</v>
      </c>
      <c r="L2708" s="48">
        <f t="shared" si="311"/>
        <v>90.84</v>
      </c>
      <c r="M2708" s="48">
        <f t="shared" si="312"/>
        <v>89.25</v>
      </c>
      <c r="N2708" s="48">
        <f t="shared" si="313"/>
        <v>90.66</v>
      </c>
      <c r="O2708" s="49">
        <f t="shared" ca="1" si="316"/>
        <v>73896000</v>
      </c>
    </row>
    <row r="2709" spans="1:15" x14ac:dyDescent="0.25">
      <c r="A2709">
        <v>2694</v>
      </c>
      <c r="B2709" s="93">
        <v>38286</v>
      </c>
      <c r="C2709" s="48">
        <v>110.129997</v>
      </c>
      <c r="D2709" s="48">
        <v>111.599998</v>
      </c>
      <c r="E2709" s="48">
        <v>109.879997</v>
      </c>
      <c r="F2709" s="48">
        <v>111.540001</v>
      </c>
      <c r="G2709" s="49">
        <v>54337400</v>
      </c>
      <c r="H2709" s="48">
        <v>89.582700000000003</v>
      </c>
      <c r="I2709" s="52">
        <f t="shared" si="314"/>
        <v>0.8031441563282754</v>
      </c>
      <c r="J2709" s="52">
        <f t="shared" ca="1" si="315"/>
        <v>1</v>
      </c>
      <c r="K2709" s="48">
        <f t="shared" si="310"/>
        <v>88.45</v>
      </c>
      <c r="L2709" s="48">
        <f t="shared" si="311"/>
        <v>89.63</v>
      </c>
      <c r="M2709" s="48">
        <f t="shared" si="312"/>
        <v>88.25</v>
      </c>
      <c r="N2709" s="48">
        <f t="shared" si="313"/>
        <v>89.58</v>
      </c>
      <c r="O2709" s="49">
        <f t="shared" ca="1" si="316"/>
        <v>54337400</v>
      </c>
    </row>
    <row r="2710" spans="1:15" x14ac:dyDescent="0.25">
      <c r="A2710">
        <v>2695</v>
      </c>
      <c r="B2710" s="93">
        <v>38285</v>
      </c>
      <c r="C2710" s="48">
        <v>109.75</v>
      </c>
      <c r="D2710" s="48">
        <v>110.120003</v>
      </c>
      <c r="E2710" s="48">
        <v>109.349998</v>
      </c>
      <c r="F2710" s="48">
        <v>109.860001</v>
      </c>
      <c r="G2710" s="49">
        <v>43990900</v>
      </c>
      <c r="H2710" s="48">
        <v>88.233418</v>
      </c>
      <c r="I2710" s="52">
        <f t="shared" si="314"/>
        <v>0.80314415799067762</v>
      </c>
      <c r="J2710" s="52">
        <f t="shared" ca="1" si="315"/>
        <v>1</v>
      </c>
      <c r="K2710" s="48">
        <f t="shared" si="310"/>
        <v>88.15</v>
      </c>
      <c r="L2710" s="48">
        <f t="shared" si="311"/>
        <v>88.44</v>
      </c>
      <c r="M2710" s="48">
        <f t="shared" si="312"/>
        <v>87.82</v>
      </c>
      <c r="N2710" s="48">
        <f t="shared" si="313"/>
        <v>88.23</v>
      </c>
      <c r="O2710" s="49">
        <f t="shared" ca="1" si="316"/>
        <v>43990900</v>
      </c>
    </row>
    <row r="2711" spans="1:15" x14ac:dyDescent="0.25">
      <c r="A2711">
        <v>2696</v>
      </c>
      <c r="B2711" s="93">
        <v>38282</v>
      </c>
      <c r="C2711" s="48">
        <v>111.19000200000001</v>
      </c>
      <c r="D2711" s="48">
        <v>111.25</v>
      </c>
      <c r="E2711" s="48">
        <v>109.860001</v>
      </c>
      <c r="F2711" s="48">
        <v>109.989998</v>
      </c>
      <c r="G2711" s="49">
        <v>48752400</v>
      </c>
      <c r="H2711" s="48">
        <v>88.337823999999998</v>
      </c>
      <c r="I2711" s="52">
        <f t="shared" si="314"/>
        <v>0.80314415498034641</v>
      </c>
      <c r="J2711" s="52">
        <f t="shared" ca="1" si="315"/>
        <v>1</v>
      </c>
      <c r="K2711" s="48">
        <f t="shared" si="310"/>
        <v>89.3</v>
      </c>
      <c r="L2711" s="48">
        <f t="shared" si="311"/>
        <v>89.35</v>
      </c>
      <c r="M2711" s="48">
        <f t="shared" si="312"/>
        <v>88.23</v>
      </c>
      <c r="N2711" s="48">
        <f t="shared" si="313"/>
        <v>88.34</v>
      </c>
      <c r="O2711" s="49">
        <f t="shared" ca="1" si="316"/>
        <v>48752400</v>
      </c>
    </row>
    <row r="2712" spans="1:15" x14ac:dyDescent="0.25">
      <c r="A2712">
        <v>2697</v>
      </c>
      <c r="B2712" s="93">
        <v>38281</v>
      </c>
      <c r="C2712" s="48">
        <v>110.790001</v>
      </c>
      <c r="D2712" s="48">
        <v>111.32</v>
      </c>
      <c r="E2712" s="48">
        <v>110.209999</v>
      </c>
      <c r="F2712" s="48">
        <v>111.239998</v>
      </c>
      <c r="G2712" s="49">
        <v>53218300</v>
      </c>
      <c r="H2712" s="48">
        <v>89.341753999999995</v>
      </c>
      <c r="I2712" s="52">
        <f t="shared" si="314"/>
        <v>0.8031441532388377</v>
      </c>
      <c r="J2712" s="52">
        <f t="shared" ca="1" si="315"/>
        <v>1</v>
      </c>
      <c r="K2712" s="48">
        <f t="shared" si="310"/>
        <v>88.98</v>
      </c>
      <c r="L2712" s="48">
        <f t="shared" si="311"/>
        <v>89.41</v>
      </c>
      <c r="M2712" s="48">
        <f t="shared" si="312"/>
        <v>88.51</v>
      </c>
      <c r="N2712" s="48">
        <f t="shared" si="313"/>
        <v>89.34</v>
      </c>
      <c r="O2712" s="49">
        <f t="shared" ca="1" si="316"/>
        <v>53218300</v>
      </c>
    </row>
    <row r="2713" spans="1:15" x14ac:dyDescent="0.25">
      <c r="A2713">
        <v>2698</v>
      </c>
      <c r="B2713" s="93">
        <v>38280</v>
      </c>
      <c r="C2713" s="48">
        <v>110.379997</v>
      </c>
      <c r="D2713" s="48">
        <v>110.82</v>
      </c>
      <c r="E2713" s="48">
        <v>109.75</v>
      </c>
      <c r="F2713" s="48">
        <v>110.519997</v>
      </c>
      <c r="G2713" s="49">
        <v>57118500</v>
      </c>
      <c r="H2713" s="48">
        <v>88.763490000000004</v>
      </c>
      <c r="I2713" s="52">
        <f t="shared" si="314"/>
        <v>0.80314415860869048</v>
      </c>
      <c r="J2713" s="52">
        <f t="shared" ca="1" si="315"/>
        <v>1</v>
      </c>
      <c r="K2713" s="48">
        <f t="shared" si="310"/>
        <v>88.65</v>
      </c>
      <c r="L2713" s="48">
        <f t="shared" si="311"/>
        <v>89</v>
      </c>
      <c r="M2713" s="48">
        <f t="shared" si="312"/>
        <v>88.15</v>
      </c>
      <c r="N2713" s="48">
        <f t="shared" si="313"/>
        <v>88.76</v>
      </c>
      <c r="O2713" s="49">
        <f t="shared" ca="1" si="316"/>
        <v>57118500</v>
      </c>
    </row>
    <row r="2714" spans="1:15" x14ac:dyDescent="0.25">
      <c r="A2714">
        <v>2699</v>
      </c>
      <c r="B2714" s="93">
        <v>38279</v>
      </c>
      <c r="C2714" s="48">
        <v>112.019997</v>
      </c>
      <c r="D2714" s="48">
        <v>112.230003</v>
      </c>
      <c r="E2714" s="48">
        <v>110.589996</v>
      </c>
      <c r="F2714" s="48">
        <v>110.739998</v>
      </c>
      <c r="G2714" s="49">
        <v>55851900</v>
      </c>
      <c r="H2714" s="48">
        <v>88.940181999999993</v>
      </c>
      <c r="I2714" s="52">
        <f t="shared" si="314"/>
        <v>0.80314415393072336</v>
      </c>
      <c r="J2714" s="52">
        <f t="shared" ca="1" si="315"/>
        <v>1</v>
      </c>
      <c r="K2714" s="48">
        <f t="shared" si="310"/>
        <v>89.97</v>
      </c>
      <c r="L2714" s="48">
        <f t="shared" si="311"/>
        <v>90.14</v>
      </c>
      <c r="M2714" s="48">
        <f t="shared" si="312"/>
        <v>88.82</v>
      </c>
      <c r="N2714" s="48">
        <f t="shared" si="313"/>
        <v>88.94</v>
      </c>
      <c r="O2714" s="49">
        <f t="shared" ca="1" si="316"/>
        <v>55851900</v>
      </c>
    </row>
    <row r="2715" spans="1:15" x14ac:dyDescent="0.25">
      <c r="A2715">
        <v>2700</v>
      </c>
      <c r="B2715" s="93">
        <v>38278</v>
      </c>
      <c r="C2715" s="48">
        <v>110.889999</v>
      </c>
      <c r="D2715" s="48">
        <v>111.900002</v>
      </c>
      <c r="E2715" s="48">
        <v>110.699997</v>
      </c>
      <c r="F2715" s="48">
        <v>111.68</v>
      </c>
      <c r="G2715" s="49">
        <v>43535100</v>
      </c>
      <c r="H2715" s="48">
        <v>89.695139999999995</v>
      </c>
      <c r="I2715" s="52">
        <f t="shared" si="314"/>
        <v>0.80314416189111737</v>
      </c>
      <c r="J2715" s="52">
        <f t="shared" ca="1" si="315"/>
        <v>1</v>
      </c>
      <c r="K2715" s="48">
        <f t="shared" si="310"/>
        <v>89.06</v>
      </c>
      <c r="L2715" s="48">
        <f t="shared" si="311"/>
        <v>89.87</v>
      </c>
      <c r="M2715" s="48">
        <f t="shared" si="312"/>
        <v>88.91</v>
      </c>
      <c r="N2715" s="48">
        <f t="shared" si="313"/>
        <v>89.7</v>
      </c>
      <c r="O2715" s="49">
        <f t="shared" ca="1" si="316"/>
        <v>43535100</v>
      </c>
    </row>
    <row r="2716" spans="1:15" x14ac:dyDescent="0.25">
      <c r="A2716">
        <v>2701</v>
      </c>
      <c r="B2716" s="93">
        <v>38275</v>
      </c>
      <c r="C2716" s="48">
        <v>111.019997</v>
      </c>
      <c r="D2716" s="48">
        <v>111.739998</v>
      </c>
      <c r="E2716" s="48">
        <v>110.57</v>
      </c>
      <c r="F2716" s="48">
        <v>111.260002</v>
      </c>
      <c r="G2716" s="49">
        <v>63482200</v>
      </c>
      <c r="H2716" s="48">
        <v>89.357821000000001</v>
      </c>
      <c r="I2716" s="52">
        <f t="shared" si="314"/>
        <v>0.80314416136717315</v>
      </c>
      <c r="J2716" s="52">
        <f t="shared" ca="1" si="315"/>
        <v>1</v>
      </c>
      <c r="K2716" s="48">
        <f t="shared" si="310"/>
        <v>89.17</v>
      </c>
      <c r="L2716" s="48">
        <f t="shared" si="311"/>
        <v>89.74</v>
      </c>
      <c r="M2716" s="48">
        <f t="shared" si="312"/>
        <v>88.8</v>
      </c>
      <c r="N2716" s="48">
        <f t="shared" si="313"/>
        <v>89.36</v>
      </c>
      <c r="O2716" s="49">
        <f t="shared" ca="1" si="316"/>
        <v>63482200</v>
      </c>
    </row>
    <row r="2717" spans="1:15" x14ac:dyDescent="0.25">
      <c r="A2717">
        <v>2702</v>
      </c>
      <c r="B2717" s="93">
        <v>38274</v>
      </c>
      <c r="C2717" s="48">
        <v>111.68</v>
      </c>
      <c r="D2717" s="48">
        <v>111.93</v>
      </c>
      <c r="E2717" s="48">
        <v>110.58000199999999</v>
      </c>
      <c r="F2717" s="48">
        <v>110.639999</v>
      </c>
      <c r="G2717" s="49">
        <v>64082200</v>
      </c>
      <c r="H2717" s="48">
        <v>88.859869000000003</v>
      </c>
      <c r="I2717" s="52">
        <f t="shared" si="314"/>
        <v>0.80314415946442663</v>
      </c>
      <c r="J2717" s="52">
        <f t="shared" ca="1" si="315"/>
        <v>1</v>
      </c>
      <c r="K2717" s="48">
        <f t="shared" si="310"/>
        <v>89.7</v>
      </c>
      <c r="L2717" s="48">
        <f t="shared" si="311"/>
        <v>89.9</v>
      </c>
      <c r="M2717" s="48">
        <f t="shared" si="312"/>
        <v>88.81</v>
      </c>
      <c r="N2717" s="48">
        <f t="shared" si="313"/>
        <v>88.86</v>
      </c>
      <c r="O2717" s="49">
        <f t="shared" ca="1" si="316"/>
        <v>64082200</v>
      </c>
    </row>
    <row r="2718" spans="1:15" x14ac:dyDescent="0.25">
      <c r="A2718">
        <v>2703</v>
      </c>
      <c r="B2718" s="93">
        <v>38273</v>
      </c>
      <c r="C2718" s="48">
        <v>113</v>
      </c>
      <c r="D2718" s="48">
        <v>113.07</v>
      </c>
      <c r="E2718" s="48">
        <v>111.32</v>
      </c>
      <c r="F2718" s="48">
        <v>111.540001</v>
      </c>
      <c r="G2718" s="49">
        <v>54212600</v>
      </c>
      <c r="H2718" s="48">
        <v>89.582700000000003</v>
      </c>
      <c r="I2718" s="52">
        <f t="shared" si="314"/>
        <v>0.8031441563282754</v>
      </c>
      <c r="J2718" s="52">
        <f t="shared" ca="1" si="315"/>
        <v>1</v>
      </c>
      <c r="K2718" s="48">
        <f t="shared" si="310"/>
        <v>90.76</v>
      </c>
      <c r="L2718" s="48">
        <f t="shared" si="311"/>
        <v>90.81</v>
      </c>
      <c r="M2718" s="48">
        <f t="shared" si="312"/>
        <v>89.41</v>
      </c>
      <c r="N2718" s="48">
        <f t="shared" si="313"/>
        <v>89.58</v>
      </c>
      <c r="O2718" s="49">
        <f t="shared" ca="1" si="316"/>
        <v>54212600</v>
      </c>
    </row>
    <row r="2719" spans="1:15" x14ac:dyDescent="0.25">
      <c r="A2719">
        <v>2704</v>
      </c>
      <c r="B2719" s="93">
        <v>38272</v>
      </c>
      <c r="C2719" s="48">
        <v>112.199997</v>
      </c>
      <c r="D2719" s="48">
        <v>112.83000199999999</v>
      </c>
      <c r="E2719" s="48">
        <v>111.94000200000001</v>
      </c>
      <c r="F2719" s="48">
        <v>112.529999</v>
      </c>
      <c r="G2719" s="49">
        <v>41754700</v>
      </c>
      <c r="H2719" s="48">
        <v>90.377810999999994</v>
      </c>
      <c r="I2719" s="52">
        <f t="shared" si="314"/>
        <v>0.80314415536429529</v>
      </c>
      <c r="J2719" s="52">
        <f t="shared" ca="1" si="315"/>
        <v>1</v>
      </c>
      <c r="K2719" s="48">
        <f t="shared" si="310"/>
        <v>90.11</v>
      </c>
      <c r="L2719" s="48">
        <f t="shared" si="311"/>
        <v>90.62</v>
      </c>
      <c r="M2719" s="48">
        <f t="shared" si="312"/>
        <v>89.9</v>
      </c>
      <c r="N2719" s="48">
        <f t="shared" si="313"/>
        <v>90.38</v>
      </c>
      <c r="O2719" s="49">
        <f t="shared" ca="1" si="316"/>
        <v>41754700</v>
      </c>
    </row>
    <row r="2720" spans="1:15" x14ac:dyDescent="0.25">
      <c r="A2720">
        <v>2705</v>
      </c>
      <c r="B2720" s="93">
        <v>38271</v>
      </c>
      <c r="C2720" s="48">
        <v>112.779999</v>
      </c>
      <c r="D2720" s="48">
        <v>113.019997</v>
      </c>
      <c r="E2720" s="48">
        <v>112.639999</v>
      </c>
      <c r="F2720" s="48">
        <v>112.970001</v>
      </c>
      <c r="G2720" s="49">
        <v>20229100</v>
      </c>
      <c r="H2720" s="48">
        <v>90.731195999999997</v>
      </c>
      <c r="I2720" s="52">
        <f t="shared" si="314"/>
        <v>0.80314415505758918</v>
      </c>
      <c r="J2720" s="52">
        <f t="shared" ca="1" si="315"/>
        <v>1</v>
      </c>
      <c r="K2720" s="48">
        <f t="shared" si="310"/>
        <v>90.58</v>
      </c>
      <c r="L2720" s="48">
        <f t="shared" si="311"/>
        <v>90.77</v>
      </c>
      <c r="M2720" s="48">
        <f t="shared" si="312"/>
        <v>90.47</v>
      </c>
      <c r="N2720" s="48">
        <f t="shared" si="313"/>
        <v>90.73</v>
      </c>
      <c r="O2720" s="49">
        <f t="shared" ca="1" si="316"/>
        <v>20229100</v>
      </c>
    </row>
    <row r="2721" spans="1:15" x14ac:dyDescent="0.25">
      <c r="A2721">
        <v>2706</v>
      </c>
      <c r="B2721" s="93">
        <v>38268</v>
      </c>
      <c r="C2721" s="48">
        <v>113.150002</v>
      </c>
      <c r="D2721" s="48">
        <v>113.769997</v>
      </c>
      <c r="E2721" s="48">
        <v>112.349998</v>
      </c>
      <c r="F2721" s="48">
        <v>112.510002</v>
      </c>
      <c r="G2721" s="49">
        <v>51872600</v>
      </c>
      <c r="H2721" s="48">
        <v>90.361750999999998</v>
      </c>
      <c r="I2721" s="52">
        <f t="shared" si="314"/>
        <v>0.80314415957436391</v>
      </c>
      <c r="J2721" s="52">
        <f t="shared" ca="1" si="315"/>
        <v>1</v>
      </c>
      <c r="K2721" s="48">
        <f t="shared" si="310"/>
        <v>90.88</v>
      </c>
      <c r="L2721" s="48">
        <f t="shared" si="311"/>
        <v>91.37</v>
      </c>
      <c r="M2721" s="48">
        <f t="shared" si="312"/>
        <v>90.23</v>
      </c>
      <c r="N2721" s="48">
        <f t="shared" si="313"/>
        <v>90.36</v>
      </c>
      <c r="O2721" s="49">
        <f t="shared" ca="1" si="316"/>
        <v>51872600</v>
      </c>
    </row>
    <row r="2722" spans="1:15" x14ac:dyDescent="0.25">
      <c r="A2722">
        <v>2707</v>
      </c>
      <c r="B2722" s="93">
        <v>38267</v>
      </c>
      <c r="C2722" s="48">
        <v>114.379997</v>
      </c>
      <c r="D2722" s="48">
        <v>114.400002</v>
      </c>
      <c r="E2722" s="48">
        <v>113.360001</v>
      </c>
      <c r="F2722" s="48">
        <v>113.449997</v>
      </c>
      <c r="G2722" s="49">
        <v>39388800</v>
      </c>
      <c r="H2722" s="48">
        <v>91.116702000000004</v>
      </c>
      <c r="I2722" s="52">
        <f t="shared" si="314"/>
        <v>0.80314415521756255</v>
      </c>
      <c r="J2722" s="52">
        <f t="shared" ca="1" si="315"/>
        <v>1</v>
      </c>
      <c r="K2722" s="48">
        <f t="shared" si="310"/>
        <v>91.86</v>
      </c>
      <c r="L2722" s="48">
        <f t="shared" si="311"/>
        <v>91.88</v>
      </c>
      <c r="M2722" s="48">
        <f t="shared" si="312"/>
        <v>91.04</v>
      </c>
      <c r="N2722" s="48">
        <f t="shared" si="313"/>
        <v>91.12</v>
      </c>
      <c r="O2722" s="49">
        <f t="shared" ca="1" si="316"/>
        <v>39388800</v>
      </c>
    </row>
    <row r="2723" spans="1:15" x14ac:dyDescent="0.25">
      <c r="A2723">
        <v>2708</v>
      </c>
      <c r="B2723" s="93">
        <v>38266</v>
      </c>
      <c r="C2723" s="48">
        <v>113.769997</v>
      </c>
      <c r="D2723" s="48">
        <v>114.68</v>
      </c>
      <c r="E2723" s="48">
        <v>113.68</v>
      </c>
      <c r="F2723" s="48">
        <v>114.68</v>
      </c>
      <c r="G2723" s="49">
        <v>42297800</v>
      </c>
      <c r="H2723" s="48">
        <v>92.104572000000005</v>
      </c>
      <c r="I2723" s="52">
        <f t="shared" si="314"/>
        <v>0.80314415765608649</v>
      </c>
      <c r="J2723" s="52">
        <f t="shared" ca="1" si="315"/>
        <v>1</v>
      </c>
      <c r="K2723" s="48">
        <f t="shared" si="310"/>
        <v>91.37</v>
      </c>
      <c r="L2723" s="48">
        <f t="shared" si="311"/>
        <v>92.1</v>
      </c>
      <c r="M2723" s="48">
        <f t="shared" si="312"/>
        <v>91.3</v>
      </c>
      <c r="N2723" s="48">
        <f t="shared" si="313"/>
        <v>92.1</v>
      </c>
      <c r="O2723" s="49">
        <f t="shared" ca="1" si="316"/>
        <v>42297800</v>
      </c>
    </row>
    <row r="2724" spans="1:15" x14ac:dyDescent="0.25">
      <c r="A2724">
        <v>2709</v>
      </c>
      <c r="B2724" s="93">
        <v>38265</v>
      </c>
      <c r="C2724" s="48">
        <v>113.849998</v>
      </c>
      <c r="D2724" s="48">
        <v>114.160004</v>
      </c>
      <c r="E2724" s="48">
        <v>113.540001</v>
      </c>
      <c r="F2724" s="48">
        <v>113.900002</v>
      </c>
      <c r="G2724" s="49">
        <v>36910600</v>
      </c>
      <c r="H2724" s="48">
        <v>91.478121000000002</v>
      </c>
      <c r="I2724" s="52">
        <f t="shared" si="314"/>
        <v>0.80314415622222735</v>
      </c>
      <c r="J2724" s="52">
        <f t="shared" ca="1" si="315"/>
        <v>1</v>
      </c>
      <c r="K2724" s="48">
        <f t="shared" si="310"/>
        <v>91.44</v>
      </c>
      <c r="L2724" s="48">
        <f t="shared" si="311"/>
        <v>91.69</v>
      </c>
      <c r="M2724" s="48">
        <f t="shared" si="312"/>
        <v>91.19</v>
      </c>
      <c r="N2724" s="48">
        <f t="shared" si="313"/>
        <v>91.48</v>
      </c>
      <c r="O2724" s="49">
        <f t="shared" ca="1" si="316"/>
        <v>36910600</v>
      </c>
    </row>
    <row r="2725" spans="1:15" x14ac:dyDescent="0.25">
      <c r="A2725">
        <v>2710</v>
      </c>
      <c r="B2725" s="93">
        <v>38264</v>
      </c>
      <c r="C2725" s="48">
        <v>114.099998</v>
      </c>
      <c r="D2725" s="48">
        <v>114.44000200000001</v>
      </c>
      <c r="E2725" s="48">
        <v>113.800003</v>
      </c>
      <c r="F2725" s="48">
        <v>113.839996</v>
      </c>
      <c r="G2725" s="49">
        <v>33082400</v>
      </c>
      <c r="H2725" s="48">
        <v>91.429928000000004</v>
      </c>
      <c r="I2725" s="52">
        <f t="shared" si="314"/>
        <v>0.80314416033535352</v>
      </c>
      <c r="J2725" s="52">
        <f t="shared" ca="1" si="315"/>
        <v>1</v>
      </c>
      <c r="K2725" s="48">
        <f t="shared" si="310"/>
        <v>91.64</v>
      </c>
      <c r="L2725" s="48">
        <f t="shared" si="311"/>
        <v>91.91</v>
      </c>
      <c r="M2725" s="48">
        <f t="shared" si="312"/>
        <v>91.4</v>
      </c>
      <c r="N2725" s="48">
        <f t="shared" si="313"/>
        <v>91.43</v>
      </c>
      <c r="O2725" s="49">
        <f t="shared" ca="1" si="316"/>
        <v>33082400</v>
      </c>
    </row>
    <row r="2726" spans="1:15" x14ac:dyDescent="0.25">
      <c r="A2726">
        <v>2711</v>
      </c>
      <c r="B2726" s="93">
        <v>38261</v>
      </c>
      <c r="C2726" s="48">
        <v>112.260002</v>
      </c>
      <c r="D2726" s="48">
        <v>113.650002</v>
      </c>
      <c r="E2726" s="48">
        <v>112.209999</v>
      </c>
      <c r="F2726" s="48">
        <v>113.650002</v>
      </c>
      <c r="G2726" s="49">
        <v>62824300</v>
      </c>
      <c r="H2726" s="48">
        <v>91.277334999999994</v>
      </c>
      <c r="I2726" s="52">
        <f t="shared" si="314"/>
        <v>0.8031441565658749</v>
      </c>
      <c r="J2726" s="52">
        <f t="shared" ca="1" si="315"/>
        <v>1</v>
      </c>
      <c r="K2726" s="48">
        <f t="shared" si="310"/>
        <v>90.16</v>
      </c>
      <c r="L2726" s="48">
        <f t="shared" si="311"/>
        <v>91.28</v>
      </c>
      <c r="M2726" s="48">
        <f t="shared" si="312"/>
        <v>90.12</v>
      </c>
      <c r="N2726" s="48">
        <f t="shared" si="313"/>
        <v>91.28</v>
      </c>
      <c r="O2726" s="49">
        <f t="shared" ca="1" si="316"/>
        <v>62824300</v>
      </c>
    </row>
    <row r="2727" spans="1:15" x14ac:dyDescent="0.25">
      <c r="A2727">
        <v>2712</v>
      </c>
      <c r="B2727" s="93">
        <v>38260</v>
      </c>
      <c r="C2727" s="48">
        <v>111.550003</v>
      </c>
      <c r="D2727" s="48">
        <v>111.980003</v>
      </c>
      <c r="E2727" s="48">
        <v>111.260002</v>
      </c>
      <c r="F2727" s="48">
        <v>111.760002</v>
      </c>
      <c r="G2727" s="49">
        <v>43536700</v>
      </c>
      <c r="H2727" s="48">
        <v>89.759393000000003</v>
      </c>
      <c r="I2727" s="52">
        <f t="shared" si="314"/>
        <v>0.80314416064523697</v>
      </c>
      <c r="J2727" s="52">
        <f t="shared" ca="1" si="315"/>
        <v>1</v>
      </c>
      <c r="K2727" s="48">
        <f t="shared" si="310"/>
        <v>89.59</v>
      </c>
      <c r="L2727" s="48">
        <f t="shared" si="311"/>
        <v>89.94</v>
      </c>
      <c r="M2727" s="48">
        <f t="shared" si="312"/>
        <v>89.36</v>
      </c>
      <c r="N2727" s="48">
        <f t="shared" si="313"/>
        <v>89.76</v>
      </c>
      <c r="O2727" s="49">
        <f t="shared" ca="1" si="316"/>
        <v>43536700</v>
      </c>
    </row>
    <row r="2728" spans="1:15" x14ac:dyDescent="0.25">
      <c r="A2728">
        <v>2713</v>
      </c>
      <c r="B2728" s="93">
        <v>38259</v>
      </c>
      <c r="C2728" s="48">
        <v>111.209999</v>
      </c>
      <c r="D2728" s="48">
        <v>111.849998</v>
      </c>
      <c r="E2728" s="48">
        <v>111</v>
      </c>
      <c r="F2728" s="48">
        <v>111.839996</v>
      </c>
      <c r="G2728" s="49">
        <v>33325700</v>
      </c>
      <c r="H2728" s="48">
        <v>89.823639999999997</v>
      </c>
      <c r="I2728" s="52">
        <f t="shared" si="314"/>
        <v>0.80314416320258097</v>
      </c>
      <c r="J2728" s="52">
        <f t="shared" ca="1" si="315"/>
        <v>1</v>
      </c>
      <c r="K2728" s="48">
        <f t="shared" si="310"/>
        <v>89.32</v>
      </c>
      <c r="L2728" s="48">
        <f t="shared" si="311"/>
        <v>89.83</v>
      </c>
      <c r="M2728" s="48">
        <f t="shared" si="312"/>
        <v>89.15</v>
      </c>
      <c r="N2728" s="48">
        <f t="shared" si="313"/>
        <v>89.82</v>
      </c>
      <c r="O2728" s="49">
        <f t="shared" ca="1" si="316"/>
        <v>33325700</v>
      </c>
    </row>
    <row r="2729" spans="1:15" x14ac:dyDescent="0.25">
      <c r="A2729">
        <v>2714</v>
      </c>
      <c r="B2729" s="93">
        <v>38258</v>
      </c>
      <c r="C2729" s="48">
        <v>110.910004</v>
      </c>
      <c r="D2729" s="48">
        <v>111.510002</v>
      </c>
      <c r="E2729" s="48">
        <v>110.410004</v>
      </c>
      <c r="F2729" s="48">
        <v>111.279999</v>
      </c>
      <c r="G2729" s="49">
        <v>41662900</v>
      </c>
      <c r="H2729" s="48">
        <v>89.373880999999997</v>
      </c>
      <c r="I2729" s="52">
        <f t="shared" si="314"/>
        <v>0.80314415710949094</v>
      </c>
      <c r="J2729" s="52">
        <f t="shared" ca="1" si="315"/>
        <v>1</v>
      </c>
      <c r="K2729" s="48">
        <f t="shared" si="310"/>
        <v>89.08</v>
      </c>
      <c r="L2729" s="48">
        <f t="shared" si="311"/>
        <v>89.56</v>
      </c>
      <c r="M2729" s="48">
        <f t="shared" si="312"/>
        <v>88.68</v>
      </c>
      <c r="N2729" s="48">
        <f t="shared" si="313"/>
        <v>89.37</v>
      </c>
      <c r="O2729" s="49">
        <f t="shared" ca="1" si="316"/>
        <v>41662900</v>
      </c>
    </row>
    <row r="2730" spans="1:15" x14ac:dyDescent="0.25">
      <c r="A2730">
        <v>2715</v>
      </c>
      <c r="B2730" s="93">
        <v>38257</v>
      </c>
      <c r="C2730" s="48">
        <v>111.099998</v>
      </c>
      <c r="D2730" s="48">
        <v>111.199997</v>
      </c>
      <c r="E2730" s="48">
        <v>110.58000199999999</v>
      </c>
      <c r="F2730" s="48">
        <v>110.75</v>
      </c>
      <c r="G2730" s="49">
        <v>39355100</v>
      </c>
      <c r="H2730" s="48">
        <v>88.948215000000005</v>
      </c>
      <c r="I2730" s="52">
        <f t="shared" si="314"/>
        <v>0.80314415349887136</v>
      </c>
      <c r="J2730" s="52">
        <f t="shared" ca="1" si="315"/>
        <v>1</v>
      </c>
      <c r="K2730" s="48">
        <f t="shared" si="310"/>
        <v>89.23</v>
      </c>
      <c r="L2730" s="48">
        <f t="shared" si="311"/>
        <v>89.31</v>
      </c>
      <c r="M2730" s="48">
        <f t="shared" si="312"/>
        <v>88.81</v>
      </c>
      <c r="N2730" s="48">
        <f t="shared" si="313"/>
        <v>88.95</v>
      </c>
      <c r="O2730" s="49">
        <f t="shared" ca="1" si="316"/>
        <v>39355100</v>
      </c>
    </row>
    <row r="2731" spans="1:15" x14ac:dyDescent="0.25">
      <c r="A2731">
        <v>2716</v>
      </c>
      <c r="B2731" s="93">
        <v>38254</v>
      </c>
      <c r="C2731" s="48">
        <v>111.16999800000001</v>
      </c>
      <c r="D2731" s="48">
        <v>111.730003</v>
      </c>
      <c r="E2731" s="48">
        <v>111.129997</v>
      </c>
      <c r="F2731" s="48">
        <v>111.459999</v>
      </c>
      <c r="G2731" s="49">
        <v>34981100</v>
      </c>
      <c r="H2731" s="48">
        <v>89.518446999999995</v>
      </c>
      <c r="I2731" s="52">
        <f t="shared" si="314"/>
        <v>0.80314415757351654</v>
      </c>
      <c r="J2731" s="52">
        <f t="shared" ca="1" si="315"/>
        <v>1</v>
      </c>
      <c r="K2731" s="48">
        <f t="shared" si="310"/>
        <v>89.29</v>
      </c>
      <c r="L2731" s="48">
        <f t="shared" si="311"/>
        <v>89.74</v>
      </c>
      <c r="M2731" s="48">
        <f t="shared" si="312"/>
        <v>89.25</v>
      </c>
      <c r="N2731" s="48">
        <f t="shared" si="313"/>
        <v>89.52</v>
      </c>
      <c r="O2731" s="49">
        <f t="shared" ca="1" si="316"/>
        <v>34981100</v>
      </c>
    </row>
    <row r="2732" spans="1:15" x14ac:dyDescent="0.25">
      <c r="A2732">
        <v>2717</v>
      </c>
      <c r="B2732" s="93">
        <v>38253</v>
      </c>
      <c r="C2732" s="48">
        <v>111.599998</v>
      </c>
      <c r="D2732" s="48">
        <v>111.699997</v>
      </c>
      <c r="E2732" s="48">
        <v>110.949997</v>
      </c>
      <c r="F2732" s="48">
        <v>110.949997</v>
      </c>
      <c r="G2732" s="49">
        <v>44068700</v>
      </c>
      <c r="H2732" s="48">
        <v>89.108841999999996</v>
      </c>
      <c r="I2732" s="52">
        <f t="shared" si="314"/>
        <v>0.80314415871502909</v>
      </c>
      <c r="J2732" s="52">
        <f t="shared" ca="1" si="315"/>
        <v>1</v>
      </c>
      <c r="K2732" s="48">
        <f t="shared" si="310"/>
        <v>89.63</v>
      </c>
      <c r="L2732" s="48">
        <f t="shared" si="311"/>
        <v>89.71</v>
      </c>
      <c r="M2732" s="48">
        <f t="shared" si="312"/>
        <v>89.11</v>
      </c>
      <c r="N2732" s="48">
        <f t="shared" si="313"/>
        <v>89.11</v>
      </c>
      <c r="O2732" s="49">
        <f t="shared" ca="1" si="316"/>
        <v>44068700</v>
      </c>
    </row>
    <row r="2733" spans="1:15" x14ac:dyDescent="0.25">
      <c r="A2733">
        <v>2718</v>
      </c>
      <c r="B2733" s="93">
        <v>38252</v>
      </c>
      <c r="C2733" s="48">
        <v>112.5</v>
      </c>
      <c r="D2733" s="48">
        <v>112.519997</v>
      </c>
      <c r="E2733" s="48">
        <v>111.470001</v>
      </c>
      <c r="F2733" s="48">
        <v>111.550003</v>
      </c>
      <c r="G2733" s="49">
        <v>49042100</v>
      </c>
      <c r="H2733" s="48">
        <v>89.590733</v>
      </c>
      <c r="I2733" s="52">
        <f t="shared" si="314"/>
        <v>0.80314415589930555</v>
      </c>
      <c r="J2733" s="52">
        <f t="shared" ca="1" si="315"/>
        <v>1</v>
      </c>
      <c r="K2733" s="48">
        <f t="shared" si="310"/>
        <v>90.35</v>
      </c>
      <c r="L2733" s="48">
        <f t="shared" si="311"/>
        <v>90.37</v>
      </c>
      <c r="M2733" s="48">
        <f t="shared" si="312"/>
        <v>89.53</v>
      </c>
      <c r="N2733" s="48">
        <f t="shared" si="313"/>
        <v>89.59</v>
      </c>
      <c r="O2733" s="49">
        <f t="shared" ca="1" si="316"/>
        <v>49042100</v>
      </c>
    </row>
    <row r="2734" spans="1:15" x14ac:dyDescent="0.25">
      <c r="A2734">
        <v>2719</v>
      </c>
      <c r="B2734" s="93">
        <v>38251</v>
      </c>
      <c r="C2734" s="48">
        <v>112.75</v>
      </c>
      <c r="D2734" s="48">
        <v>113.470001</v>
      </c>
      <c r="E2734" s="48">
        <v>112.540001</v>
      </c>
      <c r="F2734" s="48">
        <v>112.959999</v>
      </c>
      <c r="G2734" s="49">
        <v>40920800</v>
      </c>
      <c r="H2734" s="48">
        <v>90.723163</v>
      </c>
      <c r="I2734" s="52">
        <f t="shared" si="314"/>
        <v>0.80314415548109208</v>
      </c>
      <c r="J2734" s="52">
        <f t="shared" ca="1" si="315"/>
        <v>1</v>
      </c>
      <c r="K2734" s="48">
        <f t="shared" si="310"/>
        <v>90.55</v>
      </c>
      <c r="L2734" s="48">
        <f t="shared" si="311"/>
        <v>91.13</v>
      </c>
      <c r="M2734" s="48">
        <f t="shared" si="312"/>
        <v>90.39</v>
      </c>
      <c r="N2734" s="48">
        <f t="shared" si="313"/>
        <v>90.72</v>
      </c>
      <c r="O2734" s="49">
        <f t="shared" ca="1" si="316"/>
        <v>40920800</v>
      </c>
    </row>
    <row r="2735" spans="1:15" x14ac:dyDescent="0.25">
      <c r="A2735">
        <v>2720</v>
      </c>
      <c r="B2735" s="93">
        <v>38250</v>
      </c>
      <c r="C2735" s="48">
        <v>112.66999800000001</v>
      </c>
      <c r="D2735" s="48">
        <v>112.989998</v>
      </c>
      <c r="E2735" s="48">
        <v>112.279999</v>
      </c>
      <c r="F2735" s="48">
        <v>112.470001</v>
      </c>
      <c r="G2735" s="49">
        <v>37149400</v>
      </c>
      <c r="H2735" s="48">
        <v>90.329623999999995</v>
      </c>
      <c r="I2735" s="52">
        <f t="shared" si="314"/>
        <v>0.80314415574691778</v>
      </c>
      <c r="J2735" s="52">
        <f t="shared" ca="1" si="315"/>
        <v>1</v>
      </c>
      <c r="K2735" s="48">
        <f t="shared" si="310"/>
        <v>90.49</v>
      </c>
      <c r="L2735" s="48">
        <f t="shared" si="311"/>
        <v>90.75</v>
      </c>
      <c r="M2735" s="48">
        <f t="shared" si="312"/>
        <v>90.18</v>
      </c>
      <c r="N2735" s="48">
        <f t="shared" si="313"/>
        <v>90.33</v>
      </c>
      <c r="O2735" s="49">
        <f t="shared" ca="1" si="316"/>
        <v>37149400</v>
      </c>
    </row>
    <row r="2736" spans="1:15" x14ac:dyDescent="0.25">
      <c r="A2736">
        <v>2721</v>
      </c>
      <c r="B2736" s="93">
        <v>38247</v>
      </c>
      <c r="C2736" s="48">
        <v>112.949997</v>
      </c>
      <c r="D2736" s="48">
        <v>113.360001</v>
      </c>
      <c r="E2736" s="48">
        <v>112.69000200000001</v>
      </c>
      <c r="F2736" s="48">
        <v>113.150002</v>
      </c>
      <c r="G2736" s="49">
        <v>33683000</v>
      </c>
      <c r="H2736" s="48">
        <v>90.875763000000006</v>
      </c>
      <c r="I2736" s="52">
        <f t="shared" si="314"/>
        <v>0.80314415725772592</v>
      </c>
      <c r="J2736" s="52">
        <f t="shared" ca="1" si="315"/>
        <v>1</v>
      </c>
      <c r="K2736" s="48">
        <f t="shared" si="310"/>
        <v>90.72</v>
      </c>
      <c r="L2736" s="48">
        <f t="shared" si="311"/>
        <v>91.04</v>
      </c>
      <c r="M2736" s="48">
        <f t="shared" si="312"/>
        <v>90.51</v>
      </c>
      <c r="N2736" s="48">
        <f t="shared" si="313"/>
        <v>90.88</v>
      </c>
      <c r="O2736" s="49">
        <f t="shared" ca="1" si="316"/>
        <v>33683000</v>
      </c>
    </row>
    <row r="2737" spans="1:15" x14ac:dyDescent="0.25">
      <c r="A2737">
        <v>2722</v>
      </c>
      <c r="B2737" s="93">
        <v>38246</v>
      </c>
      <c r="C2737" s="48">
        <v>112.849998</v>
      </c>
      <c r="D2737" s="48">
        <v>113.370003</v>
      </c>
      <c r="E2737" s="48">
        <v>112.800003</v>
      </c>
      <c r="F2737" s="48">
        <v>113.139999</v>
      </c>
      <c r="G2737" s="49">
        <v>23911700</v>
      </c>
      <c r="H2737" s="48">
        <v>90.491055000000003</v>
      </c>
      <c r="I2737" s="52">
        <f t="shared" si="314"/>
        <v>0.7998148824448903</v>
      </c>
      <c r="J2737" s="52">
        <f t="shared" ca="1" si="315"/>
        <v>1</v>
      </c>
      <c r="K2737" s="48">
        <f t="shared" si="310"/>
        <v>90.26</v>
      </c>
      <c r="L2737" s="48">
        <f t="shared" si="311"/>
        <v>90.68</v>
      </c>
      <c r="M2737" s="48">
        <f t="shared" si="312"/>
        <v>90.22</v>
      </c>
      <c r="N2737" s="48">
        <f t="shared" si="313"/>
        <v>90.49</v>
      </c>
      <c r="O2737" s="49">
        <f t="shared" ca="1" si="316"/>
        <v>23911700</v>
      </c>
    </row>
    <row r="2738" spans="1:15" x14ac:dyDescent="0.25">
      <c r="A2738">
        <v>2723</v>
      </c>
      <c r="B2738" s="93">
        <v>38245</v>
      </c>
      <c r="C2738" s="48">
        <v>113.300003</v>
      </c>
      <c r="D2738" s="48">
        <v>113.360001</v>
      </c>
      <c r="E2738" s="48">
        <v>112.68</v>
      </c>
      <c r="F2738" s="48">
        <v>112.800003</v>
      </c>
      <c r="G2738" s="49">
        <v>38295000</v>
      </c>
      <c r="H2738" s="48">
        <v>90.219121000000001</v>
      </c>
      <c r="I2738" s="52">
        <f t="shared" si="314"/>
        <v>0.79981488121059707</v>
      </c>
      <c r="J2738" s="52">
        <f t="shared" ca="1" si="315"/>
        <v>1</v>
      </c>
      <c r="K2738" s="48">
        <f t="shared" si="310"/>
        <v>90.62</v>
      </c>
      <c r="L2738" s="48">
        <f t="shared" si="311"/>
        <v>90.67</v>
      </c>
      <c r="M2738" s="48">
        <f t="shared" si="312"/>
        <v>90.12</v>
      </c>
      <c r="N2738" s="48">
        <f t="shared" si="313"/>
        <v>90.22</v>
      </c>
      <c r="O2738" s="49">
        <f t="shared" ca="1" si="316"/>
        <v>38295000</v>
      </c>
    </row>
    <row r="2739" spans="1:15" x14ac:dyDescent="0.25">
      <c r="A2739">
        <v>2724</v>
      </c>
      <c r="B2739" s="93">
        <v>38244</v>
      </c>
      <c r="C2739" s="48">
        <v>113.300003</v>
      </c>
      <c r="D2739" s="48">
        <v>113.69000200000001</v>
      </c>
      <c r="E2739" s="48">
        <v>113.19000200000001</v>
      </c>
      <c r="F2739" s="48">
        <v>113.660004</v>
      </c>
      <c r="G2739" s="49">
        <v>28048900</v>
      </c>
      <c r="H2739" s="48">
        <v>90.906961999999993</v>
      </c>
      <c r="I2739" s="52">
        <f t="shared" si="314"/>
        <v>0.79981487595231826</v>
      </c>
      <c r="J2739" s="52">
        <f t="shared" ca="1" si="315"/>
        <v>1</v>
      </c>
      <c r="K2739" s="48">
        <f t="shared" si="310"/>
        <v>90.62</v>
      </c>
      <c r="L2739" s="48">
        <f t="shared" si="311"/>
        <v>90.93</v>
      </c>
      <c r="M2739" s="48">
        <f t="shared" si="312"/>
        <v>90.53</v>
      </c>
      <c r="N2739" s="48">
        <f t="shared" si="313"/>
        <v>90.91</v>
      </c>
      <c r="O2739" s="49">
        <f t="shared" ca="1" si="316"/>
        <v>28048900</v>
      </c>
    </row>
    <row r="2740" spans="1:15" x14ac:dyDescent="0.25">
      <c r="A2740">
        <v>2725</v>
      </c>
      <c r="B2740" s="93">
        <v>38243</v>
      </c>
      <c r="C2740" s="48">
        <v>113.30999799999999</v>
      </c>
      <c r="D2740" s="48">
        <v>113.739998</v>
      </c>
      <c r="E2740" s="48">
        <v>113.010002</v>
      </c>
      <c r="F2740" s="48">
        <v>113.43</v>
      </c>
      <c r="G2740" s="49">
        <v>44398100</v>
      </c>
      <c r="H2740" s="48">
        <v>90.723001999999994</v>
      </c>
      <c r="I2740" s="52">
        <f t="shared" si="314"/>
        <v>0.79981488142466706</v>
      </c>
      <c r="J2740" s="52">
        <f t="shared" ca="1" si="315"/>
        <v>1</v>
      </c>
      <c r="K2740" s="48">
        <f t="shared" si="310"/>
        <v>90.63</v>
      </c>
      <c r="L2740" s="48">
        <f t="shared" si="311"/>
        <v>90.97</v>
      </c>
      <c r="M2740" s="48">
        <f t="shared" si="312"/>
        <v>90.39</v>
      </c>
      <c r="N2740" s="48">
        <f t="shared" si="313"/>
        <v>90.72</v>
      </c>
      <c r="O2740" s="49">
        <f t="shared" ca="1" si="316"/>
        <v>44398100</v>
      </c>
    </row>
    <row r="2741" spans="1:15" x14ac:dyDescent="0.25">
      <c r="A2741">
        <v>2726</v>
      </c>
      <c r="B2741" s="93">
        <v>38240</v>
      </c>
      <c r="C2741" s="48">
        <v>112.519997</v>
      </c>
      <c r="D2741" s="48">
        <v>113.269997</v>
      </c>
      <c r="E2741" s="48">
        <v>112.08000199999999</v>
      </c>
      <c r="F2741" s="48">
        <v>113.05999799999999</v>
      </c>
      <c r="G2741" s="49">
        <v>27900600</v>
      </c>
      <c r="H2741" s="48">
        <v>90.427068000000006</v>
      </c>
      <c r="I2741" s="52">
        <f t="shared" si="314"/>
        <v>0.79981487351521097</v>
      </c>
      <c r="J2741" s="52">
        <f t="shared" ca="1" si="315"/>
        <v>1</v>
      </c>
      <c r="K2741" s="48">
        <f t="shared" si="310"/>
        <v>90</v>
      </c>
      <c r="L2741" s="48">
        <f t="shared" si="311"/>
        <v>90.6</v>
      </c>
      <c r="M2741" s="48">
        <f t="shared" si="312"/>
        <v>89.64</v>
      </c>
      <c r="N2741" s="48">
        <f t="shared" si="313"/>
        <v>90.43</v>
      </c>
      <c r="O2741" s="49">
        <f t="shared" ca="1" si="316"/>
        <v>27900600</v>
      </c>
    </row>
    <row r="2742" spans="1:15" x14ac:dyDescent="0.25">
      <c r="A2742">
        <v>2727</v>
      </c>
      <c r="B2742" s="93">
        <v>38239</v>
      </c>
      <c r="C2742" s="48">
        <v>112.57</v>
      </c>
      <c r="D2742" s="48">
        <v>112.879997</v>
      </c>
      <c r="E2742" s="48">
        <v>112.029999</v>
      </c>
      <c r="F2742" s="48">
        <v>112.480003</v>
      </c>
      <c r="G2742" s="49">
        <v>34314800</v>
      </c>
      <c r="H2742" s="48">
        <v>89.963179999999994</v>
      </c>
      <c r="I2742" s="52">
        <f t="shared" si="314"/>
        <v>0.79981487909455329</v>
      </c>
      <c r="J2742" s="52">
        <f t="shared" ca="1" si="315"/>
        <v>1</v>
      </c>
      <c r="K2742" s="48">
        <f t="shared" si="310"/>
        <v>90.04</v>
      </c>
      <c r="L2742" s="48">
        <f t="shared" si="311"/>
        <v>90.28</v>
      </c>
      <c r="M2742" s="48">
        <f t="shared" si="312"/>
        <v>89.6</v>
      </c>
      <c r="N2742" s="48">
        <f t="shared" si="313"/>
        <v>89.96</v>
      </c>
      <c r="O2742" s="49">
        <f t="shared" ca="1" si="316"/>
        <v>34314800</v>
      </c>
    </row>
    <row r="2743" spans="1:15" x14ac:dyDescent="0.25">
      <c r="A2743">
        <v>2728</v>
      </c>
      <c r="B2743" s="93">
        <v>38238</v>
      </c>
      <c r="C2743" s="48">
        <v>112.620003</v>
      </c>
      <c r="D2743" s="48">
        <v>113.05999799999999</v>
      </c>
      <c r="E2743" s="48">
        <v>112.30999799999999</v>
      </c>
      <c r="F2743" s="48">
        <v>112.58000199999999</v>
      </c>
      <c r="G2743" s="49">
        <v>32963100</v>
      </c>
      <c r="H2743" s="48">
        <v>90.043160999999998</v>
      </c>
      <c r="I2743" s="52">
        <f t="shared" si="314"/>
        <v>0.79981488186507588</v>
      </c>
      <c r="J2743" s="52">
        <f t="shared" ca="1" si="315"/>
        <v>1</v>
      </c>
      <c r="K2743" s="48">
        <f t="shared" si="310"/>
        <v>90.08</v>
      </c>
      <c r="L2743" s="48">
        <f t="shared" si="311"/>
        <v>90.43</v>
      </c>
      <c r="M2743" s="48">
        <f t="shared" si="312"/>
        <v>89.83</v>
      </c>
      <c r="N2743" s="48">
        <f t="shared" si="313"/>
        <v>90.04</v>
      </c>
      <c r="O2743" s="49">
        <f t="shared" ca="1" si="316"/>
        <v>32963100</v>
      </c>
    </row>
    <row r="2744" spans="1:15" x14ac:dyDescent="0.25">
      <c r="A2744">
        <v>2729</v>
      </c>
      <c r="B2744" s="93">
        <v>38237</v>
      </c>
      <c r="C2744" s="48">
        <v>112.540001</v>
      </c>
      <c r="D2744" s="48">
        <v>113.129997</v>
      </c>
      <c r="E2744" s="48">
        <v>112.32</v>
      </c>
      <c r="F2744" s="48">
        <v>112.860001</v>
      </c>
      <c r="G2744" s="49">
        <v>37338800</v>
      </c>
      <c r="H2744" s="48">
        <v>90.267107999999993</v>
      </c>
      <c r="I2744" s="52">
        <f t="shared" si="314"/>
        <v>0.79981487861230827</v>
      </c>
      <c r="J2744" s="52">
        <f t="shared" ca="1" si="315"/>
        <v>1</v>
      </c>
      <c r="K2744" s="48">
        <f t="shared" si="310"/>
        <v>90.01</v>
      </c>
      <c r="L2744" s="48">
        <f t="shared" si="311"/>
        <v>90.48</v>
      </c>
      <c r="M2744" s="48">
        <f t="shared" si="312"/>
        <v>89.84</v>
      </c>
      <c r="N2744" s="48">
        <f t="shared" si="313"/>
        <v>90.27</v>
      </c>
      <c r="O2744" s="49">
        <f t="shared" ca="1" si="316"/>
        <v>37338800</v>
      </c>
    </row>
    <row r="2745" spans="1:15" x14ac:dyDescent="0.25">
      <c r="A2745">
        <v>2730</v>
      </c>
      <c r="B2745" s="93">
        <v>38233</v>
      </c>
      <c r="C2745" s="48">
        <v>112.33000199999999</v>
      </c>
      <c r="D2745" s="48">
        <v>112.82</v>
      </c>
      <c r="E2745" s="48">
        <v>112.010002</v>
      </c>
      <c r="F2745" s="48">
        <v>112.120003</v>
      </c>
      <c r="G2745" s="49">
        <v>30480500</v>
      </c>
      <c r="H2745" s="48">
        <v>89.675246999999999</v>
      </c>
      <c r="I2745" s="52">
        <f t="shared" si="314"/>
        <v>0.7998148822739507</v>
      </c>
      <c r="J2745" s="52">
        <f t="shared" ca="1" si="315"/>
        <v>1</v>
      </c>
      <c r="K2745" s="48">
        <f t="shared" si="310"/>
        <v>89.84</v>
      </c>
      <c r="L2745" s="48">
        <f t="shared" si="311"/>
        <v>90.24</v>
      </c>
      <c r="M2745" s="48">
        <f t="shared" si="312"/>
        <v>89.59</v>
      </c>
      <c r="N2745" s="48">
        <f t="shared" si="313"/>
        <v>89.68</v>
      </c>
      <c r="O2745" s="49">
        <f t="shared" ca="1" si="316"/>
        <v>30480500</v>
      </c>
    </row>
    <row r="2746" spans="1:15" x14ac:dyDescent="0.25">
      <c r="A2746">
        <v>2731</v>
      </c>
      <c r="B2746" s="93">
        <v>38232</v>
      </c>
      <c r="C2746" s="48">
        <v>111.239998</v>
      </c>
      <c r="D2746" s="48">
        <v>112.699997</v>
      </c>
      <c r="E2746" s="48">
        <v>111.239998</v>
      </c>
      <c r="F2746" s="48">
        <v>112.58000199999999</v>
      </c>
      <c r="G2746" s="49">
        <v>42736600</v>
      </c>
      <c r="H2746" s="48">
        <v>90.043160999999998</v>
      </c>
      <c r="I2746" s="52">
        <f t="shared" si="314"/>
        <v>0.79981488186507588</v>
      </c>
      <c r="J2746" s="52">
        <f t="shared" ca="1" si="315"/>
        <v>1</v>
      </c>
      <c r="K2746" s="48">
        <f t="shared" si="310"/>
        <v>88.97</v>
      </c>
      <c r="L2746" s="48">
        <f t="shared" si="311"/>
        <v>90.14</v>
      </c>
      <c r="M2746" s="48">
        <f t="shared" si="312"/>
        <v>88.97</v>
      </c>
      <c r="N2746" s="48">
        <f t="shared" si="313"/>
        <v>90.04</v>
      </c>
      <c r="O2746" s="49">
        <f t="shared" ca="1" si="316"/>
        <v>42736600</v>
      </c>
    </row>
    <row r="2747" spans="1:15" x14ac:dyDescent="0.25">
      <c r="A2747">
        <v>2732</v>
      </c>
      <c r="B2747" s="93">
        <v>38231</v>
      </c>
      <c r="C2747" s="48">
        <v>110.949997</v>
      </c>
      <c r="D2747" s="48">
        <v>111.639999</v>
      </c>
      <c r="E2747" s="48">
        <v>110.480003</v>
      </c>
      <c r="F2747" s="48">
        <v>111.32</v>
      </c>
      <c r="G2747" s="49">
        <v>52778300</v>
      </c>
      <c r="H2747" s="48">
        <v>89.035392000000002</v>
      </c>
      <c r="I2747" s="52">
        <f t="shared" si="314"/>
        <v>0.7998148760330579</v>
      </c>
      <c r="J2747" s="52">
        <f t="shared" ca="1" si="315"/>
        <v>1</v>
      </c>
      <c r="K2747" s="48">
        <f t="shared" si="310"/>
        <v>88.74</v>
      </c>
      <c r="L2747" s="48">
        <f t="shared" si="311"/>
        <v>89.29</v>
      </c>
      <c r="M2747" s="48">
        <f t="shared" si="312"/>
        <v>88.36</v>
      </c>
      <c r="N2747" s="48">
        <f t="shared" si="313"/>
        <v>89.04</v>
      </c>
      <c r="O2747" s="49">
        <f t="shared" ca="1" si="316"/>
        <v>52778300</v>
      </c>
    </row>
    <row r="2748" spans="1:15" x14ac:dyDescent="0.25">
      <c r="A2748">
        <v>2733</v>
      </c>
      <c r="B2748" s="93">
        <v>38230</v>
      </c>
      <c r="C2748" s="48">
        <v>110.660004</v>
      </c>
      <c r="D2748" s="48">
        <v>111.160004</v>
      </c>
      <c r="E2748" s="48">
        <v>110.099998</v>
      </c>
      <c r="F2748" s="48">
        <v>111.110001</v>
      </c>
      <c r="G2748" s="49">
        <v>44125300</v>
      </c>
      <c r="H2748" s="48">
        <v>88.867431999999994</v>
      </c>
      <c r="I2748" s="52">
        <f t="shared" si="314"/>
        <v>0.79981487895045555</v>
      </c>
      <c r="J2748" s="52">
        <f t="shared" ca="1" si="315"/>
        <v>1</v>
      </c>
      <c r="K2748" s="48">
        <f t="shared" si="310"/>
        <v>88.51</v>
      </c>
      <c r="L2748" s="48">
        <f t="shared" si="311"/>
        <v>88.91</v>
      </c>
      <c r="M2748" s="48">
        <f t="shared" si="312"/>
        <v>88.06</v>
      </c>
      <c r="N2748" s="48">
        <f t="shared" si="313"/>
        <v>88.87</v>
      </c>
      <c r="O2748" s="49">
        <f t="shared" ca="1" si="316"/>
        <v>44125300</v>
      </c>
    </row>
    <row r="2749" spans="1:15" x14ac:dyDescent="0.25">
      <c r="A2749">
        <v>2734</v>
      </c>
      <c r="B2749" s="93">
        <v>38229</v>
      </c>
      <c r="C2749" s="48">
        <v>111.220001</v>
      </c>
      <c r="D2749" s="48">
        <v>111.339996</v>
      </c>
      <c r="E2749" s="48">
        <v>110.449997</v>
      </c>
      <c r="F2749" s="48">
        <v>110.529999</v>
      </c>
      <c r="G2749" s="49">
        <v>26726500</v>
      </c>
      <c r="H2749" s="48">
        <v>88.403537999999998</v>
      </c>
      <c r="I2749" s="52">
        <f t="shared" si="314"/>
        <v>0.79981488102610043</v>
      </c>
      <c r="J2749" s="52">
        <f t="shared" ca="1" si="315"/>
        <v>1</v>
      </c>
      <c r="K2749" s="48">
        <f t="shared" si="310"/>
        <v>88.96</v>
      </c>
      <c r="L2749" s="48">
        <f t="shared" si="311"/>
        <v>89.05</v>
      </c>
      <c r="M2749" s="48">
        <f t="shared" si="312"/>
        <v>88.34</v>
      </c>
      <c r="N2749" s="48">
        <f t="shared" si="313"/>
        <v>88.4</v>
      </c>
      <c r="O2749" s="49">
        <f t="shared" ca="1" si="316"/>
        <v>26726500</v>
      </c>
    </row>
    <row r="2750" spans="1:15" x14ac:dyDescent="0.25">
      <c r="A2750">
        <v>2735</v>
      </c>
      <c r="B2750" s="93">
        <v>38226</v>
      </c>
      <c r="C2750" s="48">
        <v>111.199997</v>
      </c>
      <c r="D2750" s="48">
        <v>111.629997</v>
      </c>
      <c r="E2750" s="48">
        <v>111.050003</v>
      </c>
      <c r="F2750" s="48">
        <v>111.449997</v>
      </c>
      <c r="G2750" s="49">
        <v>24902900</v>
      </c>
      <c r="H2750" s="48">
        <v>89.139365999999995</v>
      </c>
      <c r="I2750" s="52">
        <f t="shared" si="314"/>
        <v>0.79981488021036018</v>
      </c>
      <c r="J2750" s="52">
        <f t="shared" ca="1" si="315"/>
        <v>1</v>
      </c>
      <c r="K2750" s="48">
        <f t="shared" si="310"/>
        <v>88.94</v>
      </c>
      <c r="L2750" s="48">
        <f t="shared" si="311"/>
        <v>89.28</v>
      </c>
      <c r="M2750" s="48">
        <f t="shared" si="312"/>
        <v>88.82</v>
      </c>
      <c r="N2750" s="48">
        <f t="shared" si="313"/>
        <v>89.14</v>
      </c>
      <c r="O2750" s="49">
        <f t="shared" ca="1" si="316"/>
        <v>24902900</v>
      </c>
    </row>
    <row r="2751" spans="1:15" x14ac:dyDescent="0.25">
      <c r="A2751">
        <v>2736</v>
      </c>
      <c r="B2751" s="93">
        <v>38225</v>
      </c>
      <c r="C2751" s="48">
        <v>110.959999</v>
      </c>
      <c r="D2751" s="48">
        <v>111.30999799999999</v>
      </c>
      <c r="E2751" s="48">
        <v>110.849998</v>
      </c>
      <c r="F2751" s="48">
        <v>111.099998</v>
      </c>
      <c r="G2751" s="49">
        <v>26629500</v>
      </c>
      <c r="H2751" s="48">
        <v>88.859431999999998</v>
      </c>
      <c r="I2751" s="52">
        <f t="shared" si="314"/>
        <v>0.79981488388505639</v>
      </c>
      <c r="J2751" s="52">
        <f t="shared" ca="1" si="315"/>
        <v>1</v>
      </c>
      <c r="K2751" s="48">
        <f t="shared" si="310"/>
        <v>88.75</v>
      </c>
      <c r="L2751" s="48">
        <f t="shared" si="311"/>
        <v>89.03</v>
      </c>
      <c r="M2751" s="48">
        <f t="shared" si="312"/>
        <v>88.66</v>
      </c>
      <c r="N2751" s="48">
        <f t="shared" si="313"/>
        <v>88.86</v>
      </c>
      <c r="O2751" s="49">
        <f t="shared" ca="1" si="316"/>
        <v>26629500</v>
      </c>
    </row>
    <row r="2752" spans="1:15" x14ac:dyDescent="0.25">
      <c r="A2752">
        <v>2737</v>
      </c>
      <c r="B2752" s="93">
        <v>38224</v>
      </c>
      <c r="C2752" s="48">
        <v>110.33000199999999</v>
      </c>
      <c r="D2752" s="48">
        <v>111.269997</v>
      </c>
      <c r="E2752" s="48">
        <v>109.900002</v>
      </c>
      <c r="F2752" s="48">
        <v>111.099998</v>
      </c>
      <c r="G2752" s="49">
        <v>38551400</v>
      </c>
      <c r="H2752" s="48">
        <v>88.859431999999998</v>
      </c>
      <c r="I2752" s="52">
        <f t="shared" si="314"/>
        <v>0.79981488388505639</v>
      </c>
      <c r="J2752" s="52">
        <f t="shared" ca="1" si="315"/>
        <v>1</v>
      </c>
      <c r="K2752" s="48">
        <f t="shared" si="310"/>
        <v>88.24</v>
      </c>
      <c r="L2752" s="48">
        <f t="shared" si="311"/>
        <v>89</v>
      </c>
      <c r="M2752" s="48">
        <f t="shared" si="312"/>
        <v>87.9</v>
      </c>
      <c r="N2752" s="48">
        <f t="shared" si="313"/>
        <v>88.86</v>
      </c>
      <c r="O2752" s="49">
        <f t="shared" ca="1" si="316"/>
        <v>38551400</v>
      </c>
    </row>
    <row r="2753" spans="1:15" x14ac:dyDescent="0.25">
      <c r="A2753">
        <v>2738</v>
      </c>
      <c r="B2753" s="93">
        <v>38223</v>
      </c>
      <c r="C2753" s="48">
        <v>110.639999</v>
      </c>
      <c r="D2753" s="48">
        <v>110.730003</v>
      </c>
      <c r="E2753" s="48">
        <v>109.849998</v>
      </c>
      <c r="F2753" s="48">
        <v>110.349998</v>
      </c>
      <c r="G2753" s="49">
        <v>30453100</v>
      </c>
      <c r="H2753" s="48">
        <v>88.259570999999994</v>
      </c>
      <c r="I2753" s="52">
        <f t="shared" si="314"/>
        <v>0.79981488536139345</v>
      </c>
      <c r="J2753" s="52">
        <f t="shared" ca="1" si="315"/>
        <v>1</v>
      </c>
      <c r="K2753" s="48">
        <f t="shared" si="310"/>
        <v>88.49</v>
      </c>
      <c r="L2753" s="48">
        <f t="shared" si="311"/>
        <v>88.56</v>
      </c>
      <c r="M2753" s="48">
        <f t="shared" si="312"/>
        <v>87.86</v>
      </c>
      <c r="N2753" s="48">
        <f t="shared" si="313"/>
        <v>88.26</v>
      </c>
      <c r="O2753" s="49">
        <f t="shared" ca="1" si="316"/>
        <v>30453100</v>
      </c>
    </row>
    <row r="2754" spans="1:15" x14ac:dyDescent="0.25">
      <c r="A2754">
        <v>2739</v>
      </c>
      <c r="B2754" s="93">
        <v>38222</v>
      </c>
      <c r="C2754" s="48">
        <v>110.550003</v>
      </c>
      <c r="D2754" s="48">
        <v>110.769997</v>
      </c>
      <c r="E2754" s="48">
        <v>110.050003</v>
      </c>
      <c r="F2754" s="48">
        <v>110.199997</v>
      </c>
      <c r="G2754" s="49">
        <v>33745100</v>
      </c>
      <c r="H2754" s="48">
        <v>88.139596999999995</v>
      </c>
      <c r="I2754" s="52">
        <f t="shared" si="314"/>
        <v>0.79981487658298211</v>
      </c>
      <c r="J2754" s="52">
        <f t="shared" ca="1" si="315"/>
        <v>1</v>
      </c>
      <c r="K2754" s="48">
        <f t="shared" si="310"/>
        <v>88.42</v>
      </c>
      <c r="L2754" s="48">
        <f t="shared" si="311"/>
        <v>88.6</v>
      </c>
      <c r="M2754" s="48">
        <f t="shared" si="312"/>
        <v>88.02</v>
      </c>
      <c r="N2754" s="48">
        <f t="shared" si="313"/>
        <v>88.14</v>
      </c>
      <c r="O2754" s="49">
        <f t="shared" ca="1" si="316"/>
        <v>33745100</v>
      </c>
    </row>
    <row r="2755" spans="1:15" x14ac:dyDescent="0.25">
      <c r="A2755">
        <v>2740</v>
      </c>
      <c r="B2755" s="93">
        <v>38219</v>
      </c>
      <c r="C2755" s="48">
        <v>109.610001</v>
      </c>
      <c r="D2755" s="48">
        <v>110.629997</v>
      </c>
      <c r="E2755" s="48">
        <v>109.510002</v>
      </c>
      <c r="F2755" s="48">
        <v>110.480003</v>
      </c>
      <c r="G2755" s="49">
        <v>44870900</v>
      </c>
      <c r="H2755" s="48">
        <v>88.363551000000001</v>
      </c>
      <c r="I2755" s="52">
        <f t="shared" si="314"/>
        <v>0.79981488595723516</v>
      </c>
      <c r="J2755" s="52">
        <f t="shared" ca="1" si="315"/>
        <v>1</v>
      </c>
      <c r="K2755" s="48">
        <f t="shared" si="310"/>
        <v>87.67</v>
      </c>
      <c r="L2755" s="48">
        <f t="shared" si="311"/>
        <v>88.48</v>
      </c>
      <c r="M2755" s="48">
        <f t="shared" si="312"/>
        <v>87.59</v>
      </c>
      <c r="N2755" s="48">
        <f t="shared" si="313"/>
        <v>88.36</v>
      </c>
      <c r="O2755" s="49">
        <f t="shared" ca="1" si="316"/>
        <v>44870900</v>
      </c>
    </row>
    <row r="2756" spans="1:15" x14ac:dyDescent="0.25">
      <c r="A2756">
        <v>2741</v>
      </c>
      <c r="B2756" s="93">
        <v>38218</v>
      </c>
      <c r="C2756" s="48">
        <v>109.80999799999999</v>
      </c>
      <c r="D2756" s="48">
        <v>110.019997</v>
      </c>
      <c r="E2756" s="48">
        <v>109.18</v>
      </c>
      <c r="F2756" s="48">
        <v>109.709999</v>
      </c>
      <c r="G2756" s="49">
        <v>39881600</v>
      </c>
      <c r="H2756" s="48">
        <v>87.747690000000006</v>
      </c>
      <c r="I2756" s="52">
        <f t="shared" si="314"/>
        <v>0.79981488287134161</v>
      </c>
      <c r="J2756" s="52">
        <f t="shared" ca="1" si="315"/>
        <v>1</v>
      </c>
      <c r="K2756" s="48">
        <f t="shared" si="310"/>
        <v>87.83</v>
      </c>
      <c r="L2756" s="48">
        <f t="shared" si="311"/>
        <v>88</v>
      </c>
      <c r="M2756" s="48">
        <f t="shared" si="312"/>
        <v>87.32</v>
      </c>
      <c r="N2756" s="48">
        <f t="shared" si="313"/>
        <v>87.75</v>
      </c>
      <c r="O2756" s="49">
        <f t="shared" ca="1" si="316"/>
        <v>39881600</v>
      </c>
    </row>
    <row r="2757" spans="1:15" x14ac:dyDescent="0.25">
      <c r="A2757">
        <v>2742</v>
      </c>
      <c r="B2757" s="93">
        <v>38217</v>
      </c>
      <c r="C2757" s="48">
        <v>108.519997</v>
      </c>
      <c r="D2757" s="48">
        <v>110.16999800000001</v>
      </c>
      <c r="E2757" s="48">
        <v>108.489998</v>
      </c>
      <c r="F2757" s="48">
        <v>110.029999</v>
      </c>
      <c r="G2757" s="49">
        <v>43165400</v>
      </c>
      <c r="H2757" s="48">
        <v>88.003630000000001</v>
      </c>
      <c r="I2757" s="52">
        <f t="shared" si="314"/>
        <v>0.79981487594124212</v>
      </c>
      <c r="J2757" s="52">
        <f t="shared" ca="1" si="315"/>
        <v>1</v>
      </c>
      <c r="K2757" s="48">
        <f t="shared" si="310"/>
        <v>86.8</v>
      </c>
      <c r="L2757" s="48">
        <f t="shared" si="311"/>
        <v>88.12</v>
      </c>
      <c r="M2757" s="48">
        <f t="shared" si="312"/>
        <v>86.77</v>
      </c>
      <c r="N2757" s="48">
        <f t="shared" si="313"/>
        <v>88</v>
      </c>
      <c r="O2757" s="49">
        <f t="shared" ca="1" si="316"/>
        <v>43165400</v>
      </c>
    </row>
    <row r="2758" spans="1:15" x14ac:dyDescent="0.25">
      <c r="A2758">
        <v>2743</v>
      </c>
      <c r="B2758" s="93">
        <v>38216</v>
      </c>
      <c r="C2758" s="48">
        <v>108.75</v>
      </c>
      <c r="D2758" s="48">
        <v>109.279999</v>
      </c>
      <c r="E2758" s="48">
        <v>108.529999</v>
      </c>
      <c r="F2758" s="48">
        <v>108.910004</v>
      </c>
      <c r="G2758" s="49">
        <v>40701600</v>
      </c>
      <c r="H2758" s="48">
        <v>87.107840999999993</v>
      </c>
      <c r="I2758" s="52">
        <f t="shared" si="314"/>
        <v>0.79981487283757691</v>
      </c>
      <c r="J2758" s="52">
        <f t="shared" ca="1" si="315"/>
        <v>1</v>
      </c>
      <c r="K2758" s="48">
        <f t="shared" si="310"/>
        <v>86.98</v>
      </c>
      <c r="L2758" s="48">
        <f t="shared" si="311"/>
        <v>87.4</v>
      </c>
      <c r="M2758" s="48">
        <f t="shared" si="312"/>
        <v>86.8</v>
      </c>
      <c r="N2758" s="48">
        <f t="shared" si="313"/>
        <v>87.11</v>
      </c>
      <c r="O2758" s="49">
        <f t="shared" ca="1" si="316"/>
        <v>40701600</v>
      </c>
    </row>
    <row r="2759" spans="1:15" x14ac:dyDescent="0.25">
      <c r="A2759">
        <v>2744</v>
      </c>
      <c r="B2759" s="93">
        <v>38215</v>
      </c>
      <c r="C2759" s="48">
        <v>107.139999</v>
      </c>
      <c r="D2759" s="48">
        <v>108.639999</v>
      </c>
      <c r="E2759" s="48">
        <v>107.099998</v>
      </c>
      <c r="F2759" s="48">
        <v>108.300003</v>
      </c>
      <c r="G2759" s="49">
        <v>45731900</v>
      </c>
      <c r="H2759" s="48">
        <v>86.619954000000007</v>
      </c>
      <c r="I2759" s="52">
        <f t="shared" si="314"/>
        <v>0.79981488089155461</v>
      </c>
      <c r="J2759" s="52">
        <f t="shared" ca="1" si="315"/>
        <v>1</v>
      </c>
      <c r="K2759" s="48">
        <f t="shared" si="310"/>
        <v>85.69</v>
      </c>
      <c r="L2759" s="48">
        <f t="shared" si="311"/>
        <v>86.89</v>
      </c>
      <c r="M2759" s="48">
        <f t="shared" si="312"/>
        <v>85.66</v>
      </c>
      <c r="N2759" s="48">
        <f t="shared" si="313"/>
        <v>86.62</v>
      </c>
      <c r="O2759" s="49">
        <f t="shared" ca="1" si="316"/>
        <v>45731900</v>
      </c>
    </row>
    <row r="2760" spans="1:15" x14ac:dyDescent="0.25">
      <c r="A2760">
        <v>2745</v>
      </c>
      <c r="B2760" s="93">
        <v>38212</v>
      </c>
      <c r="C2760" s="48">
        <v>107.099998</v>
      </c>
      <c r="D2760" s="48">
        <v>107.349998</v>
      </c>
      <c r="E2760" s="48">
        <v>106.589996</v>
      </c>
      <c r="F2760" s="48">
        <v>107.19000200000001</v>
      </c>
      <c r="G2760" s="49">
        <v>41634700</v>
      </c>
      <c r="H2760" s="48">
        <v>85.732158999999996</v>
      </c>
      <c r="I2760" s="52">
        <f t="shared" si="314"/>
        <v>0.79981488385455946</v>
      </c>
      <c r="J2760" s="52">
        <f t="shared" ca="1" si="315"/>
        <v>1</v>
      </c>
      <c r="K2760" s="48">
        <f t="shared" si="310"/>
        <v>85.66</v>
      </c>
      <c r="L2760" s="48">
        <f t="shared" si="311"/>
        <v>85.86</v>
      </c>
      <c r="M2760" s="48">
        <f t="shared" si="312"/>
        <v>85.25</v>
      </c>
      <c r="N2760" s="48">
        <f t="shared" si="313"/>
        <v>85.73</v>
      </c>
      <c r="O2760" s="49">
        <f t="shared" ca="1" si="316"/>
        <v>41634700</v>
      </c>
    </row>
    <row r="2761" spans="1:15" x14ac:dyDescent="0.25">
      <c r="A2761">
        <v>2746</v>
      </c>
      <c r="B2761" s="93">
        <v>38211</v>
      </c>
      <c r="C2761" s="48">
        <v>107.68</v>
      </c>
      <c r="D2761" s="48">
        <v>107.949997</v>
      </c>
      <c r="E2761" s="48">
        <v>106.629997</v>
      </c>
      <c r="F2761" s="48">
        <v>106.980003</v>
      </c>
      <c r="G2761" s="49">
        <v>50015900</v>
      </c>
      <c r="H2761" s="48">
        <v>85.564199000000002</v>
      </c>
      <c r="I2761" s="52">
        <f t="shared" si="314"/>
        <v>0.79981488689993774</v>
      </c>
      <c r="J2761" s="52">
        <f t="shared" ca="1" si="315"/>
        <v>1</v>
      </c>
      <c r="K2761" s="48">
        <f t="shared" si="310"/>
        <v>86.12</v>
      </c>
      <c r="L2761" s="48">
        <f t="shared" si="311"/>
        <v>86.34</v>
      </c>
      <c r="M2761" s="48">
        <f t="shared" si="312"/>
        <v>85.28</v>
      </c>
      <c r="N2761" s="48">
        <f t="shared" si="313"/>
        <v>85.56</v>
      </c>
      <c r="O2761" s="49">
        <f t="shared" ca="1" si="316"/>
        <v>50015900</v>
      </c>
    </row>
    <row r="2762" spans="1:15" x14ac:dyDescent="0.25">
      <c r="A2762">
        <v>2747</v>
      </c>
      <c r="B2762" s="93">
        <v>38210</v>
      </c>
      <c r="C2762" s="48">
        <v>107.68</v>
      </c>
      <c r="D2762" s="48">
        <v>108.33000199999999</v>
      </c>
      <c r="E2762" s="48">
        <v>107.099998</v>
      </c>
      <c r="F2762" s="48">
        <v>108.160004</v>
      </c>
      <c r="G2762" s="49">
        <v>52933200</v>
      </c>
      <c r="H2762" s="48">
        <v>86.507980000000003</v>
      </c>
      <c r="I2762" s="52">
        <f t="shared" si="314"/>
        <v>0.79981487426720144</v>
      </c>
      <c r="J2762" s="52">
        <f t="shared" ca="1" si="315"/>
        <v>1</v>
      </c>
      <c r="K2762" s="48">
        <f t="shared" si="310"/>
        <v>86.12</v>
      </c>
      <c r="L2762" s="48">
        <f t="shared" si="311"/>
        <v>86.64</v>
      </c>
      <c r="M2762" s="48">
        <f t="shared" si="312"/>
        <v>85.66</v>
      </c>
      <c r="N2762" s="48">
        <f t="shared" si="313"/>
        <v>86.51</v>
      </c>
      <c r="O2762" s="49">
        <f t="shared" ca="1" si="316"/>
        <v>52933200</v>
      </c>
    </row>
    <row r="2763" spans="1:15" x14ac:dyDescent="0.25">
      <c r="A2763">
        <v>2748</v>
      </c>
      <c r="B2763" s="93">
        <v>38209</v>
      </c>
      <c r="C2763" s="48">
        <v>107.30999799999999</v>
      </c>
      <c r="D2763" s="48">
        <v>108.410004</v>
      </c>
      <c r="E2763" s="48">
        <v>107.260002</v>
      </c>
      <c r="F2763" s="48">
        <v>108.379997</v>
      </c>
      <c r="G2763" s="49">
        <v>55870600</v>
      </c>
      <c r="H2763" s="48">
        <v>86.683933999999994</v>
      </c>
      <c r="I2763" s="52">
        <f t="shared" si="314"/>
        <v>0.79981487727850731</v>
      </c>
      <c r="J2763" s="52">
        <f t="shared" ca="1" si="315"/>
        <v>1</v>
      </c>
      <c r="K2763" s="48">
        <f t="shared" si="310"/>
        <v>85.83</v>
      </c>
      <c r="L2763" s="48">
        <f t="shared" si="311"/>
        <v>86.71</v>
      </c>
      <c r="M2763" s="48">
        <f t="shared" si="312"/>
        <v>85.79</v>
      </c>
      <c r="N2763" s="48">
        <f t="shared" si="313"/>
        <v>86.68</v>
      </c>
      <c r="O2763" s="49">
        <f t="shared" ca="1" si="316"/>
        <v>55870600</v>
      </c>
    </row>
    <row r="2764" spans="1:15" x14ac:dyDescent="0.25">
      <c r="A2764">
        <v>2749</v>
      </c>
      <c r="B2764" s="93">
        <v>38208</v>
      </c>
      <c r="C2764" s="48">
        <v>107.019997</v>
      </c>
      <c r="D2764" s="48">
        <v>107.480003</v>
      </c>
      <c r="E2764" s="48">
        <v>106.870003</v>
      </c>
      <c r="F2764" s="48">
        <v>107</v>
      </c>
      <c r="G2764" s="49">
        <v>37476300</v>
      </c>
      <c r="H2764" s="48">
        <v>85.580191999999997</v>
      </c>
      <c r="I2764" s="52">
        <f t="shared" si="314"/>
        <v>0.79981487850467292</v>
      </c>
      <c r="J2764" s="52">
        <f t="shared" ca="1" si="315"/>
        <v>1</v>
      </c>
      <c r="K2764" s="48">
        <f t="shared" si="310"/>
        <v>85.6</v>
      </c>
      <c r="L2764" s="48">
        <f t="shared" si="311"/>
        <v>85.96</v>
      </c>
      <c r="M2764" s="48">
        <f t="shared" si="312"/>
        <v>85.48</v>
      </c>
      <c r="N2764" s="48">
        <f t="shared" si="313"/>
        <v>85.58</v>
      </c>
      <c r="O2764" s="49">
        <f t="shared" ca="1" si="316"/>
        <v>37476300</v>
      </c>
    </row>
    <row r="2765" spans="1:15" x14ac:dyDescent="0.25">
      <c r="A2765">
        <v>2750</v>
      </c>
      <c r="B2765" s="93">
        <v>38205</v>
      </c>
      <c r="C2765" s="48">
        <v>107.629997</v>
      </c>
      <c r="D2765" s="48">
        <v>107.959999</v>
      </c>
      <c r="E2765" s="48">
        <v>106.620003</v>
      </c>
      <c r="F2765" s="48">
        <v>106.849998</v>
      </c>
      <c r="G2765" s="49">
        <v>74729000</v>
      </c>
      <c r="H2765" s="48">
        <v>85.460218999999995</v>
      </c>
      <c r="I2765" s="52">
        <f t="shared" si="314"/>
        <v>0.7998148862857255</v>
      </c>
      <c r="J2765" s="52">
        <f t="shared" ca="1" si="315"/>
        <v>1</v>
      </c>
      <c r="K2765" s="48">
        <f t="shared" si="310"/>
        <v>86.08</v>
      </c>
      <c r="L2765" s="48">
        <f t="shared" si="311"/>
        <v>86.35</v>
      </c>
      <c r="M2765" s="48">
        <f t="shared" si="312"/>
        <v>85.28</v>
      </c>
      <c r="N2765" s="48">
        <f t="shared" si="313"/>
        <v>85.46</v>
      </c>
      <c r="O2765" s="49">
        <f t="shared" ca="1" si="316"/>
        <v>74729000</v>
      </c>
    </row>
    <row r="2766" spans="1:15" x14ac:dyDescent="0.25">
      <c r="A2766">
        <v>2751</v>
      </c>
      <c r="B2766" s="93">
        <v>38204</v>
      </c>
      <c r="C2766" s="48">
        <v>110.290001</v>
      </c>
      <c r="D2766" s="48">
        <v>110.379997</v>
      </c>
      <c r="E2766" s="48">
        <v>108.269997</v>
      </c>
      <c r="F2766" s="48">
        <v>108.400002</v>
      </c>
      <c r="G2766" s="49">
        <v>50772000</v>
      </c>
      <c r="H2766" s="48">
        <v>86.699933999999999</v>
      </c>
      <c r="I2766" s="52">
        <f t="shared" si="314"/>
        <v>0.79981487454216094</v>
      </c>
      <c r="J2766" s="52">
        <f t="shared" ca="1" si="315"/>
        <v>1</v>
      </c>
      <c r="K2766" s="48">
        <f t="shared" si="310"/>
        <v>88.21</v>
      </c>
      <c r="L2766" s="48">
        <f t="shared" si="311"/>
        <v>88.28</v>
      </c>
      <c r="M2766" s="48">
        <f t="shared" si="312"/>
        <v>86.6</v>
      </c>
      <c r="N2766" s="48">
        <f t="shared" si="313"/>
        <v>86.7</v>
      </c>
      <c r="O2766" s="49">
        <f t="shared" ca="1" si="316"/>
        <v>50772000</v>
      </c>
    </row>
    <row r="2767" spans="1:15" x14ac:dyDescent="0.25">
      <c r="A2767">
        <v>2752</v>
      </c>
      <c r="B2767" s="93">
        <v>38203</v>
      </c>
      <c r="C2767" s="48">
        <v>109.889999</v>
      </c>
      <c r="D2767" s="48">
        <v>110.75</v>
      </c>
      <c r="E2767" s="48">
        <v>109.639999</v>
      </c>
      <c r="F2767" s="48">
        <v>110.199997</v>
      </c>
      <c r="G2767" s="49">
        <v>40763200</v>
      </c>
      <c r="H2767" s="48">
        <v>88.139596999999995</v>
      </c>
      <c r="I2767" s="52">
        <f t="shared" si="314"/>
        <v>0.79981487658298211</v>
      </c>
      <c r="J2767" s="52">
        <f t="shared" ca="1" si="315"/>
        <v>1</v>
      </c>
      <c r="K2767" s="48">
        <f t="shared" si="310"/>
        <v>87.89</v>
      </c>
      <c r="L2767" s="48">
        <f t="shared" si="311"/>
        <v>88.58</v>
      </c>
      <c r="M2767" s="48">
        <f t="shared" si="312"/>
        <v>87.69</v>
      </c>
      <c r="N2767" s="48">
        <f t="shared" si="313"/>
        <v>88.14</v>
      </c>
      <c r="O2767" s="49">
        <f t="shared" ca="1" si="316"/>
        <v>40763200</v>
      </c>
    </row>
    <row r="2768" spans="1:15" x14ac:dyDescent="0.25">
      <c r="A2768">
        <v>2753</v>
      </c>
      <c r="B2768" s="93">
        <v>38202</v>
      </c>
      <c r="C2768" s="48">
        <v>110.93</v>
      </c>
      <c r="D2768" s="48">
        <v>111.05999799999999</v>
      </c>
      <c r="E2768" s="48">
        <v>110.160004</v>
      </c>
      <c r="F2768" s="48">
        <v>110.209999</v>
      </c>
      <c r="G2768" s="49">
        <v>40948800</v>
      </c>
      <c r="H2768" s="48">
        <v>88.147597000000005</v>
      </c>
      <c r="I2768" s="52">
        <f t="shared" si="314"/>
        <v>0.79981487886593672</v>
      </c>
      <c r="J2768" s="52">
        <f t="shared" ca="1" si="315"/>
        <v>1</v>
      </c>
      <c r="K2768" s="48">
        <f t="shared" ref="K2768:K2831" si="317">ROUND($I2768*C2768,2)</f>
        <v>88.72</v>
      </c>
      <c r="L2768" s="48">
        <f t="shared" ref="L2768:L2831" si="318">ROUND($I2768*D2768,2)</f>
        <v>88.83</v>
      </c>
      <c r="M2768" s="48">
        <f t="shared" ref="M2768:M2831" si="319">ROUND($I2768*E2768,2)</f>
        <v>88.11</v>
      </c>
      <c r="N2768" s="48">
        <f t="shared" ref="N2768:N2831" si="320">ROUND($I2768*F2768,2)</f>
        <v>88.15</v>
      </c>
      <c r="O2768" s="49">
        <f t="shared" ca="1" si="316"/>
        <v>40948800</v>
      </c>
    </row>
    <row r="2769" spans="1:15" x14ac:dyDescent="0.25">
      <c r="A2769">
        <v>2754</v>
      </c>
      <c r="B2769" s="93">
        <v>38201</v>
      </c>
      <c r="C2769" s="48">
        <v>110.19000200000001</v>
      </c>
      <c r="D2769" s="48">
        <v>111.360001</v>
      </c>
      <c r="E2769" s="48">
        <v>110.050003</v>
      </c>
      <c r="F2769" s="48">
        <v>111.07</v>
      </c>
      <c r="G2769" s="49">
        <v>38263100</v>
      </c>
      <c r="H2769" s="48">
        <v>88.835437999999996</v>
      </c>
      <c r="I2769" s="52">
        <f t="shared" si="314"/>
        <v>0.79981487350319624</v>
      </c>
      <c r="J2769" s="52">
        <f t="shared" ca="1" si="315"/>
        <v>1</v>
      </c>
      <c r="K2769" s="48">
        <f t="shared" si="317"/>
        <v>88.13</v>
      </c>
      <c r="L2769" s="48">
        <f t="shared" si="318"/>
        <v>89.07</v>
      </c>
      <c r="M2769" s="48">
        <f t="shared" si="319"/>
        <v>88.02</v>
      </c>
      <c r="N2769" s="48">
        <f t="shared" si="320"/>
        <v>88.84</v>
      </c>
      <c r="O2769" s="49">
        <f t="shared" ca="1" si="316"/>
        <v>38263100</v>
      </c>
    </row>
    <row r="2770" spans="1:15" x14ac:dyDescent="0.25">
      <c r="A2770">
        <v>2755</v>
      </c>
      <c r="B2770" s="93">
        <v>38198</v>
      </c>
      <c r="C2770" s="48">
        <v>110.32</v>
      </c>
      <c r="D2770" s="48">
        <v>110.900002</v>
      </c>
      <c r="E2770" s="48">
        <v>110.099998</v>
      </c>
      <c r="F2770" s="48">
        <v>110.839996</v>
      </c>
      <c r="G2770" s="49">
        <v>41581700</v>
      </c>
      <c r="H2770" s="48">
        <v>88.651477999999997</v>
      </c>
      <c r="I2770" s="52">
        <f t="shared" ref="I2770:I2833" si="321">H2770/F2770</f>
        <v>0.7998148790983356</v>
      </c>
      <c r="J2770" s="52">
        <f t="shared" ref="J2770:J2833" ca="1" si="322">INDEX(OFFSET($T$15,0,0,$S$13+1,1),MATCH(B2770,OFFSET($Q$15,0,0,$S$13+1,1),-1))</f>
        <v>1</v>
      </c>
      <c r="K2770" s="48">
        <f t="shared" si="317"/>
        <v>88.24</v>
      </c>
      <c r="L2770" s="48">
        <f t="shared" si="318"/>
        <v>88.7</v>
      </c>
      <c r="M2770" s="48">
        <f t="shared" si="319"/>
        <v>88.06</v>
      </c>
      <c r="N2770" s="48">
        <f t="shared" si="320"/>
        <v>88.65</v>
      </c>
      <c r="O2770" s="49">
        <f t="shared" ref="O2770:O2833" ca="1" si="323">G2770*J2770</f>
        <v>41581700</v>
      </c>
    </row>
    <row r="2771" spans="1:15" x14ac:dyDescent="0.25">
      <c r="A2771">
        <v>2756</v>
      </c>
      <c r="B2771" s="93">
        <v>38197</v>
      </c>
      <c r="C2771" s="48">
        <v>110.540001</v>
      </c>
      <c r="D2771" s="48">
        <v>110.870003</v>
      </c>
      <c r="E2771" s="48">
        <v>110</v>
      </c>
      <c r="F2771" s="48">
        <v>110.57</v>
      </c>
      <c r="G2771" s="49">
        <v>52200500</v>
      </c>
      <c r="H2771" s="48">
        <v>88.435530999999997</v>
      </c>
      <c r="I2771" s="52">
        <f t="shared" si="321"/>
        <v>0.79981487745319713</v>
      </c>
      <c r="J2771" s="52">
        <f t="shared" ca="1" si="322"/>
        <v>1</v>
      </c>
      <c r="K2771" s="48">
        <f t="shared" si="317"/>
        <v>88.41</v>
      </c>
      <c r="L2771" s="48">
        <f t="shared" si="318"/>
        <v>88.68</v>
      </c>
      <c r="M2771" s="48">
        <f t="shared" si="319"/>
        <v>87.98</v>
      </c>
      <c r="N2771" s="48">
        <f t="shared" si="320"/>
        <v>88.44</v>
      </c>
      <c r="O2771" s="49">
        <f t="shared" ca="1" si="323"/>
        <v>52200500</v>
      </c>
    </row>
    <row r="2772" spans="1:15" x14ac:dyDescent="0.25">
      <c r="A2772">
        <v>2757</v>
      </c>
      <c r="B2772" s="93">
        <v>38196</v>
      </c>
      <c r="C2772" s="48">
        <v>109.550003</v>
      </c>
      <c r="D2772" s="48">
        <v>110.370003</v>
      </c>
      <c r="E2772" s="48">
        <v>108.589996</v>
      </c>
      <c r="F2772" s="48">
        <v>110.099998</v>
      </c>
      <c r="G2772" s="49">
        <v>65862300</v>
      </c>
      <c r="H2772" s="48">
        <v>88.059617000000003</v>
      </c>
      <c r="I2772" s="52">
        <f t="shared" si="321"/>
        <v>0.79981488283042479</v>
      </c>
      <c r="J2772" s="52">
        <f t="shared" ca="1" si="322"/>
        <v>1</v>
      </c>
      <c r="K2772" s="48">
        <f t="shared" si="317"/>
        <v>87.62</v>
      </c>
      <c r="L2772" s="48">
        <f t="shared" si="318"/>
        <v>88.28</v>
      </c>
      <c r="M2772" s="48">
        <f t="shared" si="319"/>
        <v>86.85</v>
      </c>
      <c r="N2772" s="48">
        <f t="shared" si="320"/>
        <v>88.06</v>
      </c>
      <c r="O2772" s="49">
        <f t="shared" ca="1" si="323"/>
        <v>65862300</v>
      </c>
    </row>
    <row r="2773" spans="1:15" x14ac:dyDescent="0.25">
      <c r="A2773">
        <v>2758</v>
      </c>
      <c r="B2773" s="93">
        <v>38195</v>
      </c>
      <c r="C2773" s="48">
        <v>109.050003</v>
      </c>
      <c r="D2773" s="48">
        <v>110.110001</v>
      </c>
      <c r="E2773" s="48">
        <v>108.970001</v>
      </c>
      <c r="F2773" s="48">
        <v>109.769997</v>
      </c>
      <c r="G2773" s="49">
        <v>51295100</v>
      </c>
      <c r="H2773" s="48">
        <v>87.795676999999998</v>
      </c>
      <c r="I2773" s="52">
        <f t="shared" si="321"/>
        <v>0.79981488019900371</v>
      </c>
      <c r="J2773" s="52">
        <f t="shared" ca="1" si="322"/>
        <v>1</v>
      </c>
      <c r="K2773" s="48">
        <f t="shared" si="317"/>
        <v>87.22</v>
      </c>
      <c r="L2773" s="48">
        <f t="shared" si="318"/>
        <v>88.07</v>
      </c>
      <c r="M2773" s="48">
        <f t="shared" si="319"/>
        <v>87.16</v>
      </c>
      <c r="N2773" s="48">
        <f t="shared" si="320"/>
        <v>87.8</v>
      </c>
      <c r="O2773" s="49">
        <f t="shared" ca="1" si="323"/>
        <v>51295100</v>
      </c>
    </row>
    <row r="2774" spans="1:15" x14ac:dyDescent="0.25">
      <c r="A2774">
        <v>2759</v>
      </c>
      <c r="B2774" s="93">
        <v>38194</v>
      </c>
      <c r="C2774" s="48">
        <v>109.19000200000001</v>
      </c>
      <c r="D2774" s="48">
        <v>109.43</v>
      </c>
      <c r="E2774" s="48">
        <v>108.209999</v>
      </c>
      <c r="F2774" s="48">
        <v>108.75</v>
      </c>
      <c r="G2774" s="49">
        <v>49679100</v>
      </c>
      <c r="H2774" s="48">
        <v>86.979867999999996</v>
      </c>
      <c r="I2774" s="52">
        <f t="shared" si="321"/>
        <v>0.79981487816091945</v>
      </c>
      <c r="J2774" s="52">
        <f t="shared" ca="1" si="322"/>
        <v>1</v>
      </c>
      <c r="K2774" s="48">
        <f t="shared" si="317"/>
        <v>87.33</v>
      </c>
      <c r="L2774" s="48">
        <f t="shared" si="318"/>
        <v>87.52</v>
      </c>
      <c r="M2774" s="48">
        <f t="shared" si="319"/>
        <v>86.55</v>
      </c>
      <c r="N2774" s="48">
        <f t="shared" si="320"/>
        <v>86.98</v>
      </c>
      <c r="O2774" s="49">
        <f t="shared" ca="1" si="323"/>
        <v>49679100</v>
      </c>
    </row>
    <row r="2775" spans="1:15" x14ac:dyDescent="0.25">
      <c r="A2775">
        <v>2760</v>
      </c>
      <c r="B2775" s="93">
        <v>38191</v>
      </c>
      <c r="C2775" s="48">
        <v>109.620003</v>
      </c>
      <c r="D2775" s="48">
        <v>109.709999</v>
      </c>
      <c r="E2775" s="48">
        <v>108.69000200000001</v>
      </c>
      <c r="F2775" s="48">
        <v>108.959999</v>
      </c>
      <c r="G2775" s="49">
        <v>49610500</v>
      </c>
      <c r="H2775" s="48">
        <v>87.147829000000002</v>
      </c>
      <c r="I2775" s="52">
        <f t="shared" si="321"/>
        <v>0.79981488435953463</v>
      </c>
      <c r="J2775" s="52">
        <f t="shared" ca="1" si="322"/>
        <v>1</v>
      </c>
      <c r="K2775" s="48">
        <f t="shared" si="317"/>
        <v>87.68</v>
      </c>
      <c r="L2775" s="48">
        <f t="shared" si="318"/>
        <v>87.75</v>
      </c>
      <c r="M2775" s="48">
        <f t="shared" si="319"/>
        <v>86.93</v>
      </c>
      <c r="N2775" s="48">
        <f t="shared" si="320"/>
        <v>87.15</v>
      </c>
      <c r="O2775" s="49">
        <f t="shared" ca="1" si="323"/>
        <v>49610500</v>
      </c>
    </row>
    <row r="2776" spans="1:15" x14ac:dyDescent="0.25">
      <c r="A2776">
        <v>2761</v>
      </c>
      <c r="B2776" s="93">
        <v>38190</v>
      </c>
      <c r="C2776" s="48">
        <v>109.360001</v>
      </c>
      <c r="D2776" s="48">
        <v>110.389999</v>
      </c>
      <c r="E2776" s="48">
        <v>108.769997</v>
      </c>
      <c r="F2776" s="48">
        <v>109.879997</v>
      </c>
      <c r="G2776" s="49">
        <v>72477100</v>
      </c>
      <c r="H2776" s="48">
        <v>87.883656999999999</v>
      </c>
      <c r="I2776" s="52">
        <f t="shared" si="321"/>
        <v>0.79981488350422869</v>
      </c>
      <c r="J2776" s="52">
        <f t="shared" ca="1" si="322"/>
        <v>1</v>
      </c>
      <c r="K2776" s="48">
        <f t="shared" si="317"/>
        <v>87.47</v>
      </c>
      <c r="L2776" s="48">
        <f t="shared" si="318"/>
        <v>88.29</v>
      </c>
      <c r="M2776" s="48">
        <f t="shared" si="319"/>
        <v>87</v>
      </c>
      <c r="N2776" s="48">
        <f t="shared" si="320"/>
        <v>87.88</v>
      </c>
      <c r="O2776" s="49">
        <f t="shared" ca="1" si="323"/>
        <v>72477100</v>
      </c>
    </row>
    <row r="2777" spans="1:15" x14ac:dyDescent="0.25">
      <c r="A2777">
        <v>2762</v>
      </c>
      <c r="B2777" s="93">
        <v>38189</v>
      </c>
      <c r="C2777" s="48">
        <v>111.82</v>
      </c>
      <c r="D2777" s="48">
        <v>112.05999799999999</v>
      </c>
      <c r="E2777" s="48">
        <v>109.449997</v>
      </c>
      <c r="F2777" s="48">
        <v>109.58000199999999</v>
      </c>
      <c r="G2777" s="49">
        <v>56241100</v>
      </c>
      <c r="H2777" s="48">
        <v>87.643715999999998</v>
      </c>
      <c r="I2777" s="52">
        <f t="shared" si="321"/>
        <v>0.79981487863086553</v>
      </c>
      <c r="J2777" s="52">
        <f t="shared" ca="1" si="322"/>
        <v>1</v>
      </c>
      <c r="K2777" s="48">
        <f t="shared" si="317"/>
        <v>89.44</v>
      </c>
      <c r="L2777" s="48">
        <f t="shared" si="318"/>
        <v>89.63</v>
      </c>
      <c r="M2777" s="48">
        <f t="shared" si="319"/>
        <v>87.54</v>
      </c>
      <c r="N2777" s="48">
        <f t="shared" si="320"/>
        <v>87.64</v>
      </c>
      <c r="O2777" s="49">
        <f t="shared" ca="1" si="323"/>
        <v>56241100</v>
      </c>
    </row>
    <row r="2778" spans="1:15" x14ac:dyDescent="0.25">
      <c r="A2778">
        <v>2763</v>
      </c>
      <c r="B2778" s="93">
        <v>38188</v>
      </c>
      <c r="C2778" s="48">
        <v>110.529999</v>
      </c>
      <c r="D2778" s="48">
        <v>111.900002</v>
      </c>
      <c r="E2778" s="48">
        <v>110.25</v>
      </c>
      <c r="F2778" s="48">
        <v>111.639999</v>
      </c>
      <c r="G2778" s="49">
        <v>46679800</v>
      </c>
      <c r="H2778" s="48">
        <v>89.291332999999995</v>
      </c>
      <c r="I2778" s="52">
        <f t="shared" si="321"/>
        <v>0.79981488534409595</v>
      </c>
      <c r="J2778" s="52">
        <f t="shared" ca="1" si="322"/>
        <v>1</v>
      </c>
      <c r="K2778" s="48">
        <f t="shared" si="317"/>
        <v>88.4</v>
      </c>
      <c r="L2778" s="48">
        <f t="shared" si="318"/>
        <v>89.5</v>
      </c>
      <c r="M2778" s="48">
        <f t="shared" si="319"/>
        <v>88.18</v>
      </c>
      <c r="N2778" s="48">
        <f t="shared" si="320"/>
        <v>89.29</v>
      </c>
      <c r="O2778" s="49">
        <f t="shared" ca="1" si="323"/>
        <v>46679800</v>
      </c>
    </row>
    <row r="2779" spans="1:15" x14ac:dyDescent="0.25">
      <c r="A2779">
        <v>2764</v>
      </c>
      <c r="B2779" s="93">
        <v>38187</v>
      </c>
      <c r="C2779" s="48">
        <v>110.75</v>
      </c>
      <c r="D2779" s="48">
        <v>110.959999</v>
      </c>
      <c r="E2779" s="48">
        <v>109.989998</v>
      </c>
      <c r="F2779" s="48">
        <v>110.239998</v>
      </c>
      <c r="G2779" s="49">
        <v>39592800</v>
      </c>
      <c r="H2779" s="48">
        <v>88.171591000000006</v>
      </c>
      <c r="I2779" s="52">
        <f t="shared" si="321"/>
        <v>0.79981488207211326</v>
      </c>
      <c r="J2779" s="52">
        <f t="shared" ca="1" si="322"/>
        <v>1</v>
      </c>
      <c r="K2779" s="48">
        <f t="shared" si="317"/>
        <v>88.58</v>
      </c>
      <c r="L2779" s="48">
        <f t="shared" si="318"/>
        <v>88.75</v>
      </c>
      <c r="M2779" s="48">
        <f t="shared" si="319"/>
        <v>87.97</v>
      </c>
      <c r="N2779" s="48">
        <f t="shared" si="320"/>
        <v>88.17</v>
      </c>
      <c r="O2779" s="49">
        <f t="shared" ca="1" si="323"/>
        <v>39592800</v>
      </c>
    </row>
    <row r="2780" spans="1:15" x14ac:dyDescent="0.25">
      <c r="A2780">
        <v>2765</v>
      </c>
      <c r="B2780" s="93">
        <v>38184</v>
      </c>
      <c r="C2780" s="48">
        <v>111.57</v>
      </c>
      <c r="D2780" s="48">
        <v>111.66999800000001</v>
      </c>
      <c r="E2780" s="48">
        <v>110.44000200000001</v>
      </c>
      <c r="F2780" s="48">
        <v>110.709999</v>
      </c>
      <c r="G2780" s="49">
        <v>40871200</v>
      </c>
      <c r="H2780" s="48">
        <v>88.547505000000001</v>
      </c>
      <c r="I2780" s="52">
        <f t="shared" si="321"/>
        <v>0.79981488392931888</v>
      </c>
      <c r="J2780" s="52">
        <f t="shared" ca="1" si="322"/>
        <v>1</v>
      </c>
      <c r="K2780" s="48">
        <f t="shared" si="317"/>
        <v>89.24</v>
      </c>
      <c r="L2780" s="48">
        <f t="shared" si="318"/>
        <v>89.32</v>
      </c>
      <c r="M2780" s="48">
        <f t="shared" si="319"/>
        <v>88.33</v>
      </c>
      <c r="N2780" s="48">
        <f t="shared" si="320"/>
        <v>88.55</v>
      </c>
      <c r="O2780" s="49">
        <f t="shared" ca="1" si="323"/>
        <v>40871200</v>
      </c>
    </row>
    <row r="2781" spans="1:15" x14ac:dyDescent="0.25">
      <c r="A2781">
        <v>2766</v>
      </c>
      <c r="B2781" s="93">
        <v>38183</v>
      </c>
      <c r="C2781" s="48">
        <v>111.739998</v>
      </c>
      <c r="D2781" s="48">
        <v>111.910004</v>
      </c>
      <c r="E2781" s="48">
        <v>110.699997</v>
      </c>
      <c r="F2781" s="48">
        <v>110.800003</v>
      </c>
      <c r="G2781" s="49">
        <v>38403500</v>
      </c>
      <c r="H2781" s="48">
        <v>88.619490999999996</v>
      </c>
      <c r="I2781" s="52">
        <f t="shared" si="321"/>
        <v>0.79981487906638404</v>
      </c>
      <c r="J2781" s="52">
        <f t="shared" ca="1" si="322"/>
        <v>1</v>
      </c>
      <c r="K2781" s="48">
        <f t="shared" si="317"/>
        <v>89.37</v>
      </c>
      <c r="L2781" s="48">
        <f t="shared" si="318"/>
        <v>89.51</v>
      </c>
      <c r="M2781" s="48">
        <f t="shared" si="319"/>
        <v>88.54</v>
      </c>
      <c r="N2781" s="48">
        <f t="shared" si="320"/>
        <v>88.62</v>
      </c>
      <c r="O2781" s="49">
        <f t="shared" ca="1" si="323"/>
        <v>38403500</v>
      </c>
    </row>
    <row r="2782" spans="1:15" x14ac:dyDescent="0.25">
      <c r="A2782">
        <v>2767</v>
      </c>
      <c r="B2782" s="93">
        <v>38182</v>
      </c>
      <c r="C2782" s="48">
        <v>111.260002</v>
      </c>
      <c r="D2782" s="48">
        <v>112.389999</v>
      </c>
      <c r="E2782" s="48">
        <v>111.120003</v>
      </c>
      <c r="F2782" s="48">
        <v>111.519997</v>
      </c>
      <c r="G2782" s="49">
        <v>54089400</v>
      </c>
      <c r="H2782" s="48">
        <v>89.195352999999997</v>
      </c>
      <c r="I2782" s="52">
        <f t="shared" si="321"/>
        <v>0.79981487983720079</v>
      </c>
      <c r="J2782" s="52">
        <f t="shared" ca="1" si="322"/>
        <v>1</v>
      </c>
      <c r="K2782" s="48">
        <f t="shared" si="317"/>
        <v>88.99</v>
      </c>
      <c r="L2782" s="48">
        <f t="shared" si="318"/>
        <v>89.89</v>
      </c>
      <c r="M2782" s="48">
        <f t="shared" si="319"/>
        <v>88.88</v>
      </c>
      <c r="N2782" s="48">
        <f t="shared" si="320"/>
        <v>89.2</v>
      </c>
      <c r="O2782" s="49">
        <f t="shared" ca="1" si="323"/>
        <v>54089400</v>
      </c>
    </row>
    <row r="2783" spans="1:15" x14ac:dyDescent="0.25">
      <c r="A2783">
        <v>2768</v>
      </c>
      <c r="B2783" s="93">
        <v>38181</v>
      </c>
      <c r="C2783" s="48">
        <v>111.91999800000001</v>
      </c>
      <c r="D2783" s="48">
        <v>112.019997</v>
      </c>
      <c r="E2783" s="48">
        <v>111.599998</v>
      </c>
      <c r="F2783" s="48">
        <v>111.860001</v>
      </c>
      <c r="G2783" s="49">
        <v>26752000</v>
      </c>
      <c r="H2783" s="48">
        <v>89.467292999999998</v>
      </c>
      <c r="I2783" s="52">
        <f t="shared" si="321"/>
        <v>0.79981487752713321</v>
      </c>
      <c r="J2783" s="52">
        <f t="shared" ca="1" si="322"/>
        <v>1</v>
      </c>
      <c r="K2783" s="48">
        <f t="shared" si="317"/>
        <v>89.52</v>
      </c>
      <c r="L2783" s="48">
        <f t="shared" si="318"/>
        <v>89.6</v>
      </c>
      <c r="M2783" s="48">
        <f t="shared" si="319"/>
        <v>89.26</v>
      </c>
      <c r="N2783" s="48">
        <f t="shared" si="320"/>
        <v>89.47</v>
      </c>
      <c r="O2783" s="49">
        <f t="shared" ca="1" si="323"/>
        <v>26752000</v>
      </c>
    </row>
    <row r="2784" spans="1:15" x14ac:dyDescent="0.25">
      <c r="A2784">
        <v>2769</v>
      </c>
      <c r="B2784" s="93">
        <v>38180</v>
      </c>
      <c r="C2784" s="48">
        <v>111.519997</v>
      </c>
      <c r="D2784" s="48">
        <v>112.040001</v>
      </c>
      <c r="E2784" s="48">
        <v>111</v>
      </c>
      <c r="F2784" s="48">
        <v>111.779999</v>
      </c>
      <c r="G2784" s="49">
        <v>35691300</v>
      </c>
      <c r="H2784" s="48">
        <v>89.403306000000001</v>
      </c>
      <c r="I2784" s="52">
        <f t="shared" si="321"/>
        <v>0.79981487564693932</v>
      </c>
      <c r="J2784" s="52">
        <f t="shared" ca="1" si="322"/>
        <v>1</v>
      </c>
      <c r="K2784" s="48">
        <f t="shared" si="317"/>
        <v>89.2</v>
      </c>
      <c r="L2784" s="48">
        <f t="shared" si="318"/>
        <v>89.61</v>
      </c>
      <c r="M2784" s="48">
        <f t="shared" si="319"/>
        <v>88.78</v>
      </c>
      <c r="N2784" s="48">
        <f t="shared" si="320"/>
        <v>89.4</v>
      </c>
      <c r="O2784" s="49">
        <f t="shared" ca="1" si="323"/>
        <v>35691300</v>
      </c>
    </row>
    <row r="2785" spans="1:15" x14ac:dyDescent="0.25">
      <c r="A2785">
        <v>2770</v>
      </c>
      <c r="B2785" s="93">
        <v>38177</v>
      </c>
      <c r="C2785" s="48">
        <v>111.720001</v>
      </c>
      <c r="D2785" s="48">
        <v>111.94000200000001</v>
      </c>
      <c r="E2785" s="48">
        <v>111.379997</v>
      </c>
      <c r="F2785" s="48">
        <v>111.730003</v>
      </c>
      <c r="G2785" s="49">
        <v>27412900</v>
      </c>
      <c r="H2785" s="48">
        <v>89.363319000000004</v>
      </c>
      <c r="I2785" s="52">
        <f t="shared" si="321"/>
        <v>0.79981488052049909</v>
      </c>
      <c r="J2785" s="52">
        <f t="shared" ca="1" si="322"/>
        <v>1</v>
      </c>
      <c r="K2785" s="48">
        <f t="shared" si="317"/>
        <v>89.36</v>
      </c>
      <c r="L2785" s="48">
        <f t="shared" si="318"/>
        <v>89.53</v>
      </c>
      <c r="M2785" s="48">
        <f t="shared" si="319"/>
        <v>89.08</v>
      </c>
      <c r="N2785" s="48">
        <f t="shared" si="320"/>
        <v>89.36</v>
      </c>
      <c r="O2785" s="49">
        <f t="shared" ca="1" si="323"/>
        <v>27412900</v>
      </c>
    </row>
    <row r="2786" spans="1:15" x14ac:dyDescent="0.25">
      <c r="A2786">
        <v>2771</v>
      </c>
      <c r="B2786" s="93">
        <v>38176</v>
      </c>
      <c r="C2786" s="48">
        <v>111.80999799999999</v>
      </c>
      <c r="D2786" s="48">
        <v>112.32</v>
      </c>
      <c r="E2786" s="48">
        <v>111.199997</v>
      </c>
      <c r="F2786" s="48">
        <v>111.44000200000001</v>
      </c>
      <c r="G2786" s="49">
        <v>45291100</v>
      </c>
      <c r="H2786" s="48">
        <v>89.131371999999999</v>
      </c>
      <c r="I2786" s="52">
        <f t="shared" si="321"/>
        <v>0.79981488155393243</v>
      </c>
      <c r="J2786" s="52">
        <f t="shared" ca="1" si="322"/>
        <v>1</v>
      </c>
      <c r="K2786" s="48">
        <f t="shared" si="317"/>
        <v>89.43</v>
      </c>
      <c r="L2786" s="48">
        <f t="shared" si="318"/>
        <v>89.84</v>
      </c>
      <c r="M2786" s="48">
        <f t="shared" si="319"/>
        <v>88.94</v>
      </c>
      <c r="N2786" s="48">
        <f t="shared" si="320"/>
        <v>89.13</v>
      </c>
      <c r="O2786" s="49">
        <f t="shared" ca="1" si="323"/>
        <v>45291100</v>
      </c>
    </row>
    <row r="2787" spans="1:15" x14ac:dyDescent="0.25">
      <c r="A2787">
        <v>2772</v>
      </c>
      <c r="B2787" s="93">
        <v>38175</v>
      </c>
      <c r="C2787" s="48">
        <v>111.80999799999999</v>
      </c>
      <c r="D2787" s="48">
        <v>112.57</v>
      </c>
      <c r="E2787" s="48">
        <v>111.75</v>
      </c>
      <c r="F2787" s="48">
        <v>112.220001</v>
      </c>
      <c r="G2787" s="49">
        <v>29839800</v>
      </c>
      <c r="H2787" s="48">
        <v>89.755227000000005</v>
      </c>
      <c r="I2787" s="52">
        <f t="shared" si="321"/>
        <v>0.79981488326666483</v>
      </c>
      <c r="J2787" s="52">
        <f t="shared" ca="1" si="322"/>
        <v>1</v>
      </c>
      <c r="K2787" s="48">
        <f t="shared" si="317"/>
        <v>89.43</v>
      </c>
      <c r="L2787" s="48">
        <f t="shared" si="318"/>
        <v>90.04</v>
      </c>
      <c r="M2787" s="48">
        <f t="shared" si="319"/>
        <v>89.38</v>
      </c>
      <c r="N2787" s="48">
        <f t="shared" si="320"/>
        <v>89.76</v>
      </c>
      <c r="O2787" s="49">
        <f t="shared" ca="1" si="323"/>
        <v>29839800</v>
      </c>
    </row>
    <row r="2788" spans="1:15" x14ac:dyDescent="0.25">
      <c r="A2788">
        <v>2773</v>
      </c>
      <c r="B2788" s="93">
        <v>38174</v>
      </c>
      <c r="C2788" s="48">
        <v>112.370003</v>
      </c>
      <c r="D2788" s="48">
        <v>112.449997</v>
      </c>
      <c r="E2788" s="48">
        <v>111.629997</v>
      </c>
      <c r="F2788" s="48">
        <v>111.889999</v>
      </c>
      <c r="G2788" s="49">
        <v>38698200</v>
      </c>
      <c r="H2788" s="48">
        <v>89.491286000000002</v>
      </c>
      <c r="I2788" s="52">
        <f t="shared" si="321"/>
        <v>0.7998148788972641</v>
      </c>
      <c r="J2788" s="52">
        <f t="shared" ca="1" si="322"/>
        <v>1</v>
      </c>
      <c r="K2788" s="48">
        <f t="shared" si="317"/>
        <v>89.88</v>
      </c>
      <c r="L2788" s="48">
        <f t="shared" si="318"/>
        <v>89.94</v>
      </c>
      <c r="M2788" s="48">
        <f t="shared" si="319"/>
        <v>89.28</v>
      </c>
      <c r="N2788" s="48">
        <f t="shared" si="320"/>
        <v>89.49</v>
      </c>
      <c r="O2788" s="49">
        <f t="shared" ca="1" si="323"/>
        <v>38698200</v>
      </c>
    </row>
    <row r="2789" spans="1:15" x14ac:dyDescent="0.25">
      <c r="A2789">
        <v>2774</v>
      </c>
      <c r="B2789" s="93">
        <v>38170</v>
      </c>
      <c r="C2789" s="48">
        <v>113.160004</v>
      </c>
      <c r="D2789" s="48">
        <v>113.290001</v>
      </c>
      <c r="E2789" s="48">
        <v>112.599998</v>
      </c>
      <c r="F2789" s="48">
        <v>112.879997</v>
      </c>
      <c r="G2789" s="49">
        <v>34615100</v>
      </c>
      <c r="H2789" s="48">
        <v>90.283101000000002</v>
      </c>
      <c r="I2789" s="52">
        <f t="shared" si="321"/>
        <v>0.79981487774135929</v>
      </c>
      <c r="J2789" s="52">
        <f t="shared" ca="1" si="322"/>
        <v>1</v>
      </c>
      <c r="K2789" s="48">
        <f t="shared" si="317"/>
        <v>90.51</v>
      </c>
      <c r="L2789" s="48">
        <f t="shared" si="318"/>
        <v>90.61</v>
      </c>
      <c r="M2789" s="48">
        <f t="shared" si="319"/>
        <v>90.06</v>
      </c>
      <c r="N2789" s="48">
        <f t="shared" si="320"/>
        <v>90.28</v>
      </c>
      <c r="O2789" s="49">
        <f t="shared" ca="1" si="323"/>
        <v>34615100</v>
      </c>
    </row>
    <row r="2790" spans="1:15" x14ac:dyDescent="0.25">
      <c r="A2790">
        <v>2775</v>
      </c>
      <c r="B2790" s="93">
        <v>38169</v>
      </c>
      <c r="C2790" s="48">
        <v>114.25</v>
      </c>
      <c r="D2790" s="48">
        <v>114.400002</v>
      </c>
      <c r="E2790" s="48">
        <v>112.58000199999999</v>
      </c>
      <c r="F2790" s="48">
        <v>112.94000200000001</v>
      </c>
      <c r="G2790" s="49">
        <v>57734700</v>
      </c>
      <c r="H2790" s="48">
        <v>90.331093999999993</v>
      </c>
      <c r="I2790" s="52">
        <f t="shared" si="321"/>
        <v>0.79981487869993118</v>
      </c>
      <c r="J2790" s="52">
        <f t="shared" ca="1" si="322"/>
        <v>1</v>
      </c>
      <c r="K2790" s="48">
        <f t="shared" si="317"/>
        <v>91.38</v>
      </c>
      <c r="L2790" s="48">
        <f t="shared" si="318"/>
        <v>91.5</v>
      </c>
      <c r="M2790" s="48">
        <f t="shared" si="319"/>
        <v>90.04</v>
      </c>
      <c r="N2790" s="48">
        <f t="shared" si="320"/>
        <v>90.33</v>
      </c>
      <c r="O2790" s="49">
        <f t="shared" ca="1" si="323"/>
        <v>57734700</v>
      </c>
    </row>
    <row r="2791" spans="1:15" x14ac:dyDescent="0.25">
      <c r="A2791">
        <v>2776</v>
      </c>
      <c r="B2791" s="93">
        <v>38168</v>
      </c>
      <c r="C2791" s="48">
        <v>114.07</v>
      </c>
      <c r="D2791" s="48">
        <v>114.790001</v>
      </c>
      <c r="E2791" s="48">
        <v>113.650002</v>
      </c>
      <c r="F2791" s="48">
        <v>114.529999</v>
      </c>
      <c r="G2791" s="49">
        <v>52230600</v>
      </c>
      <c r="H2791" s="48">
        <v>91.602796999999995</v>
      </c>
      <c r="I2791" s="52">
        <f t="shared" si="321"/>
        <v>0.79981487644996829</v>
      </c>
      <c r="J2791" s="52">
        <f t="shared" ca="1" si="322"/>
        <v>1</v>
      </c>
      <c r="K2791" s="48">
        <f t="shared" si="317"/>
        <v>91.23</v>
      </c>
      <c r="L2791" s="48">
        <f t="shared" si="318"/>
        <v>91.81</v>
      </c>
      <c r="M2791" s="48">
        <f t="shared" si="319"/>
        <v>90.9</v>
      </c>
      <c r="N2791" s="48">
        <f t="shared" si="320"/>
        <v>91.6</v>
      </c>
      <c r="O2791" s="49">
        <f t="shared" ca="1" si="323"/>
        <v>52230600</v>
      </c>
    </row>
    <row r="2792" spans="1:15" x14ac:dyDescent="0.25">
      <c r="A2792">
        <v>2777</v>
      </c>
      <c r="B2792" s="93">
        <v>38167</v>
      </c>
      <c r="C2792" s="48">
        <v>113.529999</v>
      </c>
      <c r="D2792" s="48">
        <v>114.16999800000001</v>
      </c>
      <c r="E2792" s="48">
        <v>113.41999800000001</v>
      </c>
      <c r="F2792" s="48">
        <v>113.91999800000001</v>
      </c>
      <c r="G2792" s="49">
        <v>28418100</v>
      </c>
      <c r="H2792" s="48">
        <v>91.114909999999995</v>
      </c>
      <c r="I2792" s="52">
        <f t="shared" si="321"/>
        <v>0.79981488412596347</v>
      </c>
      <c r="J2792" s="52">
        <f t="shared" ca="1" si="322"/>
        <v>1</v>
      </c>
      <c r="K2792" s="48">
        <f t="shared" si="317"/>
        <v>90.8</v>
      </c>
      <c r="L2792" s="48">
        <f t="shared" si="318"/>
        <v>91.31</v>
      </c>
      <c r="M2792" s="48">
        <f t="shared" si="319"/>
        <v>90.72</v>
      </c>
      <c r="N2792" s="48">
        <f t="shared" si="320"/>
        <v>91.11</v>
      </c>
      <c r="O2792" s="49">
        <f t="shared" ca="1" si="323"/>
        <v>28418100</v>
      </c>
    </row>
    <row r="2793" spans="1:15" x14ac:dyDescent="0.25">
      <c r="A2793">
        <v>2778</v>
      </c>
      <c r="B2793" s="93">
        <v>38166</v>
      </c>
      <c r="C2793" s="48">
        <v>114.519997</v>
      </c>
      <c r="D2793" s="48">
        <v>114.610001</v>
      </c>
      <c r="E2793" s="48">
        <v>113.410004</v>
      </c>
      <c r="F2793" s="48">
        <v>113.449997</v>
      </c>
      <c r="G2793" s="49">
        <v>40824500</v>
      </c>
      <c r="H2793" s="48">
        <v>90.738996</v>
      </c>
      <c r="I2793" s="52">
        <f t="shared" si="321"/>
        <v>0.79981488232212117</v>
      </c>
      <c r="J2793" s="52">
        <f t="shared" ca="1" si="322"/>
        <v>1</v>
      </c>
      <c r="K2793" s="48">
        <f t="shared" si="317"/>
        <v>91.59</v>
      </c>
      <c r="L2793" s="48">
        <f t="shared" si="318"/>
        <v>91.67</v>
      </c>
      <c r="M2793" s="48">
        <f t="shared" si="319"/>
        <v>90.71</v>
      </c>
      <c r="N2793" s="48">
        <f t="shared" si="320"/>
        <v>90.74</v>
      </c>
      <c r="O2793" s="49">
        <f t="shared" ca="1" si="323"/>
        <v>40824500</v>
      </c>
    </row>
    <row r="2794" spans="1:15" x14ac:dyDescent="0.25">
      <c r="A2794">
        <v>2779</v>
      </c>
      <c r="B2794" s="93">
        <v>38163</v>
      </c>
      <c r="C2794" s="48">
        <v>114.410004</v>
      </c>
      <c r="D2794" s="48">
        <v>114.94000200000001</v>
      </c>
      <c r="E2794" s="48">
        <v>113.68</v>
      </c>
      <c r="F2794" s="48">
        <v>113.839996</v>
      </c>
      <c r="G2794" s="49">
        <v>32837900</v>
      </c>
      <c r="H2794" s="48">
        <v>91.050922999999997</v>
      </c>
      <c r="I2794" s="52">
        <f t="shared" si="321"/>
        <v>0.7998148822844301</v>
      </c>
      <c r="J2794" s="52">
        <f t="shared" ca="1" si="322"/>
        <v>1</v>
      </c>
      <c r="K2794" s="48">
        <f t="shared" si="317"/>
        <v>91.51</v>
      </c>
      <c r="L2794" s="48">
        <f t="shared" si="318"/>
        <v>91.93</v>
      </c>
      <c r="M2794" s="48">
        <f t="shared" si="319"/>
        <v>90.92</v>
      </c>
      <c r="N2794" s="48">
        <f t="shared" si="320"/>
        <v>91.05</v>
      </c>
      <c r="O2794" s="49">
        <f t="shared" ca="1" si="323"/>
        <v>32837900</v>
      </c>
    </row>
    <row r="2795" spans="1:15" x14ac:dyDescent="0.25">
      <c r="A2795">
        <v>2780</v>
      </c>
      <c r="B2795" s="93">
        <v>38162</v>
      </c>
      <c r="C2795" s="48">
        <v>114.55999799999999</v>
      </c>
      <c r="D2795" s="48">
        <v>114.93</v>
      </c>
      <c r="E2795" s="48">
        <v>114.260002</v>
      </c>
      <c r="F2795" s="48">
        <v>114.389999</v>
      </c>
      <c r="G2795" s="49">
        <v>35272100</v>
      </c>
      <c r="H2795" s="48">
        <v>91.490824000000003</v>
      </c>
      <c r="I2795" s="52">
        <f t="shared" si="321"/>
        <v>0.79981488591498284</v>
      </c>
      <c r="J2795" s="52">
        <f t="shared" ca="1" si="322"/>
        <v>1</v>
      </c>
      <c r="K2795" s="48">
        <f t="shared" si="317"/>
        <v>91.63</v>
      </c>
      <c r="L2795" s="48">
        <f t="shared" si="318"/>
        <v>91.92</v>
      </c>
      <c r="M2795" s="48">
        <f t="shared" si="319"/>
        <v>91.39</v>
      </c>
      <c r="N2795" s="48">
        <f t="shared" si="320"/>
        <v>91.49</v>
      </c>
      <c r="O2795" s="49">
        <f t="shared" ca="1" si="323"/>
        <v>35272100</v>
      </c>
    </row>
    <row r="2796" spans="1:15" x14ac:dyDescent="0.25">
      <c r="A2796">
        <v>2781</v>
      </c>
      <c r="B2796" s="93">
        <v>38161</v>
      </c>
      <c r="C2796" s="48">
        <v>113.610001</v>
      </c>
      <c r="D2796" s="48">
        <v>114.839996</v>
      </c>
      <c r="E2796" s="48">
        <v>113.41999800000001</v>
      </c>
      <c r="F2796" s="48">
        <v>114.75</v>
      </c>
      <c r="G2796" s="49">
        <v>35580000</v>
      </c>
      <c r="H2796" s="48">
        <v>91.778756999999999</v>
      </c>
      <c r="I2796" s="52">
        <f t="shared" si="321"/>
        <v>0.79981487581699351</v>
      </c>
      <c r="J2796" s="52">
        <f t="shared" ca="1" si="322"/>
        <v>1</v>
      </c>
      <c r="K2796" s="48">
        <f t="shared" si="317"/>
        <v>90.87</v>
      </c>
      <c r="L2796" s="48">
        <f t="shared" si="318"/>
        <v>91.85</v>
      </c>
      <c r="M2796" s="48">
        <f t="shared" si="319"/>
        <v>90.72</v>
      </c>
      <c r="N2796" s="48">
        <f t="shared" si="320"/>
        <v>91.78</v>
      </c>
      <c r="O2796" s="49">
        <f t="shared" ca="1" si="323"/>
        <v>35580000</v>
      </c>
    </row>
    <row r="2797" spans="1:15" x14ac:dyDescent="0.25">
      <c r="A2797">
        <v>2782</v>
      </c>
      <c r="B2797" s="93">
        <v>38160</v>
      </c>
      <c r="C2797" s="48">
        <v>113.129997</v>
      </c>
      <c r="D2797" s="48">
        <v>113.879997</v>
      </c>
      <c r="E2797" s="48">
        <v>112.66999800000001</v>
      </c>
      <c r="F2797" s="48">
        <v>113.769997</v>
      </c>
      <c r="G2797" s="49">
        <v>37334000</v>
      </c>
      <c r="H2797" s="48">
        <v>90.994935999999996</v>
      </c>
      <c r="I2797" s="52">
        <f t="shared" si="321"/>
        <v>0.79981487562138187</v>
      </c>
      <c r="J2797" s="52">
        <f t="shared" ca="1" si="322"/>
        <v>1</v>
      </c>
      <c r="K2797" s="48">
        <f t="shared" si="317"/>
        <v>90.48</v>
      </c>
      <c r="L2797" s="48">
        <f t="shared" si="318"/>
        <v>91.08</v>
      </c>
      <c r="M2797" s="48">
        <f t="shared" si="319"/>
        <v>90.12</v>
      </c>
      <c r="N2797" s="48">
        <f t="shared" si="320"/>
        <v>90.99</v>
      </c>
      <c r="O2797" s="49">
        <f t="shared" ca="1" si="323"/>
        <v>37334000</v>
      </c>
    </row>
    <row r="2798" spans="1:15" x14ac:dyDescent="0.25">
      <c r="A2798">
        <v>2783</v>
      </c>
      <c r="B2798" s="93">
        <v>38159</v>
      </c>
      <c r="C2798" s="48">
        <v>113.75</v>
      </c>
      <c r="D2798" s="48">
        <v>114.139999</v>
      </c>
      <c r="E2798" s="48">
        <v>113.129997</v>
      </c>
      <c r="F2798" s="48">
        <v>113.199997</v>
      </c>
      <c r="G2798" s="49">
        <v>25284000</v>
      </c>
      <c r="H2798" s="48">
        <v>90.539041999999995</v>
      </c>
      <c r="I2798" s="52">
        <f t="shared" si="321"/>
        <v>0.79981487985375121</v>
      </c>
      <c r="J2798" s="52">
        <f t="shared" ca="1" si="322"/>
        <v>1</v>
      </c>
      <c r="K2798" s="48">
        <f t="shared" si="317"/>
        <v>90.98</v>
      </c>
      <c r="L2798" s="48">
        <f t="shared" si="318"/>
        <v>91.29</v>
      </c>
      <c r="M2798" s="48">
        <f t="shared" si="319"/>
        <v>90.48</v>
      </c>
      <c r="N2798" s="48">
        <f t="shared" si="320"/>
        <v>90.54</v>
      </c>
      <c r="O2798" s="49">
        <f t="shared" ca="1" si="323"/>
        <v>25284000</v>
      </c>
    </row>
    <row r="2799" spans="1:15" x14ac:dyDescent="0.25">
      <c r="A2799">
        <v>2784</v>
      </c>
      <c r="B2799" s="93">
        <v>38156</v>
      </c>
      <c r="C2799" s="48">
        <v>113.269997</v>
      </c>
      <c r="D2799" s="48">
        <v>114.220001</v>
      </c>
      <c r="E2799" s="48">
        <v>113.18</v>
      </c>
      <c r="F2799" s="48">
        <v>113.629997</v>
      </c>
      <c r="G2799" s="49">
        <v>31799800</v>
      </c>
      <c r="H2799" s="48">
        <v>90.882963000000004</v>
      </c>
      <c r="I2799" s="52">
        <f t="shared" si="321"/>
        <v>0.79981488514868126</v>
      </c>
      <c r="J2799" s="52">
        <f t="shared" ca="1" si="322"/>
        <v>1</v>
      </c>
      <c r="K2799" s="48">
        <f t="shared" si="317"/>
        <v>90.6</v>
      </c>
      <c r="L2799" s="48">
        <f t="shared" si="318"/>
        <v>91.35</v>
      </c>
      <c r="M2799" s="48">
        <f t="shared" si="319"/>
        <v>90.52</v>
      </c>
      <c r="N2799" s="48">
        <f t="shared" si="320"/>
        <v>90.88</v>
      </c>
      <c r="O2799" s="49">
        <f t="shared" ca="1" si="323"/>
        <v>31799800</v>
      </c>
    </row>
    <row r="2800" spans="1:15" x14ac:dyDescent="0.25">
      <c r="A2800">
        <v>2785</v>
      </c>
      <c r="B2800" s="93">
        <v>38155</v>
      </c>
      <c r="C2800" s="48">
        <v>113.849998</v>
      </c>
      <c r="D2800" s="48">
        <v>114.07</v>
      </c>
      <c r="E2800" s="48">
        <v>113.33000199999999</v>
      </c>
      <c r="F2800" s="48">
        <v>113.83000199999999</v>
      </c>
      <c r="G2800" s="49">
        <v>28402400</v>
      </c>
      <c r="H2800" s="48">
        <v>90.711804000000001</v>
      </c>
      <c r="I2800" s="52">
        <f t="shared" si="321"/>
        <v>0.7969059334638332</v>
      </c>
      <c r="J2800" s="52">
        <f t="shared" ca="1" si="322"/>
        <v>1</v>
      </c>
      <c r="K2800" s="48">
        <f t="shared" si="317"/>
        <v>90.73</v>
      </c>
      <c r="L2800" s="48">
        <f t="shared" si="318"/>
        <v>90.9</v>
      </c>
      <c r="M2800" s="48">
        <f t="shared" si="319"/>
        <v>90.31</v>
      </c>
      <c r="N2800" s="48">
        <f t="shared" si="320"/>
        <v>90.71</v>
      </c>
      <c r="O2800" s="49">
        <f t="shared" ca="1" si="323"/>
        <v>28402400</v>
      </c>
    </row>
    <row r="2801" spans="1:15" x14ac:dyDescent="0.25">
      <c r="A2801">
        <v>2786</v>
      </c>
      <c r="B2801" s="93">
        <v>38154</v>
      </c>
      <c r="C2801" s="48">
        <v>114</v>
      </c>
      <c r="D2801" s="48">
        <v>114.199997</v>
      </c>
      <c r="E2801" s="48">
        <v>113.699997</v>
      </c>
      <c r="F2801" s="48">
        <v>114</v>
      </c>
      <c r="G2801" s="49">
        <v>26633400</v>
      </c>
      <c r="H2801" s="48">
        <v>90.847277000000005</v>
      </c>
      <c r="I2801" s="52">
        <f t="shared" si="321"/>
        <v>0.79690593859649128</v>
      </c>
      <c r="J2801" s="52">
        <f t="shared" ca="1" si="322"/>
        <v>1</v>
      </c>
      <c r="K2801" s="48">
        <f t="shared" si="317"/>
        <v>90.85</v>
      </c>
      <c r="L2801" s="48">
        <f t="shared" si="318"/>
        <v>91.01</v>
      </c>
      <c r="M2801" s="48">
        <f t="shared" si="319"/>
        <v>90.61</v>
      </c>
      <c r="N2801" s="48">
        <f t="shared" si="320"/>
        <v>90.85</v>
      </c>
      <c r="O2801" s="49">
        <f t="shared" ca="1" si="323"/>
        <v>26633400</v>
      </c>
    </row>
    <row r="2802" spans="1:15" x14ac:dyDescent="0.25">
      <c r="A2802">
        <v>2787</v>
      </c>
      <c r="B2802" s="93">
        <v>38153</v>
      </c>
      <c r="C2802" s="48">
        <v>113.900002</v>
      </c>
      <c r="D2802" s="48">
        <v>114.449997</v>
      </c>
      <c r="E2802" s="48">
        <v>113.510002</v>
      </c>
      <c r="F2802" s="48">
        <v>114.019997</v>
      </c>
      <c r="G2802" s="49">
        <v>37445000</v>
      </c>
      <c r="H2802" s="48">
        <v>90.863212000000004</v>
      </c>
      <c r="I2802" s="52">
        <f t="shared" si="321"/>
        <v>0.79690593221117167</v>
      </c>
      <c r="J2802" s="52">
        <f t="shared" ca="1" si="322"/>
        <v>1</v>
      </c>
      <c r="K2802" s="48">
        <f t="shared" si="317"/>
        <v>90.77</v>
      </c>
      <c r="L2802" s="48">
        <f t="shared" si="318"/>
        <v>91.21</v>
      </c>
      <c r="M2802" s="48">
        <f t="shared" si="319"/>
        <v>90.46</v>
      </c>
      <c r="N2802" s="48">
        <f t="shared" si="320"/>
        <v>90.86</v>
      </c>
      <c r="O2802" s="49">
        <f t="shared" ca="1" si="323"/>
        <v>37445000</v>
      </c>
    </row>
    <row r="2803" spans="1:15" x14ac:dyDescent="0.25">
      <c r="A2803">
        <v>2788</v>
      </c>
      <c r="B2803" s="93">
        <v>38152</v>
      </c>
      <c r="C2803" s="48">
        <v>113.82</v>
      </c>
      <c r="D2803" s="48">
        <v>113.849998</v>
      </c>
      <c r="E2803" s="48">
        <v>112.870003</v>
      </c>
      <c r="F2803" s="48">
        <v>113.220001</v>
      </c>
      <c r="G2803" s="49">
        <v>34633000</v>
      </c>
      <c r="H2803" s="48">
        <v>90.225690999999998</v>
      </c>
      <c r="I2803" s="52">
        <f t="shared" si="321"/>
        <v>0.79690593714091207</v>
      </c>
      <c r="J2803" s="52">
        <f t="shared" ca="1" si="322"/>
        <v>1</v>
      </c>
      <c r="K2803" s="48">
        <f t="shared" si="317"/>
        <v>90.7</v>
      </c>
      <c r="L2803" s="48">
        <f t="shared" si="318"/>
        <v>90.73</v>
      </c>
      <c r="M2803" s="48">
        <f t="shared" si="319"/>
        <v>89.95</v>
      </c>
      <c r="N2803" s="48">
        <f t="shared" si="320"/>
        <v>90.23</v>
      </c>
      <c r="O2803" s="49">
        <f t="shared" ca="1" si="323"/>
        <v>34633000</v>
      </c>
    </row>
    <row r="2804" spans="1:15" x14ac:dyDescent="0.25">
      <c r="A2804">
        <v>2789</v>
      </c>
      <c r="B2804" s="93">
        <v>38148</v>
      </c>
      <c r="C2804" s="48">
        <v>114.040001</v>
      </c>
      <c r="D2804" s="48">
        <v>114.349998</v>
      </c>
      <c r="E2804" s="48">
        <v>113.93</v>
      </c>
      <c r="F2804" s="48">
        <v>114.349998</v>
      </c>
      <c r="G2804" s="49">
        <v>21711000</v>
      </c>
      <c r="H2804" s="48">
        <v>91.126192000000003</v>
      </c>
      <c r="I2804" s="52">
        <f t="shared" si="321"/>
        <v>0.79690593435777768</v>
      </c>
      <c r="J2804" s="52">
        <f t="shared" ca="1" si="322"/>
        <v>1</v>
      </c>
      <c r="K2804" s="48">
        <f t="shared" si="317"/>
        <v>90.88</v>
      </c>
      <c r="L2804" s="48">
        <f t="shared" si="318"/>
        <v>91.13</v>
      </c>
      <c r="M2804" s="48">
        <f t="shared" si="319"/>
        <v>90.79</v>
      </c>
      <c r="N2804" s="48">
        <f t="shared" si="320"/>
        <v>91.13</v>
      </c>
      <c r="O2804" s="49">
        <f t="shared" ca="1" si="323"/>
        <v>21711000</v>
      </c>
    </row>
    <row r="2805" spans="1:15" x14ac:dyDescent="0.25">
      <c r="A2805">
        <v>2790</v>
      </c>
      <c r="B2805" s="93">
        <v>38147</v>
      </c>
      <c r="C2805" s="48">
        <v>114.510002</v>
      </c>
      <c r="D2805" s="48">
        <v>114.699997</v>
      </c>
      <c r="E2805" s="48">
        <v>113.720001</v>
      </c>
      <c r="F2805" s="48">
        <v>113.790001</v>
      </c>
      <c r="G2805" s="49">
        <v>36737600</v>
      </c>
      <c r="H2805" s="48">
        <v>90.679927000000006</v>
      </c>
      <c r="I2805" s="52">
        <f t="shared" si="321"/>
        <v>0.79690593376477781</v>
      </c>
      <c r="J2805" s="52">
        <f t="shared" ca="1" si="322"/>
        <v>1</v>
      </c>
      <c r="K2805" s="48">
        <f t="shared" si="317"/>
        <v>91.25</v>
      </c>
      <c r="L2805" s="48">
        <f t="shared" si="318"/>
        <v>91.41</v>
      </c>
      <c r="M2805" s="48">
        <f t="shared" si="319"/>
        <v>90.62</v>
      </c>
      <c r="N2805" s="48">
        <f t="shared" si="320"/>
        <v>90.68</v>
      </c>
      <c r="O2805" s="49">
        <f t="shared" ca="1" si="323"/>
        <v>36737600</v>
      </c>
    </row>
    <row r="2806" spans="1:15" x14ac:dyDescent="0.25">
      <c r="A2806">
        <v>2791</v>
      </c>
      <c r="B2806" s="93">
        <v>38146</v>
      </c>
      <c r="C2806" s="48">
        <v>114.370003</v>
      </c>
      <c r="D2806" s="48">
        <v>114.91999800000001</v>
      </c>
      <c r="E2806" s="48">
        <v>114.16999800000001</v>
      </c>
      <c r="F2806" s="48">
        <v>114.860001</v>
      </c>
      <c r="G2806" s="49">
        <v>32846500</v>
      </c>
      <c r="H2806" s="48">
        <v>91.532616000000004</v>
      </c>
      <c r="I2806" s="52">
        <f t="shared" si="321"/>
        <v>0.79690593072517912</v>
      </c>
      <c r="J2806" s="52">
        <f t="shared" ca="1" si="322"/>
        <v>1</v>
      </c>
      <c r="K2806" s="48">
        <f t="shared" si="317"/>
        <v>91.14</v>
      </c>
      <c r="L2806" s="48">
        <f t="shared" si="318"/>
        <v>91.58</v>
      </c>
      <c r="M2806" s="48">
        <f t="shared" si="319"/>
        <v>90.98</v>
      </c>
      <c r="N2806" s="48">
        <f t="shared" si="320"/>
        <v>91.53</v>
      </c>
      <c r="O2806" s="49">
        <f t="shared" ca="1" si="323"/>
        <v>32846500</v>
      </c>
    </row>
    <row r="2807" spans="1:15" x14ac:dyDescent="0.25">
      <c r="A2807">
        <v>2792</v>
      </c>
      <c r="B2807" s="93">
        <v>38145</v>
      </c>
      <c r="C2807" s="48">
        <v>113.43</v>
      </c>
      <c r="D2807" s="48">
        <v>114.80999799999999</v>
      </c>
      <c r="E2807" s="48">
        <v>113.41999800000001</v>
      </c>
      <c r="F2807" s="48">
        <v>114.699997</v>
      </c>
      <c r="G2807" s="49">
        <v>31643800</v>
      </c>
      <c r="H2807" s="48">
        <v>91.405107999999998</v>
      </c>
      <c r="I2807" s="52">
        <f t="shared" si="321"/>
        <v>0.79690593191558667</v>
      </c>
      <c r="J2807" s="52">
        <f t="shared" ca="1" si="322"/>
        <v>1</v>
      </c>
      <c r="K2807" s="48">
        <f t="shared" si="317"/>
        <v>90.39</v>
      </c>
      <c r="L2807" s="48">
        <f t="shared" si="318"/>
        <v>91.49</v>
      </c>
      <c r="M2807" s="48">
        <f t="shared" si="319"/>
        <v>90.39</v>
      </c>
      <c r="N2807" s="48">
        <f t="shared" si="320"/>
        <v>91.41</v>
      </c>
      <c r="O2807" s="49">
        <f t="shared" ca="1" si="323"/>
        <v>31643800</v>
      </c>
    </row>
    <row r="2808" spans="1:15" x14ac:dyDescent="0.25">
      <c r="A2808">
        <v>2793</v>
      </c>
      <c r="B2808" s="93">
        <v>38142</v>
      </c>
      <c r="C2808" s="48">
        <v>112.980003</v>
      </c>
      <c r="D2808" s="48">
        <v>113.58000199999999</v>
      </c>
      <c r="E2808" s="48">
        <v>112.709999</v>
      </c>
      <c r="F2808" s="48">
        <v>112.980003</v>
      </c>
      <c r="G2808" s="49">
        <v>32739500</v>
      </c>
      <c r="H2808" s="48">
        <v>90.034435000000002</v>
      </c>
      <c r="I2808" s="52">
        <f t="shared" si="321"/>
        <v>0.79690593564597445</v>
      </c>
      <c r="J2808" s="52">
        <f t="shared" ca="1" si="322"/>
        <v>1</v>
      </c>
      <c r="K2808" s="48">
        <f t="shared" si="317"/>
        <v>90.03</v>
      </c>
      <c r="L2808" s="48">
        <f t="shared" si="318"/>
        <v>90.51</v>
      </c>
      <c r="M2808" s="48">
        <f t="shared" si="319"/>
        <v>89.82</v>
      </c>
      <c r="N2808" s="48">
        <f t="shared" si="320"/>
        <v>90.03</v>
      </c>
      <c r="O2808" s="49">
        <f t="shared" ca="1" si="323"/>
        <v>32739500</v>
      </c>
    </row>
    <row r="2809" spans="1:15" x14ac:dyDescent="0.25">
      <c r="A2809">
        <v>2794</v>
      </c>
      <c r="B2809" s="93">
        <v>38141</v>
      </c>
      <c r="C2809" s="48">
        <v>112.80999799999999</v>
      </c>
      <c r="D2809" s="48">
        <v>113.19000200000001</v>
      </c>
      <c r="E2809" s="48">
        <v>112.07</v>
      </c>
      <c r="F2809" s="48">
        <v>112.089996</v>
      </c>
      <c r="G2809" s="49">
        <v>38688300</v>
      </c>
      <c r="H2809" s="48">
        <v>89.325182999999996</v>
      </c>
      <c r="I2809" s="52">
        <f t="shared" si="321"/>
        <v>0.79690593440649238</v>
      </c>
      <c r="J2809" s="52">
        <f t="shared" ca="1" si="322"/>
        <v>1</v>
      </c>
      <c r="K2809" s="48">
        <f t="shared" si="317"/>
        <v>89.9</v>
      </c>
      <c r="L2809" s="48">
        <f t="shared" si="318"/>
        <v>90.2</v>
      </c>
      <c r="M2809" s="48">
        <f t="shared" si="319"/>
        <v>89.31</v>
      </c>
      <c r="N2809" s="48">
        <f t="shared" si="320"/>
        <v>89.33</v>
      </c>
      <c r="O2809" s="49">
        <f t="shared" ca="1" si="323"/>
        <v>38688300</v>
      </c>
    </row>
    <row r="2810" spans="1:15" x14ac:dyDescent="0.25">
      <c r="A2810">
        <v>2795</v>
      </c>
      <c r="B2810" s="93">
        <v>38140</v>
      </c>
      <c r="C2810" s="48">
        <v>113.029999</v>
      </c>
      <c r="D2810" s="48">
        <v>113.480003</v>
      </c>
      <c r="E2810" s="48">
        <v>112.459999</v>
      </c>
      <c r="F2810" s="48">
        <v>113.129997</v>
      </c>
      <c r="G2810" s="49">
        <v>39774200</v>
      </c>
      <c r="H2810" s="48">
        <v>90.153965999999997</v>
      </c>
      <c r="I2810" s="52">
        <f t="shared" si="321"/>
        <v>0.7969059346832652</v>
      </c>
      <c r="J2810" s="52">
        <f t="shared" ca="1" si="322"/>
        <v>1</v>
      </c>
      <c r="K2810" s="48">
        <f t="shared" si="317"/>
        <v>90.07</v>
      </c>
      <c r="L2810" s="48">
        <f t="shared" si="318"/>
        <v>90.43</v>
      </c>
      <c r="M2810" s="48">
        <f t="shared" si="319"/>
        <v>89.62</v>
      </c>
      <c r="N2810" s="48">
        <f t="shared" si="320"/>
        <v>90.15</v>
      </c>
      <c r="O2810" s="49">
        <f t="shared" ca="1" si="323"/>
        <v>39774200</v>
      </c>
    </row>
    <row r="2811" spans="1:15" x14ac:dyDescent="0.25">
      <c r="A2811">
        <v>2796</v>
      </c>
      <c r="B2811" s="93">
        <v>38139</v>
      </c>
      <c r="C2811" s="48">
        <v>112.459999</v>
      </c>
      <c r="D2811" s="48">
        <v>112.860001</v>
      </c>
      <c r="E2811" s="48">
        <v>111.870003</v>
      </c>
      <c r="F2811" s="48">
        <v>112.709999</v>
      </c>
      <c r="G2811" s="49">
        <v>41044700</v>
      </c>
      <c r="H2811" s="48">
        <v>89.819266999999996</v>
      </c>
      <c r="I2811" s="52">
        <f t="shared" si="321"/>
        <v>0.79690593378498742</v>
      </c>
      <c r="J2811" s="52">
        <f t="shared" ca="1" si="322"/>
        <v>1</v>
      </c>
      <c r="K2811" s="48">
        <f t="shared" si="317"/>
        <v>89.62</v>
      </c>
      <c r="L2811" s="48">
        <f t="shared" si="318"/>
        <v>89.94</v>
      </c>
      <c r="M2811" s="48">
        <f t="shared" si="319"/>
        <v>89.15</v>
      </c>
      <c r="N2811" s="48">
        <f t="shared" si="320"/>
        <v>89.82</v>
      </c>
      <c r="O2811" s="49">
        <f t="shared" ca="1" si="323"/>
        <v>41044700</v>
      </c>
    </row>
    <row r="2812" spans="1:15" x14ac:dyDescent="0.25">
      <c r="A2812">
        <v>2797</v>
      </c>
      <c r="B2812" s="93">
        <v>38135</v>
      </c>
      <c r="C2812" s="48">
        <v>112.730003</v>
      </c>
      <c r="D2812" s="48">
        <v>112.879997</v>
      </c>
      <c r="E2812" s="48">
        <v>112.360001</v>
      </c>
      <c r="F2812" s="48">
        <v>112.860001</v>
      </c>
      <c r="G2812" s="49">
        <v>23367200</v>
      </c>
      <c r="H2812" s="48">
        <v>89.938804000000005</v>
      </c>
      <c r="I2812" s="52">
        <f t="shared" si="321"/>
        <v>0.79690592949755523</v>
      </c>
      <c r="J2812" s="52">
        <f t="shared" ca="1" si="322"/>
        <v>1</v>
      </c>
      <c r="K2812" s="48">
        <f t="shared" si="317"/>
        <v>89.84</v>
      </c>
      <c r="L2812" s="48">
        <f t="shared" si="318"/>
        <v>89.95</v>
      </c>
      <c r="M2812" s="48">
        <f t="shared" si="319"/>
        <v>89.54</v>
      </c>
      <c r="N2812" s="48">
        <f t="shared" si="320"/>
        <v>89.94</v>
      </c>
      <c r="O2812" s="49">
        <f t="shared" ca="1" si="323"/>
        <v>23367200</v>
      </c>
    </row>
    <row r="2813" spans="1:15" x14ac:dyDescent="0.25">
      <c r="A2813">
        <v>2798</v>
      </c>
      <c r="B2813" s="93">
        <v>38134</v>
      </c>
      <c r="C2813" s="48">
        <v>112.540001</v>
      </c>
      <c r="D2813" s="48">
        <v>113.029999</v>
      </c>
      <c r="E2813" s="48">
        <v>112.05999799999999</v>
      </c>
      <c r="F2813" s="48">
        <v>112.870003</v>
      </c>
      <c r="G2813" s="49">
        <v>45306900</v>
      </c>
      <c r="H2813" s="48">
        <v>89.946775000000002</v>
      </c>
      <c r="I2813" s="52">
        <f t="shared" si="321"/>
        <v>0.79690593257094189</v>
      </c>
      <c r="J2813" s="52">
        <f t="shared" ca="1" si="322"/>
        <v>1</v>
      </c>
      <c r="K2813" s="48">
        <f t="shared" si="317"/>
        <v>89.68</v>
      </c>
      <c r="L2813" s="48">
        <f t="shared" si="318"/>
        <v>90.07</v>
      </c>
      <c r="M2813" s="48">
        <f t="shared" si="319"/>
        <v>89.3</v>
      </c>
      <c r="N2813" s="48">
        <f t="shared" si="320"/>
        <v>89.95</v>
      </c>
      <c r="O2813" s="49">
        <f t="shared" ca="1" si="323"/>
        <v>45306900</v>
      </c>
    </row>
    <row r="2814" spans="1:15" x14ac:dyDescent="0.25">
      <c r="A2814">
        <v>2799</v>
      </c>
      <c r="B2814" s="93">
        <v>38133</v>
      </c>
      <c r="C2814" s="48">
        <v>111.660004</v>
      </c>
      <c r="D2814" s="48">
        <v>112.290001</v>
      </c>
      <c r="E2814" s="48">
        <v>111.510002</v>
      </c>
      <c r="F2814" s="48">
        <v>112.239998</v>
      </c>
      <c r="G2814" s="49">
        <v>35977000</v>
      </c>
      <c r="H2814" s="48">
        <v>89.444720000000004</v>
      </c>
      <c r="I2814" s="52">
        <f t="shared" si="321"/>
        <v>0.79690593009454613</v>
      </c>
      <c r="J2814" s="52">
        <f t="shared" ca="1" si="322"/>
        <v>1</v>
      </c>
      <c r="K2814" s="48">
        <f t="shared" si="317"/>
        <v>88.98</v>
      </c>
      <c r="L2814" s="48">
        <f t="shared" si="318"/>
        <v>89.48</v>
      </c>
      <c r="M2814" s="48">
        <f t="shared" si="319"/>
        <v>88.86</v>
      </c>
      <c r="N2814" s="48">
        <f t="shared" si="320"/>
        <v>89.44</v>
      </c>
      <c r="O2814" s="49">
        <f t="shared" ca="1" si="323"/>
        <v>35977000</v>
      </c>
    </row>
    <row r="2815" spans="1:15" x14ac:dyDescent="0.25">
      <c r="A2815">
        <v>2800</v>
      </c>
      <c r="B2815" s="93">
        <v>38132</v>
      </c>
      <c r="C2815" s="48">
        <v>109.900002</v>
      </c>
      <c r="D2815" s="48">
        <v>111.980003</v>
      </c>
      <c r="E2815" s="48">
        <v>109.599998</v>
      </c>
      <c r="F2815" s="48">
        <v>111.849998</v>
      </c>
      <c r="G2815" s="49">
        <v>48668000</v>
      </c>
      <c r="H2815" s="48">
        <v>89.133927999999997</v>
      </c>
      <c r="I2815" s="52">
        <f t="shared" si="321"/>
        <v>0.79690594183112995</v>
      </c>
      <c r="J2815" s="52">
        <f t="shared" ca="1" si="322"/>
        <v>1</v>
      </c>
      <c r="K2815" s="48">
        <f t="shared" si="317"/>
        <v>87.58</v>
      </c>
      <c r="L2815" s="48">
        <f t="shared" si="318"/>
        <v>89.24</v>
      </c>
      <c r="M2815" s="48">
        <f t="shared" si="319"/>
        <v>87.34</v>
      </c>
      <c r="N2815" s="48">
        <f t="shared" si="320"/>
        <v>89.13</v>
      </c>
      <c r="O2815" s="49">
        <f t="shared" ca="1" si="323"/>
        <v>48668000</v>
      </c>
    </row>
    <row r="2816" spans="1:15" x14ac:dyDescent="0.25">
      <c r="A2816">
        <v>2801</v>
      </c>
      <c r="B2816" s="93">
        <v>38131</v>
      </c>
      <c r="C2816" s="48">
        <v>110.529999</v>
      </c>
      <c r="D2816" s="48">
        <v>110.760002</v>
      </c>
      <c r="E2816" s="48">
        <v>109.68</v>
      </c>
      <c r="F2816" s="48">
        <v>110.269997</v>
      </c>
      <c r="G2816" s="49">
        <v>40961500</v>
      </c>
      <c r="H2816" s="48">
        <v>87.874814999999998</v>
      </c>
      <c r="I2816" s="52">
        <f t="shared" si="321"/>
        <v>0.79690593444017233</v>
      </c>
      <c r="J2816" s="52">
        <f t="shared" ca="1" si="322"/>
        <v>1</v>
      </c>
      <c r="K2816" s="48">
        <f t="shared" si="317"/>
        <v>88.08</v>
      </c>
      <c r="L2816" s="48">
        <f t="shared" si="318"/>
        <v>88.27</v>
      </c>
      <c r="M2816" s="48">
        <f t="shared" si="319"/>
        <v>87.4</v>
      </c>
      <c r="N2816" s="48">
        <f t="shared" si="320"/>
        <v>87.87</v>
      </c>
      <c r="O2816" s="49">
        <f t="shared" ca="1" si="323"/>
        <v>40961500</v>
      </c>
    </row>
    <row r="2817" spans="1:15" x14ac:dyDescent="0.25">
      <c r="A2817">
        <v>2802</v>
      </c>
      <c r="B2817" s="93">
        <v>38128</v>
      </c>
      <c r="C2817" s="48">
        <v>109.970001</v>
      </c>
      <c r="D2817" s="48">
        <v>110.550003</v>
      </c>
      <c r="E2817" s="48">
        <v>109.470001</v>
      </c>
      <c r="F2817" s="48">
        <v>109.80999799999999</v>
      </c>
      <c r="G2817" s="49">
        <v>47480400</v>
      </c>
      <c r="H2817" s="48">
        <v>87.508239000000003</v>
      </c>
      <c r="I2817" s="52">
        <f t="shared" si="321"/>
        <v>0.79690593382944974</v>
      </c>
      <c r="J2817" s="52">
        <f t="shared" ca="1" si="322"/>
        <v>1</v>
      </c>
      <c r="K2817" s="48">
        <f t="shared" si="317"/>
        <v>87.64</v>
      </c>
      <c r="L2817" s="48">
        <f t="shared" si="318"/>
        <v>88.1</v>
      </c>
      <c r="M2817" s="48">
        <f t="shared" si="319"/>
        <v>87.24</v>
      </c>
      <c r="N2817" s="48">
        <f t="shared" si="320"/>
        <v>87.51</v>
      </c>
      <c r="O2817" s="49">
        <f t="shared" ca="1" si="323"/>
        <v>47480400</v>
      </c>
    </row>
    <row r="2818" spans="1:15" x14ac:dyDescent="0.25">
      <c r="A2818">
        <v>2803</v>
      </c>
      <c r="B2818" s="93">
        <v>38127</v>
      </c>
      <c r="C2818" s="48">
        <v>109.449997</v>
      </c>
      <c r="D2818" s="48">
        <v>109.870003</v>
      </c>
      <c r="E2818" s="48">
        <v>109.040001</v>
      </c>
      <c r="F2818" s="48">
        <v>109.620003</v>
      </c>
      <c r="G2818" s="49">
        <v>38082900</v>
      </c>
      <c r="H2818" s="48">
        <v>87.356831</v>
      </c>
      <c r="I2818" s="52">
        <f t="shared" si="321"/>
        <v>0.79690593513302499</v>
      </c>
      <c r="J2818" s="52">
        <f t="shared" ca="1" si="322"/>
        <v>1</v>
      </c>
      <c r="K2818" s="48">
        <f t="shared" si="317"/>
        <v>87.22</v>
      </c>
      <c r="L2818" s="48">
        <f t="shared" si="318"/>
        <v>87.56</v>
      </c>
      <c r="M2818" s="48">
        <f t="shared" si="319"/>
        <v>86.89</v>
      </c>
      <c r="N2818" s="48">
        <f t="shared" si="320"/>
        <v>87.36</v>
      </c>
      <c r="O2818" s="49">
        <f t="shared" ca="1" si="323"/>
        <v>38082900</v>
      </c>
    </row>
    <row r="2819" spans="1:15" x14ac:dyDescent="0.25">
      <c r="A2819">
        <v>2804</v>
      </c>
      <c r="B2819" s="93">
        <v>38126</v>
      </c>
      <c r="C2819" s="48">
        <v>110.5</v>
      </c>
      <c r="D2819" s="48">
        <v>111.18</v>
      </c>
      <c r="E2819" s="48">
        <v>109.150002</v>
      </c>
      <c r="F2819" s="48">
        <v>109.269997</v>
      </c>
      <c r="G2819" s="49">
        <v>54804100</v>
      </c>
      <c r="H2819" s="48">
        <v>87.077909000000005</v>
      </c>
      <c r="I2819" s="52">
        <f t="shared" si="321"/>
        <v>0.79690593384019226</v>
      </c>
      <c r="J2819" s="52">
        <f t="shared" ca="1" si="322"/>
        <v>1</v>
      </c>
      <c r="K2819" s="48">
        <f t="shared" si="317"/>
        <v>88.06</v>
      </c>
      <c r="L2819" s="48">
        <f t="shared" si="318"/>
        <v>88.6</v>
      </c>
      <c r="M2819" s="48">
        <f t="shared" si="319"/>
        <v>86.98</v>
      </c>
      <c r="N2819" s="48">
        <f t="shared" si="320"/>
        <v>87.08</v>
      </c>
      <c r="O2819" s="49">
        <f t="shared" ca="1" si="323"/>
        <v>54804100</v>
      </c>
    </row>
    <row r="2820" spans="1:15" x14ac:dyDescent="0.25">
      <c r="A2820">
        <v>2805</v>
      </c>
      <c r="B2820" s="93">
        <v>38125</v>
      </c>
      <c r="C2820" s="48">
        <v>109.489998</v>
      </c>
      <c r="D2820" s="48">
        <v>109.94000200000001</v>
      </c>
      <c r="E2820" s="48">
        <v>109.33000199999999</v>
      </c>
      <c r="F2820" s="48">
        <v>109.650002</v>
      </c>
      <c r="G2820" s="49">
        <v>30193100</v>
      </c>
      <c r="H2820" s="48">
        <v>87.380736999999996</v>
      </c>
      <c r="I2820" s="52">
        <f t="shared" si="321"/>
        <v>0.79690593165698254</v>
      </c>
      <c r="J2820" s="52">
        <f t="shared" ca="1" si="322"/>
        <v>1</v>
      </c>
      <c r="K2820" s="48">
        <f t="shared" si="317"/>
        <v>87.25</v>
      </c>
      <c r="L2820" s="48">
        <f t="shared" si="318"/>
        <v>87.61</v>
      </c>
      <c r="M2820" s="48">
        <f t="shared" si="319"/>
        <v>87.13</v>
      </c>
      <c r="N2820" s="48">
        <f t="shared" si="320"/>
        <v>87.38</v>
      </c>
      <c r="O2820" s="49">
        <f t="shared" ca="1" si="323"/>
        <v>30193100</v>
      </c>
    </row>
    <row r="2821" spans="1:15" x14ac:dyDescent="0.25">
      <c r="A2821">
        <v>2806</v>
      </c>
      <c r="B2821" s="93">
        <v>38124</v>
      </c>
      <c r="C2821" s="48">
        <v>108.889999</v>
      </c>
      <c r="D2821" s="48">
        <v>109.5</v>
      </c>
      <c r="E2821" s="48">
        <v>108.410004</v>
      </c>
      <c r="F2821" s="48">
        <v>109.099998</v>
      </c>
      <c r="G2821" s="49">
        <v>55020400</v>
      </c>
      <c r="H2821" s="48">
        <v>86.942436000000001</v>
      </c>
      <c r="I2821" s="52">
        <f t="shared" si="321"/>
        <v>0.79690593578196034</v>
      </c>
      <c r="J2821" s="52">
        <f t="shared" ca="1" si="322"/>
        <v>1</v>
      </c>
      <c r="K2821" s="48">
        <f t="shared" si="317"/>
        <v>86.78</v>
      </c>
      <c r="L2821" s="48">
        <f t="shared" si="318"/>
        <v>87.26</v>
      </c>
      <c r="M2821" s="48">
        <f t="shared" si="319"/>
        <v>86.39</v>
      </c>
      <c r="N2821" s="48">
        <f t="shared" si="320"/>
        <v>86.94</v>
      </c>
      <c r="O2821" s="49">
        <f t="shared" ca="1" si="323"/>
        <v>55020400</v>
      </c>
    </row>
    <row r="2822" spans="1:15" x14ac:dyDescent="0.25">
      <c r="A2822">
        <v>2807</v>
      </c>
      <c r="B2822" s="93">
        <v>38121</v>
      </c>
      <c r="C2822" s="48">
        <v>109.949997</v>
      </c>
      <c r="D2822" s="48">
        <v>110.739998</v>
      </c>
      <c r="E2822" s="48">
        <v>109.269997</v>
      </c>
      <c r="F2822" s="48">
        <v>110.040001</v>
      </c>
      <c r="G2822" s="49">
        <v>54123100</v>
      </c>
      <c r="H2822" s="48">
        <v>87.69153</v>
      </c>
      <c r="I2822" s="52">
        <f t="shared" si="321"/>
        <v>0.79690593605138182</v>
      </c>
      <c r="J2822" s="52">
        <f t="shared" ca="1" si="322"/>
        <v>1</v>
      </c>
      <c r="K2822" s="48">
        <f t="shared" si="317"/>
        <v>87.62</v>
      </c>
      <c r="L2822" s="48">
        <f t="shared" si="318"/>
        <v>88.25</v>
      </c>
      <c r="M2822" s="48">
        <f t="shared" si="319"/>
        <v>87.08</v>
      </c>
      <c r="N2822" s="48">
        <f t="shared" si="320"/>
        <v>87.69</v>
      </c>
      <c r="O2822" s="49">
        <f t="shared" ca="1" si="323"/>
        <v>54123100</v>
      </c>
    </row>
    <row r="2823" spans="1:15" x14ac:dyDescent="0.25">
      <c r="A2823">
        <v>2808</v>
      </c>
      <c r="B2823" s="93">
        <v>38120</v>
      </c>
      <c r="C2823" s="48">
        <v>109.760002</v>
      </c>
      <c r="D2823" s="48">
        <v>110.80999799999999</v>
      </c>
      <c r="E2823" s="48">
        <v>109.629997</v>
      </c>
      <c r="F2823" s="48">
        <v>109.989998</v>
      </c>
      <c r="G2823" s="49">
        <v>57393700</v>
      </c>
      <c r="H2823" s="48">
        <v>87.651681999999994</v>
      </c>
      <c r="I2823" s="52">
        <f t="shared" si="321"/>
        <v>0.79690593321039971</v>
      </c>
      <c r="J2823" s="52">
        <f t="shared" ca="1" si="322"/>
        <v>1</v>
      </c>
      <c r="K2823" s="48">
        <f t="shared" si="317"/>
        <v>87.47</v>
      </c>
      <c r="L2823" s="48">
        <f t="shared" si="318"/>
        <v>88.31</v>
      </c>
      <c r="M2823" s="48">
        <f t="shared" si="319"/>
        <v>87.36</v>
      </c>
      <c r="N2823" s="48">
        <f t="shared" si="320"/>
        <v>87.65</v>
      </c>
      <c r="O2823" s="49">
        <f t="shared" ca="1" si="323"/>
        <v>57393700</v>
      </c>
    </row>
    <row r="2824" spans="1:15" x14ac:dyDescent="0.25">
      <c r="A2824">
        <v>2809</v>
      </c>
      <c r="B2824" s="93">
        <v>38119</v>
      </c>
      <c r="C2824" s="48">
        <v>109.57</v>
      </c>
      <c r="D2824" s="48">
        <v>110.540001</v>
      </c>
      <c r="E2824" s="48">
        <v>108.05999799999999</v>
      </c>
      <c r="F2824" s="48">
        <v>110.449997</v>
      </c>
      <c r="G2824" s="49">
        <v>90830500</v>
      </c>
      <c r="H2824" s="48">
        <v>88.018258000000003</v>
      </c>
      <c r="I2824" s="52">
        <f t="shared" si="321"/>
        <v>0.79690593382270536</v>
      </c>
      <c r="J2824" s="52">
        <f t="shared" ca="1" si="322"/>
        <v>1</v>
      </c>
      <c r="K2824" s="48">
        <f t="shared" si="317"/>
        <v>87.32</v>
      </c>
      <c r="L2824" s="48">
        <f t="shared" si="318"/>
        <v>88.09</v>
      </c>
      <c r="M2824" s="48">
        <f t="shared" si="319"/>
        <v>86.11</v>
      </c>
      <c r="N2824" s="48">
        <f t="shared" si="320"/>
        <v>88.02</v>
      </c>
      <c r="O2824" s="49">
        <f t="shared" ca="1" si="323"/>
        <v>90830500</v>
      </c>
    </row>
    <row r="2825" spans="1:15" x14ac:dyDescent="0.25">
      <c r="A2825">
        <v>2810</v>
      </c>
      <c r="B2825" s="93">
        <v>38118</v>
      </c>
      <c r="C2825" s="48">
        <v>109.459999</v>
      </c>
      <c r="D2825" s="48">
        <v>110.050003</v>
      </c>
      <c r="E2825" s="48">
        <v>109.33000199999999</v>
      </c>
      <c r="F2825" s="48">
        <v>109.75</v>
      </c>
      <c r="G2825" s="49">
        <v>48300600</v>
      </c>
      <c r="H2825" s="48">
        <v>87.460425999999998</v>
      </c>
      <c r="I2825" s="52">
        <f t="shared" si="321"/>
        <v>0.79690593166287016</v>
      </c>
      <c r="J2825" s="52">
        <f t="shared" ca="1" si="322"/>
        <v>1</v>
      </c>
      <c r="K2825" s="48">
        <f t="shared" si="317"/>
        <v>87.23</v>
      </c>
      <c r="L2825" s="48">
        <f t="shared" si="318"/>
        <v>87.7</v>
      </c>
      <c r="M2825" s="48">
        <f t="shared" si="319"/>
        <v>87.13</v>
      </c>
      <c r="N2825" s="48">
        <f t="shared" si="320"/>
        <v>87.46</v>
      </c>
      <c r="O2825" s="49">
        <f t="shared" ca="1" si="323"/>
        <v>48300600</v>
      </c>
    </row>
    <row r="2826" spans="1:15" x14ac:dyDescent="0.25">
      <c r="A2826">
        <v>2811</v>
      </c>
      <c r="B2826" s="93">
        <v>38117</v>
      </c>
      <c r="C2826" s="48">
        <v>109.44000200000001</v>
      </c>
      <c r="D2826" s="48">
        <v>109.75</v>
      </c>
      <c r="E2826" s="48">
        <v>108.360001</v>
      </c>
      <c r="F2826" s="48">
        <v>108.83000199999999</v>
      </c>
      <c r="G2826" s="49">
        <v>75279400</v>
      </c>
      <c r="H2826" s="48">
        <v>86.727273999999994</v>
      </c>
      <c r="I2826" s="52">
        <f t="shared" si="321"/>
        <v>0.7969059304069479</v>
      </c>
      <c r="J2826" s="52">
        <f t="shared" ca="1" si="322"/>
        <v>1</v>
      </c>
      <c r="K2826" s="48">
        <f t="shared" si="317"/>
        <v>87.21</v>
      </c>
      <c r="L2826" s="48">
        <f t="shared" si="318"/>
        <v>87.46</v>
      </c>
      <c r="M2826" s="48">
        <f t="shared" si="319"/>
        <v>86.35</v>
      </c>
      <c r="N2826" s="48">
        <f t="shared" si="320"/>
        <v>86.73</v>
      </c>
      <c r="O2826" s="49">
        <f t="shared" ca="1" si="323"/>
        <v>75279400</v>
      </c>
    </row>
    <row r="2827" spans="1:15" x14ac:dyDescent="0.25">
      <c r="A2827">
        <v>2812</v>
      </c>
      <c r="B2827" s="93">
        <v>38114</v>
      </c>
      <c r="C2827" s="48">
        <v>111.220001</v>
      </c>
      <c r="D2827" s="48">
        <v>112.230003</v>
      </c>
      <c r="E2827" s="48">
        <v>109.959999</v>
      </c>
      <c r="F2827" s="48">
        <v>109.959999</v>
      </c>
      <c r="G2827" s="49">
        <v>60950000</v>
      </c>
      <c r="H2827" s="48">
        <v>87.627775999999997</v>
      </c>
      <c r="I2827" s="52">
        <f t="shared" si="321"/>
        <v>0.79690593667611798</v>
      </c>
      <c r="J2827" s="52">
        <f t="shared" ca="1" si="322"/>
        <v>1</v>
      </c>
      <c r="K2827" s="48">
        <f t="shared" si="317"/>
        <v>88.63</v>
      </c>
      <c r="L2827" s="48">
        <f t="shared" si="318"/>
        <v>89.44</v>
      </c>
      <c r="M2827" s="48">
        <f t="shared" si="319"/>
        <v>87.63</v>
      </c>
      <c r="N2827" s="48">
        <f t="shared" si="320"/>
        <v>87.63</v>
      </c>
      <c r="O2827" s="49">
        <f t="shared" ca="1" si="323"/>
        <v>60950000</v>
      </c>
    </row>
    <row r="2828" spans="1:15" x14ac:dyDescent="0.25">
      <c r="A2828">
        <v>2813</v>
      </c>
      <c r="B2828" s="93">
        <v>38113</v>
      </c>
      <c r="C2828" s="48">
        <v>112.019997</v>
      </c>
      <c r="D2828" s="48">
        <v>112.589996</v>
      </c>
      <c r="E2828" s="48">
        <v>111</v>
      </c>
      <c r="F2828" s="48">
        <v>111.80999799999999</v>
      </c>
      <c r="G2828" s="49">
        <v>54997000</v>
      </c>
      <c r="H2828" s="48">
        <v>89.102051000000003</v>
      </c>
      <c r="I2828" s="52">
        <f t="shared" si="321"/>
        <v>0.79690593501307472</v>
      </c>
      <c r="J2828" s="52">
        <f t="shared" ca="1" si="322"/>
        <v>1</v>
      </c>
      <c r="K2828" s="48">
        <f t="shared" si="317"/>
        <v>89.27</v>
      </c>
      <c r="L2828" s="48">
        <f t="shared" si="318"/>
        <v>89.72</v>
      </c>
      <c r="M2828" s="48">
        <f t="shared" si="319"/>
        <v>88.46</v>
      </c>
      <c r="N2828" s="48">
        <f t="shared" si="320"/>
        <v>89.1</v>
      </c>
      <c r="O2828" s="49">
        <f t="shared" ca="1" si="323"/>
        <v>54997000</v>
      </c>
    </row>
    <row r="2829" spans="1:15" x14ac:dyDescent="0.25">
      <c r="A2829">
        <v>2814</v>
      </c>
      <c r="B2829" s="93">
        <v>38112</v>
      </c>
      <c r="C2829" s="48">
        <v>112.410004</v>
      </c>
      <c r="D2829" s="48">
        <v>112.959999</v>
      </c>
      <c r="E2829" s="48">
        <v>112.160004</v>
      </c>
      <c r="F2829" s="48">
        <v>112.779999</v>
      </c>
      <c r="G2829" s="49">
        <v>34405000</v>
      </c>
      <c r="H2829" s="48">
        <v>89.875050000000002</v>
      </c>
      <c r="I2829" s="52">
        <f t="shared" si="321"/>
        <v>0.79690593010202104</v>
      </c>
      <c r="J2829" s="52">
        <f t="shared" ca="1" si="322"/>
        <v>1</v>
      </c>
      <c r="K2829" s="48">
        <f t="shared" si="317"/>
        <v>89.58</v>
      </c>
      <c r="L2829" s="48">
        <f t="shared" si="318"/>
        <v>90.02</v>
      </c>
      <c r="M2829" s="48">
        <f t="shared" si="319"/>
        <v>89.38</v>
      </c>
      <c r="N2829" s="48">
        <f t="shared" si="320"/>
        <v>89.88</v>
      </c>
      <c r="O2829" s="49">
        <f t="shared" ca="1" si="323"/>
        <v>34405000</v>
      </c>
    </row>
    <row r="2830" spans="1:15" x14ac:dyDescent="0.25">
      <c r="A2830">
        <v>2815</v>
      </c>
      <c r="B2830" s="93">
        <v>38111</v>
      </c>
      <c r="C2830" s="48">
        <v>112.25</v>
      </c>
      <c r="D2830" s="48">
        <v>113.260002</v>
      </c>
      <c r="E2830" s="48">
        <v>111.660004</v>
      </c>
      <c r="F2830" s="48">
        <v>112.05999799999999</v>
      </c>
      <c r="G2830" s="49">
        <v>51185100</v>
      </c>
      <c r="H2830" s="48">
        <v>89.301276999999999</v>
      </c>
      <c r="I2830" s="52">
        <f t="shared" si="321"/>
        <v>0.79690593069616156</v>
      </c>
      <c r="J2830" s="52">
        <f t="shared" ca="1" si="322"/>
        <v>1</v>
      </c>
      <c r="K2830" s="48">
        <f t="shared" si="317"/>
        <v>89.45</v>
      </c>
      <c r="L2830" s="48">
        <f t="shared" si="318"/>
        <v>90.26</v>
      </c>
      <c r="M2830" s="48">
        <f t="shared" si="319"/>
        <v>88.98</v>
      </c>
      <c r="N2830" s="48">
        <f t="shared" si="320"/>
        <v>89.3</v>
      </c>
      <c r="O2830" s="49">
        <f t="shared" ca="1" si="323"/>
        <v>51185100</v>
      </c>
    </row>
    <row r="2831" spans="1:15" x14ac:dyDescent="0.25">
      <c r="A2831">
        <v>2816</v>
      </c>
      <c r="B2831" s="93">
        <v>38110</v>
      </c>
      <c r="C2831" s="48">
        <v>111.370003</v>
      </c>
      <c r="D2831" s="48">
        <v>112.290001</v>
      </c>
      <c r="E2831" s="48">
        <v>111.349998</v>
      </c>
      <c r="F2831" s="48">
        <v>112.150002</v>
      </c>
      <c r="G2831" s="49">
        <v>33758000</v>
      </c>
      <c r="H2831" s="48">
        <v>89.373002</v>
      </c>
      <c r="I2831" s="52">
        <f t="shared" si="321"/>
        <v>0.79690593318045588</v>
      </c>
      <c r="J2831" s="52">
        <f t="shared" ca="1" si="322"/>
        <v>1</v>
      </c>
      <c r="K2831" s="48">
        <f t="shared" si="317"/>
        <v>88.75</v>
      </c>
      <c r="L2831" s="48">
        <f t="shared" si="318"/>
        <v>89.48</v>
      </c>
      <c r="M2831" s="48">
        <f t="shared" si="319"/>
        <v>88.74</v>
      </c>
      <c r="N2831" s="48">
        <f t="shared" si="320"/>
        <v>89.37</v>
      </c>
      <c r="O2831" s="49">
        <f t="shared" ca="1" si="323"/>
        <v>33758000</v>
      </c>
    </row>
    <row r="2832" spans="1:15" x14ac:dyDescent="0.25">
      <c r="A2832">
        <v>2817</v>
      </c>
      <c r="B2832" s="93">
        <v>38107</v>
      </c>
      <c r="C2832" s="48">
        <v>112.16999800000001</v>
      </c>
      <c r="D2832" s="48">
        <v>112.379997</v>
      </c>
      <c r="E2832" s="48">
        <v>110.900002</v>
      </c>
      <c r="F2832" s="48">
        <v>110.959999</v>
      </c>
      <c r="G2832" s="49">
        <v>48681400</v>
      </c>
      <c r="H2832" s="48">
        <v>88.424682000000004</v>
      </c>
      <c r="I2832" s="52">
        <f t="shared" si="321"/>
        <v>0.79690593724680914</v>
      </c>
      <c r="J2832" s="52">
        <f t="shared" ca="1" si="322"/>
        <v>1</v>
      </c>
      <c r="K2832" s="48">
        <f t="shared" ref="K2832:K2895" si="324">ROUND($I2832*C2832,2)</f>
        <v>89.39</v>
      </c>
      <c r="L2832" s="48">
        <f t="shared" ref="L2832:L2895" si="325">ROUND($I2832*D2832,2)</f>
        <v>89.56</v>
      </c>
      <c r="M2832" s="48">
        <f t="shared" ref="M2832:M2895" si="326">ROUND($I2832*E2832,2)</f>
        <v>88.38</v>
      </c>
      <c r="N2832" s="48">
        <f t="shared" ref="N2832:N2895" si="327">ROUND($I2832*F2832,2)</f>
        <v>88.42</v>
      </c>
      <c r="O2832" s="49">
        <f t="shared" ca="1" si="323"/>
        <v>48681400</v>
      </c>
    </row>
    <row r="2833" spans="1:15" x14ac:dyDescent="0.25">
      <c r="A2833">
        <v>2818</v>
      </c>
      <c r="B2833" s="93">
        <v>38106</v>
      </c>
      <c r="C2833" s="48">
        <v>112.720001</v>
      </c>
      <c r="D2833" s="48">
        <v>113.32</v>
      </c>
      <c r="E2833" s="48">
        <v>111.160004</v>
      </c>
      <c r="F2833" s="48">
        <v>111.83000199999999</v>
      </c>
      <c r="G2833" s="49">
        <v>69687600</v>
      </c>
      <c r="H2833" s="48">
        <v>89.117992000000001</v>
      </c>
      <c r="I2833" s="52">
        <f t="shared" si="321"/>
        <v>0.79690593227388129</v>
      </c>
      <c r="J2833" s="52">
        <f t="shared" ca="1" si="322"/>
        <v>1</v>
      </c>
      <c r="K2833" s="48">
        <f t="shared" si="324"/>
        <v>89.83</v>
      </c>
      <c r="L2833" s="48">
        <f t="shared" si="325"/>
        <v>90.31</v>
      </c>
      <c r="M2833" s="48">
        <f t="shared" si="326"/>
        <v>88.58</v>
      </c>
      <c r="N2833" s="48">
        <f t="shared" si="327"/>
        <v>89.12</v>
      </c>
      <c r="O2833" s="49">
        <f t="shared" ca="1" si="323"/>
        <v>69687600</v>
      </c>
    </row>
    <row r="2834" spans="1:15" x14ac:dyDescent="0.25">
      <c r="A2834">
        <v>2819</v>
      </c>
      <c r="B2834" s="93">
        <v>38105</v>
      </c>
      <c r="C2834" s="48">
        <v>113.889999</v>
      </c>
      <c r="D2834" s="48">
        <v>114.010002</v>
      </c>
      <c r="E2834" s="48">
        <v>112.5</v>
      </c>
      <c r="F2834" s="48">
        <v>112.82</v>
      </c>
      <c r="G2834" s="49">
        <v>50165800</v>
      </c>
      <c r="H2834" s="48">
        <v>89.906926999999996</v>
      </c>
      <c r="I2834" s="52">
        <f t="shared" ref="I2834:I2897" si="328">H2834/F2834</f>
        <v>0.79690592979968089</v>
      </c>
      <c r="J2834" s="52">
        <f t="shared" ref="J2834:J2897" ca="1" si="329">INDEX(OFFSET($T$15,0,0,$S$13+1,1),MATCH(B2834,OFFSET($Q$15,0,0,$S$13+1,1),-1))</f>
        <v>1</v>
      </c>
      <c r="K2834" s="48">
        <f t="shared" si="324"/>
        <v>90.76</v>
      </c>
      <c r="L2834" s="48">
        <f t="shared" si="325"/>
        <v>90.86</v>
      </c>
      <c r="M2834" s="48">
        <f t="shared" si="326"/>
        <v>89.65</v>
      </c>
      <c r="N2834" s="48">
        <f t="shared" si="327"/>
        <v>89.91</v>
      </c>
      <c r="O2834" s="49">
        <f t="shared" ref="O2834:O2897" ca="1" si="330">G2834*J2834</f>
        <v>50165800</v>
      </c>
    </row>
    <row r="2835" spans="1:15" x14ac:dyDescent="0.25">
      <c r="A2835">
        <v>2820</v>
      </c>
      <c r="B2835" s="93">
        <v>38104</v>
      </c>
      <c r="C2835" s="48">
        <v>114.230003</v>
      </c>
      <c r="D2835" s="48">
        <v>115.120003</v>
      </c>
      <c r="E2835" s="48">
        <v>113.959999</v>
      </c>
      <c r="F2835" s="48">
        <v>114.300003</v>
      </c>
      <c r="G2835" s="49">
        <v>43485500</v>
      </c>
      <c r="H2835" s="48">
        <v>91.086350999999993</v>
      </c>
      <c r="I2835" s="52">
        <f t="shared" si="328"/>
        <v>0.79690593708908297</v>
      </c>
      <c r="J2835" s="52">
        <f t="shared" ca="1" si="329"/>
        <v>1</v>
      </c>
      <c r="K2835" s="48">
        <f t="shared" si="324"/>
        <v>91.03</v>
      </c>
      <c r="L2835" s="48">
        <f t="shared" si="325"/>
        <v>91.74</v>
      </c>
      <c r="M2835" s="48">
        <f t="shared" si="326"/>
        <v>90.82</v>
      </c>
      <c r="N2835" s="48">
        <f t="shared" si="327"/>
        <v>91.09</v>
      </c>
      <c r="O2835" s="49">
        <f t="shared" ca="1" si="330"/>
        <v>43485500</v>
      </c>
    </row>
    <row r="2836" spans="1:15" x14ac:dyDescent="0.25">
      <c r="A2836">
        <v>2821</v>
      </c>
      <c r="B2836" s="93">
        <v>38103</v>
      </c>
      <c r="C2836" s="48">
        <v>114.5</v>
      </c>
      <c r="D2836" s="48">
        <v>114.94000200000001</v>
      </c>
      <c r="E2836" s="48">
        <v>113.599998</v>
      </c>
      <c r="F2836" s="48">
        <v>114.199997</v>
      </c>
      <c r="G2836" s="49">
        <v>35515200</v>
      </c>
      <c r="H2836" s="48">
        <v>91.006654999999995</v>
      </c>
      <c r="I2836" s="52">
        <f t="shared" si="328"/>
        <v>0.79690593161749379</v>
      </c>
      <c r="J2836" s="52">
        <f t="shared" ca="1" si="329"/>
        <v>1</v>
      </c>
      <c r="K2836" s="48">
        <f t="shared" si="324"/>
        <v>91.25</v>
      </c>
      <c r="L2836" s="48">
        <f t="shared" si="325"/>
        <v>91.6</v>
      </c>
      <c r="M2836" s="48">
        <f t="shared" si="326"/>
        <v>90.53</v>
      </c>
      <c r="N2836" s="48">
        <f t="shared" si="327"/>
        <v>91.01</v>
      </c>
      <c r="O2836" s="49">
        <f t="shared" ca="1" si="330"/>
        <v>35515200</v>
      </c>
    </row>
    <row r="2837" spans="1:15" x14ac:dyDescent="0.25">
      <c r="A2837">
        <v>2822</v>
      </c>
      <c r="B2837" s="93">
        <v>38100</v>
      </c>
      <c r="C2837" s="48">
        <v>114.41999800000001</v>
      </c>
      <c r="D2837" s="48">
        <v>114.57</v>
      </c>
      <c r="E2837" s="48">
        <v>113.790001</v>
      </c>
      <c r="F2837" s="48">
        <v>114.360001</v>
      </c>
      <c r="G2837" s="49">
        <v>29395700</v>
      </c>
      <c r="H2837" s="48">
        <v>91.134163000000001</v>
      </c>
      <c r="I2837" s="52">
        <f t="shared" si="328"/>
        <v>0.79690593042229863</v>
      </c>
      <c r="J2837" s="52">
        <f t="shared" ca="1" si="329"/>
        <v>1</v>
      </c>
      <c r="K2837" s="48">
        <f t="shared" si="324"/>
        <v>91.18</v>
      </c>
      <c r="L2837" s="48">
        <f t="shared" si="325"/>
        <v>91.3</v>
      </c>
      <c r="M2837" s="48">
        <f t="shared" si="326"/>
        <v>90.68</v>
      </c>
      <c r="N2837" s="48">
        <f t="shared" si="327"/>
        <v>91.13</v>
      </c>
      <c r="O2837" s="49">
        <f t="shared" ca="1" si="330"/>
        <v>29395700</v>
      </c>
    </row>
    <row r="2838" spans="1:15" x14ac:dyDescent="0.25">
      <c r="A2838">
        <v>2823</v>
      </c>
      <c r="B2838" s="93">
        <v>38099</v>
      </c>
      <c r="C2838" s="48">
        <v>112.480003</v>
      </c>
      <c r="D2838" s="48">
        <v>114.66999800000001</v>
      </c>
      <c r="E2838" s="48">
        <v>112.44000200000001</v>
      </c>
      <c r="F2838" s="48">
        <v>114.25</v>
      </c>
      <c r="G2838" s="49">
        <v>62071500</v>
      </c>
      <c r="H2838" s="48">
        <v>91.046503000000001</v>
      </c>
      <c r="I2838" s="52">
        <f t="shared" si="328"/>
        <v>0.79690593435448576</v>
      </c>
      <c r="J2838" s="52">
        <f t="shared" ca="1" si="329"/>
        <v>1</v>
      </c>
      <c r="K2838" s="48">
        <f t="shared" si="324"/>
        <v>89.64</v>
      </c>
      <c r="L2838" s="48">
        <f t="shared" si="325"/>
        <v>91.38</v>
      </c>
      <c r="M2838" s="48">
        <f t="shared" si="326"/>
        <v>89.6</v>
      </c>
      <c r="N2838" s="48">
        <f t="shared" si="327"/>
        <v>91.05</v>
      </c>
      <c r="O2838" s="49">
        <f t="shared" ca="1" si="330"/>
        <v>62071500</v>
      </c>
    </row>
    <row r="2839" spans="1:15" x14ac:dyDescent="0.25">
      <c r="A2839">
        <v>2824</v>
      </c>
      <c r="B2839" s="93">
        <v>38098</v>
      </c>
      <c r="C2839" s="48">
        <v>112.199997</v>
      </c>
      <c r="D2839" s="48">
        <v>112.949997</v>
      </c>
      <c r="E2839" s="48">
        <v>111.870003</v>
      </c>
      <c r="F2839" s="48">
        <v>112.66999800000001</v>
      </c>
      <c r="G2839" s="49">
        <v>50177300</v>
      </c>
      <c r="H2839" s="48">
        <v>89.787390000000002</v>
      </c>
      <c r="I2839" s="52">
        <f t="shared" si="328"/>
        <v>0.79690593408903754</v>
      </c>
      <c r="J2839" s="52">
        <f t="shared" ca="1" si="329"/>
        <v>1</v>
      </c>
      <c r="K2839" s="48">
        <f t="shared" si="324"/>
        <v>89.41</v>
      </c>
      <c r="L2839" s="48">
        <f t="shared" si="325"/>
        <v>90.01</v>
      </c>
      <c r="M2839" s="48">
        <f t="shared" si="326"/>
        <v>89.15</v>
      </c>
      <c r="N2839" s="48">
        <f t="shared" si="327"/>
        <v>89.79</v>
      </c>
      <c r="O2839" s="49">
        <f t="shared" ca="1" si="330"/>
        <v>50177300</v>
      </c>
    </row>
    <row r="2840" spans="1:15" x14ac:dyDescent="0.25">
      <c r="A2840">
        <v>2825</v>
      </c>
      <c r="B2840" s="93">
        <v>38097</v>
      </c>
      <c r="C2840" s="48">
        <v>114.08000199999999</v>
      </c>
      <c r="D2840" s="48">
        <v>114.32</v>
      </c>
      <c r="E2840" s="48">
        <v>111.779999</v>
      </c>
      <c r="F2840" s="48">
        <v>111.91999800000001</v>
      </c>
      <c r="G2840" s="49">
        <v>53299400</v>
      </c>
      <c r="H2840" s="48">
        <v>89.189711000000003</v>
      </c>
      <c r="I2840" s="52">
        <f t="shared" si="328"/>
        <v>0.7969059381148309</v>
      </c>
      <c r="J2840" s="52">
        <f t="shared" ca="1" si="329"/>
        <v>1</v>
      </c>
      <c r="K2840" s="48">
        <f t="shared" si="324"/>
        <v>90.91</v>
      </c>
      <c r="L2840" s="48">
        <f t="shared" si="325"/>
        <v>91.1</v>
      </c>
      <c r="M2840" s="48">
        <f t="shared" si="326"/>
        <v>89.08</v>
      </c>
      <c r="N2840" s="48">
        <f t="shared" si="327"/>
        <v>89.19</v>
      </c>
      <c r="O2840" s="49">
        <f t="shared" ca="1" si="330"/>
        <v>53299400</v>
      </c>
    </row>
    <row r="2841" spans="1:15" x14ac:dyDescent="0.25">
      <c r="A2841">
        <v>2826</v>
      </c>
      <c r="B2841" s="93">
        <v>38096</v>
      </c>
      <c r="C2841" s="48">
        <v>113.550003</v>
      </c>
      <c r="D2841" s="48">
        <v>113.989998</v>
      </c>
      <c r="E2841" s="48">
        <v>113.269997</v>
      </c>
      <c r="F2841" s="48">
        <v>113.83000199999999</v>
      </c>
      <c r="G2841" s="49">
        <v>28277600</v>
      </c>
      <c r="H2841" s="48">
        <v>90.711804000000001</v>
      </c>
      <c r="I2841" s="52">
        <f t="shared" si="328"/>
        <v>0.7969059334638332</v>
      </c>
      <c r="J2841" s="52">
        <f t="shared" ca="1" si="329"/>
        <v>1</v>
      </c>
      <c r="K2841" s="48">
        <f t="shared" si="324"/>
        <v>90.49</v>
      </c>
      <c r="L2841" s="48">
        <f t="shared" si="325"/>
        <v>90.84</v>
      </c>
      <c r="M2841" s="48">
        <f t="shared" si="326"/>
        <v>90.27</v>
      </c>
      <c r="N2841" s="48">
        <f t="shared" si="327"/>
        <v>90.71</v>
      </c>
      <c r="O2841" s="49">
        <f t="shared" ca="1" si="330"/>
        <v>28277600</v>
      </c>
    </row>
    <row r="2842" spans="1:15" x14ac:dyDescent="0.25">
      <c r="A2842">
        <v>2827</v>
      </c>
      <c r="B2842" s="93">
        <v>38093</v>
      </c>
      <c r="C2842" s="48">
        <v>113.379997</v>
      </c>
      <c r="D2842" s="48">
        <v>114.050003</v>
      </c>
      <c r="E2842" s="48">
        <v>112.980003</v>
      </c>
      <c r="F2842" s="48">
        <v>113.83000199999999</v>
      </c>
      <c r="G2842" s="49">
        <v>47059200</v>
      </c>
      <c r="H2842" s="48">
        <v>90.711804000000001</v>
      </c>
      <c r="I2842" s="52">
        <f t="shared" si="328"/>
        <v>0.7969059334638332</v>
      </c>
      <c r="J2842" s="52">
        <f t="shared" ca="1" si="329"/>
        <v>1</v>
      </c>
      <c r="K2842" s="48">
        <f t="shared" si="324"/>
        <v>90.35</v>
      </c>
      <c r="L2842" s="48">
        <f t="shared" si="325"/>
        <v>90.89</v>
      </c>
      <c r="M2842" s="48">
        <f t="shared" si="326"/>
        <v>90.03</v>
      </c>
      <c r="N2842" s="48">
        <f t="shared" si="327"/>
        <v>90.71</v>
      </c>
      <c r="O2842" s="49">
        <f t="shared" ca="1" si="330"/>
        <v>47059200</v>
      </c>
    </row>
    <row r="2843" spans="1:15" x14ac:dyDescent="0.25">
      <c r="A2843">
        <v>2828</v>
      </c>
      <c r="B2843" s="93">
        <v>38092</v>
      </c>
      <c r="C2843" s="48">
        <v>113.449997</v>
      </c>
      <c r="D2843" s="48">
        <v>113.779999</v>
      </c>
      <c r="E2843" s="48">
        <v>112.360001</v>
      </c>
      <c r="F2843" s="48">
        <v>112.959999</v>
      </c>
      <c r="G2843" s="49">
        <v>61602500</v>
      </c>
      <c r="H2843" s="48">
        <v>90.018494000000004</v>
      </c>
      <c r="I2843" s="52">
        <f t="shared" si="328"/>
        <v>0.79690593835787837</v>
      </c>
      <c r="J2843" s="52">
        <f t="shared" ca="1" si="329"/>
        <v>1</v>
      </c>
      <c r="K2843" s="48">
        <f t="shared" si="324"/>
        <v>90.41</v>
      </c>
      <c r="L2843" s="48">
        <f t="shared" si="325"/>
        <v>90.67</v>
      </c>
      <c r="M2843" s="48">
        <f t="shared" si="326"/>
        <v>89.54</v>
      </c>
      <c r="N2843" s="48">
        <f t="shared" si="327"/>
        <v>90.02</v>
      </c>
      <c r="O2843" s="49">
        <f t="shared" ca="1" si="330"/>
        <v>61602500</v>
      </c>
    </row>
    <row r="2844" spans="1:15" x14ac:dyDescent="0.25">
      <c r="A2844">
        <v>2829</v>
      </c>
      <c r="B2844" s="93">
        <v>38091</v>
      </c>
      <c r="C2844" s="48">
        <v>112.610001</v>
      </c>
      <c r="D2844" s="48">
        <v>113.639999</v>
      </c>
      <c r="E2844" s="48">
        <v>112.550003</v>
      </c>
      <c r="F2844" s="48">
        <v>113.389999</v>
      </c>
      <c r="G2844" s="49">
        <v>62322300</v>
      </c>
      <c r="H2844" s="48">
        <v>90.361163000000005</v>
      </c>
      <c r="I2844" s="52">
        <f t="shared" si="328"/>
        <v>0.79690593347654937</v>
      </c>
      <c r="J2844" s="52">
        <f t="shared" ca="1" si="329"/>
        <v>1</v>
      </c>
      <c r="K2844" s="48">
        <f t="shared" si="324"/>
        <v>89.74</v>
      </c>
      <c r="L2844" s="48">
        <f t="shared" si="325"/>
        <v>90.56</v>
      </c>
      <c r="M2844" s="48">
        <f t="shared" si="326"/>
        <v>89.69</v>
      </c>
      <c r="N2844" s="48">
        <f t="shared" si="327"/>
        <v>90.36</v>
      </c>
      <c r="O2844" s="49">
        <f t="shared" ca="1" si="330"/>
        <v>62322300</v>
      </c>
    </row>
    <row r="2845" spans="1:15" x14ac:dyDescent="0.25">
      <c r="A2845">
        <v>2830</v>
      </c>
      <c r="B2845" s="93">
        <v>38090</v>
      </c>
      <c r="C2845" s="48">
        <v>115.260002</v>
      </c>
      <c r="D2845" s="48">
        <v>115.300003</v>
      </c>
      <c r="E2845" s="48">
        <v>113.019997</v>
      </c>
      <c r="F2845" s="48">
        <v>113.209999</v>
      </c>
      <c r="G2845" s="49">
        <v>56210300</v>
      </c>
      <c r="H2845" s="48">
        <v>90.21772</v>
      </c>
      <c r="I2845" s="52">
        <f t="shared" si="328"/>
        <v>0.79690593407743071</v>
      </c>
      <c r="J2845" s="52">
        <f t="shared" ca="1" si="329"/>
        <v>1</v>
      </c>
      <c r="K2845" s="48">
        <f t="shared" si="324"/>
        <v>91.85</v>
      </c>
      <c r="L2845" s="48">
        <f t="shared" si="325"/>
        <v>91.88</v>
      </c>
      <c r="M2845" s="48">
        <f t="shared" si="326"/>
        <v>90.07</v>
      </c>
      <c r="N2845" s="48">
        <f t="shared" si="327"/>
        <v>90.22</v>
      </c>
      <c r="O2845" s="49">
        <f t="shared" ca="1" si="330"/>
        <v>56210300</v>
      </c>
    </row>
    <row r="2846" spans="1:15" x14ac:dyDescent="0.25">
      <c r="A2846">
        <v>2831</v>
      </c>
      <c r="B2846" s="93">
        <v>38089</v>
      </c>
      <c r="C2846" s="48">
        <v>114.58000199999999</v>
      </c>
      <c r="D2846" s="48">
        <v>115.08000199999999</v>
      </c>
      <c r="E2846" s="48">
        <v>114.57</v>
      </c>
      <c r="F2846" s="48">
        <v>114.82</v>
      </c>
      <c r="G2846" s="49">
        <v>23085200</v>
      </c>
      <c r="H2846" s="48">
        <v>91.500738999999996</v>
      </c>
      <c r="I2846" s="52">
        <f t="shared" si="328"/>
        <v>0.79690593102246998</v>
      </c>
      <c r="J2846" s="52">
        <f t="shared" ca="1" si="329"/>
        <v>1</v>
      </c>
      <c r="K2846" s="48">
        <f t="shared" si="324"/>
        <v>91.31</v>
      </c>
      <c r="L2846" s="48">
        <f t="shared" si="325"/>
        <v>91.71</v>
      </c>
      <c r="M2846" s="48">
        <f t="shared" si="326"/>
        <v>91.3</v>
      </c>
      <c r="N2846" s="48">
        <f t="shared" si="327"/>
        <v>91.5</v>
      </c>
      <c r="O2846" s="49">
        <f t="shared" ca="1" si="330"/>
        <v>23085200</v>
      </c>
    </row>
    <row r="2847" spans="1:15" x14ac:dyDescent="0.25">
      <c r="A2847">
        <v>2832</v>
      </c>
      <c r="B2847" s="93">
        <v>38085</v>
      </c>
      <c r="C2847" s="48">
        <v>115.410004</v>
      </c>
      <c r="D2847" s="48">
        <v>115.410004</v>
      </c>
      <c r="E2847" s="48">
        <v>113.739998</v>
      </c>
      <c r="F2847" s="48">
        <v>114.370003</v>
      </c>
      <c r="G2847" s="49">
        <v>46929700</v>
      </c>
      <c r="H2847" s="48">
        <v>91.142133999999999</v>
      </c>
      <c r="I2847" s="52">
        <f t="shared" si="328"/>
        <v>0.79690593345529592</v>
      </c>
      <c r="J2847" s="52">
        <f t="shared" ca="1" si="329"/>
        <v>1</v>
      </c>
      <c r="K2847" s="48">
        <f t="shared" si="324"/>
        <v>91.97</v>
      </c>
      <c r="L2847" s="48">
        <f t="shared" si="325"/>
        <v>91.97</v>
      </c>
      <c r="M2847" s="48">
        <f t="shared" si="326"/>
        <v>90.64</v>
      </c>
      <c r="N2847" s="48">
        <f t="shared" si="327"/>
        <v>91.14</v>
      </c>
      <c r="O2847" s="49">
        <f t="shared" ca="1" si="330"/>
        <v>46929700</v>
      </c>
    </row>
    <row r="2848" spans="1:15" x14ac:dyDescent="0.25">
      <c r="A2848">
        <v>2833</v>
      </c>
      <c r="B2848" s="93">
        <v>38084</v>
      </c>
      <c r="C2848" s="48">
        <v>114.949997</v>
      </c>
      <c r="D2848" s="48">
        <v>114.980003</v>
      </c>
      <c r="E2848" s="48">
        <v>114.110001</v>
      </c>
      <c r="F2848" s="48">
        <v>114.629997</v>
      </c>
      <c r="G2848" s="49">
        <v>45890500</v>
      </c>
      <c r="H2848" s="48">
        <v>91.349324999999993</v>
      </c>
      <c r="I2848" s="52">
        <f t="shared" si="328"/>
        <v>0.79690593553797262</v>
      </c>
      <c r="J2848" s="52">
        <f t="shared" ca="1" si="329"/>
        <v>1</v>
      </c>
      <c r="K2848" s="48">
        <f t="shared" si="324"/>
        <v>91.6</v>
      </c>
      <c r="L2848" s="48">
        <f t="shared" si="325"/>
        <v>91.63</v>
      </c>
      <c r="M2848" s="48">
        <f t="shared" si="326"/>
        <v>90.93</v>
      </c>
      <c r="N2848" s="48">
        <f t="shared" si="327"/>
        <v>91.35</v>
      </c>
      <c r="O2848" s="49">
        <f t="shared" ca="1" si="330"/>
        <v>45890500</v>
      </c>
    </row>
    <row r="2849" spans="1:15" x14ac:dyDescent="0.25">
      <c r="A2849">
        <v>2834</v>
      </c>
      <c r="B2849" s="93">
        <v>38083</v>
      </c>
      <c r="C2849" s="48">
        <v>114.83000199999999</v>
      </c>
      <c r="D2849" s="48">
        <v>115.18</v>
      </c>
      <c r="E2849" s="48">
        <v>114.620003</v>
      </c>
      <c r="F2849" s="48">
        <v>114.900002</v>
      </c>
      <c r="G2849" s="49">
        <v>28420900</v>
      </c>
      <c r="H2849" s="48">
        <v>91.564492999999999</v>
      </c>
      <c r="I2849" s="52">
        <f t="shared" si="328"/>
        <v>0.79690593042809521</v>
      </c>
      <c r="J2849" s="52">
        <f t="shared" ca="1" si="329"/>
        <v>1</v>
      </c>
      <c r="K2849" s="48">
        <f t="shared" si="324"/>
        <v>91.51</v>
      </c>
      <c r="L2849" s="48">
        <f t="shared" si="325"/>
        <v>91.79</v>
      </c>
      <c r="M2849" s="48">
        <f t="shared" si="326"/>
        <v>91.34</v>
      </c>
      <c r="N2849" s="48">
        <f t="shared" si="327"/>
        <v>91.56</v>
      </c>
      <c r="O2849" s="49">
        <f t="shared" ca="1" si="330"/>
        <v>28420900</v>
      </c>
    </row>
    <row r="2850" spans="1:15" x14ac:dyDescent="0.25">
      <c r="A2850">
        <v>2835</v>
      </c>
      <c r="B2850" s="93">
        <v>38082</v>
      </c>
      <c r="C2850" s="48">
        <v>114.459999</v>
      </c>
      <c r="D2850" s="48">
        <v>115.379997</v>
      </c>
      <c r="E2850" s="48">
        <v>114.44000200000001</v>
      </c>
      <c r="F2850" s="48">
        <v>115.269997</v>
      </c>
      <c r="G2850" s="49">
        <v>30251800</v>
      </c>
      <c r="H2850" s="48">
        <v>91.859343999999993</v>
      </c>
      <c r="I2850" s="52">
        <f t="shared" si="328"/>
        <v>0.79690592860863863</v>
      </c>
      <c r="J2850" s="52">
        <f t="shared" ca="1" si="329"/>
        <v>1</v>
      </c>
      <c r="K2850" s="48">
        <f t="shared" si="324"/>
        <v>91.21</v>
      </c>
      <c r="L2850" s="48">
        <f t="shared" si="325"/>
        <v>91.95</v>
      </c>
      <c r="M2850" s="48">
        <f t="shared" si="326"/>
        <v>91.2</v>
      </c>
      <c r="N2850" s="48">
        <f t="shared" si="327"/>
        <v>91.86</v>
      </c>
      <c r="O2850" s="49">
        <f t="shared" ca="1" si="330"/>
        <v>30251800</v>
      </c>
    </row>
    <row r="2851" spans="1:15" x14ac:dyDescent="0.25">
      <c r="A2851">
        <v>2836</v>
      </c>
      <c r="B2851" s="93">
        <v>38079</v>
      </c>
      <c r="C2851" s="48">
        <v>114.80999799999999</v>
      </c>
      <c r="D2851" s="48">
        <v>114.839996</v>
      </c>
      <c r="E2851" s="48">
        <v>113.900002</v>
      </c>
      <c r="F2851" s="48">
        <v>114.639999</v>
      </c>
      <c r="G2851" s="49">
        <v>50987700</v>
      </c>
      <c r="H2851" s="48">
        <v>91.357296000000005</v>
      </c>
      <c r="I2851" s="52">
        <f t="shared" si="328"/>
        <v>0.79690593856338054</v>
      </c>
      <c r="J2851" s="52">
        <f t="shared" ca="1" si="329"/>
        <v>1</v>
      </c>
      <c r="K2851" s="48">
        <f t="shared" si="324"/>
        <v>91.49</v>
      </c>
      <c r="L2851" s="48">
        <f t="shared" si="325"/>
        <v>91.52</v>
      </c>
      <c r="M2851" s="48">
        <f t="shared" si="326"/>
        <v>90.77</v>
      </c>
      <c r="N2851" s="48">
        <f t="shared" si="327"/>
        <v>91.36</v>
      </c>
      <c r="O2851" s="49">
        <f t="shared" ca="1" si="330"/>
        <v>50987700</v>
      </c>
    </row>
    <row r="2852" spans="1:15" x14ac:dyDescent="0.25">
      <c r="A2852">
        <v>2837</v>
      </c>
      <c r="B2852" s="93">
        <v>38078</v>
      </c>
      <c r="C2852" s="48">
        <v>113.07</v>
      </c>
      <c r="D2852" s="48">
        <v>113.870003</v>
      </c>
      <c r="E2852" s="48">
        <v>113.050003</v>
      </c>
      <c r="F2852" s="48">
        <v>113.779999</v>
      </c>
      <c r="G2852" s="49">
        <v>45103800</v>
      </c>
      <c r="H2852" s="48">
        <v>90.671955999999994</v>
      </c>
      <c r="I2852" s="52">
        <f t="shared" si="328"/>
        <v>0.79690593071634663</v>
      </c>
      <c r="J2852" s="52">
        <f t="shared" ca="1" si="329"/>
        <v>1</v>
      </c>
      <c r="K2852" s="48">
        <f t="shared" si="324"/>
        <v>90.11</v>
      </c>
      <c r="L2852" s="48">
        <f t="shared" si="325"/>
        <v>90.74</v>
      </c>
      <c r="M2852" s="48">
        <f t="shared" si="326"/>
        <v>90.09</v>
      </c>
      <c r="N2852" s="48">
        <f t="shared" si="327"/>
        <v>90.67</v>
      </c>
      <c r="O2852" s="49">
        <f t="shared" ca="1" si="330"/>
        <v>45103800</v>
      </c>
    </row>
    <row r="2853" spans="1:15" x14ac:dyDescent="0.25">
      <c r="A2853">
        <v>2838</v>
      </c>
      <c r="B2853" s="93">
        <v>38077</v>
      </c>
      <c r="C2853" s="48">
        <v>112.989998</v>
      </c>
      <c r="D2853" s="48">
        <v>113.400002</v>
      </c>
      <c r="E2853" s="48">
        <v>112.379997</v>
      </c>
      <c r="F2853" s="48">
        <v>113.099998</v>
      </c>
      <c r="G2853" s="49">
        <v>48517600</v>
      </c>
      <c r="H2853" s="48">
        <v>90.13006</v>
      </c>
      <c r="I2853" s="52">
        <f t="shared" si="328"/>
        <v>0.79690593805315546</v>
      </c>
      <c r="J2853" s="52">
        <f t="shared" ca="1" si="329"/>
        <v>1</v>
      </c>
      <c r="K2853" s="48">
        <f t="shared" si="324"/>
        <v>90.04</v>
      </c>
      <c r="L2853" s="48">
        <f t="shared" si="325"/>
        <v>90.37</v>
      </c>
      <c r="M2853" s="48">
        <f t="shared" si="326"/>
        <v>89.56</v>
      </c>
      <c r="N2853" s="48">
        <f t="shared" si="327"/>
        <v>90.13</v>
      </c>
      <c r="O2853" s="49">
        <f t="shared" ca="1" si="330"/>
        <v>48517600</v>
      </c>
    </row>
    <row r="2854" spans="1:15" x14ac:dyDescent="0.25">
      <c r="A2854">
        <v>2839</v>
      </c>
      <c r="B2854" s="93">
        <v>38076</v>
      </c>
      <c r="C2854" s="48">
        <v>112.300003</v>
      </c>
      <c r="D2854" s="48">
        <v>113.07</v>
      </c>
      <c r="E2854" s="48">
        <v>112.220001</v>
      </c>
      <c r="F2854" s="48">
        <v>112.970001</v>
      </c>
      <c r="G2854" s="49">
        <v>39059900</v>
      </c>
      <c r="H2854" s="48">
        <v>90.026464000000004</v>
      </c>
      <c r="I2854" s="52">
        <f t="shared" si="328"/>
        <v>0.79690593257585263</v>
      </c>
      <c r="J2854" s="52">
        <f t="shared" ca="1" si="329"/>
        <v>1</v>
      </c>
      <c r="K2854" s="48">
        <f t="shared" si="324"/>
        <v>89.49</v>
      </c>
      <c r="L2854" s="48">
        <f t="shared" si="325"/>
        <v>90.11</v>
      </c>
      <c r="M2854" s="48">
        <f t="shared" si="326"/>
        <v>89.43</v>
      </c>
      <c r="N2854" s="48">
        <f t="shared" si="327"/>
        <v>90.03</v>
      </c>
      <c r="O2854" s="49">
        <f t="shared" ca="1" si="330"/>
        <v>39059900</v>
      </c>
    </row>
    <row r="2855" spans="1:15" x14ac:dyDescent="0.25">
      <c r="A2855">
        <v>2840</v>
      </c>
      <c r="B2855" s="93">
        <v>38075</v>
      </c>
      <c r="C2855" s="48">
        <v>111.629997</v>
      </c>
      <c r="D2855" s="48">
        <v>112.739998</v>
      </c>
      <c r="E2855" s="48">
        <v>111.58000199999999</v>
      </c>
      <c r="F2855" s="48">
        <v>112.589996</v>
      </c>
      <c r="G2855" s="49">
        <v>44113600</v>
      </c>
      <c r="H2855" s="48">
        <v>89.723635999999999</v>
      </c>
      <c r="I2855" s="52">
        <f t="shared" si="328"/>
        <v>0.79690593469778614</v>
      </c>
      <c r="J2855" s="52">
        <f t="shared" ca="1" si="329"/>
        <v>1</v>
      </c>
      <c r="K2855" s="48">
        <f t="shared" si="324"/>
        <v>88.96</v>
      </c>
      <c r="L2855" s="48">
        <f t="shared" si="325"/>
        <v>89.84</v>
      </c>
      <c r="M2855" s="48">
        <f t="shared" si="326"/>
        <v>88.92</v>
      </c>
      <c r="N2855" s="48">
        <f t="shared" si="327"/>
        <v>89.72</v>
      </c>
      <c r="O2855" s="49">
        <f t="shared" ca="1" si="330"/>
        <v>44113600</v>
      </c>
    </row>
    <row r="2856" spans="1:15" x14ac:dyDescent="0.25">
      <c r="A2856">
        <v>2841</v>
      </c>
      <c r="B2856" s="93">
        <v>38072</v>
      </c>
      <c r="C2856" s="48">
        <v>110.959999</v>
      </c>
      <c r="D2856" s="48">
        <v>111.790001</v>
      </c>
      <c r="E2856" s="48">
        <v>110.800003</v>
      </c>
      <c r="F2856" s="48">
        <v>111.029999</v>
      </c>
      <c r="G2856" s="49">
        <v>37409500</v>
      </c>
      <c r="H2856" s="48">
        <v>88.480464999999995</v>
      </c>
      <c r="I2856" s="52">
        <f t="shared" si="328"/>
        <v>0.79690593350361094</v>
      </c>
      <c r="J2856" s="52">
        <f t="shared" ca="1" si="329"/>
        <v>1</v>
      </c>
      <c r="K2856" s="48">
        <f t="shared" si="324"/>
        <v>88.42</v>
      </c>
      <c r="L2856" s="48">
        <f t="shared" si="325"/>
        <v>89.09</v>
      </c>
      <c r="M2856" s="48">
        <f t="shared" si="326"/>
        <v>88.3</v>
      </c>
      <c r="N2856" s="48">
        <f t="shared" si="327"/>
        <v>88.48</v>
      </c>
      <c r="O2856" s="49">
        <f t="shared" ca="1" si="330"/>
        <v>37409500</v>
      </c>
    </row>
    <row r="2857" spans="1:15" x14ac:dyDescent="0.25">
      <c r="A2857">
        <v>2842</v>
      </c>
      <c r="B2857" s="93">
        <v>38071</v>
      </c>
      <c r="C2857" s="48">
        <v>110.08000199999999</v>
      </c>
      <c r="D2857" s="48">
        <v>111.300003</v>
      </c>
      <c r="E2857" s="48">
        <v>109.790001</v>
      </c>
      <c r="F2857" s="48">
        <v>111</v>
      </c>
      <c r="G2857" s="49">
        <v>49873600</v>
      </c>
      <c r="H2857" s="48">
        <v>88.456558999999999</v>
      </c>
      <c r="I2857" s="52">
        <f t="shared" si="328"/>
        <v>0.7969059369369369</v>
      </c>
      <c r="J2857" s="52">
        <f t="shared" ca="1" si="329"/>
        <v>1</v>
      </c>
      <c r="K2857" s="48">
        <f t="shared" si="324"/>
        <v>87.72</v>
      </c>
      <c r="L2857" s="48">
        <f t="shared" si="325"/>
        <v>88.7</v>
      </c>
      <c r="M2857" s="48">
        <f t="shared" si="326"/>
        <v>87.49</v>
      </c>
      <c r="N2857" s="48">
        <f t="shared" si="327"/>
        <v>88.46</v>
      </c>
      <c r="O2857" s="49">
        <f t="shared" ca="1" si="330"/>
        <v>49873600</v>
      </c>
    </row>
    <row r="2858" spans="1:15" x14ac:dyDescent="0.25">
      <c r="A2858">
        <v>2843</v>
      </c>
      <c r="B2858" s="93">
        <v>38070</v>
      </c>
      <c r="C2858" s="48">
        <v>109.58000199999999</v>
      </c>
      <c r="D2858" s="48">
        <v>110.139999</v>
      </c>
      <c r="E2858" s="48">
        <v>108.849998</v>
      </c>
      <c r="F2858" s="48">
        <v>109.550003</v>
      </c>
      <c r="G2858" s="49">
        <v>51584300</v>
      </c>
      <c r="H2858" s="48">
        <v>87.301047999999994</v>
      </c>
      <c r="I2858" s="52">
        <f t="shared" si="328"/>
        <v>0.79690593892544204</v>
      </c>
      <c r="J2858" s="52">
        <f t="shared" ca="1" si="329"/>
        <v>1</v>
      </c>
      <c r="K2858" s="48">
        <f t="shared" si="324"/>
        <v>87.32</v>
      </c>
      <c r="L2858" s="48">
        <f t="shared" si="325"/>
        <v>87.77</v>
      </c>
      <c r="M2858" s="48">
        <f t="shared" si="326"/>
        <v>86.74</v>
      </c>
      <c r="N2858" s="48">
        <f t="shared" si="327"/>
        <v>87.3</v>
      </c>
      <c r="O2858" s="49">
        <f t="shared" ca="1" si="330"/>
        <v>51584300</v>
      </c>
    </row>
    <row r="2859" spans="1:15" x14ac:dyDescent="0.25">
      <c r="A2859">
        <v>2844</v>
      </c>
      <c r="B2859" s="93">
        <v>38069</v>
      </c>
      <c r="C2859" s="48">
        <v>110.25</v>
      </c>
      <c r="D2859" s="48">
        <v>110.400002</v>
      </c>
      <c r="E2859" s="48">
        <v>109.360001</v>
      </c>
      <c r="F2859" s="48">
        <v>109.459999</v>
      </c>
      <c r="G2859" s="49">
        <v>54080200</v>
      </c>
      <c r="H2859" s="48">
        <v>87.229322999999994</v>
      </c>
      <c r="I2859" s="52">
        <f t="shared" si="328"/>
        <v>0.79690593638686213</v>
      </c>
      <c r="J2859" s="52">
        <f t="shared" ca="1" si="329"/>
        <v>1</v>
      </c>
      <c r="K2859" s="48">
        <f t="shared" si="324"/>
        <v>87.86</v>
      </c>
      <c r="L2859" s="48">
        <f t="shared" si="325"/>
        <v>87.98</v>
      </c>
      <c r="M2859" s="48">
        <f t="shared" si="326"/>
        <v>87.15</v>
      </c>
      <c r="N2859" s="48">
        <f t="shared" si="327"/>
        <v>87.23</v>
      </c>
      <c r="O2859" s="49">
        <f t="shared" ca="1" si="330"/>
        <v>54080200</v>
      </c>
    </row>
    <row r="2860" spans="1:15" x14ac:dyDescent="0.25">
      <c r="A2860">
        <v>2845</v>
      </c>
      <c r="B2860" s="93">
        <v>38068</v>
      </c>
      <c r="C2860" s="48">
        <v>110.540001</v>
      </c>
      <c r="D2860" s="48">
        <v>110.57</v>
      </c>
      <c r="E2860" s="48">
        <v>109.099998</v>
      </c>
      <c r="F2860" s="48">
        <v>109.650002</v>
      </c>
      <c r="G2860" s="49">
        <v>62752100</v>
      </c>
      <c r="H2860" s="48">
        <v>87.380736999999996</v>
      </c>
      <c r="I2860" s="52">
        <f t="shared" si="328"/>
        <v>0.79690593165698254</v>
      </c>
      <c r="J2860" s="52">
        <f t="shared" ca="1" si="329"/>
        <v>1</v>
      </c>
      <c r="K2860" s="48">
        <f t="shared" si="324"/>
        <v>88.09</v>
      </c>
      <c r="L2860" s="48">
        <f t="shared" si="325"/>
        <v>88.11</v>
      </c>
      <c r="M2860" s="48">
        <f t="shared" si="326"/>
        <v>86.94</v>
      </c>
      <c r="N2860" s="48">
        <f t="shared" si="327"/>
        <v>87.38</v>
      </c>
      <c r="O2860" s="49">
        <f t="shared" ca="1" si="330"/>
        <v>62752100</v>
      </c>
    </row>
    <row r="2861" spans="1:15" x14ac:dyDescent="0.25">
      <c r="A2861">
        <v>2846</v>
      </c>
      <c r="B2861" s="93">
        <v>38065</v>
      </c>
      <c r="C2861" s="48">
        <v>112.410004</v>
      </c>
      <c r="D2861" s="48">
        <v>112.57</v>
      </c>
      <c r="E2861" s="48">
        <v>111.040001</v>
      </c>
      <c r="F2861" s="48">
        <v>111.05999799999999</v>
      </c>
      <c r="G2861" s="49">
        <v>48636200</v>
      </c>
      <c r="H2861" s="48">
        <v>88.504371000000006</v>
      </c>
      <c r="I2861" s="52">
        <f t="shared" si="328"/>
        <v>0.79690593007214006</v>
      </c>
      <c r="J2861" s="52">
        <f t="shared" ca="1" si="329"/>
        <v>1</v>
      </c>
      <c r="K2861" s="48">
        <f t="shared" si="324"/>
        <v>89.58</v>
      </c>
      <c r="L2861" s="48">
        <f t="shared" si="325"/>
        <v>89.71</v>
      </c>
      <c r="M2861" s="48">
        <f t="shared" si="326"/>
        <v>88.49</v>
      </c>
      <c r="N2861" s="48">
        <f t="shared" si="327"/>
        <v>88.5</v>
      </c>
      <c r="O2861" s="49">
        <f t="shared" ca="1" si="330"/>
        <v>48636200</v>
      </c>
    </row>
    <row r="2862" spans="1:15" x14ac:dyDescent="0.25">
      <c r="A2862">
        <v>2847</v>
      </c>
      <c r="B2862" s="93">
        <v>38064</v>
      </c>
      <c r="C2862" s="48">
        <v>112.699997</v>
      </c>
      <c r="D2862" s="48">
        <v>113.269997</v>
      </c>
      <c r="E2862" s="48">
        <v>111.93</v>
      </c>
      <c r="F2862" s="48">
        <v>113.07</v>
      </c>
      <c r="G2862" s="49">
        <v>60014300</v>
      </c>
      <c r="H2862" s="48">
        <v>89.791379000000006</v>
      </c>
      <c r="I2862" s="52">
        <f t="shared" si="328"/>
        <v>0.79412203944459192</v>
      </c>
      <c r="J2862" s="52">
        <f t="shared" ca="1" si="329"/>
        <v>1</v>
      </c>
      <c r="K2862" s="48">
        <f t="shared" si="324"/>
        <v>89.5</v>
      </c>
      <c r="L2862" s="48">
        <f t="shared" si="325"/>
        <v>89.95</v>
      </c>
      <c r="M2862" s="48">
        <f t="shared" si="326"/>
        <v>88.89</v>
      </c>
      <c r="N2862" s="48">
        <f t="shared" si="327"/>
        <v>89.79</v>
      </c>
      <c r="O2862" s="49">
        <f t="shared" ca="1" si="330"/>
        <v>60014300</v>
      </c>
    </row>
    <row r="2863" spans="1:15" x14ac:dyDescent="0.25">
      <c r="A2863">
        <v>2848</v>
      </c>
      <c r="B2863" s="93">
        <v>38063</v>
      </c>
      <c r="C2863" s="48">
        <v>112.18</v>
      </c>
      <c r="D2863" s="48">
        <v>113.260002</v>
      </c>
      <c r="E2863" s="48">
        <v>112.099998</v>
      </c>
      <c r="F2863" s="48">
        <v>113.040001</v>
      </c>
      <c r="G2863" s="49">
        <v>41607300</v>
      </c>
      <c r="H2863" s="48">
        <v>89.767555999999999</v>
      </c>
      <c r="I2863" s="52">
        <f t="shared" si="328"/>
        <v>0.79412203826855943</v>
      </c>
      <c r="J2863" s="52">
        <f t="shared" ca="1" si="329"/>
        <v>1</v>
      </c>
      <c r="K2863" s="48">
        <f t="shared" si="324"/>
        <v>89.08</v>
      </c>
      <c r="L2863" s="48">
        <f t="shared" si="325"/>
        <v>89.94</v>
      </c>
      <c r="M2863" s="48">
        <f t="shared" si="326"/>
        <v>89.02</v>
      </c>
      <c r="N2863" s="48">
        <f t="shared" si="327"/>
        <v>89.77</v>
      </c>
      <c r="O2863" s="49">
        <f t="shared" ca="1" si="330"/>
        <v>41607300</v>
      </c>
    </row>
    <row r="2864" spans="1:15" x14ac:dyDescent="0.25">
      <c r="A2864">
        <v>2849</v>
      </c>
      <c r="B2864" s="93">
        <v>38062</v>
      </c>
      <c r="C2864" s="48">
        <v>111.779999</v>
      </c>
      <c r="D2864" s="48">
        <v>112.05999799999999</v>
      </c>
      <c r="E2864" s="48">
        <v>110.839996</v>
      </c>
      <c r="F2864" s="48">
        <v>111.790001</v>
      </c>
      <c r="G2864" s="49">
        <v>59832600</v>
      </c>
      <c r="H2864" s="48">
        <v>88.774904000000006</v>
      </c>
      <c r="I2864" s="52">
        <f t="shared" si="328"/>
        <v>0.79412204316913826</v>
      </c>
      <c r="J2864" s="52">
        <f t="shared" ca="1" si="329"/>
        <v>1</v>
      </c>
      <c r="K2864" s="48">
        <f t="shared" si="324"/>
        <v>88.77</v>
      </c>
      <c r="L2864" s="48">
        <f t="shared" si="325"/>
        <v>88.99</v>
      </c>
      <c r="M2864" s="48">
        <f t="shared" si="326"/>
        <v>88.02</v>
      </c>
      <c r="N2864" s="48">
        <f t="shared" si="327"/>
        <v>88.77</v>
      </c>
      <c r="O2864" s="49">
        <f t="shared" ca="1" si="330"/>
        <v>59832600</v>
      </c>
    </row>
    <row r="2865" spans="1:15" x14ac:dyDescent="0.25">
      <c r="A2865">
        <v>2850</v>
      </c>
      <c r="B2865" s="93">
        <v>38061</v>
      </c>
      <c r="C2865" s="48">
        <v>112.269997</v>
      </c>
      <c r="D2865" s="48">
        <v>112.349998</v>
      </c>
      <c r="E2865" s="48">
        <v>110.900002</v>
      </c>
      <c r="F2865" s="48">
        <v>111.199997</v>
      </c>
      <c r="G2865" s="49">
        <v>57677200</v>
      </c>
      <c r="H2865" s="48">
        <v>88.306368000000006</v>
      </c>
      <c r="I2865" s="52">
        <f t="shared" si="328"/>
        <v>0.79412203581264496</v>
      </c>
      <c r="J2865" s="52">
        <f t="shared" ca="1" si="329"/>
        <v>1</v>
      </c>
      <c r="K2865" s="48">
        <f t="shared" si="324"/>
        <v>89.16</v>
      </c>
      <c r="L2865" s="48">
        <f t="shared" si="325"/>
        <v>89.22</v>
      </c>
      <c r="M2865" s="48">
        <f t="shared" si="326"/>
        <v>88.07</v>
      </c>
      <c r="N2865" s="48">
        <f t="shared" si="327"/>
        <v>88.31</v>
      </c>
      <c r="O2865" s="49">
        <f t="shared" ca="1" si="330"/>
        <v>57677200</v>
      </c>
    </row>
    <row r="2866" spans="1:15" x14ac:dyDescent="0.25">
      <c r="A2866">
        <v>2851</v>
      </c>
      <c r="B2866" s="93">
        <v>38058</v>
      </c>
      <c r="C2866" s="48">
        <v>111.730003</v>
      </c>
      <c r="D2866" s="48">
        <v>112.709999</v>
      </c>
      <c r="E2866" s="48">
        <v>111.58000199999999</v>
      </c>
      <c r="F2866" s="48">
        <v>112.58000199999999</v>
      </c>
      <c r="G2866" s="49">
        <v>54012200</v>
      </c>
      <c r="H2866" s="48">
        <v>89.402260999999996</v>
      </c>
      <c r="I2866" s="52">
        <f t="shared" si="328"/>
        <v>0.79412204131955866</v>
      </c>
      <c r="J2866" s="52">
        <f t="shared" ca="1" si="329"/>
        <v>1</v>
      </c>
      <c r="K2866" s="48">
        <f t="shared" si="324"/>
        <v>88.73</v>
      </c>
      <c r="L2866" s="48">
        <f t="shared" si="325"/>
        <v>89.51</v>
      </c>
      <c r="M2866" s="48">
        <f t="shared" si="326"/>
        <v>88.61</v>
      </c>
      <c r="N2866" s="48">
        <f t="shared" si="327"/>
        <v>89.4</v>
      </c>
      <c r="O2866" s="49">
        <f t="shared" ca="1" si="330"/>
        <v>54012200</v>
      </c>
    </row>
    <row r="2867" spans="1:15" x14ac:dyDescent="0.25">
      <c r="A2867">
        <v>2852</v>
      </c>
      <c r="B2867" s="93">
        <v>38057</v>
      </c>
      <c r="C2867" s="48">
        <v>112.400002</v>
      </c>
      <c r="D2867" s="48">
        <v>113.269997</v>
      </c>
      <c r="E2867" s="48">
        <v>111.099998</v>
      </c>
      <c r="F2867" s="48">
        <v>111.120003</v>
      </c>
      <c r="G2867" s="49">
        <v>89134800</v>
      </c>
      <c r="H2867" s="48">
        <v>88.242842999999993</v>
      </c>
      <c r="I2867" s="52">
        <f t="shared" si="328"/>
        <v>0.79412203579584129</v>
      </c>
      <c r="J2867" s="52">
        <f t="shared" ca="1" si="329"/>
        <v>1</v>
      </c>
      <c r="K2867" s="48">
        <f t="shared" si="324"/>
        <v>89.26</v>
      </c>
      <c r="L2867" s="48">
        <f t="shared" si="325"/>
        <v>89.95</v>
      </c>
      <c r="M2867" s="48">
        <f t="shared" si="326"/>
        <v>88.23</v>
      </c>
      <c r="N2867" s="48">
        <f t="shared" si="327"/>
        <v>88.24</v>
      </c>
      <c r="O2867" s="49">
        <f t="shared" ca="1" si="330"/>
        <v>89134800</v>
      </c>
    </row>
    <row r="2868" spans="1:15" x14ac:dyDescent="0.25">
      <c r="A2868">
        <v>2853</v>
      </c>
      <c r="B2868" s="93">
        <v>38056</v>
      </c>
      <c r="C2868" s="48">
        <v>114.720001</v>
      </c>
      <c r="D2868" s="48">
        <v>114.769997</v>
      </c>
      <c r="E2868" s="48">
        <v>112.55999799999999</v>
      </c>
      <c r="F2868" s="48">
        <v>112.58000199999999</v>
      </c>
      <c r="G2868" s="49">
        <v>67671800</v>
      </c>
      <c r="H2868" s="48">
        <v>89.402260999999996</v>
      </c>
      <c r="I2868" s="52">
        <f t="shared" si="328"/>
        <v>0.79412204131955866</v>
      </c>
      <c r="J2868" s="52">
        <f t="shared" ca="1" si="329"/>
        <v>1</v>
      </c>
      <c r="K2868" s="48">
        <f t="shared" si="324"/>
        <v>91.1</v>
      </c>
      <c r="L2868" s="48">
        <f t="shared" si="325"/>
        <v>91.14</v>
      </c>
      <c r="M2868" s="48">
        <f t="shared" si="326"/>
        <v>89.39</v>
      </c>
      <c r="N2868" s="48">
        <f t="shared" si="327"/>
        <v>89.4</v>
      </c>
      <c r="O2868" s="49">
        <f t="shared" ca="1" si="330"/>
        <v>67671800</v>
      </c>
    </row>
    <row r="2869" spans="1:15" x14ac:dyDescent="0.25">
      <c r="A2869">
        <v>2854</v>
      </c>
      <c r="B2869" s="93">
        <v>38055</v>
      </c>
      <c r="C2869" s="48">
        <v>115.099998</v>
      </c>
      <c r="D2869" s="48">
        <v>115.209999</v>
      </c>
      <c r="E2869" s="48">
        <v>114.239998</v>
      </c>
      <c r="F2869" s="48">
        <v>114.5</v>
      </c>
      <c r="G2869" s="49">
        <v>39746100</v>
      </c>
      <c r="H2869" s="48">
        <v>90.926974000000001</v>
      </c>
      <c r="I2869" s="52">
        <f t="shared" si="328"/>
        <v>0.79412204366812233</v>
      </c>
      <c r="J2869" s="52">
        <f t="shared" ca="1" si="329"/>
        <v>1</v>
      </c>
      <c r="K2869" s="48">
        <f t="shared" si="324"/>
        <v>91.4</v>
      </c>
      <c r="L2869" s="48">
        <f t="shared" si="325"/>
        <v>91.49</v>
      </c>
      <c r="M2869" s="48">
        <f t="shared" si="326"/>
        <v>90.72</v>
      </c>
      <c r="N2869" s="48">
        <f t="shared" si="327"/>
        <v>90.93</v>
      </c>
      <c r="O2869" s="49">
        <f t="shared" ca="1" si="330"/>
        <v>39746100</v>
      </c>
    </row>
    <row r="2870" spans="1:15" x14ac:dyDescent="0.25">
      <c r="A2870">
        <v>2855</v>
      </c>
      <c r="B2870" s="93">
        <v>38054</v>
      </c>
      <c r="C2870" s="48">
        <v>116.339996</v>
      </c>
      <c r="D2870" s="48">
        <v>116.620003</v>
      </c>
      <c r="E2870" s="48">
        <v>114.910004</v>
      </c>
      <c r="F2870" s="48">
        <v>114.959999</v>
      </c>
      <c r="G2870" s="49">
        <v>39281600</v>
      </c>
      <c r="H2870" s="48">
        <v>91.292269000000005</v>
      </c>
      <c r="I2870" s="52">
        <f t="shared" si="328"/>
        <v>0.79412204065868175</v>
      </c>
      <c r="J2870" s="52">
        <f t="shared" ca="1" si="329"/>
        <v>1</v>
      </c>
      <c r="K2870" s="48">
        <f t="shared" si="324"/>
        <v>92.39</v>
      </c>
      <c r="L2870" s="48">
        <f t="shared" si="325"/>
        <v>92.61</v>
      </c>
      <c r="M2870" s="48">
        <f t="shared" si="326"/>
        <v>91.25</v>
      </c>
      <c r="N2870" s="48">
        <f t="shared" si="327"/>
        <v>91.29</v>
      </c>
      <c r="O2870" s="49">
        <f t="shared" ca="1" si="330"/>
        <v>39281600</v>
      </c>
    </row>
    <row r="2871" spans="1:15" x14ac:dyDescent="0.25">
      <c r="A2871">
        <v>2856</v>
      </c>
      <c r="B2871" s="93">
        <v>38051</v>
      </c>
      <c r="C2871" s="48">
        <v>115.41999800000001</v>
      </c>
      <c r="D2871" s="48">
        <v>116.949997</v>
      </c>
      <c r="E2871" s="48">
        <v>115.279999</v>
      </c>
      <c r="F2871" s="48">
        <v>116.379997</v>
      </c>
      <c r="G2871" s="49">
        <v>55905600</v>
      </c>
      <c r="H2871" s="48">
        <v>92.419921000000002</v>
      </c>
      <c r="I2871" s="52">
        <f t="shared" si="328"/>
        <v>0.79412204315489032</v>
      </c>
      <c r="J2871" s="52">
        <f t="shared" ca="1" si="329"/>
        <v>1</v>
      </c>
      <c r="K2871" s="48">
        <f t="shared" si="324"/>
        <v>91.66</v>
      </c>
      <c r="L2871" s="48">
        <f t="shared" si="325"/>
        <v>92.87</v>
      </c>
      <c r="M2871" s="48">
        <f t="shared" si="326"/>
        <v>91.55</v>
      </c>
      <c r="N2871" s="48">
        <f t="shared" si="327"/>
        <v>92.42</v>
      </c>
      <c r="O2871" s="49">
        <f t="shared" ca="1" si="330"/>
        <v>55905600</v>
      </c>
    </row>
    <row r="2872" spans="1:15" x14ac:dyDescent="0.25">
      <c r="A2872">
        <v>2857</v>
      </c>
      <c r="B2872" s="93">
        <v>38050</v>
      </c>
      <c r="C2872" s="48">
        <v>115.720001</v>
      </c>
      <c r="D2872" s="48">
        <v>116.099998</v>
      </c>
      <c r="E2872" s="48">
        <v>115.519997</v>
      </c>
      <c r="F2872" s="48">
        <v>115.989998</v>
      </c>
      <c r="G2872" s="49">
        <v>21060000</v>
      </c>
      <c r="H2872" s="48">
        <v>92.110213999999999</v>
      </c>
      <c r="I2872" s="52">
        <f t="shared" si="328"/>
        <v>0.7941220414539536</v>
      </c>
      <c r="J2872" s="52">
        <f t="shared" ca="1" si="329"/>
        <v>1</v>
      </c>
      <c r="K2872" s="48">
        <f t="shared" si="324"/>
        <v>91.9</v>
      </c>
      <c r="L2872" s="48">
        <f t="shared" si="325"/>
        <v>92.2</v>
      </c>
      <c r="M2872" s="48">
        <f t="shared" si="326"/>
        <v>91.74</v>
      </c>
      <c r="N2872" s="48">
        <f t="shared" si="327"/>
        <v>92.11</v>
      </c>
      <c r="O2872" s="49">
        <f t="shared" ca="1" si="330"/>
        <v>21060000</v>
      </c>
    </row>
    <row r="2873" spans="1:15" x14ac:dyDescent="0.25">
      <c r="A2873">
        <v>2858</v>
      </c>
      <c r="B2873" s="93">
        <v>38049</v>
      </c>
      <c r="C2873" s="48">
        <v>115.25</v>
      </c>
      <c r="D2873" s="48">
        <v>115.870003</v>
      </c>
      <c r="E2873" s="48">
        <v>114.91999800000001</v>
      </c>
      <c r="F2873" s="48">
        <v>115.69000200000001</v>
      </c>
      <c r="G2873" s="49">
        <v>31346200</v>
      </c>
      <c r="H2873" s="48">
        <v>91.871981000000005</v>
      </c>
      <c r="I2873" s="52">
        <f t="shared" si="328"/>
        <v>0.79412204522219643</v>
      </c>
      <c r="J2873" s="52">
        <f t="shared" ca="1" si="329"/>
        <v>1</v>
      </c>
      <c r="K2873" s="48">
        <f t="shared" si="324"/>
        <v>91.52</v>
      </c>
      <c r="L2873" s="48">
        <f t="shared" si="325"/>
        <v>92.01</v>
      </c>
      <c r="M2873" s="48">
        <f t="shared" si="326"/>
        <v>91.26</v>
      </c>
      <c r="N2873" s="48">
        <f t="shared" si="327"/>
        <v>91.87</v>
      </c>
      <c r="O2873" s="49">
        <f t="shared" ca="1" si="330"/>
        <v>31346200</v>
      </c>
    </row>
    <row r="2874" spans="1:15" x14ac:dyDescent="0.25">
      <c r="A2874">
        <v>2859</v>
      </c>
      <c r="B2874" s="93">
        <v>38048</v>
      </c>
      <c r="C2874" s="48">
        <v>115.94000200000001</v>
      </c>
      <c r="D2874" s="48">
        <v>116.970001</v>
      </c>
      <c r="E2874" s="48">
        <v>115.230003</v>
      </c>
      <c r="F2874" s="48">
        <v>115.480003</v>
      </c>
      <c r="G2874" s="49">
        <v>38556400</v>
      </c>
      <c r="H2874" s="48">
        <v>91.705215999999993</v>
      </c>
      <c r="I2874" s="52">
        <f t="shared" si="328"/>
        <v>0.79412204379662166</v>
      </c>
      <c r="J2874" s="52">
        <f t="shared" ca="1" si="329"/>
        <v>1</v>
      </c>
      <c r="K2874" s="48">
        <f t="shared" si="324"/>
        <v>92.07</v>
      </c>
      <c r="L2874" s="48">
        <f t="shared" si="325"/>
        <v>92.89</v>
      </c>
      <c r="M2874" s="48">
        <f t="shared" si="326"/>
        <v>91.51</v>
      </c>
      <c r="N2874" s="48">
        <f t="shared" si="327"/>
        <v>91.71</v>
      </c>
      <c r="O2874" s="49">
        <f t="shared" ca="1" si="330"/>
        <v>38556400</v>
      </c>
    </row>
    <row r="2875" spans="1:15" x14ac:dyDescent="0.25">
      <c r="A2875">
        <v>2860</v>
      </c>
      <c r="B2875" s="93">
        <v>38047</v>
      </c>
      <c r="C2875" s="48">
        <v>115.43</v>
      </c>
      <c r="D2875" s="48">
        <v>116.339996</v>
      </c>
      <c r="E2875" s="48">
        <v>115.25</v>
      </c>
      <c r="F2875" s="48">
        <v>116.160004</v>
      </c>
      <c r="G2875" s="49">
        <v>33130800</v>
      </c>
      <c r="H2875" s="48">
        <v>92.245219000000006</v>
      </c>
      <c r="I2875" s="52">
        <f t="shared" si="328"/>
        <v>0.79412203704813922</v>
      </c>
      <c r="J2875" s="52">
        <f t="shared" ca="1" si="329"/>
        <v>1</v>
      </c>
      <c r="K2875" s="48">
        <f t="shared" si="324"/>
        <v>91.67</v>
      </c>
      <c r="L2875" s="48">
        <f t="shared" si="325"/>
        <v>92.39</v>
      </c>
      <c r="M2875" s="48">
        <f t="shared" si="326"/>
        <v>91.52</v>
      </c>
      <c r="N2875" s="48">
        <f t="shared" si="327"/>
        <v>92.25</v>
      </c>
      <c r="O2875" s="49">
        <f t="shared" ca="1" si="330"/>
        <v>33130800</v>
      </c>
    </row>
    <row r="2876" spans="1:15" x14ac:dyDescent="0.25">
      <c r="A2876">
        <v>2861</v>
      </c>
      <c r="B2876" s="93">
        <v>38044</v>
      </c>
      <c r="C2876" s="48">
        <v>115.19000200000001</v>
      </c>
      <c r="D2876" s="48">
        <v>115.739998</v>
      </c>
      <c r="E2876" s="48">
        <v>114.629997</v>
      </c>
      <c r="F2876" s="48">
        <v>115.019997</v>
      </c>
      <c r="G2876" s="49">
        <v>39312000</v>
      </c>
      <c r="H2876" s="48">
        <v>91.339913999999993</v>
      </c>
      <c r="I2876" s="52">
        <f t="shared" si="328"/>
        <v>0.79412203427548334</v>
      </c>
      <c r="J2876" s="52">
        <f t="shared" ca="1" si="329"/>
        <v>1</v>
      </c>
      <c r="K2876" s="48">
        <f t="shared" si="324"/>
        <v>91.47</v>
      </c>
      <c r="L2876" s="48">
        <f t="shared" si="325"/>
        <v>91.91</v>
      </c>
      <c r="M2876" s="48">
        <f t="shared" si="326"/>
        <v>91.03</v>
      </c>
      <c r="N2876" s="48">
        <f t="shared" si="327"/>
        <v>91.34</v>
      </c>
      <c r="O2876" s="49">
        <f t="shared" ca="1" si="330"/>
        <v>39312000</v>
      </c>
    </row>
    <row r="2877" spans="1:15" x14ac:dyDescent="0.25">
      <c r="A2877">
        <v>2862</v>
      </c>
      <c r="B2877" s="93">
        <v>38043</v>
      </c>
      <c r="C2877" s="48">
        <v>114.610001</v>
      </c>
      <c r="D2877" s="48">
        <v>115.290001</v>
      </c>
      <c r="E2877" s="48">
        <v>114.339996</v>
      </c>
      <c r="F2877" s="48">
        <v>114.94000200000001</v>
      </c>
      <c r="G2877" s="49">
        <v>29683000</v>
      </c>
      <c r="H2877" s="48">
        <v>91.276388999999995</v>
      </c>
      <c r="I2877" s="52">
        <f t="shared" si="328"/>
        <v>0.7941220411671821</v>
      </c>
      <c r="J2877" s="52">
        <f t="shared" ca="1" si="329"/>
        <v>1</v>
      </c>
      <c r="K2877" s="48">
        <f t="shared" si="324"/>
        <v>91.01</v>
      </c>
      <c r="L2877" s="48">
        <f t="shared" si="325"/>
        <v>91.55</v>
      </c>
      <c r="M2877" s="48">
        <f t="shared" si="326"/>
        <v>90.8</v>
      </c>
      <c r="N2877" s="48">
        <f t="shared" si="327"/>
        <v>91.28</v>
      </c>
      <c r="O2877" s="49">
        <f t="shared" ca="1" si="330"/>
        <v>29683000</v>
      </c>
    </row>
    <row r="2878" spans="1:15" x14ac:dyDescent="0.25">
      <c r="A2878">
        <v>2863</v>
      </c>
      <c r="B2878" s="93">
        <v>38042</v>
      </c>
      <c r="C2878" s="48">
        <v>114.459999</v>
      </c>
      <c r="D2878" s="48">
        <v>115.05999799999999</v>
      </c>
      <c r="E2878" s="48">
        <v>114.32</v>
      </c>
      <c r="F2878" s="48">
        <v>114.870003</v>
      </c>
      <c r="G2878" s="49">
        <v>31213600</v>
      </c>
      <c r="H2878" s="48">
        <v>91.220800999999994</v>
      </c>
      <c r="I2878" s="52">
        <f t="shared" si="328"/>
        <v>0.7941220389800111</v>
      </c>
      <c r="J2878" s="52">
        <f t="shared" ca="1" si="329"/>
        <v>1</v>
      </c>
      <c r="K2878" s="48">
        <f t="shared" si="324"/>
        <v>90.9</v>
      </c>
      <c r="L2878" s="48">
        <f t="shared" si="325"/>
        <v>91.37</v>
      </c>
      <c r="M2878" s="48">
        <f t="shared" si="326"/>
        <v>90.78</v>
      </c>
      <c r="N2878" s="48">
        <f t="shared" si="327"/>
        <v>91.22</v>
      </c>
      <c r="O2878" s="49">
        <f t="shared" ca="1" si="330"/>
        <v>31213600</v>
      </c>
    </row>
    <row r="2879" spans="1:15" x14ac:dyDescent="0.25">
      <c r="A2879">
        <v>2864</v>
      </c>
      <c r="B2879" s="93">
        <v>38041</v>
      </c>
      <c r="C2879" s="48">
        <v>114.269997</v>
      </c>
      <c r="D2879" s="48">
        <v>114.989998</v>
      </c>
      <c r="E2879" s="48">
        <v>113.029999</v>
      </c>
      <c r="F2879" s="48">
        <v>114.389999</v>
      </c>
      <c r="G2879" s="49">
        <v>43953000</v>
      </c>
      <c r="H2879" s="48">
        <v>90.839619999999996</v>
      </c>
      <c r="I2879" s="52">
        <f t="shared" si="328"/>
        <v>0.7941220455819743</v>
      </c>
      <c r="J2879" s="52">
        <f t="shared" ca="1" si="329"/>
        <v>1</v>
      </c>
      <c r="K2879" s="48">
        <f t="shared" si="324"/>
        <v>90.74</v>
      </c>
      <c r="L2879" s="48">
        <f t="shared" si="325"/>
        <v>91.32</v>
      </c>
      <c r="M2879" s="48">
        <f t="shared" si="326"/>
        <v>89.76</v>
      </c>
      <c r="N2879" s="48">
        <f t="shared" si="327"/>
        <v>90.84</v>
      </c>
      <c r="O2879" s="49">
        <f t="shared" ca="1" si="330"/>
        <v>43953000</v>
      </c>
    </row>
    <row r="2880" spans="1:15" x14ac:dyDescent="0.25">
      <c r="A2880">
        <v>2865</v>
      </c>
      <c r="B2880" s="93">
        <v>38040</v>
      </c>
      <c r="C2880" s="48">
        <v>115.220001</v>
      </c>
      <c r="D2880" s="48">
        <v>115.260002</v>
      </c>
      <c r="E2880" s="48">
        <v>114.16999800000001</v>
      </c>
      <c r="F2880" s="48">
        <v>114.589996</v>
      </c>
      <c r="G2880" s="49">
        <v>36357000</v>
      </c>
      <c r="H2880" s="48">
        <v>90.998441999999997</v>
      </c>
      <c r="I2880" s="52">
        <f t="shared" si="328"/>
        <v>0.79412204534853115</v>
      </c>
      <c r="J2880" s="52">
        <f t="shared" ca="1" si="329"/>
        <v>1</v>
      </c>
      <c r="K2880" s="48">
        <f t="shared" si="324"/>
        <v>91.5</v>
      </c>
      <c r="L2880" s="48">
        <f t="shared" si="325"/>
        <v>91.53</v>
      </c>
      <c r="M2880" s="48">
        <f t="shared" si="326"/>
        <v>90.66</v>
      </c>
      <c r="N2880" s="48">
        <f t="shared" si="327"/>
        <v>91</v>
      </c>
      <c r="O2880" s="49">
        <f t="shared" ca="1" si="330"/>
        <v>36357000</v>
      </c>
    </row>
    <row r="2881" spans="1:15" x14ac:dyDescent="0.25">
      <c r="A2881">
        <v>2866</v>
      </c>
      <c r="B2881" s="93">
        <v>38037</v>
      </c>
      <c r="C2881" s="48">
        <v>115.480003</v>
      </c>
      <c r="D2881" s="48">
        <v>115.55999799999999</v>
      </c>
      <c r="E2881" s="48">
        <v>114.32</v>
      </c>
      <c r="F2881" s="48">
        <v>114.879997</v>
      </c>
      <c r="G2881" s="49">
        <v>46728800</v>
      </c>
      <c r="H2881" s="48">
        <v>91.228738000000007</v>
      </c>
      <c r="I2881" s="52">
        <f t="shared" si="328"/>
        <v>0.79412204371836814</v>
      </c>
      <c r="J2881" s="52">
        <f t="shared" ca="1" si="329"/>
        <v>1</v>
      </c>
      <c r="K2881" s="48">
        <f t="shared" si="324"/>
        <v>91.71</v>
      </c>
      <c r="L2881" s="48">
        <f t="shared" si="325"/>
        <v>91.77</v>
      </c>
      <c r="M2881" s="48">
        <f t="shared" si="326"/>
        <v>90.78</v>
      </c>
      <c r="N2881" s="48">
        <f t="shared" si="327"/>
        <v>91.23</v>
      </c>
      <c r="O2881" s="49">
        <f t="shared" ca="1" si="330"/>
        <v>46728800</v>
      </c>
    </row>
    <row r="2882" spans="1:15" x14ac:dyDescent="0.25">
      <c r="A2882">
        <v>2867</v>
      </c>
      <c r="B2882" s="93">
        <v>38036</v>
      </c>
      <c r="C2882" s="48">
        <v>116.33000199999999</v>
      </c>
      <c r="D2882" s="48">
        <v>116.389999</v>
      </c>
      <c r="E2882" s="48">
        <v>115.05999799999999</v>
      </c>
      <c r="F2882" s="48">
        <v>115.230003</v>
      </c>
      <c r="G2882" s="49">
        <v>51146200</v>
      </c>
      <c r="H2882" s="48">
        <v>91.506685000000004</v>
      </c>
      <c r="I2882" s="52">
        <f t="shared" si="328"/>
        <v>0.79412203955249405</v>
      </c>
      <c r="J2882" s="52">
        <f t="shared" ca="1" si="329"/>
        <v>1</v>
      </c>
      <c r="K2882" s="48">
        <f t="shared" si="324"/>
        <v>92.38</v>
      </c>
      <c r="L2882" s="48">
        <f t="shared" si="325"/>
        <v>92.43</v>
      </c>
      <c r="M2882" s="48">
        <f t="shared" si="326"/>
        <v>91.37</v>
      </c>
      <c r="N2882" s="48">
        <f t="shared" si="327"/>
        <v>91.51</v>
      </c>
      <c r="O2882" s="49">
        <f t="shared" ca="1" si="330"/>
        <v>51146200</v>
      </c>
    </row>
    <row r="2883" spans="1:15" x14ac:dyDescent="0.25">
      <c r="A2883">
        <v>2868</v>
      </c>
      <c r="B2883" s="93">
        <v>38035</v>
      </c>
      <c r="C2883" s="48">
        <v>116.199997</v>
      </c>
      <c r="D2883" s="48">
        <v>116.599998</v>
      </c>
      <c r="E2883" s="48">
        <v>115.349998</v>
      </c>
      <c r="F2883" s="48">
        <v>115.660004</v>
      </c>
      <c r="G2883" s="49">
        <v>28618000</v>
      </c>
      <c r="H2883" s="48">
        <v>91.848157999999998</v>
      </c>
      <c r="I2883" s="52">
        <f t="shared" si="328"/>
        <v>0.79412203720829888</v>
      </c>
      <c r="J2883" s="52">
        <f t="shared" ca="1" si="329"/>
        <v>1</v>
      </c>
      <c r="K2883" s="48">
        <f t="shared" si="324"/>
        <v>92.28</v>
      </c>
      <c r="L2883" s="48">
        <f t="shared" si="325"/>
        <v>92.59</v>
      </c>
      <c r="M2883" s="48">
        <f t="shared" si="326"/>
        <v>91.6</v>
      </c>
      <c r="N2883" s="48">
        <f t="shared" si="327"/>
        <v>91.85</v>
      </c>
      <c r="O2883" s="49">
        <f t="shared" ca="1" si="330"/>
        <v>28618000</v>
      </c>
    </row>
    <row r="2884" spans="1:15" x14ac:dyDescent="0.25">
      <c r="A2884">
        <v>2869</v>
      </c>
      <c r="B2884" s="93">
        <v>38034</v>
      </c>
      <c r="C2884" s="48">
        <v>115.849998</v>
      </c>
      <c r="D2884" s="48">
        <v>116.43</v>
      </c>
      <c r="E2884" s="48">
        <v>115.769997</v>
      </c>
      <c r="F2884" s="48">
        <v>116.16999800000001</v>
      </c>
      <c r="G2884" s="49">
        <v>23984300</v>
      </c>
      <c r="H2884" s="48">
        <v>92.253156000000004</v>
      </c>
      <c r="I2884" s="52">
        <f t="shared" si="328"/>
        <v>0.79412204173404566</v>
      </c>
      <c r="J2884" s="52">
        <f t="shared" ca="1" si="329"/>
        <v>1</v>
      </c>
      <c r="K2884" s="48">
        <f t="shared" si="324"/>
        <v>92</v>
      </c>
      <c r="L2884" s="48">
        <f t="shared" si="325"/>
        <v>92.46</v>
      </c>
      <c r="M2884" s="48">
        <f t="shared" si="326"/>
        <v>91.94</v>
      </c>
      <c r="N2884" s="48">
        <f t="shared" si="327"/>
        <v>92.25</v>
      </c>
      <c r="O2884" s="49">
        <f t="shared" ca="1" si="330"/>
        <v>23984300</v>
      </c>
    </row>
    <row r="2885" spans="1:15" x14ac:dyDescent="0.25">
      <c r="A2885">
        <v>2870</v>
      </c>
      <c r="B2885" s="93">
        <v>38030</v>
      </c>
      <c r="C2885" s="48">
        <v>115.82</v>
      </c>
      <c r="D2885" s="48">
        <v>116.199997</v>
      </c>
      <c r="E2885" s="48">
        <v>114.75</v>
      </c>
      <c r="F2885" s="48">
        <v>115.129997</v>
      </c>
      <c r="G2885" s="49">
        <v>44739900</v>
      </c>
      <c r="H2885" s="48">
        <v>91.427267999999998</v>
      </c>
      <c r="I2885" s="52">
        <f t="shared" si="328"/>
        <v>0.79412203928051861</v>
      </c>
      <c r="J2885" s="52">
        <f t="shared" ca="1" si="329"/>
        <v>1</v>
      </c>
      <c r="K2885" s="48">
        <f t="shared" si="324"/>
        <v>91.98</v>
      </c>
      <c r="L2885" s="48">
        <f t="shared" si="325"/>
        <v>92.28</v>
      </c>
      <c r="M2885" s="48">
        <f t="shared" si="326"/>
        <v>91.13</v>
      </c>
      <c r="N2885" s="48">
        <f t="shared" si="327"/>
        <v>91.43</v>
      </c>
      <c r="O2885" s="49">
        <f t="shared" ca="1" si="330"/>
        <v>44739900</v>
      </c>
    </row>
    <row r="2886" spans="1:15" x14ac:dyDescent="0.25">
      <c r="A2886">
        <v>2871</v>
      </c>
      <c r="B2886" s="93">
        <v>38029</v>
      </c>
      <c r="C2886" s="48">
        <v>115.970001</v>
      </c>
      <c r="D2886" s="48">
        <v>116.269997</v>
      </c>
      <c r="E2886" s="48">
        <v>115.58000199999999</v>
      </c>
      <c r="F2886" s="48">
        <v>115.650002</v>
      </c>
      <c r="G2886" s="49">
        <v>27814700</v>
      </c>
      <c r="H2886" s="48">
        <v>91.840215000000001</v>
      </c>
      <c r="I2886" s="52">
        <f t="shared" si="328"/>
        <v>0.79412203555344518</v>
      </c>
      <c r="J2886" s="52">
        <f t="shared" ca="1" si="329"/>
        <v>1</v>
      </c>
      <c r="K2886" s="48">
        <f t="shared" si="324"/>
        <v>92.09</v>
      </c>
      <c r="L2886" s="48">
        <f t="shared" si="325"/>
        <v>92.33</v>
      </c>
      <c r="M2886" s="48">
        <f t="shared" si="326"/>
        <v>91.78</v>
      </c>
      <c r="N2886" s="48">
        <f t="shared" si="327"/>
        <v>91.84</v>
      </c>
      <c r="O2886" s="49">
        <f t="shared" ca="1" si="330"/>
        <v>27814700</v>
      </c>
    </row>
    <row r="2887" spans="1:15" x14ac:dyDescent="0.25">
      <c r="A2887">
        <v>2872</v>
      </c>
      <c r="B2887" s="93">
        <v>38028</v>
      </c>
      <c r="C2887" s="48">
        <v>114.849998</v>
      </c>
      <c r="D2887" s="48">
        <v>116.389999</v>
      </c>
      <c r="E2887" s="48">
        <v>114.16999800000001</v>
      </c>
      <c r="F2887" s="48">
        <v>116.07</v>
      </c>
      <c r="G2887" s="49">
        <v>42965700</v>
      </c>
      <c r="H2887" s="48">
        <v>92.173744999999997</v>
      </c>
      <c r="I2887" s="52">
        <f t="shared" si="328"/>
        <v>0.79412203842508833</v>
      </c>
      <c r="J2887" s="52">
        <f t="shared" ca="1" si="329"/>
        <v>1</v>
      </c>
      <c r="K2887" s="48">
        <f t="shared" si="324"/>
        <v>91.2</v>
      </c>
      <c r="L2887" s="48">
        <f t="shared" si="325"/>
        <v>92.43</v>
      </c>
      <c r="M2887" s="48">
        <f t="shared" si="326"/>
        <v>90.66</v>
      </c>
      <c r="N2887" s="48">
        <f t="shared" si="327"/>
        <v>92.17</v>
      </c>
      <c r="O2887" s="49">
        <f t="shared" ca="1" si="330"/>
        <v>42965700</v>
      </c>
    </row>
    <row r="2888" spans="1:15" x14ac:dyDescent="0.25">
      <c r="A2888">
        <v>2873</v>
      </c>
      <c r="B2888" s="93">
        <v>38027</v>
      </c>
      <c r="C2888" s="48">
        <v>114.279999</v>
      </c>
      <c r="D2888" s="48">
        <v>115.139999</v>
      </c>
      <c r="E2888" s="48">
        <v>114.260002</v>
      </c>
      <c r="F2888" s="48">
        <v>114.849998</v>
      </c>
      <c r="G2888" s="49">
        <v>27908100</v>
      </c>
      <c r="H2888" s="48">
        <v>91.204915</v>
      </c>
      <c r="I2888" s="52">
        <f t="shared" si="328"/>
        <v>0.79412204256198593</v>
      </c>
      <c r="J2888" s="52">
        <f t="shared" ca="1" si="329"/>
        <v>1</v>
      </c>
      <c r="K2888" s="48">
        <f t="shared" si="324"/>
        <v>90.75</v>
      </c>
      <c r="L2888" s="48">
        <f t="shared" si="325"/>
        <v>91.44</v>
      </c>
      <c r="M2888" s="48">
        <f t="shared" si="326"/>
        <v>90.74</v>
      </c>
      <c r="N2888" s="48">
        <f t="shared" si="327"/>
        <v>91.2</v>
      </c>
      <c r="O2888" s="49">
        <f t="shared" ca="1" si="330"/>
        <v>27908100</v>
      </c>
    </row>
    <row r="2889" spans="1:15" x14ac:dyDescent="0.25">
      <c r="A2889">
        <v>2874</v>
      </c>
      <c r="B2889" s="93">
        <v>38026</v>
      </c>
      <c r="C2889" s="48">
        <v>114.66999800000001</v>
      </c>
      <c r="D2889" s="48">
        <v>114.870003</v>
      </c>
      <c r="E2889" s="48">
        <v>114.290001</v>
      </c>
      <c r="F2889" s="48">
        <v>114.480003</v>
      </c>
      <c r="G2889" s="49">
        <v>24851300</v>
      </c>
      <c r="H2889" s="48">
        <v>90.911094000000006</v>
      </c>
      <c r="I2889" s="52">
        <f t="shared" si="328"/>
        <v>0.79412204417919174</v>
      </c>
      <c r="J2889" s="52">
        <f t="shared" ca="1" si="329"/>
        <v>1</v>
      </c>
      <c r="K2889" s="48">
        <f t="shared" si="324"/>
        <v>91.06</v>
      </c>
      <c r="L2889" s="48">
        <f t="shared" si="325"/>
        <v>91.22</v>
      </c>
      <c r="M2889" s="48">
        <f t="shared" si="326"/>
        <v>90.76</v>
      </c>
      <c r="N2889" s="48">
        <f t="shared" si="327"/>
        <v>90.91</v>
      </c>
      <c r="O2889" s="49">
        <f t="shared" ca="1" si="330"/>
        <v>24851300</v>
      </c>
    </row>
    <row r="2890" spans="1:15" x14ac:dyDescent="0.25">
      <c r="A2890">
        <v>2875</v>
      </c>
      <c r="B2890" s="93">
        <v>38023</v>
      </c>
      <c r="C2890" s="48">
        <v>113.41999800000001</v>
      </c>
      <c r="D2890" s="48">
        <v>114.699997</v>
      </c>
      <c r="E2890" s="48">
        <v>113.199997</v>
      </c>
      <c r="F2890" s="48">
        <v>114.449997</v>
      </c>
      <c r="G2890" s="49">
        <v>37216000</v>
      </c>
      <c r="H2890" s="48">
        <v>90.887264999999999</v>
      </c>
      <c r="I2890" s="52">
        <f t="shared" si="328"/>
        <v>0.79412203916440471</v>
      </c>
      <c r="J2890" s="52">
        <f t="shared" ca="1" si="329"/>
        <v>1</v>
      </c>
      <c r="K2890" s="48">
        <f t="shared" si="324"/>
        <v>90.07</v>
      </c>
      <c r="L2890" s="48">
        <f t="shared" si="325"/>
        <v>91.09</v>
      </c>
      <c r="M2890" s="48">
        <f t="shared" si="326"/>
        <v>89.89</v>
      </c>
      <c r="N2890" s="48">
        <f t="shared" si="327"/>
        <v>90.89</v>
      </c>
      <c r="O2890" s="49">
        <f t="shared" ca="1" si="330"/>
        <v>37216000</v>
      </c>
    </row>
    <row r="2891" spans="1:15" x14ac:dyDescent="0.25">
      <c r="A2891">
        <v>2876</v>
      </c>
      <c r="B2891" s="93">
        <v>38022</v>
      </c>
      <c r="C2891" s="48">
        <v>113.16999800000001</v>
      </c>
      <c r="D2891" s="48">
        <v>113.540001</v>
      </c>
      <c r="E2891" s="48">
        <v>112.779999</v>
      </c>
      <c r="F2891" s="48">
        <v>113.18</v>
      </c>
      <c r="G2891" s="49">
        <v>37226800</v>
      </c>
      <c r="H2891" s="48">
        <v>89.878732999999997</v>
      </c>
      <c r="I2891" s="52">
        <f t="shared" si="328"/>
        <v>0.79412204453083579</v>
      </c>
      <c r="J2891" s="52">
        <f t="shared" ca="1" si="329"/>
        <v>1</v>
      </c>
      <c r="K2891" s="48">
        <f t="shared" si="324"/>
        <v>89.87</v>
      </c>
      <c r="L2891" s="48">
        <f t="shared" si="325"/>
        <v>90.16</v>
      </c>
      <c r="M2891" s="48">
        <f t="shared" si="326"/>
        <v>89.56</v>
      </c>
      <c r="N2891" s="48">
        <f t="shared" si="327"/>
        <v>89.88</v>
      </c>
      <c r="O2891" s="49">
        <f t="shared" ca="1" si="330"/>
        <v>37226800</v>
      </c>
    </row>
    <row r="2892" spans="1:15" x14ac:dyDescent="0.25">
      <c r="A2892">
        <v>2877</v>
      </c>
      <c r="B2892" s="93">
        <v>38021</v>
      </c>
      <c r="C2892" s="48">
        <v>113.19000200000001</v>
      </c>
      <c r="D2892" s="48">
        <v>113.730003</v>
      </c>
      <c r="E2892" s="48">
        <v>112.790001</v>
      </c>
      <c r="F2892" s="48">
        <v>112.849998</v>
      </c>
      <c r="G2892" s="49">
        <v>39332600</v>
      </c>
      <c r="H2892" s="48">
        <v>89.616670999999997</v>
      </c>
      <c r="I2892" s="52">
        <f t="shared" si="328"/>
        <v>0.79412204331629666</v>
      </c>
      <c r="J2892" s="52">
        <f t="shared" ca="1" si="329"/>
        <v>1</v>
      </c>
      <c r="K2892" s="48">
        <f t="shared" si="324"/>
        <v>89.89</v>
      </c>
      <c r="L2892" s="48">
        <f t="shared" si="325"/>
        <v>90.32</v>
      </c>
      <c r="M2892" s="48">
        <f t="shared" si="326"/>
        <v>89.57</v>
      </c>
      <c r="N2892" s="48">
        <f t="shared" si="327"/>
        <v>89.62</v>
      </c>
      <c r="O2892" s="49">
        <f t="shared" ca="1" si="330"/>
        <v>39332600</v>
      </c>
    </row>
    <row r="2893" spans="1:15" x14ac:dyDescent="0.25">
      <c r="A2893">
        <v>2878</v>
      </c>
      <c r="B2893" s="93">
        <v>38020</v>
      </c>
      <c r="C2893" s="48">
        <v>113.739998</v>
      </c>
      <c r="D2893" s="48">
        <v>114.139999</v>
      </c>
      <c r="E2893" s="48">
        <v>113.44000200000001</v>
      </c>
      <c r="F2893" s="48">
        <v>113.779999</v>
      </c>
      <c r="G2893" s="49">
        <v>25093500</v>
      </c>
      <c r="H2893" s="48">
        <v>90.355204999999998</v>
      </c>
      <c r="I2893" s="52">
        <f t="shared" si="328"/>
        <v>0.79412204072879267</v>
      </c>
      <c r="J2893" s="52">
        <f t="shared" ca="1" si="329"/>
        <v>1</v>
      </c>
      <c r="K2893" s="48">
        <f t="shared" si="324"/>
        <v>90.32</v>
      </c>
      <c r="L2893" s="48">
        <f t="shared" si="325"/>
        <v>90.64</v>
      </c>
      <c r="M2893" s="48">
        <f t="shared" si="326"/>
        <v>90.09</v>
      </c>
      <c r="N2893" s="48">
        <f t="shared" si="327"/>
        <v>90.36</v>
      </c>
      <c r="O2893" s="49">
        <f t="shared" ca="1" si="330"/>
        <v>25093500</v>
      </c>
    </row>
    <row r="2894" spans="1:15" x14ac:dyDescent="0.25">
      <c r="A2894">
        <v>2879</v>
      </c>
      <c r="B2894" s="93">
        <v>38019</v>
      </c>
      <c r="C2894" s="48">
        <v>113.699997</v>
      </c>
      <c r="D2894" s="48">
        <v>114.68</v>
      </c>
      <c r="E2894" s="48">
        <v>113.120003</v>
      </c>
      <c r="F2894" s="48">
        <v>113.970001</v>
      </c>
      <c r="G2894" s="49">
        <v>38832400</v>
      </c>
      <c r="H2894" s="48">
        <v>90.50609</v>
      </c>
      <c r="I2894" s="52">
        <f t="shared" si="328"/>
        <v>0.79412204269437536</v>
      </c>
      <c r="J2894" s="52">
        <f t="shared" ca="1" si="329"/>
        <v>1</v>
      </c>
      <c r="K2894" s="48">
        <f t="shared" si="324"/>
        <v>90.29</v>
      </c>
      <c r="L2894" s="48">
        <f t="shared" si="325"/>
        <v>91.07</v>
      </c>
      <c r="M2894" s="48">
        <f t="shared" si="326"/>
        <v>89.83</v>
      </c>
      <c r="N2894" s="48">
        <f t="shared" si="327"/>
        <v>90.51</v>
      </c>
      <c r="O2894" s="49">
        <f t="shared" ca="1" si="330"/>
        <v>38832400</v>
      </c>
    </row>
    <row r="2895" spans="1:15" x14ac:dyDescent="0.25">
      <c r="A2895">
        <v>2880</v>
      </c>
      <c r="B2895" s="93">
        <v>38016</v>
      </c>
      <c r="C2895" s="48">
        <v>113.519997</v>
      </c>
      <c r="D2895" s="48">
        <v>113.720001</v>
      </c>
      <c r="E2895" s="48">
        <v>113.089996</v>
      </c>
      <c r="F2895" s="48">
        <v>113.480003</v>
      </c>
      <c r="G2895" s="49">
        <v>30984400</v>
      </c>
      <c r="H2895" s="48">
        <v>90.116972000000004</v>
      </c>
      <c r="I2895" s="52">
        <f t="shared" si="328"/>
        <v>0.79412204456850433</v>
      </c>
      <c r="J2895" s="52">
        <f t="shared" ca="1" si="329"/>
        <v>1</v>
      </c>
      <c r="K2895" s="48">
        <f t="shared" si="324"/>
        <v>90.15</v>
      </c>
      <c r="L2895" s="48">
        <f t="shared" si="325"/>
        <v>90.31</v>
      </c>
      <c r="M2895" s="48">
        <f t="shared" si="326"/>
        <v>89.81</v>
      </c>
      <c r="N2895" s="48">
        <f t="shared" si="327"/>
        <v>90.12</v>
      </c>
      <c r="O2895" s="49">
        <f t="shared" ca="1" si="330"/>
        <v>30984400</v>
      </c>
    </row>
    <row r="2896" spans="1:15" x14ac:dyDescent="0.25">
      <c r="A2896">
        <v>2881</v>
      </c>
      <c r="B2896" s="93">
        <v>38015</v>
      </c>
      <c r="C2896" s="48">
        <v>113.55999799999999</v>
      </c>
      <c r="D2896" s="48">
        <v>113.849998</v>
      </c>
      <c r="E2896" s="48">
        <v>112.55999799999999</v>
      </c>
      <c r="F2896" s="48">
        <v>113.480003</v>
      </c>
      <c r="G2896" s="49">
        <v>60117100</v>
      </c>
      <c r="H2896" s="48">
        <v>90.116972000000004</v>
      </c>
      <c r="I2896" s="52">
        <f t="shared" si="328"/>
        <v>0.79412204456850433</v>
      </c>
      <c r="J2896" s="52">
        <f t="shared" ca="1" si="329"/>
        <v>1</v>
      </c>
      <c r="K2896" s="48">
        <f t="shared" ref="K2896:K2959" si="331">ROUND($I2896*C2896,2)</f>
        <v>90.18</v>
      </c>
      <c r="L2896" s="48">
        <f t="shared" ref="L2896:L2959" si="332">ROUND($I2896*D2896,2)</f>
        <v>90.41</v>
      </c>
      <c r="M2896" s="48">
        <f t="shared" ref="M2896:M2959" si="333">ROUND($I2896*E2896,2)</f>
        <v>89.39</v>
      </c>
      <c r="N2896" s="48">
        <f t="shared" ref="N2896:N2959" si="334">ROUND($I2896*F2896,2)</f>
        <v>90.12</v>
      </c>
      <c r="O2896" s="49">
        <f t="shared" ca="1" si="330"/>
        <v>60117100</v>
      </c>
    </row>
    <row r="2897" spans="1:15" x14ac:dyDescent="0.25">
      <c r="A2897">
        <v>2882</v>
      </c>
      <c r="B2897" s="93">
        <v>38014</v>
      </c>
      <c r="C2897" s="48">
        <v>114.980003</v>
      </c>
      <c r="D2897" s="48">
        <v>115.279999</v>
      </c>
      <c r="E2897" s="48">
        <v>112.94000200000001</v>
      </c>
      <c r="F2897" s="48">
        <v>113.370003</v>
      </c>
      <c r="G2897" s="49">
        <v>52621300</v>
      </c>
      <c r="H2897" s="48">
        <v>90.029617999999999</v>
      </c>
      <c r="I2897" s="52">
        <f t="shared" si="328"/>
        <v>0.79412203949575622</v>
      </c>
      <c r="J2897" s="52">
        <f t="shared" ca="1" si="329"/>
        <v>1</v>
      </c>
      <c r="K2897" s="48">
        <f t="shared" si="331"/>
        <v>91.31</v>
      </c>
      <c r="L2897" s="48">
        <f t="shared" si="332"/>
        <v>91.55</v>
      </c>
      <c r="M2897" s="48">
        <f t="shared" si="333"/>
        <v>89.69</v>
      </c>
      <c r="N2897" s="48">
        <f t="shared" si="334"/>
        <v>90.03</v>
      </c>
      <c r="O2897" s="49">
        <f t="shared" ca="1" si="330"/>
        <v>52621300</v>
      </c>
    </row>
    <row r="2898" spans="1:15" x14ac:dyDescent="0.25">
      <c r="A2898">
        <v>2883</v>
      </c>
      <c r="B2898" s="93">
        <v>38013</v>
      </c>
      <c r="C2898" s="48">
        <v>115.75</v>
      </c>
      <c r="D2898" s="48">
        <v>116.5</v>
      </c>
      <c r="E2898" s="48">
        <v>114.650002</v>
      </c>
      <c r="F2898" s="48">
        <v>114.68</v>
      </c>
      <c r="G2898" s="49">
        <v>35322800</v>
      </c>
      <c r="H2898" s="48">
        <v>91.069916000000006</v>
      </c>
      <c r="I2898" s="52">
        <f t="shared" ref="I2898:I2961" si="335">H2898/F2898</f>
        <v>0.79412204394837815</v>
      </c>
      <c r="J2898" s="52">
        <f t="shared" ref="J2898:J2961" ca="1" si="336">INDEX(OFFSET($T$15,0,0,$S$13+1,1),MATCH(B2898,OFFSET($Q$15,0,0,$S$13+1,1),-1))</f>
        <v>1</v>
      </c>
      <c r="K2898" s="48">
        <f t="shared" si="331"/>
        <v>91.92</v>
      </c>
      <c r="L2898" s="48">
        <f t="shared" si="332"/>
        <v>92.52</v>
      </c>
      <c r="M2898" s="48">
        <f t="shared" si="333"/>
        <v>91.05</v>
      </c>
      <c r="N2898" s="48">
        <f t="shared" si="334"/>
        <v>91.07</v>
      </c>
      <c r="O2898" s="49">
        <f t="shared" ref="O2898:O2961" ca="1" si="337">G2898*J2898</f>
        <v>35322800</v>
      </c>
    </row>
    <row r="2899" spans="1:15" x14ac:dyDescent="0.25">
      <c r="A2899">
        <v>2884</v>
      </c>
      <c r="B2899" s="93">
        <v>38012</v>
      </c>
      <c r="C2899" s="48">
        <v>114.389999</v>
      </c>
      <c r="D2899" s="48">
        <v>115.93</v>
      </c>
      <c r="E2899" s="48">
        <v>114.379997</v>
      </c>
      <c r="F2899" s="48">
        <v>115.870003</v>
      </c>
      <c r="G2899" s="49">
        <v>30460600</v>
      </c>
      <c r="H2899" s="48">
        <v>92.014922999999996</v>
      </c>
      <c r="I2899" s="52">
        <f t="shared" si="335"/>
        <v>0.79412203864359954</v>
      </c>
      <c r="J2899" s="52">
        <f t="shared" ca="1" si="336"/>
        <v>1</v>
      </c>
      <c r="K2899" s="48">
        <f t="shared" si="331"/>
        <v>90.84</v>
      </c>
      <c r="L2899" s="48">
        <f t="shared" si="332"/>
        <v>92.06</v>
      </c>
      <c r="M2899" s="48">
        <f t="shared" si="333"/>
        <v>90.83</v>
      </c>
      <c r="N2899" s="48">
        <f t="shared" si="334"/>
        <v>92.01</v>
      </c>
      <c r="O2899" s="49">
        <f t="shared" ca="1" si="337"/>
        <v>30460600</v>
      </c>
    </row>
    <row r="2900" spans="1:15" x14ac:dyDescent="0.25">
      <c r="A2900">
        <v>2885</v>
      </c>
      <c r="B2900" s="93">
        <v>38009</v>
      </c>
      <c r="C2900" s="48">
        <v>115</v>
      </c>
      <c r="D2900" s="48">
        <v>115.370003</v>
      </c>
      <c r="E2900" s="48">
        <v>113.949997</v>
      </c>
      <c r="F2900" s="48">
        <v>114.43</v>
      </c>
      <c r="G2900" s="49">
        <v>44245300</v>
      </c>
      <c r="H2900" s="48">
        <v>90.871385000000004</v>
      </c>
      <c r="I2900" s="52">
        <f t="shared" si="335"/>
        <v>0.79412203967491046</v>
      </c>
      <c r="J2900" s="52">
        <f t="shared" ca="1" si="336"/>
        <v>1</v>
      </c>
      <c r="K2900" s="48">
        <f t="shared" si="331"/>
        <v>91.32</v>
      </c>
      <c r="L2900" s="48">
        <f t="shared" si="332"/>
        <v>91.62</v>
      </c>
      <c r="M2900" s="48">
        <f t="shared" si="333"/>
        <v>90.49</v>
      </c>
      <c r="N2900" s="48">
        <f t="shared" si="334"/>
        <v>90.87</v>
      </c>
      <c r="O2900" s="49">
        <f t="shared" ca="1" si="337"/>
        <v>44245300</v>
      </c>
    </row>
    <row r="2901" spans="1:15" x14ac:dyDescent="0.25">
      <c r="A2901">
        <v>2886</v>
      </c>
      <c r="B2901" s="93">
        <v>38008</v>
      </c>
      <c r="C2901" s="48">
        <v>115.139999</v>
      </c>
      <c r="D2901" s="48">
        <v>115.379997</v>
      </c>
      <c r="E2901" s="48">
        <v>114.58000199999999</v>
      </c>
      <c r="F2901" s="48">
        <v>114.800003</v>
      </c>
      <c r="G2901" s="49">
        <v>29888500</v>
      </c>
      <c r="H2901" s="48">
        <v>91.165212999999994</v>
      </c>
      <c r="I2901" s="52">
        <f t="shared" si="335"/>
        <v>0.79412204370761197</v>
      </c>
      <c r="J2901" s="52">
        <f t="shared" ca="1" si="336"/>
        <v>1</v>
      </c>
      <c r="K2901" s="48">
        <f t="shared" si="331"/>
        <v>91.44</v>
      </c>
      <c r="L2901" s="48">
        <f t="shared" si="332"/>
        <v>91.63</v>
      </c>
      <c r="M2901" s="48">
        <f t="shared" si="333"/>
        <v>90.99</v>
      </c>
      <c r="N2901" s="48">
        <f t="shared" si="334"/>
        <v>91.17</v>
      </c>
      <c r="O2901" s="49">
        <f t="shared" ca="1" si="337"/>
        <v>29888500</v>
      </c>
    </row>
    <row r="2902" spans="1:15" x14ac:dyDescent="0.25">
      <c r="A2902">
        <v>2887</v>
      </c>
      <c r="B2902" s="93">
        <v>38007</v>
      </c>
      <c r="C2902" s="48">
        <v>114.129997</v>
      </c>
      <c r="D2902" s="48">
        <v>115.300003</v>
      </c>
      <c r="E2902" s="48">
        <v>113.720001</v>
      </c>
      <c r="F2902" s="48">
        <v>115.099998</v>
      </c>
      <c r="G2902" s="49">
        <v>30725000</v>
      </c>
      <c r="H2902" s="48">
        <v>91.403446000000002</v>
      </c>
      <c r="I2902" s="52">
        <f t="shared" si="335"/>
        <v>0.794122046813589</v>
      </c>
      <c r="J2902" s="52">
        <f t="shared" ca="1" si="336"/>
        <v>1</v>
      </c>
      <c r="K2902" s="48">
        <f t="shared" si="331"/>
        <v>90.63</v>
      </c>
      <c r="L2902" s="48">
        <f t="shared" si="332"/>
        <v>91.56</v>
      </c>
      <c r="M2902" s="48">
        <f t="shared" si="333"/>
        <v>90.31</v>
      </c>
      <c r="N2902" s="48">
        <f t="shared" si="334"/>
        <v>91.4</v>
      </c>
      <c r="O2902" s="49">
        <f t="shared" ca="1" si="337"/>
        <v>30725000</v>
      </c>
    </row>
    <row r="2903" spans="1:15" x14ac:dyDescent="0.25">
      <c r="A2903">
        <v>2888</v>
      </c>
      <c r="B2903" s="93">
        <v>38006</v>
      </c>
      <c r="C2903" s="48">
        <v>114.529999</v>
      </c>
      <c r="D2903" s="48">
        <v>114.650002</v>
      </c>
      <c r="E2903" s="48">
        <v>113.82</v>
      </c>
      <c r="F2903" s="48">
        <v>114.199997</v>
      </c>
      <c r="G2903" s="49">
        <v>29863000</v>
      </c>
      <c r="H2903" s="48">
        <v>90.688734999999994</v>
      </c>
      <c r="I2903" s="52">
        <f t="shared" si="335"/>
        <v>0.79412204362842498</v>
      </c>
      <c r="J2903" s="52">
        <f t="shared" ca="1" si="336"/>
        <v>1</v>
      </c>
      <c r="K2903" s="48">
        <f t="shared" si="331"/>
        <v>90.95</v>
      </c>
      <c r="L2903" s="48">
        <f t="shared" si="332"/>
        <v>91.05</v>
      </c>
      <c r="M2903" s="48">
        <f t="shared" si="333"/>
        <v>90.39</v>
      </c>
      <c r="N2903" s="48">
        <f t="shared" si="334"/>
        <v>90.69</v>
      </c>
      <c r="O2903" s="49">
        <f t="shared" ca="1" si="337"/>
        <v>29863000</v>
      </c>
    </row>
    <row r="2904" spans="1:15" x14ac:dyDescent="0.25">
      <c r="A2904">
        <v>2889</v>
      </c>
      <c r="B2904" s="93">
        <v>38002</v>
      </c>
      <c r="C2904" s="48">
        <v>114.040001</v>
      </c>
      <c r="D2904" s="48">
        <v>114.30999799999999</v>
      </c>
      <c r="E2904" s="48">
        <v>113.629997</v>
      </c>
      <c r="F2904" s="48">
        <v>114.230003</v>
      </c>
      <c r="G2904" s="49">
        <v>31922700</v>
      </c>
      <c r="H2904" s="48">
        <v>90.712563000000003</v>
      </c>
      <c r="I2904" s="52">
        <f t="shared" si="335"/>
        <v>0.79412203989874719</v>
      </c>
      <c r="J2904" s="52">
        <f t="shared" ca="1" si="336"/>
        <v>1</v>
      </c>
      <c r="K2904" s="48">
        <f t="shared" si="331"/>
        <v>90.56</v>
      </c>
      <c r="L2904" s="48">
        <f t="shared" si="332"/>
        <v>90.78</v>
      </c>
      <c r="M2904" s="48">
        <f t="shared" si="333"/>
        <v>90.24</v>
      </c>
      <c r="N2904" s="48">
        <f t="shared" si="334"/>
        <v>90.71</v>
      </c>
      <c r="O2904" s="49">
        <f t="shared" ca="1" si="337"/>
        <v>31922700</v>
      </c>
    </row>
    <row r="2905" spans="1:15" x14ac:dyDescent="0.25">
      <c r="A2905">
        <v>2890</v>
      </c>
      <c r="B2905" s="93">
        <v>38001</v>
      </c>
      <c r="C2905" s="48">
        <v>113.57</v>
      </c>
      <c r="D2905" s="48">
        <v>114.05999799999999</v>
      </c>
      <c r="E2905" s="48">
        <v>112.58000199999999</v>
      </c>
      <c r="F2905" s="48">
        <v>113.779999</v>
      </c>
      <c r="G2905" s="49">
        <v>38408700</v>
      </c>
      <c r="H2905" s="48">
        <v>90.355204999999998</v>
      </c>
      <c r="I2905" s="52">
        <f t="shared" si="335"/>
        <v>0.79412204072879267</v>
      </c>
      <c r="J2905" s="52">
        <f t="shared" ca="1" si="336"/>
        <v>1</v>
      </c>
      <c r="K2905" s="48">
        <f t="shared" si="331"/>
        <v>90.19</v>
      </c>
      <c r="L2905" s="48">
        <f t="shared" si="332"/>
        <v>90.58</v>
      </c>
      <c r="M2905" s="48">
        <f t="shared" si="333"/>
        <v>89.4</v>
      </c>
      <c r="N2905" s="48">
        <f t="shared" si="334"/>
        <v>90.36</v>
      </c>
      <c r="O2905" s="49">
        <f t="shared" ca="1" si="337"/>
        <v>38408700</v>
      </c>
    </row>
    <row r="2906" spans="1:15" x14ac:dyDescent="0.25">
      <c r="A2906">
        <v>2891</v>
      </c>
      <c r="B2906" s="93">
        <v>38000</v>
      </c>
      <c r="C2906" s="48">
        <v>112.760002</v>
      </c>
      <c r="D2906" s="48">
        <v>113.660004</v>
      </c>
      <c r="E2906" s="48">
        <v>112.66999800000001</v>
      </c>
      <c r="F2906" s="48">
        <v>113.5</v>
      </c>
      <c r="G2906" s="49">
        <v>30112800</v>
      </c>
      <c r="H2906" s="48">
        <v>90.132852</v>
      </c>
      <c r="I2906" s="52">
        <f t="shared" si="335"/>
        <v>0.79412204405286346</v>
      </c>
      <c r="J2906" s="52">
        <f t="shared" ca="1" si="336"/>
        <v>1</v>
      </c>
      <c r="K2906" s="48">
        <f t="shared" si="331"/>
        <v>89.55</v>
      </c>
      <c r="L2906" s="48">
        <f t="shared" si="332"/>
        <v>90.26</v>
      </c>
      <c r="M2906" s="48">
        <f t="shared" si="333"/>
        <v>89.47</v>
      </c>
      <c r="N2906" s="48">
        <f t="shared" si="334"/>
        <v>90.13</v>
      </c>
      <c r="O2906" s="49">
        <f t="shared" ca="1" si="337"/>
        <v>30112800</v>
      </c>
    </row>
    <row r="2907" spans="1:15" x14ac:dyDescent="0.25">
      <c r="A2907">
        <v>2892</v>
      </c>
      <c r="B2907" s="93">
        <v>37999</v>
      </c>
      <c r="C2907" s="48">
        <v>113.089996</v>
      </c>
      <c r="D2907" s="48">
        <v>113.230003</v>
      </c>
      <c r="E2907" s="48">
        <v>111.760002</v>
      </c>
      <c r="F2907" s="48">
        <v>112.55999799999999</v>
      </c>
      <c r="G2907" s="49">
        <v>54239700</v>
      </c>
      <c r="H2907" s="48">
        <v>89.386375000000001</v>
      </c>
      <c r="I2907" s="52">
        <f t="shared" si="335"/>
        <v>0.79412203791972358</v>
      </c>
      <c r="J2907" s="52">
        <f t="shared" ca="1" si="336"/>
        <v>1</v>
      </c>
      <c r="K2907" s="48">
        <f t="shared" si="331"/>
        <v>89.81</v>
      </c>
      <c r="L2907" s="48">
        <f t="shared" si="332"/>
        <v>89.92</v>
      </c>
      <c r="M2907" s="48">
        <f t="shared" si="333"/>
        <v>88.75</v>
      </c>
      <c r="N2907" s="48">
        <f t="shared" si="334"/>
        <v>89.39</v>
      </c>
      <c r="O2907" s="49">
        <f t="shared" ca="1" si="337"/>
        <v>54239700</v>
      </c>
    </row>
    <row r="2908" spans="1:15" x14ac:dyDescent="0.25">
      <c r="A2908">
        <v>2893</v>
      </c>
      <c r="B2908" s="93">
        <v>37998</v>
      </c>
      <c r="C2908" s="48">
        <v>112.550003</v>
      </c>
      <c r="D2908" s="48">
        <v>113.25</v>
      </c>
      <c r="E2908" s="48">
        <v>112.360001</v>
      </c>
      <c r="F2908" s="48">
        <v>113.220001</v>
      </c>
      <c r="G2908" s="49">
        <v>31564100</v>
      </c>
      <c r="H2908" s="48">
        <v>89.910498000000004</v>
      </c>
      <c r="I2908" s="52">
        <f t="shared" si="335"/>
        <v>0.79412203856101371</v>
      </c>
      <c r="J2908" s="52">
        <f t="shared" ca="1" si="336"/>
        <v>1</v>
      </c>
      <c r="K2908" s="48">
        <f t="shared" si="331"/>
        <v>89.38</v>
      </c>
      <c r="L2908" s="48">
        <f t="shared" si="332"/>
        <v>89.93</v>
      </c>
      <c r="M2908" s="48">
        <f t="shared" si="333"/>
        <v>89.23</v>
      </c>
      <c r="N2908" s="48">
        <f t="shared" si="334"/>
        <v>89.91</v>
      </c>
      <c r="O2908" s="49">
        <f t="shared" ca="1" si="337"/>
        <v>31564100</v>
      </c>
    </row>
    <row r="2909" spans="1:15" x14ac:dyDescent="0.25">
      <c r="A2909">
        <v>2894</v>
      </c>
      <c r="B2909" s="93">
        <v>37995</v>
      </c>
      <c r="C2909" s="48">
        <v>112.83000199999999</v>
      </c>
      <c r="D2909" s="48">
        <v>113.5</v>
      </c>
      <c r="E2909" s="48">
        <v>112.269997</v>
      </c>
      <c r="F2909" s="48">
        <v>112.389999</v>
      </c>
      <c r="G2909" s="49">
        <v>54084300</v>
      </c>
      <c r="H2909" s="48">
        <v>89.251375999999993</v>
      </c>
      <c r="I2909" s="52">
        <f t="shared" si="335"/>
        <v>0.79412204639311357</v>
      </c>
      <c r="J2909" s="52">
        <f t="shared" ca="1" si="336"/>
        <v>1</v>
      </c>
      <c r="K2909" s="48">
        <f t="shared" si="331"/>
        <v>89.6</v>
      </c>
      <c r="L2909" s="48">
        <f t="shared" si="332"/>
        <v>90.13</v>
      </c>
      <c r="M2909" s="48">
        <f t="shared" si="333"/>
        <v>89.16</v>
      </c>
      <c r="N2909" s="48">
        <f t="shared" si="334"/>
        <v>89.25</v>
      </c>
      <c r="O2909" s="49">
        <f t="shared" ca="1" si="337"/>
        <v>54084300</v>
      </c>
    </row>
    <row r="2910" spans="1:15" x14ac:dyDescent="0.25">
      <c r="A2910">
        <v>2895</v>
      </c>
      <c r="B2910" s="93">
        <v>37994</v>
      </c>
      <c r="C2910" s="48">
        <v>113.25</v>
      </c>
      <c r="D2910" s="48">
        <v>113.410004</v>
      </c>
      <c r="E2910" s="48">
        <v>112.769997</v>
      </c>
      <c r="F2910" s="48">
        <v>113.379997</v>
      </c>
      <c r="G2910" s="49">
        <v>36438400</v>
      </c>
      <c r="H2910" s="48">
        <v>90.037554999999998</v>
      </c>
      <c r="I2910" s="52">
        <f t="shared" si="335"/>
        <v>0.79412204429675537</v>
      </c>
      <c r="J2910" s="52">
        <f t="shared" ca="1" si="336"/>
        <v>1</v>
      </c>
      <c r="K2910" s="48">
        <f t="shared" si="331"/>
        <v>89.93</v>
      </c>
      <c r="L2910" s="48">
        <f t="shared" si="332"/>
        <v>90.06</v>
      </c>
      <c r="M2910" s="48">
        <f t="shared" si="333"/>
        <v>89.55</v>
      </c>
      <c r="N2910" s="48">
        <f t="shared" si="334"/>
        <v>90.04</v>
      </c>
      <c r="O2910" s="49">
        <f t="shared" ca="1" si="337"/>
        <v>36438400</v>
      </c>
    </row>
    <row r="2911" spans="1:15" x14ac:dyDescent="0.25">
      <c r="A2911">
        <v>2896</v>
      </c>
      <c r="B2911" s="93">
        <v>37993</v>
      </c>
      <c r="C2911" s="48">
        <v>112.389999</v>
      </c>
      <c r="D2911" s="48">
        <v>113.05999799999999</v>
      </c>
      <c r="E2911" s="48">
        <v>111.889999</v>
      </c>
      <c r="F2911" s="48">
        <v>112.93</v>
      </c>
      <c r="G2911" s="49">
        <v>30170400</v>
      </c>
      <c r="H2911" s="48">
        <v>89.680201999999994</v>
      </c>
      <c r="I2911" s="52">
        <f t="shared" si="335"/>
        <v>0.79412204020189492</v>
      </c>
      <c r="J2911" s="52">
        <f t="shared" ca="1" si="336"/>
        <v>1</v>
      </c>
      <c r="K2911" s="48">
        <f t="shared" si="331"/>
        <v>89.25</v>
      </c>
      <c r="L2911" s="48">
        <f t="shared" si="332"/>
        <v>89.78</v>
      </c>
      <c r="M2911" s="48">
        <f t="shared" si="333"/>
        <v>88.85</v>
      </c>
      <c r="N2911" s="48">
        <f t="shared" si="334"/>
        <v>89.68</v>
      </c>
      <c r="O2911" s="49">
        <f t="shared" ca="1" si="337"/>
        <v>30170400</v>
      </c>
    </row>
    <row r="2912" spans="1:15" x14ac:dyDescent="0.25">
      <c r="A2912">
        <v>2897</v>
      </c>
      <c r="B2912" s="93">
        <v>37992</v>
      </c>
      <c r="C2912" s="48">
        <v>112.160004</v>
      </c>
      <c r="D2912" s="48">
        <v>112.730003</v>
      </c>
      <c r="E2912" s="48">
        <v>112</v>
      </c>
      <c r="F2912" s="48">
        <v>112.550003</v>
      </c>
      <c r="G2912" s="49">
        <v>20472800</v>
      </c>
      <c r="H2912" s="48">
        <v>89.378438000000003</v>
      </c>
      <c r="I2912" s="52">
        <f t="shared" si="335"/>
        <v>0.79412204013890608</v>
      </c>
      <c r="J2912" s="52">
        <f t="shared" ca="1" si="336"/>
        <v>1</v>
      </c>
      <c r="K2912" s="48">
        <f t="shared" si="331"/>
        <v>89.07</v>
      </c>
      <c r="L2912" s="48">
        <f t="shared" si="332"/>
        <v>89.52</v>
      </c>
      <c r="M2912" s="48">
        <f t="shared" si="333"/>
        <v>88.94</v>
      </c>
      <c r="N2912" s="48">
        <f t="shared" si="334"/>
        <v>89.38</v>
      </c>
      <c r="O2912" s="49">
        <f t="shared" ca="1" si="337"/>
        <v>20472800</v>
      </c>
    </row>
    <row r="2913" spans="1:15" x14ac:dyDescent="0.25">
      <c r="A2913">
        <v>2898</v>
      </c>
      <c r="B2913" s="93">
        <v>37991</v>
      </c>
      <c r="C2913" s="48">
        <v>111.69000200000001</v>
      </c>
      <c r="D2913" s="48">
        <v>112.519997</v>
      </c>
      <c r="E2913" s="48">
        <v>111.589996</v>
      </c>
      <c r="F2913" s="48">
        <v>112.44000200000001</v>
      </c>
      <c r="G2913" s="49">
        <v>27959800</v>
      </c>
      <c r="H2913" s="48">
        <v>89.291083999999998</v>
      </c>
      <c r="I2913" s="52">
        <f t="shared" si="335"/>
        <v>0.79412204208249648</v>
      </c>
      <c r="J2913" s="52">
        <f t="shared" ca="1" si="336"/>
        <v>1</v>
      </c>
      <c r="K2913" s="48">
        <f t="shared" si="331"/>
        <v>88.7</v>
      </c>
      <c r="L2913" s="48">
        <f t="shared" si="332"/>
        <v>89.35</v>
      </c>
      <c r="M2913" s="48">
        <f t="shared" si="333"/>
        <v>88.62</v>
      </c>
      <c r="N2913" s="48">
        <f t="shared" si="334"/>
        <v>89.29</v>
      </c>
      <c r="O2913" s="49">
        <f t="shared" ca="1" si="337"/>
        <v>27959800</v>
      </c>
    </row>
    <row r="2914" spans="1:15" x14ac:dyDescent="0.25">
      <c r="A2914">
        <v>2899</v>
      </c>
      <c r="B2914" s="93">
        <v>37988</v>
      </c>
      <c r="C2914" s="48">
        <v>111.739998</v>
      </c>
      <c r="D2914" s="48">
        <v>112.19000200000001</v>
      </c>
      <c r="E2914" s="48">
        <v>110.730003</v>
      </c>
      <c r="F2914" s="48">
        <v>111.230003</v>
      </c>
      <c r="G2914" s="49">
        <v>38072300</v>
      </c>
      <c r="H2914" s="48">
        <v>88.330196999999998</v>
      </c>
      <c r="I2914" s="52">
        <f t="shared" si="335"/>
        <v>0.79412204097486183</v>
      </c>
      <c r="J2914" s="52">
        <f t="shared" ca="1" si="336"/>
        <v>1</v>
      </c>
      <c r="K2914" s="48">
        <f t="shared" si="331"/>
        <v>88.74</v>
      </c>
      <c r="L2914" s="48">
        <f t="shared" si="332"/>
        <v>89.09</v>
      </c>
      <c r="M2914" s="48">
        <f t="shared" si="333"/>
        <v>87.93</v>
      </c>
      <c r="N2914" s="48">
        <f t="shared" si="334"/>
        <v>88.33</v>
      </c>
      <c r="O2914" s="49">
        <f t="shared" ca="1" si="337"/>
        <v>38072300</v>
      </c>
    </row>
    <row r="2915" spans="1:15" x14ac:dyDescent="0.25">
      <c r="A2915">
        <v>2900</v>
      </c>
      <c r="B2915" s="93">
        <v>37986</v>
      </c>
      <c r="C2915" s="48">
        <v>111.220001</v>
      </c>
      <c r="D2915" s="48">
        <v>111.519997</v>
      </c>
      <c r="E2915" s="48">
        <v>110.839996</v>
      </c>
      <c r="F2915" s="48">
        <v>111.279999</v>
      </c>
      <c r="G2915" s="49">
        <v>31501800</v>
      </c>
      <c r="H2915" s="48">
        <v>88.369900000000001</v>
      </c>
      <c r="I2915" s="52">
        <f t="shared" si="335"/>
        <v>0.79412204164379974</v>
      </c>
      <c r="J2915" s="52">
        <f t="shared" ca="1" si="336"/>
        <v>1</v>
      </c>
      <c r="K2915" s="48">
        <f t="shared" si="331"/>
        <v>88.32</v>
      </c>
      <c r="L2915" s="48">
        <f t="shared" si="332"/>
        <v>88.56</v>
      </c>
      <c r="M2915" s="48">
        <f t="shared" si="333"/>
        <v>88.02</v>
      </c>
      <c r="N2915" s="48">
        <f t="shared" si="334"/>
        <v>88.37</v>
      </c>
      <c r="O2915" s="49">
        <f t="shared" ca="1" si="337"/>
        <v>31501800</v>
      </c>
    </row>
    <row r="2916" spans="1:15" x14ac:dyDescent="0.25">
      <c r="A2916">
        <v>2901</v>
      </c>
      <c r="B2916" s="93">
        <v>37985</v>
      </c>
      <c r="C2916" s="48">
        <v>111.089996</v>
      </c>
      <c r="D2916" s="48">
        <v>111.269997</v>
      </c>
      <c r="E2916" s="48">
        <v>110.849998</v>
      </c>
      <c r="F2916" s="48">
        <v>111.18</v>
      </c>
      <c r="G2916" s="49">
        <v>19559500</v>
      </c>
      <c r="H2916" s="48">
        <v>88.290488999999994</v>
      </c>
      <c r="I2916" s="52">
        <f t="shared" si="335"/>
        <v>0.79412204533189412</v>
      </c>
      <c r="J2916" s="52">
        <f t="shared" ca="1" si="336"/>
        <v>1</v>
      </c>
      <c r="K2916" s="48">
        <f t="shared" si="331"/>
        <v>88.22</v>
      </c>
      <c r="L2916" s="48">
        <f t="shared" si="332"/>
        <v>88.36</v>
      </c>
      <c r="M2916" s="48">
        <f t="shared" si="333"/>
        <v>88.03</v>
      </c>
      <c r="N2916" s="48">
        <f t="shared" si="334"/>
        <v>88.29</v>
      </c>
      <c r="O2916" s="49">
        <f t="shared" ca="1" si="337"/>
        <v>19559500</v>
      </c>
    </row>
    <row r="2917" spans="1:15" x14ac:dyDescent="0.25">
      <c r="A2917">
        <v>2902</v>
      </c>
      <c r="B2917" s="93">
        <v>37984</v>
      </c>
      <c r="C2917" s="48">
        <v>110.099998</v>
      </c>
      <c r="D2917" s="48">
        <v>111.269997</v>
      </c>
      <c r="E2917" s="48">
        <v>109.779999</v>
      </c>
      <c r="F2917" s="48">
        <v>111.160004</v>
      </c>
      <c r="G2917" s="49">
        <v>22483700</v>
      </c>
      <c r="H2917" s="48">
        <v>88.274608999999998</v>
      </c>
      <c r="I2917" s="52">
        <f t="shared" si="335"/>
        <v>0.79412203871457221</v>
      </c>
      <c r="J2917" s="52">
        <f t="shared" ca="1" si="336"/>
        <v>1</v>
      </c>
      <c r="K2917" s="48">
        <f t="shared" si="331"/>
        <v>87.43</v>
      </c>
      <c r="L2917" s="48">
        <f t="shared" si="332"/>
        <v>88.36</v>
      </c>
      <c r="M2917" s="48">
        <f t="shared" si="333"/>
        <v>87.18</v>
      </c>
      <c r="N2917" s="48">
        <f t="shared" si="334"/>
        <v>88.27</v>
      </c>
      <c r="O2917" s="49">
        <f t="shared" ca="1" si="337"/>
        <v>22483700</v>
      </c>
    </row>
    <row r="2918" spans="1:15" x14ac:dyDescent="0.25">
      <c r="A2918">
        <v>2903</v>
      </c>
      <c r="B2918" s="93">
        <v>37981</v>
      </c>
      <c r="C2918" s="48">
        <v>109.709999</v>
      </c>
      <c r="D2918" s="48">
        <v>110.08000199999999</v>
      </c>
      <c r="E2918" s="48">
        <v>109.629997</v>
      </c>
      <c r="F2918" s="48">
        <v>109.699997</v>
      </c>
      <c r="G2918" s="49">
        <v>8308400</v>
      </c>
      <c r="H2918" s="48">
        <v>87.115184999999997</v>
      </c>
      <c r="I2918" s="52">
        <f t="shared" si="335"/>
        <v>0.79412203630233458</v>
      </c>
      <c r="J2918" s="52">
        <f t="shared" ca="1" si="336"/>
        <v>1</v>
      </c>
      <c r="K2918" s="48">
        <f t="shared" si="331"/>
        <v>87.12</v>
      </c>
      <c r="L2918" s="48">
        <f t="shared" si="332"/>
        <v>87.42</v>
      </c>
      <c r="M2918" s="48">
        <f t="shared" si="333"/>
        <v>87.06</v>
      </c>
      <c r="N2918" s="48">
        <f t="shared" si="334"/>
        <v>87.12</v>
      </c>
      <c r="O2918" s="49">
        <f t="shared" ca="1" si="337"/>
        <v>8308400</v>
      </c>
    </row>
    <row r="2919" spans="1:15" x14ac:dyDescent="0.25">
      <c r="A2919">
        <v>2904</v>
      </c>
      <c r="B2919" s="93">
        <v>37979</v>
      </c>
      <c r="C2919" s="48">
        <v>109.519997</v>
      </c>
      <c r="D2919" s="48">
        <v>109.879997</v>
      </c>
      <c r="E2919" s="48">
        <v>109.43</v>
      </c>
      <c r="F2919" s="48">
        <v>109.620003</v>
      </c>
      <c r="G2919" s="49">
        <v>8055800</v>
      </c>
      <c r="H2919" s="48">
        <v>87.051659999999998</v>
      </c>
      <c r="I2919" s="52">
        <f t="shared" si="335"/>
        <v>0.79412203628565858</v>
      </c>
      <c r="J2919" s="52">
        <f t="shared" ca="1" si="336"/>
        <v>1</v>
      </c>
      <c r="K2919" s="48">
        <f t="shared" si="331"/>
        <v>86.97</v>
      </c>
      <c r="L2919" s="48">
        <f t="shared" si="332"/>
        <v>87.26</v>
      </c>
      <c r="M2919" s="48">
        <f t="shared" si="333"/>
        <v>86.9</v>
      </c>
      <c r="N2919" s="48">
        <f t="shared" si="334"/>
        <v>87.05</v>
      </c>
      <c r="O2919" s="49">
        <f t="shared" ca="1" si="337"/>
        <v>8055800</v>
      </c>
    </row>
    <row r="2920" spans="1:15" x14ac:dyDescent="0.25">
      <c r="A2920">
        <v>2905</v>
      </c>
      <c r="B2920" s="93">
        <v>37978</v>
      </c>
      <c r="C2920" s="48">
        <v>109.480003</v>
      </c>
      <c r="D2920" s="48">
        <v>109.949997</v>
      </c>
      <c r="E2920" s="48">
        <v>109.379997</v>
      </c>
      <c r="F2920" s="48">
        <v>109.730003</v>
      </c>
      <c r="G2920" s="49">
        <v>24741200</v>
      </c>
      <c r="H2920" s="48">
        <v>87.139014000000003</v>
      </c>
      <c r="I2920" s="52">
        <f t="shared" si="335"/>
        <v>0.79412204153498478</v>
      </c>
      <c r="J2920" s="52">
        <f t="shared" ca="1" si="336"/>
        <v>1</v>
      </c>
      <c r="K2920" s="48">
        <f t="shared" si="331"/>
        <v>86.94</v>
      </c>
      <c r="L2920" s="48">
        <f t="shared" si="332"/>
        <v>87.31</v>
      </c>
      <c r="M2920" s="48">
        <f t="shared" si="333"/>
        <v>86.86</v>
      </c>
      <c r="N2920" s="48">
        <f t="shared" si="334"/>
        <v>87.14</v>
      </c>
      <c r="O2920" s="49">
        <f t="shared" ca="1" si="337"/>
        <v>24741200</v>
      </c>
    </row>
    <row r="2921" spans="1:15" x14ac:dyDescent="0.25">
      <c r="A2921">
        <v>2906</v>
      </c>
      <c r="B2921" s="93">
        <v>37977</v>
      </c>
      <c r="C2921" s="48">
        <v>108.790001</v>
      </c>
      <c r="D2921" s="48">
        <v>109.660004</v>
      </c>
      <c r="E2921" s="48">
        <v>108.779999</v>
      </c>
      <c r="F2921" s="48">
        <v>109.660004</v>
      </c>
      <c r="G2921" s="49">
        <v>27611300</v>
      </c>
      <c r="H2921" s="48">
        <v>87.083426000000003</v>
      </c>
      <c r="I2921" s="52">
        <f t="shared" si="335"/>
        <v>0.79412203924413505</v>
      </c>
      <c r="J2921" s="52">
        <f t="shared" ca="1" si="336"/>
        <v>1</v>
      </c>
      <c r="K2921" s="48">
        <f t="shared" si="331"/>
        <v>86.39</v>
      </c>
      <c r="L2921" s="48">
        <f t="shared" si="332"/>
        <v>87.08</v>
      </c>
      <c r="M2921" s="48">
        <f t="shared" si="333"/>
        <v>86.38</v>
      </c>
      <c r="N2921" s="48">
        <f t="shared" si="334"/>
        <v>87.08</v>
      </c>
      <c r="O2921" s="49">
        <f t="shared" ca="1" si="337"/>
        <v>27611300</v>
      </c>
    </row>
    <row r="2922" spans="1:15" x14ac:dyDescent="0.25">
      <c r="A2922">
        <v>2907</v>
      </c>
      <c r="B2922" s="93">
        <v>37974</v>
      </c>
      <c r="C2922" s="48">
        <v>109.300003</v>
      </c>
      <c r="D2922" s="48">
        <v>109.370003</v>
      </c>
      <c r="E2922" s="48">
        <v>108.58000199999999</v>
      </c>
      <c r="F2922" s="48">
        <v>108.900002</v>
      </c>
      <c r="G2922" s="49">
        <v>41465100</v>
      </c>
      <c r="H2922" s="48">
        <v>86.479890999999995</v>
      </c>
      <c r="I2922" s="52">
        <f t="shared" si="335"/>
        <v>0.79412203316580288</v>
      </c>
      <c r="J2922" s="52">
        <f t="shared" ca="1" si="336"/>
        <v>1</v>
      </c>
      <c r="K2922" s="48">
        <f t="shared" si="331"/>
        <v>86.8</v>
      </c>
      <c r="L2922" s="48">
        <f t="shared" si="332"/>
        <v>86.85</v>
      </c>
      <c r="M2922" s="48">
        <f t="shared" si="333"/>
        <v>86.23</v>
      </c>
      <c r="N2922" s="48">
        <f t="shared" si="334"/>
        <v>86.48</v>
      </c>
      <c r="O2922" s="49">
        <f t="shared" ca="1" si="337"/>
        <v>41465100</v>
      </c>
    </row>
    <row r="2923" spans="1:15" x14ac:dyDescent="0.25">
      <c r="A2923">
        <v>2908</v>
      </c>
      <c r="B2923" s="93">
        <v>37973</v>
      </c>
      <c r="C2923" s="48">
        <v>108.550003</v>
      </c>
      <c r="D2923" s="48">
        <v>109.730003</v>
      </c>
      <c r="E2923" s="48">
        <v>108.389999</v>
      </c>
      <c r="F2923" s="48">
        <v>109.720001</v>
      </c>
      <c r="G2923" s="49">
        <v>29353100</v>
      </c>
      <c r="H2923" s="48">
        <v>86.721305999999998</v>
      </c>
      <c r="I2923" s="52">
        <f t="shared" si="335"/>
        <v>0.79038739709818273</v>
      </c>
      <c r="J2923" s="52">
        <f t="shared" ca="1" si="336"/>
        <v>1</v>
      </c>
      <c r="K2923" s="48">
        <f t="shared" si="331"/>
        <v>85.8</v>
      </c>
      <c r="L2923" s="48">
        <f t="shared" si="332"/>
        <v>86.73</v>
      </c>
      <c r="M2923" s="48">
        <f t="shared" si="333"/>
        <v>85.67</v>
      </c>
      <c r="N2923" s="48">
        <f t="shared" si="334"/>
        <v>86.72</v>
      </c>
      <c r="O2923" s="49">
        <f t="shared" ca="1" si="337"/>
        <v>29353100</v>
      </c>
    </row>
    <row r="2924" spans="1:15" x14ac:dyDescent="0.25">
      <c r="A2924">
        <v>2909</v>
      </c>
      <c r="B2924" s="93">
        <v>37972</v>
      </c>
      <c r="C2924" s="48">
        <v>108.05999799999999</v>
      </c>
      <c r="D2924" s="48">
        <v>108.5</v>
      </c>
      <c r="E2924" s="48">
        <v>107.800003</v>
      </c>
      <c r="F2924" s="48">
        <v>108.5</v>
      </c>
      <c r="G2924" s="49">
        <v>23198800</v>
      </c>
      <c r="H2924" s="48">
        <v>85.757031999999995</v>
      </c>
      <c r="I2924" s="52">
        <f t="shared" si="335"/>
        <v>0.79038739170506911</v>
      </c>
      <c r="J2924" s="52">
        <f t="shared" ca="1" si="336"/>
        <v>1</v>
      </c>
      <c r="K2924" s="48">
        <f t="shared" si="331"/>
        <v>85.41</v>
      </c>
      <c r="L2924" s="48">
        <f t="shared" si="332"/>
        <v>85.76</v>
      </c>
      <c r="M2924" s="48">
        <f t="shared" si="333"/>
        <v>85.2</v>
      </c>
      <c r="N2924" s="48">
        <f t="shared" si="334"/>
        <v>85.76</v>
      </c>
      <c r="O2924" s="49">
        <f t="shared" ca="1" si="337"/>
        <v>23198800</v>
      </c>
    </row>
    <row r="2925" spans="1:15" x14ac:dyDescent="0.25">
      <c r="A2925">
        <v>2910</v>
      </c>
      <c r="B2925" s="93">
        <v>37971</v>
      </c>
      <c r="C2925" s="48">
        <v>107.68</v>
      </c>
      <c r="D2925" s="48">
        <v>108.5</v>
      </c>
      <c r="E2925" s="48">
        <v>107.519997</v>
      </c>
      <c r="F2925" s="48">
        <v>108.160004</v>
      </c>
      <c r="G2925" s="49">
        <v>32894200</v>
      </c>
      <c r="H2925" s="48">
        <v>85.488303000000002</v>
      </c>
      <c r="I2925" s="52">
        <f t="shared" si="335"/>
        <v>0.790387387559638</v>
      </c>
      <c r="J2925" s="52">
        <f t="shared" ca="1" si="336"/>
        <v>1</v>
      </c>
      <c r="K2925" s="48">
        <f t="shared" si="331"/>
        <v>85.11</v>
      </c>
      <c r="L2925" s="48">
        <f t="shared" si="332"/>
        <v>85.76</v>
      </c>
      <c r="M2925" s="48">
        <f t="shared" si="333"/>
        <v>84.98</v>
      </c>
      <c r="N2925" s="48">
        <f t="shared" si="334"/>
        <v>85.49</v>
      </c>
      <c r="O2925" s="49">
        <f t="shared" ca="1" si="337"/>
        <v>32894200</v>
      </c>
    </row>
    <row r="2926" spans="1:15" x14ac:dyDescent="0.25">
      <c r="A2926">
        <v>2911</v>
      </c>
      <c r="B2926" s="93">
        <v>37970</v>
      </c>
      <c r="C2926" s="48">
        <v>109.16999800000001</v>
      </c>
      <c r="D2926" s="48">
        <v>109.230003</v>
      </c>
      <c r="E2926" s="48">
        <v>107.480003</v>
      </c>
      <c r="F2926" s="48">
        <v>107.599998</v>
      </c>
      <c r="G2926" s="49">
        <v>38693400</v>
      </c>
      <c r="H2926" s="48">
        <v>85.045681999999999</v>
      </c>
      <c r="I2926" s="52">
        <f t="shared" si="335"/>
        <v>0.79038739387337165</v>
      </c>
      <c r="J2926" s="52">
        <f t="shared" ca="1" si="336"/>
        <v>1</v>
      </c>
      <c r="K2926" s="48">
        <f t="shared" si="331"/>
        <v>86.29</v>
      </c>
      <c r="L2926" s="48">
        <f t="shared" si="332"/>
        <v>86.33</v>
      </c>
      <c r="M2926" s="48">
        <f t="shared" si="333"/>
        <v>84.95</v>
      </c>
      <c r="N2926" s="48">
        <f t="shared" si="334"/>
        <v>85.05</v>
      </c>
      <c r="O2926" s="49">
        <f t="shared" ca="1" si="337"/>
        <v>38693400</v>
      </c>
    </row>
    <row r="2927" spans="1:15" x14ac:dyDescent="0.25">
      <c r="A2927">
        <v>2912</v>
      </c>
      <c r="B2927" s="93">
        <v>37967</v>
      </c>
      <c r="C2927" s="48">
        <v>107.970001</v>
      </c>
      <c r="D2927" s="48">
        <v>108.199997</v>
      </c>
      <c r="E2927" s="48">
        <v>107.389999</v>
      </c>
      <c r="F2927" s="48">
        <v>108.139999</v>
      </c>
      <c r="G2927" s="49">
        <v>34142200</v>
      </c>
      <c r="H2927" s="48">
        <v>85.472492000000003</v>
      </c>
      <c r="I2927" s="52">
        <f t="shared" si="335"/>
        <v>0.79038739402984459</v>
      </c>
      <c r="J2927" s="52">
        <f t="shared" ca="1" si="336"/>
        <v>1</v>
      </c>
      <c r="K2927" s="48">
        <f t="shared" si="331"/>
        <v>85.34</v>
      </c>
      <c r="L2927" s="48">
        <f t="shared" si="332"/>
        <v>85.52</v>
      </c>
      <c r="M2927" s="48">
        <f t="shared" si="333"/>
        <v>84.88</v>
      </c>
      <c r="N2927" s="48">
        <f t="shared" si="334"/>
        <v>85.47</v>
      </c>
      <c r="O2927" s="49">
        <f t="shared" ca="1" si="337"/>
        <v>34142200</v>
      </c>
    </row>
    <row r="2928" spans="1:15" x14ac:dyDescent="0.25">
      <c r="A2928">
        <v>2913</v>
      </c>
      <c r="B2928" s="93">
        <v>37966</v>
      </c>
      <c r="C2928" s="48">
        <v>106.68</v>
      </c>
      <c r="D2928" s="48">
        <v>108.099998</v>
      </c>
      <c r="E2928" s="48">
        <v>106.66999800000001</v>
      </c>
      <c r="F2928" s="48">
        <v>107.93</v>
      </c>
      <c r="G2928" s="49">
        <v>45304000</v>
      </c>
      <c r="H2928" s="48">
        <v>85.306511</v>
      </c>
      <c r="I2928" s="52">
        <f t="shared" si="335"/>
        <v>0.7903873899749837</v>
      </c>
      <c r="J2928" s="52">
        <f t="shared" ca="1" si="336"/>
        <v>1</v>
      </c>
      <c r="K2928" s="48">
        <f t="shared" si="331"/>
        <v>84.32</v>
      </c>
      <c r="L2928" s="48">
        <f t="shared" si="332"/>
        <v>85.44</v>
      </c>
      <c r="M2928" s="48">
        <f t="shared" si="333"/>
        <v>84.31</v>
      </c>
      <c r="N2928" s="48">
        <f t="shared" si="334"/>
        <v>85.31</v>
      </c>
      <c r="O2928" s="49">
        <f t="shared" ca="1" si="337"/>
        <v>45304000</v>
      </c>
    </row>
    <row r="2929" spans="1:15" x14ac:dyDescent="0.25">
      <c r="A2929">
        <v>2914</v>
      </c>
      <c r="B2929" s="93">
        <v>37965</v>
      </c>
      <c r="C2929" s="48">
        <v>106.769997</v>
      </c>
      <c r="D2929" s="48">
        <v>106.980003</v>
      </c>
      <c r="E2929" s="48">
        <v>105.959999</v>
      </c>
      <c r="F2929" s="48">
        <v>106.730003</v>
      </c>
      <c r="G2929" s="49">
        <v>36915400</v>
      </c>
      <c r="H2929" s="48">
        <v>84.358048999999994</v>
      </c>
      <c r="I2929" s="52">
        <f t="shared" si="335"/>
        <v>0.79038739462979302</v>
      </c>
      <c r="J2929" s="52">
        <f t="shared" ca="1" si="336"/>
        <v>1</v>
      </c>
      <c r="K2929" s="48">
        <f t="shared" si="331"/>
        <v>84.39</v>
      </c>
      <c r="L2929" s="48">
        <f t="shared" si="332"/>
        <v>84.56</v>
      </c>
      <c r="M2929" s="48">
        <f t="shared" si="333"/>
        <v>83.75</v>
      </c>
      <c r="N2929" s="48">
        <f t="shared" si="334"/>
        <v>84.36</v>
      </c>
      <c r="O2929" s="49">
        <f t="shared" ca="1" si="337"/>
        <v>36915400</v>
      </c>
    </row>
    <row r="2930" spans="1:15" x14ac:dyDescent="0.25">
      <c r="A2930">
        <v>2915</v>
      </c>
      <c r="B2930" s="93">
        <v>37964</v>
      </c>
      <c r="C2930" s="48">
        <v>107.900002</v>
      </c>
      <c r="D2930" s="48">
        <v>107.93</v>
      </c>
      <c r="E2930" s="48">
        <v>106.540001</v>
      </c>
      <c r="F2930" s="48">
        <v>106.739998</v>
      </c>
      <c r="G2930" s="49">
        <v>43596100</v>
      </c>
      <c r="H2930" s="48">
        <v>84.365949000000001</v>
      </c>
      <c r="I2930" s="52">
        <f t="shared" si="335"/>
        <v>0.79038739536045333</v>
      </c>
      <c r="J2930" s="52">
        <f t="shared" ca="1" si="336"/>
        <v>1</v>
      </c>
      <c r="K2930" s="48">
        <f t="shared" si="331"/>
        <v>85.28</v>
      </c>
      <c r="L2930" s="48">
        <f t="shared" si="332"/>
        <v>85.31</v>
      </c>
      <c r="M2930" s="48">
        <f t="shared" si="333"/>
        <v>84.21</v>
      </c>
      <c r="N2930" s="48">
        <f t="shared" si="334"/>
        <v>84.37</v>
      </c>
      <c r="O2930" s="49">
        <f t="shared" ca="1" si="337"/>
        <v>43596100</v>
      </c>
    </row>
    <row r="2931" spans="1:15" x14ac:dyDescent="0.25">
      <c r="A2931">
        <v>2916</v>
      </c>
      <c r="B2931" s="93">
        <v>37963</v>
      </c>
      <c r="C2931" s="48">
        <v>106.739998</v>
      </c>
      <c r="D2931" s="48">
        <v>107.639999</v>
      </c>
      <c r="E2931" s="48">
        <v>106.68</v>
      </c>
      <c r="F2931" s="48">
        <v>107.57</v>
      </c>
      <c r="G2931" s="49">
        <v>32482900</v>
      </c>
      <c r="H2931" s="48">
        <v>85.021972000000005</v>
      </c>
      <c r="I2931" s="52">
        <f t="shared" si="335"/>
        <v>0.7903873942549039</v>
      </c>
      <c r="J2931" s="52">
        <f t="shared" ca="1" si="336"/>
        <v>1</v>
      </c>
      <c r="K2931" s="48">
        <f t="shared" si="331"/>
        <v>84.37</v>
      </c>
      <c r="L2931" s="48">
        <f t="shared" si="332"/>
        <v>85.08</v>
      </c>
      <c r="M2931" s="48">
        <f t="shared" si="333"/>
        <v>84.32</v>
      </c>
      <c r="N2931" s="48">
        <f t="shared" si="334"/>
        <v>85.02</v>
      </c>
      <c r="O2931" s="49">
        <f t="shared" ca="1" si="337"/>
        <v>32482900</v>
      </c>
    </row>
    <row r="2932" spans="1:15" x14ac:dyDescent="0.25">
      <c r="A2932">
        <v>2917</v>
      </c>
      <c r="B2932" s="93">
        <v>37960</v>
      </c>
      <c r="C2932" s="48">
        <v>107.120003</v>
      </c>
      <c r="D2932" s="48">
        <v>107.800003</v>
      </c>
      <c r="E2932" s="48">
        <v>106.620003</v>
      </c>
      <c r="F2932" s="48">
        <v>106.849998</v>
      </c>
      <c r="G2932" s="49">
        <v>28824400</v>
      </c>
      <c r="H2932" s="48">
        <v>84.452892000000006</v>
      </c>
      <c r="I2932" s="52">
        <f t="shared" si="335"/>
        <v>0.79038739897777077</v>
      </c>
      <c r="J2932" s="52">
        <f t="shared" ca="1" si="336"/>
        <v>1</v>
      </c>
      <c r="K2932" s="48">
        <f t="shared" si="331"/>
        <v>84.67</v>
      </c>
      <c r="L2932" s="48">
        <f t="shared" si="332"/>
        <v>85.2</v>
      </c>
      <c r="M2932" s="48">
        <f t="shared" si="333"/>
        <v>84.27</v>
      </c>
      <c r="N2932" s="48">
        <f t="shared" si="334"/>
        <v>84.45</v>
      </c>
      <c r="O2932" s="49">
        <f t="shared" ca="1" si="337"/>
        <v>28824400</v>
      </c>
    </row>
    <row r="2933" spans="1:15" x14ac:dyDescent="0.25">
      <c r="A2933">
        <v>2918</v>
      </c>
      <c r="B2933" s="93">
        <v>37959</v>
      </c>
      <c r="C2933" s="48">
        <v>107.16999800000001</v>
      </c>
      <c r="D2933" s="48">
        <v>107.720001</v>
      </c>
      <c r="E2933" s="48">
        <v>106.94000200000001</v>
      </c>
      <c r="F2933" s="48">
        <v>107.599998</v>
      </c>
      <c r="G2933" s="49">
        <v>36089500</v>
      </c>
      <c r="H2933" s="48">
        <v>85.045681999999999</v>
      </c>
      <c r="I2933" s="52">
        <f t="shared" si="335"/>
        <v>0.79038739387337165</v>
      </c>
      <c r="J2933" s="52">
        <f t="shared" ca="1" si="336"/>
        <v>1</v>
      </c>
      <c r="K2933" s="48">
        <f t="shared" si="331"/>
        <v>84.71</v>
      </c>
      <c r="L2933" s="48">
        <f t="shared" si="332"/>
        <v>85.14</v>
      </c>
      <c r="M2933" s="48">
        <f t="shared" si="333"/>
        <v>84.52</v>
      </c>
      <c r="N2933" s="48">
        <f t="shared" si="334"/>
        <v>85.05</v>
      </c>
      <c r="O2933" s="49">
        <f t="shared" ca="1" si="337"/>
        <v>36089500</v>
      </c>
    </row>
    <row r="2934" spans="1:15" x14ac:dyDescent="0.25">
      <c r="A2934">
        <v>2919</v>
      </c>
      <c r="B2934" s="93">
        <v>37958</v>
      </c>
      <c r="C2934" s="48">
        <v>107.650002</v>
      </c>
      <c r="D2934" s="48">
        <v>108.08000199999999</v>
      </c>
      <c r="E2934" s="48">
        <v>107.07</v>
      </c>
      <c r="F2934" s="48">
        <v>107.160004</v>
      </c>
      <c r="G2934" s="49">
        <v>39078600</v>
      </c>
      <c r="H2934" s="48">
        <v>84.697916000000006</v>
      </c>
      <c r="I2934" s="52">
        <f t="shared" si="335"/>
        <v>0.79038739117628254</v>
      </c>
      <c r="J2934" s="52">
        <f t="shared" ca="1" si="336"/>
        <v>1</v>
      </c>
      <c r="K2934" s="48">
        <f t="shared" si="331"/>
        <v>85.09</v>
      </c>
      <c r="L2934" s="48">
        <f t="shared" si="332"/>
        <v>85.43</v>
      </c>
      <c r="M2934" s="48">
        <f t="shared" si="333"/>
        <v>84.63</v>
      </c>
      <c r="N2934" s="48">
        <f t="shared" si="334"/>
        <v>84.7</v>
      </c>
      <c r="O2934" s="49">
        <f t="shared" ca="1" si="337"/>
        <v>39078600</v>
      </c>
    </row>
    <row r="2935" spans="1:15" x14ac:dyDescent="0.25">
      <c r="A2935">
        <v>2920</v>
      </c>
      <c r="B2935" s="93">
        <v>37957</v>
      </c>
      <c r="C2935" s="48">
        <v>107.379997</v>
      </c>
      <c r="D2935" s="48">
        <v>107.769997</v>
      </c>
      <c r="E2935" s="48">
        <v>107.07</v>
      </c>
      <c r="F2935" s="48">
        <v>107.33000199999999</v>
      </c>
      <c r="G2935" s="49">
        <v>35352000</v>
      </c>
      <c r="H2935" s="48">
        <v>84.832279999999997</v>
      </c>
      <c r="I2935" s="52">
        <f t="shared" si="335"/>
        <v>0.7903873886073346</v>
      </c>
      <c r="J2935" s="52">
        <f t="shared" ca="1" si="336"/>
        <v>1</v>
      </c>
      <c r="K2935" s="48">
        <f t="shared" si="331"/>
        <v>84.87</v>
      </c>
      <c r="L2935" s="48">
        <f t="shared" si="332"/>
        <v>85.18</v>
      </c>
      <c r="M2935" s="48">
        <f t="shared" si="333"/>
        <v>84.63</v>
      </c>
      <c r="N2935" s="48">
        <f t="shared" si="334"/>
        <v>84.83</v>
      </c>
      <c r="O2935" s="49">
        <f t="shared" ca="1" si="337"/>
        <v>35352000</v>
      </c>
    </row>
    <row r="2936" spans="1:15" x14ac:dyDescent="0.25">
      <c r="A2936">
        <v>2921</v>
      </c>
      <c r="B2936" s="93">
        <v>37956</v>
      </c>
      <c r="C2936" s="48">
        <v>106.849998</v>
      </c>
      <c r="D2936" s="48">
        <v>107.68</v>
      </c>
      <c r="E2936" s="48">
        <v>106.800003</v>
      </c>
      <c r="F2936" s="48">
        <v>107.599998</v>
      </c>
      <c r="G2936" s="49">
        <v>38699000</v>
      </c>
      <c r="H2936" s="48">
        <v>85.045681999999999</v>
      </c>
      <c r="I2936" s="52">
        <f t="shared" si="335"/>
        <v>0.79038739387337165</v>
      </c>
      <c r="J2936" s="52">
        <f t="shared" ca="1" si="336"/>
        <v>1</v>
      </c>
      <c r="K2936" s="48">
        <f t="shared" si="331"/>
        <v>84.45</v>
      </c>
      <c r="L2936" s="48">
        <f t="shared" si="332"/>
        <v>85.11</v>
      </c>
      <c r="M2936" s="48">
        <f t="shared" si="333"/>
        <v>84.41</v>
      </c>
      <c r="N2936" s="48">
        <f t="shared" si="334"/>
        <v>85.05</v>
      </c>
      <c r="O2936" s="49">
        <f t="shared" ca="1" si="337"/>
        <v>38699000</v>
      </c>
    </row>
    <row r="2937" spans="1:15" x14ac:dyDescent="0.25">
      <c r="A2937">
        <v>2922</v>
      </c>
      <c r="B2937" s="93">
        <v>37953</v>
      </c>
      <c r="C2937" s="48">
        <v>106.279999</v>
      </c>
      <c r="D2937" s="48">
        <v>106.660004</v>
      </c>
      <c r="E2937" s="48">
        <v>106.199997</v>
      </c>
      <c r="F2937" s="48">
        <v>106.449997</v>
      </c>
      <c r="G2937" s="49">
        <v>10507500</v>
      </c>
      <c r="H2937" s="48">
        <v>84.136735000000002</v>
      </c>
      <c r="I2937" s="52">
        <f t="shared" si="335"/>
        <v>0.79038738723496638</v>
      </c>
      <c r="J2937" s="52">
        <f t="shared" ca="1" si="336"/>
        <v>1</v>
      </c>
      <c r="K2937" s="48">
        <f t="shared" si="331"/>
        <v>84</v>
      </c>
      <c r="L2937" s="48">
        <f t="shared" si="332"/>
        <v>84.3</v>
      </c>
      <c r="M2937" s="48">
        <f t="shared" si="333"/>
        <v>83.94</v>
      </c>
      <c r="N2937" s="48">
        <f t="shared" si="334"/>
        <v>84.14</v>
      </c>
      <c r="O2937" s="49">
        <f t="shared" ca="1" si="337"/>
        <v>10507500</v>
      </c>
    </row>
    <row r="2938" spans="1:15" x14ac:dyDescent="0.25">
      <c r="A2938">
        <v>2923</v>
      </c>
      <c r="B2938" s="93">
        <v>37951</v>
      </c>
      <c r="C2938" s="48">
        <v>106.41999800000001</v>
      </c>
      <c r="D2938" s="48">
        <v>106.449997</v>
      </c>
      <c r="E2938" s="48">
        <v>105.389999</v>
      </c>
      <c r="F2938" s="48">
        <v>106.370003</v>
      </c>
      <c r="G2938" s="49">
        <v>33053600</v>
      </c>
      <c r="H2938" s="48">
        <v>84.073509000000001</v>
      </c>
      <c r="I2938" s="52">
        <f t="shared" si="335"/>
        <v>0.79038738957260346</v>
      </c>
      <c r="J2938" s="52">
        <f t="shared" ca="1" si="336"/>
        <v>1</v>
      </c>
      <c r="K2938" s="48">
        <f t="shared" si="331"/>
        <v>84.11</v>
      </c>
      <c r="L2938" s="48">
        <f t="shared" si="332"/>
        <v>84.14</v>
      </c>
      <c r="M2938" s="48">
        <f t="shared" si="333"/>
        <v>83.3</v>
      </c>
      <c r="N2938" s="48">
        <f t="shared" si="334"/>
        <v>84.07</v>
      </c>
      <c r="O2938" s="49">
        <f t="shared" ca="1" si="337"/>
        <v>33053600</v>
      </c>
    </row>
    <row r="2939" spans="1:15" x14ac:dyDescent="0.25">
      <c r="A2939">
        <v>2924</v>
      </c>
      <c r="B2939" s="93">
        <v>37950</v>
      </c>
      <c r="C2939" s="48">
        <v>105.730003</v>
      </c>
      <c r="D2939" s="48">
        <v>106.41999800000001</v>
      </c>
      <c r="E2939" s="48">
        <v>105.449997</v>
      </c>
      <c r="F2939" s="48">
        <v>105.989998</v>
      </c>
      <c r="G2939" s="49">
        <v>37580000</v>
      </c>
      <c r="H2939" s="48">
        <v>83.773157999999995</v>
      </c>
      <c r="I2939" s="52">
        <f t="shared" si="335"/>
        <v>0.79038739108193956</v>
      </c>
      <c r="J2939" s="52">
        <f t="shared" ca="1" si="336"/>
        <v>1</v>
      </c>
      <c r="K2939" s="48">
        <f t="shared" si="331"/>
        <v>83.57</v>
      </c>
      <c r="L2939" s="48">
        <f t="shared" si="332"/>
        <v>84.11</v>
      </c>
      <c r="M2939" s="48">
        <f t="shared" si="333"/>
        <v>83.35</v>
      </c>
      <c r="N2939" s="48">
        <f t="shared" si="334"/>
        <v>83.77</v>
      </c>
      <c r="O2939" s="49">
        <f t="shared" ca="1" si="337"/>
        <v>37580000</v>
      </c>
    </row>
    <row r="2940" spans="1:15" x14ac:dyDescent="0.25">
      <c r="A2940">
        <v>2925</v>
      </c>
      <c r="B2940" s="93">
        <v>37949</v>
      </c>
      <c r="C2940" s="48">
        <v>104.69000200000001</v>
      </c>
      <c r="D2940" s="48">
        <v>105.779999</v>
      </c>
      <c r="E2940" s="48">
        <v>104.68</v>
      </c>
      <c r="F2940" s="48">
        <v>105.589996</v>
      </c>
      <c r="G2940" s="49">
        <v>28906400</v>
      </c>
      <c r="H2940" s="48">
        <v>83.457002000000003</v>
      </c>
      <c r="I2940" s="52">
        <f t="shared" si="335"/>
        <v>0.7903873961696144</v>
      </c>
      <c r="J2940" s="52">
        <f t="shared" ca="1" si="336"/>
        <v>1</v>
      </c>
      <c r="K2940" s="48">
        <f t="shared" si="331"/>
        <v>82.75</v>
      </c>
      <c r="L2940" s="48">
        <f t="shared" si="332"/>
        <v>83.61</v>
      </c>
      <c r="M2940" s="48">
        <f t="shared" si="333"/>
        <v>82.74</v>
      </c>
      <c r="N2940" s="48">
        <f t="shared" si="334"/>
        <v>83.46</v>
      </c>
      <c r="O2940" s="49">
        <f t="shared" ca="1" si="337"/>
        <v>28906400</v>
      </c>
    </row>
    <row r="2941" spans="1:15" x14ac:dyDescent="0.25">
      <c r="A2941">
        <v>2926</v>
      </c>
      <c r="B2941" s="93">
        <v>37946</v>
      </c>
      <c r="C2941" s="48">
        <v>104.239998</v>
      </c>
      <c r="D2941" s="48">
        <v>104.33000199999999</v>
      </c>
      <c r="E2941" s="48">
        <v>103.620003</v>
      </c>
      <c r="F2941" s="48">
        <v>104.209999</v>
      </c>
      <c r="G2941" s="49">
        <v>30016000</v>
      </c>
      <c r="H2941" s="48">
        <v>82.366269000000003</v>
      </c>
      <c r="I2941" s="52">
        <f t="shared" si="335"/>
        <v>0.79038738883396409</v>
      </c>
      <c r="J2941" s="52">
        <f t="shared" ca="1" si="336"/>
        <v>1</v>
      </c>
      <c r="K2941" s="48">
        <f t="shared" si="331"/>
        <v>82.39</v>
      </c>
      <c r="L2941" s="48">
        <f t="shared" si="332"/>
        <v>82.46</v>
      </c>
      <c r="M2941" s="48">
        <f t="shared" si="333"/>
        <v>81.900000000000006</v>
      </c>
      <c r="N2941" s="48">
        <f t="shared" si="334"/>
        <v>82.37</v>
      </c>
      <c r="O2941" s="49">
        <f t="shared" ca="1" si="337"/>
        <v>30016000</v>
      </c>
    </row>
    <row r="2942" spans="1:15" x14ac:dyDescent="0.25">
      <c r="A2942">
        <v>2927</v>
      </c>
      <c r="B2942" s="93">
        <v>37945</v>
      </c>
      <c r="C2942" s="48">
        <v>104</v>
      </c>
      <c r="D2942" s="48">
        <v>105.239998</v>
      </c>
      <c r="E2942" s="48">
        <v>103.75</v>
      </c>
      <c r="F2942" s="48">
        <v>103.779999</v>
      </c>
      <c r="G2942" s="49">
        <v>53578700</v>
      </c>
      <c r="H2942" s="48">
        <v>82.026403000000002</v>
      </c>
      <c r="I2942" s="52">
        <f t="shared" si="335"/>
        <v>0.79038739439571593</v>
      </c>
      <c r="J2942" s="52">
        <f t="shared" ca="1" si="336"/>
        <v>1</v>
      </c>
      <c r="K2942" s="48">
        <f t="shared" si="331"/>
        <v>82.2</v>
      </c>
      <c r="L2942" s="48">
        <f t="shared" si="332"/>
        <v>83.18</v>
      </c>
      <c r="M2942" s="48">
        <f t="shared" si="333"/>
        <v>82</v>
      </c>
      <c r="N2942" s="48">
        <f t="shared" si="334"/>
        <v>82.03</v>
      </c>
      <c r="O2942" s="49">
        <f t="shared" ca="1" si="337"/>
        <v>53578700</v>
      </c>
    </row>
    <row r="2943" spans="1:15" x14ac:dyDescent="0.25">
      <c r="A2943">
        <v>2928</v>
      </c>
      <c r="B2943" s="93">
        <v>37944</v>
      </c>
      <c r="C2943" s="48">
        <v>104.029999</v>
      </c>
      <c r="D2943" s="48">
        <v>105.010002</v>
      </c>
      <c r="E2943" s="48">
        <v>103.91999800000001</v>
      </c>
      <c r="F2943" s="48">
        <v>104.720001</v>
      </c>
      <c r="G2943" s="49">
        <v>29827000</v>
      </c>
      <c r="H2943" s="48">
        <v>82.769368999999998</v>
      </c>
      <c r="I2943" s="52">
        <f t="shared" si="335"/>
        <v>0.79038739695963145</v>
      </c>
      <c r="J2943" s="52">
        <f t="shared" ca="1" si="336"/>
        <v>1</v>
      </c>
      <c r="K2943" s="48">
        <f t="shared" si="331"/>
        <v>82.22</v>
      </c>
      <c r="L2943" s="48">
        <f t="shared" si="332"/>
        <v>83</v>
      </c>
      <c r="M2943" s="48">
        <f t="shared" si="333"/>
        <v>82.14</v>
      </c>
      <c r="N2943" s="48">
        <f t="shared" si="334"/>
        <v>82.77</v>
      </c>
      <c r="O2943" s="49">
        <f t="shared" ca="1" si="337"/>
        <v>29827000</v>
      </c>
    </row>
    <row r="2944" spans="1:15" x14ac:dyDescent="0.25">
      <c r="A2944">
        <v>2929</v>
      </c>
      <c r="B2944" s="93">
        <v>37943</v>
      </c>
      <c r="C2944" s="48">
        <v>105.239998</v>
      </c>
      <c r="D2944" s="48">
        <v>105.449997</v>
      </c>
      <c r="E2944" s="48">
        <v>103.699997</v>
      </c>
      <c r="F2944" s="48">
        <v>103.839996</v>
      </c>
      <c r="G2944" s="49">
        <v>41155000</v>
      </c>
      <c r="H2944" s="48">
        <v>82.073824000000002</v>
      </c>
      <c r="I2944" s="52">
        <f t="shared" si="335"/>
        <v>0.79038739562355143</v>
      </c>
      <c r="J2944" s="52">
        <f t="shared" ca="1" si="336"/>
        <v>1</v>
      </c>
      <c r="K2944" s="48">
        <f t="shared" si="331"/>
        <v>83.18</v>
      </c>
      <c r="L2944" s="48">
        <f t="shared" si="332"/>
        <v>83.35</v>
      </c>
      <c r="M2944" s="48">
        <f t="shared" si="333"/>
        <v>81.96</v>
      </c>
      <c r="N2944" s="48">
        <f t="shared" si="334"/>
        <v>82.07</v>
      </c>
      <c r="O2944" s="49">
        <f t="shared" ca="1" si="337"/>
        <v>41155000</v>
      </c>
    </row>
    <row r="2945" spans="1:15" x14ac:dyDescent="0.25">
      <c r="A2945">
        <v>2930</v>
      </c>
      <c r="B2945" s="93">
        <v>37942</v>
      </c>
      <c r="C2945" s="48">
        <v>104.910004</v>
      </c>
      <c r="D2945" s="48">
        <v>105.139999</v>
      </c>
      <c r="E2945" s="48">
        <v>104.040001</v>
      </c>
      <c r="F2945" s="48">
        <v>104.93</v>
      </c>
      <c r="G2945" s="49">
        <v>44382100</v>
      </c>
      <c r="H2945" s="48">
        <v>82.935349000000002</v>
      </c>
      <c r="I2945" s="52">
        <f t="shared" si="335"/>
        <v>0.79038739159439619</v>
      </c>
      <c r="J2945" s="52">
        <f t="shared" ca="1" si="336"/>
        <v>1</v>
      </c>
      <c r="K2945" s="48">
        <f t="shared" si="331"/>
        <v>82.92</v>
      </c>
      <c r="L2945" s="48">
        <f t="shared" si="332"/>
        <v>83.1</v>
      </c>
      <c r="M2945" s="48">
        <f t="shared" si="333"/>
        <v>82.23</v>
      </c>
      <c r="N2945" s="48">
        <f t="shared" si="334"/>
        <v>82.94</v>
      </c>
      <c r="O2945" s="49">
        <f t="shared" ca="1" si="337"/>
        <v>44382100</v>
      </c>
    </row>
    <row r="2946" spans="1:15" x14ac:dyDescent="0.25">
      <c r="A2946">
        <v>2931</v>
      </c>
      <c r="B2946" s="93">
        <v>37939</v>
      </c>
      <c r="C2946" s="48">
        <v>106.400002</v>
      </c>
      <c r="D2946" s="48">
        <v>106.949997</v>
      </c>
      <c r="E2946" s="48">
        <v>105.290001</v>
      </c>
      <c r="F2946" s="48">
        <v>105.459999</v>
      </c>
      <c r="G2946" s="49">
        <v>49158500</v>
      </c>
      <c r="H2946" s="48">
        <v>83.354253999999997</v>
      </c>
      <c r="I2946" s="52">
        <f t="shared" si="335"/>
        <v>0.79038739607801434</v>
      </c>
      <c r="J2946" s="52">
        <f t="shared" ca="1" si="336"/>
        <v>1</v>
      </c>
      <c r="K2946" s="48">
        <f t="shared" si="331"/>
        <v>84.1</v>
      </c>
      <c r="L2946" s="48">
        <f t="shared" si="332"/>
        <v>84.53</v>
      </c>
      <c r="M2946" s="48">
        <f t="shared" si="333"/>
        <v>83.22</v>
      </c>
      <c r="N2946" s="48">
        <f t="shared" si="334"/>
        <v>83.35</v>
      </c>
      <c r="O2946" s="49">
        <f t="shared" ca="1" si="337"/>
        <v>49158500</v>
      </c>
    </row>
    <row r="2947" spans="1:15" x14ac:dyDescent="0.25">
      <c r="A2947">
        <v>2932</v>
      </c>
      <c r="B2947" s="93">
        <v>37938</v>
      </c>
      <c r="C2947" s="48">
        <v>106.010002</v>
      </c>
      <c r="D2947" s="48">
        <v>106.540001</v>
      </c>
      <c r="E2947" s="48">
        <v>105.779999</v>
      </c>
      <c r="F2947" s="48">
        <v>106.360001</v>
      </c>
      <c r="G2947" s="49">
        <v>29714800</v>
      </c>
      <c r="H2947" s="48">
        <v>84.065603999999993</v>
      </c>
      <c r="I2947" s="52">
        <f t="shared" si="335"/>
        <v>0.79038739384742951</v>
      </c>
      <c r="J2947" s="52">
        <f t="shared" ca="1" si="336"/>
        <v>1</v>
      </c>
      <c r="K2947" s="48">
        <f t="shared" si="331"/>
        <v>83.79</v>
      </c>
      <c r="L2947" s="48">
        <f t="shared" si="332"/>
        <v>84.21</v>
      </c>
      <c r="M2947" s="48">
        <f t="shared" si="333"/>
        <v>83.61</v>
      </c>
      <c r="N2947" s="48">
        <f t="shared" si="334"/>
        <v>84.07</v>
      </c>
      <c r="O2947" s="49">
        <f t="shared" ca="1" si="337"/>
        <v>29714800</v>
      </c>
    </row>
    <row r="2948" spans="1:15" x14ac:dyDescent="0.25">
      <c r="A2948">
        <v>2933</v>
      </c>
      <c r="B2948" s="93">
        <v>37937</v>
      </c>
      <c r="C2948" s="48">
        <v>105.230003</v>
      </c>
      <c r="D2948" s="48">
        <v>106.470001</v>
      </c>
      <c r="E2948" s="48">
        <v>105.160004</v>
      </c>
      <c r="F2948" s="48">
        <v>106.33000199999999</v>
      </c>
      <c r="G2948" s="49">
        <v>28000000</v>
      </c>
      <c r="H2948" s="48">
        <v>84.041893000000002</v>
      </c>
      <c r="I2948" s="52">
        <f t="shared" si="335"/>
        <v>0.79038739226206356</v>
      </c>
      <c r="J2948" s="52">
        <f t="shared" ca="1" si="336"/>
        <v>1</v>
      </c>
      <c r="K2948" s="48">
        <f t="shared" si="331"/>
        <v>83.17</v>
      </c>
      <c r="L2948" s="48">
        <f t="shared" si="332"/>
        <v>84.15</v>
      </c>
      <c r="M2948" s="48">
        <f t="shared" si="333"/>
        <v>83.12</v>
      </c>
      <c r="N2948" s="48">
        <f t="shared" si="334"/>
        <v>84.04</v>
      </c>
      <c r="O2948" s="49">
        <f t="shared" ca="1" si="337"/>
        <v>28000000</v>
      </c>
    </row>
    <row r="2949" spans="1:15" x14ac:dyDescent="0.25">
      <c r="A2949">
        <v>2934</v>
      </c>
      <c r="B2949" s="93">
        <v>37936</v>
      </c>
      <c r="C2949" s="48">
        <v>105.089996</v>
      </c>
      <c r="D2949" s="48">
        <v>105.33000199999999</v>
      </c>
      <c r="E2949" s="48">
        <v>104.800003</v>
      </c>
      <c r="F2949" s="48">
        <v>105.150002</v>
      </c>
      <c r="G2949" s="49">
        <v>26558600</v>
      </c>
      <c r="H2949" s="48">
        <v>83.109234999999998</v>
      </c>
      <c r="I2949" s="52">
        <f t="shared" si="335"/>
        <v>0.79038738392035401</v>
      </c>
      <c r="J2949" s="52">
        <f t="shared" ca="1" si="336"/>
        <v>1</v>
      </c>
      <c r="K2949" s="48">
        <f t="shared" si="331"/>
        <v>83.06</v>
      </c>
      <c r="L2949" s="48">
        <f t="shared" si="332"/>
        <v>83.25</v>
      </c>
      <c r="M2949" s="48">
        <f t="shared" si="333"/>
        <v>82.83</v>
      </c>
      <c r="N2949" s="48">
        <f t="shared" si="334"/>
        <v>83.11</v>
      </c>
      <c r="O2949" s="49">
        <f t="shared" ca="1" si="337"/>
        <v>26558600</v>
      </c>
    </row>
    <row r="2950" spans="1:15" x14ac:dyDescent="0.25">
      <c r="A2950">
        <v>2935</v>
      </c>
      <c r="B2950" s="93">
        <v>37935</v>
      </c>
      <c r="C2950" s="48">
        <v>105.739998</v>
      </c>
      <c r="D2950" s="48">
        <v>105.839996</v>
      </c>
      <c r="E2950" s="48">
        <v>105.010002</v>
      </c>
      <c r="F2950" s="48">
        <v>105.18</v>
      </c>
      <c r="G2950" s="49">
        <v>25530800</v>
      </c>
      <c r="H2950" s="48">
        <v>83.132946000000004</v>
      </c>
      <c r="I2950" s="52">
        <f t="shared" si="335"/>
        <v>0.79038739304050198</v>
      </c>
      <c r="J2950" s="52">
        <f t="shared" ca="1" si="336"/>
        <v>1</v>
      </c>
      <c r="K2950" s="48">
        <f t="shared" si="331"/>
        <v>83.58</v>
      </c>
      <c r="L2950" s="48">
        <f t="shared" si="332"/>
        <v>83.65</v>
      </c>
      <c r="M2950" s="48">
        <f t="shared" si="333"/>
        <v>83</v>
      </c>
      <c r="N2950" s="48">
        <f t="shared" si="334"/>
        <v>83.13</v>
      </c>
      <c r="O2950" s="49">
        <f t="shared" ca="1" si="337"/>
        <v>25530800</v>
      </c>
    </row>
    <row r="2951" spans="1:15" x14ac:dyDescent="0.25">
      <c r="A2951">
        <v>2936</v>
      </c>
      <c r="B2951" s="93">
        <v>37932</v>
      </c>
      <c r="C2951" s="48">
        <v>106.639999</v>
      </c>
      <c r="D2951" s="48">
        <v>106.720001</v>
      </c>
      <c r="E2951" s="48">
        <v>105.57</v>
      </c>
      <c r="F2951" s="48">
        <v>105.610001</v>
      </c>
      <c r="G2951" s="49">
        <v>31723200</v>
      </c>
      <c r="H2951" s="48">
        <v>83.472813000000002</v>
      </c>
      <c r="I2951" s="52">
        <f t="shared" si="335"/>
        <v>0.79038738954277643</v>
      </c>
      <c r="J2951" s="52">
        <f t="shared" ca="1" si="336"/>
        <v>1</v>
      </c>
      <c r="K2951" s="48">
        <f t="shared" si="331"/>
        <v>84.29</v>
      </c>
      <c r="L2951" s="48">
        <f t="shared" si="332"/>
        <v>84.35</v>
      </c>
      <c r="M2951" s="48">
        <f t="shared" si="333"/>
        <v>83.44</v>
      </c>
      <c r="N2951" s="48">
        <f t="shared" si="334"/>
        <v>83.47</v>
      </c>
      <c r="O2951" s="49">
        <f t="shared" ca="1" si="337"/>
        <v>31723200</v>
      </c>
    </row>
    <row r="2952" spans="1:15" x14ac:dyDescent="0.25">
      <c r="A2952">
        <v>2937</v>
      </c>
      <c r="B2952" s="93">
        <v>37931</v>
      </c>
      <c r="C2952" s="48">
        <v>105.599998</v>
      </c>
      <c r="D2952" s="48">
        <v>106.44000200000001</v>
      </c>
      <c r="E2952" s="48">
        <v>105.099998</v>
      </c>
      <c r="F2952" s="48">
        <v>106.400002</v>
      </c>
      <c r="G2952" s="49">
        <v>28392300</v>
      </c>
      <c r="H2952" s="48">
        <v>84.097219999999993</v>
      </c>
      <c r="I2952" s="52">
        <f t="shared" si="335"/>
        <v>0.79038739115813172</v>
      </c>
      <c r="J2952" s="52">
        <f t="shared" ca="1" si="336"/>
        <v>1</v>
      </c>
      <c r="K2952" s="48">
        <f t="shared" si="331"/>
        <v>83.46</v>
      </c>
      <c r="L2952" s="48">
        <f t="shared" si="332"/>
        <v>84.13</v>
      </c>
      <c r="M2952" s="48">
        <f t="shared" si="333"/>
        <v>83.07</v>
      </c>
      <c r="N2952" s="48">
        <f t="shared" si="334"/>
        <v>84.1</v>
      </c>
      <c r="O2952" s="49">
        <f t="shared" ca="1" si="337"/>
        <v>28392300</v>
      </c>
    </row>
    <row r="2953" spans="1:15" x14ac:dyDescent="0.25">
      <c r="A2953">
        <v>2938</v>
      </c>
      <c r="B2953" s="93">
        <v>37930</v>
      </c>
      <c r="C2953" s="48">
        <v>105.489998</v>
      </c>
      <c r="D2953" s="48">
        <v>105.970001</v>
      </c>
      <c r="E2953" s="48">
        <v>104.900002</v>
      </c>
      <c r="F2953" s="48">
        <v>105.839996</v>
      </c>
      <c r="G2953" s="49">
        <v>33558800</v>
      </c>
      <c r="H2953" s="48">
        <v>83.654599000000005</v>
      </c>
      <c r="I2953" s="52">
        <f t="shared" si="335"/>
        <v>0.7903873975958956</v>
      </c>
      <c r="J2953" s="52">
        <f t="shared" ca="1" si="336"/>
        <v>1</v>
      </c>
      <c r="K2953" s="48">
        <f t="shared" si="331"/>
        <v>83.38</v>
      </c>
      <c r="L2953" s="48">
        <f t="shared" si="332"/>
        <v>83.76</v>
      </c>
      <c r="M2953" s="48">
        <f t="shared" si="333"/>
        <v>82.91</v>
      </c>
      <c r="N2953" s="48">
        <f t="shared" si="334"/>
        <v>83.65</v>
      </c>
      <c r="O2953" s="49">
        <f t="shared" ca="1" si="337"/>
        <v>33558800</v>
      </c>
    </row>
    <row r="2954" spans="1:15" x14ac:dyDescent="0.25">
      <c r="A2954">
        <v>2939</v>
      </c>
      <c r="B2954" s="93">
        <v>37929</v>
      </c>
      <c r="C2954" s="48">
        <v>105.989998</v>
      </c>
      <c r="D2954" s="48">
        <v>106.269997</v>
      </c>
      <c r="E2954" s="48">
        <v>105.58000199999999</v>
      </c>
      <c r="F2954" s="48">
        <v>105.760002</v>
      </c>
      <c r="G2954" s="49">
        <v>31421600</v>
      </c>
      <c r="H2954" s="48">
        <v>83.591372000000007</v>
      </c>
      <c r="I2954" s="52">
        <f t="shared" si="335"/>
        <v>0.79038739049948215</v>
      </c>
      <c r="J2954" s="52">
        <f t="shared" ca="1" si="336"/>
        <v>1</v>
      </c>
      <c r="K2954" s="48">
        <f t="shared" si="331"/>
        <v>83.77</v>
      </c>
      <c r="L2954" s="48">
        <f t="shared" si="332"/>
        <v>83.99</v>
      </c>
      <c r="M2954" s="48">
        <f t="shared" si="333"/>
        <v>83.45</v>
      </c>
      <c r="N2954" s="48">
        <f t="shared" si="334"/>
        <v>83.59</v>
      </c>
      <c r="O2954" s="49">
        <f t="shared" ca="1" si="337"/>
        <v>31421600</v>
      </c>
    </row>
    <row r="2955" spans="1:15" x14ac:dyDescent="0.25">
      <c r="A2955">
        <v>2940</v>
      </c>
      <c r="B2955" s="93">
        <v>37928</v>
      </c>
      <c r="C2955" s="48">
        <v>105.75</v>
      </c>
      <c r="D2955" s="48">
        <v>106.610001</v>
      </c>
      <c r="E2955" s="48">
        <v>105.709999</v>
      </c>
      <c r="F2955" s="48">
        <v>105.989998</v>
      </c>
      <c r="G2955" s="49">
        <v>37589300</v>
      </c>
      <c r="H2955" s="48">
        <v>83.773157999999995</v>
      </c>
      <c r="I2955" s="52">
        <f t="shared" si="335"/>
        <v>0.79038739108193956</v>
      </c>
      <c r="J2955" s="52">
        <f t="shared" ca="1" si="336"/>
        <v>1</v>
      </c>
      <c r="K2955" s="48">
        <f t="shared" si="331"/>
        <v>83.58</v>
      </c>
      <c r="L2955" s="48">
        <f t="shared" si="332"/>
        <v>84.26</v>
      </c>
      <c r="M2955" s="48">
        <f t="shared" si="333"/>
        <v>83.55</v>
      </c>
      <c r="N2955" s="48">
        <f t="shared" si="334"/>
        <v>83.77</v>
      </c>
      <c r="O2955" s="49">
        <f t="shared" ca="1" si="337"/>
        <v>37589300</v>
      </c>
    </row>
    <row r="2956" spans="1:15" x14ac:dyDescent="0.25">
      <c r="A2956">
        <v>2941</v>
      </c>
      <c r="B2956" s="93">
        <v>37925</v>
      </c>
      <c r="C2956" s="48">
        <v>105.400002</v>
      </c>
      <c r="D2956" s="48">
        <v>105.739998</v>
      </c>
      <c r="E2956" s="48">
        <v>105.220001</v>
      </c>
      <c r="F2956" s="48">
        <v>105.300003</v>
      </c>
      <c r="G2956" s="49">
        <v>25761600</v>
      </c>
      <c r="H2956" s="48">
        <v>83.227795</v>
      </c>
      <c r="I2956" s="52">
        <f t="shared" si="335"/>
        <v>0.7903873943859242</v>
      </c>
      <c r="J2956" s="52">
        <f t="shared" ca="1" si="336"/>
        <v>1</v>
      </c>
      <c r="K2956" s="48">
        <f t="shared" si="331"/>
        <v>83.31</v>
      </c>
      <c r="L2956" s="48">
        <f t="shared" si="332"/>
        <v>83.58</v>
      </c>
      <c r="M2956" s="48">
        <f t="shared" si="333"/>
        <v>83.16</v>
      </c>
      <c r="N2956" s="48">
        <f t="shared" si="334"/>
        <v>83.23</v>
      </c>
      <c r="O2956" s="49">
        <f t="shared" ca="1" si="337"/>
        <v>25761600</v>
      </c>
    </row>
    <row r="2957" spans="1:15" x14ac:dyDescent="0.25">
      <c r="A2957">
        <v>2942</v>
      </c>
      <c r="B2957" s="93">
        <v>37924</v>
      </c>
      <c r="C2957" s="48">
        <v>105.790001</v>
      </c>
      <c r="D2957" s="48">
        <v>105.970001</v>
      </c>
      <c r="E2957" s="48">
        <v>104.800003</v>
      </c>
      <c r="F2957" s="48">
        <v>105.400002</v>
      </c>
      <c r="G2957" s="49">
        <v>39123100</v>
      </c>
      <c r="H2957" s="48">
        <v>83.306832</v>
      </c>
      <c r="I2957" s="52">
        <f t="shared" si="335"/>
        <v>0.79038738538164355</v>
      </c>
      <c r="J2957" s="52">
        <f t="shared" ca="1" si="336"/>
        <v>1</v>
      </c>
      <c r="K2957" s="48">
        <f t="shared" si="331"/>
        <v>83.62</v>
      </c>
      <c r="L2957" s="48">
        <f t="shared" si="332"/>
        <v>83.76</v>
      </c>
      <c r="M2957" s="48">
        <f t="shared" si="333"/>
        <v>82.83</v>
      </c>
      <c r="N2957" s="48">
        <f t="shared" si="334"/>
        <v>83.31</v>
      </c>
      <c r="O2957" s="49">
        <f t="shared" ca="1" si="337"/>
        <v>39123100</v>
      </c>
    </row>
    <row r="2958" spans="1:15" x14ac:dyDescent="0.25">
      <c r="A2958">
        <v>2943</v>
      </c>
      <c r="B2958" s="93">
        <v>37923</v>
      </c>
      <c r="C2958" s="48">
        <v>104.769997</v>
      </c>
      <c r="D2958" s="48">
        <v>105.43</v>
      </c>
      <c r="E2958" s="48">
        <v>103.870003</v>
      </c>
      <c r="F2958" s="48">
        <v>105.18</v>
      </c>
      <c r="G2958" s="49">
        <v>30955400</v>
      </c>
      <c r="H2958" s="48">
        <v>83.132946000000004</v>
      </c>
      <c r="I2958" s="52">
        <f t="shared" si="335"/>
        <v>0.79038739304050198</v>
      </c>
      <c r="J2958" s="52">
        <f t="shared" ca="1" si="336"/>
        <v>1</v>
      </c>
      <c r="K2958" s="48">
        <f t="shared" si="331"/>
        <v>82.81</v>
      </c>
      <c r="L2958" s="48">
        <f t="shared" si="332"/>
        <v>83.33</v>
      </c>
      <c r="M2958" s="48">
        <f t="shared" si="333"/>
        <v>82.1</v>
      </c>
      <c r="N2958" s="48">
        <f t="shared" si="334"/>
        <v>83.13</v>
      </c>
      <c r="O2958" s="49">
        <f t="shared" ca="1" si="337"/>
        <v>30955400</v>
      </c>
    </row>
    <row r="2959" spans="1:15" x14ac:dyDescent="0.25">
      <c r="A2959">
        <v>2944</v>
      </c>
      <c r="B2959" s="93">
        <v>37922</v>
      </c>
      <c r="C2959" s="48">
        <v>103.980003</v>
      </c>
      <c r="D2959" s="48">
        <v>105.150002</v>
      </c>
      <c r="E2959" s="48">
        <v>103.82</v>
      </c>
      <c r="F2959" s="48">
        <v>105.040001</v>
      </c>
      <c r="G2959" s="49">
        <v>34956200</v>
      </c>
      <c r="H2959" s="48">
        <v>83.022291999999993</v>
      </c>
      <c r="I2959" s="52">
        <f t="shared" si="335"/>
        <v>0.79038738775335682</v>
      </c>
      <c r="J2959" s="52">
        <f t="shared" ca="1" si="336"/>
        <v>1</v>
      </c>
      <c r="K2959" s="48">
        <f t="shared" si="331"/>
        <v>82.18</v>
      </c>
      <c r="L2959" s="48">
        <f t="shared" si="332"/>
        <v>83.11</v>
      </c>
      <c r="M2959" s="48">
        <f t="shared" si="333"/>
        <v>82.06</v>
      </c>
      <c r="N2959" s="48">
        <f t="shared" si="334"/>
        <v>83.02</v>
      </c>
      <c r="O2959" s="49">
        <f t="shared" ca="1" si="337"/>
        <v>34956200</v>
      </c>
    </row>
    <row r="2960" spans="1:15" x14ac:dyDescent="0.25">
      <c r="A2960">
        <v>2945</v>
      </c>
      <c r="B2960" s="93">
        <v>37921</v>
      </c>
      <c r="C2960" s="48">
        <v>103.739998</v>
      </c>
      <c r="D2960" s="48">
        <v>104.18</v>
      </c>
      <c r="E2960" s="48">
        <v>103.269997</v>
      </c>
      <c r="F2960" s="48">
        <v>103.629997</v>
      </c>
      <c r="G2960" s="49">
        <v>32460200</v>
      </c>
      <c r="H2960" s="48">
        <v>81.907843</v>
      </c>
      <c r="I2960" s="52">
        <f t="shared" si="335"/>
        <v>0.79038739140366854</v>
      </c>
      <c r="J2960" s="52">
        <f t="shared" ca="1" si="336"/>
        <v>1</v>
      </c>
      <c r="K2960" s="48">
        <f t="shared" ref="K2960:K3023" si="338">ROUND($I2960*C2960,2)</f>
        <v>81.99</v>
      </c>
      <c r="L2960" s="48">
        <f t="shared" ref="L2960:L3023" si="339">ROUND($I2960*D2960,2)</f>
        <v>82.34</v>
      </c>
      <c r="M2960" s="48">
        <f t="shared" ref="M2960:M3023" si="340">ROUND($I2960*E2960,2)</f>
        <v>81.62</v>
      </c>
      <c r="N2960" s="48">
        <f t="shared" ref="N2960:N3023" si="341">ROUND($I2960*F2960,2)</f>
        <v>81.91</v>
      </c>
      <c r="O2960" s="49">
        <f t="shared" ca="1" si="337"/>
        <v>32460200</v>
      </c>
    </row>
    <row r="2961" spans="1:15" x14ac:dyDescent="0.25">
      <c r="A2961">
        <v>2946</v>
      </c>
      <c r="B2961" s="93">
        <v>37918</v>
      </c>
      <c r="C2961" s="48">
        <v>102.83000199999999</v>
      </c>
      <c r="D2961" s="48">
        <v>103.58000199999999</v>
      </c>
      <c r="E2961" s="48">
        <v>102.18</v>
      </c>
      <c r="F2961" s="48">
        <v>103.58000199999999</v>
      </c>
      <c r="G2961" s="49">
        <v>51723600</v>
      </c>
      <c r="H2961" s="48">
        <v>81.868328000000005</v>
      </c>
      <c r="I2961" s="52">
        <f t="shared" si="335"/>
        <v>0.79038739543565573</v>
      </c>
      <c r="J2961" s="52">
        <f t="shared" ca="1" si="336"/>
        <v>1</v>
      </c>
      <c r="K2961" s="48">
        <f t="shared" si="338"/>
        <v>81.28</v>
      </c>
      <c r="L2961" s="48">
        <f t="shared" si="339"/>
        <v>81.87</v>
      </c>
      <c r="M2961" s="48">
        <f t="shared" si="340"/>
        <v>80.760000000000005</v>
      </c>
      <c r="N2961" s="48">
        <f t="shared" si="341"/>
        <v>81.87</v>
      </c>
      <c r="O2961" s="49">
        <f t="shared" ca="1" si="337"/>
        <v>51723600</v>
      </c>
    </row>
    <row r="2962" spans="1:15" x14ac:dyDescent="0.25">
      <c r="A2962">
        <v>2947</v>
      </c>
      <c r="B2962" s="93">
        <v>37917</v>
      </c>
      <c r="C2962" s="48">
        <v>102.889999</v>
      </c>
      <c r="D2962" s="48">
        <v>103.949997</v>
      </c>
      <c r="E2962" s="48">
        <v>102.839996</v>
      </c>
      <c r="F2962" s="48">
        <v>103.349998</v>
      </c>
      <c r="G2962" s="49">
        <v>45830500</v>
      </c>
      <c r="H2962" s="48">
        <v>81.686536000000004</v>
      </c>
      <c r="I2962" s="52">
        <f t="shared" ref="I2962:I3025" si="342">H2962/F2962</f>
        <v>0.79038739797556656</v>
      </c>
      <c r="J2962" s="52">
        <f t="shared" ref="J2962:J3025" ca="1" si="343">INDEX(OFFSET($T$15,0,0,$S$13+1,1),MATCH(B2962,OFFSET($Q$15,0,0,$S$13+1,1),-1))</f>
        <v>1</v>
      </c>
      <c r="K2962" s="48">
        <f t="shared" si="338"/>
        <v>81.319999999999993</v>
      </c>
      <c r="L2962" s="48">
        <f t="shared" si="339"/>
        <v>82.16</v>
      </c>
      <c r="M2962" s="48">
        <f t="shared" si="340"/>
        <v>81.28</v>
      </c>
      <c r="N2962" s="48">
        <f t="shared" si="341"/>
        <v>81.69</v>
      </c>
      <c r="O2962" s="49">
        <f t="shared" ref="O2962:O3025" ca="1" si="344">G2962*J2962</f>
        <v>45830500</v>
      </c>
    </row>
    <row r="2963" spans="1:15" x14ac:dyDescent="0.25">
      <c r="A2963">
        <v>2948</v>
      </c>
      <c r="B2963" s="93">
        <v>37916</v>
      </c>
      <c r="C2963" s="48">
        <v>104.029999</v>
      </c>
      <c r="D2963" s="48">
        <v>104.19000200000001</v>
      </c>
      <c r="E2963" s="48">
        <v>103.19000200000001</v>
      </c>
      <c r="F2963" s="48">
        <v>103.540001</v>
      </c>
      <c r="G2963" s="49">
        <v>33914500</v>
      </c>
      <c r="H2963" s="48">
        <v>81.836710999999994</v>
      </c>
      <c r="I2963" s="52">
        <f t="shared" si="342"/>
        <v>0.79038738854174817</v>
      </c>
      <c r="J2963" s="52">
        <f t="shared" ca="1" si="343"/>
        <v>1</v>
      </c>
      <c r="K2963" s="48">
        <f t="shared" si="338"/>
        <v>82.22</v>
      </c>
      <c r="L2963" s="48">
        <f t="shared" si="339"/>
        <v>82.35</v>
      </c>
      <c r="M2963" s="48">
        <f t="shared" si="340"/>
        <v>81.56</v>
      </c>
      <c r="N2963" s="48">
        <f t="shared" si="341"/>
        <v>81.84</v>
      </c>
      <c r="O2963" s="49">
        <f t="shared" ca="1" si="344"/>
        <v>33914500</v>
      </c>
    </row>
    <row r="2964" spans="1:15" x14ac:dyDescent="0.25">
      <c r="A2964">
        <v>2949</v>
      </c>
      <c r="B2964" s="93">
        <v>37915</v>
      </c>
      <c r="C2964" s="48">
        <v>104.82</v>
      </c>
      <c r="D2964" s="48">
        <v>105.279999</v>
      </c>
      <c r="E2964" s="48">
        <v>104.32</v>
      </c>
      <c r="F2964" s="48">
        <v>104.860001</v>
      </c>
      <c r="G2964" s="49">
        <v>26729100</v>
      </c>
      <c r="H2964" s="48">
        <v>82.880021999999997</v>
      </c>
      <c r="I2964" s="52">
        <f t="shared" si="342"/>
        <v>0.79038738517654605</v>
      </c>
      <c r="J2964" s="52">
        <f t="shared" ca="1" si="343"/>
        <v>1</v>
      </c>
      <c r="K2964" s="48">
        <f t="shared" si="338"/>
        <v>82.85</v>
      </c>
      <c r="L2964" s="48">
        <f t="shared" si="339"/>
        <v>83.21</v>
      </c>
      <c r="M2964" s="48">
        <f t="shared" si="340"/>
        <v>82.45</v>
      </c>
      <c r="N2964" s="48">
        <f t="shared" si="341"/>
        <v>82.88</v>
      </c>
      <c r="O2964" s="49">
        <f t="shared" ca="1" si="344"/>
        <v>26729100</v>
      </c>
    </row>
    <row r="2965" spans="1:15" x14ac:dyDescent="0.25">
      <c r="A2965">
        <v>2950</v>
      </c>
      <c r="B2965" s="93">
        <v>37914</v>
      </c>
      <c r="C2965" s="48">
        <v>104.449997</v>
      </c>
      <c r="D2965" s="48">
        <v>105.040001</v>
      </c>
      <c r="E2965" s="48">
        <v>103.94000200000001</v>
      </c>
      <c r="F2965" s="48">
        <v>105.040001</v>
      </c>
      <c r="G2965" s="49">
        <v>27657000</v>
      </c>
      <c r="H2965" s="48">
        <v>83.022291999999993</v>
      </c>
      <c r="I2965" s="52">
        <f t="shared" si="342"/>
        <v>0.79038738775335682</v>
      </c>
      <c r="J2965" s="52">
        <f t="shared" ca="1" si="343"/>
        <v>1</v>
      </c>
      <c r="K2965" s="48">
        <f t="shared" si="338"/>
        <v>82.56</v>
      </c>
      <c r="L2965" s="48">
        <f t="shared" si="339"/>
        <v>83.02</v>
      </c>
      <c r="M2965" s="48">
        <f t="shared" si="340"/>
        <v>82.15</v>
      </c>
      <c r="N2965" s="48">
        <f t="shared" si="341"/>
        <v>83.02</v>
      </c>
      <c r="O2965" s="49">
        <f t="shared" ca="1" si="344"/>
        <v>27657000</v>
      </c>
    </row>
    <row r="2966" spans="1:15" x14ac:dyDescent="0.25">
      <c r="A2966">
        <v>2951</v>
      </c>
      <c r="B2966" s="93">
        <v>37911</v>
      </c>
      <c r="C2966" s="48">
        <v>105.470001</v>
      </c>
      <c r="D2966" s="48">
        <v>105.629997</v>
      </c>
      <c r="E2966" s="48">
        <v>103.980003</v>
      </c>
      <c r="F2966" s="48">
        <v>104.260002</v>
      </c>
      <c r="G2966" s="49">
        <v>32790300</v>
      </c>
      <c r="H2966" s="48">
        <v>82.405790999999994</v>
      </c>
      <c r="I2966" s="52">
        <f t="shared" si="342"/>
        <v>0.79038739132193758</v>
      </c>
      <c r="J2966" s="52">
        <f t="shared" ca="1" si="343"/>
        <v>1</v>
      </c>
      <c r="K2966" s="48">
        <f t="shared" si="338"/>
        <v>83.36</v>
      </c>
      <c r="L2966" s="48">
        <f t="shared" si="339"/>
        <v>83.49</v>
      </c>
      <c r="M2966" s="48">
        <f t="shared" si="340"/>
        <v>82.18</v>
      </c>
      <c r="N2966" s="48">
        <f t="shared" si="341"/>
        <v>82.41</v>
      </c>
      <c r="O2966" s="49">
        <f t="shared" ca="1" si="344"/>
        <v>32790300</v>
      </c>
    </row>
    <row r="2967" spans="1:15" x14ac:dyDescent="0.25">
      <c r="A2967">
        <v>2952</v>
      </c>
      <c r="B2967" s="93">
        <v>37910</v>
      </c>
      <c r="C2967" s="48">
        <v>104.68</v>
      </c>
      <c r="D2967" s="48">
        <v>105.730003</v>
      </c>
      <c r="E2967" s="48">
        <v>104.650002</v>
      </c>
      <c r="F2967" s="48">
        <v>105.410004</v>
      </c>
      <c r="G2967" s="49">
        <v>32772200</v>
      </c>
      <c r="H2967" s="48">
        <v>83.314738000000006</v>
      </c>
      <c r="I2967" s="52">
        <f t="shared" si="342"/>
        <v>0.79038739055545437</v>
      </c>
      <c r="J2967" s="52">
        <f t="shared" ca="1" si="343"/>
        <v>1</v>
      </c>
      <c r="K2967" s="48">
        <f t="shared" si="338"/>
        <v>82.74</v>
      </c>
      <c r="L2967" s="48">
        <f t="shared" si="339"/>
        <v>83.57</v>
      </c>
      <c r="M2967" s="48">
        <f t="shared" si="340"/>
        <v>82.71</v>
      </c>
      <c r="N2967" s="48">
        <f t="shared" si="341"/>
        <v>83.31</v>
      </c>
      <c r="O2967" s="49">
        <f t="shared" ca="1" si="344"/>
        <v>32772200</v>
      </c>
    </row>
    <row r="2968" spans="1:15" x14ac:dyDescent="0.25">
      <c r="A2968">
        <v>2953</v>
      </c>
      <c r="B2968" s="93">
        <v>37909</v>
      </c>
      <c r="C2968" s="48">
        <v>105.860001</v>
      </c>
      <c r="D2968" s="48">
        <v>105.889999</v>
      </c>
      <c r="E2968" s="48">
        <v>104.639999</v>
      </c>
      <c r="F2968" s="48">
        <v>104.989998</v>
      </c>
      <c r="G2968" s="49">
        <v>39021700</v>
      </c>
      <c r="H2968" s="48">
        <v>82.982771</v>
      </c>
      <c r="I2968" s="52">
        <f t="shared" si="342"/>
        <v>0.79038739480688436</v>
      </c>
      <c r="J2968" s="52">
        <f t="shared" ca="1" si="343"/>
        <v>1</v>
      </c>
      <c r="K2968" s="48">
        <f t="shared" si="338"/>
        <v>83.67</v>
      </c>
      <c r="L2968" s="48">
        <f t="shared" si="339"/>
        <v>83.69</v>
      </c>
      <c r="M2968" s="48">
        <f t="shared" si="340"/>
        <v>82.71</v>
      </c>
      <c r="N2968" s="48">
        <f t="shared" si="341"/>
        <v>82.98</v>
      </c>
      <c r="O2968" s="49">
        <f t="shared" ca="1" si="344"/>
        <v>39021700</v>
      </c>
    </row>
    <row r="2969" spans="1:15" x14ac:dyDescent="0.25">
      <c r="A2969">
        <v>2954</v>
      </c>
      <c r="B2969" s="93">
        <v>37908</v>
      </c>
      <c r="C2969" s="48">
        <v>104.800003</v>
      </c>
      <c r="D2969" s="48">
        <v>105.43</v>
      </c>
      <c r="E2969" s="48">
        <v>104.360001</v>
      </c>
      <c r="F2969" s="48">
        <v>105.269997</v>
      </c>
      <c r="G2969" s="49">
        <v>38484400</v>
      </c>
      <c r="H2969" s="48">
        <v>83.204077999999996</v>
      </c>
      <c r="I2969" s="52">
        <f t="shared" si="342"/>
        <v>0.79038738834579803</v>
      </c>
      <c r="J2969" s="52">
        <f t="shared" ca="1" si="343"/>
        <v>1</v>
      </c>
      <c r="K2969" s="48">
        <f t="shared" si="338"/>
        <v>82.83</v>
      </c>
      <c r="L2969" s="48">
        <f t="shared" si="339"/>
        <v>83.33</v>
      </c>
      <c r="M2969" s="48">
        <f t="shared" si="340"/>
        <v>82.48</v>
      </c>
      <c r="N2969" s="48">
        <f t="shared" si="341"/>
        <v>83.2</v>
      </c>
      <c r="O2969" s="49">
        <f t="shared" ca="1" si="344"/>
        <v>38484400</v>
      </c>
    </row>
    <row r="2970" spans="1:15" x14ac:dyDescent="0.25">
      <c r="A2970">
        <v>2955</v>
      </c>
      <c r="B2970" s="93">
        <v>37907</v>
      </c>
      <c r="C2970" s="48">
        <v>104.709999</v>
      </c>
      <c r="D2970" s="48">
        <v>105.290001</v>
      </c>
      <c r="E2970" s="48">
        <v>104.510002</v>
      </c>
      <c r="F2970" s="48">
        <v>104.900002</v>
      </c>
      <c r="G2970" s="49">
        <v>23825600</v>
      </c>
      <c r="H2970" s="48">
        <v>82.911638999999994</v>
      </c>
      <c r="I2970" s="52">
        <f t="shared" si="342"/>
        <v>0.79038739198498764</v>
      </c>
      <c r="J2970" s="52">
        <f t="shared" ca="1" si="343"/>
        <v>1</v>
      </c>
      <c r="K2970" s="48">
        <f t="shared" si="338"/>
        <v>82.76</v>
      </c>
      <c r="L2970" s="48">
        <f t="shared" si="339"/>
        <v>83.22</v>
      </c>
      <c r="M2970" s="48">
        <f t="shared" si="340"/>
        <v>82.6</v>
      </c>
      <c r="N2970" s="48">
        <f t="shared" si="341"/>
        <v>82.91</v>
      </c>
      <c r="O2970" s="49">
        <f t="shared" ca="1" si="344"/>
        <v>23825600</v>
      </c>
    </row>
    <row r="2971" spans="1:15" x14ac:dyDescent="0.25">
      <c r="A2971">
        <v>2956</v>
      </c>
      <c r="B2971" s="93">
        <v>37904</v>
      </c>
      <c r="C2971" s="48">
        <v>104.269997</v>
      </c>
      <c r="D2971" s="48">
        <v>104.599998</v>
      </c>
      <c r="E2971" s="48">
        <v>103.910004</v>
      </c>
      <c r="F2971" s="48">
        <v>104.57</v>
      </c>
      <c r="G2971" s="49">
        <v>22682800</v>
      </c>
      <c r="H2971" s="48">
        <v>82.650808999999995</v>
      </c>
      <c r="I2971" s="52">
        <f t="shared" si="342"/>
        <v>0.79038738643970552</v>
      </c>
      <c r="J2971" s="52">
        <f t="shared" ca="1" si="343"/>
        <v>1</v>
      </c>
      <c r="K2971" s="48">
        <f t="shared" si="338"/>
        <v>82.41</v>
      </c>
      <c r="L2971" s="48">
        <f t="shared" si="339"/>
        <v>82.67</v>
      </c>
      <c r="M2971" s="48">
        <f t="shared" si="340"/>
        <v>82.13</v>
      </c>
      <c r="N2971" s="48">
        <f t="shared" si="341"/>
        <v>82.65</v>
      </c>
      <c r="O2971" s="49">
        <f t="shared" ca="1" si="344"/>
        <v>22682800</v>
      </c>
    </row>
    <row r="2972" spans="1:15" x14ac:dyDescent="0.25">
      <c r="A2972">
        <v>2957</v>
      </c>
      <c r="B2972" s="93">
        <v>37903</v>
      </c>
      <c r="C2972" s="48">
        <v>104.879997</v>
      </c>
      <c r="D2972" s="48">
        <v>105.220001</v>
      </c>
      <c r="E2972" s="48">
        <v>103.83000199999999</v>
      </c>
      <c r="F2972" s="48">
        <v>104.279999</v>
      </c>
      <c r="G2972" s="49">
        <v>40066500</v>
      </c>
      <c r="H2972" s="48">
        <v>82.421595999999994</v>
      </c>
      <c r="I2972" s="52">
        <f t="shared" si="342"/>
        <v>0.79038738770989048</v>
      </c>
      <c r="J2972" s="52">
        <f t="shared" ca="1" si="343"/>
        <v>1</v>
      </c>
      <c r="K2972" s="48">
        <f t="shared" si="338"/>
        <v>82.9</v>
      </c>
      <c r="L2972" s="48">
        <f t="shared" si="339"/>
        <v>83.16</v>
      </c>
      <c r="M2972" s="48">
        <f t="shared" si="340"/>
        <v>82.07</v>
      </c>
      <c r="N2972" s="48">
        <f t="shared" si="341"/>
        <v>82.42</v>
      </c>
      <c r="O2972" s="49">
        <f t="shared" ca="1" si="344"/>
        <v>40066500</v>
      </c>
    </row>
    <row r="2973" spans="1:15" x14ac:dyDescent="0.25">
      <c r="A2973">
        <v>2958</v>
      </c>
      <c r="B2973" s="93">
        <v>37902</v>
      </c>
      <c r="C2973" s="48">
        <v>104.33000199999999</v>
      </c>
      <c r="D2973" s="48">
        <v>104.389999</v>
      </c>
      <c r="E2973" s="48">
        <v>103.410004</v>
      </c>
      <c r="F2973" s="48">
        <v>104</v>
      </c>
      <c r="G2973" s="49">
        <v>30920800</v>
      </c>
      <c r="H2973" s="48">
        <v>82.200288999999998</v>
      </c>
      <c r="I2973" s="52">
        <f t="shared" si="342"/>
        <v>0.7903873942307692</v>
      </c>
      <c r="J2973" s="52">
        <f t="shared" ca="1" si="343"/>
        <v>1</v>
      </c>
      <c r="K2973" s="48">
        <f t="shared" si="338"/>
        <v>82.46</v>
      </c>
      <c r="L2973" s="48">
        <f t="shared" si="339"/>
        <v>82.51</v>
      </c>
      <c r="M2973" s="48">
        <f t="shared" si="340"/>
        <v>81.73</v>
      </c>
      <c r="N2973" s="48">
        <f t="shared" si="341"/>
        <v>82.2</v>
      </c>
      <c r="O2973" s="49">
        <f t="shared" ca="1" si="344"/>
        <v>30920800</v>
      </c>
    </row>
    <row r="2974" spans="1:15" x14ac:dyDescent="0.25">
      <c r="A2974">
        <v>2959</v>
      </c>
      <c r="B2974" s="93">
        <v>37901</v>
      </c>
      <c r="C2974" s="48">
        <v>103.260002</v>
      </c>
      <c r="D2974" s="48">
        <v>104.30999799999999</v>
      </c>
      <c r="E2974" s="48">
        <v>102.910004</v>
      </c>
      <c r="F2974" s="48">
        <v>104.260002</v>
      </c>
      <c r="G2974" s="49">
        <v>42602900</v>
      </c>
      <c r="H2974" s="48">
        <v>82.405790999999994</v>
      </c>
      <c r="I2974" s="52">
        <f t="shared" si="342"/>
        <v>0.79038739132193758</v>
      </c>
      <c r="J2974" s="52">
        <f t="shared" ca="1" si="343"/>
        <v>1</v>
      </c>
      <c r="K2974" s="48">
        <f t="shared" si="338"/>
        <v>81.62</v>
      </c>
      <c r="L2974" s="48">
        <f t="shared" si="339"/>
        <v>82.45</v>
      </c>
      <c r="M2974" s="48">
        <f t="shared" si="340"/>
        <v>81.34</v>
      </c>
      <c r="N2974" s="48">
        <f t="shared" si="341"/>
        <v>82.41</v>
      </c>
      <c r="O2974" s="49">
        <f t="shared" ca="1" si="344"/>
        <v>42602900</v>
      </c>
    </row>
    <row r="2975" spans="1:15" x14ac:dyDescent="0.25">
      <c r="A2975">
        <v>2960</v>
      </c>
      <c r="B2975" s="93">
        <v>37900</v>
      </c>
      <c r="C2975" s="48">
        <v>103.480003</v>
      </c>
      <c r="D2975" s="48">
        <v>103.989998</v>
      </c>
      <c r="E2975" s="48">
        <v>103.199997</v>
      </c>
      <c r="F2975" s="48">
        <v>103.860001</v>
      </c>
      <c r="G2975" s="49">
        <v>20226500</v>
      </c>
      <c r="H2975" s="48">
        <v>82.089635000000001</v>
      </c>
      <c r="I2975" s="52">
        <f t="shared" si="342"/>
        <v>0.79038738888515903</v>
      </c>
      <c r="J2975" s="52">
        <f t="shared" ca="1" si="343"/>
        <v>1</v>
      </c>
      <c r="K2975" s="48">
        <f t="shared" si="338"/>
        <v>81.790000000000006</v>
      </c>
      <c r="L2975" s="48">
        <f t="shared" si="339"/>
        <v>82.19</v>
      </c>
      <c r="M2975" s="48">
        <f t="shared" si="340"/>
        <v>81.569999999999993</v>
      </c>
      <c r="N2975" s="48">
        <f t="shared" si="341"/>
        <v>82.09</v>
      </c>
      <c r="O2975" s="49">
        <f t="shared" ca="1" si="344"/>
        <v>20226500</v>
      </c>
    </row>
    <row r="2976" spans="1:15" x14ac:dyDescent="0.25">
      <c r="A2976">
        <v>2961</v>
      </c>
      <c r="B2976" s="93">
        <v>37897</v>
      </c>
      <c r="C2976" s="48">
        <v>103.66999800000001</v>
      </c>
      <c r="D2976" s="48">
        <v>104.279999</v>
      </c>
      <c r="E2976" s="48">
        <v>103.08000199999999</v>
      </c>
      <c r="F2976" s="48">
        <v>103.389999</v>
      </c>
      <c r="G2976" s="49">
        <v>48806900</v>
      </c>
      <c r="H2976" s="48">
        <v>81.718152000000003</v>
      </c>
      <c r="I2976" s="52">
        <f t="shared" si="342"/>
        <v>0.7903873952063778</v>
      </c>
      <c r="J2976" s="52">
        <f t="shared" ca="1" si="343"/>
        <v>1</v>
      </c>
      <c r="K2976" s="48">
        <f t="shared" si="338"/>
        <v>81.94</v>
      </c>
      <c r="L2976" s="48">
        <f t="shared" si="339"/>
        <v>82.42</v>
      </c>
      <c r="M2976" s="48">
        <f t="shared" si="340"/>
        <v>81.47</v>
      </c>
      <c r="N2976" s="48">
        <f t="shared" si="341"/>
        <v>81.72</v>
      </c>
      <c r="O2976" s="49">
        <f t="shared" ca="1" si="344"/>
        <v>48806900</v>
      </c>
    </row>
    <row r="2977" spans="1:15" x14ac:dyDescent="0.25">
      <c r="A2977">
        <v>2962</v>
      </c>
      <c r="B2977" s="93">
        <v>37896</v>
      </c>
      <c r="C2977" s="48">
        <v>101.93</v>
      </c>
      <c r="D2977" s="48">
        <v>102.55999799999999</v>
      </c>
      <c r="E2977" s="48">
        <v>101.629997</v>
      </c>
      <c r="F2977" s="48">
        <v>102.449997</v>
      </c>
      <c r="G2977" s="49">
        <v>44591500</v>
      </c>
      <c r="H2977" s="48">
        <v>80.975185999999994</v>
      </c>
      <c r="I2977" s="52">
        <f t="shared" si="342"/>
        <v>0.79038739259309099</v>
      </c>
      <c r="J2977" s="52">
        <f t="shared" ca="1" si="343"/>
        <v>1</v>
      </c>
      <c r="K2977" s="48">
        <f t="shared" si="338"/>
        <v>80.56</v>
      </c>
      <c r="L2977" s="48">
        <f t="shared" si="339"/>
        <v>81.06</v>
      </c>
      <c r="M2977" s="48">
        <f t="shared" si="340"/>
        <v>80.33</v>
      </c>
      <c r="N2977" s="48">
        <f t="shared" si="341"/>
        <v>80.98</v>
      </c>
      <c r="O2977" s="49">
        <f t="shared" ca="1" si="344"/>
        <v>44591500</v>
      </c>
    </row>
    <row r="2978" spans="1:15" x14ac:dyDescent="0.25">
      <c r="A2978">
        <v>2963</v>
      </c>
      <c r="B2978" s="93">
        <v>37895</v>
      </c>
      <c r="C2978" s="48">
        <v>100.239998</v>
      </c>
      <c r="D2978" s="48">
        <v>102.18</v>
      </c>
      <c r="E2978" s="48">
        <v>100.199997</v>
      </c>
      <c r="F2978" s="48">
        <v>102.08000199999999</v>
      </c>
      <c r="G2978" s="49">
        <v>65797600</v>
      </c>
      <c r="H2978" s="48">
        <v>80.682745999999995</v>
      </c>
      <c r="I2978" s="52">
        <f t="shared" si="342"/>
        <v>0.79038738655197127</v>
      </c>
      <c r="J2978" s="52">
        <f t="shared" ca="1" si="343"/>
        <v>1</v>
      </c>
      <c r="K2978" s="48">
        <f t="shared" si="338"/>
        <v>79.23</v>
      </c>
      <c r="L2978" s="48">
        <f t="shared" si="339"/>
        <v>80.760000000000005</v>
      </c>
      <c r="M2978" s="48">
        <f t="shared" si="340"/>
        <v>79.2</v>
      </c>
      <c r="N2978" s="48">
        <f t="shared" si="341"/>
        <v>80.680000000000007</v>
      </c>
      <c r="O2978" s="49">
        <f t="shared" ca="1" si="344"/>
        <v>65797600</v>
      </c>
    </row>
    <row r="2979" spans="1:15" x14ac:dyDescent="0.25">
      <c r="A2979">
        <v>2964</v>
      </c>
      <c r="B2979" s="93">
        <v>37894</v>
      </c>
      <c r="C2979" s="48">
        <v>100.480003</v>
      </c>
      <c r="D2979" s="48">
        <v>100.760002</v>
      </c>
      <c r="E2979" s="48">
        <v>99.25</v>
      </c>
      <c r="F2979" s="48">
        <v>99.949996999999996</v>
      </c>
      <c r="G2979" s="49">
        <v>70764500</v>
      </c>
      <c r="H2979" s="48">
        <v>78.999217000000002</v>
      </c>
      <c r="I2979" s="52">
        <f t="shared" si="342"/>
        <v>0.79038738740532433</v>
      </c>
      <c r="J2979" s="52">
        <f t="shared" ca="1" si="343"/>
        <v>1</v>
      </c>
      <c r="K2979" s="48">
        <f t="shared" si="338"/>
        <v>79.42</v>
      </c>
      <c r="L2979" s="48">
        <f t="shared" si="339"/>
        <v>79.64</v>
      </c>
      <c r="M2979" s="48">
        <f t="shared" si="340"/>
        <v>78.45</v>
      </c>
      <c r="N2979" s="48">
        <f t="shared" si="341"/>
        <v>79</v>
      </c>
      <c r="O2979" s="49">
        <f t="shared" ca="1" si="344"/>
        <v>70764500</v>
      </c>
    </row>
    <row r="2980" spans="1:15" x14ac:dyDescent="0.25">
      <c r="A2980">
        <v>2965</v>
      </c>
      <c r="B2980" s="93">
        <v>37893</v>
      </c>
      <c r="C2980" s="48">
        <v>100.300003</v>
      </c>
      <c r="D2980" s="48">
        <v>100.989998</v>
      </c>
      <c r="E2980" s="48">
        <v>99.790001000000004</v>
      </c>
      <c r="F2980" s="48">
        <v>100.93</v>
      </c>
      <c r="G2980" s="49">
        <v>36771600</v>
      </c>
      <c r="H2980" s="48">
        <v>79.773799999999994</v>
      </c>
      <c r="I2980" s="52">
        <f t="shared" si="342"/>
        <v>0.79038739720598428</v>
      </c>
      <c r="J2980" s="52">
        <f t="shared" ca="1" si="343"/>
        <v>1</v>
      </c>
      <c r="K2980" s="48">
        <f t="shared" si="338"/>
        <v>79.28</v>
      </c>
      <c r="L2980" s="48">
        <f t="shared" si="339"/>
        <v>79.819999999999993</v>
      </c>
      <c r="M2980" s="48">
        <f t="shared" si="340"/>
        <v>78.87</v>
      </c>
      <c r="N2980" s="48">
        <f t="shared" si="341"/>
        <v>79.77</v>
      </c>
      <c r="O2980" s="49">
        <f t="shared" ca="1" si="344"/>
        <v>36771600</v>
      </c>
    </row>
    <row r="2981" spans="1:15" x14ac:dyDescent="0.25">
      <c r="A2981">
        <v>2966</v>
      </c>
      <c r="B2981" s="93">
        <v>37890</v>
      </c>
      <c r="C2981" s="48">
        <v>100.44000200000001</v>
      </c>
      <c r="D2981" s="48">
        <v>100.660004</v>
      </c>
      <c r="E2981" s="48">
        <v>99.849997999999999</v>
      </c>
      <c r="F2981" s="48">
        <v>99.949996999999996</v>
      </c>
      <c r="G2981" s="49">
        <v>42914700</v>
      </c>
      <c r="H2981" s="48">
        <v>78.999217000000002</v>
      </c>
      <c r="I2981" s="52">
        <f t="shared" si="342"/>
        <v>0.79038738740532433</v>
      </c>
      <c r="J2981" s="52">
        <f t="shared" ca="1" si="343"/>
        <v>1</v>
      </c>
      <c r="K2981" s="48">
        <f t="shared" si="338"/>
        <v>79.39</v>
      </c>
      <c r="L2981" s="48">
        <f t="shared" si="339"/>
        <v>79.56</v>
      </c>
      <c r="M2981" s="48">
        <f t="shared" si="340"/>
        <v>78.92</v>
      </c>
      <c r="N2981" s="48">
        <f t="shared" si="341"/>
        <v>79</v>
      </c>
      <c r="O2981" s="49">
        <f t="shared" ca="1" si="344"/>
        <v>42914700</v>
      </c>
    </row>
    <row r="2982" spans="1:15" x14ac:dyDescent="0.25">
      <c r="A2982">
        <v>2967</v>
      </c>
      <c r="B2982" s="93">
        <v>37889</v>
      </c>
      <c r="C2982" s="48">
        <v>101.410004</v>
      </c>
      <c r="D2982" s="48">
        <v>101.879997</v>
      </c>
      <c r="E2982" s="48">
        <v>100.199997</v>
      </c>
      <c r="F2982" s="48">
        <v>100.279999</v>
      </c>
      <c r="G2982" s="49">
        <v>52673100</v>
      </c>
      <c r="H2982" s="48">
        <v>79.260047</v>
      </c>
      <c r="I2982" s="52">
        <f t="shared" si="342"/>
        <v>0.79038739320290574</v>
      </c>
      <c r="J2982" s="52">
        <f t="shared" ca="1" si="343"/>
        <v>1</v>
      </c>
      <c r="K2982" s="48">
        <f t="shared" si="338"/>
        <v>80.150000000000006</v>
      </c>
      <c r="L2982" s="48">
        <f t="shared" si="339"/>
        <v>80.52</v>
      </c>
      <c r="M2982" s="48">
        <f t="shared" si="340"/>
        <v>79.2</v>
      </c>
      <c r="N2982" s="48">
        <f t="shared" si="341"/>
        <v>79.260000000000005</v>
      </c>
      <c r="O2982" s="49">
        <f t="shared" ca="1" si="344"/>
        <v>52673100</v>
      </c>
    </row>
    <row r="2983" spans="1:15" x14ac:dyDescent="0.25">
      <c r="A2983">
        <v>2968</v>
      </c>
      <c r="B2983" s="93">
        <v>37888</v>
      </c>
      <c r="C2983" s="48">
        <v>103.120003</v>
      </c>
      <c r="D2983" s="48">
        <v>103.220001</v>
      </c>
      <c r="E2983" s="48">
        <v>101.07</v>
      </c>
      <c r="F2983" s="48">
        <v>101.110001</v>
      </c>
      <c r="G2983" s="49">
        <v>41694700</v>
      </c>
      <c r="H2983" s="48">
        <v>79.916070000000005</v>
      </c>
      <c r="I2983" s="52">
        <f t="shared" si="342"/>
        <v>0.79038739204443298</v>
      </c>
      <c r="J2983" s="52">
        <f t="shared" ca="1" si="343"/>
        <v>1</v>
      </c>
      <c r="K2983" s="48">
        <f t="shared" si="338"/>
        <v>81.5</v>
      </c>
      <c r="L2983" s="48">
        <f t="shared" si="339"/>
        <v>81.58</v>
      </c>
      <c r="M2983" s="48">
        <f t="shared" si="340"/>
        <v>79.88</v>
      </c>
      <c r="N2983" s="48">
        <f t="shared" si="341"/>
        <v>79.92</v>
      </c>
      <c r="O2983" s="49">
        <f t="shared" ca="1" si="344"/>
        <v>41694700</v>
      </c>
    </row>
    <row r="2984" spans="1:15" x14ac:dyDescent="0.25">
      <c r="A2984">
        <v>2969</v>
      </c>
      <c r="B2984" s="93">
        <v>37887</v>
      </c>
      <c r="C2984" s="48">
        <v>102.589996</v>
      </c>
      <c r="D2984" s="48">
        <v>103.290001</v>
      </c>
      <c r="E2984" s="48">
        <v>102.360001</v>
      </c>
      <c r="F2984" s="48">
        <v>102.94000200000001</v>
      </c>
      <c r="G2984" s="49">
        <v>32489200</v>
      </c>
      <c r="H2984" s="48">
        <v>81.362480000000005</v>
      </c>
      <c r="I2984" s="52">
        <f t="shared" si="342"/>
        <v>0.79038739478555675</v>
      </c>
      <c r="J2984" s="52">
        <f t="shared" ca="1" si="343"/>
        <v>1</v>
      </c>
      <c r="K2984" s="48">
        <f t="shared" si="338"/>
        <v>81.09</v>
      </c>
      <c r="L2984" s="48">
        <f t="shared" si="339"/>
        <v>81.64</v>
      </c>
      <c r="M2984" s="48">
        <f t="shared" si="340"/>
        <v>80.900000000000006</v>
      </c>
      <c r="N2984" s="48">
        <f t="shared" si="341"/>
        <v>81.36</v>
      </c>
      <c r="O2984" s="49">
        <f t="shared" ca="1" si="344"/>
        <v>32489200</v>
      </c>
    </row>
    <row r="2985" spans="1:15" x14ac:dyDescent="0.25">
      <c r="A2985">
        <v>2970</v>
      </c>
      <c r="B2985" s="93">
        <v>37886</v>
      </c>
      <c r="C2985" s="48">
        <v>102.849998</v>
      </c>
      <c r="D2985" s="48">
        <v>102.959999</v>
      </c>
      <c r="E2985" s="48">
        <v>102.029999</v>
      </c>
      <c r="F2985" s="48">
        <v>102.550003</v>
      </c>
      <c r="G2985" s="49">
        <v>36677400</v>
      </c>
      <c r="H2985" s="48">
        <v>81.054229000000007</v>
      </c>
      <c r="I2985" s="52">
        <f t="shared" si="342"/>
        <v>0.7903873878970048</v>
      </c>
      <c r="J2985" s="52">
        <f t="shared" ca="1" si="343"/>
        <v>1</v>
      </c>
      <c r="K2985" s="48">
        <f t="shared" si="338"/>
        <v>81.290000000000006</v>
      </c>
      <c r="L2985" s="48">
        <f t="shared" si="339"/>
        <v>81.38</v>
      </c>
      <c r="M2985" s="48">
        <f t="shared" si="340"/>
        <v>80.64</v>
      </c>
      <c r="N2985" s="48">
        <f t="shared" si="341"/>
        <v>81.05</v>
      </c>
      <c r="O2985" s="49">
        <f t="shared" ca="1" si="344"/>
        <v>36677400</v>
      </c>
    </row>
    <row r="2986" spans="1:15" x14ac:dyDescent="0.25">
      <c r="A2986">
        <v>2971</v>
      </c>
      <c r="B2986" s="93">
        <v>37883</v>
      </c>
      <c r="C2986" s="48">
        <v>104.269997</v>
      </c>
      <c r="D2986" s="48">
        <v>104.599998</v>
      </c>
      <c r="E2986" s="48">
        <v>103.400002</v>
      </c>
      <c r="F2986" s="48">
        <v>103.66999800000001</v>
      </c>
      <c r="G2986" s="49">
        <v>34331600</v>
      </c>
      <c r="H2986" s="48">
        <v>81.939458999999999</v>
      </c>
      <c r="I2986" s="52">
        <f t="shared" si="342"/>
        <v>0.79038738864449476</v>
      </c>
      <c r="J2986" s="52">
        <f t="shared" ca="1" si="343"/>
        <v>1</v>
      </c>
      <c r="K2986" s="48">
        <f t="shared" si="338"/>
        <v>82.41</v>
      </c>
      <c r="L2986" s="48">
        <f t="shared" si="339"/>
        <v>82.67</v>
      </c>
      <c r="M2986" s="48">
        <f t="shared" si="340"/>
        <v>81.73</v>
      </c>
      <c r="N2986" s="48">
        <f t="shared" si="341"/>
        <v>81.94</v>
      </c>
      <c r="O2986" s="49">
        <f t="shared" ca="1" si="344"/>
        <v>34331600</v>
      </c>
    </row>
    <row r="2987" spans="1:15" x14ac:dyDescent="0.25">
      <c r="A2987">
        <v>2972</v>
      </c>
      <c r="B2987" s="93">
        <v>37882</v>
      </c>
      <c r="C2987" s="48">
        <v>103.400002</v>
      </c>
      <c r="D2987" s="48">
        <v>104.699997</v>
      </c>
      <c r="E2987" s="48">
        <v>103.16999800000001</v>
      </c>
      <c r="F2987" s="48">
        <v>104.599998</v>
      </c>
      <c r="G2987" s="49">
        <v>30243600</v>
      </c>
      <c r="H2987" s="48">
        <v>82.358361000000002</v>
      </c>
      <c r="I2987" s="52">
        <f t="shared" si="342"/>
        <v>0.78736484297064713</v>
      </c>
      <c r="J2987" s="52">
        <f t="shared" ca="1" si="343"/>
        <v>1</v>
      </c>
      <c r="K2987" s="48">
        <f t="shared" si="338"/>
        <v>81.41</v>
      </c>
      <c r="L2987" s="48">
        <f t="shared" si="339"/>
        <v>82.44</v>
      </c>
      <c r="M2987" s="48">
        <f t="shared" si="340"/>
        <v>81.23</v>
      </c>
      <c r="N2987" s="48">
        <f t="shared" si="341"/>
        <v>82.36</v>
      </c>
      <c r="O2987" s="49">
        <f t="shared" ca="1" si="344"/>
        <v>30243600</v>
      </c>
    </row>
    <row r="2988" spans="1:15" x14ac:dyDescent="0.25">
      <c r="A2988">
        <v>2973</v>
      </c>
      <c r="B2988" s="93">
        <v>37881</v>
      </c>
      <c r="C2988" s="48">
        <v>103.480003</v>
      </c>
      <c r="D2988" s="48">
        <v>103.790001</v>
      </c>
      <c r="E2988" s="48">
        <v>103.050003</v>
      </c>
      <c r="F2988" s="48">
        <v>103.379997</v>
      </c>
      <c r="G2988" s="49">
        <v>31885800</v>
      </c>
      <c r="H2988" s="48">
        <v>81.397774999999996</v>
      </c>
      <c r="I2988" s="52">
        <f t="shared" si="342"/>
        <v>0.78736484196260903</v>
      </c>
      <c r="J2988" s="52">
        <f t="shared" ca="1" si="343"/>
        <v>1</v>
      </c>
      <c r="K2988" s="48">
        <f t="shared" si="338"/>
        <v>81.48</v>
      </c>
      <c r="L2988" s="48">
        <f t="shared" si="339"/>
        <v>81.72</v>
      </c>
      <c r="M2988" s="48">
        <f t="shared" si="340"/>
        <v>81.14</v>
      </c>
      <c r="N2988" s="48">
        <f t="shared" si="341"/>
        <v>81.400000000000006</v>
      </c>
      <c r="O2988" s="49">
        <f t="shared" ca="1" si="344"/>
        <v>31885800</v>
      </c>
    </row>
    <row r="2989" spans="1:15" x14ac:dyDescent="0.25">
      <c r="A2989">
        <v>2974</v>
      </c>
      <c r="B2989" s="93">
        <v>37880</v>
      </c>
      <c r="C2989" s="48">
        <v>102.230003</v>
      </c>
      <c r="D2989" s="48">
        <v>103.639999</v>
      </c>
      <c r="E2989" s="48">
        <v>102.16999800000001</v>
      </c>
      <c r="F2989" s="48">
        <v>103.58000199999999</v>
      </c>
      <c r="G2989" s="49">
        <v>37892600</v>
      </c>
      <c r="H2989" s="48">
        <v>81.555251999999996</v>
      </c>
      <c r="I2989" s="52">
        <f t="shared" si="342"/>
        <v>0.78736484287768216</v>
      </c>
      <c r="J2989" s="52">
        <f t="shared" ca="1" si="343"/>
        <v>1</v>
      </c>
      <c r="K2989" s="48">
        <f t="shared" si="338"/>
        <v>80.489999999999995</v>
      </c>
      <c r="L2989" s="48">
        <f t="shared" si="339"/>
        <v>81.599999999999994</v>
      </c>
      <c r="M2989" s="48">
        <f t="shared" si="340"/>
        <v>80.45</v>
      </c>
      <c r="N2989" s="48">
        <f t="shared" si="341"/>
        <v>81.56</v>
      </c>
      <c r="O2989" s="49">
        <f t="shared" ca="1" si="344"/>
        <v>37892600</v>
      </c>
    </row>
    <row r="2990" spans="1:15" x14ac:dyDescent="0.25">
      <c r="A2990">
        <v>2975</v>
      </c>
      <c r="B2990" s="93">
        <v>37879</v>
      </c>
      <c r="C2990" s="48">
        <v>102.519997</v>
      </c>
      <c r="D2990" s="48">
        <v>102.629997</v>
      </c>
      <c r="E2990" s="48">
        <v>101.949997</v>
      </c>
      <c r="F2990" s="48">
        <v>102.089996</v>
      </c>
      <c r="G2990" s="49">
        <v>21312800</v>
      </c>
      <c r="H2990" s="48">
        <v>80.382074000000003</v>
      </c>
      <c r="I2990" s="52">
        <f t="shared" si="342"/>
        <v>0.78736484620882929</v>
      </c>
      <c r="J2990" s="52">
        <f t="shared" ca="1" si="343"/>
        <v>1</v>
      </c>
      <c r="K2990" s="48">
        <f t="shared" si="338"/>
        <v>80.72</v>
      </c>
      <c r="L2990" s="48">
        <f t="shared" si="339"/>
        <v>80.81</v>
      </c>
      <c r="M2990" s="48">
        <f t="shared" si="340"/>
        <v>80.27</v>
      </c>
      <c r="N2990" s="48">
        <f t="shared" si="341"/>
        <v>80.38</v>
      </c>
      <c r="O2990" s="49">
        <f t="shared" ca="1" si="344"/>
        <v>21312800</v>
      </c>
    </row>
    <row r="2991" spans="1:15" x14ac:dyDescent="0.25">
      <c r="A2991">
        <v>2976</v>
      </c>
      <c r="B2991" s="93">
        <v>37876</v>
      </c>
      <c r="C2991" s="48">
        <v>101.910004</v>
      </c>
      <c r="D2991" s="48">
        <v>102.639999</v>
      </c>
      <c r="E2991" s="48">
        <v>101.349998</v>
      </c>
      <c r="F2991" s="48">
        <v>102.449997</v>
      </c>
      <c r="G2991" s="49">
        <v>42524800</v>
      </c>
      <c r="H2991" s="48">
        <v>80.665526</v>
      </c>
      <c r="I2991" s="52">
        <f t="shared" si="342"/>
        <v>0.78736484492039571</v>
      </c>
      <c r="J2991" s="52">
        <f t="shared" ca="1" si="343"/>
        <v>1</v>
      </c>
      <c r="K2991" s="48">
        <f t="shared" si="338"/>
        <v>80.239999999999995</v>
      </c>
      <c r="L2991" s="48">
        <f t="shared" si="339"/>
        <v>80.819999999999993</v>
      </c>
      <c r="M2991" s="48">
        <f t="shared" si="340"/>
        <v>79.8</v>
      </c>
      <c r="N2991" s="48">
        <f t="shared" si="341"/>
        <v>80.67</v>
      </c>
      <c r="O2991" s="49">
        <f t="shared" ca="1" si="344"/>
        <v>42524800</v>
      </c>
    </row>
    <row r="2992" spans="1:15" x14ac:dyDescent="0.25">
      <c r="A2992">
        <v>2977</v>
      </c>
      <c r="B2992" s="93">
        <v>37875</v>
      </c>
      <c r="C2992" s="48">
        <v>102.099998</v>
      </c>
      <c r="D2992" s="48">
        <v>102.760002</v>
      </c>
      <c r="E2992" s="48">
        <v>101.839996</v>
      </c>
      <c r="F2992" s="48">
        <v>102.260002</v>
      </c>
      <c r="G2992" s="49">
        <v>38396300</v>
      </c>
      <c r="H2992" s="48">
        <v>80.515929999999997</v>
      </c>
      <c r="I2992" s="52">
        <f t="shared" si="342"/>
        <v>0.78736483889370545</v>
      </c>
      <c r="J2992" s="52">
        <f t="shared" ca="1" si="343"/>
        <v>1</v>
      </c>
      <c r="K2992" s="48">
        <f t="shared" si="338"/>
        <v>80.39</v>
      </c>
      <c r="L2992" s="48">
        <f t="shared" si="339"/>
        <v>80.91</v>
      </c>
      <c r="M2992" s="48">
        <f t="shared" si="340"/>
        <v>80.19</v>
      </c>
      <c r="N2992" s="48">
        <f t="shared" si="341"/>
        <v>80.52</v>
      </c>
      <c r="O2992" s="49">
        <f t="shared" ca="1" si="344"/>
        <v>38396300</v>
      </c>
    </row>
    <row r="2993" spans="1:15" x14ac:dyDescent="0.25">
      <c r="A2993">
        <v>2978</v>
      </c>
      <c r="B2993" s="93">
        <v>37874</v>
      </c>
      <c r="C2993" s="48">
        <v>102.529999</v>
      </c>
      <c r="D2993" s="48">
        <v>102.800003</v>
      </c>
      <c r="E2993" s="48">
        <v>101.550003</v>
      </c>
      <c r="F2993" s="48">
        <v>101.959999</v>
      </c>
      <c r="G2993" s="49">
        <v>45904900</v>
      </c>
      <c r="H2993" s="48">
        <v>80.279718000000003</v>
      </c>
      <c r="I2993" s="52">
        <f t="shared" si="342"/>
        <v>0.78736483706713267</v>
      </c>
      <c r="J2993" s="52">
        <f t="shared" ca="1" si="343"/>
        <v>1</v>
      </c>
      <c r="K2993" s="48">
        <f t="shared" si="338"/>
        <v>80.73</v>
      </c>
      <c r="L2993" s="48">
        <f t="shared" si="339"/>
        <v>80.94</v>
      </c>
      <c r="M2993" s="48">
        <f t="shared" si="340"/>
        <v>79.959999999999994</v>
      </c>
      <c r="N2993" s="48">
        <f t="shared" si="341"/>
        <v>80.28</v>
      </c>
      <c r="O2993" s="49">
        <f t="shared" ca="1" si="344"/>
        <v>45904900</v>
      </c>
    </row>
    <row r="2994" spans="1:15" x14ac:dyDescent="0.25">
      <c r="A2994">
        <v>2979</v>
      </c>
      <c r="B2994" s="93">
        <v>37873</v>
      </c>
      <c r="C2994" s="48">
        <v>103.370003</v>
      </c>
      <c r="D2994" s="48">
        <v>103.459999</v>
      </c>
      <c r="E2994" s="48">
        <v>102.68</v>
      </c>
      <c r="F2994" s="48">
        <v>103</v>
      </c>
      <c r="G2994" s="49">
        <v>35053200</v>
      </c>
      <c r="H2994" s="48">
        <v>81.098579000000001</v>
      </c>
      <c r="I2994" s="52">
        <f t="shared" si="342"/>
        <v>0.78736484466019419</v>
      </c>
      <c r="J2994" s="52">
        <f t="shared" ca="1" si="343"/>
        <v>1</v>
      </c>
      <c r="K2994" s="48">
        <f t="shared" si="338"/>
        <v>81.39</v>
      </c>
      <c r="L2994" s="48">
        <f t="shared" si="339"/>
        <v>81.459999999999994</v>
      </c>
      <c r="M2994" s="48">
        <f t="shared" si="340"/>
        <v>80.849999999999994</v>
      </c>
      <c r="N2994" s="48">
        <f t="shared" si="341"/>
        <v>81.099999999999994</v>
      </c>
      <c r="O2994" s="49">
        <f t="shared" ca="1" si="344"/>
        <v>35053200</v>
      </c>
    </row>
    <row r="2995" spans="1:15" x14ac:dyDescent="0.25">
      <c r="A2995">
        <v>2980</v>
      </c>
      <c r="B2995" s="93">
        <v>37872</v>
      </c>
      <c r="C2995" s="48">
        <v>103.040001</v>
      </c>
      <c r="D2995" s="48">
        <v>103.879997</v>
      </c>
      <c r="E2995" s="48">
        <v>102.93</v>
      </c>
      <c r="F2995" s="48">
        <v>103.68</v>
      </c>
      <c r="G2995" s="49">
        <v>32632800</v>
      </c>
      <c r="H2995" s="48">
        <v>81.633987000000005</v>
      </c>
      <c r="I2995" s="52">
        <f t="shared" si="342"/>
        <v>0.78736484375000004</v>
      </c>
      <c r="J2995" s="52">
        <f t="shared" ca="1" si="343"/>
        <v>1</v>
      </c>
      <c r="K2995" s="48">
        <f t="shared" si="338"/>
        <v>81.13</v>
      </c>
      <c r="L2995" s="48">
        <f t="shared" si="339"/>
        <v>81.790000000000006</v>
      </c>
      <c r="M2995" s="48">
        <f t="shared" si="340"/>
        <v>81.040000000000006</v>
      </c>
      <c r="N2995" s="48">
        <f t="shared" si="341"/>
        <v>81.63</v>
      </c>
      <c r="O2995" s="49">
        <f t="shared" ca="1" si="344"/>
        <v>32632800</v>
      </c>
    </row>
    <row r="2996" spans="1:15" x14ac:dyDescent="0.25">
      <c r="A2996">
        <v>2981</v>
      </c>
      <c r="B2996" s="93">
        <v>37869</v>
      </c>
      <c r="C2996" s="48">
        <v>102.94000200000001</v>
      </c>
      <c r="D2996" s="48">
        <v>103.550003</v>
      </c>
      <c r="E2996" s="48">
        <v>102.400002</v>
      </c>
      <c r="F2996" s="48">
        <v>102.83000199999999</v>
      </c>
      <c r="G2996" s="49">
        <v>31637300</v>
      </c>
      <c r="H2996" s="48">
        <v>80.964727999999994</v>
      </c>
      <c r="I2996" s="52">
        <f t="shared" si="342"/>
        <v>0.78736483930049905</v>
      </c>
      <c r="J2996" s="52">
        <f t="shared" ca="1" si="343"/>
        <v>1</v>
      </c>
      <c r="K2996" s="48">
        <f t="shared" si="338"/>
        <v>81.05</v>
      </c>
      <c r="L2996" s="48">
        <f t="shared" si="339"/>
        <v>81.53</v>
      </c>
      <c r="M2996" s="48">
        <f t="shared" si="340"/>
        <v>80.63</v>
      </c>
      <c r="N2996" s="48">
        <f t="shared" si="341"/>
        <v>80.959999999999994</v>
      </c>
      <c r="O2996" s="49">
        <f t="shared" ca="1" si="344"/>
        <v>31637300</v>
      </c>
    </row>
    <row r="2997" spans="1:15" x14ac:dyDescent="0.25">
      <c r="A2997">
        <v>2982</v>
      </c>
      <c r="B2997" s="93">
        <v>37868</v>
      </c>
      <c r="C2997" s="48">
        <v>103.099998</v>
      </c>
      <c r="D2997" s="48">
        <v>103.550003</v>
      </c>
      <c r="E2997" s="48">
        <v>102.760002</v>
      </c>
      <c r="F2997" s="48">
        <v>103.410004</v>
      </c>
      <c r="G2997" s="49">
        <v>28381000</v>
      </c>
      <c r="H2997" s="48">
        <v>81.421401000000003</v>
      </c>
      <c r="I2997" s="52">
        <f t="shared" si="342"/>
        <v>0.78736483754511799</v>
      </c>
      <c r="J2997" s="52">
        <f t="shared" ca="1" si="343"/>
        <v>1</v>
      </c>
      <c r="K2997" s="48">
        <f t="shared" si="338"/>
        <v>81.180000000000007</v>
      </c>
      <c r="L2997" s="48">
        <f t="shared" si="339"/>
        <v>81.53</v>
      </c>
      <c r="M2997" s="48">
        <f t="shared" si="340"/>
        <v>80.91</v>
      </c>
      <c r="N2997" s="48">
        <f t="shared" si="341"/>
        <v>81.42</v>
      </c>
      <c r="O2997" s="49">
        <f t="shared" ca="1" si="344"/>
        <v>28381000</v>
      </c>
    </row>
    <row r="2998" spans="1:15" x14ac:dyDescent="0.25">
      <c r="A2998">
        <v>2983</v>
      </c>
      <c r="B2998" s="93">
        <v>37867</v>
      </c>
      <c r="C2998" s="48">
        <v>103.029999</v>
      </c>
      <c r="D2998" s="48">
        <v>103.699997</v>
      </c>
      <c r="E2998" s="48">
        <v>102.779999</v>
      </c>
      <c r="F2998" s="48">
        <v>103.360001</v>
      </c>
      <c r="G2998" s="49">
        <v>44912400</v>
      </c>
      <c r="H2998" s="48">
        <v>81.38203</v>
      </c>
      <c r="I2998" s="52">
        <f t="shared" si="342"/>
        <v>0.78736483371357557</v>
      </c>
      <c r="J2998" s="52">
        <f t="shared" ca="1" si="343"/>
        <v>1</v>
      </c>
      <c r="K2998" s="48">
        <f t="shared" si="338"/>
        <v>81.12</v>
      </c>
      <c r="L2998" s="48">
        <f t="shared" si="339"/>
        <v>81.650000000000006</v>
      </c>
      <c r="M2998" s="48">
        <f t="shared" si="340"/>
        <v>80.930000000000007</v>
      </c>
      <c r="N2998" s="48">
        <f t="shared" si="341"/>
        <v>81.38</v>
      </c>
      <c r="O2998" s="49">
        <f t="shared" ca="1" si="344"/>
        <v>44912400</v>
      </c>
    </row>
    <row r="2999" spans="1:15" x14ac:dyDescent="0.25">
      <c r="A2999">
        <v>2984</v>
      </c>
      <c r="B2999" s="93">
        <v>37866</v>
      </c>
      <c r="C2999" s="48">
        <v>101.639999</v>
      </c>
      <c r="D2999" s="48">
        <v>102.879997</v>
      </c>
      <c r="E2999" s="48">
        <v>101.050003</v>
      </c>
      <c r="F2999" s="48">
        <v>102.800003</v>
      </c>
      <c r="G2999" s="49">
        <v>49419100</v>
      </c>
      <c r="H2999" s="48">
        <v>80.941108</v>
      </c>
      <c r="I2999" s="52">
        <f t="shared" si="342"/>
        <v>0.78736484083565639</v>
      </c>
      <c r="J2999" s="52">
        <f t="shared" ca="1" si="343"/>
        <v>1</v>
      </c>
      <c r="K2999" s="48">
        <f t="shared" si="338"/>
        <v>80.03</v>
      </c>
      <c r="L2999" s="48">
        <f t="shared" si="339"/>
        <v>81</v>
      </c>
      <c r="M2999" s="48">
        <f t="shared" si="340"/>
        <v>79.56</v>
      </c>
      <c r="N2999" s="48">
        <f t="shared" si="341"/>
        <v>80.94</v>
      </c>
      <c r="O2999" s="49">
        <f t="shared" ca="1" si="344"/>
        <v>49419100</v>
      </c>
    </row>
    <row r="3000" spans="1:15" x14ac:dyDescent="0.25">
      <c r="A3000">
        <v>2985</v>
      </c>
      <c r="B3000" s="93">
        <v>37862</v>
      </c>
      <c r="C3000" s="48">
        <v>100.610001</v>
      </c>
      <c r="D3000" s="48">
        <v>101.480003</v>
      </c>
      <c r="E3000" s="48">
        <v>100.480003</v>
      </c>
      <c r="F3000" s="48">
        <v>101.44000200000001</v>
      </c>
      <c r="G3000" s="49">
        <v>28706600</v>
      </c>
      <c r="H3000" s="48">
        <v>79.870290999999995</v>
      </c>
      <c r="I3000" s="52">
        <f t="shared" si="342"/>
        <v>0.7873648405488004</v>
      </c>
      <c r="J3000" s="52">
        <f t="shared" ca="1" si="343"/>
        <v>1</v>
      </c>
      <c r="K3000" s="48">
        <f t="shared" si="338"/>
        <v>79.22</v>
      </c>
      <c r="L3000" s="48">
        <f t="shared" si="339"/>
        <v>79.900000000000006</v>
      </c>
      <c r="M3000" s="48">
        <f t="shared" si="340"/>
        <v>79.11</v>
      </c>
      <c r="N3000" s="48">
        <f t="shared" si="341"/>
        <v>79.87</v>
      </c>
      <c r="O3000" s="49">
        <f t="shared" ca="1" si="344"/>
        <v>28706600</v>
      </c>
    </row>
    <row r="3001" spans="1:15" x14ac:dyDescent="0.25">
      <c r="A3001">
        <v>2986</v>
      </c>
      <c r="B3001" s="93">
        <v>37861</v>
      </c>
      <c r="C3001" s="48">
        <v>100.400002</v>
      </c>
      <c r="D3001" s="48">
        <v>101</v>
      </c>
      <c r="E3001" s="48">
        <v>99.660004000000001</v>
      </c>
      <c r="F3001" s="48">
        <v>100.760002</v>
      </c>
      <c r="G3001" s="49">
        <v>27402400</v>
      </c>
      <c r="H3001" s="48">
        <v>79.334883000000005</v>
      </c>
      <c r="I3001" s="52">
        <f t="shared" si="342"/>
        <v>0.78736484145762531</v>
      </c>
      <c r="J3001" s="52">
        <f t="shared" ca="1" si="343"/>
        <v>1</v>
      </c>
      <c r="K3001" s="48">
        <f t="shared" si="338"/>
        <v>79.05</v>
      </c>
      <c r="L3001" s="48">
        <f t="shared" si="339"/>
        <v>79.52</v>
      </c>
      <c r="M3001" s="48">
        <f t="shared" si="340"/>
        <v>78.47</v>
      </c>
      <c r="N3001" s="48">
        <f t="shared" si="341"/>
        <v>79.33</v>
      </c>
      <c r="O3001" s="49">
        <f t="shared" ca="1" si="344"/>
        <v>27402400</v>
      </c>
    </row>
    <row r="3002" spans="1:15" x14ac:dyDescent="0.25">
      <c r="A3002">
        <v>2987</v>
      </c>
      <c r="B3002" s="93">
        <v>37860</v>
      </c>
      <c r="C3002" s="48">
        <v>100.050003</v>
      </c>
      <c r="D3002" s="48">
        <v>100.360001</v>
      </c>
      <c r="E3002" s="48">
        <v>99.57</v>
      </c>
      <c r="F3002" s="48">
        <v>100.139999</v>
      </c>
      <c r="G3002" s="49">
        <v>18919500</v>
      </c>
      <c r="H3002" s="48">
        <v>78.846715000000003</v>
      </c>
      <c r="I3002" s="52">
        <f t="shared" si="342"/>
        <v>0.78736484708772569</v>
      </c>
      <c r="J3002" s="52">
        <f t="shared" ca="1" si="343"/>
        <v>1</v>
      </c>
      <c r="K3002" s="48">
        <f t="shared" si="338"/>
        <v>78.78</v>
      </c>
      <c r="L3002" s="48">
        <f t="shared" si="339"/>
        <v>79.02</v>
      </c>
      <c r="M3002" s="48">
        <f t="shared" si="340"/>
        <v>78.400000000000006</v>
      </c>
      <c r="N3002" s="48">
        <f t="shared" si="341"/>
        <v>78.849999999999994</v>
      </c>
      <c r="O3002" s="49">
        <f t="shared" ca="1" si="344"/>
        <v>18919500</v>
      </c>
    </row>
    <row r="3003" spans="1:15" x14ac:dyDescent="0.25">
      <c r="A3003">
        <v>2988</v>
      </c>
      <c r="B3003" s="93">
        <v>37859</v>
      </c>
      <c r="C3003" s="48">
        <v>99.5</v>
      </c>
      <c r="D3003" s="48">
        <v>100.389999</v>
      </c>
      <c r="E3003" s="48">
        <v>98.830001999999993</v>
      </c>
      <c r="F3003" s="48">
        <v>100.110001</v>
      </c>
      <c r="G3003" s="49">
        <v>45065800</v>
      </c>
      <c r="H3003" s="48">
        <v>78.823094999999995</v>
      </c>
      <c r="I3003" s="52">
        <f t="shared" si="342"/>
        <v>0.78736484080146996</v>
      </c>
      <c r="J3003" s="52">
        <f t="shared" ca="1" si="343"/>
        <v>1</v>
      </c>
      <c r="K3003" s="48">
        <f t="shared" si="338"/>
        <v>78.34</v>
      </c>
      <c r="L3003" s="48">
        <f t="shared" si="339"/>
        <v>79.040000000000006</v>
      </c>
      <c r="M3003" s="48">
        <f t="shared" si="340"/>
        <v>77.819999999999993</v>
      </c>
      <c r="N3003" s="48">
        <f t="shared" si="341"/>
        <v>78.819999999999993</v>
      </c>
      <c r="O3003" s="49">
        <f t="shared" ca="1" si="344"/>
        <v>45065800</v>
      </c>
    </row>
    <row r="3004" spans="1:15" x14ac:dyDescent="0.25">
      <c r="A3004">
        <v>2989</v>
      </c>
      <c r="B3004" s="93">
        <v>37858</v>
      </c>
      <c r="C3004" s="48">
        <v>99.709998999999996</v>
      </c>
      <c r="D3004" s="48">
        <v>100.83000199999999</v>
      </c>
      <c r="E3004" s="48">
        <v>99.279999000000004</v>
      </c>
      <c r="F3004" s="48">
        <v>99.93</v>
      </c>
      <c r="G3004" s="49">
        <v>23473000</v>
      </c>
      <c r="H3004" s="48">
        <v>78.681369000000004</v>
      </c>
      <c r="I3004" s="52">
        <f t="shared" si="342"/>
        <v>0.7873648453917742</v>
      </c>
      <c r="J3004" s="52">
        <f t="shared" ca="1" si="343"/>
        <v>1</v>
      </c>
      <c r="K3004" s="48">
        <f t="shared" si="338"/>
        <v>78.510000000000005</v>
      </c>
      <c r="L3004" s="48">
        <f t="shared" si="339"/>
        <v>79.39</v>
      </c>
      <c r="M3004" s="48">
        <f t="shared" si="340"/>
        <v>78.17</v>
      </c>
      <c r="N3004" s="48">
        <f t="shared" si="341"/>
        <v>78.680000000000007</v>
      </c>
      <c r="O3004" s="49">
        <f t="shared" ca="1" si="344"/>
        <v>23473000</v>
      </c>
    </row>
    <row r="3005" spans="1:15" x14ac:dyDescent="0.25">
      <c r="A3005">
        <v>2990</v>
      </c>
      <c r="B3005" s="93">
        <v>37855</v>
      </c>
      <c r="C3005" s="48">
        <v>101.75</v>
      </c>
      <c r="D3005" s="48">
        <v>101.82</v>
      </c>
      <c r="E3005" s="48">
        <v>99.730002999999996</v>
      </c>
      <c r="F3005" s="48">
        <v>99.769997000000004</v>
      </c>
      <c r="G3005" s="49">
        <v>52040300</v>
      </c>
      <c r="H3005" s="48">
        <v>78.555386999999996</v>
      </c>
      <c r="I3005" s="52">
        <f t="shared" si="342"/>
        <v>0.78736483273623825</v>
      </c>
      <c r="J3005" s="52">
        <f t="shared" ca="1" si="343"/>
        <v>1</v>
      </c>
      <c r="K3005" s="48">
        <f t="shared" si="338"/>
        <v>80.11</v>
      </c>
      <c r="L3005" s="48">
        <f t="shared" si="339"/>
        <v>80.17</v>
      </c>
      <c r="M3005" s="48">
        <f t="shared" si="340"/>
        <v>78.52</v>
      </c>
      <c r="N3005" s="48">
        <f t="shared" si="341"/>
        <v>78.56</v>
      </c>
      <c r="O3005" s="49">
        <f t="shared" ca="1" si="344"/>
        <v>52040300</v>
      </c>
    </row>
    <row r="3006" spans="1:15" x14ac:dyDescent="0.25">
      <c r="A3006">
        <v>2991</v>
      </c>
      <c r="B3006" s="93">
        <v>37854</v>
      </c>
      <c r="C3006" s="48">
        <v>101.050003</v>
      </c>
      <c r="D3006" s="48">
        <v>101.519997</v>
      </c>
      <c r="E3006" s="48">
        <v>100.400002</v>
      </c>
      <c r="F3006" s="48">
        <v>100.769997</v>
      </c>
      <c r="G3006" s="49">
        <v>46494200</v>
      </c>
      <c r="H3006" s="48">
        <v>79.342752000000004</v>
      </c>
      <c r="I3006" s="52">
        <f t="shared" si="342"/>
        <v>0.78736483439609517</v>
      </c>
      <c r="J3006" s="52">
        <f t="shared" ca="1" si="343"/>
        <v>1</v>
      </c>
      <c r="K3006" s="48">
        <f t="shared" si="338"/>
        <v>79.56</v>
      </c>
      <c r="L3006" s="48">
        <f t="shared" si="339"/>
        <v>79.930000000000007</v>
      </c>
      <c r="M3006" s="48">
        <f t="shared" si="340"/>
        <v>79.05</v>
      </c>
      <c r="N3006" s="48">
        <f t="shared" si="341"/>
        <v>79.34</v>
      </c>
      <c r="O3006" s="49">
        <f t="shared" ca="1" si="344"/>
        <v>46494200</v>
      </c>
    </row>
    <row r="3007" spans="1:15" x14ac:dyDescent="0.25">
      <c r="A3007">
        <v>2992</v>
      </c>
      <c r="B3007" s="93">
        <v>37853</v>
      </c>
      <c r="C3007" s="48">
        <v>100.290001</v>
      </c>
      <c r="D3007" s="48">
        <v>100.889999</v>
      </c>
      <c r="E3007" s="48">
        <v>100.160004</v>
      </c>
      <c r="F3007" s="48">
        <v>100.449997</v>
      </c>
      <c r="G3007" s="49">
        <v>21295300</v>
      </c>
      <c r="H3007" s="48">
        <v>79.090795999999997</v>
      </c>
      <c r="I3007" s="52">
        <f t="shared" si="342"/>
        <v>0.78736484183269817</v>
      </c>
      <c r="J3007" s="52">
        <f t="shared" ca="1" si="343"/>
        <v>1</v>
      </c>
      <c r="K3007" s="48">
        <f t="shared" si="338"/>
        <v>78.959999999999994</v>
      </c>
      <c r="L3007" s="48">
        <f t="shared" si="339"/>
        <v>79.44</v>
      </c>
      <c r="M3007" s="48">
        <f t="shared" si="340"/>
        <v>78.86</v>
      </c>
      <c r="N3007" s="48">
        <f t="shared" si="341"/>
        <v>79.09</v>
      </c>
      <c r="O3007" s="49">
        <f t="shared" ca="1" si="344"/>
        <v>21295300</v>
      </c>
    </row>
    <row r="3008" spans="1:15" x14ac:dyDescent="0.25">
      <c r="A3008">
        <v>2993</v>
      </c>
      <c r="B3008" s="93">
        <v>37852</v>
      </c>
      <c r="C3008" s="48">
        <v>100.69000200000001</v>
      </c>
      <c r="D3008" s="48">
        <v>100.94000200000001</v>
      </c>
      <c r="E3008" s="48">
        <v>100</v>
      </c>
      <c r="F3008" s="48">
        <v>100.860001</v>
      </c>
      <c r="G3008" s="49">
        <v>37437700</v>
      </c>
      <c r="H3008" s="48">
        <v>79.413618</v>
      </c>
      <c r="I3008" s="52">
        <f t="shared" si="342"/>
        <v>0.78736483454922834</v>
      </c>
      <c r="J3008" s="52">
        <f t="shared" ca="1" si="343"/>
        <v>1</v>
      </c>
      <c r="K3008" s="48">
        <f t="shared" si="338"/>
        <v>79.28</v>
      </c>
      <c r="L3008" s="48">
        <f t="shared" si="339"/>
        <v>79.48</v>
      </c>
      <c r="M3008" s="48">
        <f t="shared" si="340"/>
        <v>78.739999999999995</v>
      </c>
      <c r="N3008" s="48">
        <f t="shared" si="341"/>
        <v>79.41</v>
      </c>
      <c r="O3008" s="49">
        <f t="shared" ca="1" si="344"/>
        <v>37437700</v>
      </c>
    </row>
    <row r="3009" spans="1:15" x14ac:dyDescent="0.25">
      <c r="A3009">
        <v>2994</v>
      </c>
      <c r="B3009" s="93">
        <v>37851</v>
      </c>
      <c r="C3009" s="48">
        <v>99.93</v>
      </c>
      <c r="D3009" s="48">
        <v>100.599998</v>
      </c>
      <c r="E3009" s="48">
        <v>99.739998</v>
      </c>
      <c r="F3009" s="48">
        <v>100.480003</v>
      </c>
      <c r="G3009" s="49">
        <v>22873800</v>
      </c>
      <c r="H3009" s="48">
        <v>79.114422000000005</v>
      </c>
      <c r="I3009" s="52">
        <f t="shared" si="342"/>
        <v>0.78736484512246685</v>
      </c>
      <c r="J3009" s="52">
        <f t="shared" ca="1" si="343"/>
        <v>1</v>
      </c>
      <c r="K3009" s="48">
        <f t="shared" si="338"/>
        <v>78.680000000000007</v>
      </c>
      <c r="L3009" s="48">
        <f t="shared" si="339"/>
        <v>79.209999999999994</v>
      </c>
      <c r="M3009" s="48">
        <f t="shared" si="340"/>
        <v>78.53</v>
      </c>
      <c r="N3009" s="48">
        <f t="shared" si="341"/>
        <v>79.11</v>
      </c>
      <c r="O3009" s="49">
        <f t="shared" ca="1" si="344"/>
        <v>22873800</v>
      </c>
    </row>
    <row r="3010" spans="1:15" x14ac:dyDescent="0.25">
      <c r="A3010">
        <v>2995</v>
      </c>
      <c r="B3010" s="93">
        <v>37848</v>
      </c>
      <c r="C3010" s="48">
        <v>99.360000999999997</v>
      </c>
      <c r="D3010" s="48">
        <v>99.790001000000004</v>
      </c>
      <c r="E3010" s="48">
        <v>99.120002999999997</v>
      </c>
      <c r="F3010" s="48">
        <v>99.620002999999997</v>
      </c>
      <c r="G3010" s="49">
        <v>12567000</v>
      </c>
      <c r="H3010" s="48">
        <v>78.437287999999995</v>
      </c>
      <c r="I3010" s="52">
        <f t="shared" si="342"/>
        <v>0.78736484278162489</v>
      </c>
      <c r="J3010" s="52">
        <f t="shared" ca="1" si="343"/>
        <v>1</v>
      </c>
      <c r="K3010" s="48">
        <f t="shared" si="338"/>
        <v>78.23</v>
      </c>
      <c r="L3010" s="48">
        <f t="shared" si="339"/>
        <v>78.569999999999993</v>
      </c>
      <c r="M3010" s="48">
        <f t="shared" si="340"/>
        <v>78.040000000000006</v>
      </c>
      <c r="N3010" s="48">
        <f t="shared" si="341"/>
        <v>78.44</v>
      </c>
      <c r="O3010" s="49">
        <f t="shared" ca="1" si="344"/>
        <v>12567000</v>
      </c>
    </row>
    <row r="3011" spans="1:15" x14ac:dyDescent="0.25">
      <c r="A3011">
        <v>2996</v>
      </c>
      <c r="B3011" s="93">
        <v>37847</v>
      </c>
      <c r="C3011" s="48">
        <v>99.099997999999999</v>
      </c>
      <c r="D3011" s="48">
        <v>99.75</v>
      </c>
      <c r="E3011" s="48">
        <v>98.449996999999996</v>
      </c>
      <c r="F3011" s="48">
        <v>99.309997999999993</v>
      </c>
      <c r="G3011" s="49">
        <v>35525100</v>
      </c>
      <c r="H3011" s="48">
        <v>78.193200000000004</v>
      </c>
      <c r="I3011" s="52">
        <f t="shared" si="342"/>
        <v>0.78736483309565675</v>
      </c>
      <c r="J3011" s="52">
        <f t="shared" ca="1" si="343"/>
        <v>1</v>
      </c>
      <c r="K3011" s="48">
        <f t="shared" si="338"/>
        <v>78.03</v>
      </c>
      <c r="L3011" s="48">
        <f t="shared" si="339"/>
        <v>78.540000000000006</v>
      </c>
      <c r="M3011" s="48">
        <f t="shared" si="340"/>
        <v>77.52</v>
      </c>
      <c r="N3011" s="48">
        <f t="shared" si="341"/>
        <v>78.19</v>
      </c>
      <c r="O3011" s="49">
        <f t="shared" ca="1" si="344"/>
        <v>35525100</v>
      </c>
    </row>
    <row r="3012" spans="1:15" x14ac:dyDescent="0.25">
      <c r="A3012">
        <v>2997</v>
      </c>
      <c r="B3012" s="93">
        <v>37846</v>
      </c>
      <c r="C3012" s="48">
        <v>99.82</v>
      </c>
      <c r="D3012" s="48">
        <v>99.849997999999999</v>
      </c>
      <c r="E3012" s="48">
        <v>98.529999000000004</v>
      </c>
      <c r="F3012" s="48">
        <v>99.040001000000004</v>
      </c>
      <c r="G3012" s="49">
        <v>36152000</v>
      </c>
      <c r="H3012" s="48">
        <v>77.980615</v>
      </c>
      <c r="I3012" s="52">
        <f t="shared" si="342"/>
        <v>0.78736484463484602</v>
      </c>
      <c r="J3012" s="52">
        <f t="shared" ca="1" si="343"/>
        <v>1</v>
      </c>
      <c r="K3012" s="48">
        <f t="shared" si="338"/>
        <v>78.59</v>
      </c>
      <c r="L3012" s="48">
        <f t="shared" si="339"/>
        <v>78.62</v>
      </c>
      <c r="M3012" s="48">
        <f t="shared" si="340"/>
        <v>77.58</v>
      </c>
      <c r="N3012" s="48">
        <f t="shared" si="341"/>
        <v>77.98</v>
      </c>
      <c r="O3012" s="49">
        <f t="shared" ca="1" si="344"/>
        <v>36152000</v>
      </c>
    </row>
    <row r="3013" spans="1:15" x14ac:dyDescent="0.25">
      <c r="A3013">
        <v>2998</v>
      </c>
      <c r="B3013" s="93">
        <v>37845</v>
      </c>
      <c r="C3013" s="48">
        <v>98.709998999999996</v>
      </c>
      <c r="D3013" s="48">
        <v>99.589995999999999</v>
      </c>
      <c r="E3013" s="48">
        <v>98.419998000000007</v>
      </c>
      <c r="F3013" s="48">
        <v>99.550003000000004</v>
      </c>
      <c r="G3013" s="49">
        <v>43285600</v>
      </c>
      <c r="H3013" s="48">
        <v>78.382171999999997</v>
      </c>
      <c r="I3013" s="52">
        <f t="shared" si="342"/>
        <v>0.7873648381507331</v>
      </c>
      <c r="J3013" s="52">
        <f t="shared" ca="1" si="343"/>
        <v>1</v>
      </c>
      <c r="K3013" s="48">
        <f t="shared" si="338"/>
        <v>77.72</v>
      </c>
      <c r="L3013" s="48">
        <f t="shared" si="339"/>
        <v>78.41</v>
      </c>
      <c r="M3013" s="48">
        <f t="shared" si="340"/>
        <v>77.489999999999995</v>
      </c>
      <c r="N3013" s="48">
        <f t="shared" si="341"/>
        <v>78.38</v>
      </c>
      <c r="O3013" s="49">
        <f t="shared" ca="1" si="344"/>
        <v>43285600</v>
      </c>
    </row>
    <row r="3014" spans="1:15" x14ac:dyDescent="0.25">
      <c r="A3014">
        <v>2999</v>
      </c>
      <c r="B3014" s="93">
        <v>37844</v>
      </c>
      <c r="C3014" s="48">
        <v>98.260002</v>
      </c>
      <c r="D3014" s="48">
        <v>99.040001000000004</v>
      </c>
      <c r="E3014" s="48">
        <v>97.839995999999999</v>
      </c>
      <c r="F3014" s="48">
        <v>98.650002000000001</v>
      </c>
      <c r="G3014" s="49">
        <v>34631400</v>
      </c>
      <c r="H3014" s="48">
        <v>77.673542999999995</v>
      </c>
      <c r="I3014" s="52">
        <f t="shared" si="342"/>
        <v>0.78736483958712944</v>
      </c>
      <c r="J3014" s="52">
        <f t="shared" ca="1" si="343"/>
        <v>1</v>
      </c>
      <c r="K3014" s="48">
        <f t="shared" si="338"/>
        <v>77.37</v>
      </c>
      <c r="L3014" s="48">
        <f t="shared" si="339"/>
        <v>77.98</v>
      </c>
      <c r="M3014" s="48">
        <f t="shared" si="340"/>
        <v>77.040000000000006</v>
      </c>
      <c r="N3014" s="48">
        <f t="shared" si="341"/>
        <v>77.67</v>
      </c>
      <c r="O3014" s="49">
        <f t="shared" ca="1" si="344"/>
        <v>34631400</v>
      </c>
    </row>
    <row r="3015" spans="1:15" x14ac:dyDescent="0.25">
      <c r="A3015">
        <v>3000</v>
      </c>
      <c r="B3015" s="93">
        <v>37841</v>
      </c>
      <c r="C3015" s="48">
        <v>98.32</v>
      </c>
      <c r="D3015" s="48">
        <v>98.550003000000004</v>
      </c>
      <c r="E3015" s="48">
        <v>97.760002</v>
      </c>
      <c r="F3015" s="48">
        <v>98.279999000000004</v>
      </c>
      <c r="G3015" s="49">
        <v>27357300</v>
      </c>
      <c r="H3015" s="48">
        <v>77.382216</v>
      </c>
      <c r="I3015" s="52">
        <f t="shared" si="342"/>
        <v>0.78736484317628042</v>
      </c>
      <c r="J3015" s="52">
        <f t="shared" ca="1" si="343"/>
        <v>1</v>
      </c>
      <c r="K3015" s="48">
        <f t="shared" si="338"/>
        <v>77.41</v>
      </c>
      <c r="L3015" s="48">
        <f t="shared" si="339"/>
        <v>77.59</v>
      </c>
      <c r="M3015" s="48">
        <f t="shared" si="340"/>
        <v>76.97</v>
      </c>
      <c r="N3015" s="48">
        <f t="shared" si="341"/>
        <v>77.38</v>
      </c>
      <c r="O3015" s="49">
        <f t="shared" ca="1" si="344"/>
        <v>27357300</v>
      </c>
    </row>
    <row r="3016" spans="1:15" x14ac:dyDescent="0.25">
      <c r="A3016">
        <v>3001</v>
      </c>
      <c r="B3016" s="93">
        <v>37840</v>
      </c>
      <c r="C3016" s="48">
        <v>97.169998000000007</v>
      </c>
      <c r="D3016" s="48">
        <v>98.07</v>
      </c>
      <c r="E3016" s="48">
        <v>96.760002</v>
      </c>
      <c r="F3016" s="48">
        <v>98</v>
      </c>
      <c r="G3016" s="49">
        <v>43427400</v>
      </c>
      <c r="H3016" s="48">
        <v>77.161754000000002</v>
      </c>
      <c r="I3016" s="52">
        <f t="shared" si="342"/>
        <v>0.78736483673469393</v>
      </c>
      <c r="J3016" s="52">
        <f t="shared" ca="1" si="343"/>
        <v>1</v>
      </c>
      <c r="K3016" s="48">
        <f t="shared" si="338"/>
        <v>76.510000000000005</v>
      </c>
      <c r="L3016" s="48">
        <f t="shared" si="339"/>
        <v>77.22</v>
      </c>
      <c r="M3016" s="48">
        <f t="shared" si="340"/>
        <v>76.19</v>
      </c>
      <c r="N3016" s="48">
        <f t="shared" si="341"/>
        <v>77.16</v>
      </c>
      <c r="O3016" s="49">
        <f t="shared" ca="1" si="344"/>
        <v>43427400</v>
      </c>
    </row>
    <row r="3017" spans="1:15" x14ac:dyDescent="0.25">
      <c r="A3017">
        <v>3002</v>
      </c>
      <c r="B3017" s="93">
        <v>37839</v>
      </c>
      <c r="C3017" s="48">
        <v>96.690002000000007</v>
      </c>
      <c r="D3017" s="48">
        <v>98.059997999999993</v>
      </c>
      <c r="E3017" s="48">
        <v>96.419998000000007</v>
      </c>
      <c r="F3017" s="48">
        <v>96.980002999999996</v>
      </c>
      <c r="G3017" s="49">
        <v>50096900</v>
      </c>
      <c r="H3017" s="48">
        <v>76.358644999999996</v>
      </c>
      <c r="I3017" s="52">
        <f t="shared" si="342"/>
        <v>0.78736484468865198</v>
      </c>
      <c r="J3017" s="52">
        <f t="shared" ca="1" si="343"/>
        <v>1</v>
      </c>
      <c r="K3017" s="48">
        <f t="shared" si="338"/>
        <v>76.13</v>
      </c>
      <c r="L3017" s="48">
        <f t="shared" si="339"/>
        <v>77.209999999999994</v>
      </c>
      <c r="M3017" s="48">
        <f t="shared" si="340"/>
        <v>75.92</v>
      </c>
      <c r="N3017" s="48">
        <f t="shared" si="341"/>
        <v>76.36</v>
      </c>
      <c r="O3017" s="49">
        <f t="shared" ca="1" si="344"/>
        <v>50096900</v>
      </c>
    </row>
    <row r="3018" spans="1:15" x14ac:dyDescent="0.25">
      <c r="A3018">
        <v>3003</v>
      </c>
      <c r="B3018" s="93">
        <v>37838</v>
      </c>
      <c r="C3018" s="48">
        <v>98.410004000000001</v>
      </c>
      <c r="D3018" s="48">
        <v>98.760002</v>
      </c>
      <c r="E3018" s="48">
        <v>96.339995999999999</v>
      </c>
      <c r="F3018" s="48">
        <v>96.419998000000007</v>
      </c>
      <c r="G3018" s="49">
        <v>61415600</v>
      </c>
      <c r="H3018" s="48">
        <v>75.917715999999999</v>
      </c>
      <c r="I3018" s="52">
        <f t="shared" si="342"/>
        <v>0.78736483690862547</v>
      </c>
      <c r="J3018" s="52">
        <f t="shared" ca="1" si="343"/>
        <v>1</v>
      </c>
      <c r="K3018" s="48">
        <f t="shared" si="338"/>
        <v>77.48</v>
      </c>
      <c r="L3018" s="48">
        <f t="shared" si="339"/>
        <v>77.760000000000005</v>
      </c>
      <c r="M3018" s="48">
        <f t="shared" si="340"/>
        <v>75.849999999999994</v>
      </c>
      <c r="N3018" s="48">
        <f t="shared" si="341"/>
        <v>75.92</v>
      </c>
      <c r="O3018" s="49">
        <f t="shared" ca="1" si="344"/>
        <v>61415600</v>
      </c>
    </row>
    <row r="3019" spans="1:15" x14ac:dyDescent="0.25">
      <c r="A3019">
        <v>3004</v>
      </c>
      <c r="B3019" s="93">
        <v>37837</v>
      </c>
      <c r="C3019" s="48">
        <v>98.309997999999993</v>
      </c>
      <c r="D3019" s="48">
        <v>99</v>
      </c>
      <c r="E3019" s="48">
        <v>97</v>
      </c>
      <c r="F3019" s="48">
        <v>98.510002</v>
      </c>
      <c r="G3019" s="49">
        <v>55214100</v>
      </c>
      <c r="H3019" s="48">
        <v>77.563311999999996</v>
      </c>
      <c r="I3019" s="52">
        <f t="shared" si="342"/>
        <v>0.7873648403742799</v>
      </c>
      <c r="J3019" s="52">
        <f t="shared" ca="1" si="343"/>
        <v>1</v>
      </c>
      <c r="K3019" s="48">
        <f t="shared" si="338"/>
        <v>77.41</v>
      </c>
      <c r="L3019" s="48">
        <f t="shared" si="339"/>
        <v>77.95</v>
      </c>
      <c r="M3019" s="48">
        <f t="shared" si="340"/>
        <v>76.37</v>
      </c>
      <c r="N3019" s="48">
        <f t="shared" si="341"/>
        <v>77.56</v>
      </c>
      <c r="O3019" s="49">
        <f t="shared" ca="1" si="344"/>
        <v>55214100</v>
      </c>
    </row>
    <row r="3020" spans="1:15" x14ac:dyDescent="0.25">
      <c r="A3020">
        <v>3005</v>
      </c>
      <c r="B3020" s="93">
        <v>37834</v>
      </c>
      <c r="C3020" s="48">
        <v>99.190002000000007</v>
      </c>
      <c r="D3020" s="48">
        <v>99.529999000000004</v>
      </c>
      <c r="E3020" s="48">
        <v>98.239998</v>
      </c>
      <c r="F3020" s="48">
        <v>98.510002</v>
      </c>
      <c r="G3020" s="49">
        <v>49321000</v>
      </c>
      <c r="H3020" s="48">
        <v>77.563311999999996</v>
      </c>
      <c r="I3020" s="52">
        <f t="shared" si="342"/>
        <v>0.7873648403742799</v>
      </c>
      <c r="J3020" s="52">
        <f t="shared" ca="1" si="343"/>
        <v>1</v>
      </c>
      <c r="K3020" s="48">
        <f t="shared" si="338"/>
        <v>78.099999999999994</v>
      </c>
      <c r="L3020" s="48">
        <f t="shared" si="339"/>
        <v>78.37</v>
      </c>
      <c r="M3020" s="48">
        <f t="shared" si="340"/>
        <v>77.349999999999994</v>
      </c>
      <c r="N3020" s="48">
        <f t="shared" si="341"/>
        <v>77.56</v>
      </c>
      <c r="O3020" s="49">
        <f t="shared" ca="1" si="344"/>
        <v>49321000</v>
      </c>
    </row>
    <row r="3021" spans="1:15" x14ac:dyDescent="0.25">
      <c r="A3021">
        <v>3006</v>
      </c>
      <c r="B3021" s="93">
        <v>37833</v>
      </c>
      <c r="C3021" s="48">
        <v>99.980002999999996</v>
      </c>
      <c r="D3021" s="48">
        <v>100.910004</v>
      </c>
      <c r="E3021" s="48">
        <v>99.169998000000007</v>
      </c>
      <c r="F3021" s="48">
        <v>99.389999000000003</v>
      </c>
      <c r="G3021" s="49">
        <v>54937200</v>
      </c>
      <c r="H3021" s="48">
        <v>78.256191000000001</v>
      </c>
      <c r="I3021" s="52">
        <f t="shared" si="342"/>
        <v>0.78736484341850133</v>
      </c>
      <c r="J3021" s="52">
        <f t="shared" ca="1" si="343"/>
        <v>1</v>
      </c>
      <c r="K3021" s="48">
        <f t="shared" si="338"/>
        <v>78.72</v>
      </c>
      <c r="L3021" s="48">
        <f t="shared" si="339"/>
        <v>79.45</v>
      </c>
      <c r="M3021" s="48">
        <f t="shared" si="340"/>
        <v>78.08</v>
      </c>
      <c r="N3021" s="48">
        <f t="shared" si="341"/>
        <v>78.260000000000005</v>
      </c>
      <c r="O3021" s="49">
        <f t="shared" ca="1" si="344"/>
        <v>54937200</v>
      </c>
    </row>
    <row r="3022" spans="1:15" x14ac:dyDescent="0.25">
      <c r="A3022">
        <v>3007</v>
      </c>
      <c r="B3022" s="93">
        <v>37832</v>
      </c>
      <c r="C3022" s="48">
        <v>99.599997999999999</v>
      </c>
      <c r="D3022" s="48">
        <v>99.75</v>
      </c>
      <c r="E3022" s="48">
        <v>98.93</v>
      </c>
      <c r="F3022" s="48">
        <v>99.160004000000001</v>
      </c>
      <c r="G3022" s="49">
        <v>28363300</v>
      </c>
      <c r="H3022" s="48">
        <v>78.075100000000006</v>
      </c>
      <c r="I3022" s="52">
        <f t="shared" si="342"/>
        <v>0.78736483310347594</v>
      </c>
      <c r="J3022" s="52">
        <f t="shared" ca="1" si="343"/>
        <v>1</v>
      </c>
      <c r="K3022" s="48">
        <f t="shared" si="338"/>
        <v>78.42</v>
      </c>
      <c r="L3022" s="48">
        <f t="shared" si="339"/>
        <v>78.540000000000006</v>
      </c>
      <c r="M3022" s="48">
        <f t="shared" si="340"/>
        <v>77.89</v>
      </c>
      <c r="N3022" s="48">
        <f t="shared" si="341"/>
        <v>78.08</v>
      </c>
      <c r="O3022" s="49">
        <f t="shared" ca="1" si="344"/>
        <v>28363300</v>
      </c>
    </row>
    <row r="3023" spans="1:15" x14ac:dyDescent="0.25">
      <c r="A3023">
        <v>3008</v>
      </c>
      <c r="B3023" s="93">
        <v>37831</v>
      </c>
      <c r="C3023" s="48">
        <v>100.139999</v>
      </c>
      <c r="D3023" s="48">
        <v>100.260002</v>
      </c>
      <c r="E3023" s="48">
        <v>98.68</v>
      </c>
      <c r="F3023" s="48">
        <v>99.400002000000001</v>
      </c>
      <c r="G3023" s="49">
        <v>53472100</v>
      </c>
      <c r="H3023" s="48">
        <v>78.264066</v>
      </c>
      <c r="I3023" s="52">
        <f t="shared" si="342"/>
        <v>0.78736483325221662</v>
      </c>
      <c r="J3023" s="52">
        <f t="shared" ca="1" si="343"/>
        <v>1</v>
      </c>
      <c r="K3023" s="48">
        <f t="shared" si="338"/>
        <v>78.849999999999994</v>
      </c>
      <c r="L3023" s="48">
        <f t="shared" si="339"/>
        <v>78.94</v>
      </c>
      <c r="M3023" s="48">
        <f t="shared" si="340"/>
        <v>77.7</v>
      </c>
      <c r="N3023" s="48">
        <f t="shared" si="341"/>
        <v>78.260000000000005</v>
      </c>
      <c r="O3023" s="49">
        <f t="shared" ca="1" si="344"/>
        <v>53472100</v>
      </c>
    </row>
    <row r="3024" spans="1:15" x14ac:dyDescent="0.25">
      <c r="A3024">
        <v>3009</v>
      </c>
      <c r="B3024" s="93">
        <v>37830</v>
      </c>
      <c r="C3024" s="48">
        <v>100.370003</v>
      </c>
      <c r="D3024" s="48">
        <v>100.980003</v>
      </c>
      <c r="E3024" s="48">
        <v>99.669998000000007</v>
      </c>
      <c r="F3024" s="48">
        <v>99.860000999999997</v>
      </c>
      <c r="G3024" s="49">
        <v>34382800</v>
      </c>
      <c r="H3024" s="48">
        <v>78.626253000000005</v>
      </c>
      <c r="I3024" s="52">
        <f t="shared" si="342"/>
        <v>0.78736483289240111</v>
      </c>
      <c r="J3024" s="52">
        <f t="shared" ca="1" si="343"/>
        <v>1</v>
      </c>
      <c r="K3024" s="48">
        <f t="shared" ref="K3024:K3087" si="345">ROUND($I3024*C3024,2)</f>
        <v>79.03</v>
      </c>
      <c r="L3024" s="48">
        <f t="shared" ref="L3024:L3087" si="346">ROUND($I3024*D3024,2)</f>
        <v>79.510000000000005</v>
      </c>
      <c r="M3024" s="48">
        <f t="shared" ref="M3024:M3087" si="347">ROUND($I3024*E3024,2)</f>
        <v>78.48</v>
      </c>
      <c r="N3024" s="48">
        <f t="shared" ref="N3024:N3087" si="348">ROUND($I3024*F3024,2)</f>
        <v>78.63</v>
      </c>
      <c r="O3024" s="49">
        <f t="shared" ca="1" si="344"/>
        <v>34382800</v>
      </c>
    </row>
    <row r="3025" spans="1:15" x14ac:dyDescent="0.25">
      <c r="A3025">
        <v>3010</v>
      </c>
      <c r="B3025" s="93">
        <v>37827</v>
      </c>
      <c r="C3025" s="48">
        <v>98.660004000000001</v>
      </c>
      <c r="D3025" s="48">
        <v>100.290001</v>
      </c>
      <c r="E3025" s="48">
        <v>98.040001000000004</v>
      </c>
      <c r="F3025" s="48">
        <v>100.230003</v>
      </c>
      <c r="G3025" s="49">
        <v>43241100</v>
      </c>
      <c r="H3025" s="48">
        <v>78.917580999999998</v>
      </c>
      <c r="I3025" s="52">
        <f t="shared" si="342"/>
        <v>0.78736484723042466</v>
      </c>
      <c r="J3025" s="52">
        <f t="shared" ca="1" si="343"/>
        <v>1</v>
      </c>
      <c r="K3025" s="48">
        <f t="shared" si="345"/>
        <v>77.680000000000007</v>
      </c>
      <c r="L3025" s="48">
        <f t="shared" si="346"/>
        <v>78.959999999999994</v>
      </c>
      <c r="M3025" s="48">
        <f t="shared" si="347"/>
        <v>77.19</v>
      </c>
      <c r="N3025" s="48">
        <f t="shared" si="348"/>
        <v>78.92</v>
      </c>
      <c r="O3025" s="49">
        <f t="shared" ca="1" si="344"/>
        <v>43241100</v>
      </c>
    </row>
    <row r="3026" spans="1:15" x14ac:dyDescent="0.25">
      <c r="A3026">
        <v>3011</v>
      </c>
      <c r="B3026" s="93">
        <v>37826</v>
      </c>
      <c r="C3026" s="48">
        <v>99.989998</v>
      </c>
      <c r="D3026" s="48">
        <v>100.339996</v>
      </c>
      <c r="E3026" s="48">
        <v>98.370002999999997</v>
      </c>
      <c r="F3026" s="48">
        <v>98.489998</v>
      </c>
      <c r="G3026" s="49">
        <v>40896200</v>
      </c>
      <c r="H3026" s="48">
        <v>77.547561000000002</v>
      </c>
      <c r="I3026" s="52">
        <f t="shared" ref="I3026:I3089" si="349">H3026/F3026</f>
        <v>0.78736483475205266</v>
      </c>
      <c r="J3026" s="52">
        <f t="shared" ref="J3026:J3089" ca="1" si="350">INDEX(OFFSET($T$15,0,0,$S$13+1,1),MATCH(B3026,OFFSET($Q$15,0,0,$S$13+1,1),-1))</f>
        <v>1</v>
      </c>
      <c r="K3026" s="48">
        <f t="shared" si="345"/>
        <v>78.73</v>
      </c>
      <c r="L3026" s="48">
        <f t="shared" si="346"/>
        <v>79</v>
      </c>
      <c r="M3026" s="48">
        <f t="shared" si="347"/>
        <v>77.45</v>
      </c>
      <c r="N3026" s="48">
        <f t="shared" si="348"/>
        <v>77.55</v>
      </c>
      <c r="O3026" s="49">
        <f t="shared" ref="O3026:O3089" ca="1" si="351">G3026*J3026</f>
        <v>40896200</v>
      </c>
    </row>
    <row r="3027" spans="1:15" x14ac:dyDescent="0.25">
      <c r="A3027">
        <v>3012</v>
      </c>
      <c r="B3027" s="93">
        <v>37825</v>
      </c>
      <c r="C3027" s="48">
        <v>99.209998999999996</v>
      </c>
      <c r="D3027" s="48">
        <v>99.449996999999996</v>
      </c>
      <c r="E3027" s="48">
        <v>98.279999000000004</v>
      </c>
      <c r="F3027" s="48">
        <v>99.239998</v>
      </c>
      <c r="G3027" s="49">
        <v>37275400</v>
      </c>
      <c r="H3027" s="48">
        <v>78.138085000000004</v>
      </c>
      <c r="I3027" s="52">
        <f t="shared" si="349"/>
        <v>0.78736483852004924</v>
      </c>
      <c r="J3027" s="52">
        <f t="shared" ca="1" si="350"/>
        <v>1</v>
      </c>
      <c r="K3027" s="48">
        <f t="shared" si="345"/>
        <v>78.11</v>
      </c>
      <c r="L3027" s="48">
        <f t="shared" si="346"/>
        <v>78.3</v>
      </c>
      <c r="M3027" s="48">
        <f t="shared" si="347"/>
        <v>77.38</v>
      </c>
      <c r="N3027" s="48">
        <f t="shared" si="348"/>
        <v>78.14</v>
      </c>
      <c r="O3027" s="49">
        <f t="shared" ca="1" si="351"/>
        <v>37275400</v>
      </c>
    </row>
    <row r="3028" spans="1:15" x14ac:dyDescent="0.25">
      <c r="A3028">
        <v>3013</v>
      </c>
      <c r="B3028" s="93">
        <v>37824</v>
      </c>
      <c r="C3028" s="48">
        <v>98.690002000000007</v>
      </c>
      <c r="D3028" s="48">
        <v>99.410004000000001</v>
      </c>
      <c r="E3028" s="48">
        <v>97.919998000000007</v>
      </c>
      <c r="F3028" s="48">
        <v>99.169998000000007</v>
      </c>
      <c r="G3028" s="49">
        <v>49968300</v>
      </c>
      <c r="H3028" s="48">
        <v>78.082970000000003</v>
      </c>
      <c r="I3028" s="52">
        <f t="shared" si="349"/>
        <v>0.78736484395209927</v>
      </c>
      <c r="J3028" s="52">
        <f t="shared" ca="1" si="350"/>
        <v>1</v>
      </c>
      <c r="K3028" s="48">
        <f t="shared" si="345"/>
        <v>77.709999999999994</v>
      </c>
      <c r="L3028" s="48">
        <f t="shared" si="346"/>
        <v>78.27</v>
      </c>
      <c r="M3028" s="48">
        <f t="shared" si="347"/>
        <v>77.099999999999994</v>
      </c>
      <c r="N3028" s="48">
        <f t="shared" si="348"/>
        <v>78.08</v>
      </c>
      <c r="O3028" s="49">
        <f t="shared" ca="1" si="351"/>
        <v>49968300</v>
      </c>
    </row>
    <row r="3029" spans="1:15" x14ac:dyDescent="0.25">
      <c r="A3029">
        <v>3014</v>
      </c>
      <c r="B3029" s="93">
        <v>37823</v>
      </c>
      <c r="C3029" s="48">
        <v>99.449996999999996</v>
      </c>
      <c r="D3029" s="48">
        <v>99.489998</v>
      </c>
      <c r="E3029" s="48">
        <v>97.849997999999999</v>
      </c>
      <c r="F3029" s="48">
        <v>98.279999000000004</v>
      </c>
      <c r="G3029" s="49">
        <v>34786000</v>
      </c>
      <c r="H3029" s="48">
        <v>77.382216</v>
      </c>
      <c r="I3029" s="52">
        <f t="shared" si="349"/>
        <v>0.78736484317628042</v>
      </c>
      <c r="J3029" s="52">
        <f t="shared" ca="1" si="350"/>
        <v>1</v>
      </c>
      <c r="K3029" s="48">
        <f t="shared" si="345"/>
        <v>78.3</v>
      </c>
      <c r="L3029" s="48">
        <f t="shared" si="346"/>
        <v>78.33</v>
      </c>
      <c r="M3029" s="48">
        <f t="shared" si="347"/>
        <v>77.040000000000006</v>
      </c>
      <c r="N3029" s="48">
        <f t="shared" si="348"/>
        <v>77.38</v>
      </c>
      <c r="O3029" s="49">
        <f t="shared" ca="1" si="351"/>
        <v>34786000</v>
      </c>
    </row>
    <row r="3030" spans="1:15" x14ac:dyDescent="0.25">
      <c r="A3030">
        <v>3015</v>
      </c>
      <c r="B3030" s="93">
        <v>37820</v>
      </c>
      <c r="C3030" s="48">
        <v>99.019997000000004</v>
      </c>
      <c r="D3030" s="48">
        <v>99.800003000000004</v>
      </c>
      <c r="E3030" s="48">
        <v>98.459998999999996</v>
      </c>
      <c r="F3030" s="48">
        <v>99.510002</v>
      </c>
      <c r="G3030" s="49">
        <v>35698100</v>
      </c>
      <c r="H3030" s="48">
        <v>78.350677000000005</v>
      </c>
      <c r="I3030" s="52">
        <f t="shared" si="349"/>
        <v>0.7873648419783974</v>
      </c>
      <c r="J3030" s="52">
        <f t="shared" ca="1" si="350"/>
        <v>1</v>
      </c>
      <c r="K3030" s="48">
        <f t="shared" si="345"/>
        <v>77.959999999999994</v>
      </c>
      <c r="L3030" s="48">
        <f t="shared" si="346"/>
        <v>78.58</v>
      </c>
      <c r="M3030" s="48">
        <f t="shared" si="347"/>
        <v>77.52</v>
      </c>
      <c r="N3030" s="48">
        <f t="shared" si="348"/>
        <v>78.349999999999994</v>
      </c>
      <c r="O3030" s="49">
        <f t="shared" ca="1" si="351"/>
        <v>35698100</v>
      </c>
    </row>
    <row r="3031" spans="1:15" x14ac:dyDescent="0.25">
      <c r="A3031">
        <v>3016</v>
      </c>
      <c r="B3031" s="93">
        <v>37819</v>
      </c>
      <c r="C3031" s="48">
        <v>99.150002000000001</v>
      </c>
      <c r="D3031" s="48">
        <v>99.879997000000003</v>
      </c>
      <c r="E3031" s="48">
        <v>98.160004000000001</v>
      </c>
      <c r="F3031" s="48">
        <v>98.5</v>
      </c>
      <c r="G3031" s="49">
        <v>52253500</v>
      </c>
      <c r="H3031" s="48">
        <v>77.555436999999998</v>
      </c>
      <c r="I3031" s="52">
        <f t="shared" si="349"/>
        <v>0.78736484263959383</v>
      </c>
      <c r="J3031" s="52">
        <f t="shared" ca="1" si="350"/>
        <v>1</v>
      </c>
      <c r="K3031" s="48">
        <f t="shared" si="345"/>
        <v>78.069999999999993</v>
      </c>
      <c r="L3031" s="48">
        <f t="shared" si="346"/>
        <v>78.64</v>
      </c>
      <c r="M3031" s="48">
        <f t="shared" si="347"/>
        <v>77.290000000000006</v>
      </c>
      <c r="N3031" s="48">
        <f t="shared" si="348"/>
        <v>77.56</v>
      </c>
      <c r="O3031" s="49">
        <f t="shared" ca="1" si="351"/>
        <v>52253500</v>
      </c>
    </row>
    <row r="3032" spans="1:15" x14ac:dyDescent="0.25">
      <c r="A3032">
        <v>3017</v>
      </c>
      <c r="B3032" s="93">
        <v>37818</v>
      </c>
      <c r="C3032" s="48">
        <v>100.80999799999999</v>
      </c>
      <c r="D3032" s="48">
        <v>100.870003</v>
      </c>
      <c r="E3032" s="48">
        <v>99.230002999999996</v>
      </c>
      <c r="F3032" s="48">
        <v>99.919998000000007</v>
      </c>
      <c r="G3032" s="49">
        <v>39894200</v>
      </c>
      <c r="H3032" s="48">
        <v>78.673492999999993</v>
      </c>
      <c r="I3032" s="52">
        <f t="shared" si="349"/>
        <v>0.78736483761739051</v>
      </c>
      <c r="J3032" s="52">
        <f t="shared" ca="1" si="350"/>
        <v>1</v>
      </c>
      <c r="K3032" s="48">
        <f t="shared" si="345"/>
        <v>79.37</v>
      </c>
      <c r="L3032" s="48">
        <f t="shared" si="346"/>
        <v>79.42</v>
      </c>
      <c r="M3032" s="48">
        <f t="shared" si="347"/>
        <v>78.13</v>
      </c>
      <c r="N3032" s="48">
        <f t="shared" si="348"/>
        <v>78.67</v>
      </c>
      <c r="O3032" s="49">
        <f t="shared" ca="1" si="351"/>
        <v>39894200</v>
      </c>
    </row>
    <row r="3033" spans="1:15" x14ac:dyDescent="0.25">
      <c r="A3033">
        <v>3018</v>
      </c>
      <c r="B3033" s="93">
        <v>37817</v>
      </c>
      <c r="C3033" s="48">
        <v>101.379997</v>
      </c>
      <c r="D3033" s="48">
        <v>101.459999</v>
      </c>
      <c r="E3033" s="48">
        <v>99.949996999999996</v>
      </c>
      <c r="F3033" s="48">
        <v>100.510002</v>
      </c>
      <c r="G3033" s="49">
        <v>42573600</v>
      </c>
      <c r="H3033" s="48">
        <v>79.138041999999999</v>
      </c>
      <c r="I3033" s="52">
        <f t="shared" si="349"/>
        <v>0.78736484355059511</v>
      </c>
      <c r="J3033" s="52">
        <f t="shared" ca="1" si="350"/>
        <v>1</v>
      </c>
      <c r="K3033" s="48">
        <f t="shared" si="345"/>
        <v>79.819999999999993</v>
      </c>
      <c r="L3033" s="48">
        <f t="shared" si="346"/>
        <v>79.89</v>
      </c>
      <c r="M3033" s="48">
        <f t="shared" si="347"/>
        <v>78.7</v>
      </c>
      <c r="N3033" s="48">
        <f t="shared" si="348"/>
        <v>79.14</v>
      </c>
      <c r="O3033" s="49">
        <f t="shared" ca="1" si="351"/>
        <v>42573600</v>
      </c>
    </row>
    <row r="3034" spans="1:15" x14ac:dyDescent="0.25">
      <c r="A3034">
        <v>3019</v>
      </c>
      <c r="B3034" s="93">
        <v>37816</v>
      </c>
      <c r="C3034" s="48">
        <v>101.199997</v>
      </c>
      <c r="D3034" s="48">
        <v>101.900002</v>
      </c>
      <c r="E3034" s="48">
        <v>100.449997</v>
      </c>
      <c r="F3034" s="48">
        <v>100.730003</v>
      </c>
      <c r="G3034" s="49">
        <v>42114900</v>
      </c>
      <c r="H3034" s="48">
        <v>79.311262999999997</v>
      </c>
      <c r="I3034" s="52">
        <f t="shared" si="349"/>
        <v>0.78736484302497245</v>
      </c>
      <c r="J3034" s="52">
        <f t="shared" ca="1" si="350"/>
        <v>1</v>
      </c>
      <c r="K3034" s="48">
        <f t="shared" si="345"/>
        <v>79.680000000000007</v>
      </c>
      <c r="L3034" s="48">
        <f t="shared" si="346"/>
        <v>80.23</v>
      </c>
      <c r="M3034" s="48">
        <f t="shared" si="347"/>
        <v>79.09</v>
      </c>
      <c r="N3034" s="48">
        <f t="shared" si="348"/>
        <v>79.31</v>
      </c>
      <c r="O3034" s="49">
        <f t="shared" ca="1" si="351"/>
        <v>42114900</v>
      </c>
    </row>
    <row r="3035" spans="1:15" x14ac:dyDescent="0.25">
      <c r="A3035">
        <v>3020</v>
      </c>
      <c r="B3035" s="93">
        <v>37813</v>
      </c>
      <c r="C3035" s="48">
        <v>99.389999000000003</v>
      </c>
      <c r="D3035" s="48">
        <v>100.449997</v>
      </c>
      <c r="E3035" s="48">
        <v>99.389999000000003</v>
      </c>
      <c r="F3035" s="48">
        <v>100.239998</v>
      </c>
      <c r="G3035" s="49">
        <v>39976300</v>
      </c>
      <c r="H3035" s="48">
        <v>78.925449999999998</v>
      </c>
      <c r="I3035" s="52">
        <f t="shared" si="349"/>
        <v>0.7873648401309824</v>
      </c>
      <c r="J3035" s="52">
        <f t="shared" ca="1" si="350"/>
        <v>1</v>
      </c>
      <c r="K3035" s="48">
        <f t="shared" si="345"/>
        <v>78.260000000000005</v>
      </c>
      <c r="L3035" s="48">
        <f t="shared" si="346"/>
        <v>79.09</v>
      </c>
      <c r="M3035" s="48">
        <f t="shared" si="347"/>
        <v>78.260000000000005</v>
      </c>
      <c r="N3035" s="48">
        <f t="shared" si="348"/>
        <v>78.930000000000007</v>
      </c>
      <c r="O3035" s="49">
        <f t="shared" ca="1" si="351"/>
        <v>39976300</v>
      </c>
    </row>
    <row r="3036" spans="1:15" x14ac:dyDescent="0.25">
      <c r="A3036">
        <v>3021</v>
      </c>
      <c r="B3036" s="93">
        <v>37812</v>
      </c>
      <c r="C3036" s="48">
        <v>99.839995999999999</v>
      </c>
      <c r="D3036" s="48">
        <v>100.040001</v>
      </c>
      <c r="E3036" s="48">
        <v>98.629997000000003</v>
      </c>
      <c r="F3036" s="48">
        <v>99.300003000000004</v>
      </c>
      <c r="G3036" s="49">
        <v>49777700</v>
      </c>
      <c r="H3036" s="48">
        <v>78.185331000000005</v>
      </c>
      <c r="I3036" s="52">
        <f t="shared" si="349"/>
        <v>0.78736484026088094</v>
      </c>
      <c r="J3036" s="52">
        <f t="shared" ca="1" si="350"/>
        <v>1</v>
      </c>
      <c r="K3036" s="48">
        <f t="shared" si="345"/>
        <v>78.61</v>
      </c>
      <c r="L3036" s="48">
        <f t="shared" si="346"/>
        <v>78.77</v>
      </c>
      <c r="M3036" s="48">
        <f t="shared" si="347"/>
        <v>77.66</v>
      </c>
      <c r="N3036" s="48">
        <f t="shared" si="348"/>
        <v>78.19</v>
      </c>
      <c r="O3036" s="49">
        <f t="shared" ca="1" si="351"/>
        <v>49777700</v>
      </c>
    </row>
    <row r="3037" spans="1:15" x14ac:dyDescent="0.25">
      <c r="A3037">
        <v>3022</v>
      </c>
      <c r="B3037" s="93">
        <v>37811</v>
      </c>
      <c r="C3037" s="48">
        <v>100.91999800000001</v>
      </c>
      <c r="D3037" s="48">
        <v>101.400002</v>
      </c>
      <c r="E3037" s="48">
        <v>100.029999</v>
      </c>
      <c r="F3037" s="48">
        <v>100.58000199999999</v>
      </c>
      <c r="G3037" s="49">
        <v>36528500</v>
      </c>
      <c r="H3037" s="48">
        <v>79.193156999999999</v>
      </c>
      <c r="I3037" s="52">
        <f t="shared" si="349"/>
        <v>0.7873648381911944</v>
      </c>
      <c r="J3037" s="52">
        <f t="shared" ca="1" si="350"/>
        <v>1</v>
      </c>
      <c r="K3037" s="48">
        <f t="shared" si="345"/>
        <v>79.459999999999994</v>
      </c>
      <c r="L3037" s="48">
        <f t="shared" si="346"/>
        <v>79.84</v>
      </c>
      <c r="M3037" s="48">
        <f t="shared" si="347"/>
        <v>78.760000000000005</v>
      </c>
      <c r="N3037" s="48">
        <f t="shared" si="348"/>
        <v>79.19</v>
      </c>
      <c r="O3037" s="49">
        <f t="shared" ca="1" si="351"/>
        <v>36528500</v>
      </c>
    </row>
    <row r="3038" spans="1:15" x14ac:dyDescent="0.25">
      <c r="A3038">
        <v>3023</v>
      </c>
      <c r="B3038" s="93">
        <v>37810</v>
      </c>
      <c r="C3038" s="48">
        <v>100.5</v>
      </c>
      <c r="D3038" s="48">
        <v>101.290001</v>
      </c>
      <c r="E3038" s="48">
        <v>100.16999800000001</v>
      </c>
      <c r="F3038" s="48">
        <v>101.150002</v>
      </c>
      <c r="G3038" s="49">
        <v>30952500</v>
      </c>
      <c r="H3038" s="48">
        <v>79.641954999999996</v>
      </c>
      <c r="I3038" s="52">
        <f t="shared" si="349"/>
        <v>0.7873648386087031</v>
      </c>
      <c r="J3038" s="52">
        <f t="shared" ca="1" si="350"/>
        <v>1</v>
      </c>
      <c r="K3038" s="48">
        <f t="shared" si="345"/>
        <v>79.13</v>
      </c>
      <c r="L3038" s="48">
        <f t="shared" si="346"/>
        <v>79.75</v>
      </c>
      <c r="M3038" s="48">
        <f t="shared" si="347"/>
        <v>78.87</v>
      </c>
      <c r="N3038" s="48">
        <f t="shared" si="348"/>
        <v>79.64</v>
      </c>
      <c r="O3038" s="49">
        <f t="shared" ca="1" si="351"/>
        <v>30952500</v>
      </c>
    </row>
    <row r="3039" spans="1:15" x14ac:dyDescent="0.25">
      <c r="A3039">
        <v>3024</v>
      </c>
      <c r="B3039" s="93">
        <v>37809</v>
      </c>
      <c r="C3039" s="48">
        <v>99.650002000000001</v>
      </c>
      <c r="D3039" s="48">
        <v>100.900002</v>
      </c>
      <c r="E3039" s="48">
        <v>99.650002000000001</v>
      </c>
      <c r="F3039" s="48">
        <v>100.699997</v>
      </c>
      <c r="G3039" s="49">
        <v>31391100</v>
      </c>
      <c r="H3039" s="48">
        <v>79.287637000000004</v>
      </c>
      <c r="I3039" s="52">
        <f t="shared" si="349"/>
        <v>0.78736483974274607</v>
      </c>
      <c r="J3039" s="52">
        <f t="shared" ca="1" si="350"/>
        <v>1</v>
      </c>
      <c r="K3039" s="48">
        <f t="shared" si="345"/>
        <v>78.459999999999994</v>
      </c>
      <c r="L3039" s="48">
        <f t="shared" si="346"/>
        <v>79.45</v>
      </c>
      <c r="M3039" s="48">
        <f t="shared" si="347"/>
        <v>78.459999999999994</v>
      </c>
      <c r="N3039" s="48">
        <f t="shared" si="348"/>
        <v>79.290000000000006</v>
      </c>
      <c r="O3039" s="49">
        <f t="shared" ca="1" si="351"/>
        <v>31391100</v>
      </c>
    </row>
    <row r="3040" spans="1:15" x14ac:dyDescent="0.25">
      <c r="A3040">
        <v>3025</v>
      </c>
      <c r="B3040" s="93">
        <v>37805</v>
      </c>
      <c r="C3040" s="48">
        <v>99.07</v>
      </c>
      <c r="D3040" s="48">
        <v>99.849997999999999</v>
      </c>
      <c r="E3040" s="48">
        <v>97.900002000000001</v>
      </c>
      <c r="F3040" s="48">
        <v>98.739998</v>
      </c>
      <c r="G3040" s="49">
        <v>30792800</v>
      </c>
      <c r="H3040" s="48">
        <v>77.744403000000005</v>
      </c>
      <c r="I3040" s="52">
        <f t="shared" si="349"/>
        <v>0.78736484276615037</v>
      </c>
      <c r="J3040" s="52">
        <f t="shared" ca="1" si="350"/>
        <v>1</v>
      </c>
      <c r="K3040" s="48">
        <f t="shared" si="345"/>
        <v>78</v>
      </c>
      <c r="L3040" s="48">
        <f t="shared" si="346"/>
        <v>78.62</v>
      </c>
      <c r="M3040" s="48">
        <f t="shared" si="347"/>
        <v>77.08</v>
      </c>
      <c r="N3040" s="48">
        <f t="shared" si="348"/>
        <v>77.739999999999995</v>
      </c>
      <c r="O3040" s="49">
        <f t="shared" ca="1" si="351"/>
        <v>30792800</v>
      </c>
    </row>
    <row r="3041" spans="1:15" x14ac:dyDescent="0.25">
      <c r="A3041">
        <v>3026</v>
      </c>
      <c r="B3041" s="93">
        <v>37804</v>
      </c>
      <c r="C3041" s="48">
        <v>98.769997000000004</v>
      </c>
      <c r="D3041" s="48">
        <v>99.790001000000004</v>
      </c>
      <c r="E3041" s="48">
        <v>98.57</v>
      </c>
      <c r="F3041" s="48">
        <v>99.769997000000004</v>
      </c>
      <c r="G3041" s="49">
        <v>34662100</v>
      </c>
      <c r="H3041" s="48">
        <v>78.555386999999996</v>
      </c>
      <c r="I3041" s="52">
        <f t="shared" si="349"/>
        <v>0.78736483273623825</v>
      </c>
      <c r="J3041" s="52">
        <f t="shared" ca="1" si="350"/>
        <v>1</v>
      </c>
      <c r="K3041" s="48">
        <f t="shared" si="345"/>
        <v>77.77</v>
      </c>
      <c r="L3041" s="48">
        <f t="shared" si="346"/>
        <v>78.569999999999993</v>
      </c>
      <c r="M3041" s="48">
        <f t="shared" si="347"/>
        <v>77.61</v>
      </c>
      <c r="N3041" s="48">
        <f t="shared" si="348"/>
        <v>78.56</v>
      </c>
      <c r="O3041" s="49">
        <f t="shared" ca="1" si="351"/>
        <v>34662100</v>
      </c>
    </row>
    <row r="3042" spans="1:15" x14ac:dyDescent="0.25">
      <c r="A3042">
        <v>3027</v>
      </c>
      <c r="B3042" s="93">
        <v>37803</v>
      </c>
      <c r="C3042" s="48">
        <v>97.25</v>
      </c>
      <c r="D3042" s="48">
        <v>98.849997999999999</v>
      </c>
      <c r="E3042" s="48">
        <v>96.43</v>
      </c>
      <c r="F3042" s="48">
        <v>98.529999000000004</v>
      </c>
      <c r="G3042" s="49">
        <v>51322800</v>
      </c>
      <c r="H3042" s="48">
        <v>77.579057000000006</v>
      </c>
      <c r="I3042" s="52">
        <f t="shared" si="349"/>
        <v>0.78736484103689075</v>
      </c>
      <c r="J3042" s="52">
        <f t="shared" ca="1" si="350"/>
        <v>1</v>
      </c>
      <c r="K3042" s="48">
        <f t="shared" si="345"/>
        <v>76.569999999999993</v>
      </c>
      <c r="L3042" s="48">
        <f t="shared" si="346"/>
        <v>77.83</v>
      </c>
      <c r="M3042" s="48">
        <f t="shared" si="347"/>
        <v>75.930000000000007</v>
      </c>
      <c r="N3042" s="48">
        <f t="shared" si="348"/>
        <v>77.58</v>
      </c>
      <c r="O3042" s="49">
        <f t="shared" ca="1" si="351"/>
        <v>51322800</v>
      </c>
    </row>
    <row r="3043" spans="1:15" x14ac:dyDescent="0.25">
      <c r="A3043">
        <v>3028</v>
      </c>
      <c r="B3043" s="93">
        <v>37802</v>
      </c>
      <c r="C3043" s="48">
        <v>98.220000999999996</v>
      </c>
      <c r="D3043" s="48">
        <v>98.669998000000007</v>
      </c>
      <c r="E3043" s="48">
        <v>97.470000999999996</v>
      </c>
      <c r="F3043" s="48">
        <v>97.629997000000003</v>
      </c>
      <c r="G3043" s="49">
        <v>33349000</v>
      </c>
      <c r="H3043" s="48">
        <v>76.870427000000007</v>
      </c>
      <c r="I3043" s="52">
        <f t="shared" si="349"/>
        <v>0.78736484033693055</v>
      </c>
      <c r="J3043" s="52">
        <f t="shared" ca="1" si="350"/>
        <v>1</v>
      </c>
      <c r="K3043" s="48">
        <f t="shared" si="345"/>
        <v>77.33</v>
      </c>
      <c r="L3043" s="48">
        <f t="shared" si="346"/>
        <v>77.69</v>
      </c>
      <c r="M3043" s="48">
        <f t="shared" si="347"/>
        <v>76.739999999999995</v>
      </c>
      <c r="N3043" s="48">
        <f t="shared" si="348"/>
        <v>76.87</v>
      </c>
      <c r="O3043" s="49">
        <f t="shared" ca="1" si="351"/>
        <v>33349000</v>
      </c>
    </row>
    <row r="3044" spans="1:15" x14ac:dyDescent="0.25">
      <c r="A3044">
        <v>3029</v>
      </c>
      <c r="B3044" s="93">
        <v>37799</v>
      </c>
      <c r="C3044" s="48">
        <v>98.75</v>
      </c>
      <c r="D3044" s="48">
        <v>99.190002000000007</v>
      </c>
      <c r="E3044" s="48">
        <v>97.580001999999993</v>
      </c>
      <c r="F3044" s="48">
        <v>97.660004000000001</v>
      </c>
      <c r="G3044" s="49">
        <v>54208800</v>
      </c>
      <c r="H3044" s="48">
        <v>76.894053</v>
      </c>
      <c r="I3044" s="52">
        <f t="shared" si="349"/>
        <v>0.78736483565984694</v>
      </c>
      <c r="J3044" s="52">
        <f t="shared" ca="1" si="350"/>
        <v>1</v>
      </c>
      <c r="K3044" s="48">
        <f t="shared" si="345"/>
        <v>77.75</v>
      </c>
      <c r="L3044" s="48">
        <f t="shared" si="346"/>
        <v>78.099999999999994</v>
      </c>
      <c r="M3044" s="48">
        <f t="shared" si="347"/>
        <v>76.83</v>
      </c>
      <c r="N3044" s="48">
        <f t="shared" si="348"/>
        <v>76.89</v>
      </c>
      <c r="O3044" s="49">
        <f t="shared" ca="1" si="351"/>
        <v>54208800</v>
      </c>
    </row>
    <row r="3045" spans="1:15" x14ac:dyDescent="0.25">
      <c r="A3045">
        <v>3030</v>
      </c>
      <c r="B3045" s="93">
        <v>37798</v>
      </c>
      <c r="C3045" s="48">
        <v>97.779999000000004</v>
      </c>
      <c r="D3045" s="48">
        <v>98.980002999999996</v>
      </c>
      <c r="E3045" s="48">
        <v>96.959998999999996</v>
      </c>
      <c r="F3045" s="48">
        <v>98.800003000000004</v>
      </c>
      <c r="G3045" s="49">
        <v>33477300</v>
      </c>
      <c r="H3045" s="48">
        <v>77.791649000000007</v>
      </c>
      <c r="I3045" s="52">
        <f t="shared" si="349"/>
        <v>0.78736484451321331</v>
      </c>
      <c r="J3045" s="52">
        <f t="shared" ca="1" si="350"/>
        <v>1</v>
      </c>
      <c r="K3045" s="48">
        <f t="shared" si="345"/>
        <v>76.989999999999995</v>
      </c>
      <c r="L3045" s="48">
        <f t="shared" si="346"/>
        <v>77.930000000000007</v>
      </c>
      <c r="M3045" s="48">
        <f t="shared" si="347"/>
        <v>76.34</v>
      </c>
      <c r="N3045" s="48">
        <f t="shared" si="348"/>
        <v>77.790000000000006</v>
      </c>
      <c r="O3045" s="49">
        <f t="shared" ca="1" si="351"/>
        <v>33477300</v>
      </c>
    </row>
    <row r="3046" spans="1:15" x14ac:dyDescent="0.25">
      <c r="A3046">
        <v>3031</v>
      </c>
      <c r="B3046" s="93">
        <v>37797</v>
      </c>
      <c r="C3046" s="48">
        <v>98.529999000000004</v>
      </c>
      <c r="D3046" s="48">
        <v>99.440002000000007</v>
      </c>
      <c r="E3046" s="48">
        <v>97.529999000000004</v>
      </c>
      <c r="F3046" s="48">
        <v>97.529999000000004</v>
      </c>
      <c r="G3046" s="49">
        <v>47743400</v>
      </c>
      <c r="H3046" s="48">
        <v>76.791691999999998</v>
      </c>
      <c r="I3046" s="52">
        <f t="shared" si="349"/>
        <v>0.7873648394070013</v>
      </c>
      <c r="J3046" s="52">
        <f t="shared" ca="1" si="350"/>
        <v>1</v>
      </c>
      <c r="K3046" s="48">
        <f t="shared" si="345"/>
        <v>77.58</v>
      </c>
      <c r="L3046" s="48">
        <f t="shared" si="346"/>
        <v>78.3</v>
      </c>
      <c r="M3046" s="48">
        <f t="shared" si="347"/>
        <v>76.790000000000006</v>
      </c>
      <c r="N3046" s="48">
        <f t="shared" si="348"/>
        <v>76.790000000000006</v>
      </c>
      <c r="O3046" s="49">
        <f t="shared" ca="1" si="351"/>
        <v>47743400</v>
      </c>
    </row>
    <row r="3047" spans="1:15" x14ac:dyDescent="0.25">
      <c r="A3047">
        <v>3032</v>
      </c>
      <c r="B3047" s="93">
        <v>37796</v>
      </c>
      <c r="C3047" s="48">
        <v>98.220000999999996</v>
      </c>
      <c r="D3047" s="48">
        <v>99.089995999999999</v>
      </c>
      <c r="E3047" s="48">
        <v>98.019997000000004</v>
      </c>
      <c r="F3047" s="48">
        <v>98.519997000000004</v>
      </c>
      <c r="G3047" s="49">
        <v>36213600</v>
      </c>
      <c r="H3047" s="48">
        <v>77.571180999999996</v>
      </c>
      <c r="I3047" s="52">
        <f t="shared" si="349"/>
        <v>0.78736483315158845</v>
      </c>
      <c r="J3047" s="52">
        <f t="shared" ca="1" si="350"/>
        <v>1</v>
      </c>
      <c r="K3047" s="48">
        <f t="shared" si="345"/>
        <v>77.33</v>
      </c>
      <c r="L3047" s="48">
        <f t="shared" si="346"/>
        <v>78.02</v>
      </c>
      <c r="M3047" s="48">
        <f t="shared" si="347"/>
        <v>77.180000000000007</v>
      </c>
      <c r="N3047" s="48">
        <f t="shared" si="348"/>
        <v>77.569999999999993</v>
      </c>
      <c r="O3047" s="49">
        <f t="shared" ca="1" si="351"/>
        <v>36213600</v>
      </c>
    </row>
    <row r="3048" spans="1:15" x14ac:dyDescent="0.25">
      <c r="A3048">
        <v>3033</v>
      </c>
      <c r="B3048" s="93">
        <v>37795</v>
      </c>
      <c r="C3048" s="48">
        <v>99.449996999999996</v>
      </c>
      <c r="D3048" s="48">
        <v>99.660004000000001</v>
      </c>
      <c r="E3048" s="48">
        <v>97.919998000000007</v>
      </c>
      <c r="F3048" s="48">
        <v>98.419998000000007</v>
      </c>
      <c r="G3048" s="49">
        <v>34237500</v>
      </c>
      <c r="H3048" s="48">
        <v>77.492446000000001</v>
      </c>
      <c r="I3048" s="52">
        <f t="shared" si="349"/>
        <v>0.78736484022281727</v>
      </c>
      <c r="J3048" s="52">
        <f t="shared" ca="1" si="350"/>
        <v>1</v>
      </c>
      <c r="K3048" s="48">
        <f t="shared" si="345"/>
        <v>78.3</v>
      </c>
      <c r="L3048" s="48">
        <f t="shared" si="346"/>
        <v>78.47</v>
      </c>
      <c r="M3048" s="48">
        <f t="shared" si="347"/>
        <v>77.099999999999994</v>
      </c>
      <c r="N3048" s="48">
        <f t="shared" si="348"/>
        <v>77.489999999999995</v>
      </c>
      <c r="O3048" s="49">
        <f t="shared" ca="1" si="351"/>
        <v>34237500</v>
      </c>
    </row>
    <row r="3049" spans="1:15" x14ac:dyDescent="0.25">
      <c r="A3049">
        <v>3034</v>
      </c>
      <c r="B3049" s="93">
        <v>37792</v>
      </c>
      <c r="C3049" s="48">
        <v>100.389999</v>
      </c>
      <c r="D3049" s="48">
        <v>100.5</v>
      </c>
      <c r="E3049" s="48">
        <v>99.419998000000007</v>
      </c>
      <c r="F3049" s="48">
        <v>99.440002000000007</v>
      </c>
      <c r="G3049" s="49">
        <v>41545000</v>
      </c>
      <c r="H3049" s="48">
        <v>78.295562000000004</v>
      </c>
      <c r="I3049" s="52">
        <f t="shared" si="349"/>
        <v>0.78736484739813262</v>
      </c>
      <c r="J3049" s="52">
        <f t="shared" ca="1" si="350"/>
        <v>1</v>
      </c>
      <c r="K3049" s="48">
        <f t="shared" si="345"/>
        <v>79.040000000000006</v>
      </c>
      <c r="L3049" s="48">
        <f t="shared" si="346"/>
        <v>79.13</v>
      </c>
      <c r="M3049" s="48">
        <f t="shared" si="347"/>
        <v>78.28</v>
      </c>
      <c r="N3049" s="48">
        <f t="shared" si="348"/>
        <v>78.3</v>
      </c>
      <c r="O3049" s="49">
        <f t="shared" ca="1" si="351"/>
        <v>41545000</v>
      </c>
    </row>
    <row r="3050" spans="1:15" x14ac:dyDescent="0.25">
      <c r="A3050">
        <v>3035</v>
      </c>
      <c r="B3050" s="93">
        <v>37791</v>
      </c>
      <c r="C3050" s="48">
        <v>101.639999</v>
      </c>
      <c r="D3050" s="48">
        <v>101.730003</v>
      </c>
      <c r="E3050" s="48">
        <v>99.839995999999999</v>
      </c>
      <c r="F3050" s="48">
        <v>100.019997</v>
      </c>
      <c r="G3050" s="49">
        <v>43551700</v>
      </c>
      <c r="H3050" s="48">
        <v>78.468782000000004</v>
      </c>
      <c r="I3050" s="52">
        <f t="shared" si="349"/>
        <v>0.78453093734845847</v>
      </c>
      <c r="J3050" s="52">
        <f t="shared" ca="1" si="350"/>
        <v>1</v>
      </c>
      <c r="K3050" s="48">
        <f t="shared" si="345"/>
        <v>79.739999999999995</v>
      </c>
      <c r="L3050" s="48">
        <f t="shared" si="346"/>
        <v>79.81</v>
      </c>
      <c r="M3050" s="48">
        <f t="shared" si="347"/>
        <v>78.33</v>
      </c>
      <c r="N3050" s="48">
        <f t="shared" si="348"/>
        <v>78.47</v>
      </c>
      <c r="O3050" s="49">
        <f t="shared" ca="1" si="351"/>
        <v>43551700</v>
      </c>
    </row>
    <row r="3051" spans="1:15" x14ac:dyDescent="0.25">
      <c r="A3051">
        <v>3036</v>
      </c>
      <c r="B3051" s="93">
        <v>37790</v>
      </c>
      <c r="C3051" s="48">
        <v>101.290001</v>
      </c>
      <c r="D3051" s="48">
        <v>102.139999</v>
      </c>
      <c r="E3051" s="48">
        <v>101</v>
      </c>
      <c r="F3051" s="48">
        <v>101.57</v>
      </c>
      <c r="G3051" s="49">
        <v>35521000</v>
      </c>
      <c r="H3051" s="48">
        <v>79.684807000000006</v>
      </c>
      <c r="I3051" s="52">
        <f t="shared" si="349"/>
        <v>0.7845309343310034</v>
      </c>
      <c r="J3051" s="52">
        <f t="shared" ca="1" si="350"/>
        <v>1</v>
      </c>
      <c r="K3051" s="48">
        <f t="shared" si="345"/>
        <v>79.47</v>
      </c>
      <c r="L3051" s="48">
        <f t="shared" si="346"/>
        <v>80.13</v>
      </c>
      <c r="M3051" s="48">
        <f t="shared" si="347"/>
        <v>79.239999999999995</v>
      </c>
      <c r="N3051" s="48">
        <f t="shared" si="348"/>
        <v>79.680000000000007</v>
      </c>
      <c r="O3051" s="49">
        <f t="shared" ca="1" si="351"/>
        <v>35521000</v>
      </c>
    </row>
    <row r="3052" spans="1:15" x14ac:dyDescent="0.25">
      <c r="A3052">
        <v>3037</v>
      </c>
      <c r="B3052" s="93">
        <v>37789</v>
      </c>
      <c r="C3052" s="48">
        <v>102.07</v>
      </c>
      <c r="D3052" s="48">
        <v>102.18</v>
      </c>
      <c r="E3052" s="48">
        <v>101.230003</v>
      </c>
      <c r="F3052" s="48">
        <v>101.660004</v>
      </c>
      <c r="G3052" s="49">
        <v>36801800</v>
      </c>
      <c r="H3052" s="48">
        <v>79.755418000000006</v>
      </c>
      <c r="I3052" s="52">
        <f t="shared" si="349"/>
        <v>0.78453093509616634</v>
      </c>
      <c r="J3052" s="52">
        <f t="shared" ca="1" si="350"/>
        <v>1</v>
      </c>
      <c r="K3052" s="48">
        <f t="shared" si="345"/>
        <v>80.08</v>
      </c>
      <c r="L3052" s="48">
        <f t="shared" si="346"/>
        <v>80.16</v>
      </c>
      <c r="M3052" s="48">
        <f t="shared" si="347"/>
        <v>79.42</v>
      </c>
      <c r="N3052" s="48">
        <f t="shared" si="348"/>
        <v>79.760000000000005</v>
      </c>
      <c r="O3052" s="49">
        <f t="shared" ca="1" si="351"/>
        <v>36801800</v>
      </c>
    </row>
    <row r="3053" spans="1:15" x14ac:dyDescent="0.25">
      <c r="A3053">
        <v>3038</v>
      </c>
      <c r="B3053" s="93">
        <v>37788</v>
      </c>
      <c r="C3053" s="48">
        <v>99.959998999999996</v>
      </c>
      <c r="D3053" s="48">
        <v>101.699997</v>
      </c>
      <c r="E3053" s="48">
        <v>99.800003000000004</v>
      </c>
      <c r="F3053" s="48">
        <v>101.660004</v>
      </c>
      <c r="G3053" s="49">
        <v>36326300</v>
      </c>
      <c r="H3053" s="48">
        <v>79.755418000000006</v>
      </c>
      <c r="I3053" s="52">
        <f t="shared" si="349"/>
        <v>0.78453093509616634</v>
      </c>
      <c r="J3053" s="52">
        <f t="shared" ca="1" si="350"/>
        <v>1</v>
      </c>
      <c r="K3053" s="48">
        <f t="shared" si="345"/>
        <v>78.42</v>
      </c>
      <c r="L3053" s="48">
        <f t="shared" si="346"/>
        <v>79.790000000000006</v>
      </c>
      <c r="M3053" s="48">
        <f t="shared" si="347"/>
        <v>78.3</v>
      </c>
      <c r="N3053" s="48">
        <f t="shared" si="348"/>
        <v>79.760000000000005</v>
      </c>
      <c r="O3053" s="49">
        <f t="shared" ca="1" si="351"/>
        <v>36326300</v>
      </c>
    </row>
    <row r="3054" spans="1:15" x14ac:dyDescent="0.25">
      <c r="A3054">
        <v>3039</v>
      </c>
      <c r="B3054" s="93">
        <v>37785</v>
      </c>
      <c r="C3054" s="48">
        <v>100.610001</v>
      </c>
      <c r="D3054" s="48">
        <v>100.75</v>
      </c>
      <c r="E3054" s="48">
        <v>98.949996999999996</v>
      </c>
      <c r="F3054" s="48">
        <v>99.559997999999993</v>
      </c>
      <c r="G3054" s="49">
        <v>48628300</v>
      </c>
      <c r="H3054" s="48">
        <v>78.107898000000006</v>
      </c>
      <c r="I3054" s="52">
        <f t="shared" si="349"/>
        <v>0.78453093179049693</v>
      </c>
      <c r="J3054" s="52">
        <f t="shared" ca="1" si="350"/>
        <v>1</v>
      </c>
      <c r="K3054" s="48">
        <f t="shared" si="345"/>
        <v>78.930000000000007</v>
      </c>
      <c r="L3054" s="48">
        <f t="shared" si="346"/>
        <v>79.040000000000006</v>
      </c>
      <c r="M3054" s="48">
        <f t="shared" si="347"/>
        <v>77.63</v>
      </c>
      <c r="N3054" s="48">
        <f t="shared" si="348"/>
        <v>78.11</v>
      </c>
      <c r="O3054" s="49">
        <f t="shared" ca="1" si="351"/>
        <v>48628300</v>
      </c>
    </row>
    <row r="3055" spans="1:15" x14ac:dyDescent="0.25">
      <c r="A3055">
        <v>3040</v>
      </c>
      <c r="B3055" s="93">
        <v>37784</v>
      </c>
      <c r="C3055" s="48">
        <v>100.75</v>
      </c>
      <c r="D3055" s="48">
        <v>100.900002</v>
      </c>
      <c r="E3055" s="48">
        <v>99.620002999999997</v>
      </c>
      <c r="F3055" s="48">
        <v>100.610001</v>
      </c>
      <c r="G3055" s="49">
        <v>36442000</v>
      </c>
      <c r="H3055" s="48">
        <v>78.931657999999999</v>
      </c>
      <c r="I3055" s="52">
        <f t="shared" si="349"/>
        <v>0.78453093346058111</v>
      </c>
      <c r="J3055" s="52">
        <f t="shared" ca="1" si="350"/>
        <v>1</v>
      </c>
      <c r="K3055" s="48">
        <f t="shared" si="345"/>
        <v>79.040000000000006</v>
      </c>
      <c r="L3055" s="48">
        <f t="shared" si="346"/>
        <v>79.16</v>
      </c>
      <c r="M3055" s="48">
        <f t="shared" si="347"/>
        <v>78.150000000000006</v>
      </c>
      <c r="N3055" s="48">
        <f t="shared" si="348"/>
        <v>78.930000000000007</v>
      </c>
      <c r="O3055" s="49">
        <f t="shared" ca="1" si="351"/>
        <v>36442000</v>
      </c>
    </row>
    <row r="3056" spans="1:15" x14ac:dyDescent="0.25">
      <c r="A3056">
        <v>3041</v>
      </c>
      <c r="B3056" s="93">
        <v>37783</v>
      </c>
      <c r="C3056" s="48">
        <v>99.160004000000001</v>
      </c>
      <c r="D3056" s="48">
        <v>100.389999</v>
      </c>
      <c r="E3056" s="48">
        <v>98.709998999999996</v>
      </c>
      <c r="F3056" s="48">
        <v>100.300003</v>
      </c>
      <c r="G3056" s="49">
        <v>37610200</v>
      </c>
      <c r="H3056" s="48">
        <v>78.688455000000005</v>
      </c>
      <c r="I3056" s="52">
        <f t="shared" si="349"/>
        <v>0.7845309336630828</v>
      </c>
      <c r="J3056" s="52">
        <f t="shared" ca="1" si="350"/>
        <v>1</v>
      </c>
      <c r="K3056" s="48">
        <f t="shared" si="345"/>
        <v>77.790000000000006</v>
      </c>
      <c r="L3056" s="48">
        <f t="shared" si="346"/>
        <v>78.760000000000005</v>
      </c>
      <c r="M3056" s="48">
        <f t="shared" si="347"/>
        <v>77.44</v>
      </c>
      <c r="N3056" s="48">
        <f t="shared" si="348"/>
        <v>78.69</v>
      </c>
      <c r="O3056" s="49">
        <f t="shared" ca="1" si="351"/>
        <v>37610200</v>
      </c>
    </row>
    <row r="3057" spans="1:15" x14ac:dyDescent="0.25">
      <c r="A3057">
        <v>3042</v>
      </c>
      <c r="B3057" s="93">
        <v>37782</v>
      </c>
      <c r="C3057" s="48">
        <v>98.459998999999996</v>
      </c>
      <c r="D3057" s="48">
        <v>99.260002</v>
      </c>
      <c r="E3057" s="48">
        <v>98.190002000000007</v>
      </c>
      <c r="F3057" s="48">
        <v>99.25</v>
      </c>
      <c r="G3057" s="49">
        <v>29965900</v>
      </c>
      <c r="H3057" s="48">
        <v>77.864695999999995</v>
      </c>
      <c r="I3057" s="52">
        <f t="shared" si="349"/>
        <v>0.78453094206549112</v>
      </c>
      <c r="J3057" s="52">
        <f t="shared" ca="1" si="350"/>
        <v>1</v>
      </c>
      <c r="K3057" s="48">
        <f t="shared" si="345"/>
        <v>77.239999999999995</v>
      </c>
      <c r="L3057" s="48">
        <f t="shared" si="346"/>
        <v>77.87</v>
      </c>
      <c r="M3057" s="48">
        <f t="shared" si="347"/>
        <v>77.03</v>
      </c>
      <c r="N3057" s="48">
        <f t="shared" si="348"/>
        <v>77.86</v>
      </c>
      <c r="O3057" s="49">
        <f t="shared" ca="1" si="351"/>
        <v>29965900</v>
      </c>
    </row>
    <row r="3058" spans="1:15" x14ac:dyDescent="0.25">
      <c r="A3058">
        <v>3043</v>
      </c>
      <c r="B3058" s="93">
        <v>37781</v>
      </c>
      <c r="C3058" s="48">
        <v>98.769997000000004</v>
      </c>
      <c r="D3058" s="48">
        <v>99.099997999999999</v>
      </c>
      <c r="E3058" s="48">
        <v>97.769997000000004</v>
      </c>
      <c r="F3058" s="48">
        <v>98.25</v>
      </c>
      <c r="G3058" s="49">
        <v>37808500</v>
      </c>
      <c r="H3058" s="48">
        <v>77.080164999999994</v>
      </c>
      <c r="I3058" s="52">
        <f t="shared" si="349"/>
        <v>0.78453094147582692</v>
      </c>
      <c r="J3058" s="52">
        <f t="shared" ca="1" si="350"/>
        <v>1</v>
      </c>
      <c r="K3058" s="48">
        <f t="shared" si="345"/>
        <v>77.489999999999995</v>
      </c>
      <c r="L3058" s="48">
        <f t="shared" si="346"/>
        <v>77.75</v>
      </c>
      <c r="M3058" s="48">
        <f t="shared" si="347"/>
        <v>76.7</v>
      </c>
      <c r="N3058" s="48">
        <f t="shared" si="348"/>
        <v>77.08</v>
      </c>
      <c r="O3058" s="49">
        <f t="shared" ca="1" si="351"/>
        <v>37808500</v>
      </c>
    </row>
    <row r="3059" spans="1:15" x14ac:dyDescent="0.25">
      <c r="A3059">
        <v>3044</v>
      </c>
      <c r="B3059" s="93">
        <v>37778</v>
      </c>
      <c r="C3059" s="48">
        <v>100.400002</v>
      </c>
      <c r="D3059" s="48">
        <v>101.400002</v>
      </c>
      <c r="E3059" s="48">
        <v>99.129997000000003</v>
      </c>
      <c r="F3059" s="48">
        <v>99.260002</v>
      </c>
      <c r="G3059" s="49">
        <v>60356800</v>
      </c>
      <c r="H3059" s="48">
        <v>77.872542999999993</v>
      </c>
      <c r="I3059" s="52">
        <f t="shared" si="349"/>
        <v>0.78453094328972506</v>
      </c>
      <c r="J3059" s="52">
        <f t="shared" ca="1" si="350"/>
        <v>1</v>
      </c>
      <c r="K3059" s="48">
        <f t="shared" si="345"/>
        <v>78.77</v>
      </c>
      <c r="L3059" s="48">
        <f t="shared" si="346"/>
        <v>79.55</v>
      </c>
      <c r="M3059" s="48">
        <f t="shared" si="347"/>
        <v>77.77</v>
      </c>
      <c r="N3059" s="48">
        <f t="shared" si="348"/>
        <v>77.87</v>
      </c>
      <c r="O3059" s="49">
        <f t="shared" ca="1" si="351"/>
        <v>60356800</v>
      </c>
    </row>
    <row r="3060" spans="1:15" x14ac:dyDescent="0.25">
      <c r="A3060">
        <v>3045</v>
      </c>
      <c r="B3060" s="93">
        <v>37777</v>
      </c>
      <c r="C3060" s="48">
        <v>98.580001999999993</v>
      </c>
      <c r="D3060" s="48">
        <v>99.650002000000001</v>
      </c>
      <c r="E3060" s="48">
        <v>98.269997000000004</v>
      </c>
      <c r="F3060" s="48">
        <v>99.650002000000001</v>
      </c>
      <c r="G3060" s="49">
        <v>46262400</v>
      </c>
      <c r="H3060" s="48">
        <v>78.178509000000005</v>
      </c>
      <c r="I3060" s="52">
        <f t="shared" si="349"/>
        <v>0.78453093257338824</v>
      </c>
      <c r="J3060" s="52">
        <f t="shared" ca="1" si="350"/>
        <v>1</v>
      </c>
      <c r="K3060" s="48">
        <f t="shared" si="345"/>
        <v>77.34</v>
      </c>
      <c r="L3060" s="48">
        <f t="shared" si="346"/>
        <v>78.180000000000007</v>
      </c>
      <c r="M3060" s="48">
        <f t="shared" si="347"/>
        <v>77.099999999999994</v>
      </c>
      <c r="N3060" s="48">
        <f t="shared" si="348"/>
        <v>78.180000000000007</v>
      </c>
      <c r="O3060" s="49">
        <f t="shared" ca="1" si="351"/>
        <v>46262400</v>
      </c>
    </row>
    <row r="3061" spans="1:15" x14ac:dyDescent="0.25">
      <c r="A3061">
        <v>3046</v>
      </c>
      <c r="B3061" s="93">
        <v>37776</v>
      </c>
      <c r="C3061" s="48">
        <v>97.660004000000001</v>
      </c>
      <c r="D3061" s="48">
        <v>99.349997999999999</v>
      </c>
      <c r="E3061" s="48">
        <v>97.57</v>
      </c>
      <c r="F3061" s="48">
        <v>99.160004000000001</v>
      </c>
      <c r="G3061" s="49">
        <v>49360700</v>
      </c>
      <c r="H3061" s="48">
        <v>77.794090999999995</v>
      </c>
      <c r="I3061" s="52">
        <f t="shared" si="349"/>
        <v>0.7845309385021807</v>
      </c>
      <c r="J3061" s="52">
        <f t="shared" ca="1" si="350"/>
        <v>1</v>
      </c>
      <c r="K3061" s="48">
        <f t="shared" si="345"/>
        <v>76.62</v>
      </c>
      <c r="L3061" s="48">
        <f t="shared" si="346"/>
        <v>77.94</v>
      </c>
      <c r="M3061" s="48">
        <f t="shared" si="347"/>
        <v>76.55</v>
      </c>
      <c r="N3061" s="48">
        <f t="shared" si="348"/>
        <v>77.790000000000006</v>
      </c>
      <c r="O3061" s="49">
        <f t="shared" ca="1" si="351"/>
        <v>49360700</v>
      </c>
    </row>
    <row r="3062" spans="1:15" x14ac:dyDescent="0.25">
      <c r="A3062">
        <v>3047</v>
      </c>
      <c r="B3062" s="93">
        <v>37775</v>
      </c>
      <c r="C3062" s="48">
        <v>97.150002000000001</v>
      </c>
      <c r="D3062" s="48">
        <v>97.839995999999999</v>
      </c>
      <c r="E3062" s="48">
        <v>96.849997999999999</v>
      </c>
      <c r="F3062" s="48">
        <v>97.75</v>
      </c>
      <c r="G3062" s="49">
        <v>38254500</v>
      </c>
      <c r="H3062" s="48">
        <v>76.687899000000002</v>
      </c>
      <c r="I3062" s="52">
        <f t="shared" si="349"/>
        <v>0.78453093606138113</v>
      </c>
      <c r="J3062" s="52">
        <f t="shared" ca="1" si="350"/>
        <v>1</v>
      </c>
      <c r="K3062" s="48">
        <f t="shared" si="345"/>
        <v>76.22</v>
      </c>
      <c r="L3062" s="48">
        <f t="shared" si="346"/>
        <v>76.760000000000005</v>
      </c>
      <c r="M3062" s="48">
        <f t="shared" si="347"/>
        <v>75.98</v>
      </c>
      <c r="N3062" s="48">
        <f t="shared" si="348"/>
        <v>76.69</v>
      </c>
      <c r="O3062" s="49">
        <f t="shared" ca="1" si="351"/>
        <v>38254500</v>
      </c>
    </row>
    <row r="3063" spans="1:15" x14ac:dyDescent="0.25">
      <c r="A3063">
        <v>3048</v>
      </c>
      <c r="B3063" s="93">
        <v>37774</v>
      </c>
      <c r="C3063" s="48">
        <v>97.529999000000004</v>
      </c>
      <c r="D3063" s="48">
        <v>98.449996999999996</v>
      </c>
      <c r="E3063" s="48">
        <v>96.669998000000007</v>
      </c>
      <c r="F3063" s="48">
        <v>97.349997999999999</v>
      </c>
      <c r="G3063" s="49">
        <v>50305500</v>
      </c>
      <c r="H3063" s="48">
        <v>76.374086000000005</v>
      </c>
      <c r="I3063" s="52">
        <f t="shared" si="349"/>
        <v>0.78453094575307547</v>
      </c>
      <c r="J3063" s="52">
        <f t="shared" ca="1" si="350"/>
        <v>1</v>
      </c>
      <c r="K3063" s="48">
        <f t="shared" si="345"/>
        <v>76.52</v>
      </c>
      <c r="L3063" s="48">
        <f t="shared" si="346"/>
        <v>77.239999999999995</v>
      </c>
      <c r="M3063" s="48">
        <f t="shared" si="347"/>
        <v>75.84</v>
      </c>
      <c r="N3063" s="48">
        <f t="shared" si="348"/>
        <v>76.37</v>
      </c>
      <c r="O3063" s="49">
        <f t="shared" ca="1" si="351"/>
        <v>50305500</v>
      </c>
    </row>
    <row r="3064" spans="1:15" x14ac:dyDescent="0.25">
      <c r="A3064">
        <v>3049</v>
      </c>
      <c r="B3064" s="93">
        <v>37771</v>
      </c>
      <c r="C3064" s="48">
        <v>95.900002000000001</v>
      </c>
      <c r="D3064" s="48">
        <v>97.089995999999999</v>
      </c>
      <c r="E3064" s="48">
        <v>95.559997999999993</v>
      </c>
      <c r="F3064" s="48">
        <v>96.949996999999996</v>
      </c>
      <c r="G3064" s="49">
        <v>52529500</v>
      </c>
      <c r="H3064" s="48">
        <v>76.060271999999998</v>
      </c>
      <c r="I3064" s="52">
        <f t="shared" si="349"/>
        <v>0.78453093711802802</v>
      </c>
      <c r="J3064" s="52">
        <f t="shared" ca="1" si="350"/>
        <v>1</v>
      </c>
      <c r="K3064" s="48">
        <f t="shared" si="345"/>
        <v>75.239999999999995</v>
      </c>
      <c r="L3064" s="48">
        <f t="shared" si="346"/>
        <v>76.17</v>
      </c>
      <c r="M3064" s="48">
        <f t="shared" si="347"/>
        <v>74.97</v>
      </c>
      <c r="N3064" s="48">
        <f t="shared" si="348"/>
        <v>76.06</v>
      </c>
      <c r="O3064" s="49">
        <f t="shared" ca="1" si="351"/>
        <v>52529500</v>
      </c>
    </row>
    <row r="3065" spans="1:15" x14ac:dyDescent="0.25">
      <c r="A3065">
        <v>3050</v>
      </c>
      <c r="B3065" s="93">
        <v>37770</v>
      </c>
      <c r="C3065" s="48">
        <v>95.879997000000003</v>
      </c>
      <c r="D3065" s="48">
        <v>96.82</v>
      </c>
      <c r="E3065" s="48">
        <v>95.080001999999993</v>
      </c>
      <c r="F3065" s="48">
        <v>95.419998000000007</v>
      </c>
      <c r="G3065" s="49">
        <v>50844200</v>
      </c>
      <c r="H3065" s="48">
        <v>74.859941000000006</v>
      </c>
      <c r="I3065" s="52">
        <f t="shared" si="349"/>
        <v>0.78453094287425995</v>
      </c>
      <c r="J3065" s="52">
        <f t="shared" ca="1" si="350"/>
        <v>1</v>
      </c>
      <c r="K3065" s="48">
        <f t="shared" si="345"/>
        <v>75.22</v>
      </c>
      <c r="L3065" s="48">
        <f t="shared" si="346"/>
        <v>75.959999999999994</v>
      </c>
      <c r="M3065" s="48">
        <f t="shared" si="347"/>
        <v>74.59</v>
      </c>
      <c r="N3065" s="48">
        <f t="shared" si="348"/>
        <v>74.86</v>
      </c>
      <c r="O3065" s="49">
        <f t="shared" ca="1" si="351"/>
        <v>50844200</v>
      </c>
    </row>
    <row r="3066" spans="1:15" x14ac:dyDescent="0.25">
      <c r="A3066">
        <v>3051</v>
      </c>
      <c r="B3066" s="93">
        <v>37769</v>
      </c>
      <c r="C3066" s="48">
        <v>95.849997999999999</v>
      </c>
      <c r="D3066" s="48">
        <v>96.470000999999996</v>
      </c>
      <c r="E3066" s="48">
        <v>95.43</v>
      </c>
      <c r="F3066" s="48">
        <v>95.669998000000007</v>
      </c>
      <c r="G3066" s="49">
        <v>37727100</v>
      </c>
      <c r="H3066" s="48">
        <v>75.056072999999998</v>
      </c>
      <c r="I3066" s="52">
        <f t="shared" si="349"/>
        <v>0.78453093518408967</v>
      </c>
      <c r="J3066" s="52">
        <f t="shared" ca="1" si="350"/>
        <v>1</v>
      </c>
      <c r="K3066" s="48">
        <f t="shared" si="345"/>
        <v>75.2</v>
      </c>
      <c r="L3066" s="48">
        <f t="shared" si="346"/>
        <v>75.680000000000007</v>
      </c>
      <c r="M3066" s="48">
        <f t="shared" si="347"/>
        <v>74.87</v>
      </c>
      <c r="N3066" s="48">
        <f t="shared" si="348"/>
        <v>75.06</v>
      </c>
      <c r="O3066" s="49">
        <f t="shared" ca="1" si="351"/>
        <v>37727100</v>
      </c>
    </row>
    <row r="3067" spans="1:15" x14ac:dyDescent="0.25">
      <c r="A3067">
        <v>3052</v>
      </c>
      <c r="B3067" s="93">
        <v>37768</v>
      </c>
      <c r="C3067" s="48">
        <v>93.300003000000004</v>
      </c>
      <c r="D3067" s="48">
        <v>95.839995999999999</v>
      </c>
      <c r="E3067" s="48">
        <v>93.07</v>
      </c>
      <c r="F3067" s="48">
        <v>95.400002000000001</v>
      </c>
      <c r="G3067" s="49">
        <v>43719200</v>
      </c>
      <c r="H3067" s="48">
        <v>74.844252999999995</v>
      </c>
      <c r="I3067" s="52">
        <f t="shared" si="349"/>
        <v>0.78453093743121716</v>
      </c>
      <c r="J3067" s="52">
        <f t="shared" ca="1" si="350"/>
        <v>1</v>
      </c>
      <c r="K3067" s="48">
        <f t="shared" si="345"/>
        <v>73.2</v>
      </c>
      <c r="L3067" s="48">
        <f t="shared" si="346"/>
        <v>75.19</v>
      </c>
      <c r="M3067" s="48">
        <f t="shared" si="347"/>
        <v>73.02</v>
      </c>
      <c r="N3067" s="48">
        <f t="shared" si="348"/>
        <v>74.84</v>
      </c>
      <c r="O3067" s="49">
        <f t="shared" ca="1" si="351"/>
        <v>43719200</v>
      </c>
    </row>
    <row r="3068" spans="1:15" x14ac:dyDescent="0.25">
      <c r="A3068">
        <v>3053</v>
      </c>
      <c r="B3068" s="93">
        <v>37764</v>
      </c>
      <c r="C3068" s="48">
        <v>93.529999000000004</v>
      </c>
      <c r="D3068" s="48">
        <v>93.980002999999996</v>
      </c>
      <c r="E3068" s="48">
        <v>93.139999000000003</v>
      </c>
      <c r="F3068" s="48">
        <v>93.760002</v>
      </c>
      <c r="G3068" s="49">
        <v>26155900</v>
      </c>
      <c r="H3068" s="48">
        <v>73.557621999999995</v>
      </c>
      <c r="I3068" s="52">
        <f t="shared" si="349"/>
        <v>0.78453093463031276</v>
      </c>
      <c r="J3068" s="52">
        <f t="shared" ca="1" si="350"/>
        <v>1</v>
      </c>
      <c r="K3068" s="48">
        <f t="shared" si="345"/>
        <v>73.38</v>
      </c>
      <c r="L3068" s="48">
        <f t="shared" si="346"/>
        <v>73.73</v>
      </c>
      <c r="M3068" s="48">
        <f t="shared" si="347"/>
        <v>73.069999999999993</v>
      </c>
      <c r="N3068" s="48">
        <f t="shared" si="348"/>
        <v>73.56</v>
      </c>
      <c r="O3068" s="49">
        <f t="shared" ca="1" si="351"/>
        <v>26155900</v>
      </c>
    </row>
    <row r="3069" spans="1:15" x14ac:dyDescent="0.25">
      <c r="A3069">
        <v>3054</v>
      </c>
      <c r="B3069" s="93">
        <v>37763</v>
      </c>
      <c r="C3069" s="48">
        <v>92.949996999999996</v>
      </c>
      <c r="D3069" s="48">
        <v>94.050003000000004</v>
      </c>
      <c r="E3069" s="48">
        <v>92.68</v>
      </c>
      <c r="F3069" s="48">
        <v>93.57</v>
      </c>
      <c r="G3069" s="49">
        <v>38421800</v>
      </c>
      <c r="H3069" s="48">
        <v>73.408559999999994</v>
      </c>
      <c r="I3069" s="52">
        <f t="shared" si="349"/>
        <v>0.78453093940365504</v>
      </c>
      <c r="J3069" s="52">
        <f t="shared" ca="1" si="350"/>
        <v>1</v>
      </c>
      <c r="K3069" s="48">
        <f t="shared" si="345"/>
        <v>72.92</v>
      </c>
      <c r="L3069" s="48">
        <f t="shared" si="346"/>
        <v>73.790000000000006</v>
      </c>
      <c r="M3069" s="48">
        <f t="shared" si="347"/>
        <v>72.709999999999994</v>
      </c>
      <c r="N3069" s="48">
        <f t="shared" si="348"/>
        <v>73.41</v>
      </c>
      <c r="O3069" s="49">
        <f t="shared" ca="1" si="351"/>
        <v>38421800</v>
      </c>
    </row>
    <row r="3070" spans="1:15" x14ac:dyDescent="0.25">
      <c r="A3070">
        <v>3055</v>
      </c>
      <c r="B3070" s="93">
        <v>37762</v>
      </c>
      <c r="C3070" s="48">
        <v>92.110000999999997</v>
      </c>
      <c r="D3070" s="48">
        <v>92.879997000000003</v>
      </c>
      <c r="E3070" s="48">
        <v>91.910004000000001</v>
      </c>
      <c r="F3070" s="48">
        <v>92.650002000000001</v>
      </c>
      <c r="G3070" s="49">
        <v>49333800</v>
      </c>
      <c r="H3070" s="48">
        <v>72.686792999999994</v>
      </c>
      <c r="I3070" s="52">
        <f t="shared" si="349"/>
        <v>0.78453093827240283</v>
      </c>
      <c r="J3070" s="52">
        <f t="shared" ca="1" si="350"/>
        <v>1</v>
      </c>
      <c r="K3070" s="48">
        <f t="shared" si="345"/>
        <v>72.260000000000005</v>
      </c>
      <c r="L3070" s="48">
        <f t="shared" si="346"/>
        <v>72.87</v>
      </c>
      <c r="M3070" s="48">
        <f t="shared" si="347"/>
        <v>72.11</v>
      </c>
      <c r="N3070" s="48">
        <f t="shared" si="348"/>
        <v>72.69</v>
      </c>
      <c r="O3070" s="49">
        <f t="shared" ca="1" si="351"/>
        <v>49333800</v>
      </c>
    </row>
    <row r="3071" spans="1:15" x14ac:dyDescent="0.25">
      <c r="A3071">
        <v>3056</v>
      </c>
      <c r="B3071" s="93">
        <v>37761</v>
      </c>
      <c r="C3071" s="48">
        <v>92.82</v>
      </c>
      <c r="D3071" s="48">
        <v>93.029999000000004</v>
      </c>
      <c r="E3071" s="48">
        <v>91.589995999999999</v>
      </c>
      <c r="F3071" s="48">
        <v>92.459998999999996</v>
      </c>
      <c r="G3071" s="49">
        <v>55404600</v>
      </c>
      <c r="H3071" s="48">
        <v>72.537729999999996</v>
      </c>
      <c r="I3071" s="52">
        <f t="shared" si="349"/>
        <v>0.7845309407801313</v>
      </c>
      <c r="J3071" s="52">
        <f t="shared" ca="1" si="350"/>
        <v>1</v>
      </c>
      <c r="K3071" s="48">
        <f t="shared" si="345"/>
        <v>72.819999999999993</v>
      </c>
      <c r="L3071" s="48">
        <f t="shared" si="346"/>
        <v>72.98</v>
      </c>
      <c r="M3071" s="48">
        <f t="shared" si="347"/>
        <v>71.86</v>
      </c>
      <c r="N3071" s="48">
        <f t="shared" si="348"/>
        <v>72.540000000000006</v>
      </c>
      <c r="O3071" s="49">
        <f t="shared" ca="1" si="351"/>
        <v>55404600</v>
      </c>
    </row>
    <row r="3072" spans="1:15" x14ac:dyDescent="0.25">
      <c r="A3072">
        <v>3057</v>
      </c>
      <c r="B3072" s="93">
        <v>37760</v>
      </c>
      <c r="C3072" s="48">
        <v>94.150002000000001</v>
      </c>
      <c r="D3072" s="48">
        <v>94.419998000000007</v>
      </c>
      <c r="E3072" s="48">
        <v>92.330001999999993</v>
      </c>
      <c r="F3072" s="48">
        <v>92.650002000000001</v>
      </c>
      <c r="G3072" s="49">
        <v>41606000</v>
      </c>
      <c r="H3072" s="48">
        <v>72.686792999999994</v>
      </c>
      <c r="I3072" s="52">
        <f t="shared" si="349"/>
        <v>0.78453093827240283</v>
      </c>
      <c r="J3072" s="52">
        <f t="shared" ca="1" si="350"/>
        <v>1</v>
      </c>
      <c r="K3072" s="48">
        <f t="shared" si="345"/>
        <v>73.86</v>
      </c>
      <c r="L3072" s="48">
        <f t="shared" si="346"/>
        <v>74.08</v>
      </c>
      <c r="M3072" s="48">
        <f t="shared" si="347"/>
        <v>72.44</v>
      </c>
      <c r="N3072" s="48">
        <f t="shared" si="348"/>
        <v>72.69</v>
      </c>
      <c r="O3072" s="49">
        <f t="shared" ca="1" si="351"/>
        <v>41606000</v>
      </c>
    </row>
    <row r="3073" spans="1:15" x14ac:dyDescent="0.25">
      <c r="A3073">
        <v>3058</v>
      </c>
      <c r="B3073" s="93">
        <v>37757</v>
      </c>
      <c r="C3073" s="48">
        <v>94.889999000000003</v>
      </c>
      <c r="D3073" s="48">
        <v>95.449996999999996</v>
      </c>
      <c r="E3073" s="48">
        <v>94.260002</v>
      </c>
      <c r="F3073" s="48">
        <v>94.870002999999997</v>
      </c>
      <c r="G3073" s="49">
        <v>38905000</v>
      </c>
      <c r="H3073" s="48">
        <v>74.428451999999993</v>
      </c>
      <c r="I3073" s="52">
        <f t="shared" si="349"/>
        <v>0.78453093334465263</v>
      </c>
      <c r="J3073" s="52">
        <f t="shared" ca="1" si="350"/>
        <v>1</v>
      </c>
      <c r="K3073" s="48">
        <f t="shared" si="345"/>
        <v>74.44</v>
      </c>
      <c r="L3073" s="48">
        <f t="shared" si="346"/>
        <v>74.88</v>
      </c>
      <c r="M3073" s="48">
        <f t="shared" si="347"/>
        <v>73.95</v>
      </c>
      <c r="N3073" s="48">
        <f t="shared" si="348"/>
        <v>74.430000000000007</v>
      </c>
      <c r="O3073" s="49">
        <f t="shared" ca="1" si="351"/>
        <v>38905000</v>
      </c>
    </row>
    <row r="3074" spans="1:15" x14ac:dyDescent="0.25">
      <c r="A3074">
        <v>3059</v>
      </c>
      <c r="B3074" s="93">
        <v>37756</v>
      </c>
      <c r="C3074" s="48">
        <v>94.889999000000003</v>
      </c>
      <c r="D3074" s="48">
        <v>95.330001999999993</v>
      </c>
      <c r="E3074" s="48">
        <v>94.25</v>
      </c>
      <c r="F3074" s="48">
        <v>95.110000999999997</v>
      </c>
      <c r="G3074" s="49">
        <v>43879200</v>
      </c>
      <c r="H3074" s="48">
        <v>74.616737999999998</v>
      </c>
      <c r="I3074" s="52">
        <f t="shared" si="349"/>
        <v>0.78453093486982506</v>
      </c>
      <c r="J3074" s="52">
        <f t="shared" ca="1" si="350"/>
        <v>1</v>
      </c>
      <c r="K3074" s="48">
        <f t="shared" si="345"/>
        <v>74.44</v>
      </c>
      <c r="L3074" s="48">
        <f t="shared" si="346"/>
        <v>74.790000000000006</v>
      </c>
      <c r="M3074" s="48">
        <f t="shared" si="347"/>
        <v>73.94</v>
      </c>
      <c r="N3074" s="48">
        <f t="shared" si="348"/>
        <v>74.62</v>
      </c>
      <c r="O3074" s="49">
        <f t="shared" ca="1" si="351"/>
        <v>43879200</v>
      </c>
    </row>
    <row r="3075" spans="1:15" x14ac:dyDescent="0.25">
      <c r="A3075">
        <v>3060</v>
      </c>
      <c r="B3075" s="93">
        <v>37755</v>
      </c>
      <c r="C3075" s="48">
        <v>95.089995999999999</v>
      </c>
      <c r="D3075" s="48">
        <v>95.239998</v>
      </c>
      <c r="E3075" s="48">
        <v>93.910004000000001</v>
      </c>
      <c r="F3075" s="48">
        <v>94.510002</v>
      </c>
      <c r="G3075" s="49">
        <v>32195100</v>
      </c>
      <c r="H3075" s="48">
        <v>74.146021000000005</v>
      </c>
      <c r="I3075" s="52">
        <f t="shared" si="349"/>
        <v>0.78453094308473303</v>
      </c>
      <c r="J3075" s="52">
        <f t="shared" ca="1" si="350"/>
        <v>1</v>
      </c>
      <c r="K3075" s="48">
        <f t="shared" si="345"/>
        <v>74.599999999999994</v>
      </c>
      <c r="L3075" s="48">
        <f t="shared" si="346"/>
        <v>74.72</v>
      </c>
      <c r="M3075" s="48">
        <f t="shared" si="347"/>
        <v>73.680000000000007</v>
      </c>
      <c r="N3075" s="48">
        <f t="shared" si="348"/>
        <v>74.150000000000006</v>
      </c>
      <c r="O3075" s="49">
        <f t="shared" ca="1" si="351"/>
        <v>32195100</v>
      </c>
    </row>
    <row r="3076" spans="1:15" x14ac:dyDescent="0.25">
      <c r="A3076">
        <v>3061</v>
      </c>
      <c r="B3076" s="93">
        <v>37754</v>
      </c>
      <c r="C3076" s="48">
        <v>94.529999000000004</v>
      </c>
      <c r="D3076" s="48">
        <v>95.18</v>
      </c>
      <c r="E3076" s="48">
        <v>94.260002</v>
      </c>
      <c r="F3076" s="48">
        <v>94.709998999999996</v>
      </c>
      <c r="G3076" s="49">
        <v>39253600</v>
      </c>
      <c r="H3076" s="48">
        <v>74.302924000000004</v>
      </c>
      <c r="I3076" s="52">
        <f t="shared" si="349"/>
        <v>0.78453093426809151</v>
      </c>
      <c r="J3076" s="52">
        <f t="shared" ca="1" si="350"/>
        <v>1</v>
      </c>
      <c r="K3076" s="48">
        <f t="shared" si="345"/>
        <v>74.16</v>
      </c>
      <c r="L3076" s="48">
        <f t="shared" si="346"/>
        <v>74.67</v>
      </c>
      <c r="M3076" s="48">
        <f t="shared" si="347"/>
        <v>73.95</v>
      </c>
      <c r="N3076" s="48">
        <f t="shared" si="348"/>
        <v>74.3</v>
      </c>
      <c r="O3076" s="49">
        <f t="shared" ca="1" si="351"/>
        <v>39253600</v>
      </c>
    </row>
    <row r="3077" spans="1:15" x14ac:dyDescent="0.25">
      <c r="A3077">
        <v>3062</v>
      </c>
      <c r="B3077" s="93">
        <v>37753</v>
      </c>
      <c r="C3077" s="48">
        <v>93.5</v>
      </c>
      <c r="D3077" s="48">
        <v>95.120002999999997</v>
      </c>
      <c r="E3077" s="48">
        <v>93.279999000000004</v>
      </c>
      <c r="F3077" s="48">
        <v>94.879997000000003</v>
      </c>
      <c r="G3077" s="49">
        <v>35662300</v>
      </c>
      <c r="H3077" s="48">
        <v>74.436293000000006</v>
      </c>
      <c r="I3077" s="52">
        <f t="shared" si="349"/>
        <v>0.78453093753786696</v>
      </c>
      <c r="J3077" s="52">
        <f t="shared" ca="1" si="350"/>
        <v>1</v>
      </c>
      <c r="K3077" s="48">
        <f t="shared" si="345"/>
        <v>73.349999999999994</v>
      </c>
      <c r="L3077" s="48">
        <f t="shared" si="346"/>
        <v>74.62</v>
      </c>
      <c r="M3077" s="48">
        <f t="shared" si="347"/>
        <v>73.180000000000007</v>
      </c>
      <c r="N3077" s="48">
        <f t="shared" si="348"/>
        <v>74.44</v>
      </c>
      <c r="O3077" s="49">
        <f t="shared" ca="1" si="351"/>
        <v>35662300</v>
      </c>
    </row>
    <row r="3078" spans="1:15" x14ac:dyDescent="0.25">
      <c r="A3078">
        <v>3063</v>
      </c>
      <c r="B3078" s="93">
        <v>37750</v>
      </c>
      <c r="C3078" s="48">
        <v>92.830001999999993</v>
      </c>
      <c r="D3078" s="48">
        <v>93.800003000000004</v>
      </c>
      <c r="E3078" s="48">
        <v>92.610000999999997</v>
      </c>
      <c r="F3078" s="48">
        <v>93.730002999999996</v>
      </c>
      <c r="G3078" s="49">
        <v>33608100</v>
      </c>
      <c r="H3078" s="48">
        <v>73.534087</v>
      </c>
      <c r="I3078" s="52">
        <f t="shared" si="349"/>
        <v>0.78453093616139113</v>
      </c>
      <c r="J3078" s="52">
        <f t="shared" ca="1" si="350"/>
        <v>1</v>
      </c>
      <c r="K3078" s="48">
        <f t="shared" si="345"/>
        <v>72.83</v>
      </c>
      <c r="L3078" s="48">
        <f t="shared" si="346"/>
        <v>73.59</v>
      </c>
      <c r="M3078" s="48">
        <f t="shared" si="347"/>
        <v>72.66</v>
      </c>
      <c r="N3078" s="48">
        <f t="shared" si="348"/>
        <v>73.53</v>
      </c>
      <c r="O3078" s="49">
        <f t="shared" ca="1" si="351"/>
        <v>33608100</v>
      </c>
    </row>
    <row r="3079" spans="1:15" x14ac:dyDescent="0.25">
      <c r="A3079">
        <v>3064</v>
      </c>
      <c r="B3079" s="93">
        <v>37749</v>
      </c>
      <c r="C3079" s="48">
        <v>92.519997000000004</v>
      </c>
      <c r="D3079" s="48">
        <v>93.330001999999993</v>
      </c>
      <c r="E3079" s="48">
        <v>92.279999000000004</v>
      </c>
      <c r="F3079" s="48">
        <v>92.449996999999996</v>
      </c>
      <c r="G3079" s="49">
        <v>40570700</v>
      </c>
      <c r="H3079" s="48">
        <v>72.529882999999998</v>
      </c>
      <c r="I3079" s="52">
        <f t="shared" si="349"/>
        <v>0.78453093946557939</v>
      </c>
      <c r="J3079" s="52">
        <f t="shared" ca="1" si="350"/>
        <v>1</v>
      </c>
      <c r="K3079" s="48">
        <f t="shared" si="345"/>
        <v>72.58</v>
      </c>
      <c r="L3079" s="48">
        <f t="shared" si="346"/>
        <v>73.22</v>
      </c>
      <c r="M3079" s="48">
        <f t="shared" si="347"/>
        <v>72.400000000000006</v>
      </c>
      <c r="N3079" s="48">
        <f t="shared" si="348"/>
        <v>72.53</v>
      </c>
      <c r="O3079" s="49">
        <f t="shared" ca="1" si="351"/>
        <v>40570700</v>
      </c>
    </row>
    <row r="3080" spans="1:15" x14ac:dyDescent="0.25">
      <c r="A3080">
        <v>3065</v>
      </c>
      <c r="B3080" s="93">
        <v>37748</v>
      </c>
      <c r="C3080" s="48">
        <v>93.419998000000007</v>
      </c>
      <c r="D3080" s="48">
        <v>94.139999000000003</v>
      </c>
      <c r="E3080" s="48">
        <v>92.970000999999996</v>
      </c>
      <c r="F3080" s="48">
        <v>93.389999000000003</v>
      </c>
      <c r="G3080" s="49">
        <v>41413100</v>
      </c>
      <c r="H3080" s="48">
        <v>73.267343999999994</v>
      </c>
      <c r="I3080" s="52">
        <f t="shared" si="349"/>
        <v>0.78453094319018024</v>
      </c>
      <c r="J3080" s="52">
        <f t="shared" ca="1" si="350"/>
        <v>1</v>
      </c>
      <c r="K3080" s="48">
        <f t="shared" si="345"/>
        <v>73.290000000000006</v>
      </c>
      <c r="L3080" s="48">
        <f t="shared" si="346"/>
        <v>73.86</v>
      </c>
      <c r="M3080" s="48">
        <f t="shared" si="347"/>
        <v>72.94</v>
      </c>
      <c r="N3080" s="48">
        <f t="shared" si="348"/>
        <v>73.27</v>
      </c>
      <c r="O3080" s="49">
        <f t="shared" ca="1" si="351"/>
        <v>41413100</v>
      </c>
    </row>
    <row r="3081" spans="1:15" x14ac:dyDescent="0.25">
      <c r="A3081">
        <v>3066</v>
      </c>
      <c r="B3081" s="93">
        <v>37747</v>
      </c>
      <c r="C3081" s="48">
        <v>93.040001000000004</v>
      </c>
      <c r="D3081" s="48">
        <v>94.379997000000003</v>
      </c>
      <c r="E3081" s="48">
        <v>93</v>
      </c>
      <c r="F3081" s="48">
        <v>93.910004000000001</v>
      </c>
      <c r="G3081" s="49">
        <v>44401000</v>
      </c>
      <c r="H3081" s="48">
        <v>73.675303</v>
      </c>
      <c r="I3081" s="52">
        <f t="shared" si="349"/>
        <v>0.78453093240204741</v>
      </c>
      <c r="J3081" s="52">
        <f t="shared" ca="1" si="350"/>
        <v>1</v>
      </c>
      <c r="K3081" s="48">
        <f t="shared" si="345"/>
        <v>72.989999999999995</v>
      </c>
      <c r="L3081" s="48">
        <f t="shared" si="346"/>
        <v>74.040000000000006</v>
      </c>
      <c r="M3081" s="48">
        <f t="shared" si="347"/>
        <v>72.959999999999994</v>
      </c>
      <c r="N3081" s="48">
        <f t="shared" si="348"/>
        <v>73.680000000000007</v>
      </c>
      <c r="O3081" s="49">
        <f t="shared" ca="1" si="351"/>
        <v>44401000</v>
      </c>
    </row>
    <row r="3082" spans="1:15" x14ac:dyDescent="0.25">
      <c r="A3082">
        <v>3067</v>
      </c>
      <c r="B3082" s="93">
        <v>37746</v>
      </c>
      <c r="C3082" s="48">
        <v>93.470000999999996</v>
      </c>
      <c r="D3082" s="48">
        <v>93.779999000000004</v>
      </c>
      <c r="E3082" s="48">
        <v>92.5</v>
      </c>
      <c r="F3082" s="48">
        <v>93.029999000000004</v>
      </c>
      <c r="G3082" s="49">
        <v>35437800</v>
      </c>
      <c r="H3082" s="48">
        <v>72.984911999999994</v>
      </c>
      <c r="I3082" s="52">
        <f t="shared" si="349"/>
        <v>0.78453093394099671</v>
      </c>
      <c r="J3082" s="52">
        <f t="shared" ca="1" si="350"/>
        <v>1</v>
      </c>
      <c r="K3082" s="48">
        <f t="shared" si="345"/>
        <v>73.33</v>
      </c>
      <c r="L3082" s="48">
        <f t="shared" si="346"/>
        <v>73.569999999999993</v>
      </c>
      <c r="M3082" s="48">
        <f t="shared" si="347"/>
        <v>72.569999999999993</v>
      </c>
      <c r="N3082" s="48">
        <f t="shared" si="348"/>
        <v>72.98</v>
      </c>
      <c r="O3082" s="49">
        <f t="shared" ca="1" si="351"/>
        <v>35437800</v>
      </c>
    </row>
    <row r="3083" spans="1:15" x14ac:dyDescent="0.25">
      <c r="A3083">
        <v>3068</v>
      </c>
      <c r="B3083" s="93">
        <v>37743</v>
      </c>
      <c r="C3083" s="48">
        <v>91.559997999999993</v>
      </c>
      <c r="D3083" s="48">
        <v>93.470000999999996</v>
      </c>
      <c r="E3083" s="48">
        <v>91.489998</v>
      </c>
      <c r="F3083" s="48">
        <v>93.209998999999996</v>
      </c>
      <c r="G3083" s="49">
        <v>50201500</v>
      </c>
      <c r="H3083" s="48">
        <v>73.126127999999994</v>
      </c>
      <c r="I3083" s="52">
        <f t="shared" si="349"/>
        <v>0.78453093857451917</v>
      </c>
      <c r="J3083" s="52">
        <f t="shared" ca="1" si="350"/>
        <v>1</v>
      </c>
      <c r="K3083" s="48">
        <f t="shared" si="345"/>
        <v>71.83</v>
      </c>
      <c r="L3083" s="48">
        <f t="shared" si="346"/>
        <v>73.33</v>
      </c>
      <c r="M3083" s="48">
        <f t="shared" si="347"/>
        <v>71.78</v>
      </c>
      <c r="N3083" s="48">
        <f t="shared" si="348"/>
        <v>73.13</v>
      </c>
      <c r="O3083" s="49">
        <f t="shared" ca="1" si="351"/>
        <v>50201500</v>
      </c>
    </row>
    <row r="3084" spans="1:15" x14ac:dyDescent="0.25">
      <c r="A3084">
        <v>3069</v>
      </c>
      <c r="B3084" s="93">
        <v>37742</v>
      </c>
      <c r="C3084" s="48">
        <v>91.919998000000007</v>
      </c>
      <c r="D3084" s="48">
        <v>92.730002999999996</v>
      </c>
      <c r="E3084" s="48">
        <v>90.5</v>
      </c>
      <c r="F3084" s="48">
        <v>91.900002000000001</v>
      </c>
      <c r="G3084" s="49">
        <v>50240400</v>
      </c>
      <c r="H3084" s="48">
        <v>72.098393999999999</v>
      </c>
      <c r="I3084" s="52">
        <f t="shared" si="349"/>
        <v>0.78453092960759674</v>
      </c>
      <c r="J3084" s="52">
        <f t="shared" ca="1" si="350"/>
        <v>1</v>
      </c>
      <c r="K3084" s="48">
        <f t="shared" si="345"/>
        <v>72.11</v>
      </c>
      <c r="L3084" s="48">
        <f t="shared" si="346"/>
        <v>72.75</v>
      </c>
      <c r="M3084" s="48">
        <f t="shared" si="347"/>
        <v>71</v>
      </c>
      <c r="N3084" s="48">
        <f t="shared" si="348"/>
        <v>72.099999999999994</v>
      </c>
      <c r="O3084" s="49">
        <f t="shared" ca="1" si="351"/>
        <v>50240400</v>
      </c>
    </row>
    <row r="3085" spans="1:15" x14ac:dyDescent="0.25">
      <c r="A3085">
        <v>3070</v>
      </c>
      <c r="B3085" s="93">
        <v>37741</v>
      </c>
      <c r="C3085" s="48">
        <v>91.910004000000001</v>
      </c>
      <c r="D3085" s="48">
        <v>92.57</v>
      </c>
      <c r="E3085" s="48">
        <v>91.410004000000001</v>
      </c>
      <c r="F3085" s="48">
        <v>91.910004000000001</v>
      </c>
      <c r="G3085" s="49">
        <v>48709100</v>
      </c>
      <c r="H3085" s="48">
        <v>72.106240999999997</v>
      </c>
      <c r="I3085" s="52">
        <f t="shared" si="349"/>
        <v>0.78453093093108772</v>
      </c>
      <c r="J3085" s="52">
        <f t="shared" ca="1" si="350"/>
        <v>1</v>
      </c>
      <c r="K3085" s="48">
        <f t="shared" si="345"/>
        <v>72.11</v>
      </c>
      <c r="L3085" s="48">
        <f t="shared" si="346"/>
        <v>72.62</v>
      </c>
      <c r="M3085" s="48">
        <f t="shared" si="347"/>
        <v>71.709999999999994</v>
      </c>
      <c r="N3085" s="48">
        <f t="shared" si="348"/>
        <v>72.11</v>
      </c>
      <c r="O3085" s="49">
        <f t="shared" ca="1" si="351"/>
        <v>48709100</v>
      </c>
    </row>
    <row r="3086" spans="1:15" x14ac:dyDescent="0.25">
      <c r="A3086">
        <v>3071</v>
      </c>
      <c r="B3086" s="93">
        <v>37740</v>
      </c>
      <c r="C3086" s="48">
        <v>92.139999000000003</v>
      </c>
      <c r="D3086" s="48">
        <v>92.800003000000004</v>
      </c>
      <c r="E3086" s="48">
        <v>91.400002000000001</v>
      </c>
      <c r="F3086" s="48">
        <v>92.110000999999997</v>
      </c>
      <c r="G3086" s="49">
        <v>52017100</v>
      </c>
      <c r="H3086" s="48">
        <v>72.263144999999994</v>
      </c>
      <c r="I3086" s="52">
        <f t="shared" si="349"/>
        <v>0.78453093274855135</v>
      </c>
      <c r="J3086" s="52">
        <f t="shared" ca="1" si="350"/>
        <v>1</v>
      </c>
      <c r="K3086" s="48">
        <f t="shared" si="345"/>
        <v>72.290000000000006</v>
      </c>
      <c r="L3086" s="48">
        <f t="shared" si="346"/>
        <v>72.8</v>
      </c>
      <c r="M3086" s="48">
        <f t="shared" si="347"/>
        <v>71.709999999999994</v>
      </c>
      <c r="N3086" s="48">
        <f t="shared" si="348"/>
        <v>72.260000000000005</v>
      </c>
      <c r="O3086" s="49">
        <f t="shared" ca="1" si="351"/>
        <v>52017100</v>
      </c>
    </row>
    <row r="3087" spans="1:15" x14ac:dyDescent="0.25">
      <c r="A3087">
        <v>3072</v>
      </c>
      <c r="B3087" s="93">
        <v>37739</v>
      </c>
      <c r="C3087" s="48">
        <v>90.440002000000007</v>
      </c>
      <c r="D3087" s="48">
        <v>92.190002000000007</v>
      </c>
      <c r="E3087" s="48">
        <v>90.300003000000004</v>
      </c>
      <c r="F3087" s="48">
        <v>91.790001000000004</v>
      </c>
      <c r="G3087" s="49">
        <v>46432900</v>
      </c>
      <c r="H3087" s="48">
        <v>72.012095000000002</v>
      </c>
      <c r="I3087" s="52">
        <f t="shared" si="349"/>
        <v>0.78453093164254351</v>
      </c>
      <c r="J3087" s="52">
        <f t="shared" ca="1" si="350"/>
        <v>1</v>
      </c>
      <c r="K3087" s="48">
        <f t="shared" si="345"/>
        <v>70.95</v>
      </c>
      <c r="L3087" s="48">
        <f t="shared" si="346"/>
        <v>72.33</v>
      </c>
      <c r="M3087" s="48">
        <f t="shared" si="347"/>
        <v>70.84</v>
      </c>
      <c r="N3087" s="48">
        <f t="shared" si="348"/>
        <v>72.010000000000005</v>
      </c>
      <c r="O3087" s="49">
        <f t="shared" ca="1" si="351"/>
        <v>46432900</v>
      </c>
    </row>
    <row r="3088" spans="1:15" x14ac:dyDescent="0.25">
      <c r="A3088">
        <v>3073</v>
      </c>
      <c r="B3088" s="93">
        <v>37736</v>
      </c>
      <c r="C3088" s="48">
        <v>91.300003000000004</v>
      </c>
      <c r="D3088" s="48">
        <v>91.470000999999996</v>
      </c>
      <c r="E3088" s="48">
        <v>90.019997000000004</v>
      </c>
      <c r="F3088" s="48">
        <v>90.230002999999996</v>
      </c>
      <c r="G3088" s="49">
        <v>43917200</v>
      </c>
      <c r="H3088" s="48">
        <v>70.788229000000001</v>
      </c>
      <c r="I3088" s="52">
        <f t="shared" si="349"/>
        <v>0.78453093922650097</v>
      </c>
      <c r="J3088" s="52">
        <f t="shared" ca="1" si="350"/>
        <v>1</v>
      </c>
      <c r="K3088" s="48">
        <f t="shared" ref="K3088:K3151" si="352">ROUND($I3088*C3088,2)</f>
        <v>71.63</v>
      </c>
      <c r="L3088" s="48">
        <f t="shared" ref="L3088:L3151" si="353">ROUND($I3088*D3088,2)</f>
        <v>71.760000000000005</v>
      </c>
      <c r="M3088" s="48">
        <f t="shared" ref="M3088:M3151" si="354">ROUND($I3088*E3088,2)</f>
        <v>70.62</v>
      </c>
      <c r="N3088" s="48">
        <f t="shared" ref="N3088:N3151" si="355">ROUND($I3088*F3088,2)</f>
        <v>70.790000000000006</v>
      </c>
      <c r="O3088" s="49">
        <f t="shared" ca="1" si="351"/>
        <v>43917200</v>
      </c>
    </row>
    <row r="3089" spans="1:15" x14ac:dyDescent="0.25">
      <c r="A3089">
        <v>3074</v>
      </c>
      <c r="B3089" s="93">
        <v>37735</v>
      </c>
      <c r="C3089" s="48">
        <v>91.529999000000004</v>
      </c>
      <c r="D3089" s="48">
        <v>92.080001999999993</v>
      </c>
      <c r="E3089" s="48">
        <v>90.959998999999996</v>
      </c>
      <c r="F3089" s="48">
        <v>91.360000999999997</v>
      </c>
      <c r="G3089" s="49">
        <v>49692400</v>
      </c>
      <c r="H3089" s="48">
        <v>71.674746999999996</v>
      </c>
      <c r="I3089" s="52">
        <f t="shared" si="349"/>
        <v>0.78453093493289261</v>
      </c>
      <c r="J3089" s="52">
        <f t="shared" ca="1" si="350"/>
        <v>1</v>
      </c>
      <c r="K3089" s="48">
        <f t="shared" si="352"/>
        <v>71.81</v>
      </c>
      <c r="L3089" s="48">
        <f t="shared" si="353"/>
        <v>72.239999999999995</v>
      </c>
      <c r="M3089" s="48">
        <f t="shared" si="354"/>
        <v>71.36</v>
      </c>
      <c r="N3089" s="48">
        <f t="shared" si="355"/>
        <v>71.67</v>
      </c>
      <c r="O3089" s="49">
        <f t="shared" ca="1" si="351"/>
        <v>49692400</v>
      </c>
    </row>
    <row r="3090" spans="1:15" x14ac:dyDescent="0.25">
      <c r="A3090">
        <v>3075</v>
      </c>
      <c r="B3090" s="93">
        <v>37734</v>
      </c>
      <c r="C3090" s="48">
        <v>91.620002999999997</v>
      </c>
      <c r="D3090" s="48">
        <v>92.349997999999999</v>
      </c>
      <c r="E3090" s="48">
        <v>91.239998</v>
      </c>
      <c r="F3090" s="48">
        <v>92.18</v>
      </c>
      <c r="G3090" s="49">
        <v>44227100</v>
      </c>
      <c r="H3090" s="48">
        <v>72.318061999999998</v>
      </c>
      <c r="I3090" s="52">
        <f t="shared" ref="I3090:I3153" si="356">H3090/F3090</f>
        <v>0.78453093946626162</v>
      </c>
      <c r="J3090" s="52">
        <f t="shared" ref="J3090:J3153" ca="1" si="357">INDEX(OFFSET($T$15,0,0,$S$13+1,1),MATCH(B3090,OFFSET($Q$15,0,0,$S$13+1,1),-1))</f>
        <v>1</v>
      </c>
      <c r="K3090" s="48">
        <f t="shared" si="352"/>
        <v>71.88</v>
      </c>
      <c r="L3090" s="48">
        <f t="shared" si="353"/>
        <v>72.45</v>
      </c>
      <c r="M3090" s="48">
        <f t="shared" si="354"/>
        <v>71.58</v>
      </c>
      <c r="N3090" s="48">
        <f t="shared" si="355"/>
        <v>72.319999999999993</v>
      </c>
      <c r="O3090" s="49">
        <f t="shared" ref="O3090:O3153" ca="1" si="358">G3090*J3090</f>
        <v>44227100</v>
      </c>
    </row>
    <row r="3091" spans="1:15" x14ac:dyDescent="0.25">
      <c r="A3091">
        <v>3076</v>
      </c>
      <c r="B3091" s="93">
        <v>37733</v>
      </c>
      <c r="C3091" s="48">
        <v>89.099997999999999</v>
      </c>
      <c r="D3091" s="48">
        <v>91.559997999999993</v>
      </c>
      <c r="E3091" s="48">
        <v>88.889999000000003</v>
      </c>
      <c r="F3091" s="48">
        <v>91.339995999999999</v>
      </c>
      <c r="G3091" s="49">
        <v>59763600</v>
      </c>
      <c r="H3091" s="48">
        <v>71.659053</v>
      </c>
      <c r="I3091" s="52">
        <f t="shared" si="356"/>
        <v>0.78453094085968644</v>
      </c>
      <c r="J3091" s="52">
        <f t="shared" ca="1" si="357"/>
        <v>1</v>
      </c>
      <c r="K3091" s="48">
        <f t="shared" si="352"/>
        <v>69.900000000000006</v>
      </c>
      <c r="L3091" s="48">
        <f t="shared" si="353"/>
        <v>71.83</v>
      </c>
      <c r="M3091" s="48">
        <f t="shared" si="354"/>
        <v>69.739999999999995</v>
      </c>
      <c r="N3091" s="48">
        <f t="shared" si="355"/>
        <v>71.66</v>
      </c>
      <c r="O3091" s="49">
        <f t="shared" ca="1" si="358"/>
        <v>59763600</v>
      </c>
    </row>
    <row r="3092" spans="1:15" x14ac:dyDescent="0.25">
      <c r="A3092">
        <v>3077</v>
      </c>
      <c r="B3092" s="93">
        <v>37732</v>
      </c>
      <c r="C3092" s="48">
        <v>89.860000999999997</v>
      </c>
      <c r="D3092" s="48">
        <v>90.160004000000001</v>
      </c>
      <c r="E3092" s="48">
        <v>89.059997999999993</v>
      </c>
      <c r="F3092" s="48">
        <v>89.650002000000001</v>
      </c>
      <c r="G3092" s="49">
        <v>32052700</v>
      </c>
      <c r="H3092" s="48">
        <v>70.333200000000005</v>
      </c>
      <c r="I3092" s="52">
        <f t="shared" si="356"/>
        <v>0.78453093620678338</v>
      </c>
      <c r="J3092" s="52">
        <f t="shared" ca="1" si="357"/>
        <v>1</v>
      </c>
      <c r="K3092" s="48">
        <f t="shared" si="352"/>
        <v>70.5</v>
      </c>
      <c r="L3092" s="48">
        <f t="shared" si="353"/>
        <v>70.73</v>
      </c>
      <c r="M3092" s="48">
        <f t="shared" si="354"/>
        <v>69.87</v>
      </c>
      <c r="N3092" s="48">
        <f t="shared" si="355"/>
        <v>70.33</v>
      </c>
      <c r="O3092" s="49">
        <f t="shared" ca="1" si="358"/>
        <v>32052700</v>
      </c>
    </row>
    <row r="3093" spans="1:15" x14ac:dyDescent="0.25">
      <c r="A3093">
        <v>3078</v>
      </c>
      <c r="B3093" s="93">
        <v>37728</v>
      </c>
      <c r="C3093" s="48">
        <v>88.300003000000004</v>
      </c>
      <c r="D3093" s="48">
        <v>89.720000999999996</v>
      </c>
      <c r="E3093" s="48">
        <v>88.190002000000007</v>
      </c>
      <c r="F3093" s="48">
        <v>89.559997999999993</v>
      </c>
      <c r="G3093" s="49">
        <v>37403100</v>
      </c>
      <c r="H3093" s="48">
        <v>70.262589000000006</v>
      </c>
      <c r="I3093" s="52">
        <f t="shared" si="356"/>
        <v>0.78453093534012819</v>
      </c>
      <c r="J3093" s="52">
        <f t="shared" ca="1" si="357"/>
        <v>1</v>
      </c>
      <c r="K3093" s="48">
        <f t="shared" si="352"/>
        <v>69.27</v>
      </c>
      <c r="L3093" s="48">
        <f t="shared" si="353"/>
        <v>70.39</v>
      </c>
      <c r="M3093" s="48">
        <f t="shared" si="354"/>
        <v>69.19</v>
      </c>
      <c r="N3093" s="48">
        <f t="shared" si="355"/>
        <v>70.260000000000005</v>
      </c>
      <c r="O3093" s="49">
        <f t="shared" ca="1" si="358"/>
        <v>37403100</v>
      </c>
    </row>
    <row r="3094" spans="1:15" x14ac:dyDescent="0.25">
      <c r="A3094">
        <v>3079</v>
      </c>
      <c r="B3094" s="93">
        <v>37727</v>
      </c>
      <c r="C3094" s="48">
        <v>89.910004000000001</v>
      </c>
      <c r="D3094" s="48">
        <v>90.059997999999993</v>
      </c>
      <c r="E3094" s="48">
        <v>88.029999000000004</v>
      </c>
      <c r="F3094" s="48">
        <v>88.25</v>
      </c>
      <c r="G3094" s="49">
        <v>51788000</v>
      </c>
      <c r="H3094" s="48">
        <v>69.234854999999996</v>
      </c>
      <c r="I3094" s="52">
        <f t="shared" si="356"/>
        <v>0.78453093484419256</v>
      </c>
      <c r="J3094" s="52">
        <f t="shared" ca="1" si="357"/>
        <v>1</v>
      </c>
      <c r="K3094" s="48">
        <f t="shared" si="352"/>
        <v>70.540000000000006</v>
      </c>
      <c r="L3094" s="48">
        <f t="shared" si="353"/>
        <v>70.650000000000006</v>
      </c>
      <c r="M3094" s="48">
        <f t="shared" si="354"/>
        <v>69.06</v>
      </c>
      <c r="N3094" s="48">
        <f t="shared" si="355"/>
        <v>69.23</v>
      </c>
      <c r="O3094" s="49">
        <f t="shared" ca="1" si="358"/>
        <v>51788000</v>
      </c>
    </row>
    <row r="3095" spans="1:15" x14ac:dyDescent="0.25">
      <c r="A3095">
        <v>3080</v>
      </c>
      <c r="B3095" s="93">
        <v>37726</v>
      </c>
      <c r="C3095" s="48">
        <v>88.839995999999999</v>
      </c>
      <c r="D3095" s="48">
        <v>89.779999000000004</v>
      </c>
      <c r="E3095" s="48">
        <v>88.419998000000007</v>
      </c>
      <c r="F3095" s="48">
        <v>89.779999000000004</v>
      </c>
      <c r="G3095" s="49">
        <v>49709800</v>
      </c>
      <c r="H3095" s="48">
        <v>70.435186999999999</v>
      </c>
      <c r="I3095" s="52">
        <f t="shared" si="356"/>
        <v>0.78453093990344103</v>
      </c>
      <c r="J3095" s="52">
        <f t="shared" ca="1" si="357"/>
        <v>1</v>
      </c>
      <c r="K3095" s="48">
        <f t="shared" si="352"/>
        <v>69.7</v>
      </c>
      <c r="L3095" s="48">
        <f t="shared" si="353"/>
        <v>70.44</v>
      </c>
      <c r="M3095" s="48">
        <f t="shared" si="354"/>
        <v>69.37</v>
      </c>
      <c r="N3095" s="48">
        <f t="shared" si="355"/>
        <v>70.44</v>
      </c>
      <c r="O3095" s="49">
        <f t="shared" ca="1" si="358"/>
        <v>49709800</v>
      </c>
    </row>
    <row r="3096" spans="1:15" x14ac:dyDescent="0.25">
      <c r="A3096">
        <v>3081</v>
      </c>
      <c r="B3096" s="93">
        <v>37725</v>
      </c>
      <c r="C3096" s="48">
        <v>87.470000999999996</v>
      </c>
      <c r="D3096" s="48">
        <v>89</v>
      </c>
      <c r="E3096" s="48">
        <v>87</v>
      </c>
      <c r="F3096" s="48">
        <v>88.949996999999996</v>
      </c>
      <c r="G3096" s="49">
        <v>36711700</v>
      </c>
      <c r="H3096" s="48">
        <v>69.784025</v>
      </c>
      <c r="I3096" s="52">
        <f t="shared" si="356"/>
        <v>0.78453094270480983</v>
      </c>
      <c r="J3096" s="52">
        <f t="shared" ca="1" si="357"/>
        <v>1</v>
      </c>
      <c r="K3096" s="48">
        <f t="shared" si="352"/>
        <v>68.62</v>
      </c>
      <c r="L3096" s="48">
        <f t="shared" si="353"/>
        <v>69.819999999999993</v>
      </c>
      <c r="M3096" s="48">
        <f t="shared" si="354"/>
        <v>68.25</v>
      </c>
      <c r="N3096" s="48">
        <f t="shared" si="355"/>
        <v>69.78</v>
      </c>
      <c r="O3096" s="49">
        <f t="shared" ca="1" si="358"/>
        <v>36711700</v>
      </c>
    </row>
    <row r="3097" spans="1:15" x14ac:dyDescent="0.25">
      <c r="A3097">
        <v>3082</v>
      </c>
      <c r="B3097" s="93">
        <v>37722</v>
      </c>
      <c r="C3097" s="48">
        <v>88.160004000000001</v>
      </c>
      <c r="D3097" s="48">
        <v>88.699996999999996</v>
      </c>
      <c r="E3097" s="48">
        <v>86.860000999999997</v>
      </c>
      <c r="F3097" s="48">
        <v>87.150002000000001</v>
      </c>
      <c r="G3097" s="49">
        <v>47730100</v>
      </c>
      <c r="H3097" s="48">
        <v>68.371871999999996</v>
      </c>
      <c r="I3097" s="52">
        <f t="shared" si="356"/>
        <v>0.78453092863956553</v>
      </c>
      <c r="J3097" s="52">
        <f t="shared" ca="1" si="357"/>
        <v>1</v>
      </c>
      <c r="K3097" s="48">
        <f t="shared" si="352"/>
        <v>69.16</v>
      </c>
      <c r="L3097" s="48">
        <f t="shared" si="353"/>
        <v>69.59</v>
      </c>
      <c r="M3097" s="48">
        <f t="shared" si="354"/>
        <v>68.14</v>
      </c>
      <c r="N3097" s="48">
        <f t="shared" si="355"/>
        <v>68.37</v>
      </c>
      <c r="O3097" s="49">
        <f t="shared" ca="1" si="358"/>
        <v>47730100</v>
      </c>
    </row>
    <row r="3098" spans="1:15" x14ac:dyDescent="0.25">
      <c r="A3098">
        <v>3083</v>
      </c>
      <c r="B3098" s="93">
        <v>37721</v>
      </c>
      <c r="C3098" s="48">
        <v>87.089995999999999</v>
      </c>
      <c r="D3098" s="48">
        <v>87.629997000000003</v>
      </c>
      <c r="E3098" s="48">
        <v>85.709998999999996</v>
      </c>
      <c r="F3098" s="48">
        <v>87.510002</v>
      </c>
      <c r="G3098" s="49">
        <v>41812400</v>
      </c>
      <c r="H3098" s="48">
        <v>68.654303999999996</v>
      </c>
      <c r="I3098" s="52">
        <f t="shared" si="356"/>
        <v>0.78453093853203204</v>
      </c>
      <c r="J3098" s="52">
        <f t="shared" ca="1" si="357"/>
        <v>1</v>
      </c>
      <c r="K3098" s="48">
        <f t="shared" si="352"/>
        <v>68.319999999999993</v>
      </c>
      <c r="L3098" s="48">
        <f t="shared" si="353"/>
        <v>68.75</v>
      </c>
      <c r="M3098" s="48">
        <f t="shared" si="354"/>
        <v>67.239999999999995</v>
      </c>
      <c r="N3098" s="48">
        <f t="shared" si="355"/>
        <v>68.650000000000006</v>
      </c>
      <c r="O3098" s="49">
        <f t="shared" ca="1" si="358"/>
        <v>41812400</v>
      </c>
    </row>
    <row r="3099" spans="1:15" x14ac:dyDescent="0.25">
      <c r="A3099">
        <v>3084</v>
      </c>
      <c r="B3099" s="93">
        <v>37720</v>
      </c>
      <c r="C3099" s="48">
        <v>88.360000999999997</v>
      </c>
      <c r="D3099" s="48">
        <v>89.099997999999999</v>
      </c>
      <c r="E3099" s="48">
        <v>86.769997000000004</v>
      </c>
      <c r="F3099" s="48">
        <v>87.029999000000004</v>
      </c>
      <c r="G3099" s="49">
        <v>55647300</v>
      </c>
      <c r="H3099" s="48">
        <v>68.277726999999999</v>
      </c>
      <c r="I3099" s="52">
        <f t="shared" si="356"/>
        <v>0.78453094087706465</v>
      </c>
      <c r="J3099" s="52">
        <f t="shared" ca="1" si="357"/>
        <v>1</v>
      </c>
      <c r="K3099" s="48">
        <f t="shared" si="352"/>
        <v>69.319999999999993</v>
      </c>
      <c r="L3099" s="48">
        <f t="shared" si="353"/>
        <v>69.900000000000006</v>
      </c>
      <c r="M3099" s="48">
        <f t="shared" si="354"/>
        <v>68.069999999999993</v>
      </c>
      <c r="N3099" s="48">
        <f t="shared" si="355"/>
        <v>68.28</v>
      </c>
      <c r="O3099" s="49">
        <f t="shared" ca="1" si="358"/>
        <v>55647300</v>
      </c>
    </row>
    <row r="3100" spans="1:15" x14ac:dyDescent="0.25">
      <c r="A3100">
        <v>3085</v>
      </c>
      <c r="B3100" s="93">
        <v>37719</v>
      </c>
      <c r="C3100" s="48">
        <v>88.300003000000004</v>
      </c>
      <c r="D3100" s="48">
        <v>88.650002000000001</v>
      </c>
      <c r="E3100" s="48">
        <v>87.709998999999996</v>
      </c>
      <c r="F3100" s="48">
        <v>88.190002000000007</v>
      </c>
      <c r="G3100" s="49">
        <v>39712700</v>
      </c>
      <c r="H3100" s="48">
        <v>69.187785000000005</v>
      </c>
      <c r="I3100" s="52">
        <f t="shared" si="356"/>
        <v>0.7845309380988561</v>
      </c>
      <c r="J3100" s="52">
        <f t="shared" ca="1" si="357"/>
        <v>1</v>
      </c>
      <c r="K3100" s="48">
        <f t="shared" si="352"/>
        <v>69.27</v>
      </c>
      <c r="L3100" s="48">
        <f t="shared" si="353"/>
        <v>69.55</v>
      </c>
      <c r="M3100" s="48">
        <f t="shared" si="354"/>
        <v>68.81</v>
      </c>
      <c r="N3100" s="48">
        <f t="shared" si="355"/>
        <v>69.19</v>
      </c>
      <c r="O3100" s="49">
        <f t="shared" ca="1" si="358"/>
        <v>39712700</v>
      </c>
    </row>
    <row r="3101" spans="1:15" x14ac:dyDescent="0.25">
      <c r="A3101">
        <v>3086</v>
      </c>
      <c r="B3101" s="93">
        <v>37718</v>
      </c>
      <c r="C3101" s="48">
        <v>90.339995999999999</v>
      </c>
      <c r="D3101" s="48">
        <v>90.849997999999999</v>
      </c>
      <c r="E3101" s="48">
        <v>87.970000999999996</v>
      </c>
      <c r="F3101" s="48">
        <v>88.050003000000004</v>
      </c>
      <c r="G3101" s="49">
        <v>69776200</v>
      </c>
      <c r="H3101" s="48">
        <v>69.077950999999999</v>
      </c>
      <c r="I3101" s="52">
        <f t="shared" si="356"/>
        <v>0.78453093295181375</v>
      </c>
      <c r="J3101" s="52">
        <f t="shared" ca="1" si="357"/>
        <v>1</v>
      </c>
      <c r="K3101" s="48">
        <f t="shared" si="352"/>
        <v>70.87</v>
      </c>
      <c r="L3101" s="48">
        <f t="shared" si="353"/>
        <v>71.27</v>
      </c>
      <c r="M3101" s="48">
        <f t="shared" si="354"/>
        <v>69.02</v>
      </c>
      <c r="N3101" s="48">
        <f t="shared" si="355"/>
        <v>69.08</v>
      </c>
      <c r="O3101" s="49">
        <f t="shared" ca="1" si="358"/>
        <v>69776200</v>
      </c>
    </row>
    <row r="3102" spans="1:15" x14ac:dyDescent="0.25">
      <c r="A3102">
        <v>3087</v>
      </c>
      <c r="B3102" s="93">
        <v>37715</v>
      </c>
      <c r="C3102" s="48">
        <v>88.43</v>
      </c>
      <c r="D3102" s="48">
        <v>88.589995999999999</v>
      </c>
      <c r="E3102" s="48">
        <v>87.620002999999997</v>
      </c>
      <c r="F3102" s="48">
        <v>88.220000999999996</v>
      </c>
      <c r="G3102" s="49">
        <v>36250100</v>
      </c>
      <c r="H3102" s="48">
        <v>69.211320000000001</v>
      </c>
      <c r="I3102" s="52">
        <f t="shared" si="356"/>
        <v>0.78453093647097105</v>
      </c>
      <c r="J3102" s="52">
        <f t="shared" ca="1" si="357"/>
        <v>1</v>
      </c>
      <c r="K3102" s="48">
        <f t="shared" si="352"/>
        <v>69.38</v>
      </c>
      <c r="L3102" s="48">
        <f t="shared" si="353"/>
        <v>69.5</v>
      </c>
      <c r="M3102" s="48">
        <f t="shared" si="354"/>
        <v>68.739999999999995</v>
      </c>
      <c r="N3102" s="48">
        <f t="shared" si="355"/>
        <v>69.209999999999994</v>
      </c>
      <c r="O3102" s="49">
        <f t="shared" ca="1" si="358"/>
        <v>36250100</v>
      </c>
    </row>
    <row r="3103" spans="1:15" x14ac:dyDescent="0.25">
      <c r="A3103">
        <v>3088</v>
      </c>
      <c r="B3103" s="93">
        <v>37714</v>
      </c>
      <c r="C3103" s="48">
        <v>88.870002999999997</v>
      </c>
      <c r="D3103" s="48">
        <v>88.989998</v>
      </c>
      <c r="E3103" s="48">
        <v>87.650002000000001</v>
      </c>
      <c r="F3103" s="48">
        <v>87.699996999999996</v>
      </c>
      <c r="G3103" s="49">
        <v>48755500</v>
      </c>
      <c r="H3103" s="48">
        <v>68.803360999999995</v>
      </c>
      <c r="I3103" s="52">
        <f t="shared" si="356"/>
        <v>0.78453093903754634</v>
      </c>
      <c r="J3103" s="52">
        <f t="shared" ca="1" si="357"/>
        <v>1</v>
      </c>
      <c r="K3103" s="48">
        <f t="shared" si="352"/>
        <v>69.72</v>
      </c>
      <c r="L3103" s="48">
        <f t="shared" si="353"/>
        <v>69.819999999999993</v>
      </c>
      <c r="M3103" s="48">
        <f t="shared" si="354"/>
        <v>68.760000000000005</v>
      </c>
      <c r="N3103" s="48">
        <f t="shared" si="355"/>
        <v>68.8</v>
      </c>
      <c r="O3103" s="49">
        <f t="shared" ca="1" si="358"/>
        <v>48755500</v>
      </c>
    </row>
    <row r="3104" spans="1:15" x14ac:dyDescent="0.25">
      <c r="A3104">
        <v>3089</v>
      </c>
      <c r="B3104" s="93">
        <v>37713</v>
      </c>
      <c r="C3104" s="48">
        <v>87.540001000000004</v>
      </c>
      <c r="D3104" s="48">
        <v>88.769997000000004</v>
      </c>
      <c r="E3104" s="48">
        <v>87.5</v>
      </c>
      <c r="F3104" s="48">
        <v>88.120002999999997</v>
      </c>
      <c r="G3104" s="49">
        <v>50431200</v>
      </c>
      <c r="H3104" s="48">
        <v>69.132868000000002</v>
      </c>
      <c r="I3104" s="52">
        <f t="shared" si="356"/>
        <v>0.78453093107588756</v>
      </c>
      <c r="J3104" s="52">
        <f t="shared" ca="1" si="357"/>
        <v>1</v>
      </c>
      <c r="K3104" s="48">
        <f t="shared" si="352"/>
        <v>68.680000000000007</v>
      </c>
      <c r="L3104" s="48">
        <f t="shared" si="353"/>
        <v>69.64</v>
      </c>
      <c r="M3104" s="48">
        <f t="shared" si="354"/>
        <v>68.650000000000006</v>
      </c>
      <c r="N3104" s="48">
        <f t="shared" si="355"/>
        <v>69.13</v>
      </c>
      <c r="O3104" s="49">
        <f t="shared" ca="1" si="358"/>
        <v>50431200</v>
      </c>
    </row>
    <row r="3105" spans="1:15" x14ac:dyDescent="0.25">
      <c r="A3105">
        <v>3090</v>
      </c>
      <c r="B3105" s="93">
        <v>37712</v>
      </c>
      <c r="C3105" s="48">
        <v>85.25</v>
      </c>
      <c r="D3105" s="48">
        <v>86.389999000000003</v>
      </c>
      <c r="E3105" s="48">
        <v>84.910004000000001</v>
      </c>
      <c r="F3105" s="48">
        <v>86.040001000000004</v>
      </c>
      <c r="G3105" s="49">
        <v>53574000</v>
      </c>
      <c r="H3105" s="48">
        <v>67.501042999999996</v>
      </c>
      <c r="I3105" s="52">
        <f t="shared" si="356"/>
        <v>0.78453094160238324</v>
      </c>
      <c r="J3105" s="52">
        <f t="shared" ca="1" si="357"/>
        <v>1</v>
      </c>
      <c r="K3105" s="48">
        <f t="shared" si="352"/>
        <v>66.88</v>
      </c>
      <c r="L3105" s="48">
        <f t="shared" si="353"/>
        <v>67.78</v>
      </c>
      <c r="M3105" s="48">
        <f t="shared" si="354"/>
        <v>66.61</v>
      </c>
      <c r="N3105" s="48">
        <f t="shared" si="355"/>
        <v>67.5</v>
      </c>
      <c r="O3105" s="49">
        <f t="shared" ca="1" si="358"/>
        <v>53574000</v>
      </c>
    </row>
    <row r="3106" spans="1:15" x14ac:dyDescent="0.25">
      <c r="A3106">
        <v>3091</v>
      </c>
      <c r="B3106" s="93">
        <v>37711</v>
      </c>
      <c r="C3106" s="48">
        <v>85.349997999999999</v>
      </c>
      <c r="D3106" s="48">
        <v>86.589995999999999</v>
      </c>
      <c r="E3106" s="48">
        <v>84.400002000000001</v>
      </c>
      <c r="F3106" s="48">
        <v>84.739998</v>
      </c>
      <c r="G3106" s="49">
        <v>61119500</v>
      </c>
      <c r="H3106" s="48">
        <v>66.48115</v>
      </c>
      <c r="I3106" s="52">
        <f t="shared" si="356"/>
        <v>0.78453093661862017</v>
      </c>
      <c r="J3106" s="52">
        <f t="shared" ca="1" si="357"/>
        <v>1</v>
      </c>
      <c r="K3106" s="48">
        <f t="shared" si="352"/>
        <v>66.959999999999994</v>
      </c>
      <c r="L3106" s="48">
        <f t="shared" si="353"/>
        <v>67.930000000000007</v>
      </c>
      <c r="M3106" s="48">
        <f t="shared" si="354"/>
        <v>66.209999999999994</v>
      </c>
      <c r="N3106" s="48">
        <f t="shared" si="355"/>
        <v>66.48</v>
      </c>
      <c r="O3106" s="49">
        <f t="shared" ca="1" si="358"/>
        <v>61119500</v>
      </c>
    </row>
    <row r="3107" spans="1:15" x14ac:dyDescent="0.25">
      <c r="A3107">
        <v>3092</v>
      </c>
      <c r="B3107" s="93">
        <v>37708</v>
      </c>
      <c r="C3107" s="48">
        <v>86.470000999999996</v>
      </c>
      <c r="D3107" s="48">
        <v>87.279999000000004</v>
      </c>
      <c r="E3107" s="48">
        <v>86.25</v>
      </c>
      <c r="F3107" s="48">
        <v>86.709998999999996</v>
      </c>
      <c r="G3107" s="49">
        <v>32583000</v>
      </c>
      <c r="H3107" s="48">
        <v>68.026677000000007</v>
      </c>
      <c r="I3107" s="52">
        <f t="shared" si="356"/>
        <v>0.7845309397362582</v>
      </c>
      <c r="J3107" s="52">
        <f t="shared" ca="1" si="357"/>
        <v>1</v>
      </c>
      <c r="K3107" s="48">
        <f t="shared" si="352"/>
        <v>67.84</v>
      </c>
      <c r="L3107" s="48">
        <f t="shared" si="353"/>
        <v>68.47</v>
      </c>
      <c r="M3107" s="48">
        <f t="shared" si="354"/>
        <v>67.67</v>
      </c>
      <c r="N3107" s="48">
        <f t="shared" si="355"/>
        <v>68.03</v>
      </c>
      <c r="O3107" s="49">
        <f t="shared" ca="1" si="358"/>
        <v>32583000</v>
      </c>
    </row>
    <row r="3108" spans="1:15" x14ac:dyDescent="0.25">
      <c r="A3108">
        <v>3093</v>
      </c>
      <c r="B3108" s="93">
        <v>37707</v>
      </c>
      <c r="C3108" s="48">
        <v>86.400002000000001</v>
      </c>
      <c r="D3108" s="48">
        <v>87.660004000000001</v>
      </c>
      <c r="E3108" s="48">
        <v>85.989998</v>
      </c>
      <c r="F3108" s="48">
        <v>87.150002000000001</v>
      </c>
      <c r="G3108" s="49">
        <v>53120200</v>
      </c>
      <c r="H3108" s="48">
        <v>68.371871999999996</v>
      </c>
      <c r="I3108" s="52">
        <f t="shared" si="356"/>
        <v>0.78453092863956553</v>
      </c>
      <c r="J3108" s="52">
        <f t="shared" ca="1" si="357"/>
        <v>1</v>
      </c>
      <c r="K3108" s="48">
        <f t="shared" si="352"/>
        <v>67.78</v>
      </c>
      <c r="L3108" s="48">
        <f t="shared" si="353"/>
        <v>68.77</v>
      </c>
      <c r="M3108" s="48">
        <f t="shared" si="354"/>
        <v>67.459999999999994</v>
      </c>
      <c r="N3108" s="48">
        <f t="shared" si="355"/>
        <v>68.37</v>
      </c>
      <c r="O3108" s="49">
        <f t="shared" ca="1" si="358"/>
        <v>53120200</v>
      </c>
    </row>
    <row r="3109" spans="1:15" x14ac:dyDescent="0.25">
      <c r="A3109">
        <v>3094</v>
      </c>
      <c r="B3109" s="93">
        <v>37706</v>
      </c>
      <c r="C3109" s="48">
        <v>87.559997999999993</v>
      </c>
      <c r="D3109" s="48">
        <v>87.849997999999999</v>
      </c>
      <c r="E3109" s="48">
        <v>86.800003000000004</v>
      </c>
      <c r="F3109" s="48">
        <v>87.080001999999993</v>
      </c>
      <c r="G3109" s="49">
        <v>45740800</v>
      </c>
      <c r="H3109" s="48">
        <v>68.316954999999993</v>
      </c>
      <c r="I3109" s="52">
        <f t="shared" si="356"/>
        <v>0.78453093053442968</v>
      </c>
      <c r="J3109" s="52">
        <f t="shared" ca="1" si="357"/>
        <v>1</v>
      </c>
      <c r="K3109" s="48">
        <f t="shared" si="352"/>
        <v>68.69</v>
      </c>
      <c r="L3109" s="48">
        <f t="shared" si="353"/>
        <v>68.92</v>
      </c>
      <c r="M3109" s="48">
        <f t="shared" si="354"/>
        <v>68.099999999999994</v>
      </c>
      <c r="N3109" s="48">
        <f t="shared" si="355"/>
        <v>68.319999999999993</v>
      </c>
      <c r="O3109" s="49">
        <f t="shared" ca="1" si="358"/>
        <v>45740800</v>
      </c>
    </row>
    <row r="3110" spans="1:15" x14ac:dyDescent="0.25">
      <c r="A3110">
        <v>3095</v>
      </c>
      <c r="B3110" s="93">
        <v>37705</v>
      </c>
      <c r="C3110" s="48">
        <v>86.739998</v>
      </c>
      <c r="D3110" s="48">
        <v>88.260002</v>
      </c>
      <c r="E3110" s="48">
        <v>86.440002000000007</v>
      </c>
      <c r="F3110" s="48">
        <v>87.519997000000004</v>
      </c>
      <c r="G3110" s="49">
        <v>61040100</v>
      </c>
      <c r="H3110" s="48">
        <v>68.662144999999995</v>
      </c>
      <c r="I3110" s="52">
        <f t="shared" si="356"/>
        <v>0.78453093411326325</v>
      </c>
      <c r="J3110" s="52">
        <f t="shared" ca="1" si="357"/>
        <v>1</v>
      </c>
      <c r="K3110" s="48">
        <f t="shared" si="352"/>
        <v>68.05</v>
      </c>
      <c r="L3110" s="48">
        <f t="shared" si="353"/>
        <v>69.239999999999995</v>
      </c>
      <c r="M3110" s="48">
        <f t="shared" si="354"/>
        <v>67.81</v>
      </c>
      <c r="N3110" s="48">
        <f t="shared" si="355"/>
        <v>68.66</v>
      </c>
      <c r="O3110" s="49">
        <f t="shared" ca="1" si="358"/>
        <v>61040100</v>
      </c>
    </row>
    <row r="3111" spans="1:15" x14ac:dyDescent="0.25">
      <c r="A3111">
        <v>3096</v>
      </c>
      <c r="B3111" s="93">
        <v>37704</v>
      </c>
      <c r="C3111" s="48">
        <v>88.019997000000004</v>
      </c>
      <c r="D3111" s="48">
        <v>88.139999000000003</v>
      </c>
      <c r="E3111" s="48">
        <v>86.349997999999999</v>
      </c>
      <c r="F3111" s="48">
        <v>86.690002000000007</v>
      </c>
      <c r="G3111" s="49">
        <v>65398900</v>
      </c>
      <c r="H3111" s="48">
        <v>68.010988999999995</v>
      </c>
      <c r="I3111" s="52">
        <f t="shared" si="356"/>
        <v>0.78453094279545632</v>
      </c>
      <c r="J3111" s="52">
        <f t="shared" ca="1" si="357"/>
        <v>1</v>
      </c>
      <c r="K3111" s="48">
        <f t="shared" si="352"/>
        <v>69.05</v>
      </c>
      <c r="L3111" s="48">
        <f t="shared" si="353"/>
        <v>69.150000000000006</v>
      </c>
      <c r="M3111" s="48">
        <f t="shared" si="354"/>
        <v>67.739999999999995</v>
      </c>
      <c r="N3111" s="48">
        <f t="shared" si="355"/>
        <v>68.010000000000005</v>
      </c>
      <c r="O3111" s="49">
        <f t="shared" ca="1" si="358"/>
        <v>65398900</v>
      </c>
    </row>
    <row r="3112" spans="1:15" x14ac:dyDescent="0.25">
      <c r="A3112">
        <v>3097</v>
      </c>
      <c r="B3112" s="93">
        <v>37701</v>
      </c>
      <c r="C3112" s="48">
        <v>88.800003000000004</v>
      </c>
      <c r="D3112" s="48">
        <v>89.879997000000003</v>
      </c>
      <c r="E3112" s="48">
        <v>87.93</v>
      </c>
      <c r="F3112" s="48">
        <v>89.669998000000007</v>
      </c>
      <c r="G3112" s="49">
        <v>71165300</v>
      </c>
      <c r="H3112" s="48">
        <v>70.348888000000002</v>
      </c>
      <c r="I3112" s="52">
        <f t="shared" si="356"/>
        <v>0.78453094199912876</v>
      </c>
      <c r="J3112" s="52">
        <f t="shared" ca="1" si="357"/>
        <v>1</v>
      </c>
      <c r="K3112" s="48">
        <f t="shared" si="352"/>
        <v>69.67</v>
      </c>
      <c r="L3112" s="48">
        <f t="shared" si="353"/>
        <v>70.510000000000005</v>
      </c>
      <c r="M3112" s="48">
        <f t="shared" si="354"/>
        <v>68.98</v>
      </c>
      <c r="N3112" s="48">
        <f t="shared" si="355"/>
        <v>70.349999999999994</v>
      </c>
      <c r="O3112" s="49">
        <f t="shared" ca="1" si="358"/>
        <v>71165300</v>
      </c>
    </row>
    <row r="3113" spans="1:15" x14ac:dyDescent="0.25">
      <c r="A3113">
        <v>3098</v>
      </c>
      <c r="B3113" s="93">
        <v>37700</v>
      </c>
      <c r="C3113" s="48">
        <v>87.330001999999993</v>
      </c>
      <c r="D3113" s="48">
        <v>88.589995999999999</v>
      </c>
      <c r="E3113" s="48">
        <v>86.349997999999999</v>
      </c>
      <c r="F3113" s="48">
        <v>88.150002000000001</v>
      </c>
      <c r="G3113" s="49">
        <v>67321600</v>
      </c>
      <c r="H3113" s="48">
        <v>68.878680000000003</v>
      </c>
      <c r="I3113" s="52">
        <f t="shared" si="356"/>
        <v>0.78138035663345762</v>
      </c>
      <c r="J3113" s="52">
        <f t="shared" ca="1" si="357"/>
        <v>1</v>
      </c>
      <c r="K3113" s="48">
        <f t="shared" si="352"/>
        <v>68.239999999999995</v>
      </c>
      <c r="L3113" s="48">
        <f t="shared" si="353"/>
        <v>69.22</v>
      </c>
      <c r="M3113" s="48">
        <f t="shared" si="354"/>
        <v>67.47</v>
      </c>
      <c r="N3113" s="48">
        <f t="shared" si="355"/>
        <v>68.88</v>
      </c>
      <c r="O3113" s="49">
        <f t="shared" ca="1" si="358"/>
        <v>67321600</v>
      </c>
    </row>
    <row r="3114" spans="1:15" x14ac:dyDescent="0.25">
      <c r="A3114">
        <v>3099</v>
      </c>
      <c r="B3114" s="93">
        <v>37699</v>
      </c>
      <c r="C3114" s="48">
        <v>87.279999000000004</v>
      </c>
      <c r="D3114" s="48">
        <v>88.160004000000001</v>
      </c>
      <c r="E3114" s="48">
        <v>86.68</v>
      </c>
      <c r="F3114" s="48">
        <v>87.959998999999996</v>
      </c>
      <c r="G3114" s="49">
        <v>49630800</v>
      </c>
      <c r="H3114" s="48">
        <v>68.730215000000001</v>
      </c>
      <c r="I3114" s="52">
        <f t="shared" si="356"/>
        <v>0.78138035222124103</v>
      </c>
      <c r="J3114" s="52">
        <f t="shared" ca="1" si="357"/>
        <v>1</v>
      </c>
      <c r="K3114" s="48">
        <f t="shared" si="352"/>
        <v>68.2</v>
      </c>
      <c r="L3114" s="48">
        <f t="shared" si="353"/>
        <v>68.89</v>
      </c>
      <c r="M3114" s="48">
        <f t="shared" si="354"/>
        <v>67.73</v>
      </c>
      <c r="N3114" s="48">
        <f t="shared" si="355"/>
        <v>68.73</v>
      </c>
      <c r="O3114" s="49">
        <f t="shared" ca="1" si="358"/>
        <v>49630800</v>
      </c>
    </row>
    <row r="3115" spans="1:15" x14ac:dyDescent="0.25">
      <c r="A3115">
        <v>3100</v>
      </c>
      <c r="B3115" s="93">
        <v>37698</v>
      </c>
      <c r="C3115" s="48">
        <v>87.150002000000001</v>
      </c>
      <c r="D3115" s="48">
        <v>87.349997999999999</v>
      </c>
      <c r="E3115" s="48">
        <v>86.279999000000004</v>
      </c>
      <c r="F3115" s="48">
        <v>87.290001000000004</v>
      </c>
      <c r="G3115" s="49">
        <v>50792300</v>
      </c>
      <c r="H3115" s="48">
        <v>68.206692000000004</v>
      </c>
      <c r="I3115" s="52">
        <f t="shared" si="356"/>
        <v>0.78138035535135353</v>
      </c>
      <c r="J3115" s="52">
        <f t="shared" ca="1" si="357"/>
        <v>1</v>
      </c>
      <c r="K3115" s="48">
        <f t="shared" si="352"/>
        <v>68.099999999999994</v>
      </c>
      <c r="L3115" s="48">
        <f t="shared" si="353"/>
        <v>68.25</v>
      </c>
      <c r="M3115" s="48">
        <f t="shared" si="354"/>
        <v>67.42</v>
      </c>
      <c r="N3115" s="48">
        <f t="shared" si="355"/>
        <v>68.209999999999994</v>
      </c>
      <c r="O3115" s="49">
        <f t="shared" ca="1" si="358"/>
        <v>50792300</v>
      </c>
    </row>
    <row r="3116" spans="1:15" x14ac:dyDescent="0.25">
      <c r="A3116">
        <v>3101</v>
      </c>
      <c r="B3116" s="93">
        <v>37697</v>
      </c>
      <c r="C3116" s="48">
        <v>83.459998999999996</v>
      </c>
      <c r="D3116" s="48">
        <v>86.949996999999996</v>
      </c>
      <c r="E3116" s="48">
        <v>83.220000999999996</v>
      </c>
      <c r="F3116" s="48">
        <v>86.779999000000004</v>
      </c>
      <c r="G3116" s="49">
        <v>88217500</v>
      </c>
      <c r="H3116" s="48">
        <v>67.808186000000006</v>
      </c>
      <c r="I3116" s="52">
        <f t="shared" si="356"/>
        <v>0.78138035009657014</v>
      </c>
      <c r="J3116" s="52">
        <f t="shared" ca="1" si="357"/>
        <v>1</v>
      </c>
      <c r="K3116" s="48">
        <f t="shared" si="352"/>
        <v>65.209999999999994</v>
      </c>
      <c r="L3116" s="48">
        <f t="shared" si="353"/>
        <v>67.94</v>
      </c>
      <c r="M3116" s="48">
        <f t="shared" si="354"/>
        <v>65.03</v>
      </c>
      <c r="N3116" s="48">
        <f t="shared" si="355"/>
        <v>67.81</v>
      </c>
      <c r="O3116" s="49">
        <f t="shared" ca="1" si="358"/>
        <v>88217500</v>
      </c>
    </row>
    <row r="3117" spans="1:15" x14ac:dyDescent="0.25">
      <c r="A3117">
        <v>3102</v>
      </c>
      <c r="B3117" s="93">
        <v>37694</v>
      </c>
      <c r="C3117" s="48">
        <v>84.199996999999996</v>
      </c>
      <c r="D3117" s="48">
        <v>84.769997000000004</v>
      </c>
      <c r="E3117" s="48">
        <v>83.349997999999999</v>
      </c>
      <c r="F3117" s="48">
        <v>84.129997000000003</v>
      </c>
      <c r="G3117" s="49">
        <v>63951800</v>
      </c>
      <c r="H3117" s="48">
        <v>65.737527</v>
      </c>
      <c r="I3117" s="52">
        <f t="shared" si="356"/>
        <v>0.78138035592703037</v>
      </c>
      <c r="J3117" s="52">
        <f t="shared" ca="1" si="357"/>
        <v>1</v>
      </c>
      <c r="K3117" s="48">
        <f t="shared" si="352"/>
        <v>65.790000000000006</v>
      </c>
      <c r="L3117" s="48">
        <f t="shared" si="353"/>
        <v>66.239999999999995</v>
      </c>
      <c r="M3117" s="48">
        <f t="shared" si="354"/>
        <v>65.13</v>
      </c>
      <c r="N3117" s="48">
        <f t="shared" si="355"/>
        <v>65.739999999999995</v>
      </c>
      <c r="O3117" s="49">
        <f t="shared" ca="1" si="358"/>
        <v>63951800</v>
      </c>
    </row>
    <row r="3118" spans="1:15" x14ac:dyDescent="0.25">
      <c r="A3118">
        <v>3103</v>
      </c>
      <c r="B3118" s="93">
        <v>37693</v>
      </c>
      <c r="C3118" s="48">
        <v>82.18</v>
      </c>
      <c r="D3118" s="48">
        <v>83.910004000000001</v>
      </c>
      <c r="E3118" s="48">
        <v>81.529999000000004</v>
      </c>
      <c r="F3118" s="48">
        <v>83.860000999999997</v>
      </c>
      <c r="G3118" s="49">
        <v>72117800</v>
      </c>
      <c r="H3118" s="48">
        <v>65.526556999999997</v>
      </c>
      <c r="I3118" s="52">
        <f t="shared" si="356"/>
        <v>0.78138035080633972</v>
      </c>
      <c r="J3118" s="52">
        <f t="shared" ca="1" si="357"/>
        <v>1</v>
      </c>
      <c r="K3118" s="48">
        <f t="shared" si="352"/>
        <v>64.209999999999994</v>
      </c>
      <c r="L3118" s="48">
        <f t="shared" si="353"/>
        <v>65.569999999999993</v>
      </c>
      <c r="M3118" s="48">
        <f t="shared" si="354"/>
        <v>63.71</v>
      </c>
      <c r="N3118" s="48">
        <f t="shared" si="355"/>
        <v>65.53</v>
      </c>
      <c r="O3118" s="49">
        <f t="shared" ca="1" si="358"/>
        <v>72117800</v>
      </c>
    </row>
    <row r="3119" spans="1:15" x14ac:dyDescent="0.25">
      <c r="A3119">
        <v>3104</v>
      </c>
      <c r="B3119" s="93">
        <v>37692</v>
      </c>
      <c r="C3119" s="48">
        <v>80.379997000000003</v>
      </c>
      <c r="D3119" s="48">
        <v>81.099997999999999</v>
      </c>
      <c r="E3119" s="48">
        <v>79.379997000000003</v>
      </c>
      <c r="F3119" s="48">
        <v>81.059997999999993</v>
      </c>
      <c r="G3119" s="49">
        <v>62459800</v>
      </c>
      <c r="H3119" s="48">
        <v>63.33869</v>
      </c>
      <c r="I3119" s="52">
        <f t="shared" si="356"/>
        <v>0.78138035483297208</v>
      </c>
      <c r="J3119" s="52">
        <f t="shared" ca="1" si="357"/>
        <v>1</v>
      </c>
      <c r="K3119" s="48">
        <f t="shared" si="352"/>
        <v>62.81</v>
      </c>
      <c r="L3119" s="48">
        <f t="shared" si="353"/>
        <v>63.37</v>
      </c>
      <c r="M3119" s="48">
        <f t="shared" si="354"/>
        <v>62.03</v>
      </c>
      <c r="N3119" s="48">
        <f t="shared" si="355"/>
        <v>63.34</v>
      </c>
      <c r="O3119" s="49">
        <f t="shared" ca="1" si="358"/>
        <v>62459800</v>
      </c>
    </row>
    <row r="3120" spans="1:15" x14ac:dyDescent="0.25">
      <c r="A3120">
        <v>3105</v>
      </c>
      <c r="B3120" s="93">
        <v>37691</v>
      </c>
      <c r="C3120" s="48">
        <v>81.480002999999996</v>
      </c>
      <c r="D3120" s="48">
        <v>82</v>
      </c>
      <c r="E3120" s="48">
        <v>80.480002999999996</v>
      </c>
      <c r="F3120" s="48">
        <v>80.519997000000004</v>
      </c>
      <c r="G3120" s="49">
        <v>48102700</v>
      </c>
      <c r="H3120" s="48">
        <v>62.916744000000001</v>
      </c>
      <c r="I3120" s="52">
        <f t="shared" si="356"/>
        <v>0.78138035698138442</v>
      </c>
      <c r="J3120" s="52">
        <f t="shared" ca="1" si="357"/>
        <v>1</v>
      </c>
      <c r="K3120" s="48">
        <f t="shared" si="352"/>
        <v>63.67</v>
      </c>
      <c r="L3120" s="48">
        <f t="shared" si="353"/>
        <v>64.069999999999993</v>
      </c>
      <c r="M3120" s="48">
        <f t="shared" si="354"/>
        <v>62.89</v>
      </c>
      <c r="N3120" s="48">
        <f t="shared" si="355"/>
        <v>62.92</v>
      </c>
      <c r="O3120" s="49">
        <f t="shared" ca="1" si="358"/>
        <v>48102700</v>
      </c>
    </row>
    <row r="3121" spans="1:15" x14ac:dyDescent="0.25">
      <c r="A3121">
        <v>3106</v>
      </c>
      <c r="B3121" s="93">
        <v>37690</v>
      </c>
      <c r="C3121" s="48">
        <v>82.599997999999999</v>
      </c>
      <c r="D3121" s="48">
        <v>82.860000999999997</v>
      </c>
      <c r="E3121" s="48">
        <v>81.099997999999999</v>
      </c>
      <c r="F3121" s="48">
        <v>81.319999999999993</v>
      </c>
      <c r="G3121" s="49">
        <v>41014100</v>
      </c>
      <c r="H3121" s="48">
        <v>63.541849999999997</v>
      </c>
      <c r="I3121" s="52">
        <f t="shared" si="356"/>
        <v>0.78138034923757993</v>
      </c>
      <c r="J3121" s="52">
        <f t="shared" ca="1" si="357"/>
        <v>1</v>
      </c>
      <c r="K3121" s="48">
        <f t="shared" si="352"/>
        <v>64.540000000000006</v>
      </c>
      <c r="L3121" s="48">
        <f t="shared" si="353"/>
        <v>64.75</v>
      </c>
      <c r="M3121" s="48">
        <f t="shared" si="354"/>
        <v>63.37</v>
      </c>
      <c r="N3121" s="48">
        <f t="shared" si="355"/>
        <v>63.54</v>
      </c>
      <c r="O3121" s="49">
        <f t="shared" ca="1" si="358"/>
        <v>41014100</v>
      </c>
    </row>
    <row r="3122" spans="1:15" x14ac:dyDescent="0.25">
      <c r="A3122">
        <v>3107</v>
      </c>
      <c r="B3122" s="93">
        <v>37687</v>
      </c>
      <c r="C3122" s="48">
        <v>81.610000999999997</v>
      </c>
      <c r="D3122" s="48">
        <v>83.989998</v>
      </c>
      <c r="E3122" s="48">
        <v>81.430000000000007</v>
      </c>
      <c r="F3122" s="48">
        <v>83.32</v>
      </c>
      <c r="G3122" s="49">
        <v>63538000</v>
      </c>
      <c r="H3122" s="48">
        <v>65.104611000000006</v>
      </c>
      <c r="I3122" s="52">
        <f t="shared" si="356"/>
        <v>0.78138035285645713</v>
      </c>
      <c r="J3122" s="52">
        <f t="shared" ca="1" si="357"/>
        <v>1</v>
      </c>
      <c r="K3122" s="48">
        <f t="shared" si="352"/>
        <v>63.77</v>
      </c>
      <c r="L3122" s="48">
        <f t="shared" si="353"/>
        <v>65.63</v>
      </c>
      <c r="M3122" s="48">
        <f t="shared" si="354"/>
        <v>63.63</v>
      </c>
      <c r="N3122" s="48">
        <f t="shared" si="355"/>
        <v>65.099999999999994</v>
      </c>
      <c r="O3122" s="49">
        <f t="shared" ca="1" si="358"/>
        <v>63538000</v>
      </c>
    </row>
    <row r="3123" spans="1:15" x14ac:dyDescent="0.25">
      <c r="A3123">
        <v>3108</v>
      </c>
      <c r="B3123" s="93">
        <v>37686</v>
      </c>
      <c r="C3123" s="48">
        <v>82.870002999999997</v>
      </c>
      <c r="D3123" s="48">
        <v>83.519997000000004</v>
      </c>
      <c r="E3123" s="48">
        <v>82.470000999999996</v>
      </c>
      <c r="F3123" s="48">
        <v>82.75</v>
      </c>
      <c r="G3123" s="49">
        <v>41217700</v>
      </c>
      <c r="H3123" s="48">
        <v>64.659223999999995</v>
      </c>
      <c r="I3123" s="52">
        <f t="shared" si="356"/>
        <v>0.78138035045317211</v>
      </c>
      <c r="J3123" s="52">
        <f t="shared" ca="1" si="357"/>
        <v>1</v>
      </c>
      <c r="K3123" s="48">
        <f t="shared" si="352"/>
        <v>64.75</v>
      </c>
      <c r="L3123" s="48">
        <f t="shared" si="353"/>
        <v>65.260000000000005</v>
      </c>
      <c r="M3123" s="48">
        <f t="shared" si="354"/>
        <v>64.44</v>
      </c>
      <c r="N3123" s="48">
        <f t="shared" si="355"/>
        <v>64.66</v>
      </c>
      <c r="O3123" s="49">
        <f t="shared" ca="1" si="358"/>
        <v>41217700</v>
      </c>
    </row>
    <row r="3124" spans="1:15" x14ac:dyDescent="0.25">
      <c r="A3124">
        <v>3109</v>
      </c>
      <c r="B3124" s="93">
        <v>37685</v>
      </c>
      <c r="C3124" s="48">
        <v>82.610000999999997</v>
      </c>
      <c r="D3124" s="48">
        <v>83.540001000000004</v>
      </c>
      <c r="E3124" s="48">
        <v>82.360000999999997</v>
      </c>
      <c r="F3124" s="48">
        <v>83.449996999999996</v>
      </c>
      <c r="G3124" s="49">
        <v>43974700</v>
      </c>
      <c r="H3124" s="48">
        <v>65.206187999999997</v>
      </c>
      <c r="I3124" s="52">
        <f t="shared" si="356"/>
        <v>0.78138035163740027</v>
      </c>
      <c r="J3124" s="52">
        <f t="shared" ca="1" si="357"/>
        <v>1</v>
      </c>
      <c r="K3124" s="48">
        <f t="shared" si="352"/>
        <v>64.55</v>
      </c>
      <c r="L3124" s="48">
        <f t="shared" si="353"/>
        <v>65.28</v>
      </c>
      <c r="M3124" s="48">
        <f t="shared" si="354"/>
        <v>64.349999999999994</v>
      </c>
      <c r="N3124" s="48">
        <f t="shared" si="355"/>
        <v>65.209999999999994</v>
      </c>
      <c r="O3124" s="49">
        <f t="shared" ca="1" si="358"/>
        <v>43974700</v>
      </c>
    </row>
    <row r="3125" spans="1:15" x14ac:dyDescent="0.25">
      <c r="A3125">
        <v>3110</v>
      </c>
      <c r="B3125" s="93">
        <v>37684</v>
      </c>
      <c r="C3125" s="48">
        <v>83.949996999999996</v>
      </c>
      <c r="D3125" s="48">
        <v>84.010002</v>
      </c>
      <c r="E3125" s="48">
        <v>82.650002000000001</v>
      </c>
      <c r="F3125" s="48">
        <v>82.75</v>
      </c>
      <c r="G3125" s="49">
        <v>31440500</v>
      </c>
      <c r="H3125" s="48">
        <v>64.659223999999995</v>
      </c>
      <c r="I3125" s="52">
        <f t="shared" si="356"/>
        <v>0.78138035045317211</v>
      </c>
      <c r="J3125" s="52">
        <f t="shared" ca="1" si="357"/>
        <v>1</v>
      </c>
      <c r="K3125" s="48">
        <f t="shared" si="352"/>
        <v>65.599999999999994</v>
      </c>
      <c r="L3125" s="48">
        <f t="shared" si="353"/>
        <v>65.64</v>
      </c>
      <c r="M3125" s="48">
        <f t="shared" si="354"/>
        <v>64.58</v>
      </c>
      <c r="N3125" s="48">
        <f t="shared" si="355"/>
        <v>64.66</v>
      </c>
      <c r="O3125" s="49">
        <f t="shared" ca="1" si="358"/>
        <v>31440500</v>
      </c>
    </row>
    <row r="3126" spans="1:15" x14ac:dyDescent="0.25">
      <c r="A3126">
        <v>3111</v>
      </c>
      <c r="B3126" s="93">
        <v>37683</v>
      </c>
      <c r="C3126" s="48">
        <v>85.260002</v>
      </c>
      <c r="D3126" s="48">
        <v>85.779999000000004</v>
      </c>
      <c r="E3126" s="48">
        <v>83.720000999999996</v>
      </c>
      <c r="F3126" s="48">
        <v>84.089995999999999</v>
      </c>
      <c r="G3126" s="49">
        <v>42923100</v>
      </c>
      <c r="H3126" s="48">
        <v>65.706271000000001</v>
      </c>
      <c r="I3126" s="52">
        <f t="shared" si="356"/>
        <v>0.78138035587491295</v>
      </c>
      <c r="J3126" s="52">
        <f t="shared" ca="1" si="357"/>
        <v>1</v>
      </c>
      <c r="K3126" s="48">
        <f t="shared" si="352"/>
        <v>66.62</v>
      </c>
      <c r="L3126" s="48">
        <f t="shared" si="353"/>
        <v>67.03</v>
      </c>
      <c r="M3126" s="48">
        <f t="shared" si="354"/>
        <v>65.42</v>
      </c>
      <c r="N3126" s="48">
        <f t="shared" si="355"/>
        <v>65.709999999999994</v>
      </c>
      <c r="O3126" s="49">
        <f t="shared" ca="1" si="358"/>
        <v>42923100</v>
      </c>
    </row>
    <row r="3127" spans="1:15" x14ac:dyDescent="0.25">
      <c r="A3127">
        <v>3112</v>
      </c>
      <c r="B3127" s="93">
        <v>37680</v>
      </c>
      <c r="C3127" s="48">
        <v>84.470000999999996</v>
      </c>
      <c r="D3127" s="48">
        <v>85.230002999999996</v>
      </c>
      <c r="E3127" s="48">
        <v>84.160004000000001</v>
      </c>
      <c r="F3127" s="48">
        <v>84.900002000000001</v>
      </c>
      <c r="G3127" s="49">
        <v>43666800</v>
      </c>
      <c r="H3127" s="48">
        <v>66.339192999999995</v>
      </c>
      <c r="I3127" s="52">
        <f t="shared" si="356"/>
        <v>0.78138034672837808</v>
      </c>
      <c r="J3127" s="52">
        <f t="shared" ca="1" si="357"/>
        <v>1</v>
      </c>
      <c r="K3127" s="48">
        <f t="shared" si="352"/>
        <v>66</v>
      </c>
      <c r="L3127" s="48">
        <f t="shared" si="353"/>
        <v>66.599999999999994</v>
      </c>
      <c r="M3127" s="48">
        <f t="shared" si="354"/>
        <v>65.760000000000005</v>
      </c>
      <c r="N3127" s="48">
        <f t="shared" si="355"/>
        <v>66.34</v>
      </c>
      <c r="O3127" s="49">
        <f t="shared" ca="1" si="358"/>
        <v>43666800</v>
      </c>
    </row>
    <row r="3128" spans="1:15" x14ac:dyDescent="0.25">
      <c r="A3128">
        <v>3113</v>
      </c>
      <c r="B3128" s="93">
        <v>37679</v>
      </c>
      <c r="C3128" s="48">
        <v>83.699996999999996</v>
      </c>
      <c r="D3128" s="48">
        <v>84.75</v>
      </c>
      <c r="E3128" s="48">
        <v>83.160004000000001</v>
      </c>
      <c r="F3128" s="48">
        <v>84.339995999999999</v>
      </c>
      <c r="G3128" s="49">
        <v>51126000</v>
      </c>
      <c r="H3128" s="48">
        <v>65.901616000000004</v>
      </c>
      <c r="I3128" s="52">
        <f t="shared" si="356"/>
        <v>0.7813803548200311</v>
      </c>
      <c r="J3128" s="52">
        <f t="shared" ca="1" si="357"/>
        <v>1</v>
      </c>
      <c r="K3128" s="48">
        <f t="shared" si="352"/>
        <v>65.400000000000006</v>
      </c>
      <c r="L3128" s="48">
        <f t="shared" si="353"/>
        <v>66.22</v>
      </c>
      <c r="M3128" s="48">
        <f t="shared" si="354"/>
        <v>64.98</v>
      </c>
      <c r="N3128" s="48">
        <f t="shared" si="355"/>
        <v>65.900000000000006</v>
      </c>
      <c r="O3128" s="49">
        <f t="shared" ca="1" si="358"/>
        <v>51126000</v>
      </c>
    </row>
    <row r="3129" spans="1:15" x14ac:dyDescent="0.25">
      <c r="A3129">
        <v>3114</v>
      </c>
      <c r="B3129" s="93">
        <v>37678</v>
      </c>
      <c r="C3129" s="48">
        <v>84.019997000000004</v>
      </c>
      <c r="D3129" s="48">
        <v>84.529999000000004</v>
      </c>
      <c r="E3129" s="48">
        <v>83.080001999999993</v>
      </c>
      <c r="F3129" s="48">
        <v>83.239998</v>
      </c>
      <c r="G3129" s="49">
        <v>37787200</v>
      </c>
      <c r="H3129" s="48">
        <v>65.042098999999993</v>
      </c>
      <c r="I3129" s="52">
        <f t="shared" si="356"/>
        <v>0.78138035274820639</v>
      </c>
      <c r="J3129" s="52">
        <f t="shared" ca="1" si="357"/>
        <v>1</v>
      </c>
      <c r="K3129" s="48">
        <f t="shared" si="352"/>
        <v>65.650000000000006</v>
      </c>
      <c r="L3129" s="48">
        <f t="shared" si="353"/>
        <v>66.05</v>
      </c>
      <c r="M3129" s="48">
        <f t="shared" si="354"/>
        <v>64.92</v>
      </c>
      <c r="N3129" s="48">
        <f t="shared" si="355"/>
        <v>65.040000000000006</v>
      </c>
      <c r="O3129" s="49">
        <f t="shared" ca="1" si="358"/>
        <v>37787200</v>
      </c>
    </row>
    <row r="3130" spans="1:15" x14ac:dyDescent="0.25">
      <c r="A3130">
        <v>3115</v>
      </c>
      <c r="B3130" s="93">
        <v>37677</v>
      </c>
      <c r="C3130" s="48">
        <v>82.949996999999996</v>
      </c>
      <c r="D3130" s="48">
        <v>84.489998</v>
      </c>
      <c r="E3130" s="48">
        <v>82.220000999999996</v>
      </c>
      <c r="F3130" s="48">
        <v>84.470000999999996</v>
      </c>
      <c r="G3130" s="49">
        <v>56770600</v>
      </c>
      <c r="H3130" s="48">
        <v>66.003200000000007</v>
      </c>
      <c r="I3130" s="52">
        <f t="shared" si="356"/>
        <v>0.78138036247921927</v>
      </c>
      <c r="J3130" s="52">
        <f t="shared" ca="1" si="357"/>
        <v>1</v>
      </c>
      <c r="K3130" s="48">
        <f t="shared" si="352"/>
        <v>64.819999999999993</v>
      </c>
      <c r="L3130" s="48">
        <f t="shared" si="353"/>
        <v>66.02</v>
      </c>
      <c r="M3130" s="48">
        <f t="shared" si="354"/>
        <v>64.25</v>
      </c>
      <c r="N3130" s="48">
        <f t="shared" si="355"/>
        <v>66</v>
      </c>
      <c r="O3130" s="49">
        <f t="shared" ca="1" si="358"/>
        <v>56770600</v>
      </c>
    </row>
    <row r="3131" spans="1:15" x14ac:dyDescent="0.25">
      <c r="A3131">
        <v>3116</v>
      </c>
      <c r="B3131" s="93">
        <v>37676</v>
      </c>
      <c r="C3131" s="48">
        <v>84.93</v>
      </c>
      <c r="D3131" s="48">
        <v>85</v>
      </c>
      <c r="E3131" s="48">
        <v>83.589995999999999</v>
      </c>
      <c r="F3131" s="48">
        <v>83.800003000000004</v>
      </c>
      <c r="G3131" s="49">
        <v>30628600</v>
      </c>
      <c r="H3131" s="48">
        <v>65.479675999999998</v>
      </c>
      <c r="I3131" s="52">
        <f t="shared" si="356"/>
        <v>0.78138035388853144</v>
      </c>
      <c r="J3131" s="52">
        <f t="shared" ca="1" si="357"/>
        <v>1</v>
      </c>
      <c r="K3131" s="48">
        <f t="shared" si="352"/>
        <v>66.36</v>
      </c>
      <c r="L3131" s="48">
        <f t="shared" si="353"/>
        <v>66.42</v>
      </c>
      <c r="M3131" s="48">
        <f t="shared" si="354"/>
        <v>65.319999999999993</v>
      </c>
      <c r="N3131" s="48">
        <f t="shared" si="355"/>
        <v>65.48</v>
      </c>
      <c r="O3131" s="49">
        <f t="shared" ca="1" si="358"/>
        <v>30628600</v>
      </c>
    </row>
    <row r="3132" spans="1:15" x14ac:dyDescent="0.25">
      <c r="A3132">
        <v>3117</v>
      </c>
      <c r="B3132" s="93">
        <v>37673</v>
      </c>
      <c r="C3132" s="48">
        <v>84.379997000000003</v>
      </c>
      <c r="D3132" s="48">
        <v>85.739998</v>
      </c>
      <c r="E3132" s="48">
        <v>83.459998999999996</v>
      </c>
      <c r="F3132" s="48">
        <v>85.18</v>
      </c>
      <c r="G3132" s="49">
        <v>60955800</v>
      </c>
      <c r="H3132" s="48">
        <v>66.557979000000003</v>
      </c>
      <c r="I3132" s="52">
        <f t="shared" si="356"/>
        <v>0.78138035923925797</v>
      </c>
      <c r="J3132" s="52">
        <f t="shared" ca="1" si="357"/>
        <v>1</v>
      </c>
      <c r="K3132" s="48">
        <f t="shared" si="352"/>
        <v>65.930000000000007</v>
      </c>
      <c r="L3132" s="48">
        <f t="shared" si="353"/>
        <v>67</v>
      </c>
      <c r="M3132" s="48">
        <f t="shared" si="354"/>
        <v>65.209999999999994</v>
      </c>
      <c r="N3132" s="48">
        <f t="shared" si="355"/>
        <v>66.56</v>
      </c>
      <c r="O3132" s="49">
        <f t="shared" ca="1" si="358"/>
        <v>60955800</v>
      </c>
    </row>
    <row r="3133" spans="1:15" x14ac:dyDescent="0.25">
      <c r="A3133">
        <v>3118</v>
      </c>
      <c r="B3133" s="93">
        <v>37672</v>
      </c>
      <c r="C3133" s="48">
        <v>85.209998999999996</v>
      </c>
      <c r="D3133" s="48">
        <v>85.419998000000007</v>
      </c>
      <c r="E3133" s="48">
        <v>84.050003000000004</v>
      </c>
      <c r="F3133" s="48">
        <v>84.330001999999993</v>
      </c>
      <c r="G3133" s="49">
        <v>29280100</v>
      </c>
      <c r="H3133" s="48">
        <v>65.893806999999995</v>
      </c>
      <c r="I3133" s="52">
        <f t="shared" si="356"/>
        <v>0.7813803561868764</v>
      </c>
      <c r="J3133" s="52">
        <f t="shared" ca="1" si="357"/>
        <v>1</v>
      </c>
      <c r="K3133" s="48">
        <f t="shared" si="352"/>
        <v>66.58</v>
      </c>
      <c r="L3133" s="48">
        <f t="shared" si="353"/>
        <v>66.75</v>
      </c>
      <c r="M3133" s="48">
        <f t="shared" si="354"/>
        <v>65.680000000000007</v>
      </c>
      <c r="N3133" s="48">
        <f t="shared" si="355"/>
        <v>65.89</v>
      </c>
      <c r="O3133" s="49">
        <f t="shared" ca="1" si="358"/>
        <v>29280100</v>
      </c>
    </row>
    <row r="3134" spans="1:15" x14ac:dyDescent="0.25">
      <c r="A3134">
        <v>3119</v>
      </c>
      <c r="B3134" s="93">
        <v>37671</v>
      </c>
      <c r="C3134" s="48">
        <v>85.32</v>
      </c>
      <c r="D3134" s="48">
        <v>85.470000999999996</v>
      </c>
      <c r="E3134" s="48">
        <v>84.279999000000004</v>
      </c>
      <c r="F3134" s="48">
        <v>85.18</v>
      </c>
      <c r="G3134" s="49">
        <v>31432000</v>
      </c>
      <c r="H3134" s="48">
        <v>66.557979000000003</v>
      </c>
      <c r="I3134" s="52">
        <f t="shared" si="356"/>
        <v>0.78138035923925797</v>
      </c>
      <c r="J3134" s="52">
        <f t="shared" ca="1" si="357"/>
        <v>1</v>
      </c>
      <c r="K3134" s="48">
        <f t="shared" si="352"/>
        <v>66.67</v>
      </c>
      <c r="L3134" s="48">
        <f t="shared" si="353"/>
        <v>66.78</v>
      </c>
      <c r="M3134" s="48">
        <f t="shared" si="354"/>
        <v>65.849999999999994</v>
      </c>
      <c r="N3134" s="48">
        <f t="shared" si="355"/>
        <v>66.56</v>
      </c>
      <c r="O3134" s="49">
        <f t="shared" ca="1" si="358"/>
        <v>31432000</v>
      </c>
    </row>
    <row r="3135" spans="1:15" x14ac:dyDescent="0.25">
      <c r="A3135">
        <v>3120</v>
      </c>
      <c r="B3135" s="93">
        <v>37670</v>
      </c>
      <c r="C3135" s="48">
        <v>84.529999000000004</v>
      </c>
      <c r="D3135" s="48">
        <v>85.800003000000004</v>
      </c>
      <c r="E3135" s="48">
        <v>84.389999000000003</v>
      </c>
      <c r="F3135" s="48">
        <v>85.629997000000003</v>
      </c>
      <c r="G3135" s="49">
        <v>39492700</v>
      </c>
      <c r="H3135" s="48">
        <v>66.909598000000003</v>
      </c>
      <c r="I3135" s="52">
        <f t="shared" si="356"/>
        <v>0.78138036137032685</v>
      </c>
      <c r="J3135" s="52">
        <f t="shared" ca="1" si="357"/>
        <v>1</v>
      </c>
      <c r="K3135" s="48">
        <f t="shared" si="352"/>
        <v>66.05</v>
      </c>
      <c r="L3135" s="48">
        <f t="shared" si="353"/>
        <v>67.040000000000006</v>
      </c>
      <c r="M3135" s="48">
        <f t="shared" si="354"/>
        <v>65.94</v>
      </c>
      <c r="N3135" s="48">
        <f t="shared" si="355"/>
        <v>66.91</v>
      </c>
      <c r="O3135" s="49">
        <f t="shared" ca="1" si="358"/>
        <v>39492700</v>
      </c>
    </row>
    <row r="3136" spans="1:15" x14ac:dyDescent="0.25">
      <c r="A3136">
        <v>3121</v>
      </c>
      <c r="B3136" s="93">
        <v>37666</v>
      </c>
      <c r="C3136" s="48">
        <v>82.370002999999997</v>
      </c>
      <c r="D3136" s="48">
        <v>84.199996999999996</v>
      </c>
      <c r="E3136" s="48">
        <v>81.819999999999993</v>
      </c>
      <c r="F3136" s="48">
        <v>84.150002000000001</v>
      </c>
      <c r="G3136" s="49">
        <v>59580900</v>
      </c>
      <c r="H3136" s="48">
        <v>65.753157999999999</v>
      </c>
      <c r="I3136" s="52">
        <f t="shared" si="356"/>
        <v>0.78138034981864879</v>
      </c>
      <c r="J3136" s="52">
        <f t="shared" ca="1" si="357"/>
        <v>1</v>
      </c>
      <c r="K3136" s="48">
        <f t="shared" si="352"/>
        <v>64.36</v>
      </c>
      <c r="L3136" s="48">
        <f t="shared" si="353"/>
        <v>65.790000000000006</v>
      </c>
      <c r="M3136" s="48">
        <f t="shared" si="354"/>
        <v>63.93</v>
      </c>
      <c r="N3136" s="48">
        <f t="shared" si="355"/>
        <v>65.75</v>
      </c>
      <c r="O3136" s="49">
        <f t="shared" ca="1" si="358"/>
        <v>59580900</v>
      </c>
    </row>
    <row r="3137" spans="1:15" x14ac:dyDescent="0.25">
      <c r="A3137">
        <v>3122</v>
      </c>
      <c r="B3137" s="93">
        <v>37665</v>
      </c>
      <c r="C3137" s="48">
        <v>82.150002000000001</v>
      </c>
      <c r="D3137" s="48">
        <v>82.660004000000001</v>
      </c>
      <c r="E3137" s="48">
        <v>81</v>
      </c>
      <c r="F3137" s="48">
        <v>82.349997999999999</v>
      </c>
      <c r="G3137" s="49">
        <v>57934100</v>
      </c>
      <c r="H3137" s="48">
        <v>64.346671000000001</v>
      </c>
      <c r="I3137" s="52">
        <f t="shared" si="356"/>
        <v>0.78138035898920122</v>
      </c>
      <c r="J3137" s="52">
        <f t="shared" ca="1" si="357"/>
        <v>1</v>
      </c>
      <c r="K3137" s="48">
        <f t="shared" si="352"/>
        <v>64.19</v>
      </c>
      <c r="L3137" s="48">
        <f t="shared" si="353"/>
        <v>64.59</v>
      </c>
      <c r="M3137" s="48">
        <f t="shared" si="354"/>
        <v>63.29</v>
      </c>
      <c r="N3137" s="48">
        <f t="shared" si="355"/>
        <v>64.349999999999994</v>
      </c>
      <c r="O3137" s="49">
        <f t="shared" ca="1" si="358"/>
        <v>57934100</v>
      </c>
    </row>
    <row r="3138" spans="1:15" x14ac:dyDescent="0.25">
      <c r="A3138">
        <v>3123</v>
      </c>
      <c r="B3138" s="93">
        <v>37664</v>
      </c>
      <c r="C3138" s="48">
        <v>83.160004000000001</v>
      </c>
      <c r="D3138" s="48">
        <v>83.620002999999997</v>
      </c>
      <c r="E3138" s="48">
        <v>82.089995999999999</v>
      </c>
      <c r="F3138" s="48">
        <v>82.099997999999999</v>
      </c>
      <c r="G3138" s="49">
        <v>35873600</v>
      </c>
      <c r="H3138" s="48">
        <v>64.151325999999997</v>
      </c>
      <c r="I3138" s="52">
        <f t="shared" si="356"/>
        <v>0.78138036008234735</v>
      </c>
      <c r="J3138" s="52">
        <f t="shared" ca="1" si="357"/>
        <v>1</v>
      </c>
      <c r="K3138" s="48">
        <f t="shared" si="352"/>
        <v>64.98</v>
      </c>
      <c r="L3138" s="48">
        <f t="shared" si="353"/>
        <v>65.34</v>
      </c>
      <c r="M3138" s="48">
        <f t="shared" si="354"/>
        <v>64.14</v>
      </c>
      <c r="N3138" s="48">
        <f t="shared" si="355"/>
        <v>64.150000000000006</v>
      </c>
      <c r="O3138" s="49">
        <f t="shared" ca="1" si="358"/>
        <v>35873600</v>
      </c>
    </row>
    <row r="3139" spans="1:15" x14ac:dyDescent="0.25">
      <c r="A3139">
        <v>3124</v>
      </c>
      <c r="B3139" s="93">
        <v>37663</v>
      </c>
      <c r="C3139" s="48">
        <v>84.370002999999997</v>
      </c>
      <c r="D3139" s="48">
        <v>84.879997000000003</v>
      </c>
      <c r="E3139" s="48">
        <v>82.830001999999993</v>
      </c>
      <c r="F3139" s="48">
        <v>83.43</v>
      </c>
      <c r="G3139" s="49">
        <v>46861000</v>
      </c>
      <c r="H3139" s="48">
        <v>65.190562999999997</v>
      </c>
      <c r="I3139" s="52">
        <f t="shared" si="356"/>
        <v>0.78138035478844525</v>
      </c>
      <c r="J3139" s="52">
        <f t="shared" ca="1" si="357"/>
        <v>1</v>
      </c>
      <c r="K3139" s="48">
        <f t="shared" si="352"/>
        <v>65.930000000000007</v>
      </c>
      <c r="L3139" s="48">
        <f t="shared" si="353"/>
        <v>66.319999999999993</v>
      </c>
      <c r="M3139" s="48">
        <f t="shared" si="354"/>
        <v>64.72</v>
      </c>
      <c r="N3139" s="48">
        <f t="shared" si="355"/>
        <v>65.19</v>
      </c>
      <c r="O3139" s="49">
        <f t="shared" ca="1" si="358"/>
        <v>46861000</v>
      </c>
    </row>
    <row r="3140" spans="1:15" x14ac:dyDescent="0.25">
      <c r="A3140">
        <v>3125</v>
      </c>
      <c r="B3140" s="93">
        <v>37662</v>
      </c>
      <c r="C3140" s="48">
        <v>83.459998999999996</v>
      </c>
      <c r="D3140" s="48">
        <v>84.129997000000003</v>
      </c>
      <c r="E3140" s="48">
        <v>82.650002000000001</v>
      </c>
      <c r="F3140" s="48">
        <v>84.010002</v>
      </c>
      <c r="G3140" s="49">
        <v>45455900</v>
      </c>
      <c r="H3140" s="48">
        <v>65.643765000000002</v>
      </c>
      <c r="I3140" s="52">
        <f t="shared" si="356"/>
        <v>0.78138035278227946</v>
      </c>
      <c r="J3140" s="52">
        <f t="shared" ca="1" si="357"/>
        <v>1</v>
      </c>
      <c r="K3140" s="48">
        <f t="shared" si="352"/>
        <v>65.209999999999994</v>
      </c>
      <c r="L3140" s="48">
        <f t="shared" si="353"/>
        <v>65.739999999999995</v>
      </c>
      <c r="M3140" s="48">
        <f t="shared" si="354"/>
        <v>64.58</v>
      </c>
      <c r="N3140" s="48">
        <f t="shared" si="355"/>
        <v>65.64</v>
      </c>
      <c r="O3140" s="49">
        <f t="shared" ca="1" si="358"/>
        <v>45455900</v>
      </c>
    </row>
    <row r="3141" spans="1:15" x14ac:dyDescent="0.25">
      <c r="A3141">
        <v>3126</v>
      </c>
      <c r="B3141" s="93">
        <v>37659</v>
      </c>
      <c r="C3141" s="48">
        <v>84.910004000000001</v>
      </c>
      <c r="D3141" s="48">
        <v>84.989998</v>
      </c>
      <c r="E3141" s="48">
        <v>82.970000999999996</v>
      </c>
      <c r="F3141" s="48">
        <v>83.419998000000007</v>
      </c>
      <c r="G3141" s="49">
        <v>43165000</v>
      </c>
      <c r="H3141" s="48">
        <v>65.182748000000004</v>
      </c>
      <c r="I3141" s="52">
        <f t="shared" si="356"/>
        <v>0.78138035917958182</v>
      </c>
      <c r="J3141" s="52">
        <f t="shared" ca="1" si="357"/>
        <v>1</v>
      </c>
      <c r="K3141" s="48">
        <f t="shared" si="352"/>
        <v>66.349999999999994</v>
      </c>
      <c r="L3141" s="48">
        <f t="shared" si="353"/>
        <v>66.41</v>
      </c>
      <c r="M3141" s="48">
        <f t="shared" si="354"/>
        <v>64.83</v>
      </c>
      <c r="N3141" s="48">
        <f t="shared" si="355"/>
        <v>65.180000000000007</v>
      </c>
      <c r="O3141" s="49">
        <f t="shared" ca="1" si="358"/>
        <v>43165000</v>
      </c>
    </row>
    <row r="3142" spans="1:15" x14ac:dyDescent="0.25">
      <c r="A3142">
        <v>3127</v>
      </c>
      <c r="B3142" s="93">
        <v>37658</v>
      </c>
      <c r="C3142" s="48">
        <v>84.370002999999997</v>
      </c>
      <c r="D3142" s="48">
        <v>84.889999000000003</v>
      </c>
      <c r="E3142" s="48">
        <v>83.650002000000001</v>
      </c>
      <c r="F3142" s="48">
        <v>84.449996999999996</v>
      </c>
      <c r="G3142" s="49">
        <v>53638000</v>
      </c>
      <c r="H3142" s="48">
        <v>65.987568999999993</v>
      </c>
      <c r="I3142" s="52">
        <f t="shared" si="356"/>
        <v>0.7813803593148736</v>
      </c>
      <c r="J3142" s="52">
        <f t="shared" ca="1" si="357"/>
        <v>1</v>
      </c>
      <c r="K3142" s="48">
        <f t="shared" si="352"/>
        <v>65.930000000000007</v>
      </c>
      <c r="L3142" s="48">
        <f t="shared" si="353"/>
        <v>66.33</v>
      </c>
      <c r="M3142" s="48">
        <f t="shared" si="354"/>
        <v>65.36</v>
      </c>
      <c r="N3142" s="48">
        <f t="shared" si="355"/>
        <v>65.989999999999995</v>
      </c>
      <c r="O3142" s="49">
        <f t="shared" ca="1" si="358"/>
        <v>53638000</v>
      </c>
    </row>
    <row r="3143" spans="1:15" x14ac:dyDescent="0.25">
      <c r="A3143">
        <v>3128</v>
      </c>
      <c r="B3143" s="93">
        <v>37657</v>
      </c>
      <c r="C3143" s="48">
        <v>85.75</v>
      </c>
      <c r="D3143" s="48">
        <v>86.540001000000004</v>
      </c>
      <c r="E3143" s="48">
        <v>84.480002999999996</v>
      </c>
      <c r="F3143" s="48">
        <v>84.849997999999999</v>
      </c>
      <c r="G3143" s="49">
        <v>55270600</v>
      </c>
      <c r="H3143" s="48">
        <v>66.300122000000002</v>
      </c>
      <c r="I3143" s="52">
        <f t="shared" si="356"/>
        <v>0.78138036019753354</v>
      </c>
      <c r="J3143" s="52">
        <f t="shared" ca="1" si="357"/>
        <v>1</v>
      </c>
      <c r="K3143" s="48">
        <f t="shared" si="352"/>
        <v>67</v>
      </c>
      <c r="L3143" s="48">
        <f t="shared" si="353"/>
        <v>67.62</v>
      </c>
      <c r="M3143" s="48">
        <f t="shared" si="354"/>
        <v>66.010000000000005</v>
      </c>
      <c r="N3143" s="48">
        <f t="shared" si="355"/>
        <v>66.3</v>
      </c>
      <c r="O3143" s="49">
        <f t="shared" ca="1" si="358"/>
        <v>55270600</v>
      </c>
    </row>
    <row r="3144" spans="1:15" x14ac:dyDescent="0.25">
      <c r="A3144">
        <v>3129</v>
      </c>
      <c r="B3144" s="93">
        <v>37656</v>
      </c>
      <c r="C3144" s="48">
        <v>85.309997999999993</v>
      </c>
      <c r="D3144" s="48">
        <v>85.75</v>
      </c>
      <c r="E3144" s="48">
        <v>84.300003000000004</v>
      </c>
      <c r="F3144" s="48">
        <v>85.379997000000003</v>
      </c>
      <c r="G3144" s="49">
        <v>43633400</v>
      </c>
      <c r="H3144" s="48">
        <v>66.714252999999999</v>
      </c>
      <c r="I3144" s="52">
        <f t="shared" si="356"/>
        <v>0.78138036242845033</v>
      </c>
      <c r="J3144" s="52">
        <f t="shared" ca="1" si="357"/>
        <v>1</v>
      </c>
      <c r="K3144" s="48">
        <f t="shared" si="352"/>
        <v>66.66</v>
      </c>
      <c r="L3144" s="48">
        <f t="shared" si="353"/>
        <v>67</v>
      </c>
      <c r="M3144" s="48">
        <f t="shared" si="354"/>
        <v>65.87</v>
      </c>
      <c r="N3144" s="48">
        <f t="shared" si="355"/>
        <v>66.709999999999994</v>
      </c>
      <c r="O3144" s="49">
        <f t="shared" ca="1" si="358"/>
        <v>43633400</v>
      </c>
    </row>
    <row r="3145" spans="1:15" x14ac:dyDescent="0.25">
      <c r="A3145">
        <v>3130</v>
      </c>
      <c r="B3145" s="93">
        <v>37655</v>
      </c>
      <c r="C3145" s="48">
        <v>86.139999000000003</v>
      </c>
      <c r="D3145" s="48">
        <v>86.809997999999993</v>
      </c>
      <c r="E3145" s="48">
        <v>85.919998000000007</v>
      </c>
      <c r="F3145" s="48">
        <v>86.230002999999996</v>
      </c>
      <c r="G3145" s="49">
        <v>39696000</v>
      </c>
      <c r="H3145" s="48">
        <v>67.378431000000006</v>
      </c>
      <c r="I3145" s="52">
        <f t="shared" si="356"/>
        <v>0.78138036247082132</v>
      </c>
      <c r="J3145" s="52">
        <f t="shared" ca="1" si="357"/>
        <v>1</v>
      </c>
      <c r="K3145" s="48">
        <f t="shared" si="352"/>
        <v>67.31</v>
      </c>
      <c r="L3145" s="48">
        <f t="shared" si="353"/>
        <v>67.83</v>
      </c>
      <c r="M3145" s="48">
        <f t="shared" si="354"/>
        <v>67.14</v>
      </c>
      <c r="N3145" s="48">
        <f t="shared" si="355"/>
        <v>67.38</v>
      </c>
      <c r="O3145" s="49">
        <f t="shared" ca="1" si="358"/>
        <v>39696000</v>
      </c>
    </row>
    <row r="3146" spans="1:15" x14ac:dyDescent="0.25">
      <c r="A3146">
        <v>3131</v>
      </c>
      <c r="B3146" s="93">
        <v>37652</v>
      </c>
      <c r="C3146" s="48">
        <v>84.150002000000001</v>
      </c>
      <c r="D3146" s="48">
        <v>86.209998999999996</v>
      </c>
      <c r="E3146" s="48">
        <v>84.150002000000001</v>
      </c>
      <c r="F3146" s="48">
        <v>86.059997999999993</v>
      </c>
      <c r="G3146" s="49">
        <v>55317000</v>
      </c>
      <c r="H3146" s="48">
        <v>67.245591000000005</v>
      </c>
      <c r="I3146" s="52">
        <f t="shared" si="356"/>
        <v>0.78138034583733096</v>
      </c>
      <c r="J3146" s="52">
        <f t="shared" ca="1" si="357"/>
        <v>1</v>
      </c>
      <c r="K3146" s="48">
        <f t="shared" si="352"/>
        <v>65.75</v>
      </c>
      <c r="L3146" s="48">
        <f t="shared" si="353"/>
        <v>67.36</v>
      </c>
      <c r="M3146" s="48">
        <f t="shared" si="354"/>
        <v>65.75</v>
      </c>
      <c r="N3146" s="48">
        <f t="shared" si="355"/>
        <v>67.25</v>
      </c>
      <c r="O3146" s="49">
        <f t="shared" ca="1" si="358"/>
        <v>55317000</v>
      </c>
    </row>
    <row r="3147" spans="1:15" x14ac:dyDescent="0.25">
      <c r="A3147">
        <v>3132</v>
      </c>
      <c r="B3147" s="93">
        <v>37651</v>
      </c>
      <c r="C3147" s="48">
        <v>86.790001000000004</v>
      </c>
      <c r="D3147" s="48">
        <v>86.879997000000003</v>
      </c>
      <c r="E3147" s="48">
        <v>84.400002000000001</v>
      </c>
      <c r="F3147" s="48">
        <v>84.43</v>
      </c>
      <c r="G3147" s="49">
        <v>49845900</v>
      </c>
      <c r="H3147" s="48">
        <v>65.971943999999993</v>
      </c>
      <c r="I3147" s="52">
        <f t="shared" si="356"/>
        <v>0.78138036243041564</v>
      </c>
      <c r="J3147" s="52">
        <f t="shared" ca="1" si="357"/>
        <v>1</v>
      </c>
      <c r="K3147" s="48">
        <f t="shared" si="352"/>
        <v>67.819999999999993</v>
      </c>
      <c r="L3147" s="48">
        <f t="shared" si="353"/>
        <v>67.89</v>
      </c>
      <c r="M3147" s="48">
        <f t="shared" si="354"/>
        <v>65.95</v>
      </c>
      <c r="N3147" s="48">
        <f t="shared" si="355"/>
        <v>65.97</v>
      </c>
      <c r="O3147" s="49">
        <f t="shared" ca="1" si="358"/>
        <v>49845900</v>
      </c>
    </row>
    <row r="3148" spans="1:15" x14ac:dyDescent="0.25">
      <c r="A3148">
        <v>3133</v>
      </c>
      <c r="B3148" s="93">
        <v>37650</v>
      </c>
      <c r="C3148" s="48">
        <v>85.419998000000007</v>
      </c>
      <c r="D3148" s="48">
        <v>87.18</v>
      </c>
      <c r="E3148" s="48">
        <v>84.769997000000004</v>
      </c>
      <c r="F3148" s="48">
        <v>86.480002999999996</v>
      </c>
      <c r="G3148" s="49">
        <v>53712200</v>
      </c>
      <c r="H3148" s="48">
        <v>67.573775999999995</v>
      </c>
      <c r="I3148" s="52">
        <f t="shared" si="356"/>
        <v>0.7813803614229754</v>
      </c>
      <c r="J3148" s="52">
        <f t="shared" ca="1" si="357"/>
        <v>1</v>
      </c>
      <c r="K3148" s="48">
        <f t="shared" si="352"/>
        <v>66.75</v>
      </c>
      <c r="L3148" s="48">
        <f t="shared" si="353"/>
        <v>68.12</v>
      </c>
      <c r="M3148" s="48">
        <f t="shared" si="354"/>
        <v>66.239999999999995</v>
      </c>
      <c r="N3148" s="48">
        <f t="shared" si="355"/>
        <v>67.569999999999993</v>
      </c>
      <c r="O3148" s="49">
        <f t="shared" ca="1" si="358"/>
        <v>53712200</v>
      </c>
    </row>
    <row r="3149" spans="1:15" x14ac:dyDescent="0.25">
      <c r="A3149">
        <v>3134</v>
      </c>
      <c r="B3149" s="93">
        <v>37649</v>
      </c>
      <c r="C3149" s="48">
        <v>85.629997000000003</v>
      </c>
      <c r="D3149" s="48">
        <v>86.400002000000001</v>
      </c>
      <c r="E3149" s="48">
        <v>85.129997000000003</v>
      </c>
      <c r="F3149" s="48">
        <v>85.830001999999993</v>
      </c>
      <c r="G3149" s="49">
        <v>46929100</v>
      </c>
      <c r="H3149" s="48">
        <v>67.065877</v>
      </c>
      <c r="I3149" s="52">
        <f t="shared" si="356"/>
        <v>0.78138034996200989</v>
      </c>
      <c r="J3149" s="52">
        <f t="shared" ca="1" si="357"/>
        <v>1</v>
      </c>
      <c r="K3149" s="48">
        <f t="shared" si="352"/>
        <v>66.91</v>
      </c>
      <c r="L3149" s="48">
        <f t="shared" si="353"/>
        <v>67.510000000000005</v>
      </c>
      <c r="M3149" s="48">
        <f t="shared" si="354"/>
        <v>66.52</v>
      </c>
      <c r="N3149" s="48">
        <f t="shared" si="355"/>
        <v>67.069999999999993</v>
      </c>
      <c r="O3149" s="49">
        <f t="shared" ca="1" si="358"/>
        <v>46929100</v>
      </c>
    </row>
    <row r="3150" spans="1:15" x14ac:dyDescent="0.25">
      <c r="A3150">
        <v>3135</v>
      </c>
      <c r="B3150" s="93">
        <v>37648</v>
      </c>
      <c r="C3150" s="48">
        <v>85.730002999999996</v>
      </c>
      <c r="D3150" s="48">
        <v>86.800003000000004</v>
      </c>
      <c r="E3150" s="48">
        <v>84.5</v>
      </c>
      <c r="F3150" s="48">
        <v>85.199996999999996</v>
      </c>
      <c r="G3150" s="49">
        <v>57884400</v>
      </c>
      <c r="H3150" s="48">
        <v>66.573604000000003</v>
      </c>
      <c r="I3150" s="52">
        <f t="shared" si="356"/>
        <v>0.7813803561518905</v>
      </c>
      <c r="J3150" s="52">
        <f t="shared" ca="1" si="357"/>
        <v>1</v>
      </c>
      <c r="K3150" s="48">
        <f t="shared" si="352"/>
        <v>66.989999999999995</v>
      </c>
      <c r="L3150" s="48">
        <f t="shared" si="353"/>
        <v>67.819999999999993</v>
      </c>
      <c r="M3150" s="48">
        <f t="shared" si="354"/>
        <v>66.03</v>
      </c>
      <c r="N3150" s="48">
        <f t="shared" si="355"/>
        <v>66.569999999999993</v>
      </c>
      <c r="O3150" s="49">
        <f t="shared" ca="1" si="358"/>
        <v>57884400</v>
      </c>
    </row>
    <row r="3151" spans="1:15" x14ac:dyDescent="0.25">
      <c r="A3151">
        <v>3136</v>
      </c>
      <c r="B3151" s="93">
        <v>37645</v>
      </c>
      <c r="C3151" s="48">
        <v>88.589995999999999</v>
      </c>
      <c r="D3151" s="48">
        <v>88.68</v>
      </c>
      <c r="E3151" s="48">
        <v>86.169998000000007</v>
      </c>
      <c r="F3151" s="48">
        <v>86.379997000000003</v>
      </c>
      <c r="G3151" s="49">
        <v>68633900</v>
      </c>
      <c r="H3151" s="48">
        <v>67.495632999999998</v>
      </c>
      <c r="I3151" s="52">
        <f t="shared" si="356"/>
        <v>0.78138035823270513</v>
      </c>
      <c r="J3151" s="52">
        <f t="shared" ca="1" si="357"/>
        <v>1</v>
      </c>
      <c r="K3151" s="48">
        <f t="shared" si="352"/>
        <v>69.22</v>
      </c>
      <c r="L3151" s="48">
        <f t="shared" si="353"/>
        <v>69.290000000000006</v>
      </c>
      <c r="M3151" s="48">
        <f t="shared" si="354"/>
        <v>67.33</v>
      </c>
      <c r="N3151" s="48">
        <f t="shared" si="355"/>
        <v>67.5</v>
      </c>
      <c r="O3151" s="49">
        <f t="shared" ca="1" si="358"/>
        <v>68633900</v>
      </c>
    </row>
    <row r="3152" spans="1:15" x14ac:dyDescent="0.25">
      <c r="A3152">
        <v>3137</v>
      </c>
      <c r="B3152" s="93">
        <v>37644</v>
      </c>
      <c r="C3152" s="48">
        <v>88.75</v>
      </c>
      <c r="D3152" s="48">
        <v>89.379997000000003</v>
      </c>
      <c r="E3152" s="48">
        <v>87.949996999999996</v>
      </c>
      <c r="F3152" s="48">
        <v>88.709998999999996</v>
      </c>
      <c r="G3152" s="49">
        <v>55919800</v>
      </c>
      <c r="H3152" s="48">
        <v>69.316250999999994</v>
      </c>
      <c r="I3152" s="52">
        <f t="shared" si="356"/>
        <v>0.78138036051606763</v>
      </c>
      <c r="J3152" s="52">
        <f t="shared" ca="1" si="357"/>
        <v>1</v>
      </c>
      <c r="K3152" s="48">
        <f t="shared" ref="K3152:K3215" si="359">ROUND($I3152*C3152,2)</f>
        <v>69.349999999999994</v>
      </c>
      <c r="L3152" s="48">
        <f t="shared" ref="L3152:L3215" si="360">ROUND($I3152*D3152,2)</f>
        <v>69.84</v>
      </c>
      <c r="M3152" s="48">
        <f t="shared" ref="M3152:M3215" si="361">ROUND($I3152*E3152,2)</f>
        <v>68.72</v>
      </c>
      <c r="N3152" s="48">
        <f t="shared" ref="N3152:N3215" si="362">ROUND($I3152*F3152,2)</f>
        <v>69.319999999999993</v>
      </c>
      <c r="O3152" s="49">
        <f t="shared" ca="1" si="358"/>
        <v>55919800</v>
      </c>
    </row>
    <row r="3153" spans="1:15" x14ac:dyDescent="0.25">
      <c r="A3153">
        <v>3138</v>
      </c>
      <c r="B3153" s="93">
        <v>37643</v>
      </c>
      <c r="C3153" s="48">
        <v>88.769997000000004</v>
      </c>
      <c r="D3153" s="48">
        <v>89.800003000000004</v>
      </c>
      <c r="E3153" s="48">
        <v>88</v>
      </c>
      <c r="F3153" s="48">
        <v>88.169998000000007</v>
      </c>
      <c r="G3153" s="49">
        <v>42286500</v>
      </c>
      <c r="H3153" s="48">
        <v>68.894305000000003</v>
      </c>
      <c r="I3153" s="52">
        <f t="shared" si="356"/>
        <v>0.78138036251288101</v>
      </c>
      <c r="J3153" s="52">
        <f t="shared" ca="1" si="357"/>
        <v>1</v>
      </c>
      <c r="K3153" s="48">
        <f t="shared" si="359"/>
        <v>69.36</v>
      </c>
      <c r="L3153" s="48">
        <f t="shared" si="360"/>
        <v>70.17</v>
      </c>
      <c r="M3153" s="48">
        <f t="shared" si="361"/>
        <v>68.760000000000005</v>
      </c>
      <c r="N3153" s="48">
        <f t="shared" si="362"/>
        <v>68.89</v>
      </c>
      <c r="O3153" s="49">
        <f t="shared" ca="1" si="358"/>
        <v>42286500</v>
      </c>
    </row>
    <row r="3154" spans="1:15" x14ac:dyDescent="0.25">
      <c r="A3154">
        <v>3139</v>
      </c>
      <c r="B3154" s="93">
        <v>37642</v>
      </c>
      <c r="C3154" s="48">
        <v>90.870002999999997</v>
      </c>
      <c r="D3154" s="48">
        <v>90.919998000000007</v>
      </c>
      <c r="E3154" s="48">
        <v>88.949996999999996</v>
      </c>
      <c r="F3154" s="48">
        <v>89.25</v>
      </c>
      <c r="G3154" s="49">
        <v>36826200</v>
      </c>
      <c r="H3154" s="48">
        <v>69.738197</v>
      </c>
      <c r="I3154" s="52">
        <f t="shared" ref="I3154:I3217" si="363">H3154/F3154</f>
        <v>0.78138035854341736</v>
      </c>
      <c r="J3154" s="52">
        <f t="shared" ref="J3154:J3217" ca="1" si="364">INDEX(OFFSET($T$15,0,0,$S$13+1,1),MATCH(B3154,OFFSET($Q$15,0,0,$S$13+1,1),-1))</f>
        <v>1</v>
      </c>
      <c r="K3154" s="48">
        <f t="shared" si="359"/>
        <v>71</v>
      </c>
      <c r="L3154" s="48">
        <f t="shared" si="360"/>
        <v>71.040000000000006</v>
      </c>
      <c r="M3154" s="48">
        <f t="shared" si="361"/>
        <v>69.5</v>
      </c>
      <c r="N3154" s="48">
        <f t="shared" si="362"/>
        <v>69.739999999999995</v>
      </c>
      <c r="O3154" s="49">
        <f t="shared" ref="O3154:O3217" ca="1" si="365">G3154*J3154</f>
        <v>36826200</v>
      </c>
    </row>
    <row r="3155" spans="1:15" x14ac:dyDescent="0.25">
      <c r="A3155">
        <v>3140</v>
      </c>
      <c r="B3155" s="93">
        <v>37638</v>
      </c>
      <c r="C3155" s="48">
        <v>90.989998</v>
      </c>
      <c r="D3155" s="48">
        <v>92.300003000000004</v>
      </c>
      <c r="E3155" s="48">
        <v>90.150002000000001</v>
      </c>
      <c r="F3155" s="48">
        <v>90.660004000000001</v>
      </c>
      <c r="G3155" s="49">
        <v>35618300</v>
      </c>
      <c r="H3155" s="48">
        <v>70.839945999999998</v>
      </c>
      <c r="I3155" s="52">
        <f t="shared" si="363"/>
        <v>0.78138035378864534</v>
      </c>
      <c r="J3155" s="52">
        <f t="shared" ca="1" si="364"/>
        <v>1</v>
      </c>
      <c r="K3155" s="48">
        <f t="shared" si="359"/>
        <v>71.099999999999994</v>
      </c>
      <c r="L3155" s="48">
        <f t="shared" si="360"/>
        <v>72.12</v>
      </c>
      <c r="M3155" s="48">
        <f t="shared" si="361"/>
        <v>70.44</v>
      </c>
      <c r="N3155" s="48">
        <f t="shared" si="362"/>
        <v>70.84</v>
      </c>
      <c r="O3155" s="49">
        <f t="shared" ca="1" si="365"/>
        <v>35618300</v>
      </c>
    </row>
    <row r="3156" spans="1:15" x14ac:dyDescent="0.25">
      <c r="A3156">
        <v>3141</v>
      </c>
      <c r="B3156" s="93">
        <v>37637</v>
      </c>
      <c r="C3156" s="48">
        <v>92.5</v>
      </c>
      <c r="D3156" s="48">
        <v>92.93</v>
      </c>
      <c r="E3156" s="48">
        <v>91.449996999999996</v>
      </c>
      <c r="F3156" s="48">
        <v>92.019997000000004</v>
      </c>
      <c r="G3156" s="49">
        <v>44812100</v>
      </c>
      <c r="H3156" s="48">
        <v>71.902618000000004</v>
      </c>
      <c r="I3156" s="52">
        <f t="shared" si="363"/>
        <v>0.78138035583722087</v>
      </c>
      <c r="J3156" s="52">
        <f t="shared" ca="1" si="364"/>
        <v>1</v>
      </c>
      <c r="K3156" s="48">
        <f t="shared" si="359"/>
        <v>72.28</v>
      </c>
      <c r="L3156" s="48">
        <f t="shared" si="360"/>
        <v>72.61</v>
      </c>
      <c r="M3156" s="48">
        <f t="shared" si="361"/>
        <v>71.459999999999994</v>
      </c>
      <c r="N3156" s="48">
        <f t="shared" si="362"/>
        <v>71.900000000000006</v>
      </c>
      <c r="O3156" s="49">
        <f t="shared" ca="1" si="365"/>
        <v>44812100</v>
      </c>
    </row>
    <row r="3157" spans="1:15" x14ac:dyDescent="0.25">
      <c r="A3157">
        <v>3142</v>
      </c>
      <c r="B3157" s="93">
        <v>37636</v>
      </c>
      <c r="C3157" s="48">
        <v>93.540001000000004</v>
      </c>
      <c r="D3157" s="48">
        <v>93.57</v>
      </c>
      <c r="E3157" s="48">
        <v>91.910004000000001</v>
      </c>
      <c r="F3157" s="48">
        <v>92.400002000000001</v>
      </c>
      <c r="G3157" s="49">
        <v>33511800</v>
      </c>
      <c r="H3157" s="48">
        <v>72.199545999999998</v>
      </c>
      <c r="I3157" s="52">
        <f t="shared" si="363"/>
        <v>0.78138035105237336</v>
      </c>
      <c r="J3157" s="52">
        <f t="shared" ca="1" si="364"/>
        <v>1</v>
      </c>
      <c r="K3157" s="48">
        <f t="shared" si="359"/>
        <v>73.09</v>
      </c>
      <c r="L3157" s="48">
        <f t="shared" si="360"/>
        <v>73.11</v>
      </c>
      <c r="M3157" s="48">
        <f t="shared" si="361"/>
        <v>71.819999999999993</v>
      </c>
      <c r="N3157" s="48">
        <f t="shared" si="362"/>
        <v>72.2</v>
      </c>
      <c r="O3157" s="49">
        <f t="shared" ca="1" si="365"/>
        <v>33511800</v>
      </c>
    </row>
    <row r="3158" spans="1:15" x14ac:dyDescent="0.25">
      <c r="A3158">
        <v>3143</v>
      </c>
      <c r="B3158" s="93">
        <v>37635</v>
      </c>
      <c r="C3158" s="48">
        <v>92.690002000000007</v>
      </c>
      <c r="D3158" s="48">
        <v>93.830001999999993</v>
      </c>
      <c r="E3158" s="48">
        <v>92.410004000000001</v>
      </c>
      <c r="F3158" s="48">
        <v>93.330001999999993</v>
      </c>
      <c r="G3158" s="49">
        <v>30733000</v>
      </c>
      <c r="H3158" s="48">
        <v>72.926230000000004</v>
      </c>
      <c r="I3158" s="52">
        <f t="shared" si="363"/>
        <v>0.78138035398306338</v>
      </c>
      <c r="J3158" s="52">
        <f t="shared" ca="1" si="364"/>
        <v>1</v>
      </c>
      <c r="K3158" s="48">
        <f t="shared" si="359"/>
        <v>72.430000000000007</v>
      </c>
      <c r="L3158" s="48">
        <f t="shared" si="360"/>
        <v>73.319999999999993</v>
      </c>
      <c r="M3158" s="48">
        <f t="shared" si="361"/>
        <v>72.209999999999994</v>
      </c>
      <c r="N3158" s="48">
        <f t="shared" si="362"/>
        <v>72.930000000000007</v>
      </c>
      <c r="O3158" s="49">
        <f t="shared" ca="1" si="365"/>
        <v>30733000</v>
      </c>
    </row>
    <row r="3159" spans="1:15" x14ac:dyDescent="0.25">
      <c r="A3159">
        <v>3144</v>
      </c>
      <c r="B3159" s="93">
        <v>37634</v>
      </c>
      <c r="C3159" s="48">
        <v>93.540001000000004</v>
      </c>
      <c r="D3159" s="48">
        <v>93.860000999999997</v>
      </c>
      <c r="E3159" s="48">
        <v>92.440002000000007</v>
      </c>
      <c r="F3159" s="48">
        <v>93.029999000000004</v>
      </c>
      <c r="G3159" s="49">
        <v>31649900</v>
      </c>
      <c r="H3159" s="48">
        <v>72.691813999999994</v>
      </c>
      <c r="I3159" s="52">
        <f t="shared" si="363"/>
        <v>0.78138035882382406</v>
      </c>
      <c r="J3159" s="52">
        <f t="shared" ca="1" si="364"/>
        <v>1</v>
      </c>
      <c r="K3159" s="48">
        <f t="shared" si="359"/>
        <v>73.09</v>
      </c>
      <c r="L3159" s="48">
        <f t="shared" si="360"/>
        <v>73.34</v>
      </c>
      <c r="M3159" s="48">
        <f t="shared" si="361"/>
        <v>72.23</v>
      </c>
      <c r="N3159" s="48">
        <f t="shared" si="362"/>
        <v>72.69</v>
      </c>
      <c r="O3159" s="49">
        <f t="shared" ca="1" si="365"/>
        <v>31649900</v>
      </c>
    </row>
    <row r="3160" spans="1:15" x14ac:dyDescent="0.25">
      <c r="A3160">
        <v>3145</v>
      </c>
      <c r="B3160" s="93">
        <v>37631</v>
      </c>
      <c r="C3160" s="48">
        <v>91.949996999999996</v>
      </c>
      <c r="D3160" s="48">
        <v>93.639999000000003</v>
      </c>
      <c r="E3160" s="48">
        <v>91.800003000000004</v>
      </c>
      <c r="F3160" s="48">
        <v>93.059997999999993</v>
      </c>
      <c r="G3160" s="49">
        <v>37768900</v>
      </c>
      <c r="H3160" s="48">
        <v>72.715254000000002</v>
      </c>
      <c r="I3160" s="52">
        <f t="shared" si="363"/>
        <v>0.78138035206061374</v>
      </c>
      <c r="J3160" s="52">
        <f t="shared" ca="1" si="364"/>
        <v>1</v>
      </c>
      <c r="K3160" s="48">
        <f t="shared" si="359"/>
        <v>71.849999999999994</v>
      </c>
      <c r="L3160" s="48">
        <f t="shared" si="360"/>
        <v>73.17</v>
      </c>
      <c r="M3160" s="48">
        <f t="shared" si="361"/>
        <v>71.73</v>
      </c>
      <c r="N3160" s="48">
        <f t="shared" si="362"/>
        <v>72.72</v>
      </c>
      <c r="O3160" s="49">
        <f t="shared" ca="1" si="365"/>
        <v>37768900</v>
      </c>
    </row>
    <row r="3161" spans="1:15" x14ac:dyDescent="0.25">
      <c r="A3161">
        <v>3146</v>
      </c>
      <c r="B3161" s="93">
        <v>37630</v>
      </c>
      <c r="C3161" s="48">
        <v>91.82</v>
      </c>
      <c r="D3161" s="48">
        <v>93.18</v>
      </c>
      <c r="E3161" s="48">
        <v>91.410004000000001</v>
      </c>
      <c r="F3161" s="48">
        <v>92.809997999999993</v>
      </c>
      <c r="G3161" s="49">
        <v>34804900</v>
      </c>
      <c r="H3161" s="48">
        <v>72.519908999999998</v>
      </c>
      <c r="I3161" s="52">
        <f t="shared" si="363"/>
        <v>0.7813803530089507</v>
      </c>
      <c r="J3161" s="52">
        <f t="shared" ca="1" si="364"/>
        <v>1</v>
      </c>
      <c r="K3161" s="48">
        <f t="shared" si="359"/>
        <v>71.75</v>
      </c>
      <c r="L3161" s="48">
        <f t="shared" si="360"/>
        <v>72.81</v>
      </c>
      <c r="M3161" s="48">
        <f t="shared" si="361"/>
        <v>71.430000000000007</v>
      </c>
      <c r="N3161" s="48">
        <f t="shared" si="362"/>
        <v>72.52</v>
      </c>
      <c r="O3161" s="49">
        <f t="shared" ca="1" si="365"/>
        <v>34804900</v>
      </c>
    </row>
    <row r="3162" spans="1:15" x14ac:dyDescent="0.25">
      <c r="A3162">
        <v>3147</v>
      </c>
      <c r="B3162" s="93">
        <v>37629</v>
      </c>
      <c r="C3162" s="48">
        <v>92.199996999999996</v>
      </c>
      <c r="D3162" s="48">
        <v>92.400002000000001</v>
      </c>
      <c r="E3162" s="48">
        <v>91.050003000000004</v>
      </c>
      <c r="F3162" s="48">
        <v>91.389999000000003</v>
      </c>
      <c r="G3162" s="49">
        <v>38702200</v>
      </c>
      <c r="H3162" s="48">
        <v>71.410349999999994</v>
      </c>
      <c r="I3162" s="52">
        <f t="shared" si="363"/>
        <v>0.78138035650924986</v>
      </c>
      <c r="J3162" s="52">
        <f t="shared" ca="1" si="364"/>
        <v>1</v>
      </c>
      <c r="K3162" s="48">
        <f t="shared" si="359"/>
        <v>72.040000000000006</v>
      </c>
      <c r="L3162" s="48">
        <f t="shared" si="360"/>
        <v>72.2</v>
      </c>
      <c r="M3162" s="48">
        <f t="shared" si="361"/>
        <v>71.14</v>
      </c>
      <c r="N3162" s="48">
        <f t="shared" si="362"/>
        <v>71.41</v>
      </c>
      <c r="O3162" s="49">
        <f t="shared" ca="1" si="365"/>
        <v>38702200</v>
      </c>
    </row>
    <row r="3163" spans="1:15" x14ac:dyDescent="0.25">
      <c r="A3163">
        <v>3148</v>
      </c>
      <c r="B3163" s="93">
        <v>37628</v>
      </c>
      <c r="C3163" s="48">
        <v>92.900002000000001</v>
      </c>
      <c r="D3163" s="48">
        <v>93.370002999999997</v>
      </c>
      <c r="E3163" s="48">
        <v>92.199996999999996</v>
      </c>
      <c r="F3163" s="48">
        <v>92.730002999999996</v>
      </c>
      <c r="G3163" s="49">
        <v>38640400</v>
      </c>
      <c r="H3163" s="48">
        <v>72.457402999999999</v>
      </c>
      <c r="I3163" s="52">
        <f t="shared" si="363"/>
        <v>0.78138035863106792</v>
      </c>
      <c r="J3163" s="52">
        <f t="shared" ca="1" si="364"/>
        <v>1</v>
      </c>
      <c r="K3163" s="48">
        <f t="shared" si="359"/>
        <v>72.59</v>
      </c>
      <c r="L3163" s="48">
        <f t="shared" si="360"/>
        <v>72.959999999999994</v>
      </c>
      <c r="M3163" s="48">
        <f t="shared" si="361"/>
        <v>72.040000000000006</v>
      </c>
      <c r="N3163" s="48">
        <f t="shared" si="362"/>
        <v>72.459999999999994</v>
      </c>
      <c r="O3163" s="49">
        <f t="shared" ca="1" si="365"/>
        <v>38640400</v>
      </c>
    </row>
    <row r="3164" spans="1:15" x14ac:dyDescent="0.25">
      <c r="A3164">
        <v>3149</v>
      </c>
      <c r="B3164" s="93">
        <v>37627</v>
      </c>
      <c r="C3164" s="48">
        <v>91.239998</v>
      </c>
      <c r="D3164" s="48">
        <v>93.489998</v>
      </c>
      <c r="E3164" s="48">
        <v>91.169998000000007</v>
      </c>
      <c r="F3164" s="48">
        <v>92.959998999999996</v>
      </c>
      <c r="G3164" s="49">
        <v>40984500</v>
      </c>
      <c r="H3164" s="48">
        <v>72.637117000000003</v>
      </c>
      <c r="I3164" s="52">
        <f t="shared" si="363"/>
        <v>0.7813803547910968</v>
      </c>
      <c r="J3164" s="52">
        <f t="shared" ca="1" si="364"/>
        <v>1</v>
      </c>
      <c r="K3164" s="48">
        <f t="shared" si="359"/>
        <v>71.290000000000006</v>
      </c>
      <c r="L3164" s="48">
        <f t="shared" si="360"/>
        <v>73.05</v>
      </c>
      <c r="M3164" s="48">
        <f t="shared" si="361"/>
        <v>71.239999999999995</v>
      </c>
      <c r="N3164" s="48">
        <f t="shared" si="362"/>
        <v>72.64</v>
      </c>
      <c r="O3164" s="49">
        <f t="shared" ca="1" si="365"/>
        <v>40984500</v>
      </c>
    </row>
    <row r="3165" spans="1:15" x14ac:dyDescent="0.25">
      <c r="A3165">
        <v>3150</v>
      </c>
      <c r="B3165" s="93">
        <v>37624</v>
      </c>
      <c r="C3165" s="48">
        <v>90.910004000000001</v>
      </c>
      <c r="D3165" s="48">
        <v>91.379997000000003</v>
      </c>
      <c r="E3165" s="48">
        <v>90.5</v>
      </c>
      <c r="F3165" s="48">
        <v>91.349997999999999</v>
      </c>
      <c r="G3165" s="49">
        <v>32222600</v>
      </c>
      <c r="H3165" s="48">
        <v>71.379093999999995</v>
      </c>
      <c r="I3165" s="52">
        <f t="shared" si="363"/>
        <v>0.78138035646152937</v>
      </c>
      <c r="J3165" s="52">
        <f t="shared" ca="1" si="364"/>
        <v>1</v>
      </c>
      <c r="K3165" s="48">
        <f t="shared" si="359"/>
        <v>71.040000000000006</v>
      </c>
      <c r="L3165" s="48">
        <f t="shared" si="360"/>
        <v>71.400000000000006</v>
      </c>
      <c r="M3165" s="48">
        <f t="shared" si="361"/>
        <v>70.709999999999994</v>
      </c>
      <c r="N3165" s="48">
        <f t="shared" si="362"/>
        <v>71.38</v>
      </c>
      <c r="O3165" s="49">
        <f t="shared" ca="1" si="365"/>
        <v>32222600</v>
      </c>
    </row>
    <row r="3166" spans="1:15" x14ac:dyDescent="0.25">
      <c r="A3166">
        <v>3151</v>
      </c>
      <c r="B3166" s="93">
        <v>37623</v>
      </c>
      <c r="C3166" s="48">
        <v>88.849997999999999</v>
      </c>
      <c r="D3166" s="48">
        <v>91.300003000000004</v>
      </c>
      <c r="E3166" s="48">
        <v>88.540001000000004</v>
      </c>
      <c r="F3166" s="48">
        <v>91.07</v>
      </c>
      <c r="G3166" s="49">
        <v>44516300</v>
      </c>
      <c r="H3166" s="48">
        <v>71.160308999999998</v>
      </c>
      <c r="I3166" s="52">
        <f t="shared" si="363"/>
        <v>0.78138035577028664</v>
      </c>
      <c r="J3166" s="52">
        <f t="shared" ca="1" si="364"/>
        <v>1</v>
      </c>
      <c r="K3166" s="48">
        <f t="shared" si="359"/>
        <v>69.430000000000007</v>
      </c>
      <c r="L3166" s="48">
        <f t="shared" si="360"/>
        <v>71.34</v>
      </c>
      <c r="M3166" s="48">
        <f t="shared" si="361"/>
        <v>69.180000000000007</v>
      </c>
      <c r="N3166" s="48">
        <f t="shared" si="362"/>
        <v>71.16</v>
      </c>
      <c r="O3166" s="49">
        <f t="shared" ca="1" si="365"/>
        <v>44516300</v>
      </c>
    </row>
    <row r="3167" spans="1:15" x14ac:dyDescent="0.25">
      <c r="A3167">
        <v>3152</v>
      </c>
      <c r="B3167" s="93">
        <v>37621</v>
      </c>
      <c r="C3167" s="48">
        <v>87.989998</v>
      </c>
      <c r="D3167" s="48">
        <v>88.43</v>
      </c>
      <c r="E3167" s="48">
        <v>87.110000999999997</v>
      </c>
      <c r="F3167" s="48">
        <v>88.230002999999996</v>
      </c>
      <c r="G3167" s="49">
        <v>34036600</v>
      </c>
      <c r="H3167" s="48">
        <v>68.941191000000003</v>
      </c>
      <c r="I3167" s="52">
        <f t="shared" si="363"/>
        <v>0.78138035425432328</v>
      </c>
      <c r="J3167" s="52">
        <f t="shared" ca="1" si="364"/>
        <v>1</v>
      </c>
      <c r="K3167" s="48">
        <f t="shared" si="359"/>
        <v>68.75</v>
      </c>
      <c r="L3167" s="48">
        <f t="shared" si="360"/>
        <v>69.099999999999994</v>
      </c>
      <c r="M3167" s="48">
        <f t="shared" si="361"/>
        <v>68.069999999999993</v>
      </c>
      <c r="N3167" s="48">
        <f t="shared" si="362"/>
        <v>68.94</v>
      </c>
      <c r="O3167" s="49">
        <f t="shared" ca="1" si="365"/>
        <v>34036600</v>
      </c>
    </row>
    <row r="3168" spans="1:15" x14ac:dyDescent="0.25">
      <c r="A3168">
        <v>3153</v>
      </c>
      <c r="B3168" s="93">
        <v>37620</v>
      </c>
      <c r="C3168" s="48">
        <v>87.790001000000004</v>
      </c>
      <c r="D3168" s="48">
        <v>88.470000999999996</v>
      </c>
      <c r="E3168" s="48">
        <v>87.220000999999996</v>
      </c>
      <c r="F3168" s="48">
        <v>88.110000999999997</v>
      </c>
      <c r="G3168" s="49">
        <v>29968000</v>
      </c>
      <c r="H3168" s="48">
        <v>68.847424000000004</v>
      </c>
      <c r="I3168" s="52">
        <f t="shared" si="363"/>
        <v>0.7813803565840387</v>
      </c>
      <c r="J3168" s="52">
        <f t="shared" ca="1" si="364"/>
        <v>1</v>
      </c>
      <c r="K3168" s="48">
        <f t="shared" si="359"/>
        <v>68.599999999999994</v>
      </c>
      <c r="L3168" s="48">
        <f t="shared" si="360"/>
        <v>69.13</v>
      </c>
      <c r="M3168" s="48">
        <f t="shared" si="361"/>
        <v>68.150000000000006</v>
      </c>
      <c r="N3168" s="48">
        <f t="shared" si="362"/>
        <v>68.849999999999994</v>
      </c>
      <c r="O3168" s="49">
        <f t="shared" ca="1" si="365"/>
        <v>29968000</v>
      </c>
    </row>
    <row r="3169" spans="1:15" x14ac:dyDescent="0.25">
      <c r="A3169">
        <v>3154</v>
      </c>
      <c r="B3169" s="93">
        <v>37617</v>
      </c>
      <c r="C3169" s="48">
        <v>88.959998999999996</v>
      </c>
      <c r="D3169" s="48">
        <v>89.290001000000004</v>
      </c>
      <c r="E3169" s="48">
        <v>87.379997000000003</v>
      </c>
      <c r="F3169" s="48">
        <v>87.379997000000003</v>
      </c>
      <c r="G3169" s="49">
        <v>22205700</v>
      </c>
      <c r="H3169" s="48">
        <v>68.277012999999997</v>
      </c>
      <c r="I3169" s="52">
        <f t="shared" si="363"/>
        <v>0.78138035413299445</v>
      </c>
      <c r="J3169" s="52">
        <f t="shared" ca="1" si="364"/>
        <v>1</v>
      </c>
      <c r="K3169" s="48">
        <f t="shared" si="359"/>
        <v>69.510000000000005</v>
      </c>
      <c r="L3169" s="48">
        <f t="shared" si="360"/>
        <v>69.77</v>
      </c>
      <c r="M3169" s="48">
        <f t="shared" si="361"/>
        <v>68.28</v>
      </c>
      <c r="N3169" s="48">
        <f t="shared" si="362"/>
        <v>68.28</v>
      </c>
      <c r="O3169" s="49">
        <f t="shared" ca="1" si="365"/>
        <v>22205700</v>
      </c>
    </row>
    <row r="3170" spans="1:15" x14ac:dyDescent="0.25">
      <c r="A3170">
        <v>3155</v>
      </c>
      <c r="B3170" s="93">
        <v>37616</v>
      </c>
      <c r="C3170" s="48">
        <v>89.699996999999996</v>
      </c>
      <c r="D3170" s="48">
        <v>90.610000999999997</v>
      </c>
      <c r="E3170" s="48">
        <v>88.839995999999999</v>
      </c>
      <c r="F3170" s="48">
        <v>89.389999000000003</v>
      </c>
      <c r="G3170" s="49">
        <v>17485600</v>
      </c>
      <c r="H3170" s="48">
        <v>69.847588999999999</v>
      </c>
      <c r="I3170" s="52">
        <f t="shared" si="363"/>
        <v>0.78138035329880695</v>
      </c>
      <c r="J3170" s="52">
        <f t="shared" ca="1" si="364"/>
        <v>1</v>
      </c>
      <c r="K3170" s="48">
        <f t="shared" si="359"/>
        <v>70.09</v>
      </c>
      <c r="L3170" s="48">
        <f t="shared" si="360"/>
        <v>70.8</v>
      </c>
      <c r="M3170" s="48">
        <f t="shared" si="361"/>
        <v>69.42</v>
      </c>
      <c r="N3170" s="48">
        <f t="shared" si="362"/>
        <v>69.849999999999994</v>
      </c>
      <c r="O3170" s="49">
        <f t="shared" ca="1" si="365"/>
        <v>17485600</v>
      </c>
    </row>
    <row r="3171" spans="1:15" x14ac:dyDescent="0.25">
      <c r="A3171">
        <v>3156</v>
      </c>
      <c r="B3171" s="93">
        <v>37614</v>
      </c>
      <c r="C3171" s="48">
        <v>89.589995999999999</v>
      </c>
      <c r="D3171" s="48">
        <v>89.860000999999997</v>
      </c>
      <c r="E3171" s="48">
        <v>89.25</v>
      </c>
      <c r="F3171" s="48">
        <v>89.349997999999999</v>
      </c>
      <c r="G3171" s="49">
        <v>10937000</v>
      </c>
      <c r="H3171" s="48">
        <v>69.816333999999998</v>
      </c>
      <c r="I3171" s="52">
        <f t="shared" si="363"/>
        <v>0.78138036444052295</v>
      </c>
      <c r="J3171" s="52">
        <f t="shared" ca="1" si="364"/>
        <v>1</v>
      </c>
      <c r="K3171" s="48">
        <f t="shared" si="359"/>
        <v>70</v>
      </c>
      <c r="L3171" s="48">
        <f t="shared" si="360"/>
        <v>70.209999999999994</v>
      </c>
      <c r="M3171" s="48">
        <f t="shared" si="361"/>
        <v>69.739999999999995</v>
      </c>
      <c r="N3171" s="48">
        <f t="shared" si="362"/>
        <v>69.819999999999993</v>
      </c>
      <c r="O3171" s="49">
        <f t="shared" ca="1" si="365"/>
        <v>10937000</v>
      </c>
    </row>
    <row r="3172" spans="1:15" x14ac:dyDescent="0.25">
      <c r="A3172">
        <v>3157</v>
      </c>
      <c r="B3172" s="93">
        <v>37613</v>
      </c>
      <c r="C3172" s="48">
        <v>89.589995999999999</v>
      </c>
      <c r="D3172" s="48">
        <v>90.470000999999996</v>
      </c>
      <c r="E3172" s="48">
        <v>89.309997999999993</v>
      </c>
      <c r="F3172" s="48">
        <v>90.019997000000004</v>
      </c>
      <c r="G3172" s="49">
        <v>22599300</v>
      </c>
      <c r="H3172" s="48">
        <v>70.339856999999995</v>
      </c>
      <c r="I3172" s="52">
        <f t="shared" si="363"/>
        <v>0.78138035263431516</v>
      </c>
      <c r="J3172" s="52">
        <f t="shared" ca="1" si="364"/>
        <v>1</v>
      </c>
      <c r="K3172" s="48">
        <f t="shared" si="359"/>
        <v>70</v>
      </c>
      <c r="L3172" s="48">
        <f t="shared" si="360"/>
        <v>70.69</v>
      </c>
      <c r="M3172" s="48">
        <f t="shared" si="361"/>
        <v>69.790000000000006</v>
      </c>
      <c r="N3172" s="48">
        <f t="shared" si="362"/>
        <v>70.34</v>
      </c>
      <c r="O3172" s="49">
        <f t="shared" ca="1" si="365"/>
        <v>22599300</v>
      </c>
    </row>
    <row r="3173" spans="1:15" x14ac:dyDescent="0.25">
      <c r="A3173">
        <v>3158</v>
      </c>
      <c r="B3173" s="93">
        <v>37610</v>
      </c>
      <c r="C3173" s="48">
        <v>89.199996999999996</v>
      </c>
      <c r="D3173" s="48">
        <v>90.019997000000004</v>
      </c>
      <c r="E3173" s="48">
        <v>89.099997999999999</v>
      </c>
      <c r="F3173" s="48">
        <v>89.989998</v>
      </c>
      <c r="G3173" s="49">
        <v>31176900</v>
      </c>
      <c r="H3173" s="48">
        <v>70.316417000000001</v>
      </c>
      <c r="I3173" s="52">
        <f t="shared" si="363"/>
        <v>0.78138035962618868</v>
      </c>
      <c r="J3173" s="52">
        <f t="shared" ca="1" si="364"/>
        <v>1</v>
      </c>
      <c r="K3173" s="48">
        <f t="shared" si="359"/>
        <v>69.7</v>
      </c>
      <c r="L3173" s="48">
        <f t="shared" si="360"/>
        <v>70.34</v>
      </c>
      <c r="M3173" s="48">
        <f t="shared" si="361"/>
        <v>69.62</v>
      </c>
      <c r="N3173" s="48">
        <f t="shared" si="362"/>
        <v>70.319999999999993</v>
      </c>
      <c r="O3173" s="49">
        <f t="shared" ca="1" si="365"/>
        <v>31176900</v>
      </c>
    </row>
    <row r="3174" spans="1:15" x14ac:dyDescent="0.25">
      <c r="A3174">
        <v>3159</v>
      </c>
      <c r="B3174" s="93">
        <v>37609</v>
      </c>
      <c r="C3174" s="48">
        <v>89.349997999999999</v>
      </c>
      <c r="D3174" s="48">
        <v>90.699996999999996</v>
      </c>
      <c r="E3174" s="48">
        <v>88.599997999999999</v>
      </c>
      <c r="F3174" s="48">
        <v>89.160004000000001</v>
      </c>
      <c r="G3174" s="49">
        <v>39264200</v>
      </c>
      <c r="H3174" s="48">
        <v>69.327194000000006</v>
      </c>
      <c r="I3174" s="52">
        <f t="shared" si="363"/>
        <v>0.77755934151819917</v>
      </c>
      <c r="J3174" s="52">
        <f t="shared" ca="1" si="364"/>
        <v>1</v>
      </c>
      <c r="K3174" s="48">
        <f t="shared" si="359"/>
        <v>69.47</v>
      </c>
      <c r="L3174" s="48">
        <f t="shared" si="360"/>
        <v>70.52</v>
      </c>
      <c r="M3174" s="48">
        <f t="shared" si="361"/>
        <v>68.89</v>
      </c>
      <c r="N3174" s="48">
        <f t="shared" si="362"/>
        <v>69.33</v>
      </c>
      <c r="O3174" s="49">
        <f t="shared" ca="1" si="365"/>
        <v>39264200</v>
      </c>
    </row>
    <row r="3175" spans="1:15" x14ac:dyDescent="0.25">
      <c r="A3175">
        <v>3160</v>
      </c>
      <c r="B3175" s="93">
        <v>37608</v>
      </c>
      <c r="C3175" s="48">
        <v>90.32</v>
      </c>
      <c r="D3175" s="48">
        <v>90.400002000000001</v>
      </c>
      <c r="E3175" s="48">
        <v>89.330001999999993</v>
      </c>
      <c r="F3175" s="48">
        <v>89.800003000000004</v>
      </c>
      <c r="G3175" s="49">
        <v>35612600</v>
      </c>
      <c r="H3175" s="48">
        <v>69.824831000000003</v>
      </c>
      <c r="I3175" s="52">
        <f t="shared" si="363"/>
        <v>0.77755933927975485</v>
      </c>
      <c r="J3175" s="52">
        <f t="shared" ca="1" si="364"/>
        <v>1</v>
      </c>
      <c r="K3175" s="48">
        <f t="shared" si="359"/>
        <v>70.23</v>
      </c>
      <c r="L3175" s="48">
        <f t="shared" si="360"/>
        <v>70.290000000000006</v>
      </c>
      <c r="M3175" s="48">
        <f t="shared" si="361"/>
        <v>69.459999999999994</v>
      </c>
      <c r="N3175" s="48">
        <f t="shared" si="362"/>
        <v>69.819999999999993</v>
      </c>
      <c r="O3175" s="49">
        <f t="shared" ca="1" si="365"/>
        <v>35612600</v>
      </c>
    </row>
    <row r="3176" spans="1:15" x14ac:dyDescent="0.25">
      <c r="A3176">
        <v>3161</v>
      </c>
      <c r="B3176" s="93">
        <v>37607</v>
      </c>
      <c r="C3176" s="48">
        <v>91.370002999999997</v>
      </c>
      <c r="D3176" s="48">
        <v>91.739998</v>
      </c>
      <c r="E3176" s="48">
        <v>90.739998</v>
      </c>
      <c r="F3176" s="48">
        <v>90.849997999999999</v>
      </c>
      <c r="G3176" s="49">
        <v>32353900</v>
      </c>
      <c r="H3176" s="48">
        <v>70.641265000000004</v>
      </c>
      <c r="I3176" s="52">
        <f t="shared" si="363"/>
        <v>0.77755934568099827</v>
      </c>
      <c r="J3176" s="52">
        <f t="shared" ca="1" si="364"/>
        <v>1</v>
      </c>
      <c r="K3176" s="48">
        <f t="shared" si="359"/>
        <v>71.05</v>
      </c>
      <c r="L3176" s="48">
        <f t="shared" si="360"/>
        <v>71.33</v>
      </c>
      <c r="M3176" s="48">
        <f t="shared" si="361"/>
        <v>70.56</v>
      </c>
      <c r="N3176" s="48">
        <f t="shared" si="362"/>
        <v>70.64</v>
      </c>
      <c r="O3176" s="49">
        <f t="shared" ca="1" si="365"/>
        <v>32353900</v>
      </c>
    </row>
    <row r="3177" spans="1:15" x14ac:dyDescent="0.25">
      <c r="A3177">
        <v>3162</v>
      </c>
      <c r="B3177" s="93">
        <v>37606</v>
      </c>
      <c r="C3177" s="48">
        <v>89.82</v>
      </c>
      <c r="D3177" s="48">
        <v>91.790001000000004</v>
      </c>
      <c r="E3177" s="48">
        <v>89.660004000000001</v>
      </c>
      <c r="F3177" s="48">
        <v>91.650002000000001</v>
      </c>
      <c r="G3177" s="49">
        <v>37098400</v>
      </c>
      <c r="H3177" s="48">
        <v>71.263315000000006</v>
      </c>
      <c r="I3177" s="52">
        <f t="shared" si="363"/>
        <v>0.77755933927857424</v>
      </c>
      <c r="J3177" s="52">
        <f t="shared" ca="1" si="364"/>
        <v>1</v>
      </c>
      <c r="K3177" s="48">
        <f t="shared" si="359"/>
        <v>69.84</v>
      </c>
      <c r="L3177" s="48">
        <f t="shared" si="360"/>
        <v>71.37</v>
      </c>
      <c r="M3177" s="48">
        <f t="shared" si="361"/>
        <v>69.72</v>
      </c>
      <c r="N3177" s="48">
        <f t="shared" si="362"/>
        <v>71.260000000000005</v>
      </c>
      <c r="O3177" s="49">
        <f t="shared" ca="1" si="365"/>
        <v>37098400</v>
      </c>
    </row>
    <row r="3178" spans="1:15" x14ac:dyDescent="0.25">
      <c r="A3178">
        <v>3163</v>
      </c>
      <c r="B3178" s="93">
        <v>37603</v>
      </c>
      <c r="C3178" s="48">
        <v>89.910004000000001</v>
      </c>
      <c r="D3178" s="48">
        <v>90.480002999999996</v>
      </c>
      <c r="E3178" s="48">
        <v>89.269997000000004</v>
      </c>
      <c r="F3178" s="48">
        <v>89.339995999999999</v>
      </c>
      <c r="G3178" s="49">
        <v>36862200</v>
      </c>
      <c r="H3178" s="48">
        <v>69.467149000000006</v>
      </c>
      <c r="I3178" s="52">
        <f t="shared" si="363"/>
        <v>0.77755934755134759</v>
      </c>
      <c r="J3178" s="52">
        <f t="shared" ca="1" si="364"/>
        <v>1</v>
      </c>
      <c r="K3178" s="48">
        <f t="shared" si="359"/>
        <v>69.91</v>
      </c>
      <c r="L3178" s="48">
        <f t="shared" si="360"/>
        <v>70.349999999999994</v>
      </c>
      <c r="M3178" s="48">
        <f t="shared" si="361"/>
        <v>69.41</v>
      </c>
      <c r="N3178" s="48">
        <f t="shared" si="362"/>
        <v>69.47</v>
      </c>
      <c r="O3178" s="49">
        <f t="shared" ca="1" si="365"/>
        <v>36862200</v>
      </c>
    </row>
    <row r="3179" spans="1:15" x14ac:dyDescent="0.25">
      <c r="A3179">
        <v>3164</v>
      </c>
      <c r="B3179" s="93">
        <v>37602</v>
      </c>
      <c r="C3179" s="48">
        <v>91.199996999999996</v>
      </c>
      <c r="D3179" s="48">
        <v>91.489998</v>
      </c>
      <c r="E3179" s="48">
        <v>90.199996999999996</v>
      </c>
      <c r="F3179" s="48">
        <v>90.769997000000004</v>
      </c>
      <c r="G3179" s="49">
        <v>34465600</v>
      </c>
      <c r="H3179" s="48">
        <v>70.579059000000001</v>
      </c>
      <c r="I3179" s="52">
        <f t="shared" si="363"/>
        <v>0.77755934045034725</v>
      </c>
      <c r="J3179" s="52">
        <f t="shared" ca="1" si="364"/>
        <v>1</v>
      </c>
      <c r="K3179" s="48">
        <f t="shared" si="359"/>
        <v>70.91</v>
      </c>
      <c r="L3179" s="48">
        <f t="shared" si="360"/>
        <v>71.14</v>
      </c>
      <c r="M3179" s="48">
        <f t="shared" si="361"/>
        <v>70.14</v>
      </c>
      <c r="N3179" s="48">
        <f t="shared" si="362"/>
        <v>70.58</v>
      </c>
      <c r="O3179" s="49">
        <f t="shared" ca="1" si="365"/>
        <v>34465600</v>
      </c>
    </row>
    <row r="3180" spans="1:15" x14ac:dyDescent="0.25">
      <c r="A3180">
        <v>3165</v>
      </c>
      <c r="B3180" s="93">
        <v>37601</v>
      </c>
      <c r="C3180" s="48">
        <v>90.419998000000007</v>
      </c>
      <c r="D3180" s="48">
        <v>91.620002999999997</v>
      </c>
      <c r="E3180" s="48">
        <v>90.160004000000001</v>
      </c>
      <c r="F3180" s="48">
        <v>90.779999000000004</v>
      </c>
      <c r="G3180" s="49">
        <v>39201000</v>
      </c>
      <c r="H3180" s="48">
        <v>70.586836000000005</v>
      </c>
      <c r="I3180" s="52">
        <f t="shared" si="363"/>
        <v>0.77755933881426897</v>
      </c>
      <c r="J3180" s="52">
        <f t="shared" ca="1" si="364"/>
        <v>1</v>
      </c>
      <c r="K3180" s="48">
        <f t="shared" si="359"/>
        <v>70.31</v>
      </c>
      <c r="L3180" s="48">
        <f t="shared" si="360"/>
        <v>71.239999999999995</v>
      </c>
      <c r="M3180" s="48">
        <f t="shared" si="361"/>
        <v>70.099999999999994</v>
      </c>
      <c r="N3180" s="48">
        <f t="shared" si="362"/>
        <v>70.59</v>
      </c>
      <c r="O3180" s="49">
        <f t="shared" ca="1" si="365"/>
        <v>39201000</v>
      </c>
    </row>
    <row r="3181" spans="1:15" x14ac:dyDescent="0.25">
      <c r="A3181">
        <v>3166</v>
      </c>
      <c r="B3181" s="93">
        <v>37600</v>
      </c>
      <c r="C3181" s="48">
        <v>90.019997000000004</v>
      </c>
      <c r="D3181" s="48">
        <v>91.099997999999999</v>
      </c>
      <c r="E3181" s="48">
        <v>89.760002</v>
      </c>
      <c r="F3181" s="48">
        <v>90.699996999999996</v>
      </c>
      <c r="G3181" s="49">
        <v>33319900</v>
      </c>
      <c r="H3181" s="48">
        <v>70.524630000000002</v>
      </c>
      <c r="I3181" s="52">
        <f t="shared" si="363"/>
        <v>0.7775593421463951</v>
      </c>
      <c r="J3181" s="52">
        <f t="shared" ca="1" si="364"/>
        <v>1</v>
      </c>
      <c r="K3181" s="48">
        <f t="shared" si="359"/>
        <v>70</v>
      </c>
      <c r="L3181" s="48">
        <f t="shared" si="360"/>
        <v>70.84</v>
      </c>
      <c r="M3181" s="48">
        <f t="shared" si="361"/>
        <v>69.790000000000006</v>
      </c>
      <c r="N3181" s="48">
        <f t="shared" si="362"/>
        <v>70.52</v>
      </c>
      <c r="O3181" s="49">
        <f t="shared" ca="1" si="365"/>
        <v>33319900</v>
      </c>
    </row>
    <row r="3182" spans="1:15" x14ac:dyDescent="0.25">
      <c r="A3182">
        <v>3167</v>
      </c>
      <c r="B3182" s="93">
        <v>37599</v>
      </c>
      <c r="C3182" s="48">
        <v>91.07</v>
      </c>
      <c r="D3182" s="48">
        <v>91.459998999999996</v>
      </c>
      <c r="E3182" s="48">
        <v>89.480002999999996</v>
      </c>
      <c r="F3182" s="48">
        <v>89.5</v>
      </c>
      <c r="G3182" s="49">
        <v>36789600</v>
      </c>
      <c r="H3182" s="48">
        <v>69.591560999999999</v>
      </c>
      <c r="I3182" s="52">
        <f t="shared" si="363"/>
        <v>0.77755934078212285</v>
      </c>
      <c r="J3182" s="52">
        <f t="shared" ca="1" si="364"/>
        <v>1</v>
      </c>
      <c r="K3182" s="48">
        <f t="shared" si="359"/>
        <v>70.81</v>
      </c>
      <c r="L3182" s="48">
        <f t="shared" si="360"/>
        <v>71.12</v>
      </c>
      <c r="M3182" s="48">
        <f t="shared" si="361"/>
        <v>69.58</v>
      </c>
      <c r="N3182" s="48">
        <f t="shared" si="362"/>
        <v>69.59</v>
      </c>
      <c r="O3182" s="49">
        <f t="shared" ca="1" si="365"/>
        <v>36789600</v>
      </c>
    </row>
    <row r="3183" spans="1:15" x14ac:dyDescent="0.25">
      <c r="A3183">
        <v>3168</v>
      </c>
      <c r="B3183" s="93">
        <v>37596</v>
      </c>
      <c r="C3183" s="48">
        <v>90.120002999999997</v>
      </c>
      <c r="D3183" s="48">
        <v>92.169998000000007</v>
      </c>
      <c r="E3183" s="48">
        <v>89.980002999999996</v>
      </c>
      <c r="F3183" s="48">
        <v>92.029999000000004</v>
      </c>
      <c r="G3183" s="49">
        <v>49824100</v>
      </c>
      <c r="H3183" s="48">
        <v>71.558785</v>
      </c>
      <c r="I3183" s="52">
        <f t="shared" si="363"/>
        <v>0.77755933692882029</v>
      </c>
      <c r="J3183" s="52">
        <f t="shared" ca="1" si="364"/>
        <v>1</v>
      </c>
      <c r="K3183" s="48">
        <f t="shared" si="359"/>
        <v>70.069999999999993</v>
      </c>
      <c r="L3183" s="48">
        <f t="shared" si="360"/>
        <v>71.67</v>
      </c>
      <c r="M3183" s="48">
        <f t="shared" si="361"/>
        <v>69.959999999999994</v>
      </c>
      <c r="N3183" s="48">
        <f t="shared" si="362"/>
        <v>71.56</v>
      </c>
      <c r="O3183" s="49">
        <f t="shared" ca="1" si="365"/>
        <v>49824100</v>
      </c>
    </row>
    <row r="3184" spans="1:15" x14ac:dyDescent="0.25">
      <c r="A3184">
        <v>3169</v>
      </c>
      <c r="B3184" s="93">
        <v>37595</v>
      </c>
      <c r="C3184" s="48">
        <v>92.730002999999996</v>
      </c>
      <c r="D3184" s="48">
        <v>92.800003000000004</v>
      </c>
      <c r="E3184" s="48">
        <v>91.099997999999999</v>
      </c>
      <c r="F3184" s="48">
        <v>91.43</v>
      </c>
      <c r="G3184" s="49">
        <v>36724900</v>
      </c>
      <c r="H3184" s="48">
        <v>71.092251000000005</v>
      </c>
      <c r="I3184" s="52">
        <f t="shared" si="363"/>
        <v>0.77755934594771958</v>
      </c>
      <c r="J3184" s="52">
        <f t="shared" ca="1" si="364"/>
        <v>1</v>
      </c>
      <c r="K3184" s="48">
        <f t="shared" si="359"/>
        <v>72.099999999999994</v>
      </c>
      <c r="L3184" s="48">
        <f t="shared" si="360"/>
        <v>72.16</v>
      </c>
      <c r="M3184" s="48">
        <f t="shared" si="361"/>
        <v>70.84</v>
      </c>
      <c r="N3184" s="48">
        <f t="shared" si="362"/>
        <v>71.09</v>
      </c>
      <c r="O3184" s="49">
        <f t="shared" ca="1" si="365"/>
        <v>36724900</v>
      </c>
    </row>
    <row r="3185" spans="1:15" x14ac:dyDescent="0.25">
      <c r="A3185">
        <v>3170</v>
      </c>
      <c r="B3185" s="93">
        <v>37594</v>
      </c>
      <c r="C3185" s="48">
        <v>91.769997000000004</v>
      </c>
      <c r="D3185" s="48">
        <v>93.139999000000003</v>
      </c>
      <c r="E3185" s="48">
        <v>91.43</v>
      </c>
      <c r="F3185" s="48">
        <v>92.449996999999996</v>
      </c>
      <c r="G3185" s="49">
        <v>64040800</v>
      </c>
      <c r="H3185" s="48">
        <v>71.885358999999994</v>
      </c>
      <c r="I3185" s="52">
        <f t="shared" si="363"/>
        <v>0.77755934378234748</v>
      </c>
      <c r="J3185" s="52">
        <f t="shared" ca="1" si="364"/>
        <v>1</v>
      </c>
      <c r="K3185" s="48">
        <f t="shared" si="359"/>
        <v>71.36</v>
      </c>
      <c r="L3185" s="48">
        <f t="shared" si="360"/>
        <v>72.42</v>
      </c>
      <c r="M3185" s="48">
        <f t="shared" si="361"/>
        <v>71.09</v>
      </c>
      <c r="N3185" s="48">
        <f t="shared" si="362"/>
        <v>71.89</v>
      </c>
      <c r="O3185" s="49">
        <f t="shared" ca="1" si="365"/>
        <v>64040800</v>
      </c>
    </row>
    <row r="3186" spans="1:15" x14ac:dyDescent="0.25">
      <c r="A3186">
        <v>3171</v>
      </c>
      <c r="B3186" s="93">
        <v>37593</v>
      </c>
      <c r="C3186" s="48">
        <v>93.25</v>
      </c>
      <c r="D3186" s="48">
        <v>93.400002000000001</v>
      </c>
      <c r="E3186" s="48">
        <v>92.349997999999999</v>
      </c>
      <c r="F3186" s="48">
        <v>92.870002999999997</v>
      </c>
      <c r="G3186" s="49">
        <v>34407700</v>
      </c>
      <c r="H3186" s="48">
        <v>72.211938000000004</v>
      </c>
      <c r="I3186" s="52">
        <f t="shared" si="363"/>
        <v>0.7775593374321309</v>
      </c>
      <c r="J3186" s="52">
        <f t="shared" ca="1" si="364"/>
        <v>1</v>
      </c>
      <c r="K3186" s="48">
        <f t="shared" si="359"/>
        <v>72.510000000000005</v>
      </c>
      <c r="L3186" s="48">
        <f t="shared" si="360"/>
        <v>72.62</v>
      </c>
      <c r="M3186" s="48">
        <f t="shared" si="361"/>
        <v>71.81</v>
      </c>
      <c r="N3186" s="48">
        <f t="shared" si="362"/>
        <v>72.209999999999994</v>
      </c>
      <c r="O3186" s="49">
        <f t="shared" ca="1" si="365"/>
        <v>34407700</v>
      </c>
    </row>
    <row r="3187" spans="1:15" x14ac:dyDescent="0.25">
      <c r="A3187">
        <v>3172</v>
      </c>
      <c r="B3187" s="93">
        <v>37592</v>
      </c>
      <c r="C3187" s="48">
        <v>95.470000999999996</v>
      </c>
      <c r="D3187" s="48">
        <v>96.050003000000004</v>
      </c>
      <c r="E3187" s="48">
        <v>93.220000999999996</v>
      </c>
      <c r="F3187" s="48">
        <v>94.129997000000003</v>
      </c>
      <c r="G3187" s="49">
        <v>49911900</v>
      </c>
      <c r="H3187" s="48">
        <v>73.191659000000001</v>
      </c>
      <c r="I3187" s="52">
        <f t="shared" si="363"/>
        <v>0.77755934699541107</v>
      </c>
      <c r="J3187" s="52">
        <f t="shared" ca="1" si="364"/>
        <v>1</v>
      </c>
      <c r="K3187" s="48">
        <f t="shared" si="359"/>
        <v>74.23</v>
      </c>
      <c r="L3187" s="48">
        <f t="shared" si="360"/>
        <v>74.680000000000007</v>
      </c>
      <c r="M3187" s="48">
        <f t="shared" si="361"/>
        <v>72.48</v>
      </c>
      <c r="N3187" s="48">
        <f t="shared" si="362"/>
        <v>73.19</v>
      </c>
      <c r="O3187" s="49">
        <f t="shared" ca="1" si="365"/>
        <v>49911900</v>
      </c>
    </row>
    <row r="3188" spans="1:15" x14ac:dyDescent="0.25">
      <c r="A3188">
        <v>3173</v>
      </c>
      <c r="B3188" s="93">
        <v>37589</v>
      </c>
      <c r="C3188" s="48">
        <v>94.800003000000004</v>
      </c>
      <c r="D3188" s="48">
        <v>94.949996999999996</v>
      </c>
      <c r="E3188" s="48">
        <v>93.769997000000004</v>
      </c>
      <c r="F3188" s="48">
        <v>93.980002999999996</v>
      </c>
      <c r="G3188" s="49">
        <v>19385700</v>
      </c>
      <c r="H3188" s="48">
        <v>73.075029000000001</v>
      </c>
      <c r="I3188" s="52">
        <f t="shared" si="363"/>
        <v>0.77755933887339845</v>
      </c>
      <c r="J3188" s="52">
        <f t="shared" ca="1" si="364"/>
        <v>1</v>
      </c>
      <c r="K3188" s="48">
        <f t="shared" si="359"/>
        <v>73.709999999999994</v>
      </c>
      <c r="L3188" s="48">
        <f t="shared" si="360"/>
        <v>73.83</v>
      </c>
      <c r="M3188" s="48">
        <f t="shared" si="361"/>
        <v>72.91</v>
      </c>
      <c r="N3188" s="48">
        <f t="shared" si="362"/>
        <v>73.08</v>
      </c>
      <c r="O3188" s="49">
        <f t="shared" ca="1" si="365"/>
        <v>19385700</v>
      </c>
    </row>
    <row r="3189" spans="1:15" x14ac:dyDescent="0.25">
      <c r="A3189">
        <v>3174</v>
      </c>
      <c r="B3189" s="93">
        <v>37587</v>
      </c>
      <c r="C3189" s="48">
        <v>92.519997000000004</v>
      </c>
      <c r="D3189" s="48">
        <v>94.650002000000001</v>
      </c>
      <c r="E3189" s="48">
        <v>92.43</v>
      </c>
      <c r="F3189" s="48">
        <v>94.279999000000004</v>
      </c>
      <c r="G3189" s="49">
        <v>37764000</v>
      </c>
      <c r="H3189" s="48">
        <v>73.308294000000004</v>
      </c>
      <c r="I3189" s="52">
        <f t="shared" si="363"/>
        <v>0.77755934214636557</v>
      </c>
      <c r="J3189" s="52">
        <f t="shared" ca="1" si="364"/>
        <v>1</v>
      </c>
      <c r="K3189" s="48">
        <f t="shared" si="359"/>
        <v>71.94</v>
      </c>
      <c r="L3189" s="48">
        <f t="shared" si="360"/>
        <v>73.599999999999994</v>
      </c>
      <c r="M3189" s="48">
        <f t="shared" si="361"/>
        <v>71.87</v>
      </c>
      <c r="N3189" s="48">
        <f t="shared" si="362"/>
        <v>73.31</v>
      </c>
      <c r="O3189" s="49">
        <f t="shared" ca="1" si="365"/>
        <v>37764000</v>
      </c>
    </row>
    <row r="3190" spans="1:15" x14ac:dyDescent="0.25">
      <c r="A3190">
        <v>3175</v>
      </c>
      <c r="B3190" s="93">
        <v>37586</v>
      </c>
      <c r="C3190" s="48">
        <v>93.07</v>
      </c>
      <c r="D3190" s="48">
        <v>93.449996999999996</v>
      </c>
      <c r="E3190" s="48">
        <v>91.620002999999997</v>
      </c>
      <c r="F3190" s="48">
        <v>91.699996999999996</v>
      </c>
      <c r="G3190" s="49">
        <v>42284700</v>
      </c>
      <c r="H3190" s="48">
        <v>71.302188999999998</v>
      </c>
      <c r="I3190" s="52">
        <f t="shared" si="363"/>
        <v>0.77755933841524549</v>
      </c>
      <c r="J3190" s="52">
        <f t="shared" ca="1" si="364"/>
        <v>1</v>
      </c>
      <c r="K3190" s="48">
        <f t="shared" si="359"/>
        <v>72.37</v>
      </c>
      <c r="L3190" s="48">
        <f t="shared" si="360"/>
        <v>72.66</v>
      </c>
      <c r="M3190" s="48">
        <f t="shared" si="361"/>
        <v>71.239999999999995</v>
      </c>
      <c r="N3190" s="48">
        <f t="shared" si="362"/>
        <v>71.3</v>
      </c>
      <c r="O3190" s="49">
        <f t="shared" ca="1" si="365"/>
        <v>42284700</v>
      </c>
    </row>
    <row r="3191" spans="1:15" x14ac:dyDescent="0.25">
      <c r="A3191">
        <v>3176</v>
      </c>
      <c r="B3191" s="93">
        <v>37585</v>
      </c>
      <c r="C3191" s="48">
        <v>93.43</v>
      </c>
      <c r="D3191" s="48">
        <v>94.260002</v>
      </c>
      <c r="E3191" s="48">
        <v>92.769997000000004</v>
      </c>
      <c r="F3191" s="48">
        <v>93.480002999999996</v>
      </c>
      <c r="G3191" s="49">
        <v>33846400</v>
      </c>
      <c r="H3191" s="48">
        <v>72.686250000000001</v>
      </c>
      <c r="I3191" s="52">
        <f t="shared" si="363"/>
        <v>0.7775593460346808</v>
      </c>
      <c r="J3191" s="52">
        <f t="shared" ca="1" si="364"/>
        <v>1</v>
      </c>
      <c r="K3191" s="48">
        <f t="shared" si="359"/>
        <v>72.650000000000006</v>
      </c>
      <c r="L3191" s="48">
        <f t="shared" si="360"/>
        <v>73.290000000000006</v>
      </c>
      <c r="M3191" s="48">
        <f t="shared" si="361"/>
        <v>72.13</v>
      </c>
      <c r="N3191" s="48">
        <f t="shared" si="362"/>
        <v>72.69</v>
      </c>
      <c r="O3191" s="49">
        <f t="shared" ca="1" si="365"/>
        <v>33846400</v>
      </c>
    </row>
    <row r="3192" spans="1:15" x14ac:dyDescent="0.25">
      <c r="A3192">
        <v>3177</v>
      </c>
      <c r="B3192" s="93">
        <v>37582</v>
      </c>
      <c r="C3192" s="48">
        <v>93.480002999999996</v>
      </c>
      <c r="D3192" s="48">
        <v>94.269997000000004</v>
      </c>
      <c r="E3192" s="48">
        <v>93.269997000000004</v>
      </c>
      <c r="F3192" s="48">
        <v>93.419998000000007</v>
      </c>
      <c r="G3192" s="49">
        <v>32513800</v>
      </c>
      <c r="H3192" s="48">
        <v>72.639591999999993</v>
      </c>
      <c r="I3192" s="52">
        <f t="shared" si="363"/>
        <v>0.77755934013186334</v>
      </c>
      <c r="J3192" s="52">
        <f t="shared" ca="1" si="364"/>
        <v>1</v>
      </c>
      <c r="K3192" s="48">
        <f t="shared" si="359"/>
        <v>72.69</v>
      </c>
      <c r="L3192" s="48">
        <f t="shared" si="360"/>
        <v>73.3</v>
      </c>
      <c r="M3192" s="48">
        <f t="shared" si="361"/>
        <v>72.52</v>
      </c>
      <c r="N3192" s="48">
        <f t="shared" si="362"/>
        <v>72.64</v>
      </c>
      <c r="O3192" s="49">
        <f t="shared" ca="1" si="365"/>
        <v>32513800</v>
      </c>
    </row>
    <row r="3193" spans="1:15" x14ac:dyDescent="0.25">
      <c r="A3193">
        <v>3178</v>
      </c>
      <c r="B3193" s="93">
        <v>37581</v>
      </c>
      <c r="C3193" s="48">
        <v>92.599997999999999</v>
      </c>
      <c r="D3193" s="48">
        <v>94.190002000000007</v>
      </c>
      <c r="E3193" s="48">
        <v>92.43</v>
      </c>
      <c r="F3193" s="48">
        <v>94.089995999999999</v>
      </c>
      <c r="G3193" s="49">
        <v>55128200</v>
      </c>
      <c r="H3193" s="48">
        <v>73.160555000000002</v>
      </c>
      <c r="I3193" s="52">
        <f t="shared" si="363"/>
        <v>0.77755933797680254</v>
      </c>
      <c r="J3193" s="52">
        <f t="shared" ca="1" si="364"/>
        <v>1</v>
      </c>
      <c r="K3193" s="48">
        <f t="shared" si="359"/>
        <v>72</v>
      </c>
      <c r="L3193" s="48">
        <f t="shared" si="360"/>
        <v>73.239999999999995</v>
      </c>
      <c r="M3193" s="48">
        <f t="shared" si="361"/>
        <v>71.87</v>
      </c>
      <c r="N3193" s="48">
        <f t="shared" si="362"/>
        <v>73.16</v>
      </c>
      <c r="O3193" s="49">
        <f t="shared" ca="1" si="365"/>
        <v>55128200</v>
      </c>
    </row>
    <row r="3194" spans="1:15" x14ac:dyDescent="0.25">
      <c r="A3194">
        <v>3179</v>
      </c>
      <c r="B3194" s="93">
        <v>37580</v>
      </c>
      <c r="C3194" s="48">
        <v>89.980002999999996</v>
      </c>
      <c r="D3194" s="48">
        <v>92.419998000000007</v>
      </c>
      <c r="E3194" s="48">
        <v>89.949996999999996</v>
      </c>
      <c r="F3194" s="48">
        <v>92.370002999999997</v>
      </c>
      <c r="G3194" s="49">
        <v>36688400</v>
      </c>
      <c r="H3194" s="48">
        <v>71.823158000000006</v>
      </c>
      <c r="I3194" s="52">
        <f t="shared" si="363"/>
        <v>0.77755933384564258</v>
      </c>
      <c r="J3194" s="52">
        <f t="shared" ca="1" si="364"/>
        <v>1</v>
      </c>
      <c r="K3194" s="48">
        <f t="shared" si="359"/>
        <v>69.959999999999994</v>
      </c>
      <c r="L3194" s="48">
        <f t="shared" si="360"/>
        <v>71.86</v>
      </c>
      <c r="M3194" s="48">
        <f t="shared" si="361"/>
        <v>69.94</v>
      </c>
      <c r="N3194" s="48">
        <f t="shared" si="362"/>
        <v>71.819999999999993</v>
      </c>
      <c r="O3194" s="49">
        <f t="shared" ca="1" si="365"/>
        <v>36688400</v>
      </c>
    </row>
    <row r="3195" spans="1:15" x14ac:dyDescent="0.25">
      <c r="A3195">
        <v>3180</v>
      </c>
      <c r="B3195" s="93">
        <v>37579</v>
      </c>
      <c r="C3195" s="48">
        <v>90.019997000000004</v>
      </c>
      <c r="D3195" s="48">
        <v>91.099997999999999</v>
      </c>
      <c r="E3195" s="48">
        <v>89.760002</v>
      </c>
      <c r="F3195" s="48">
        <v>90.360000999999997</v>
      </c>
      <c r="G3195" s="49">
        <v>32806600</v>
      </c>
      <c r="H3195" s="48">
        <v>70.260261999999997</v>
      </c>
      <c r="I3195" s="52">
        <f t="shared" si="363"/>
        <v>0.77755933181098569</v>
      </c>
      <c r="J3195" s="52">
        <f t="shared" ca="1" si="364"/>
        <v>1</v>
      </c>
      <c r="K3195" s="48">
        <f t="shared" si="359"/>
        <v>70</v>
      </c>
      <c r="L3195" s="48">
        <f t="shared" si="360"/>
        <v>70.84</v>
      </c>
      <c r="M3195" s="48">
        <f t="shared" si="361"/>
        <v>69.790000000000006</v>
      </c>
      <c r="N3195" s="48">
        <f t="shared" si="362"/>
        <v>70.260000000000005</v>
      </c>
      <c r="O3195" s="49">
        <f t="shared" ca="1" si="365"/>
        <v>32806600</v>
      </c>
    </row>
    <row r="3196" spans="1:15" x14ac:dyDescent="0.25">
      <c r="A3196">
        <v>3181</v>
      </c>
      <c r="B3196" s="93">
        <v>37578</v>
      </c>
      <c r="C3196" s="48">
        <v>92.150002000000001</v>
      </c>
      <c r="D3196" s="48">
        <v>92.150002000000001</v>
      </c>
      <c r="E3196" s="48">
        <v>90.349997999999999</v>
      </c>
      <c r="F3196" s="48">
        <v>90.480002999999996</v>
      </c>
      <c r="G3196" s="49">
        <v>28934800</v>
      </c>
      <c r="H3196" s="48">
        <v>70.353572</v>
      </c>
      <c r="I3196" s="52">
        <f t="shared" si="363"/>
        <v>0.77755934645581304</v>
      </c>
      <c r="J3196" s="52">
        <f t="shared" ca="1" si="364"/>
        <v>1</v>
      </c>
      <c r="K3196" s="48">
        <f t="shared" si="359"/>
        <v>71.650000000000006</v>
      </c>
      <c r="L3196" s="48">
        <f t="shared" si="360"/>
        <v>71.650000000000006</v>
      </c>
      <c r="M3196" s="48">
        <f t="shared" si="361"/>
        <v>70.25</v>
      </c>
      <c r="N3196" s="48">
        <f t="shared" si="362"/>
        <v>70.349999999999994</v>
      </c>
      <c r="O3196" s="49">
        <f t="shared" ca="1" si="365"/>
        <v>28934800</v>
      </c>
    </row>
    <row r="3197" spans="1:15" x14ac:dyDescent="0.25">
      <c r="A3197">
        <v>3182</v>
      </c>
      <c r="B3197" s="93">
        <v>37575</v>
      </c>
      <c r="C3197" s="48">
        <v>90</v>
      </c>
      <c r="D3197" s="48">
        <v>91.550003000000004</v>
      </c>
      <c r="E3197" s="48">
        <v>89.949996999999996</v>
      </c>
      <c r="F3197" s="48">
        <v>91.400002000000001</v>
      </c>
      <c r="G3197" s="49">
        <v>39152100</v>
      </c>
      <c r="H3197" s="48">
        <v>71.068924999999993</v>
      </c>
      <c r="I3197" s="52">
        <f t="shared" si="363"/>
        <v>0.7775593374713492</v>
      </c>
      <c r="J3197" s="52">
        <f t="shared" ca="1" si="364"/>
        <v>1</v>
      </c>
      <c r="K3197" s="48">
        <f t="shared" si="359"/>
        <v>69.98</v>
      </c>
      <c r="L3197" s="48">
        <f t="shared" si="360"/>
        <v>71.19</v>
      </c>
      <c r="M3197" s="48">
        <f t="shared" si="361"/>
        <v>69.94</v>
      </c>
      <c r="N3197" s="48">
        <f t="shared" si="362"/>
        <v>71.069999999999993</v>
      </c>
      <c r="O3197" s="49">
        <f t="shared" ca="1" si="365"/>
        <v>39152100</v>
      </c>
    </row>
    <row r="3198" spans="1:15" x14ac:dyDescent="0.25">
      <c r="A3198">
        <v>3183</v>
      </c>
      <c r="B3198" s="93">
        <v>37574</v>
      </c>
      <c r="C3198" s="48">
        <v>90.07</v>
      </c>
      <c r="D3198" s="48">
        <v>91</v>
      </c>
      <c r="E3198" s="48">
        <v>89.75</v>
      </c>
      <c r="F3198" s="48">
        <v>90.730002999999996</v>
      </c>
      <c r="G3198" s="49">
        <v>31896800</v>
      </c>
      <c r="H3198" s="48">
        <v>70.547961999999998</v>
      </c>
      <c r="I3198" s="52">
        <f t="shared" si="363"/>
        <v>0.777559348256607</v>
      </c>
      <c r="J3198" s="52">
        <f t="shared" ca="1" si="364"/>
        <v>1</v>
      </c>
      <c r="K3198" s="48">
        <f t="shared" si="359"/>
        <v>70.03</v>
      </c>
      <c r="L3198" s="48">
        <f t="shared" si="360"/>
        <v>70.760000000000005</v>
      </c>
      <c r="M3198" s="48">
        <f t="shared" si="361"/>
        <v>69.790000000000006</v>
      </c>
      <c r="N3198" s="48">
        <f t="shared" si="362"/>
        <v>70.55</v>
      </c>
      <c r="O3198" s="49">
        <f t="shared" ca="1" si="365"/>
        <v>31896800</v>
      </c>
    </row>
    <row r="3199" spans="1:15" x14ac:dyDescent="0.25">
      <c r="A3199">
        <v>3184</v>
      </c>
      <c r="B3199" s="93">
        <v>37573</v>
      </c>
      <c r="C3199" s="48">
        <v>88.32</v>
      </c>
      <c r="D3199" s="48">
        <v>89.739998</v>
      </c>
      <c r="E3199" s="48">
        <v>87.449996999999996</v>
      </c>
      <c r="F3199" s="48">
        <v>89.050003000000004</v>
      </c>
      <c r="G3199" s="49">
        <v>63891500</v>
      </c>
      <c r="H3199" s="48">
        <v>69.241662000000005</v>
      </c>
      <c r="I3199" s="52">
        <f t="shared" si="363"/>
        <v>0.77755934494465995</v>
      </c>
      <c r="J3199" s="52">
        <f t="shared" ca="1" si="364"/>
        <v>1</v>
      </c>
      <c r="K3199" s="48">
        <f t="shared" si="359"/>
        <v>68.67</v>
      </c>
      <c r="L3199" s="48">
        <f t="shared" si="360"/>
        <v>69.78</v>
      </c>
      <c r="M3199" s="48">
        <f t="shared" si="361"/>
        <v>68</v>
      </c>
      <c r="N3199" s="48">
        <f t="shared" si="362"/>
        <v>69.239999999999995</v>
      </c>
      <c r="O3199" s="49">
        <f t="shared" ca="1" si="365"/>
        <v>63891500</v>
      </c>
    </row>
    <row r="3200" spans="1:15" x14ac:dyDescent="0.25">
      <c r="A3200">
        <v>3185</v>
      </c>
      <c r="B3200" s="93">
        <v>37572</v>
      </c>
      <c r="C3200" s="48">
        <v>88.660004000000001</v>
      </c>
      <c r="D3200" s="48">
        <v>89.93</v>
      </c>
      <c r="E3200" s="48">
        <v>88.370002999999997</v>
      </c>
      <c r="F3200" s="48">
        <v>88.959998999999996</v>
      </c>
      <c r="G3200" s="49">
        <v>37724500</v>
      </c>
      <c r="H3200" s="48">
        <v>69.171678</v>
      </c>
      <c r="I3200" s="52">
        <f t="shared" si="363"/>
        <v>0.77755933877652139</v>
      </c>
      <c r="J3200" s="52">
        <f t="shared" ca="1" si="364"/>
        <v>1</v>
      </c>
      <c r="K3200" s="48">
        <f t="shared" si="359"/>
        <v>68.94</v>
      </c>
      <c r="L3200" s="48">
        <f t="shared" si="360"/>
        <v>69.930000000000007</v>
      </c>
      <c r="M3200" s="48">
        <f t="shared" si="361"/>
        <v>68.709999999999994</v>
      </c>
      <c r="N3200" s="48">
        <f t="shared" si="362"/>
        <v>69.17</v>
      </c>
      <c r="O3200" s="49">
        <f t="shared" ca="1" si="365"/>
        <v>37724500</v>
      </c>
    </row>
    <row r="3201" spans="1:15" x14ac:dyDescent="0.25">
      <c r="A3201">
        <v>3186</v>
      </c>
      <c r="B3201" s="93">
        <v>37571</v>
      </c>
      <c r="C3201" s="48">
        <v>89.510002</v>
      </c>
      <c r="D3201" s="48">
        <v>89.559997999999993</v>
      </c>
      <c r="E3201" s="48">
        <v>87.800003000000004</v>
      </c>
      <c r="F3201" s="48">
        <v>88.260002</v>
      </c>
      <c r="G3201" s="49">
        <v>33505100</v>
      </c>
      <c r="H3201" s="48">
        <v>68.627388999999994</v>
      </c>
      <c r="I3201" s="52">
        <f t="shared" si="363"/>
        <v>0.77755934109314884</v>
      </c>
      <c r="J3201" s="52">
        <f t="shared" ca="1" si="364"/>
        <v>1</v>
      </c>
      <c r="K3201" s="48">
        <f t="shared" si="359"/>
        <v>69.599999999999994</v>
      </c>
      <c r="L3201" s="48">
        <f t="shared" si="360"/>
        <v>69.64</v>
      </c>
      <c r="M3201" s="48">
        <f t="shared" si="361"/>
        <v>68.27</v>
      </c>
      <c r="N3201" s="48">
        <f t="shared" si="362"/>
        <v>68.63</v>
      </c>
      <c r="O3201" s="49">
        <f t="shared" ca="1" si="365"/>
        <v>33505100</v>
      </c>
    </row>
    <row r="3202" spans="1:15" x14ac:dyDescent="0.25">
      <c r="A3202">
        <v>3187</v>
      </c>
      <c r="B3202" s="93">
        <v>37568</v>
      </c>
      <c r="C3202" s="48">
        <v>90.529999000000004</v>
      </c>
      <c r="D3202" s="48">
        <v>91.57</v>
      </c>
      <c r="E3202" s="48">
        <v>89.519997000000004</v>
      </c>
      <c r="F3202" s="48">
        <v>89.650002000000001</v>
      </c>
      <c r="G3202" s="49">
        <v>37905400</v>
      </c>
      <c r="H3202" s="48">
        <v>69.708196000000001</v>
      </c>
      <c r="I3202" s="52">
        <f t="shared" si="363"/>
        <v>0.77755933569304325</v>
      </c>
      <c r="J3202" s="52">
        <f t="shared" ca="1" si="364"/>
        <v>1</v>
      </c>
      <c r="K3202" s="48">
        <f t="shared" si="359"/>
        <v>70.39</v>
      </c>
      <c r="L3202" s="48">
        <f t="shared" si="360"/>
        <v>71.2</v>
      </c>
      <c r="M3202" s="48">
        <f t="shared" si="361"/>
        <v>69.61</v>
      </c>
      <c r="N3202" s="48">
        <f t="shared" si="362"/>
        <v>69.709999999999994</v>
      </c>
      <c r="O3202" s="49">
        <f t="shared" ca="1" si="365"/>
        <v>37905400</v>
      </c>
    </row>
    <row r="3203" spans="1:15" x14ac:dyDescent="0.25">
      <c r="A3203">
        <v>3188</v>
      </c>
      <c r="B3203" s="93">
        <v>37567</v>
      </c>
      <c r="C3203" s="48">
        <v>92.019997000000004</v>
      </c>
      <c r="D3203" s="48">
        <v>92.220000999999996</v>
      </c>
      <c r="E3203" s="48">
        <v>90.220000999999996</v>
      </c>
      <c r="F3203" s="48">
        <v>90.760002</v>
      </c>
      <c r="G3203" s="49">
        <v>51572000</v>
      </c>
      <c r="H3203" s="48">
        <v>70.571286999999998</v>
      </c>
      <c r="I3203" s="52">
        <f t="shared" si="363"/>
        <v>0.77755933720671355</v>
      </c>
      <c r="J3203" s="52">
        <f t="shared" ca="1" si="364"/>
        <v>1</v>
      </c>
      <c r="K3203" s="48">
        <f t="shared" si="359"/>
        <v>71.55</v>
      </c>
      <c r="L3203" s="48">
        <f t="shared" si="360"/>
        <v>71.709999999999994</v>
      </c>
      <c r="M3203" s="48">
        <f t="shared" si="361"/>
        <v>70.150000000000006</v>
      </c>
      <c r="N3203" s="48">
        <f t="shared" si="362"/>
        <v>70.569999999999993</v>
      </c>
      <c r="O3203" s="49">
        <f t="shared" ca="1" si="365"/>
        <v>51572000</v>
      </c>
    </row>
    <row r="3204" spans="1:15" x14ac:dyDescent="0.25">
      <c r="A3204">
        <v>3189</v>
      </c>
      <c r="B3204" s="93">
        <v>37566</v>
      </c>
      <c r="C3204" s="48">
        <v>92.480002999999996</v>
      </c>
      <c r="D3204" s="48">
        <v>93.07</v>
      </c>
      <c r="E3204" s="48">
        <v>90.790001000000004</v>
      </c>
      <c r="F3204" s="48">
        <v>93.040001000000004</v>
      </c>
      <c r="G3204" s="49">
        <v>65013100</v>
      </c>
      <c r="H3204" s="48">
        <v>72.344121999999999</v>
      </c>
      <c r="I3204" s="52">
        <f t="shared" si="363"/>
        <v>0.77755934245959435</v>
      </c>
      <c r="J3204" s="52">
        <f t="shared" ca="1" si="364"/>
        <v>1</v>
      </c>
      <c r="K3204" s="48">
        <f t="shared" si="359"/>
        <v>71.91</v>
      </c>
      <c r="L3204" s="48">
        <f t="shared" si="360"/>
        <v>72.37</v>
      </c>
      <c r="M3204" s="48">
        <f t="shared" si="361"/>
        <v>70.59</v>
      </c>
      <c r="N3204" s="48">
        <f t="shared" si="362"/>
        <v>72.34</v>
      </c>
      <c r="O3204" s="49">
        <f t="shared" ca="1" si="365"/>
        <v>65013100</v>
      </c>
    </row>
    <row r="3205" spans="1:15" x14ac:dyDescent="0.25">
      <c r="A3205">
        <v>3190</v>
      </c>
      <c r="B3205" s="93">
        <v>37565</v>
      </c>
      <c r="C3205" s="48">
        <v>90.839995999999999</v>
      </c>
      <c r="D3205" s="48">
        <v>92.07</v>
      </c>
      <c r="E3205" s="48">
        <v>90.839995999999999</v>
      </c>
      <c r="F3205" s="48">
        <v>91.849997999999999</v>
      </c>
      <c r="G3205" s="49">
        <v>37270800</v>
      </c>
      <c r="H3205" s="48">
        <v>71.418824000000001</v>
      </c>
      <c r="I3205" s="52">
        <f t="shared" si="363"/>
        <v>0.77755934191745979</v>
      </c>
      <c r="J3205" s="52">
        <f t="shared" ca="1" si="364"/>
        <v>1</v>
      </c>
      <c r="K3205" s="48">
        <f t="shared" si="359"/>
        <v>70.63</v>
      </c>
      <c r="L3205" s="48">
        <f t="shared" si="360"/>
        <v>71.59</v>
      </c>
      <c r="M3205" s="48">
        <f t="shared" si="361"/>
        <v>70.63</v>
      </c>
      <c r="N3205" s="48">
        <f t="shared" si="362"/>
        <v>71.42</v>
      </c>
      <c r="O3205" s="49">
        <f t="shared" ca="1" si="365"/>
        <v>37270800</v>
      </c>
    </row>
    <row r="3206" spans="1:15" x14ac:dyDescent="0.25">
      <c r="A3206">
        <v>3191</v>
      </c>
      <c r="B3206" s="93">
        <v>37564</v>
      </c>
      <c r="C3206" s="48">
        <v>91.800003000000004</v>
      </c>
      <c r="D3206" s="48">
        <v>92.940002000000007</v>
      </c>
      <c r="E3206" s="48">
        <v>90.900002000000001</v>
      </c>
      <c r="F3206" s="48">
        <v>91.129997000000003</v>
      </c>
      <c r="G3206" s="49">
        <v>49080600</v>
      </c>
      <c r="H3206" s="48">
        <v>70.858981</v>
      </c>
      <c r="I3206" s="52">
        <f t="shared" si="363"/>
        <v>0.77755934744516664</v>
      </c>
      <c r="J3206" s="52">
        <f t="shared" ca="1" si="364"/>
        <v>1</v>
      </c>
      <c r="K3206" s="48">
        <f t="shared" si="359"/>
        <v>71.38</v>
      </c>
      <c r="L3206" s="48">
        <f t="shared" si="360"/>
        <v>72.27</v>
      </c>
      <c r="M3206" s="48">
        <f t="shared" si="361"/>
        <v>70.680000000000007</v>
      </c>
      <c r="N3206" s="48">
        <f t="shared" si="362"/>
        <v>70.86</v>
      </c>
      <c r="O3206" s="49">
        <f t="shared" ca="1" si="365"/>
        <v>49080600</v>
      </c>
    </row>
    <row r="3207" spans="1:15" x14ac:dyDescent="0.25">
      <c r="A3207">
        <v>3192</v>
      </c>
      <c r="B3207" s="93">
        <v>37561</v>
      </c>
      <c r="C3207" s="48">
        <v>88.349997999999999</v>
      </c>
      <c r="D3207" s="48">
        <v>90.82</v>
      </c>
      <c r="E3207" s="48">
        <v>88.050003000000004</v>
      </c>
      <c r="F3207" s="48">
        <v>90.269997000000004</v>
      </c>
      <c r="G3207" s="49">
        <v>51878900</v>
      </c>
      <c r="H3207" s="48">
        <v>70.190279000000004</v>
      </c>
      <c r="I3207" s="52">
        <f t="shared" si="363"/>
        <v>0.77755933679714206</v>
      </c>
      <c r="J3207" s="52">
        <f t="shared" ca="1" si="364"/>
        <v>1</v>
      </c>
      <c r="K3207" s="48">
        <f t="shared" si="359"/>
        <v>68.7</v>
      </c>
      <c r="L3207" s="48">
        <f t="shared" si="360"/>
        <v>70.62</v>
      </c>
      <c r="M3207" s="48">
        <f t="shared" si="361"/>
        <v>68.459999999999994</v>
      </c>
      <c r="N3207" s="48">
        <f t="shared" si="362"/>
        <v>70.19</v>
      </c>
      <c r="O3207" s="49">
        <f t="shared" ca="1" si="365"/>
        <v>51878900</v>
      </c>
    </row>
    <row r="3208" spans="1:15" x14ac:dyDescent="0.25">
      <c r="A3208">
        <v>3193</v>
      </c>
      <c r="B3208" s="93">
        <v>37560</v>
      </c>
      <c r="C3208" s="48">
        <v>89.660004000000001</v>
      </c>
      <c r="D3208" s="48">
        <v>90.300003000000004</v>
      </c>
      <c r="E3208" s="48">
        <v>88.190002000000007</v>
      </c>
      <c r="F3208" s="48">
        <v>88.519997000000004</v>
      </c>
      <c r="G3208" s="49">
        <v>41620600</v>
      </c>
      <c r="H3208" s="48">
        <v>68.829549999999998</v>
      </c>
      <c r="I3208" s="52">
        <f t="shared" si="363"/>
        <v>0.77755933498280616</v>
      </c>
      <c r="J3208" s="52">
        <f t="shared" ca="1" si="364"/>
        <v>1</v>
      </c>
      <c r="K3208" s="48">
        <f t="shared" si="359"/>
        <v>69.72</v>
      </c>
      <c r="L3208" s="48">
        <f t="shared" si="360"/>
        <v>70.209999999999994</v>
      </c>
      <c r="M3208" s="48">
        <f t="shared" si="361"/>
        <v>68.569999999999993</v>
      </c>
      <c r="N3208" s="48">
        <f t="shared" si="362"/>
        <v>68.83</v>
      </c>
      <c r="O3208" s="49">
        <f t="shared" ca="1" si="365"/>
        <v>41620600</v>
      </c>
    </row>
    <row r="3209" spans="1:15" x14ac:dyDescent="0.25">
      <c r="A3209">
        <v>3194</v>
      </c>
      <c r="B3209" s="93">
        <v>37559</v>
      </c>
      <c r="C3209" s="48">
        <v>88.68</v>
      </c>
      <c r="D3209" s="48">
        <v>89.959998999999996</v>
      </c>
      <c r="E3209" s="48">
        <v>88.230002999999996</v>
      </c>
      <c r="F3209" s="48">
        <v>89.43</v>
      </c>
      <c r="G3209" s="49">
        <v>41688600</v>
      </c>
      <c r="H3209" s="48">
        <v>69.537132</v>
      </c>
      <c r="I3209" s="52">
        <f t="shared" si="363"/>
        <v>0.7775593425025159</v>
      </c>
      <c r="J3209" s="52">
        <f t="shared" ca="1" si="364"/>
        <v>1</v>
      </c>
      <c r="K3209" s="48">
        <f t="shared" si="359"/>
        <v>68.95</v>
      </c>
      <c r="L3209" s="48">
        <f t="shared" si="360"/>
        <v>69.95</v>
      </c>
      <c r="M3209" s="48">
        <f t="shared" si="361"/>
        <v>68.599999999999994</v>
      </c>
      <c r="N3209" s="48">
        <f t="shared" si="362"/>
        <v>69.540000000000006</v>
      </c>
      <c r="O3209" s="49">
        <f t="shared" ca="1" si="365"/>
        <v>41688600</v>
      </c>
    </row>
    <row r="3210" spans="1:15" x14ac:dyDescent="0.25">
      <c r="A3210">
        <v>3195</v>
      </c>
      <c r="B3210" s="93">
        <v>37558</v>
      </c>
      <c r="C3210" s="48">
        <v>89.080001999999993</v>
      </c>
      <c r="D3210" s="48">
        <v>89.489998</v>
      </c>
      <c r="E3210" s="48">
        <v>87</v>
      </c>
      <c r="F3210" s="48">
        <v>88.57</v>
      </c>
      <c r="G3210" s="49">
        <v>59508200</v>
      </c>
      <c r="H3210" s="48">
        <v>68.868431000000001</v>
      </c>
      <c r="I3210" s="52">
        <f t="shared" si="363"/>
        <v>0.7775593428926274</v>
      </c>
      <c r="J3210" s="52">
        <f t="shared" ca="1" si="364"/>
        <v>1</v>
      </c>
      <c r="K3210" s="48">
        <f t="shared" si="359"/>
        <v>69.260000000000005</v>
      </c>
      <c r="L3210" s="48">
        <f t="shared" si="360"/>
        <v>69.58</v>
      </c>
      <c r="M3210" s="48">
        <f t="shared" si="361"/>
        <v>67.650000000000006</v>
      </c>
      <c r="N3210" s="48">
        <f t="shared" si="362"/>
        <v>68.87</v>
      </c>
      <c r="O3210" s="49">
        <f t="shared" ca="1" si="365"/>
        <v>59508200</v>
      </c>
    </row>
    <row r="3211" spans="1:15" x14ac:dyDescent="0.25">
      <c r="A3211">
        <v>3196</v>
      </c>
      <c r="B3211" s="93">
        <v>37557</v>
      </c>
      <c r="C3211" s="48">
        <v>91.150002000000001</v>
      </c>
      <c r="D3211" s="48">
        <v>91.290001000000004</v>
      </c>
      <c r="E3211" s="48">
        <v>88.849997999999999</v>
      </c>
      <c r="F3211" s="48">
        <v>89.610000999999997</v>
      </c>
      <c r="G3211" s="49">
        <v>39416100</v>
      </c>
      <c r="H3211" s="48">
        <v>69.677092999999999</v>
      </c>
      <c r="I3211" s="52">
        <f t="shared" si="363"/>
        <v>0.77755933737797867</v>
      </c>
      <c r="J3211" s="52">
        <f t="shared" ca="1" si="364"/>
        <v>1</v>
      </c>
      <c r="K3211" s="48">
        <f t="shared" si="359"/>
        <v>70.87</v>
      </c>
      <c r="L3211" s="48">
        <f t="shared" si="360"/>
        <v>70.98</v>
      </c>
      <c r="M3211" s="48">
        <f t="shared" si="361"/>
        <v>69.09</v>
      </c>
      <c r="N3211" s="48">
        <f t="shared" si="362"/>
        <v>69.680000000000007</v>
      </c>
      <c r="O3211" s="49">
        <f t="shared" ca="1" si="365"/>
        <v>39416100</v>
      </c>
    </row>
    <row r="3212" spans="1:15" x14ac:dyDescent="0.25">
      <c r="A3212">
        <v>3197</v>
      </c>
      <c r="B3212" s="93">
        <v>37554</v>
      </c>
      <c r="C3212" s="48">
        <v>88.209998999999996</v>
      </c>
      <c r="D3212" s="48">
        <v>90.389999000000003</v>
      </c>
      <c r="E3212" s="48">
        <v>87.940002000000007</v>
      </c>
      <c r="F3212" s="48">
        <v>90.199996999999996</v>
      </c>
      <c r="G3212" s="49">
        <v>43672100</v>
      </c>
      <c r="H3212" s="48">
        <v>70.135850000000005</v>
      </c>
      <c r="I3212" s="52">
        <f t="shared" si="363"/>
        <v>0.77755933849975634</v>
      </c>
      <c r="J3212" s="52">
        <f t="shared" ca="1" si="364"/>
        <v>1</v>
      </c>
      <c r="K3212" s="48">
        <f t="shared" si="359"/>
        <v>68.59</v>
      </c>
      <c r="L3212" s="48">
        <f t="shared" si="360"/>
        <v>70.28</v>
      </c>
      <c r="M3212" s="48">
        <f t="shared" si="361"/>
        <v>68.38</v>
      </c>
      <c r="N3212" s="48">
        <f t="shared" si="362"/>
        <v>70.14</v>
      </c>
      <c r="O3212" s="49">
        <f t="shared" ca="1" si="365"/>
        <v>43672100</v>
      </c>
    </row>
    <row r="3213" spans="1:15" x14ac:dyDescent="0.25">
      <c r="A3213">
        <v>3198</v>
      </c>
      <c r="B3213" s="93">
        <v>37553</v>
      </c>
      <c r="C3213" s="48">
        <v>90.75</v>
      </c>
      <c r="D3213" s="48">
        <v>90.900002000000001</v>
      </c>
      <c r="E3213" s="48">
        <v>88.099997999999999</v>
      </c>
      <c r="F3213" s="48">
        <v>88.360000999999997</v>
      </c>
      <c r="G3213" s="49">
        <v>54987400</v>
      </c>
      <c r="H3213" s="48">
        <v>68.705144000000004</v>
      </c>
      <c r="I3213" s="52">
        <f t="shared" si="363"/>
        <v>0.77755933932141996</v>
      </c>
      <c r="J3213" s="52">
        <f t="shared" ca="1" si="364"/>
        <v>1</v>
      </c>
      <c r="K3213" s="48">
        <f t="shared" si="359"/>
        <v>70.56</v>
      </c>
      <c r="L3213" s="48">
        <f t="shared" si="360"/>
        <v>70.680000000000007</v>
      </c>
      <c r="M3213" s="48">
        <f t="shared" si="361"/>
        <v>68.5</v>
      </c>
      <c r="N3213" s="48">
        <f t="shared" si="362"/>
        <v>68.709999999999994</v>
      </c>
      <c r="O3213" s="49">
        <f t="shared" ca="1" si="365"/>
        <v>54987400</v>
      </c>
    </row>
    <row r="3214" spans="1:15" x14ac:dyDescent="0.25">
      <c r="A3214">
        <v>3199</v>
      </c>
      <c r="B3214" s="93">
        <v>37552</v>
      </c>
      <c r="C3214" s="48">
        <v>88.769997000000004</v>
      </c>
      <c r="D3214" s="48">
        <v>90.269997000000004</v>
      </c>
      <c r="E3214" s="48">
        <v>87.68</v>
      </c>
      <c r="F3214" s="48">
        <v>90.199996999999996</v>
      </c>
      <c r="G3214" s="49">
        <v>54905800</v>
      </c>
      <c r="H3214" s="48">
        <v>70.135850000000005</v>
      </c>
      <c r="I3214" s="52">
        <f t="shared" si="363"/>
        <v>0.77755933849975634</v>
      </c>
      <c r="J3214" s="52">
        <f t="shared" ca="1" si="364"/>
        <v>1</v>
      </c>
      <c r="K3214" s="48">
        <f t="shared" si="359"/>
        <v>69.02</v>
      </c>
      <c r="L3214" s="48">
        <f t="shared" si="360"/>
        <v>70.19</v>
      </c>
      <c r="M3214" s="48">
        <f t="shared" si="361"/>
        <v>68.180000000000007</v>
      </c>
      <c r="N3214" s="48">
        <f t="shared" si="362"/>
        <v>70.14</v>
      </c>
      <c r="O3214" s="49">
        <f t="shared" ca="1" si="365"/>
        <v>54905800</v>
      </c>
    </row>
    <row r="3215" spans="1:15" x14ac:dyDescent="0.25">
      <c r="A3215">
        <v>3200</v>
      </c>
      <c r="B3215" s="93">
        <v>37551</v>
      </c>
      <c r="C3215" s="48">
        <v>89.050003000000004</v>
      </c>
      <c r="D3215" s="48">
        <v>90.010002</v>
      </c>
      <c r="E3215" s="48">
        <v>88.519997000000004</v>
      </c>
      <c r="F3215" s="48">
        <v>89.519997000000004</v>
      </c>
      <c r="G3215" s="49">
        <v>40966800</v>
      </c>
      <c r="H3215" s="48">
        <v>69.607110000000006</v>
      </c>
      <c r="I3215" s="52">
        <f t="shared" si="363"/>
        <v>0.77755934241150615</v>
      </c>
      <c r="J3215" s="52">
        <f t="shared" ca="1" si="364"/>
        <v>1</v>
      </c>
      <c r="K3215" s="48">
        <f t="shared" si="359"/>
        <v>69.239999999999995</v>
      </c>
      <c r="L3215" s="48">
        <f t="shared" si="360"/>
        <v>69.989999999999995</v>
      </c>
      <c r="M3215" s="48">
        <f t="shared" si="361"/>
        <v>68.83</v>
      </c>
      <c r="N3215" s="48">
        <f t="shared" si="362"/>
        <v>69.61</v>
      </c>
      <c r="O3215" s="49">
        <f t="shared" ca="1" si="365"/>
        <v>40966800</v>
      </c>
    </row>
    <row r="3216" spans="1:15" x14ac:dyDescent="0.25">
      <c r="A3216">
        <v>3201</v>
      </c>
      <c r="B3216" s="93">
        <v>37550</v>
      </c>
      <c r="C3216" s="48">
        <v>88.120002999999997</v>
      </c>
      <c r="D3216" s="48">
        <v>90.5</v>
      </c>
      <c r="E3216" s="48">
        <v>87.57</v>
      </c>
      <c r="F3216" s="48">
        <v>90.169998000000007</v>
      </c>
      <c r="G3216" s="49">
        <v>45859100</v>
      </c>
      <c r="H3216" s="48">
        <v>70.112523999999993</v>
      </c>
      <c r="I3216" s="52">
        <f t="shared" si="363"/>
        <v>0.77755933852854242</v>
      </c>
      <c r="J3216" s="52">
        <f t="shared" ca="1" si="364"/>
        <v>1</v>
      </c>
      <c r="K3216" s="48">
        <f t="shared" ref="K3216:K3279" si="366">ROUND($I3216*C3216,2)</f>
        <v>68.52</v>
      </c>
      <c r="L3216" s="48">
        <f t="shared" ref="L3216:L3279" si="367">ROUND($I3216*D3216,2)</f>
        <v>70.37</v>
      </c>
      <c r="M3216" s="48">
        <f t="shared" ref="M3216:M3279" si="368">ROUND($I3216*E3216,2)</f>
        <v>68.09</v>
      </c>
      <c r="N3216" s="48">
        <f t="shared" ref="N3216:N3279" si="369">ROUND($I3216*F3216,2)</f>
        <v>70.11</v>
      </c>
      <c r="O3216" s="49">
        <f t="shared" ca="1" si="365"/>
        <v>45859100</v>
      </c>
    </row>
    <row r="3217" spans="1:15" x14ac:dyDescent="0.25">
      <c r="A3217">
        <v>3202</v>
      </c>
      <c r="B3217" s="93">
        <v>37547</v>
      </c>
      <c r="C3217" s="48">
        <v>87.650002000000001</v>
      </c>
      <c r="D3217" s="48">
        <v>89.110000999999997</v>
      </c>
      <c r="E3217" s="48">
        <v>86.93</v>
      </c>
      <c r="F3217" s="48">
        <v>88.639999000000003</v>
      </c>
      <c r="G3217" s="49">
        <v>47448700</v>
      </c>
      <c r="H3217" s="48">
        <v>68.922859000000003</v>
      </c>
      <c r="I3217" s="52">
        <f t="shared" si="363"/>
        <v>0.77755933864575066</v>
      </c>
      <c r="J3217" s="52">
        <f t="shared" ca="1" si="364"/>
        <v>1</v>
      </c>
      <c r="K3217" s="48">
        <f t="shared" si="366"/>
        <v>68.150000000000006</v>
      </c>
      <c r="L3217" s="48">
        <f t="shared" si="367"/>
        <v>69.290000000000006</v>
      </c>
      <c r="M3217" s="48">
        <f t="shared" si="368"/>
        <v>67.59</v>
      </c>
      <c r="N3217" s="48">
        <f t="shared" si="369"/>
        <v>68.92</v>
      </c>
      <c r="O3217" s="49">
        <f t="shared" ca="1" si="365"/>
        <v>47448700</v>
      </c>
    </row>
    <row r="3218" spans="1:15" x14ac:dyDescent="0.25">
      <c r="A3218">
        <v>3203</v>
      </c>
      <c r="B3218" s="93">
        <v>37546</v>
      </c>
      <c r="C3218" s="48">
        <v>88.870002999999997</v>
      </c>
      <c r="D3218" s="48">
        <v>89.300003000000004</v>
      </c>
      <c r="E3218" s="48">
        <v>87.849997999999999</v>
      </c>
      <c r="F3218" s="48">
        <v>88.269997000000004</v>
      </c>
      <c r="G3218" s="49">
        <v>68534100</v>
      </c>
      <c r="H3218" s="48">
        <v>68.635159999999999</v>
      </c>
      <c r="I3218" s="52">
        <f t="shared" ref="I3218:I3281" si="370">H3218/F3218</f>
        <v>0.77755933309933156</v>
      </c>
      <c r="J3218" s="52">
        <f t="shared" ref="J3218:J3281" ca="1" si="371">INDEX(OFFSET($T$15,0,0,$S$13+1,1),MATCH(B3218,OFFSET($Q$15,0,0,$S$13+1,1),-1))</f>
        <v>1</v>
      </c>
      <c r="K3218" s="48">
        <f t="shared" si="366"/>
        <v>69.099999999999994</v>
      </c>
      <c r="L3218" s="48">
        <f t="shared" si="367"/>
        <v>69.44</v>
      </c>
      <c r="M3218" s="48">
        <f t="shared" si="368"/>
        <v>68.31</v>
      </c>
      <c r="N3218" s="48">
        <f t="shared" si="369"/>
        <v>68.64</v>
      </c>
      <c r="O3218" s="49">
        <f t="shared" ref="O3218:O3281" ca="1" si="372">G3218*J3218</f>
        <v>68534100</v>
      </c>
    </row>
    <row r="3219" spans="1:15" x14ac:dyDescent="0.25">
      <c r="A3219">
        <v>3204</v>
      </c>
      <c r="B3219" s="93">
        <v>37545</v>
      </c>
      <c r="C3219" s="48">
        <v>87.410004000000001</v>
      </c>
      <c r="D3219" s="48">
        <v>87.800003000000004</v>
      </c>
      <c r="E3219" s="48">
        <v>85.919998000000007</v>
      </c>
      <c r="F3219" s="48">
        <v>86.550003000000004</v>
      </c>
      <c r="G3219" s="49">
        <v>62977800</v>
      </c>
      <c r="H3219" s="48">
        <v>67.297763000000003</v>
      </c>
      <c r="I3219" s="52">
        <f t="shared" si="370"/>
        <v>0.77755933757737705</v>
      </c>
      <c r="J3219" s="52">
        <f t="shared" ca="1" si="371"/>
        <v>1</v>
      </c>
      <c r="K3219" s="48">
        <f t="shared" si="366"/>
        <v>67.97</v>
      </c>
      <c r="L3219" s="48">
        <f t="shared" si="367"/>
        <v>68.27</v>
      </c>
      <c r="M3219" s="48">
        <f t="shared" si="368"/>
        <v>66.81</v>
      </c>
      <c r="N3219" s="48">
        <f t="shared" si="369"/>
        <v>67.3</v>
      </c>
      <c r="O3219" s="49">
        <f t="shared" ca="1" si="372"/>
        <v>62977800</v>
      </c>
    </row>
    <row r="3220" spans="1:15" x14ac:dyDescent="0.25">
      <c r="A3220">
        <v>3205</v>
      </c>
      <c r="B3220" s="93">
        <v>37544</v>
      </c>
      <c r="C3220" s="48">
        <v>86.989998</v>
      </c>
      <c r="D3220" s="48">
        <v>88.720000999999996</v>
      </c>
      <c r="E3220" s="48">
        <v>86.849997999999999</v>
      </c>
      <c r="F3220" s="48">
        <v>88.699996999999996</v>
      </c>
      <c r="G3220" s="49">
        <v>82320300</v>
      </c>
      <c r="H3220" s="48">
        <v>68.969510999999997</v>
      </c>
      <c r="I3220" s="52">
        <f t="shared" si="370"/>
        <v>0.77755933858712534</v>
      </c>
      <c r="J3220" s="52">
        <f t="shared" ca="1" si="371"/>
        <v>1</v>
      </c>
      <c r="K3220" s="48">
        <f t="shared" si="366"/>
        <v>67.64</v>
      </c>
      <c r="L3220" s="48">
        <f t="shared" si="367"/>
        <v>68.989999999999995</v>
      </c>
      <c r="M3220" s="48">
        <f t="shared" si="368"/>
        <v>67.53</v>
      </c>
      <c r="N3220" s="48">
        <f t="shared" si="369"/>
        <v>68.97</v>
      </c>
      <c r="O3220" s="49">
        <f t="shared" ca="1" si="372"/>
        <v>82320300</v>
      </c>
    </row>
    <row r="3221" spans="1:15" x14ac:dyDescent="0.25">
      <c r="A3221">
        <v>3206</v>
      </c>
      <c r="B3221" s="93">
        <v>37543</v>
      </c>
      <c r="C3221" s="48">
        <v>83.199996999999996</v>
      </c>
      <c r="D3221" s="48">
        <v>84.849997999999999</v>
      </c>
      <c r="E3221" s="48">
        <v>83.040001000000004</v>
      </c>
      <c r="F3221" s="48">
        <v>84.629997000000003</v>
      </c>
      <c r="G3221" s="49">
        <v>40631900</v>
      </c>
      <c r="H3221" s="48">
        <v>65.804845</v>
      </c>
      <c r="I3221" s="52">
        <f t="shared" si="370"/>
        <v>0.77755934459031117</v>
      </c>
      <c r="J3221" s="52">
        <f t="shared" ca="1" si="371"/>
        <v>1</v>
      </c>
      <c r="K3221" s="48">
        <f t="shared" si="366"/>
        <v>64.69</v>
      </c>
      <c r="L3221" s="48">
        <f t="shared" si="367"/>
        <v>65.98</v>
      </c>
      <c r="M3221" s="48">
        <f t="shared" si="368"/>
        <v>64.569999999999993</v>
      </c>
      <c r="N3221" s="48">
        <f t="shared" si="369"/>
        <v>65.8</v>
      </c>
      <c r="O3221" s="49">
        <f t="shared" ca="1" si="372"/>
        <v>40631900</v>
      </c>
    </row>
    <row r="3222" spans="1:15" x14ac:dyDescent="0.25">
      <c r="A3222">
        <v>3207</v>
      </c>
      <c r="B3222" s="93">
        <v>37540</v>
      </c>
      <c r="C3222" s="48">
        <v>82.099997999999999</v>
      </c>
      <c r="D3222" s="48">
        <v>84.730002999999996</v>
      </c>
      <c r="E3222" s="48">
        <v>81.819999999999993</v>
      </c>
      <c r="F3222" s="48">
        <v>84.160004000000001</v>
      </c>
      <c r="G3222" s="49">
        <v>82308300</v>
      </c>
      <c r="H3222" s="48">
        <v>65.439397</v>
      </c>
      <c r="I3222" s="52">
        <f t="shared" si="370"/>
        <v>0.77755933804375765</v>
      </c>
      <c r="J3222" s="52">
        <f t="shared" ca="1" si="371"/>
        <v>1</v>
      </c>
      <c r="K3222" s="48">
        <f t="shared" si="366"/>
        <v>63.84</v>
      </c>
      <c r="L3222" s="48">
        <f t="shared" si="367"/>
        <v>65.88</v>
      </c>
      <c r="M3222" s="48">
        <f t="shared" si="368"/>
        <v>63.62</v>
      </c>
      <c r="N3222" s="48">
        <f t="shared" si="369"/>
        <v>65.44</v>
      </c>
      <c r="O3222" s="49">
        <f t="shared" ca="1" si="372"/>
        <v>82308300</v>
      </c>
    </row>
    <row r="3223" spans="1:15" x14ac:dyDescent="0.25">
      <c r="A3223">
        <v>3208</v>
      </c>
      <c r="B3223" s="93">
        <v>37539</v>
      </c>
      <c r="C3223" s="48">
        <v>77.940002000000007</v>
      </c>
      <c r="D3223" s="48">
        <v>81.069999999999993</v>
      </c>
      <c r="E3223" s="48">
        <v>77.069999999999993</v>
      </c>
      <c r="F3223" s="48">
        <v>80.629997000000003</v>
      </c>
      <c r="G3223" s="49">
        <v>76749000</v>
      </c>
      <c r="H3223" s="48">
        <v>62.694606999999998</v>
      </c>
      <c r="I3223" s="52">
        <f t="shared" si="370"/>
        <v>0.7775593368805408</v>
      </c>
      <c r="J3223" s="52">
        <f t="shared" ca="1" si="371"/>
        <v>1</v>
      </c>
      <c r="K3223" s="48">
        <f t="shared" si="366"/>
        <v>60.6</v>
      </c>
      <c r="L3223" s="48">
        <f t="shared" si="367"/>
        <v>63.04</v>
      </c>
      <c r="M3223" s="48">
        <f t="shared" si="368"/>
        <v>59.93</v>
      </c>
      <c r="N3223" s="48">
        <f t="shared" si="369"/>
        <v>62.69</v>
      </c>
      <c r="O3223" s="49">
        <f t="shared" ca="1" si="372"/>
        <v>76749000</v>
      </c>
    </row>
    <row r="3224" spans="1:15" x14ac:dyDescent="0.25">
      <c r="A3224">
        <v>3209</v>
      </c>
      <c r="B3224" s="93">
        <v>37538</v>
      </c>
      <c r="C3224" s="48">
        <v>79.089995999999999</v>
      </c>
      <c r="D3224" s="48">
        <v>79.699996999999996</v>
      </c>
      <c r="E3224" s="48">
        <v>77.779999000000004</v>
      </c>
      <c r="F3224" s="48">
        <v>78.099997999999999</v>
      </c>
      <c r="G3224" s="49">
        <v>79956400</v>
      </c>
      <c r="H3224" s="48">
        <v>60.727383000000003</v>
      </c>
      <c r="I3224" s="52">
        <f t="shared" si="370"/>
        <v>0.77755934129473347</v>
      </c>
      <c r="J3224" s="52">
        <f t="shared" ca="1" si="371"/>
        <v>1</v>
      </c>
      <c r="K3224" s="48">
        <f t="shared" si="366"/>
        <v>61.5</v>
      </c>
      <c r="L3224" s="48">
        <f t="shared" si="367"/>
        <v>61.97</v>
      </c>
      <c r="M3224" s="48">
        <f t="shared" si="368"/>
        <v>60.48</v>
      </c>
      <c r="N3224" s="48">
        <f t="shared" si="369"/>
        <v>60.73</v>
      </c>
      <c r="O3224" s="49">
        <f t="shared" ca="1" si="372"/>
        <v>79956400</v>
      </c>
    </row>
    <row r="3225" spans="1:15" x14ac:dyDescent="0.25">
      <c r="A3225">
        <v>3210</v>
      </c>
      <c r="B3225" s="93">
        <v>37537</v>
      </c>
      <c r="C3225" s="48">
        <v>79.809997999999993</v>
      </c>
      <c r="D3225" s="48">
        <v>81.309997999999993</v>
      </c>
      <c r="E3225" s="48">
        <v>78.199996999999996</v>
      </c>
      <c r="F3225" s="48">
        <v>80.370002999999997</v>
      </c>
      <c r="G3225" s="49">
        <v>79531000</v>
      </c>
      <c r="H3225" s="48">
        <v>62.492446000000001</v>
      </c>
      <c r="I3225" s="52">
        <f t="shared" si="370"/>
        <v>0.77755933392213517</v>
      </c>
      <c r="J3225" s="52">
        <f t="shared" ca="1" si="371"/>
        <v>1</v>
      </c>
      <c r="K3225" s="48">
        <f t="shared" si="366"/>
        <v>62.06</v>
      </c>
      <c r="L3225" s="48">
        <f t="shared" si="367"/>
        <v>63.22</v>
      </c>
      <c r="M3225" s="48">
        <f t="shared" si="368"/>
        <v>60.81</v>
      </c>
      <c r="N3225" s="48">
        <f t="shared" si="369"/>
        <v>62.49</v>
      </c>
      <c r="O3225" s="49">
        <f t="shared" ca="1" si="372"/>
        <v>79531000</v>
      </c>
    </row>
    <row r="3226" spans="1:15" x14ac:dyDescent="0.25">
      <c r="A3226">
        <v>3211</v>
      </c>
      <c r="B3226" s="93">
        <v>37536</v>
      </c>
      <c r="C3226" s="48">
        <v>80.059997999999993</v>
      </c>
      <c r="D3226" s="48">
        <v>81.199996999999996</v>
      </c>
      <c r="E3226" s="48">
        <v>78.550003000000004</v>
      </c>
      <c r="F3226" s="48">
        <v>79.129997000000003</v>
      </c>
      <c r="G3226" s="49">
        <v>53188000</v>
      </c>
      <c r="H3226" s="48">
        <v>61.528267999999997</v>
      </c>
      <c r="I3226" s="52">
        <f t="shared" si="370"/>
        <v>0.77755933694778223</v>
      </c>
      <c r="J3226" s="52">
        <f t="shared" ca="1" si="371"/>
        <v>1</v>
      </c>
      <c r="K3226" s="48">
        <f t="shared" si="366"/>
        <v>62.25</v>
      </c>
      <c r="L3226" s="48">
        <f t="shared" si="367"/>
        <v>63.14</v>
      </c>
      <c r="M3226" s="48">
        <f t="shared" si="368"/>
        <v>61.08</v>
      </c>
      <c r="N3226" s="48">
        <f t="shared" si="369"/>
        <v>61.53</v>
      </c>
      <c r="O3226" s="49">
        <f t="shared" ca="1" si="372"/>
        <v>53188000</v>
      </c>
    </row>
    <row r="3227" spans="1:15" x14ac:dyDescent="0.25">
      <c r="A3227">
        <v>3212</v>
      </c>
      <c r="B3227" s="93">
        <v>37533</v>
      </c>
      <c r="C3227" s="48">
        <v>82.800003000000004</v>
      </c>
      <c r="D3227" s="48">
        <v>82.919998000000007</v>
      </c>
      <c r="E3227" s="48">
        <v>79.580001999999993</v>
      </c>
      <c r="F3227" s="48">
        <v>80.800003000000004</v>
      </c>
      <c r="G3227" s="49">
        <v>68483700</v>
      </c>
      <c r="H3227" s="48">
        <v>62.826796999999999</v>
      </c>
      <c r="I3227" s="52">
        <f t="shared" si="370"/>
        <v>0.77755933994210369</v>
      </c>
      <c r="J3227" s="52">
        <f t="shared" ca="1" si="371"/>
        <v>1</v>
      </c>
      <c r="K3227" s="48">
        <f t="shared" si="366"/>
        <v>64.38</v>
      </c>
      <c r="L3227" s="48">
        <f t="shared" si="367"/>
        <v>64.48</v>
      </c>
      <c r="M3227" s="48">
        <f t="shared" si="368"/>
        <v>61.88</v>
      </c>
      <c r="N3227" s="48">
        <f t="shared" si="369"/>
        <v>62.83</v>
      </c>
      <c r="O3227" s="49">
        <f t="shared" ca="1" si="372"/>
        <v>68483700</v>
      </c>
    </row>
    <row r="3228" spans="1:15" x14ac:dyDescent="0.25">
      <c r="A3228">
        <v>3213</v>
      </c>
      <c r="B3228" s="93">
        <v>37532</v>
      </c>
      <c r="C3228" s="48">
        <v>83.139999000000003</v>
      </c>
      <c r="D3228" s="48">
        <v>84.599997999999999</v>
      </c>
      <c r="E3228" s="48">
        <v>81.949996999999996</v>
      </c>
      <c r="F3228" s="48">
        <v>82.309997999999993</v>
      </c>
      <c r="G3228" s="49">
        <v>55547000</v>
      </c>
      <c r="H3228" s="48">
        <v>64.000906999999998</v>
      </c>
      <c r="I3228" s="52">
        <f t="shared" si="370"/>
        <v>0.77755933124916377</v>
      </c>
      <c r="J3228" s="52">
        <f t="shared" ca="1" si="371"/>
        <v>1</v>
      </c>
      <c r="K3228" s="48">
        <f t="shared" si="366"/>
        <v>64.650000000000006</v>
      </c>
      <c r="L3228" s="48">
        <f t="shared" si="367"/>
        <v>65.78</v>
      </c>
      <c r="M3228" s="48">
        <f t="shared" si="368"/>
        <v>63.72</v>
      </c>
      <c r="N3228" s="48">
        <f t="shared" si="369"/>
        <v>64</v>
      </c>
      <c r="O3228" s="49">
        <f t="shared" ca="1" si="372"/>
        <v>55547000</v>
      </c>
    </row>
    <row r="3229" spans="1:15" x14ac:dyDescent="0.25">
      <c r="A3229">
        <v>3214</v>
      </c>
      <c r="B3229" s="93">
        <v>37531</v>
      </c>
      <c r="C3229" s="48">
        <v>84.690002000000007</v>
      </c>
      <c r="D3229" s="48">
        <v>85.529999000000004</v>
      </c>
      <c r="E3229" s="48">
        <v>82.599997999999999</v>
      </c>
      <c r="F3229" s="48">
        <v>83.150002000000001</v>
      </c>
      <c r="G3229" s="49">
        <v>56749100</v>
      </c>
      <c r="H3229" s="48">
        <v>64.654060000000001</v>
      </c>
      <c r="I3229" s="52">
        <f t="shared" si="370"/>
        <v>0.7775593318686872</v>
      </c>
      <c r="J3229" s="52">
        <f t="shared" ca="1" si="371"/>
        <v>1</v>
      </c>
      <c r="K3229" s="48">
        <f t="shared" si="366"/>
        <v>65.849999999999994</v>
      </c>
      <c r="L3229" s="48">
        <f t="shared" si="367"/>
        <v>66.5</v>
      </c>
      <c r="M3229" s="48">
        <f t="shared" si="368"/>
        <v>64.23</v>
      </c>
      <c r="N3229" s="48">
        <f t="shared" si="369"/>
        <v>64.650000000000006</v>
      </c>
      <c r="O3229" s="49">
        <f t="shared" ca="1" si="372"/>
        <v>56749100</v>
      </c>
    </row>
    <row r="3230" spans="1:15" x14ac:dyDescent="0.25">
      <c r="A3230">
        <v>3215</v>
      </c>
      <c r="B3230" s="93">
        <v>37530</v>
      </c>
      <c r="C3230" s="48">
        <v>82.43</v>
      </c>
      <c r="D3230" s="48">
        <v>85.769997000000004</v>
      </c>
      <c r="E3230" s="48">
        <v>81.470000999999996</v>
      </c>
      <c r="F3230" s="48">
        <v>85.720000999999996</v>
      </c>
      <c r="G3230" s="49">
        <v>67198100</v>
      </c>
      <c r="H3230" s="48">
        <v>66.652388000000002</v>
      </c>
      <c r="I3230" s="52">
        <f t="shared" si="370"/>
        <v>0.77755934697200957</v>
      </c>
      <c r="J3230" s="52">
        <f t="shared" ca="1" si="371"/>
        <v>1</v>
      </c>
      <c r="K3230" s="48">
        <f t="shared" si="366"/>
        <v>64.09</v>
      </c>
      <c r="L3230" s="48">
        <f t="shared" si="367"/>
        <v>66.69</v>
      </c>
      <c r="M3230" s="48">
        <f t="shared" si="368"/>
        <v>63.35</v>
      </c>
      <c r="N3230" s="48">
        <f t="shared" si="369"/>
        <v>66.650000000000006</v>
      </c>
      <c r="O3230" s="49">
        <f t="shared" ca="1" si="372"/>
        <v>67198100</v>
      </c>
    </row>
    <row r="3231" spans="1:15" x14ac:dyDescent="0.25">
      <c r="A3231">
        <v>3216</v>
      </c>
      <c r="B3231" s="93">
        <v>37529</v>
      </c>
      <c r="C3231" s="48">
        <v>82</v>
      </c>
      <c r="D3231" s="48">
        <v>82.800003000000004</v>
      </c>
      <c r="E3231" s="48">
        <v>80.900002000000001</v>
      </c>
      <c r="F3231" s="48">
        <v>81.790001000000004</v>
      </c>
      <c r="G3231" s="49">
        <v>73096400</v>
      </c>
      <c r="H3231" s="48">
        <v>63.596578999999998</v>
      </c>
      <c r="I3231" s="52">
        <f t="shared" si="370"/>
        <v>0.77755933760167084</v>
      </c>
      <c r="J3231" s="52">
        <f t="shared" ca="1" si="371"/>
        <v>1</v>
      </c>
      <c r="K3231" s="48">
        <f t="shared" si="366"/>
        <v>63.76</v>
      </c>
      <c r="L3231" s="48">
        <f t="shared" si="367"/>
        <v>64.38</v>
      </c>
      <c r="M3231" s="48">
        <f t="shared" si="368"/>
        <v>62.9</v>
      </c>
      <c r="N3231" s="48">
        <f t="shared" si="369"/>
        <v>63.6</v>
      </c>
      <c r="O3231" s="49">
        <f t="shared" ca="1" si="372"/>
        <v>73096400</v>
      </c>
    </row>
    <row r="3232" spans="1:15" x14ac:dyDescent="0.25">
      <c r="A3232">
        <v>3217</v>
      </c>
      <c r="B3232" s="93">
        <v>37526</v>
      </c>
      <c r="C3232" s="48">
        <v>85</v>
      </c>
      <c r="D3232" s="48">
        <v>85.629997000000003</v>
      </c>
      <c r="E3232" s="48">
        <v>82.75</v>
      </c>
      <c r="F3232" s="48">
        <v>82.75</v>
      </c>
      <c r="G3232" s="49">
        <v>64648300</v>
      </c>
      <c r="H3232" s="48">
        <v>64.343035</v>
      </c>
      <c r="I3232" s="52">
        <f t="shared" si="370"/>
        <v>0.77755933534743205</v>
      </c>
      <c r="J3232" s="52">
        <f t="shared" ca="1" si="371"/>
        <v>1</v>
      </c>
      <c r="K3232" s="48">
        <f t="shared" si="366"/>
        <v>66.09</v>
      </c>
      <c r="L3232" s="48">
        <f t="shared" si="367"/>
        <v>66.58</v>
      </c>
      <c r="M3232" s="48">
        <f t="shared" si="368"/>
        <v>64.34</v>
      </c>
      <c r="N3232" s="48">
        <f t="shared" si="369"/>
        <v>64.34</v>
      </c>
      <c r="O3232" s="49">
        <f t="shared" ca="1" si="372"/>
        <v>64648300</v>
      </c>
    </row>
    <row r="3233" spans="1:15" x14ac:dyDescent="0.25">
      <c r="A3233">
        <v>3218</v>
      </c>
      <c r="B3233" s="93">
        <v>37525</v>
      </c>
      <c r="C3233" s="48">
        <v>85.019997000000004</v>
      </c>
      <c r="D3233" s="48">
        <v>85.970000999999996</v>
      </c>
      <c r="E3233" s="48">
        <v>84.449996999999996</v>
      </c>
      <c r="F3233" s="48">
        <v>85.730002999999996</v>
      </c>
      <c r="G3233" s="49">
        <v>53638000</v>
      </c>
      <c r="H3233" s="48">
        <v>66.660165000000006</v>
      </c>
      <c r="I3233" s="52">
        <f t="shared" si="370"/>
        <v>0.77755934523879588</v>
      </c>
      <c r="J3233" s="52">
        <f t="shared" ca="1" si="371"/>
        <v>1</v>
      </c>
      <c r="K3233" s="48">
        <f t="shared" si="366"/>
        <v>66.11</v>
      </c>
      <c r="L3233" s="48">
        <f t="shared" si="367"/>
        <v>66.849999999999994</v>
      </c>
      <c r="M3233" s="48">
        <f t="shared" si="368"/>
        <v>65.66</v>
      </c>
      <c r="N3233" s="48">
        <f t="shared" si="369"/>
        <v>66.66</v>
      </c>
      <c r="O3233" s="49">
        <f t="shared" ca="1" si="372"/>
        <v>53638000</v>
      </c>
    </row>
    <row r="3234" spans="1:15" x14ac:dyDescent="0.25">
      <c r="A3234">
        <v>3219</v>
      </c>
      <c r="B3234" s="93">
        <v>37524</v>
      </c>
      <c r="C3234" s="48">
        <v>83.370002999999997</v>
      </c>
      <c r="D3234" s="48">
        <v>84.769997000000004</v>
      </c>
      <c r="E3234" s="48">
        <v>82.040001000000004</v>
      </c>
      <c r="F3234" s="48">
        <v>84.349997999999999</v>
      </c>
      <c r="G3234" s="49">
        <v>59294400</v>
      </c>
      <c r="H3234" s="48">
        <v>65.587129000000004</v>
      </c>
      <c r="I3234" s="52">
        <f t="shared" si="370"/>
        <v>0.77755934268071947</v>
      </c>
      <c r="J3234" s="52">
        <f t="shared" ca="1" si="371"/>
        <v>1</v>
      </c>
      <c r="K3234" s="48">
        <f t="shared" si="366"/>
        <v>64.83</v>
      </c>
      <c r="L3234" s="48">
        <f t="shared" si="367"/>
        <v>65.91</v>
      </c>
      <c r="M3234" s="48">
        <f t="shared" si="368"/>
        <v>63.79</v>
      </c>
      <c r="N3234" s="48">
        <f t="shared" si="369"/>
        <v>65.59</v>
      </c>
      <c r="O3234" s="49">
        <f t="shared" ca="1" si="372"/>
        <v>59294400</v>
      </c>
    </row>
    <row r="3235" spans="1:15" x14ac:dyDescent="0.25">
      <c r="A3235">
        <v>3220</v>
      </c>
      <c r="B3235" s="93">
        <v>37523</v>
      </c>
      <c r="C3235" s="48">
        <v>82.440002000000007</v>
      </c>
      <c r="D3235" s="48">
        <v>83.650002000000001</v>
      </c>
      <c r="E3235" s="48">
        <v>81.849997999999999</v>
      </c>
      <c r="F3235" s="48">
        <v>82.309997999999993</v>
      </c>
      <c r="G3235" s="49">
        <v>69507000</v>
      </c>
      <c r="H3235" s="48">
        <v>64.000906999999998</v>
      </c>
      <c r="I3235" s="52">
        <f t="shared" si="370"/>
        <v>0.77755933124916377</v>
      </c>
      <c r="J3235" s="52">
        <f t="shared" ca="1" si="371"/>
        <v>1</v>
      </c>
      <c r="K3235" s="48">
        <f t="shared" si="366"/>
        <v>64.099999999999994</v>
      </c>
      <c r="L3235" s="48">
        <f t="shared" si="367"/>
        <v>65.040000000000006</v>
      </c>
      <c r="M3235" s="48">
        <f t="shared" si="368"/>
        <v>63.64</v>
      </c>
      <c r="N3235" s="48">
        <f t="shared" si="369"/>
        <v>64</v>
      </c>
      <c r="O3235" s="49">
        <f t="shared" ca="1" si="372"/>
        <v>69507000</v>
      </c>
    </row>
    <row r="3236" spans="1:15" x14ac:dyDescent="0.25">
      <c r="A3236">
        <v>3221</v>
      </c>
      <c r="B3236" s="93">
        <v>37522</v>
      </c>
      <c r="C3236" s="48">
        <v>83.650002000000001</v>
      </c>
      <c r="D3236" s="48">
        <v>84.059997999999993</v>
      </c>
      <c r="E3236" s="48">
        <v>82.690002000000007</v>
      </c>
      <c r="F3236" s="48">
        <v>83.660004000000001</v>
      </c>
      <c r="G3236" s="49">
        <v>46893800</v>
      </c>
      <c r="H3236" s="48">
        <v>65.050617000000003</v>
      </c>
      <c r="I3236" s="52">
        <f t="shared" si="370"/>
        <v>0.77755933408752886</v>
      </c>
      <c r="J3236" s="52">
        <f t="shared" ca="1" si="371"/>
        <v>1</v>
      </c>
      <c r="K3236" s="48">
        <f t="shared" si="366"/>
        <v>65.040000000000006</v>
      </c>
      <c r="L3236" s="48">
        <f t="shared" si="367"/>
        <v>65.36</v>
      </c>
      <c r="M3236" s="48">
        <f t="shared" si="368"/>
        <v>64.3</v>
      </c>
      <c r="N3236" s="48">
        <f t="shared" si="369"/>
        <v>65.05</v>
      </c>
      <c r="O3236" s="49">
        <f t="shared" ca="1" si="372"/>
        <v>46893800</v>
      </c>
    </row>
    <row r="3237" spans="1:15" x14ac:dyDescent="0.25">
      <c r="A3237">
        <v>3222</v>
      </c>
      <c r="B3237" s="93">
        <v>37519</v>
      </c>
      <c r="C3237" s="48">
        <v>84.919998000000007</v>
      </c>
      <c r="D3237" s="48">
        <v>85.199996999999996</v>
      </c>
      <c r="E3237" s="48">
        <v>84.050003000000004</v>
      </c>
      <c r="F3237" s="48">
        <v>84.349997999999999</v>
      </c>
      <c r="G3237" s="49">
        <v>46325600</v>
      </c>
      <c r="H3237" s="48">
        <v>65.587129000000004</v>
      </c>
      <c r="I3237" s="52">
        <f t="shared" si="370"/>
        <v>0.77755934268071947</v>
      </c>
      <c r="J3237" s="52">
        <f t="shared" ca="1" si="371"/>
        <v>1</v>
      </c>
      <c r="K3237" s="48">
        <f t="shared" si="366"/>
        <v>66.03</v>
      </c>
      <c r="L3237" s="48">
        <f t="shared" si="367"/>
        <v>66.25</v>
      </c>
      <c r="M3237" s="48">
        <f t="shared" si="368"/>
        <v>65.349999999999994</v>
      </c>
      <c r="N3237" s="48">
        <f t="shared" si="369"/>
        <v>65.59</v>
      </c>
      <c r="O3237" s="49">
        <f t="shared" ca="1" si="372"/>
        <v>46325600</v>
      </c>
    </row>
    <row r="3238" spans="1:15" x14ac:dyDescent="0.25">
      <c r="A3238">
        <v>3223</v>
      </c>
      <c r="B3238" s="93">
        <v>37518</v>
      </c>
      <c r="C3238" s="48">
        <v>85.989998</v>
      </c>
      <c r="D3238" s="48">
        <v>86.800003000000004</v>
      </c>
      <c r="E3238" s="48">
        <v>84.699996999999996</v>
      </c>
      <c r="F3238" s="48">
        <v>84.699996999999996</v>
      </c>
      <c r="G3238" s="49">
        <v>48510500</v>
      </c>
      <c r="H3238" s="48">
        <v>65.565353999999999</v>
      </c>
      <c r="I3238" s="52">
        <f t="shared" si="370"/>
        <v>0.77408921277765808</v>
      </c>
      <c r="J3238" s="52">
        <f t="shared" ca="1" si="371"/>
        <v>1</v>
      </c>
      <c r="K3238" s="48">
        <f t="shared" si="366"/>
        <v>66.56</v>
      </c>
      <c r="L3238" s="48">
        <f t="shared" si="367"/>
        <v>67.19</v>
      </c>
      <c r="M3238" s="48">
        <f t="shared" si="368"/>
        <v>65.569999999999993</v>
      </c>
      <c r="N3238" s="48">
        <f t="shared" si="369"/>
        <v>65.569999999999993</v>
      </c>
      <c r="O3238" s="49">
        <f t="shared" ca="1" si="372"/>
        <v>48510500</v>
      </c>
    </row>
    <row r="3239" spans="1:15" x14ac:dyDescent="0.25">
      <c r="A3239">
        <v>3224</v>
      </c>
      <c r="B3239" s="93">
        <v>37517</v>
      </c>
      <c r="C3239" s="48">
        <v>87.010002</v>
      </c>
      <c r="D3239" s="48">
        <v>88.5</v>
      </c>
      <c r="E3239" s="48">
        <v>86.279999000000004</v>
      </c>
      <c r="F3239" s="48">
        <v>86.949996999999996</v>
      </c>
      <c r="G3239" s="49">
        <v>54719400</v>
      </c>
      <c r="H3239" s="48">
        <v>67.307055000000005</v>
      </c>
      <c r="I3239" s="52">
        <f t="shared" si="370"/>
        <v>0.77408921589727031</v>
      </c>
      <c r="J3239" s="52">
        <f t="shared" ca="1" si="371"/>
        <v>1</v>
      </c>
      <c r="K3239" s="48">
        <f t="shared" si="366"/>
        <v>67.349999999999994</v>
      </c>
      <c r="L3239" s="48">
        <f t="shared" si="367"/>
        <v>68.510000000000005</v>
      </c>
      <c r="M3239" s="48">
        <f t="shared" si="368"/>
        <v>66.790000000000006</v>
      </c>
      <c r="N3239" s="48">
        <f t="shared" si="369"/>
        <v>67.31</v>
      </c>
      <c r="O3239" s="49">
        <f t="shared" ca="1" si="372"/>
        <v>54719400</v>
      </c>
    </row>
    <row r="3240" spans="1:15" x14ac:dyDescent="0.25">
      <c r="A3240">
        <v>3225</v>
      </c>
      <c r="B3240" s="93">
        <v>37516</v>
      </c>
      <c r="C3240" s="48">
        <v>90.889999000000003</v>
      </c>
      <c r="D3240" s="48">
        <v>91.190002000000007</v>
      </c>
      <c r="E3240" s="48">
        <v>87.75</v>
      </c>
      <c r="F3240" s="48">
        <v>87.830001999999993</v>
      </c>
      <c r="G3240" s="49">
        <v>47609700</v>
      </c>
      <c r="H3240" s="48">
        <v>67.988257000000004</v>
      </c>
      <c r="I3240" s="52">
        <f t="shared" si="370"/>
        <v>0.77408921156577004</v>
      </c>
      <c r="J3240" s="52">
        <f t="shared" ca="1" si="371"/>
        <v>1</v>
      </c>
      <c r="K3240" s="48">
        <f t="shared" si="366"/>
        <v>70.36</v>
      </c>
      <c r="L3240" s="48">
        <f t="shared" si="367"/>
        <v>70.59</v>
      </c>
      <c r="M3240" s="48">
        <f t="shared" si="368"/>
        <v>67.930000000000007</v>
      </c>
      <c r="N3240" s="48">
        <f t="shared" si="369"/>
        <v>67.989999999999995</v>
      </c>
      <c r="O3240" s="49">
        <f t="shared" ca="1" si="372"/>
        <v>47609700</v>
      </c>
    </row>
    <row r="3241" spans="1:15" x14ac:dyDescent="0.25">
      <c r="A3241">
        <v>3226</v>
      </c>
      <c r="B3241" s="93">
        <v>37515</v>
      </c>
      <c r="C3241" s="48">
        <v>89.309997999999993</v>
      </c>
      <c r="D3241" s="48">
        <v>89.889999000000003</v>
      </c>
      <c r="E3241" s="48">
        <v>88.459998999999996</v>
      </c>
      <c r="F3241" s="48">
        <v>89.889999000000003</v>
      </c>
      <c r="G3241" s="49">
        <v>28167600</v>
      </c>
      <c r="H3241" s="48">
        <v>69.582879000000005</v>
      </c>
      <c r="I3241" s="52">
        <f t="shared" si="370"/>
        <v>0.77408921764477945</v>
      </c>
      <c r="J3241" s="52">
        <f t="shared" ca="1" si="371"/>
        <v>1</v>
      </c>
      <c r="K3241" s="48">
        <f t="shared" si="366"/>
        <v>69.13</v>
      </c>
      <c r="L3241" s="48">
        <f t="shared" si="367"/>
        <v>69.58</v>
      </c>
      <c r="M3241" s="48">
        <f t="shared" si="368"/>
        <v>68.48</v>
      </c>
      <c r="N3241" s="48">
        <f t="shared" si="369"/>
        <v>69.58</v>
      </c>
      <c r="O3241" s="49">
        <f t="shared" ca="1" si="372"/>
        <v>28167600</v>
      </c>
    </row>
    <row r="3242" spans="1:15" x14ac:dyDescent="0.25">
      <c r="A3242">
        <v>3227</v>
      </c>
      <c r="B3242" s="93">
        <v>37512</v>
      </c>
      <c r="C3242" s="48">
        <v>88.690002000000007</v>
      </c>
      <c r="D3242" s="48">
        <v>89.900002000000001</v>
      </c>
      <c r="E3242" s="48">
        <v>88.25</v>
      </c>
      <c r="F3242" s="48">
        <v>89.669998000000007</v>
      </c>
      <c r="G3242" s="49">
        <v>41131000</v>
      </c>
      <c r="H3242" s="48">
        <v>69.412578999999994</v>
      </c>
      <c r="I3242" s="52">
        <f t="shared" si="370"/>
        <v>0.77408922212756137</v>
      </c>
      <c r="J3242" s="52">
        <f t="shared" ca="1" si="371"/>
        <v>1</v>
      </c>
      <c r="K3242" s="48">
        <f t="shared" si="366"/>
        <v>68.650000000000006</v>
      </c>
      <c r="L3242" s="48">
        <f t="shared" si="367"/>
        <v>69.59</v>
      </c>
      <c r="M3242" s="48">
        <f t="shared" si="368"/>
        <v>68.31</v>
      </c>
      <c r="N3242" s="48">
        <f t="shared" si="369"/>
        <v>69.41</v>
      </c>
      <c r="O3242" s="49">
        <f t="shared" ca="1" si="372"/>
        <v>41131000</v>
      </c>
    </row>
    <row r="3243" spans="1:15" x14ac:dyDescent="0.25">
      <c r="A3243">
        <v>3228</v>
      </c>
      <c r="B3243" s="93">
        <v>37511</v>
      </c>
      <c r="C3243" s="48">
        <v>90.75</v>
      </c>
      <c r="D3243" s="48">
        <v>90.839995999999999</v>
      </c>
      <c r="E3243" s="48">
        <v>88.989998</v>
      </c>
      <c r="F3243" s="48">
        <v>89.449996999999996</v>
      </c>
      <c r="G3243" s="49">
        <v>43601700</v>
      </c>
      <c r="H3243" s="48">
        <v>69.242277999999999</v>
      </c>
      <c r="I3243" s="52">
        <f t="shared" si="370"/>
        <v>0.77408921545296416</v>
      </c>
      <c r="J3243" s="52">
        <f t="shared" ca="1" si="371"/>
        <v>1</v>
      </c>
      <c r="K3243" s="48">
        <f t="shared" si="366"/>
        <v>70.25</v>
      </c>
      <c r="L3243" s="48">
        <f t="shared" si="367"/>
        <v>70.319999999999993</v>
      </c>
      <c r="M3243" s="48">
        <f t="shared" si="368"/>
        <v>68.89</v>
      </c>
      <c r="N3243" s="48">
        <f t="shared" si="369"/>
        <v>69.239999999999995</v>
      </c>
      <c r="O3243" s="49">
        <f t="shared" ca="1" si="372"/>
        <v>43601700</v>
      </c>
    </row>
    <row r="3244" spans="1:15" x14ac:dyDescent="0.25">
      <c r="A3244">
        <v>3229</v>
      </c>
      <c r="B3244" s="93">
        <v>37510</v>
      </c>
      <c r="C3244" s="48">
        <v>92.470000999999996</v>
      </c>
      <c r="D3244" s="48">
        <v>93.330001999999993</v>
      </c>
      <c r="E3244" s="48">
        <v>91.099997999999999</v>
      </c>
      <c r="F3244" s="48">
        <v>91.129997000000003</v>
      </c>
      <c r="G3244" s="49">
        <v>27711200</v>
      </c>
      <c r="H3244" s="48">
        <v>70.542748000000003</v>
      </c>
      <c r="I3244" s="52">
        <f t="shared" si="370"/>
        <v>0.77408921674824593</v>
      </c>
      <c r="J3244" s="52">
        <f t="shared" ca="1" si="371"/>
        <v>1</v>
      </c>
      <c r="K3244" s="48">
        <f t="shared" si="366"/>
        <v>71.58</v>
      </c>
      <c r="L3244" s="48">
        <f t="shared" si="367"/>
        <v>72.25</v>
      </c>
      <c r="M3244" s="48">
        <f t="shared" si="368"/>
        <v>70.52</v>
      </c>
      <c r="N3244" s="48">
        <f t="shared" si="369"/>
        <v>70.540000000000006</v>
      </c>
      <c r="O3244" s="49">
        <f t="shared" ca="1" si="372"/>
        <v>27711200</v>
      </c>
    </row>
    <row r="3245" spans="1:15" x14ac:dyDescent="0.25">
      <c r="A3245">
        <v>3230</v>
      </c>
      <c r="B3245" s="93">
        <v>37509</v>
      </c>
      <c r="C3245" s="48">
        <v>91.139999000000003</v>
      </c>
      <c r="D3245" s="48">
        <v>91.779999000000004</v>
      </c>
      <c r="E3245" s="48">
        <v>90.559997999999993</v>
      </c>
      <c r="F3245" s="48">
        <v>91.699996999999996</v>
      </c>
      <c r="G3245" s="49">
        <v>41416600</v>
      </c>
      <c r="H3245" s="48">
        <v>70.983979000000005</v>
      </c>
      <c r="I3245" s="52">
        <f t="shared" si="370"/>
        <v>0.77408921834533984</v>
      </c>
      <c r="J3245" s="52">
        <f t="shared" ca="1" si="371"/>
        <v>1</v>
      </c>
      <c r="K3245" s="48">
        <f t="shared" si="366"/>
        <v>70.55</v>
      </c>
      <c r="L3245" s="48">
        <f t="shared" si="367"/>
        <v>71.05</v>
      </c>
      <c r="M3245" s="48">
        <f t="shared" si="368"/>
        <v>70.099999999999994</v>
      </c>
      <c r="N3245" s="48">
        <f t="shared" si="369"/>
        <v>70.98</v>
      </c>
      <c r="O3245" s="49">
        <f t="shared" ca="1" si="372"/>
        <v>41416600</v>
      </c>
    </row>
    <row r="3246" spans="1:15" x14ac:dyDescent="0.25">
      <c r="A3246">
        <v>3231</v>
      </c>
      <c r="B3246" s="93">
        <v>37508</v>
      </c>
      <c r="C3246" s="48">
        <v>89.099997999999999</v>
      </c>
      <c r="D3246" s="48">
        <v>91.349997999999999</v>
      </c>
      <c r="E3246" s="48">
        <v>88.800003000000004</v>
      </c>
      <c r="F3246" s="48">
        <v>90.660004000000001</v>
      </c>
      <c r="G3246" s="49">
        <v>33998400</v>
      </c>
      <c r="H3246" s="48">
        <v>70.178931000000006</v>
      </c>
      <c r="I3246" s="52">
        <f t="shared" si="370"/>
        <v>0.77408921137925391</v>
      </c>
      <c r="J3246" s="52">
        <f t="shared" ca="1" si="371"/>
        <v>1</v>
      </c>
      <c r="K3246" s="48">
        <f t="shared" si="366"/>
        <v>68.97</v>
      </c>
      <c r="L3246" s="48">
        <f t="shared" si="367"/>
        <v>70.709999999999994</v>
      </c>
      <c r="M3246" s="48">
        <f t="shared" si="368"/>
        <v>68.739999999999995</v>
      </c>
      <c r="N3246" s="48">
        <f t="shared" si="369"/>
        <v>70.180000000000007</v>
      </c>
      <c r="O3246" s="49">
        <f t="shared" ca="1" si="372"/>
        <v>33998400</v>
      </c>
    </row>
    <row r="3247" spans="1:15" x14ac:dyDescent="0.25">
      <c r="A3247">
        <v>3232</v>
      </c>
      <c r="B3247" s="93">
        <v>37505</v>
      </c>
      <c r="C3247" s="48">
        <v>89.75</v>
      </c>
      <c r="D3247" s="48">
        <v>90.57</v>
      </c>
      <c r="E3247" s="48">
        <v>89.339995999999999</v>
      </c>
      <c r="F3247" s="48">
        <v>90</v>
      </c>
      <c r="G3247" s="49">
        <v>38622200</v>
      </c>
      <c r="H3247" s="48">
        <v>69.668030000000002</v>
      </c>
      <c r="I3247" s="52">
        <f t="shared" si="370"/>
        <v>0.77408922222222221</v>
      </c>
      <c r="J3247" s="52">
        <f t="shared" ca="1" si="371"/>
        <v>1</v>
      </c>
      <c r="K3247" s="48">
        <f t="shared" si="366"/>
        <v>69.47</v>
      </c>
      <c r="L3247" s="48">
        <f t="shared" si="367"/>
        <v>70.11</v>
      </c>
      <c r="M3247" s="48">
        <f t="shared" si="368"/>
        <v>69.16</v>
      </c>
      <c r="N3247" s="48">
        <f t="shared" si="369"/>
        <v>69.67</v>
      </c>
      <c r="O3247" s="49">
        <f t="shared" ca="1" si="372"/>
        <v>38622200</v>
      </c>
    </row>
    <row r="3248" spans="1:15" x14ac:dyDescent="0.25">
      <c r="A3248">
        <v>3233</v>
      </c>
      <c r="B3248" s="93">
        <v>37504</v>
      </c>
      <c r="C3248" s="48">
        <v>88.489998</v>
      </c>
      <c r="D3248" s="48">
        <v>89.43</v>
      </c>
      <c r="E3248" s="48">
        <v>87.5</v>
      </c>
      <c r="F3248" s="48">
        <v>88.779999000000004</v>
      </c>
      <c r="G3248" s="49">
        <v>67250900</v>
      </c>
      <c r="H3248" s="48">
        <v>68.723640000000003</v>
      </c>
      <c r="I3248" s="52">
        <f t="shared" si="370"/>
        <v>0.77408921800055441</v>
      </c>
      <c r="J3248" s="52">
        <f t="shared" ca="1" si="371"/>
        <v>1</v>
      </c>
      <c r="K3248" s="48">
        <f t="shared" si="366"/>
        <v>68.5</v>
      </c>
      <c r="L3248" s="48">
        <f t="shared" si="367"/>
        <v>69.23</v>
      </c>
      <c r="M3248" s="48">
        <f t="shared" si="368"/>
        <v>67.73</v>
      </c>
      <c r="N3248" s="48">
        <f t="shared" si="369"/>
        <v>68.72</v>
      </c>
      <c r="O3248" s="49">
        <f t="shared" ca="1" si="372"/>
        <v>67250900</v>
      </c>
    </row>
    <row r="3249" spans="1:15" x14ac:dyDescent="0.25">
      <c r="A3249">
        <v>3234</v>
      </c>
      <c r="B3249" s="93">
        <v>37503</v>
      </c>
      <c r="C3249" s="48">
        <v>88.610000999999997</v>
      </c>
      <c r="D3249" s="48">
        <v>90.25</v>
      </c>
      <c r="E3249" s="48">
        <v>88.059997999999993</v>
      </c>
      <c r="F3249" s="48">
        <v>89.540001000000004</v>
      </c>
      <c r="G3249" s="49">
        <v>51099500</v>
      </c>
      <c r="H3249" s="48">
        <v>69.311948999999998</v>
      </c>
      <c r="I3249" s="52">
        <f t="shared" si="370"/>
        <v>0.77408921404859032</v>
      </c>
      <c r="J3249" s="52">
        <f t="shared" ca="1" si="371"/>
        <v>1</v>
      </c>
      <c r="K3249" s="48">
        <f t="shared" si="366"/>
        <v>68.59</v>
      </c>
      <c r="L3249" s="48">
        <f t="shared" si="367"/>
        <v>69.86</v>
      </c>
      <c r="M3249" s="48">
        <f t="shared" si="368"/>
        <v>68.17</v>
      </c>
      <c r="N3249" s="48">
        <f t="shared" si="369"/>
        <v>69.31</v>
      </c>
      <c r="O3249" s="49">
        <f t="shared" ca="1" si="372"/>
        <v>51099500</v>
      </c>
    </row>
    <row r="3250" spans="1:15" x14ac:dyDescent="0.25">
      <c r="A3250">
        <v>3235</v>
      </c>
      <c r="B3250" s="93">
        <v>37502</v>
      </c>
      <c r="C3250" s="48">
        <v>90.730002999999996</v>
      </c>
      <c r="D3250" s="48">
        <v>91</v>
      </c>
      <c r="E3250" s="48">
        <v>88.150002000000001</v>
      </c>
      <c r="F3250" s="48">
        <v>88.279999000000004</v>
      </c>
      <c r="G3250" s="49">
        <v>76586400</v>
      </c>
      <c r="H3250" s="48">
        <v>68.336595000000003</v>
      </c>
      <c r="I3250" s="52">
        <f t="shared" si="370"/>
        <v>0.7740892135714682</v>
      </c>
      <c r="J3250" s="52">
        <f t="shared" ca="1" si="371"/>
        <v>1</v>
      </c>
      <c r="K3250" s="48">
        <f t="shared" si="366"/>
        <v>70.23</v>
      </c>
      <c r="L3250" s="48">
        <f t="shared" si="367"/>
        <v>70.44</v>
      </c>
      <c r="M3250" s="48">
        <f t="shared" si="368"/>
        <v>68.239999999999995</v>
      </c>
      <c r="N3250" s="48">
        <f t="shared" si="369"/>
        <v>68.34</v>
      </c>
      <c r="O3250" s="49">
        <f t="shared" ca="1" si="372"/>
        <v>76586400</v>
      </c>
    </row>
    <row r="3251" spans="1:15" x14ac:dyDescent="0.25">
      <c r="A3251">
        <v>3236</v>
      </c>
      <c r="B3251" s="93">
        <v>37498</v>
      </c>
      <c r="C3251" s="48">
        <v>91.68</v>
      </c>
      <c r="D3251" s="48">
        <v>93.389999000000003</v>
      </c>
      <c r="E3251" s="48">
        <v>91.400002000000001</v>
      </c>
      <c r="F3251" s="48">
        <v>91.779999000000004</v>
      </c>
      <c r="G3251" s="49">
        <v>30366700</v>
      </c>
      <c r="H3251" s="48">
        <v>71.045907</v>
      </c>
      <c r="I3251" s="52">
        <f t="shared" si="370"/>
        <v>0.77408921087480065</v>
      </c>
      <c r="J3251" s="52">
        <f t="shared" ca="1" si="371"/>
        <v>1</v>
      </c>
      <c r="K3251" s="48">
        <f t="shared" si="366"/>
        <v>70.97</v>
      </c>
      <c r="L3251" s="48">
        <f t="shared" si="367"/>
        <v>72.290000000000006</v>
      </c>
      <c r="M3251" s="48">
        <f t="shared" si="368"/>
        <v>70.75</v>
      </c>
      <c r="N3251" s="48">
        <f t="shared" si="369"/>
        <v>71.05</v>
      </c>
      <c r="O3251" s="49">
        <f t="shared" ca="1" si="372"/>
        <v>30366700</v>
      </c>
    </row>
    <row r="3252" spans="1:15" x14ac:dyDescent="0.25">
      <c r="A3252">
        <v>3237</v>
      </c>
      <c r="B3252" s="93">
        <v>37497</v>
      </c>
      <c r="C3252" s="48">
        <v>91.269997000000004</v>
      </c>
      <c r="D3252" s="48">
        <v>93.050003000000004</v>
      </c>
      <c r="E3252" s="48">
        <v>90.809997999999993</v>
      </c>
      <c r="F3252" s="48">
        <v>92.139999000000003</v>
      </c>
      <c r="G3252" s="49">
        <v>42965700</v>
      </c>
      <c r="H3252" s="48">
        <v>71.324579999999997</v>
      </c>
      <c r="I3252" s="52">
        <f t="shared" si="370"/>
        <v>0.77408922046981998</v>
      </c>
      <c r="J3252" s="52">
        <f t="shared" ca="1" si="371"/>
        <v>1</v>
      </c>
      <c r="K3252" s="48">
        <f t="shared" si="366"/>
        <v>70.650000000000006</v>
      </c>
      <c r="L3252" s="48">
        <f t="shared" si="367"/>
        <v>72.03</v>
      </c>
      <c r="M3252" s="48">
        <f t="shared" si="368"/>
        <v>70.3</v>
      </c>
      <c r="N3252" s="48">
        <f t="shared" si="369"/>
        <v>71.319999999999993</v>
      </c>
      <c r="O3252" s="49">
        <f t="shared" ca="1" si="372"/>
        <v>42965700</v>
      </c>
    </row>
    <row r="3253" spans="1:15" x14ac:dyDescent="0.25">
      <c r="A3253">
        <v>3238</v>
      </c>
      <c r="B3253" s="93">
        <v>37496</v>
      </c>
      <c r="C3253" s="48">
        <v>93.279999000000004</v>
      </c>
      <c r="D3253" s="48">
        <v>93.489998</v>
      </c>
      <c r="E3253" s="48">
        <v>91.800003000000004</v>
      </c>
      <c r="F3253" s="48">
        <v>92.099997999999999</v>
      </c>
      <c r="G3253" s="49">
        <v>38970600</v>
      </c>
      <c r="H3253" s="48">
        <v>71.293616</v>
      </c>
      <c r="I3253" s="52">
        <f t="shared" si="370"/>
        <v>0.77408922419303416</v>
      </c>
      <c r="J3253" s="52">
        <f t="shared" ca="1" si="371"/>
        <v>1</v>
      </c>
      <c r="K3253" s="48">
        <f t="shared" si="366"/>
        <v>72.209999999999994</v>
      </c>
      <c r="L3253" s="48">
        <f t="shared" si="367"/>
        <v>72.37</v>
      </c>
      <c r="M3253" s="48">
        <f t="shared" si="368"/>
        <v>71.06</v>
      </c>
      <c r="N3253" s="48">
        <f t="shared" si="369"/>
        <v>71.290000000000006</v>
      </c>
      <c r="O3253" s="49">
        <f t="shared" ca="1" si="372"/>
        <v>38970600</v>
      </c>
    </row>
    <row r="3254" spans="1:15" x14ac:dyDescent="0.25">
      <c r="A3254">
        <v>3239</v>
      </c>
      <c r="B3254" s="93">
        <v>37495</v>
      </c>
      <c r="C3254" s="48">
        <v>95.699996999999996</v>
      </c>
      <c r="D3254" s="48">
        <v>96.25</v>
      </c>
      <c r="E3254" s="48">
        <v>93.5</v>
      </c>
      <c r="F3254" s="48">
        <v>94.160004000000001</v>
      </c>
      <c r="G3254" s="49">
        <v>35335700</v>
      </c>
      <c r="H3254" s="48">
        <v>72.888244</v>
      </c>
      <c r="I3254" s="52">
        <f t="shared" si="370"/>
        <v>0.77408921945245457</v>
      </c>
      <c r="J3254" s="52">
        <f t="shared" ca="1" si="371"/>
        <v>1</v>
      </c>
      <c r="K3254" s="48">
        <f t="shared" si="366"/>
        <v>74.08</v>
      </c>
      <c r="L3254" s="48">
        <f t="shared" si="367"/>
        <v>74.510000000000005</v>
      </c>
      <c r="M3254" s="48">
        <f t="shared" si="368"/>
        <v>72.38</v>
      </c>
      <c r="N3254" s="48">
        <f t="shared" si="369"/>
        <v>72.89</v>
      </c>
      <c r="O3254" s="49">
        <f t="shared" ca="1" si="372"/>
        <v>35335700</v>
      </c>
    </row>
    <row r="3255" spans="1:15" x14ac:dyDescent="0.25">
      <c r="A3255">
        <v>3240</v>
      </c>
      <c r="B3255" s="93">
        <v>37494</v>
      </c>
      <c r="C3255" s="48">
        <v>94.910004000000001</v>
      </c>
      <c r="D3255" s="48">
        <v>95.639999000000003</v>
      </c>
      <c r="E3255" s="48">
        <v>93.5</v>
      </c>
      <c r="F3255" s="48">
        <v>95.260002</v>
      </c>
      <c r="G3255" s="49">
        <v>33830100</v>
      </c>
      <c r="H3255" s="48">
        <v>73.739739999999998</v>
      </c>
      <c r="I3255" s="52">
        <f t="shared" si="370"/>
        <v>0.77408921322508473</v>
      </c>
      <c r="J3255" s="52">
        <f t="shared" ca="1" si="371"/>
        <v>1</v>
      </c>
      <c r="K3255" s="48">
        <f t="shared" si="366"/>
        <v>73.47</v>
      </c>
      <c r="L3255" s="48">
        <f t="shared" si="367"/>
        <v>74.03</v>
      </c>
      <c r="M3255" s="48">
        <f t="shared" si="368"/>
        <v>72.38</v>
      </c>
      <c r="N3255" s="48">
        <f t="shared" si="369"/>
        <v>73.739999999999995</v>
      </c>
      <c r="O3255" s="49">
        <f t="shared" ca="1" si="372"/>
        <v>33830100</v>
      </c>
    </row>
    <row r="3256" spans="1:15" x14ac:dyDescent="0.25">
      <c r="A3256">
        <v>3241</v>
      </c>
      <c r="B3256" s="93">
        <v>37491</v>
      </c>
      <c r="C3256" s="48">
        <v>96.010002</v>
      </c>
      <c r="D3256" s="48">
        <v>96.150002000000001</v>
      </c>
      <c r="E3256" s="48">
        <v>94.150002000000001</v>
      </c>
      <c r="F3256" s="48">
        <v>94.599997999999999</v>
      </c>
      <c r="G3256" s="49">
        <v>33716400</v>
      </c>
      <c r="H3256" s="48">
        <v>73.228838999999994</v>
      </c>
      <c r="I3256" s="52">
        <f t="shared" si="370"/>
        <v>0.77408922355368326</v>
      </c>
      <c r="J3256" s="52">
        <f t="shared" ca="1" si="371"/>
        <v>1</v>
      </c>
      <c r="K3256" s="48">
        <f t="shared" si="366"/>
        <v>74.319999999999993</v>
      </c>
      <c r="L3256" s="48">
        <f t="shared" si="367"/>
        <v>74.430000000000007</v>
      </c>
      <c r="M3256" s="48">
        <f t="shared" si="368"/>
        <v>72.88</v>
      </c>
      <c r="N3256" s="48">
        <f t="shared" si="369"/>
        <v>73.23</v>
      </c>
      <c r="O3256" s="49">
        <f t="shared" ca="1" si="372"/>
        <v>33716400</v>
      </c>
    </row>
    <row r="3257" spans="1:15" x14ac:dyDescent="0.25">
      <c r="A3257">
        <v>3242</v>
      </c>
      <c r="B3257" s="93">
        <v>37490</v>
      </c>
      <c r="C3257" s="48">
        <v>95.489998</v>
      </c>
      <c r="D3257" s="48">
        <v>97.150002000000001</v>
      </c>
      <c r="E3257" s="48">
        <v>95.07</v>
      </c>
      <c r="F3257" s="48">
        <v>96.68</v>
      </c>
      <c r="G3257" s="49">
        <v>38399800</v>
      </c>
      <c r="H3257" s="48">
        <v>74.838946000000007</v>
      </c>
      <c r="I3257" s="52">
        <f t="shared" si="370"/>
        <v>0.77408922217625153</v>
      </c>
      <c r="J3257" s="52">
        <f t="shared" ca="1" si="371"/>
        <v>1</v>
      </c>
      <c r="K3257" s="48">
        <f t="shared" si="366"/>
        <v>73.92</v>
      </c>
      <c r="L3257" s="48">
        <f t="shared" si="367"/>
        <v>75.2</v>
      </c>
      <c r="M3257" s="48">
        <f t="shared" si="368"/>
        <v>73.59</v>
      </c>
      <c r="N3257" s="48">
        <f t="shared" si="369"/>
        <v>74.84</v>
      </c>
      <c r="O3257" s="49">
        <f t="shared" ca="1" si="372"/>
        <v>38399800</v>
      </c>
    </row>
    <row r="3258" spans="1:15" x14ac:dyDescent="0.25">
      <c r="A3258">
        <v>3243</v>
      </c>
      <c r="B3258" s="93">
        <v>37489</v>
      </c>
      <c r="C3258" s="48">
        <v>95.059997999999993</v>
      </c>
      <c r="D3258" s="48">
        <v>95.779999000000004</v>
      </c>
      <c r="E3258" s="48">
        <v>93.57</v>
      </c>
      <c r="F3258" s="48">
        <v>95.75</v>
      </c>
      <c r="G3258" s="49">
        <v>39628900</v>
      </c>
      <c r="H3258" s="48">
        <v>74.119043000000005</v>
      </c>
      <c r="I3258" s="52">
        <f t="shared" si="370"/>
        <v>0.77408922193211493</v>
      </c>
      <c r="J3258" s="52">
        <f t="shared" ca="1" si="371"/>
        <v>1</v>
      </c>
      <c r="K3258" s="48">
        <f t="shared" si="366"/>
        <v>73.58</v>
      </c>
      <c r="L3258" s="48">
        <f t="shared" si="367"/>
        <v>74.14</v>
      </c>
      <c r="M3258" s="48">
        <f t="shared" si="368"/>
        <v>72.430000000000007</v>
      </c>
      <c r="N3258" s="48">
        <f t="shared" si="369"/>
        <v>74.12</v>
      </c>
      <c r="O3258" s="49">
        <f t="shared" ca="1" si="372"/>
        <v>39628900</v>
      </c>
    </row>
    <row r="3259" spans="1:15" x14ac:dyDescent="0.25">
      <c r="A3259">
        <v>3244</v>
      </c>
      <c r="B3259" s="93">
        <v>37488</v>
      </c>
      <c r="C3259" s="48">
        <v>94.82</v>
      </c>
      <c r="D3259" s="48">
        <v>95.400002000000001</v>
      </c>
      <c r="E3259" s="48">
        <v>93.620002999999997</v>
      </c>
      <c r="F3259" s="48">
        <v>94.389999000000003</v>
      </c>
      <c r="G3259" s="49">
        <v>30508300</v>
      </c>
      <c r="H3259" s="48">
        <v>73.066281000000004</v>
      </c>
      <c r="I3259" s="52">
        <f t="shared" si="370"/>
        <v>0.77408922316017825</v>
      </c>
      <c r="J3259" s="52">
        <f t="shared" ca="1" si="371"/>
        <v>1</v>
      </c>
      <c r="K3259" s="48">
        <f t="shared" si="366"/>
        <v>73.400000000000006</v>
      </c>
      <c r="L3259" s="48">
        <f t="shared" si="367"/>
        <v>73.849999999999994</v>
      </c>
      <c r="M3259" s="48">
        <f t="shared" si="368"/>
        <v>72.47</v>
      </c>
      <c r="N3259" s="48">
        <f t="shared" si="369"/>
        <v>73.069999999999993</v>
      </c>
      <c r="O3259" s="49">
        <f t="shared" ca="1" si="372"/>
        <v>30508300</v>
      </c>
    </row>
    <row r="3260" spans="1:15" x14ac:dyDescent="0.25">
      <c r="A3260">
        <v>3245</v>
      </c>
      <c r="B3260" s="93">
        <v>37487</v>
      </c>
      <c r="C3260" s="48">
        <v>93.459998999999996</v>
      </c>
      <c r="D3260" s="48">
        <v>95.75</v>
      </c>
      <c r="E3260" s="48">
        <v>93.099997999999999</v>
      </c>
      <c r="F3260" s="48">
        <v>95.400002000000001</v>
      </c>
      <c r="G3260" s="49">
        <v>33669900</v>
      </c>
      <c r="H3260" s="48">
        <v>73.848112999999998</v>
      </c>
      <c r="I3260" s="52">
        <f t="shared" si="370"/>
        <v>0.77408921857255308</v>
      </c>
      <c r="J3260" s="52">
        <f t="shared" ca="1" si="371"/>
        <v>1</v>
      </c>
      <c r="K3260" s="48">
        <f t="shared" si="366"/>
        <v>72.349999999999994</v>
      </c>
      <c r="L3260" s="48">
        <f t="shared" si="367"/>
        <v>74.12</v>
      </c>
      <c r="M3260" s="48">
        <f t="shared" si="368"/>
        <v>72.069999999999993</v>
      </c>
      <c r="N3260" s="48">
        <f t="shared" si="369"/>
        <v>73.849999999999994</v>
      </c>
      <c r="O3260" s="49">
        <f t="shared" ca="1" si="372"/>
        <v>33669900</v>
      </c>
    </row>
    <row r="3261" spans="1:15" x14ac:dyDescent="0.25">
      <c r="A3261">
        <v>3246</v>
      </c>
      <c r="B3261" s="93">
        <v>37484</v>
      </c>
      <c r="C3261" s="48">
        <v>92.82</v>
      </c>
      <c r="D3261" s="48">
        <v>94.080001999999993</v>
      </c>
      <c r="E3261" s="48">
        <v>92</v>
      </c>
      <c r="F3261" s="48">
        <v>93.220000999999996</v>
      </c>
      <c r="G3261" s="49">
        <v>36517300</v>
      </c>
      <c r="H3261" s="48">
        <v>72.160597999999993</v>
      </c>
      <c r="I3261" s="52">
        <f t="shared" si="370"/>
        <v>0.77408922147512094</v>
      </c>
      <c r="J3261" s="52">
        <f t="shared" ca="1" si="371"/>
        <v>1</v>
      </c>
      <c r="K3261" s="48">
        <f t="shared" si="366"/>
        <v>71.849999999999994</v>
      </c>
      <c r="L3261" s="48">
        <f t="shared" si="367"/>
        <v>72.83</v>
      </c>
      <c r="M3261" s="48">
        <f t="shared" si="368"/>
        <v>71.22</v>
      </c>
      <c r="N3261" s="48">
        <f t="shared" si="369"/>
        <v>72.16</v>
      </c>
      <c r="O3261" s="49">
        <f t="shared" ca="1" si="372"/>
        <v>36517300</v>
      </c>
    </row>
    <row r="3262" spans="1:15" x14ac:dyDescent="0.25">
      <c r="A3262">
        <v>3247</v>
      </c>
      <c r="B3262" s="93">
        <v>37483</v>
      </c>
      <c r="C3262" s="48">
        <v>92.839995999999999</v>
      </c>
      <c r="D3262" s="48">
        <v>93.989998</v>
      </c>
      <c r="E3262" s="48">
        <v>92.199996999999996</v>
      </c>
      <c r="F3262" s="48">
        <v>93.5</v>
      </c>
      <c r="G3262" s="49">
        <v>45551500</v>
      </c>
      <c r="H3262" s="48">
        <v>72.377341999999999</v>
      </c>
      <c r="I3262" s="52">
        <f t="shared" si="370"/>
        <v>0.77408921925133689</v>
      </c>
      <c r="J3262" s="52">
        <f t="shared" ca="1" si="371"/>
        <v>1</v>
      </c>
      <c r="K3262" s="48">
        <f t="shared" si="366"/>
        <v>71.87</v>
      </c>
      <c r="L3262" s="48">
        <f t="shared" si="367"/>
        <v>72.760000000000005</v>
      </c>
      <c r="M3262" s="48">
        <f t="shared" si="368"/>
        <v>71.37</v>
      </c>
      <c r="N3262" s="48">
        <f t="shared" si="369"/>
        <v>72.38</v>
      </c>
      <c r="O3262" s="49">
        <f t="shared" ca="1" si="372"/>
        <v>45551500</v>
      </c>
    </row>
    <row r="3263" spans="1:15" x14ac:dyDescent="0.25">
      <c r="A3263">
        <v>3248</v>
      </c>
      <c r="B3263" s="93">
        <v>37482</v>
      </c>
      <c r="C3263" s="48">
        <v>89.019997000000004</v>
      </c>
      <c r="D3263" s="48">
        <v>92.629997000000003</v>
      </c>
      <c r="E3263" s="48">
        <v>88.019997000000004</v>
      </c>
      <c r="F3263" s="48">
        <v>92.220000999999996</v>
      </c>
      <c r="G3263" s="49">
        <v>57423600</v>
      </c>
      <c r="H3263" s="48">
        <v>71.386509000000004</v>
      </c>
      <c r="I3263" s="52">
        <f t="shared" si="370"/>
        <v>0.77408922387671641</v>
      </c>
      <c r="J3263" s="52">
        <f t="shared" ca="1" si="371"/>
        <v>1</v>
      </c>
      <c r="K3263" s="48">
        <f t="shared" si="366"/>
        <v>68.91</v>
      </c>
      <c r="L3263" s="48">
        <f t="shared" si="367"/>
        <v>71.7</v>
      </c>
      <c r="M3263" s="48">
        <f t="shared" si="368"/>
        <v>68.14</v>
      </c>
      <c r="N3263" s="48">
        <f t="shared" si="369"/>
        <v>71.39</v>
      </c>
      <c r="O3263" s="49">
        <f t="shared" ca="1" si="372"/>
        <v>57423600</v>
      </c>
    </row>
    <row r="3264" spans="1:15" x14ac:dyDescent="0.25">
      <c r="A3264">
        <v>3249</v>
      </c>
      <c r="B3264" s="93">
        <v>37481</v>
      </c>
      <c r="C3264" s="48">
        <v>90.150002000000001</v>
      </c>
      <c r="D3264" s="48">
        <v>91.660004000000001</v>
      </c>
      <c r="E3264" s="48">
        <v>88.650002000000001</v>
      </c>
      <c r="F3264" s="48">
        <v>88.970000999999996</v>
      </c>
      <c r="G3264" s="49">
        <v>49690500</v>
      </c>
      <c r="H3264" s="48">
        <v>68.870718999999994</v>
      </c>
      <c r="I3264" s="52">
        <f t="shared" si="370"/>
        <v>0.77408922362493848</v>
      </c>
      <c r="J3264" s="52">
        <f t="shared" ca="1" si="371"/>
        <v>1</v>
      </c>
      <c r="K3264" s="48">
        <f t="shared" si="366"/>
        <v>69.78</v>
      </c>
      <c r="L3264" s="48">
        <f t="shared" si="367"/>
        <v>70.95</v>
      </c>
      <c r="M3264" s="48">
        <f t="shared" si="368"/>
        <v>68.62</v>
      </c>
      <c r="N3264" s="48">
        <f t="shared" si="369"/>
        <v>68.87</v>
      </c>
      <c r="O3264" s="49">
        <f t="shared" ca="1" si="372"/>
        <v>49690500</v>
      </c>
    </row>
    <row r="3265" spans="1:15" x14ac:dyDescent="0.25">
      <c r="A3265">
        <v>3250</v>
      </c>
      <c r="B3265" s="93">
        <v>37480</v>
      </c>
      <c r="C3265" s="48">
        <v>89.989998</v>
      </c>
      <c r="D3265" s="48">
        <v>91.269997000000004</v>
      </c>
      <c r="E3265" s="48">
        <v>89.550003000000004</v>
      </c>
      <c r="F3265" s="48">
        <v>90.620002999999997</v>
      </c>
      <c r="G3265" s="49">
        <v>25841700</v>
      </c>
      <c r="H3265" s="48">
        <v>70.147966999999994</v>
      </c>
      <c r="I3265" s="52">
        <f t="shared" si="370"/>
        <v>0.77408921515926232</v>
      </c>
      <c r="J3265" s="52">
        <f t="shared" ca="1" si="371"/>
        <v>1</v>
      </c>
      <c r="K3265" s="48">
        <f t="shared" si="366"/>
        <v>69.66</v>
      </c>
      <c r="L3265" s="48">
        <f t="shared" si="367"/>
        <v>70.650000000000006</v>
      </c>
      <c r="M3265" s="48">
        <f t="shared" si="368"/>
        <v>69.319999999999993</v>
      </c>
      <c r="N3265" s="48">
        <f t="shared" si="369"/>
        <v>70.150000000000006</v>
      </c>
      <c r="O3265" s="49">
        <f t="shared" ca="1" si="372"/>
        <v>25841700</v>
      </c>
    </row>
    <row r="3266" spans="1:15" x14ac:dyDescent="0.25">
      <c r="A3266">
        <v>3251</v>
      </c>
      <c r="B3266" s="93">
        <v>37477</v>
      </c>
      <c r="C3266" s="48">
        <v>90.099997999999999</v>
      </c>
      <c r="D3266" s="48">
        <v>91.940002000000007</v>
      </c>
      <c r="E3266" s="48">
        <v>89.349997999999999</v>
      </c>
      <c r="F3266" s="48">
        <v>91.290001000000004</v>
      </c>
      <c r="G3266" s="49">
        <v>41879200</v>
      </c>
      <c r="H3266" s="48">
        <v>70.666605000000004</v>
      </c>
      <c r="I3266" s="52">
        <f t="shared" si="370"/>
        <v>0.77408921268387321</v>
      </c>
      <c r="J3266" s="52">
        <f t="shared" ca="1" si="371"/>
        <v>1</v>
      </c>
      <c r="K3266" s="48">
        <f t="shared" si="366"/>
        <v>69.75</v>
      </c>
      <c r="L3266" s="48">
        <f t="shared" si="367"/>
        <v>71.17</v>
      </c>
      <c r="M3266" s="48">
        <f t="shared" si="368"/>
        <v>69.16</v>
      </c>
      <c r="N3266" s="48">
        <f t="shared" si="369"/>
        <v>70.67</v>
      </c>
      <c r="O3266" s="49">
        <f t="shared" ca="1" si="372"/>
        <v>41879200</v>
      </c>
    </row>
    <row r="3267" spans="1:15" x14ac:dyDescent="0.25">
      <c r="A3267">
        <v>3252</v>
      </c>
      <c r="B3267" s="93">
        <v>37476</v>
      </c>
      <c r="C3267" s="48">
        <v>88.419998000000007</v>
      </c>
      <c r="D3267" s="48">
        <v>91.099997999999999</v>
      </c>
      <c r="E3267" s="48">
        <v>87.800003000000004</v>
      </c>
      <c r="F3267" s="48">
        <v>90.949996999999996</v>
      </c>
      <c r="G3267" s="49">
        <v>48339800</v>
      </c>
      <c r="H3267" s="48">
        <v>70.403412000000003</v>
      </c>
      <c r="I3267" s="52">
        <f t="shared" si="370"/>
        <v>0.77408921739711556</v>
      </c>
      <c r="J3267" s="52">
        <f t="shared" ca="1" si="371"/>
        <v>1</v>
      </c>
      <c r="K3267" s="48">
        <f t="shared" si="366"/>
        <v>68.44</v>
      </c>
      <c r="L3267" s="48">
        <f t="shared" si="367"/>
        <v>70.52</v>
      </c>
      <c r="M3267" s="48">
        <f t="shared" si="368"/>
        <v>67.97</v>
      </c>
      <c r="N3267" s="48">
        <f t="shared" si="369"/>
        <v>70.400000000000006</v>
      </c>
      <c r="O3267" s="49">
        <f t="shared" ca="1" si="372"/>
        <v>48339800</v>
      </c>
    </row>
    <row r="3268" spans="1:15" x14ac:dyDescent="0.25">
      <c r="A3268">
        <v>3253</v>
      </c>
      <c r="B3268" s="93">
        <v>37475</v>
      </c>
      <c r="C3268" s="48">
        <v>87.870002999999997</v>
      </c>
      <c r="D3268" s="48">
        <v>88.5</v>
      </c>
      <c r="E3268" s="48">
        <v>85.769997000000004</v>
      </c>
      <c r="F3268" s="48">
        <v>88.099997999999999</v>
      </c>
      <c r="G3268" s="49">
        <v>43289400</v>
      </c>
      <c r="H3268" s="48">
        <v>68.197259000000003</v>
      </c>
      <c r="I3268" s="52">
        <f t="shared" si="370"/>
        <v>0.77408922302132177</v>
      </c>
      <c r="J3268" s="52">
        <f t="shared" ca="1" si="371"/>
        <v>1</v>
      </c>
      <c r="K3268" s="48">
        <f t="shared" si="366"/>
        <v>68.02</v>
      </c>
      <c r="L3268" s="48">
        <f t="shared" si="367"/>
        <v>68.510000000000005</v>
      </c>
      <c r="M3268" s="48">
        <f t="shared" si="368"/>
        <v>66.39</v>
      </c>
      <c r="N3268" s="48">
        <f t="shared" si="369"/>
        <v>68.2</v>
      </c>
      <c r="O3268" s="49">
        <f t="shared" ca="1" si="372"/>
        <v>43289400</v>
      </c>
    </row>
    <row r="3269" spans="1:15" x14ac:dyDescent="0.25">
      <c r="A3269">
        <v>3254</v>
      </c>
      <c r="B3269" s="93">
        <v>37474</v>
      </c>
      <c r="C3269" s="48">
        <v>85.230002999999996</v>
      </c>
      <c r="D3269" s="48">
        <v>87.900002000000001</v>
      </c>
      <c r="E3269" s="48">
        <v>85.110000999999997</v>
      </c>
      <c r="F3269" s="48">
        <v>86.589995999999999</v>
      </c>
      <c r="G3269" s="49">
        <v>64730000</v>
      </c>
      <c r="H3269" s="48">
        <v>67.028381999999993</v>
      </c>
      <c r="I3269" s="52">
        <f t="shared" si="370"/>
        <v>0.77408921464784441</v>
      </c>
      <c r="J3269" s="52">
        <f t="shared" ca="1" si="371"/>
        <v>1</v>
      </c>
      <c r="K3269" s="48">
        <f t="shared" si="366"/>
        <v>65.98</v>
      </c>
      <c r="L3269" s="48">
        <f t="shared" si="367"/>
        <v>68.040000000000006</v>
      </c>
      <c r="M3269" s="48">
        <f t="shared" si="368"/>
        <v>65.88</v>
      </c>
      <c r="N3269" s="48">
        <f t="shared" si="369"/>
        <v>67.03</v>
      </c>
      <c r="O3269" s="49">
        <f t="shared" ca="1" si="372"/>
        <v>64730000</v>
      </c>
    </row>
    <row r="3270" spans="1:15" x14ac:dyDescent="0.25">
      <c r="A3270">
        <v>3255</v>
      </c>
      <c r="B3270" s="93">
        <v>37473</v>
      </c>
      <c r="C3270" s="48">
        <v>86.489998</v>
      </c>
      <c r="D3270" s="48">
        <v>86.93</v>
      </c>
      <c r="E3270" s="48">
        <v>83.550003000000004</v>
      </c>
      <c r="F3270" s="48">
        <v>83.769997000000004</v>
      </c>
      <c r="G3270" s="49">
        <v>47191300</v>
      </c>
      <c r="H3270" s="48">
        <v>64.845450999999997</v>
      </c>
      <c r="I3270" s="52">
        <f t="shared" si="370"/>
        <v>0.77408921239426565</v>
      </c>
      <c r="J3270" s="52">
        <f t="shared" ca="1" si="371"/>
        <v>1</v>
      </c>
      <c r="K3270" s="48">
        <f t="shared" si="366"/>
        <v>66.95</v>
      </c>
      <c r="L3270" s="48">
        <f t="shared" si="367"/>
        <v>67.290000000000006</v>
      </c>
      <c r="M3270" s="48">
        <f t="shared" si="368"/>
        <v>64.680000000000007</v>
      </c>
      <c r="N3270" s="48">
        <f t="shared" si="369"/>
        <v>64.849999999999994</v>
      </c>
      <c r="O3270" s="49">
        <f t="shared" ca="1" si="372"/>
        <v>47191300</v>
      </c>
    </row>
    <row r="3271" spans="1:15" x14ac:dyDescent="0.25">
      <c r="A3271">
        <v>3256</v>
      </c>
      <c r="B3271" s="93">
        <v>37470</v>
      </c>
      <c r="C3271" s="48">
        <v>88.5</v>
      </c>
      <c r="D3271" s="48">
        <v>88.910004000000001</v>
      </c>
      <c r="E3271" s="48">
        <v>85.620002999999997</v>
      </c>
      <c r="F3271" s="48">
        <v>86.790001000000004</v>
      </c>
      <c r="G3271" s="49">
        <v>51772900</v>
      </c>
      <c r="H3271" s="48">
        <v>67.183204000000003</v>
      </c>
      <c r="I3271" s="52">
        <f t="shared" si="370"/>
        <v>0.77408921795034891</v>
      </c>
      <c r="J3271" s="52">
        <f t="shared" ca="1" si="371"/>
        <v>1</v>
      </c>
      <c r="K3271" s="48">
        <f t="shared" si="366"/>
        <v>68.510000000000005</v>
      </c>
      <c r="L3271" s="48">
        <f t="shared" si="367"/>
        <v>68.819999999999993</v>
      </c>
      <c r="M3271" s="48">
        <f t="shared" si="368"/>
        <v>66.28</v>
      </c>
      <c r="N3271" s="48">
        <f t="shared" si="369"/>
        <v>67.180000000000007</v>
      </c>
      <c r="O3271" s="49">
        <f t="shared" ca="1" si="372"/>
        <v>51772900</v>
      </c>
    </row>
    <row r="3272" spans="1:15" x14ac:dyDescent="0.25">
      <c r="A3272">
        <v>3257</v>
      </c>
      <c r="B3272" s="93">
        <v>37469</v>
      </c>
      <c r="C3272" s="48">
        <v>90.879997000000003</v>
      </c>
      <c r="D3272" s="48">
        <v>91.349997999999999</v>
      </c>
      <c r="E3272" s="48">
        <v>88.330001999999993</v>
      </c>
      <c r="F3272" s="48">
        <v>88.779999000000004</v>
      </c>
      <c r="G3272" s="49">
        <v>66571900</v>
      </c>
      <c r="H3272" s="48">
        <v>68.723640000000003</v>
      </c>
      <c r="I3272" s="52">
        <f t="shared" si="370"/>
        <v>0.77408921800055441</v>
      </c>
      <c r="J3272" s="52">
        <f t="shared" ca="1" si="371"/>
        <v>1</v>
      </c>
      <c r="K3272" s="48">
        <f t="shared" si="366"/>
        <v>70.349999999999994</v>
      </c>
      <c r="L3272" s="48">
        <f t="shared" si="367"/>
        <v>70.709999999999994</v>
      </c>
      <c r="M3272" s="48">
        <f t="shared" si="368"/>
        <v>68.38</v>
      </c>
      <c r="N3272" s="48">
        <f t="shared" si="369"/>
        <v>68.72</v>
      </c>
      <c r="O3272" s="49">
        <f t="shared" ca="1" si="372"/>
        <v>66571900</v>
      </c>
    </row>
    <row r="3273" spans="1:15" x14ac:dyDescent="0.25">
      <c r="A3273">
        <v>3258</v>
      </c>
      <c r="B3273" s="93">
        <v>37468</v>
      </c>
      <c r="C3273" s="48">
        <v>90.489998</v>
      </c>
      <c r="D3273" s="48">
        <v>91.550003000000004</v>
      </c>
      <c r="E3273" s="48">
        <v>89.25</v>
      </c>
      <c r="F3273" s="48">
        <v>91.160004000000001</v>
      </c>
      <c r="G3273" s="49">
        <v>44669900</v>
      </c>
      <c r="H3273" s="48">
        <v>70.565976000000006</v>
      </c>
      <c r="I3273" s="52">
        <f t="shared" si="370"/>
        <v>0.77408921570472955</v>
      </c>
      <c r="J3273" s="52">
        <f t="shared" ca="1" si="371"/>
        <v>1</v>
      </c>
      <c r="K3273" s="48">
        <f t="shared" si="366"/>
        <v>70.05</v>
      </c>
      <c r="L3273" s="48">
        <f t="shared" si="367"/>
        <v>70.87</v>
      </c>
      <c r="M3273" s="48">
        <f t="shared" si="368"/>
        <v>69.09</v>
      </c>
      <c r="N3273" s="48">
        <f t="shared" si="369"/>
        <v>70.569999999999993</v>
      </c>
      <c r="O3273" s="49">
        <f t="shared" ca="1" si="372"/>
        <v>44669900</v>
      </c>
    </row>
    <row r="3274" spans="1:15" x14ac:dyDescent="0.25">
      <c r="A3274">
        <v>3259</v>
      </c>
      <c r="B3274" s="93">
        <v>37467</v>
      </c>
      <c r="C3274" s="48">
        <v>89.32</v>
      </c>
      <c r="D3274" s="48">
        <v>91.400002000000001</v>
      </c>
      <c r="E3274" s="48">
        <v>88.720000999999996</v>
      </c>
      <c r="F3274" s="48">
        <v>90.940002000000007</v>
      </c>
      <c r="G3274" s="49">
        <v>47532200</v>
      </c>
      <c r="H3274" s="48">
        <v>70.395674999999997</v>
      </c>
      <c r="I3274" s="52">
        <f t="shared" si="370"/>
        <v>0.77408921763604088</v>
      </c>
      <c r="J3274" s="52">
        <f t="shared" ca="1" si="371"/>
        <v>1</v>
      </c>
      <c r="K3274" s="48">
        <f t="shared" si="366"/>
        <v>69.14</v>
      </c>
      <c r="L3274" s="48">
        <f t="shared" si="367"/>
        <v>70.75</v>
      </c>
      <c r="M3274" s="48">
        <f t="shared" si="368"/>
        <v>68.680000000000007</v>
      </c>
      <c r="N3274" s="48">
        <f t="shared" si="369"/>
        <v>70.400000000000006</v>
      </c>
      <c r="O3274" s="49">
        <f t="shared" ca="1" si="372"/>
        <v>47532200</v>
      </c>
    </row>
    <row r="3275" spans="1:15" x14ac:dyDescent="0.25">
      <c r="A3275">
        <v>3260</v>
      </c>
      <c r="B3275" s="93">
        <v>37466</v>
      </c>
      <c r="C3275" s="48">
        <v>87.5</v>
      </c>
      <c r="D3275" s="48">
        <v>90.339995999999999</v>
      </c>
      <c r="E3275" s="48">
        <v>87.300003000000004</v>
      </c>
      <c r="F3275" s="48">
        <v>89.769997000000004</v>
      </c>
      <c r="G3275" s="49">
        <v>53492900</v>
      </c>
      <c r="H3275" s="48">
        <v>69.489986000000002</v>
      </c>
      <c r="I3275" s="52">
        <f t="shared" si="370"/>
        <v>0.77408920933794834</v>
      </c>
      <c r="J3275" s="52">
        <f t="shared" ca="1" si="371"/>
        <v>1</v>
      </c>
      <c r="K3275" s="48">
        <f t="shared" si="366"/>
        <v>67.73</v>
      </c>
      <c r="L3275" s="48">
        <f t="shared" si="367"/>
        <v>69.930000000000007</v>
      </c>
      <c r="M3275" s="48">
        <f t="shared" si="368"/>
        <v>67.58</v>
      </c>
      <c r="N3275" s="48">
        <f t="shared" si="369"/>
        <v>69.489999999999995</v>
      </c>
      <c r="O3275" s="49">
        <f t="shared" ca="1" si="372"/>
        <v>53492900</v>
      </c>
    </row>
    <row r="3276" spans="1:15" x14ac:dyDescent="0.25">
      <c r="A3276">
        <v>3261</v>
      </c>
      <c r="B3276" s="93">
        <v>37463</v>
      </c>
      <c r="C3276" s="48">
        <v>84.650002000000001</v>
      </c>
      <c r="D3276" s="48">
        <v>85.93</v>
      </c>
      <c r="E3276" s="48">
        <v>83.800003000000004</v>
      </c>
      <c r="F3276" s="48">
        <v>85.599997999999999</v>
      </c>
      <c r="G3276" s="49">
        <v>41206800</v>
      </c>
      <c r="H3276" s="48">
        <v>66.262035999999995</v>
      </c>
      <c r="I3276" s="52">
        <f t="shared" si="370"/>
        <v>0.77408922369367339</v>
      </c>
      <c r="J3276" s="52">
        <f t="shared" ca="1" si="371"/>
        <v>1</v>
      </c>
      <c r="K3276" s="48">
        <f t="shared" si="366"/>
        <v>65.53</v>
      </c>
      <c r="L3276" s="48">
        <f t="shared" si="367"/>
        <v>66.52</v>
      </c>
      <c r="M3276" s="48">
        <f t="shared" si="368"/>
        <v>64.87</v>
      </c>
      <c r="N3276" s="48">
        <f t="shared" si="369"/>
        <v>66.260000000000005</v>
      </c>
      <c r="O3276" s="49">
        <f t="shared" ca="1" si="372"/>
        <v>41206800</v>
      </c>
    </row>
    <row r="3277" spans="1:15" x14ac:dyDescent="0.25">
      <c r="A3277">
        <v>3262</v>
      </c>
      <c r="B3277" s="93">
        <v>37462</v>
      </c>
      <c r="C3277" s="48">
        <v>84.269997000000004</v>
      </c>
      <c r="D3277" s="48">
        <v>85.849997999999999</v>
      </c>
      <c r="E3277" s="48">
        <v>81.599997999999999</v>
      </c>
      <c r="F3277" s="48">
        <v>84</v>
      </c>
      <c r="G3277" s="49">
        <v>87176600</v>
      </c>
      <c r="H3277" s="48">
        <v>65.023493999999999</v>
      </c>
      <c r="I3277" s="52">
        <f t="shared" si="370"/>
        <v>0.77408921428571431</v>
      </c>
      <c r="J3277" s="52">
        <f t="shared" ca="1" si="371"/>
        <v>1</v>
      </c>
      <c r="K3277" s="48">
        <f t="shared" si="366"/>
        <v>65.23</v>
      </c>
      <c r="L3277" s="48">
        <f t="shared" si="367"/>
        <v>66.459999999999994</v>
      </c>
      <c r="M3277" s="48">
        <f t="shared" si="368"/>
        <v>63.17</v>
      </c>
      <c r="N3277" s="48">
        <f t="shared" si="369"/>
        <v>65.02</v>
      </c>
      <c r="O3277" s="49">
        <f t="shared" ca="1" si="372"/>
        <v>87176600</v>
      </c>
    </row>
    <row r="3278" spans="1:15" x14ac:dyDescent="0.25">
      <c r="A3278">
        <v>3263</v>
      </c>
      <c r="B3278" s="93">
        <v>37461</v>
      </c>
      <c r="C3278" s="48">
        <v>78.129997000000003</v>
      </c>
      <c r="D3278" s="48">
        <v>85.120002999999997</v>
      </c>
      <c r="E3278" s="48">
        <v>77.680000000000007</v>
      </c>
      <c r="F3278" s="48">
        <v>84.720000999999996</v>
      </c>
      <c r="G3278" s="49">
        <v>107022800</v>
      </c>
      <c r="H3278" s="48">
        <v>65.580838999999997</v>
      </c>
      <c r="I3278" s="52">
        <f t="shared" si="370"/>
        <v>0.77408921418686005</v>
      </c>
      <c r="J3278" s="52">
        <f t="shared" ca="1" si="371"/>
        <v>1</v>
      </c>
      <c r="K3278" s="48">
        <f t="shared" si="366"/>
        <v>60.48</v>
      </c>
      <c r="L3278" s="48">
        <f t="shared" si="367"/>
        <v>65.89</v>
      </c>
      <c r="M3278" s="48">
        <f t="shared" si="368"/>
        <v>60.13</v>
      </c>
      <c r="N3278" s="48">
        <f t="shared" si="369"/>
        <v>65.58</v>
      </c>
      <c r="O3278" s="49">
        <f t="shared" ca="1" si="372"/>
        <v>107022800</v>
      </c>
    </row>
    <row r="3279" spans="1:15" x14ac:dyDescent="0.25">
      <c r="A3279">
        <v>3264</v>
      </c>
      <c r="B3279" s="93">
        <v>37460</v>
      </c>
      <c r="C3279" s="48">
        <v>82.550003000000004</v>
      </c>
      <c r="D3279" s="48">
        <v>83.239998</v>
      </c>
      <c r="E3279" s="48">
        <v>79.75</v>
      </c>
      <c r="F3279" s="48">
        <v>79.949996999999996</v>
      </c>
      <c r="G3279" s="49">
        <v>74484100</v>
      </c>
      <c r="H3279" s="48">
        <v>61.888430999999997</v>
      </c>
      <c r="I3279" s="52">
        <f t="shared" si="370"/>
        <v>0.7740892222922785</v>
      </c>
      <c r="J3279" s="52">
        <f t="shared" ca="1" si="371"/>
        <v>1</v>
      </c>
      <c r="K3279" s="48">
        <f t="shared" si="366"/>
        <v>63.9</v>
      </c>
      <c r="L3279" s="48">
        <f t="shared" si="367"/>
        <v>64.44</v>
      </c>
      <c r="M3279" s="48">
        <f t="shared" si="368"/>
        <v>61.73</v>
      </c>
      <c r="N3279" s="48">
        <f t="shared" si="369"/>
        <v>61.89</v>
      </c>
      <c r="O3279" s="49">
        <f t="shared" ca="1" si="372"/>
        <v>74484100</v>
      </c>
    </row>
    <row r="3280" spans="1:15" x14ac:dyDescent="0.25">
      <c r="A3280">
        <v>3265</v>
      </c>
      <c r="B3280" s="93">
        <v>37459</v>
      </c>
      <c r="C3280" s="48">
        <v>84.099997999999999</v>
      </c>
      <c r="D3280" s="48">
        <v>85.910004000000001</v>
      </c>
      <c r="E3280" s="48">
        <v>81.449996999999996</v>
      </c>
      <c r="F3280" s="48">
        <v>82.199996999999996</v>
      </c>
      <c r="G3280" s="49">
        <v>78134000</v>
      </c>
      <c r="H3280" s="48">
        <v>63.630130999999999</v>
      </c>
      <c r="I3280" s="52">
        <f t="shared" si="370"/>
        <v>0.77408921316627299</v>
      </c>
      <c r="J3280" s="52">
        <f t="shared" ca="1" si="371"/>
        <v>1</v>
      </c>
      <c r="K3280" s="48">
        <f t="shared" ref="K3280:K3343" si="373">ROUND($I3280*C3280,2)</f>
        <v>65.099999999999994</v>
      </c>
      <c r="L3280" s="48">
        <f t="shared" ref="L3280:L3343" si="374">ROUND($I3280*D3280,2)</f>
        <v>66.5</v>
      </c>
      <c r="M3280" s="48">
        <f t="shared" ref="M3280:M3343" si="375">ROUND($I3280*E3280,2)</f>
        <v>63.05</v>
      </c>
      <c r="N3280" s="48">
        <f t="shared" ref="N3280:N3343" si="376">ROUND($I3280*F3280,2)</f>
        <v>63.63</v>
      </c>
      <c r="O3280" s="49">
        <f t="shared" ca="1" si="372"/>
        <v>78134000</v>
      </c>
    </row>
    <row r="3281" spans="1:15" x14ac:dyDescent="0.25">
      <c r="A3281">
        <v>3266</v>
      </c>
      <c r="B3281" s="93">
        <v>37456</v>
      </c>
      <c r="C3281" s="48">
        <v>86.760002</v>
      </c>
      <c r="D3281" s="48">
        <v>87.550003000000004</v>
      </c>
      <c r="E3281" s="48">
        <v>84.300003000000004</v>
      </c>
      <c r="F3281" s="48">
        <v>84.709998999999996</v>
      </c>
      <c r="G3281" s="49">
        <v>77572600</v>
      </c>
      <c r="H3281" s="48">
        <v>65.573097000000004</v>
      </c>
      <c r="I3281" s="52">
        <f t="shared" si="370"/>
        <v>0.77408921938483333</v>
      </c>
      <c r="J3281" s="52">
        <f t="shared" ca="1" si="371"/>
        <v>1</v>
      </c>
      <c r="K3281" s="48">
        <f t="shared" si="373"/>
        <v>67.16</v>
      </c>
      <c r="L3281" s="48">
        <f t="shared" si="374"/>
        <v>67.77</v>
      </c>
      <c r="M3281" s="48">
        <f t="shared" si="375"/>
        <v>65.260000000000005</v>
      </c>
      <c r="N3281" s="48">
        <f t="shared" si="376"/>
        <v>65.569999999999993</v>
      </c>
      <c r="O3281" s="49">
        <f t="shared" ca="1" si="372"/>
        <v>77572600</v>
      </c>
    </row>
    <row r="3282" spans="1:15" x14ac:dyDescent="0.25">
      <c r="A3282">
        <v>3267</v>
      </c>
      <c r="B3282" s="93">
        <v>37455</v>
      </c>
      <c r="C3282" s="48">
        <v>90.699996999999996</v>
      </c>
      <c r="D3282" s="48">
        <v>91.099997999999999</v>
      </c>
      <c r="E3282" s="48">
        <v>87.75</v>
      </c>
      <c r="F3282" s="48">
        <v>87.800003000000004</v>
      </c>
      <c r="G3282" s="49">
        <v>32656700</v>
      </c>
      <c r="H3282" s="48">
        <v>67.965035999999998</v>
      </c>
      <c r="I3282" s="52">
        <f t="shared" ref="I3282:I3345" si="377">H3282/F3282</f>
        <v>0.77408922184205387</v>
      </c>
      <c r="J3282" s="52">
        <f t="shared" ref="J3282:J3345" ca="1" si="378">INDEX(OFFSET($T$15,0,0,$S$13+1,1),MATCH(B3282,OFFSET($Q$15,0,0,$S$13+1,1),-1))</f>
        <v>1</v>
      </c>
      <c r="K3282" s="48">
        <f t="shared" si="373"/>
        <v>70.209999999999994</v>
      </c>
      <c r="L3282" s="48">
        <f t="shared" si="374"/>
        <v>70.52</v>
      </c>
      <c r="M3282" s="48">
        <f t="shared" si="375"/>
        <v>67.930000000000007</v>
      </c>
      <c r="N3282" s="48">
        <f t="shared" si="376"/>
        <v>67.97</v>
      </c>
      <c r="O3282" s="49">
        <f t="shared" ref="O3282:O3345" ca="1" si="379">G3282*J3282</f>
        <v>32656700</v>
      </c>
    </row>
    <row r="3283" spans="1:15" x14ac:dyDescent="0.25">
      <c r="A3283">
        <v>3268</v>
      </c>
      <c r="B3283" s="93">
        <v>37454</v>
      </c>
      <c r="C3283" s="48">
        <v>92.459998999999996</v>
      </c>
      <c r="D3283" s="48">
        <v>93.300003000000004</v>
      </c>
      <c r="E3283" s="48">
        <v>89.75</v>
      </c>
      <c r="F3283" s="48">
        <v>90.739998</v>
      </c>
      <c r="G3283" s="49">
        <v>48880600</v>
      </c>
      <c r="H3283" s="48">
        <v>70.240853999999999</v>
      </c>
      <c r="I3283" s="52">
        <f t="shared" si="377"/>
        <v>0.7740892169735335</v>
      </c>
      <c r="J3283" s="52">
        <f t="shared" ca="1" si="378"/>
        <v>1</v>
      </c>
      <c r="K3283" s="48">
        <f t="shared" si="373"/>
        <v>71.569999999999993</v>
      </c>
      <c r="L3283" s="48">
        <f t="shared" si="374"/>
        <v>72.22</v>
      </c>
      <c r="M3283" s="48">
        <f t="shared" si="375"/>
        <v>69.47</v>
      </c>
      <c r="N3283" s="48">
        <f t="shared" si="376"/>
        <v>70.239999999999995</v>
      </c>
      <c r="O3283" s="49">
        <f t="shared" ca="1" si="379"/>
        <v>48880600</v>
      </c>
    </row>
    <row r="3284" spans="1:15" x14ac:dyDescent="0.25">
      <c r="A3284">
        <v>3269</v>
      </c>
      <c r="B3284" s="93">
        <v>37453</v>
      </c>
      <c r="C3284" s="48">
        <v>91.120002999999997</v>
      </c>
      <c r="D3284" s="48">
        <v>92.379997000000003</v>
      </c>
      <c r="E3284" s="48">
        <v>89.870002999999997</v>
      </c>
      <c r="F3284" s="48">
        <v>90.559997999999993</v>
      </c>
      <c r="G3284" s="49">
        <v>53282400</v>
      </c>
      <c r="H3284" s="48">
        <v>70.101517999999999</v>
      </c>
      <c r="I3284" s="52">
        <f t="shared" si="377"/>
        <v>0.77408921762564531</v>
      </c>
      <c r="J3284" s="52">
        <f t="shared" ca="1" si="378"/>
        <v>1</v>
      </c>
      <c r="K3284" s="48">
        <f t="shared" si="373"/>
        <v>70.540000000000006</v>
      </c>
      <c r="L3284" s="48">
        <f t="shared" si="374"/>
        <v>71.510000000000005</v>
      </c>
      <c r="M3284" s="48">
        <f t="shared" si="375"/>
        <v>69.569999999999993</v>
      </c>
      <c r="N3284" s="48">
        <f t="shared" si="376"/>
        <v>70.099999999999994</v>
      </c>
      <c r="O3284" s="49">
        <f t="shared" ca="1" si="379"/>
        <v>53282400</v>
      </c>
    </row>
    <row r="3285" spans="1:15" x14ac:dyDescent="0.25">
      <c r="A3285">
        <v>3270</v>
      </c>
      <c r="B3285" s="93">
        <v>37452</v>
      </c>
      <c r="C3285" s="48">
        <v>91.639999000000003</v>
      </c>
      <c r="D3285" s="48">
        <v>92.400002000000001</v>
      </c>
      <c r="E3285" s="48">
        <v>87.889999000000003</v>
      </c>
      <c r="F3285" s="48">
        <v>92.339995999999999</v>
      </c>
      <c r="G3285" s="49">
        <v>77317200</v>
      </c>
      <c r="H3285" s="48">
        <v>71.479394999999997</v>
      </c>
      <c r="I3285" s="52">
        <f t="shared" si="377"/>
        <v>0.77408921481867943</v>
      </c>
      <c r="J3285" s="52">
        <f t="shared" ca="1" si="378"/>
        <v>1</v>
      </c>
      <c r="K3285" s="48">
        <f t="shared" si="373"/>
        <v>70.94</v>
      </c>
      <c r="L3285" s="48">
        <f t="shared" si="374"/>
        <v>71.53</v>
      </c>
      <c r="M3285" s="48">
        <f t="shared" si="375"/>
        <v>68.03</v>
      </c>
      <c r="N3285" s="48">
        <f t="shared" si="376"/>
        <v>71.48</v>
      </c>
      <c r="O3285" s="49">
        <f t="shared" ca="1" si="379"/>
        <v>77317200</v>
      </c>
    </row>
    <row r="3286" spans="1:15" x14ac:dyDescent="0.25">
      <c r="A3286">
        <v>3271</v>
      </c>
      <c r="B3286" s="93">
        <v>37449</v>
      </c>
      <c r="C3286" s="48">
        <v>93.330001999999993</v>
      </c>
      <c r="D3286" s="48">
        <v>93.889999000000003</v>
      </c>
      <c r="E3286" s="48">
        <v>91.519997000000004</v>
      </c>
      <c r="F3286" s="48">
        <v>91.849997999999999</v>
      </c>
      <c r="G3286" s="49">
        <v>39018600</v>
      </c>
      <c r="H3286" s="48">
        <v>71.100093000000001</v>
      </c>
      <c r="I3286" s="52">
        <f t="shared" si="377"/>
        <v>0.77408921663776198</v>
      </c>
      <c r="J3286" s="52">
        <f t="shared" ca="1" si="378"/>
        <v>1</v>
      </c>
      <c r="K3286" s="48">
        <f t="shared" si="373"/>
        <v>72.25</v>
      </c>
      <c r="L3286" s="48">
        <f t="shared" si="374"/>
        <v>72.680000000000007</v>
      </c>
      <c r="M3286" s="48">
        <f t="shared" si="375"/>
        <v>70.84</v>
      </c>
      <c r="N3286" s="48">
        <f t="shared" si="376"/>
        <v>71.099999999999994</v>
      </c>
      <c r="O3286" s="49">
        <f t="shared" ca="1" si="379"/>
        <v>39018600</v>
      </c>
    </row>
    <row r="3287" spans="1:15" x14ac:dyDescent="0.25">
      <c r="A3287">
        <v>3272</v>
      </c>
      <c r="B3287" s="93">
        <v>37448</v>
      </c>
      <c r="C3287" s="48">
        <v>91.760002</v>
      </c>
      <c r="D3287" s="48">
        <v>93.349997999999999</v>
      </c>
      <c r="E3287" s="48">
        <v>90.32</v>
      </c>
      <c r="F3287" s="48">
        <v>92.870002999999997</v>
      </c>
      <c r="G3287" s="49">
        <v>59476500</v>
      </c>
      <c r="H3287" s="48">
        <v>71.889668</v>
      </c>
      <c r="I3287" s="52">
        <f t="shared" si="377"/>
        <v>0.77408921802231456</v>
      </c>
      <c r="J3287" s="52">
        <f t="shared" ca="1" si="378"/>
        <v>1</v>
      </c>
      <c r="K3287" s="48">
        <f t="shared" si="373"/>
        <v>71.03</v>
      </c>
      <c r="L3287" s="48">
        <f t="shared" si="374"/>
        <v>72.260000000000005</v>
      </c>
      <c r="M3287" s="48">
        <f t="shared" si="375"/>
        <v>69.92</v>
      </c>
      <c r="N3287" s="48">
        <f t="shared" si="376"/>
        <v>71.89</v>
      </c>
      <c r="O3287" s="49">
        <f t="shared" ca="1" si="379"/>
        <v>59476500</v>
      </c>
    </row>
    <row r="3288" spans="1:15" x14ac:dyDescent="0.25">
      <c r="A3288">
        <v>3273</v>
      </c>
      <c r="B3288" s="93">
        <v>37447</v>
      </c>
      <c r="C3288" s="48">
        <v>96</v>
      </c>
      <c r="D3288" s="48">
        <v>96.07</v>
      </c>
      <c r="E3288" s="48">
        <v>92.040001000000004</v>
      </c>
      <c r="F3288" s="48">
        <v>92.120002999999997</v>
      </c>
      <c r="G3288" s="49">
        <v>50522500</v>
      </c>
      <c r="H3288" s="48">
        <v>71.309100999999998</v>
      </c>
      <c r="I3288" s="52">
        <f t="shared" si="377"/>
        <v>0.77408921708350353</v>
      </c>
      <c r="J3288" s="52">
        <f t="shared" ca="1" si="378"/>
        <v>1</v>
      </c>
      <c r="K3288" s="48">
        <f t="shared" si="373"/>
        <v>74.31</v>
      </c>
      <c r="L3288" s="48">
        <f t="shared" si="374"/>
        <v>74.37</v>
      </c>
      <c r="M3288" s="48">
        <f t="shared" si="375"/>
        <v>71.25</v>
      </c>
      <c r="N3288" s="48">
        <f t="shared" si="376"/>
        <v>71.31</v>
      </c>
      <c r="O3288" s="49">
        <f t="shared" ca="1" si="379"/>
        <v>50522500</v>
      </c>
    </row>
    <row r="3289" spans="1:15" x14ac:dyDescent="0.25">
      <c r="A3289">
        <v>3274</v>
      </c>
      <c r="B3289" s="93">
        <v>37446</v>
      </c>
      <c r="C3289" s="48">
        <v>97.730002999999996</v>
      </c>
      <c r="D3289" s="48">
        <v>98.339995999999999</v>
      </c>
      <c r="E3289" s="48">
        <v>95.010002</v>
      </c>
      <c r="F3289" s="48">
        <v>95.599997999999999</v>
      </c>
      <c r="G3289" s="49">
        <v>28620400</v>
      </c>
      <c r="H3289" s="48">
        <v>74.002927999999997</v>
      </c>
      <c r="I3289" s="52">
        <f t="shared" si="377"/>
        <v>0.7740892212152557</v>
      </c>
      <c r="J3289" s="52">
        <f t="shared" ca="1" si="378"/>
        <v>1</v>
      </c>
      <c r="K3289" s="48">
        <f t="shared" si="373"/>
        <v>75.650000000000006</v>
      </c>
      <c r="L3289" s="48">
        <f t="shared" si="374"/>
        <v>76.12</v>
      </c>
      <c r="M3289" s="48">
        <f t="shared" si="375"/>
        <v>73.55</v>
      </c>
      <c r="N3289" s="48">
        <f t="shared" si="376"/>
        <v>74</v>
      </c>
      <c r="O3289" s="49">
        <f t="shared" ca="1" si="379"/>
        <v>28620400</v>
      </c>
    </row>
    <row r="3290" spans="1:15" x14ac:dyDescent="0.25">
      <c r="A3290">
        <v>3275</v>
      </c>
      <c r="B3290" s="93">
        <v>37445</v>
      </c>
      <c r="C3290" s="48">
        <v>98.980002999999996</v>
      </c>
      <c r="D3290" s="48">
        <v>99.699996999999996</v>
      </c>
      <c r="E3290" s="48">
        <v>97.559997999999993</v>
      </c>
      <c r="F3290" s="48">
        <v>98.07</v>
      </c>
      <c r="G3290" s="49">
        <v>19118600</v>
      </c>
      <c r="H3290" s="48">
        <v>75.914929000000001</v>
      </c>
      <c r="I3290" s="52">
        <f t="shared" si="377"/>
        <v>0.77408921178749879</v>
      </c>
      <c r="J3290" s="52">
        <f t="shared" ca="1" si="378"/>
        <v>1</v>
      </c>
      <c r="K3290" s="48">
        <f t="shared" si="373"/>
        <v>76.62</v>
      </c>
      <c r="L3290" s="48">
        <f t="shared" si="374"/>
        <v>77.180000000000007</v>
      </c>
      <c r="M3290" s="48">
        <f t="shared" si="375"/>
        <v>75.52</v>
      </c>
      <c r="N3290" s="48">
        <f t="shared" si="376"/>
        <v>75.91</v>
      </c>
      <c r="O3290" s="49">
        <f t="shared" ca="1" si="379"/>
        <v>19118600</v>
      </c>
    </row>
    <row r="3291" spans="1:15" x14ac:dyDescent="0.25">
      <c r="A3291">
        <v>3276</v>
      </c>
      <c r="B3291" s="93">
        <v>37442</v>
      </c>
      <c r="C3291" s="48">
        <v>96.779999000000004</v>
      </c>
      <c r="D3291" s="48">
        <v>99.529999000000004</v>
      </c>
      <c r="E3291" s="48">
        <v>96.660004000000001</v>
      </c>
      <c r="F3291" s="48">
        <v>99.309997999999993</v>
      </c>
      <c r="G3291" s="49">
        <v>19013500</v>
      </c>
      <c r="H3291" s="48">
        <v>76.874797999999998</v>
      </c>
      <c r="I3291" s="52">
        <f t="shared" si="377"/>
        <v>0.77408921103794603</v>
      </c>
      <c r="J3291" s="52">
        <f t="shared" ca="1" si="378"/>
        <v>1</v>
      </c>
      <c r="K3291" s="48">
        <f t="shared" si="373"/>
        <v>74.92</v>
      </c>
      <c r="L3291" s="48">
        <f t="shared" si="374"/>
        <v>77.05</v>
      </c>
      <c r="M3291" s="48">
        <f t="shared" si="375"/>
        <v>74.819999999999993</v>
      </c>
      <c r="N3291" s="48">
        <f t="shared" si="376"/>
        <v>76.87</v>
      </c>
      <c r="O3291" s="49">
        <f t="shared" ca="1" si="379"/>
        <v>19013500</v>
      </c>
    </row>
    <row r="3292" spans="1:15" x14ac:dyDescent="0.25">
      <c r="A3292">
        <v>3277</v>
      </c>
      <c r="B3292" s="93">
        <v>37440</v>
      </c>
      <c r="C3292" s="48">
        <v>94.620002999999997</v>
      </c>
      <c r="D3292" s="48">
        <v>95.839995999999999</v>
      </c>
      <c r="E3292" s="48">
        <v>93.720000999999996</v>
      </c>
      <c r="F3292" s="48">
        <v>95.510002</v>
      </c>
      <c r="G3292" s="49">
        <v>30565800</v>
      </c>
      <c r="H3292" s="48">
        <v>73.933262999999997</v>
      </c>
      <c r="I3292" s="52">
        <f t="shared" si="377"/>
        <v>0.77408922051954299</v>
      </c>
      <c r="J3292" s="52">
        <f t="shared" ca="1" si="378"/>
        <v>1</v>
      </c>
      <c r="K3292" s="48">
        <f t="shared" si="373"/>
        <v>73.239999999999995</v>
      </c>
      <c r="L3292" s="48">
        <f t="shared" si="374"/>
        <v>74.19</v>
      </c>
      <c r="M3292" s="48">
        <f t="shared" si="375"/>
        <v>72.55</v>
      </c>
      <c r="N3292" s="48">
        <f t="shared" si="376"/>
        <v>73.930000000000007</v>
      </c>
      <c r="O3292" s="49">
        <f t="shared" ca="1" si="379"/>
        <v>30565800</v>
      </c>
    </row>
    <row r="3293" spans="1:15" x14ac:dyDescent="0.25">
      <c r="A3293">
        <v>3278</v>
      </c>
      <c r="B3293" s="93">
        <v>37439</v>
      </c>
      <c r="C3293" s="48">
        <v>96.860000999999997</v>
      </c>
      <c r="D3293" s="48">
        <v>97.199996999999996</v>
      </c>
      <c r="E3293" s="48">
        <v>94.769997000000004</v>
      </c>
      <c r="F3293" s="48">
        <v>94.970000999999996</v>
      </c>
      <c r="G3293" s="49">
        <v>34213900</v>
      </c>
      <c r="H3293" s="48">
        <v>73.515253999999999</v>
      </c>
      <c r="I3293" s="52">
        <f t="shared" si="377"/>
        <v>0.77408922002643765</v>
      </c>
      <c r="J3293" s="52">
        <f t="shared" ca="1" si="378"/>
        <v>1</v>
      </c>
      <c r="K3293" s="48">
        <f t="shared" si="373"/>
        <v>74.98</v>
      </c>
      <c r="L3293" s="48">
        <f t="shared" si="374"/>
        <v>75.239999999999995</v>
      </c>
      <c r="M3293" s="48">
        <f t="shared" si="375"/>
        <v>73.36</v>
      </c>
      <c r="N3293" s="48">
        <f t="shared" si="376"/>
        <v>73.52</v>
      </c>
      <c r="O3293" s="49">
        <f t="shared" ca="1" si="379"/>
        <v>34213900</v>
      </c>
    </row>
    <row r="3294" spans="1:15" x14ac:dyDescent="0.25">
      <c r="A3294">
        <v>3279</v>
      </c>
      <c r="B3294" s="93">
        <v>37438</v>
      </c>
      <c r="C3294" s="48">
        <v>99.18</v>
      </c>
      <c r="D3294" s="48">
        <v>99.800003000000004</v>
      </c>
      <c r="E3294" s="48">
        <v>96.889999000000003</v>
      </c>
      <c r="F3294" s="48">
        <v>97.029999000000004</v>
      </c>
      <c r="G3294" s="49">
        <v>20270200</v>
      </c>
      <c r="H3294" s="48">
        <v>75.109876</v>
      </c>
      <c r="I3294" s="52">
        <f t="shared" si="377"/>
        <v>0.77408921750066184</v>
      </c>
      <c r="J3294" s="52">
        <f t="shared" ca="1" si="378"/>
        <v>1</v>
      </c>
      <c r="K3294" s="48">
        <f t="shared" si="373"/>
        <v>76.77</v>
      </c>
      <c r="L3294" s="48">
        <f t="shared" si="374"/>
        <v>77.25</v>
      </c>
      <c r="M3294" s="48">
        <f t="shared" si="375"/>
        <v>75</v>
      </c>
      <c r="N3294" s="48">
        <f t="shared" si="376"/>
        <v>75.11</v>
      </c>
      <c r="O3294" s="49">
        <f t="shared" ca="1" si="379"/>
        <v>20270200</v>
      </c>
    </row>
    <row r="3295" spans="1:15" x14ac:dyDescent="0.25">
      <c r="A3295">
        <v>3280</v>
      </c>
      <c r="B3295" s="93">
        <v>37435</v>
      </c>
      <c r="C3295" s="48">
        <v>99.239998</v>
      </c>
      <c r="D3295" s="48">
        <v>100.5</v>
      </c>
      <c r="E3295" s="48">
        <v>98.879997000000003</v>
      </c>
      <c r="F3295" s="48">
        <v>98.959998999999996</v>
      </c>
      <c r="G3295" s="49">
        <v>28184200</v>
      </c>
      <c r="H3295" s="48">
        <v>76.603868000000006</v>
      </c>
      <c r="I3295" s="52">
        <f t="shared" si="377"/>
        <v>0.77408921558295496</v>
      </c>
      <c r="J3295" s="52">
        <f t="shared" ca="1" si="378"/>
        <v>1</v>
      </c>
      <c r="K3295" s="48">
        <f t="shared" si="373"/>
        <v>76.819999999999993</v>
      </c>
      <c r="L3295" s="48">
        <f t="shared" si="374"/>
        <v>77.8</v>
      </c>
      <c r="M3295" s="48">
        <f t="shared" si="375"/>
        <v>76.540000000000006</v>
      </c>
      <c r="N3295" s="48">
        <f t="shared" si="376"/>
        <v>76.599999999999994</v>
      </c>
      <c r="O3295" s="49">
        <f t="shared" ca="1" si="379"/>
        <v>28184200</v>
      </c>
    </row>
    <row r="3296" spans="1:15" x14ac:dyDescent="0.25">
      <c r="A3296">
        <v>3281</v>
      </c>
      <c r="B3296" s="93">
        <v>37434</v>
      </c>
      <c r="C3296" s="48">
        <v>98.5</v>
      </c>
      <c r="D3296" s="48">
        <v>99.489998</v>
      </c>
      <c r="E3296" s="48">
        <v>96.57</v>
      </c>
      <c r="F3296" s="48">
        <v>99.43</v>
      </c>
      <c r="G3296" s="49">
        <v>31616400</v>
      </c>
      <c r="H3296" s="48">
        <v>76.967691000000002</v>
      </c>
      <c r="I3296" s="52">
        <f t="shared" si="377"/>
        <v>0.77408921854571056</v>
      </c>
      <c r="J3296" s="52">
        <f t="shared" ca="1" si="378"/>
        <v>1</v>
      </c>
      <c r="K3296" s="48">
        <f t="shared" si="373"/>
        <v>76.25</v>
      </c>
      <c r="L3296" s="48">
        <f t="shared" si="374"/>
        <v>77.010000000000005</v>
      </c>
      <c r="M3296" s="48">
        <f t="shared" si="375"/>
        <v>74.75</v>
      </c>
      <c r="N3296" s="48">
        <f t="shared" si="376"/>
        <v>76.97</v>
      </c>
      <c r="O3296" s="49">
        <f t="shared" ca="1" si="379"/>
        <v>31616400</v>
      </c>
    </row>
    <row r="3297" spans="1:15" x14ac:dyDescent="0.25">
      <c r="A3297">
        <v>3282</v>
      </c>
      <c r="B3297" s="93">
        <v>37433</v>
      </c>
      <c r="C3297" s="48">
        <v>95.199996999999996</v>
      </c>
      <c r="D3297" s="48">
        <v>98.150002000000001</v>
      </c>
      <c r="E3297" s="48">
        <v>95.190002000000007</v>
      </c>
      <c r="F3297" s="48">
        <v>97.720000999999996</v>
      </c>
      <c r="G3297" s="49">
        <v>37913600</v>
      </c>
      <c r="H3297" s="48">
        <v>75.643998999999994</v>
      </c>
      <c r="I3297" s="52">
        <f t="shared" si="377"/>
        <v>0.7740892163928651</v>
      </c>
      <c r="J3297" s="52">
        <f t="shared" ca="1" si="378"/>
        <v>1</v>
      </c>
      <c r="K3297" s="48">
        <f t="shared" si="373"/>
        <v>73.69</v>
      </c>
      <c r="L3297" s="48">
        <f t="shared" si="374"/>
        <v>75.98</v>
      </c>
      <c r="M3297" s="48">
        <f t="shared" si="375"/>
        <v>73.69</v>
      </c>
      <c r="N3297" s="48">
        <f t="shared" si="376"/>
        <v>75.64</v>
      </c>
      <c r="O3297" s="49">
        <f t="shared" ca="1" si="379"/>
        <v>37913600</v>
      </c>
    </row>
    <row r="3298" spans="1:15" x14ac:dyDescent="0.25">
      <c r="A3298">
        <v>3283</v>
      </c>
      <c r="B3298" s="93">
        <v>37432</v>
      </c>
      <c r="C3298" s="48">
        <v>100.300003</v>
      </c>
      <c r="D3298" s="48">
        <v>100.889999</v>
      </c>
      <c r="E3298" s="48">
        <v>97.540001000000004</v>
      </c>
      <c r="F3298" s="48">
        <v>97.559997999999993</v>
      </c>
      <c r="G3298" s="49">
        <v>33355000</v>
      </c>
      <c r="H3298" s="48">
        <v>75.520142000000007</v>
      </c>
      <c r="I3298" s="52">
        <f t="shared" si="377"/>
        <v>0.77408921226095162</v>
      </c>
      <c r="J3298" s="52">
        <f t="shared" ca="1" si="378"/>
        <v>1</v>
      </c>
      <c r="K3298" s="48">
        <f t="shared" si="373"/>
        <v>77.64</v>
      </c>
      <c r="L3298" s="48">
        <f t="shared" si="374"/>
        <v>78.099999999999994</v>
      </c>
      <c r="M3298" s="48">
        <f t="shared" si="375"/>
        <v>75.5</v>
      </c>
      <c r="N3298" s="48">
        <f t="shared" si="376"/>
        <v>75.52</v>
      </c>
      <c r="O3298" s="49">
        <f t="shared" ca="1" si="379"/>
        <v>33355000</v>
      </c>
    </row>
    <row r="3299" spans="1:15" x14ac:dyDescent="0.25">
      <c r="A3299">
        <v>3284</v>
      </c>
      <c r="B3299" s="93">
        <v>37431</v>
      </c>
      <c r="C3299" s="48">
        <v>98.610000999999997</v>
      </c>
      <c r="D3299" s="48">
        <v>100.69000200000001</v>
      </c>
      <c r="E3299" s="48">
        <v>97.25</v>
      </c>
      <c r="F3299" s="48">
        <v>99.800003000000004</v>
      </c>
      <c r="G3299" s="49">
        <v>37169700</v>
      </c>
      <c r="H3299" s="48">
        <v>77.254105999999993</v>
      </c>
      <c r="I3299" s="52">
        <f t="shared" si="377"/>
        <v>0.77408921520773888</v>
      </c>
      <c r="J3299" s="52">
        <f t="shared" ca="1" si="378"/>
        <v>1</v>
      </c>
      <c r="K3299" s="48">
        <f t="shared" si="373"/>
        <v>76.33</v>
      </c>
      <c r="L3299" s="48">
        <f t="shared" si="374"/>
        <v>77.94</v>
      </c>
      <c r="M3299" s="48">
        <f t="shared" si="375"/>
        <v>75.28</v>
      </c>
      <c r="N3299" s="48">
        <f t="shared" si="376"/>
        <v>77.25</v>
      </c>
      <c r="O3299" s="49">
        <f t="shared" ca="1" si="379"/>
        <v>37169700</v>
      </c>
    </row>
    <row r="3300" spans="1:15" x14ac:dyDescent="0.25">
      <c r="A3300">
        <v>3285</v>
      </c>
      <c r="B3300" s="93">
        <v>37428</v>
      </c>
      <c r="C3300" s="48">
        <v>100.470001</v>
      </c>
      <c r="D3300" s="48">
        <v>100.93</v>
      </c>
      <c r="E3300" s="48">
        <v>98.68</v>
      </c>
      <c r="F3300" s="48">
        <v>99.279999000000004</v>
      </c>
      <c r="G3300" s="49">
        <v>31190700</v>
      </c>
      <c r="H3300" s="48">
        <v>76.851577000000006</v>
      </c>
      <c r="I3300" s="52">
        <f t="shared" si="377"/>
        <v>0.77408922012579795</v>
      </c>
      <c r="J3300" s="52">
        <f t="shared" ca="1" si="378"/>
        <v>1</v>
      </c>
      <c r="K3300" s="48">
        <f t="shared" si="373"/>
        <v>77.77</v>
      </c>
      <c r="L3300" s="48">
        <f t="shared" si="374"/>
        <v>78.13</v>
      </c>
      <c r="M3300" s="48">
        <f t="shared" si="375"/>
        <v>76.39</v>
      </c>
      <c r="N3300" s="48">
        <f t="shared" si="376"/>
        <v>76.849999999999994</v>
      </c>
      <c r="O3300" s="49">
        <f t="shared" ca="1" si="379"/>
        <v>31190700</v>
      </c>
    </row>
    <row r="3301" spans="1:15" x14ac:dyDescent="0.25">
      <c r="A3301">
        <v>3286</v>
      </c>
      <c r="B3301" s="93">
        <v>37427</v>
      </c>
      <c r="C3301" s="48">
        <v>102.260002</v>
      </c>
      <c r="D3301" s="48">
        <v>103.050003</v>
      </c>
      <c r="E3301" s="48">
        <v>100.959999</v>
      </c>
      <c r="F3301" s="48">
        <v>101.209999</v>
      </c>
      <c r="G3301" s="49">
        <v>25691000</v>
      </c>
      <c r="H3301" s="48">
        <v>78.072316999999998</v>
      </c>
      <c r="I3301" s="52">
        <f t="shared" si="377"/>
        <v>0.77138936638068734</v>
      </c>
      <c r="J3301" s="52">
        <f t="shared" ca="1" si="378"/>
        <v>1</v>
      </c>
      <c r="K3301" s="48">
        <f t="shared" si="373"/>
        <v>78.88</v>
      </c>
      <c r="L3301" s="48">
        <f t="shared" si="374"/>
        <v>79.489999999999995</v>
      </c>
      <c r="M3301" s="48">
        <f t="shared" si="375"/>
        <v>77.88</v>
      </c>
      <c r="N3301" s="48">
        <f t="shared" si="376"/>
        <v>78.069999999999993</v>
      </c>
      <c r="O3301" s="49">
        <f t="shared" ca="1" si="379"/>
        <v>25691000</v>
      </c>
    </row>
    <row r="3302" spans="1:15" x14ac:dyDescent="0.25">
      <c r="A3302">
        <v>3287</v>
      </c>
      <c r="B3302" s="93">
        <v>37426</v>
      </c>
      <c r="C3302" s="48">
        <v>103.5</v>
      </c>
      <c r="D3302" s="48">
        <v>104.43</v>
      </c>
      <c r="E3302" s="48">
        <v>102.239998</v>
      </c>
      <c r="F3302" s="48">
        <v>102.519997</v>
      </c>
      <c r="G3302" s="49">
        <v>21540700</v>
      </c>
      <c r="H3302" s="48">
        <v>79.082835000000003</v>
      </c>
      <c r="I3302" s="52">
        <f t="shared" si="377"/>
        <v>0.77138936123847135</v>
      </c>
      <c r="J3302" s="52">
        <f t="shared" ca="1" si="378"/>
        <v>1</v>
      </c>
      <c r="K3302" s="48">
        <f t="shared" si="373"/>
        <v>79.84</v>
      </c>
      <c r="L3302" s="48">
        <f t="shared" si="374"/>
        <v>80.56</v>
      </c>
      <c r="M3302" s="48">
        <f t="shared" si="375"/>
        <v>78.87</v>
      </c>
      <c r="N3302" s="48">
        <f t="shared" si="376"/>
        <v>79.08</v>
      </c>
      <c r="O3302" s="49">
        <f t="shared" ca="1" si="379"/>
        <v>21540700</v>
      </c>
    </row>
    <row r="3303" spans="1:15" x14ac:dyDescent="0.25">
      <c r="A3303">
        <v>3288</v>
      </c>
      <c r="B3303" s="93">
        <v>37425</v>
      </c>
      <c r="C3303" s="48">
        <v>103.739998</v>
      </c>
      <c r="D3303" s="48">
        <v>105.029999</v>
      </c>
      <c r="E3303" s="48">
        <v>103.629997</v>
      </c>
      <c r="F3303" s="48">
        <v>104.970001</v>
      </c>
      <c r="G3303" s="49">
        <v>21628500</v>
      </c>
      <c r="H3303" s="48">
        <v>80.972742999999994</v>
      </c>
      <c r="I3303" s="52">
        <f t="shared" si="377"/>
        <v>0.77138937056883516</v>
      </c>
      <c r="J3303" s="52">
        <f t="shared" ca="1" si="378"/>
        <v>1</v>
      </c>
      <c r="K3303" s="48">
        <f t="shared" si="373"/>
        <v>80.02</v>
      </c>
      <c r="L3303" s="48">
        <f t="shared" si="374"/>
        <v>81.02</v>
      </c>
      <c r="M3303" s="48">
        <f t="shared" si="375"/>
        <v>79.94</v>
      </c>
      <c r="N3303" s="48">
        <f t="shared" si="376"/>
        <v>80.97</v>
      </c>
      <c r="O3303" s="49">
        <f t="shared" ca="1" si="379"/>
        <v>21628500</v>
      </c>
    </row>
    <row r="3304" spans="1:15" x14ac:dyDescent="0.25">
      <c r="A3304">
        <v>3289</v>
      </c>
      <c r="B3304" s="93">
        <v>37424</v>
      </c>
      <c r="C3304" s="48">
        <v>101.91999800000001</v>
      </c>
      <c r="D3304" s="48">
        <v>104.339996</v>
      </c>
      <c r="E3304" s="48">
        <v>101.849998</v>
      </c>
      <c r="F3304" s="48">
        <v>104.120003</v>
      </c>
      <c r="G3304" s="49">
        <v>17647200</v>
      </c>
      <c r="H3304" s="48">
        <v>80.317063000000005</v>
      </c>
      <c r="I3304" s="52">
        <f t="shared" si="377"/>
        <v>0.77138936501951505</v>
      </c>
      <c r="J3304" s="52">
        <f t="shared" ca="1" si="378"/>
        <v>1</v>
      </c>
      <c r="K3304" s="48">
        <f t="shared" si="373"/>
        <v>78.62</v>
      </c>
      <c r="L3304" s="48">
        <f t="shared" si="374"/>
        <v>80.489999999999995</v>
      </c>
      <c r="M3304" s="48">
        <f t="shared" si="375"/>
        <v>78.569999999999993</v>
      </c>
      <c r="N3304" s="48">
        <f t="shared" si="376"/>
        <v>80.319999999999993</v>
      </c>
      <c r="O3304" s="49">
        <f t="shared" ca="1" si="379"/>
        <v>17647200</v>
      </c>
    </row>
    <row r="3305" spans="1:15" x14ac:dyDescent="0.25">
      <c r="A3305">
        <v>3290</v>
      </c>
      <c r="B3305" s="93">
        <v>37421</v>
      </c>
      <c r="C3305" s="48">
        <v>100.30999799999999</v>
      </c>
      <c r="D3305" s="48">
        <v>101.55999799999999</v>
      </c>
      <c r="E3305" s="48">
        <v>98.5</v>
      </c>
      <c r="F3305" s="48">
        <v>101.400002</v>
      </c>
      <c r="G3305" s="49">
        <v>39267500</v>
      </c>
      <c r="H3305" s="48">
        <v>78.218883000000005</v>
      </c>
      <c r="I3305" s="52">
        <f t="shared" si="377"/>
        <v>0.77138936348344456</v>
      </c>
      <c r="J3305" s="52">
        <f t="shared" ca="1" si="378"/>
        <v>1</v>
      </c>
      <c r="K3305" s="48">
        <f t="shared" si="373"/>
        <v>77.38</v>
      </c>
      <c r="L3305" s="48">
        <f t="shared" si="374"/>
        <v>78.34</v>
      </c>
      <c r="M3305" s="48">
        <f t="shared" si="375"/>
        <v>75.98</v>
      </c>
      <c r="N3305" s="48">
        <f t="shared" si="376"/>
        <v>78.22</v>
      </c>
      <c r="O3305" s="49">
        <f t="shared" ca="1" si="379"/>
        <v>39267500</v>
      </c>
    </row>
    <row r="3306" spans="1:15" x14ac:dyDescent="0.25">
      <c r="A3306">
        <v>3291</v>
      </c>
      <c r="B3306" s="93">
        <v>37420</v>
      </c>
      <c r="C3306" s="48">
        <v>102.129997</v>
      </c>
      <c r="D3306" s="48">
        <v>103</v>
      </c>
      <c r="E3306" s="48">
        <v>101.339996</v>
      </c>
      <c r="F3306" s="48">
        <v>101.550003</v>
      </c>
      <c r="G3306" s="49">
        <v>21043900</v>
      </c>
      <c r="H3306" s="48">
        <v>78.334592000000001</v>
      </c>
      <c r="I3306" s="52">
        <f t="shared" si="377"/>
        <v>0.77138936175117589</v>
      </c>
      <c r="J3306" s="52">
        <f t="shared" ca="1" si="378"/>
        <v>1</v>
      </c>
      <c r="K3306" s="48">
        <f t="shared" si="373"/>
        <v>78.78</v>
      </c>
      <c r="L3306" s="48">
        <f t="shared" si="374"/>
        <v>79.45</v>
      </c>
      <c r="M3306" s="48">
        <f t="shared" si="375"/>
        <v>78.17</v>
      </c>
      <c r="N3306" s="48">
        <f t="shared" si="376"/>
        <v>78.33</v>
      </c>
      <c r="O3306" s="49">
        <f t="shared" ca="1" si="379"/>
        <v>21043900</v>
      </c>
    </row>
    <row r="3307" spans="1:15" x14ac:dyDescent="0.25">
      <c r="A3307">
        <v>3292</v>
      </c>
      <c r="B3307" s="93">
        <v>37419</v>
      </c>
      <c r="C3307" s="48">
        <v>101.709999</v>
      </c>
      <c r="D3307" s="48">
        <v>102.80999799999999</v>
      </c>
      <c r="E3307" s="48">
        <v>100.779999</v>
      </c>
      <c r="F3307" s="48">
        <v>102.58000199999999</v>
      </c>
      <c r="G3307" s="49">
        <v>31266000</v>
      </c>
      <c r="H3307" s="48">
        <v>79.129121999999995</v>
      </c>
      <c r="I3307" s="52">
        <f t="shared" si="377"/>
        <v>0.77138935910724593</v>
      </c>
      <c r="J3307" s="52">
        <f t="shared" ca="1" si="378"/>
        <v>1</v>
      </c>
      <c r="K3307" s="48">
        <f t="shared" si="373"/>
        <v>78.459999999999994</v>
      </c>
      <c r="L3307" s="48">
        <f t="shared" si="374"/>
        <v>79.31</v>
      </c>
      <c r="M3307" s="48">
        <f t="shared" si="375"/>
        <v>77.739999999999995</v>
      </c>
      <c r="N3307" s="48">
        <f t="shared" si="376"/>
        <v>79.13</v>
      </c>
      <c r="O3307" s="49">
        <f t="shared" ca="1" si="379"/>
        <v>31266000</v>
      </c>
    </row>
    <row r="3308" spans="1:15" x14ac:dyDescent="0.25">
      <c r="A3308">
        <v>3293</v>
      </c>
      <c r="B3308" s="93">
        <v>37418</v>
      </c>
      <c r="C3308" s="48">
        <v>104.129997</v>
      </c>
      <c r="D3308" s="48">
        <v>104.540001</v>
      </c>
      <c r="E3308" s="48">
        <v>101.730003</v>
      </c>
      <c r="F3308" s="48">
        <v>101.959999</v>
      </c>
      <c r="G3308" s="49">
        <v>19990700</v>
      </c>
      <c r="H3308" s="48">
        <v>78.650858999999997</v>
      </c>
      <c r="I3308" s="52">
        <f t="shared" si="377"/>
        <v>0.77138936613759679</v>
      </c>
      <c r="J3308" s="52">
        <f t="shared" ca="1" si="378"/>
        <v>1</v>
      </c>
      <c r="K3308" s="48">
        <f t="shared" si="373"/>
        <v>80.319999999999993</v>
      </c>
      <c r="L3308" s="48">
        <f t="shared" si="374"/>
        <v>80.64</v>
      </c>
      <c r="M3308" s="48">
        <f t="shared" si="375"/>
        <v>78.47</v>
      </c>
      <c r="N3308" s="48">
        <f t="shared" si="376"/>
        <v>78.650000000000006</v>
      </c>
      <c r="O3308" s="49">
        <f t="shared" ca="1" si="379"/>
        <v>19990700</v>
      </c>
    </row>
    <row r="3309" spans="1:15" x14ac:dyDescent="0.25">
      <c r="A3309">
        <v>3294</v>
      </c>
      <c r="B3309" s="93">
        <v>37417</v>
      </c>
      <c r="C3309" s="48">
        <v>103.239998</v>
      </c>
      <c r="D3309" s="48">
        <v>104.459999</v>
      </c>
      <c r="E3309" s="48">
        <v>103.019997</v>
      </c>
      <c r="F3309" s="48">
        <v>103.739998</v>
      </c>
      <c r="G3309" s="49">
        <v>18759900</v>
      </c>
      <c r="H3309" s="48">
        <v>80.023931000000005</v>
      </c>
      <c r="I3309" s="52">
        <f t="shared" si="377"/>
        <v>0.77138936324251717</v>
      </c>
      <c r="J3309" s="52">
        <f t="shared" ca="1" si="378"/>
        <v>1</v>
      </c>
      <c r="K3309" s="48">
        <f t="shared" si="373"/>
        <v>79.64</v>
      </c>
      <c r="L3309" s="48">
        <f t="shared" si="374"/>
        <v>80.58</v>
      </c>
      <c r="M3309" s="48">
        <f t="shared" si="375"/>
        <v>79.47</v>
      </c>
      <c r="N3309" s="48">
        <f t="shared" si="376"/>
        <v>80.02</v>
      </c>
      <c r="O3309" s="49">
        <f t="shared" ca="1" si="379"/>
        <v>18759900</v>
      </c>
    </row>
    <row r="3310" spans="1:15" x14ac:dyDescent="0.25">
      <c r="A3310">
        <v>3295</v>
      </c>
      <c r="B3310" s="93">
        <v>37414</v>
      </c>
      <c r="C3310" s="48">
        <v>101.779999</v>
      </c>
      <c r="D3310" s="48">
        <v>103.91999800000001</v>
      </c>
      <c r="E3310" s="48">
        <v>101.720001</v>
      </c>
      <c r="F3310" s="48">
        <v>103.339996</v>
      </c>
      <c r="G3310" s="49">
        <v>24011600</v>
      </c>
      <c r="H3310" s="48">
        <v>79.715373999999997</v>
      </c>
      <c r="I3310" s="52">
        <f t="shared" si="377"/>
        <v>0.77138936603016706</v>
      </c>
      <c r="J3310" s="52">
        <f t="shared" ca="1" si="378"/>
        <v>1</v>
      </c>
      <c r="K3310" s="48">
        <f t="shared" si="373"/>
        <v>78.510000000000005</v>
      </c>
      <c r="L3310" s="48">
        <f t="shared" si="374"/>
        <v>80.16</v>
      </c>
      <c r="M3310" s="48">
        <f t="shared" si="375"/>
        <v>78.47</v>
      </c>
      <c r="N3310" s="48">
        <f t="shared" si="376"/>
        <v>79.72</v>
      </c>
      <c r="O3310" s="49">
        <f t="shared" ca="1" si="379"/>
        <v>24011600</v>
      </c>
    </row>
    <row r="3311" spans="1:15" x14ac:dyDescent="0.25">
      <c r="A3311">
        <v>3296</v>
      </c>
      <c r="B3311" s="93">
        <v>37413</v>
      </c>
      <c r="C3311" s="48">
        <v>105.540001</v>
      </c>
      <c r="D3311" s="48">
        <v>105.599998</v>
      </c>
      <c r="E3311" s="48">
        <v>103.150002</v>
      </c>
      <c r="F3311" s="48">
        <v>103.459999</v>
      </c>
      <c r="G3311" s="49">
        <v>22998500</v>
      </c>
      <c r="H3311" s="48">
        <v>79.807942999999995</v>
      </c>
      <c r="I3311" s="52">
        <f t="shared" si="377"/>
        <v>0.77138936566198879</v>
      </c>
      <c r="J3311" s="52">
        <f t="shared" ca="1" si="378"/>
        <v>1</v>
      </c>
      <c r="K3311" s="48">
        <f t="shared" si="373"/>
        <v>81.41</v>
      </c>
      <c r="L3311" s="48">
        <f t="shared" si="374"/>
        <v>81.459999999999994</v>
      </c>
      <c r="M3311" s="48">
        <f t="shared" si="375"/>
        <v>79.569999999999993</v>
      </c>
      <c r="N3311" s="48">
        <f t="shared" si="376"/>
        <v>79.81</v>
      </c>
      <c r="O3311" s="49">
        <f t="shared" ca="1" si="379"/>
        <v>22998500</v>
      </c>
    </row>
    <row r="3312" spans="1:15" x14ac:dyDescent="0.25">
      <c r="A3312">
        <v>3297</v>
      </c>
      <c r="B3312" s="93">
        <v>37412</v>
      </c>
      <c r="C3312" s="48">
        <v>104.949997</v>
      </c>
      <c r="D3312" s="48">
        <v>105.66999800000001</v>
      </c>
      <c r="E3312" s="48">
        <v>104.349998</v>
      </c>
      <c r="F3312" s="48">
        <v>105.610001</v>
      </c>
      <c r="G3312" s="49">
        <v>19695900</v>
      </c>
      <c r="H3312" s="48">
        <v>81.466431</v>
      </c>
      <c r="I3312" s="52">
        <f t="shared" si="377"/>
        <v>0.7713893592331279</v>
      </c>
      <c r="J3312" s="52">
        <f t="shared" ca="1" si="378"/>
        <v>1</v>
      </c>
      <c r="K3312" s="48">
        <f t="shared" si="373"/>
        <v>80.959999999999994</v>
      </c>
      <c r="L3312" s="48">
        <f t="shared" si="374"/>
        <v>81.510000000000005</v>
      </c>
      <c r="M3312" s="48">
        <f t="shared" si="375"/>
        <v>80.489999999999995</v>
      </c>
      <c r="N3312" s="48">
        <f t="shared" si="376"/>
        <v>81.47</v>
      </c>
      <c r="O3312" s="49">
        <f t="shared" ca="1" si="379"/>
        <v>19695900</v>
      </c>
    </row>
    <row r="3313" spans="1:15" x14ac:dyDescent="0.25">
      <c r="A3313">
        <v>3298</v>
      </c>
      <c r="B3313" s="93">
        <v>37411</v>
      </c>
      <c r="C3313" s="48">
        <v>104.150002</v>
      </c>
      <c r="D3313" s="48">
        <v>105.199997</v>
      </c>
      <c r="E3313" s="48">
        <v>103.550003</v>
      </c>
      <c r="F3313" s="48">
        <v>104.629997</v>
      </c>
      <c r="G3313" s="49">
        <v>25856200</v>
      </c>
      <c r="H3313" s="48">
        <v>80.710466999999994</v>
      </c>
      <c r="I3313" s="52">
        <f t="shared" si="377"/>
        <v>0.77138936551818871</v>
      </c>
      <c r="J3313" s="52">
        <f t="shared" ca="1" si="378"/>
        <v>1</v>
      </c>
      <c r="K3313" s="48">
        <f t="shared" si="373"/>
        <v>80.34</v>
      </c>
      <c r="L3313" s="48">
        <f t="shared" si="374"/>
        <v>81.150000000000006</v>
      </c>
      <c r="M3313" s="48">
        <f t="shared" si="375"/>
        <v>79.88</v>
      </c>
      <c r="N3313" s="48">
        <f t="shared" si="376"/>
        <v>80.709999999999994</v>
      </c>
      <c r="O3313" s="49">
        <f t="shared" ca="1" si="379"/>
        <v>25856200</v>
      </c>
    </row>
    <row r="3314" spans="1:15" x14ac:dyDescent="0.25">
      <c r="A3314">
        <v>3299</v>
      </c>
      <c r="B3314" s="93">
        <v>37410</v>
      </c>
      <c r="C3314" s="48">
        <v>107.089996</v>
      </c>
      <c r="D3314" s="48">
        <v>107.599998</v>
      </c>
      <c r="E3314" s="48">
        <v>104.129997</v>
      </c>
      <c r="F3314" s="48">
        <v>104.370003</v>
      </c>
      <c r="G3314" s="49">
        <v>26056300</v>
      </c>
      <c r="H3314" s="48">
        <v>80.509910000000005</v>
      </c>
      <c r="I3314" s="52">
        <f t="shared" si="377"/>
        <v>0.77138936174985073</v>
      </c>
      <c r="J3314" s="52">
        <f t="shared" ca="1" si="378"/>
        <v>1</v>
      </c>
      <c r="K3314" s="48">
        <f t="shared" si="373"/>
        <v>82.61</v>
      </c>
      <c r="L3314" s="48">
        <f t="shared" si="374"/>
        <v>83</v>
      </c>
      <c r="M3314" s="48">
        <f t="shared" si="375"/>
        <v>80.319999999999993</v>
      </c>
      <c r="N3314" s="48">
        <f t="shared" si="376"/>
        <v>80.510000000000005</v>
      </c>
      <c r="O3314" s="49">
        <f t="shared" ca="1" si="379"/>
        <v>26056300</v>
      </c>
    </row>
    <row r="3315" spans="1:15" x14ac:dyDescent="0.25">
      <c r="A3315">
        <v>3300</v>
      </c>
      <c r="B3315" s="93">
        <v>37407</v>
      </c>
      <c r="C3315" s="48">
        <v>107.400002</v>
      </c>
      <c r="D3315" s="48">
        <v>108.55999799999999</v>
      </c>
      <c r="E3315" s="48">
        <v>106.849998</v>
      </c>
      <c r="F3315" s="48">
        <v>107.220001</v>
      </c>
      <c r="G3315" s="49">
        <v>19826300</v>
      </c>
      <c r="H3315" s="48">
        <v>82.708369000000005</v>
      </c>
      <c r="I3315" s="52">
        <f t="shared" si="377"/>
        <v>0.77138936978745232</v>
      </c>
      <c r="J3315" s="52">
        <f t="shared" ca="1" si="378"/>
        <v>1</v>
      </c>
      <c r="K3315" s="48">
        <f t="shared" si="373"/>
        <v>82.85</v>
      </c>
      <c r="L3315" s="48">
        <f t="shared" si="374"/>
        <v>83.74</v>
      </c>
      <c r="M3315" s="48">
        <f t="shared" si="375"/>
        <v>82.42</v>
      </c>
      <c r="N3315" s="48">
        <f t="shared" si="376"/>
        <v>82.71</v>
      </c>
      <c r="O3315" s="49">
        <f t="shared" ca="1" si="379"/>
        <v>19826300</v>
      </c>
    </row>
    <row r="3316" spans="1:15" x14ac:dyDescent="0.25">
      <c r="A3316">
        <v>3301</v>
      </c>
      <c r="B3316" s="93">
        <v>37406</v>
      </c>
      <c r="C3316" s="48">
        <v>106.550003</v>
      </c>
      <c r="D3316" s="48">
        <v>107.510002</v>
      </c>
      <c r="E3316" s="48">
        <v>105.900002</v>
      </c>
      <c r="F3316" s="48">
        <v>107</v>
      </c>
      <c r="G3316" s="49">
        <v>18217900</v>
      </c>
      <c r="H3316" s="48">
        <v>82.538662000000002</v>
      </c>
      <c r="I3316" s="52">
        <f t="shared" si="377"/>
        <v>0.77138936448598128</v>
      </c>
      <c r="J3316" s="52">
        <f t="shared" ca="1" si="378"/>
        <v>1</v>
      </c>
      <c r="K3316" s="48">
        <f t="shared" si="373"/>
        <v>82.19</v>
      </c>
      <c r="L3316" s="48">
        <f t="shared" si="374"/>
        <v>82.93</v>
      </c>
      <c r="M3316" s="48">
        <f t="shared" si="375"/>
        <v>81.69</v>
      </c>
      <c r="N3316" s="48">
        <f t="shared" si="376"/>
        <v>82.54</v>
      </c>
      <c r="O3316" s="49">
        <f t="shared" ca="1" si="379"/>
        <v>18217900</v>
      </c>
    </row>
    <row r="3317" spans="1:15" x14ac:dyDescent="0.25">
      <c r="A3317">
        <v>3302</v>
      </c>
      <c r="B3317" s="93">
        <v>37405</v>
      </c>
      <c r="C3317" s="48">
        <v>107.620003</v>
      </c>
      <c r="D3317" s="48">
        <v>108.019997</v>
      </c>
      <c r="E3317" s="48">
        <v>107.129997</v>
      </c>
      <c r="F3317" s="48">
        <v>107.300003</v>
      </c>
      <c r="G3317" s="49">
        <v>14773300</v>
      </c>
      <c r="H3317" s="48">
        <v>82.770081000000005</v>
      </c>
      <c r="I3317" s="52">
        <f t="shared" si="377"/>
        <v>0.7713893633348734</v>
      </c>
      <c r="J3317" s="52">
        <f t="shared" ca="1" si="378"/>
        <v>1</v>
      </c>
      <c r="K3317" s="48">
        <f t="shared" si="373"/>
        <v>83.02</v>
      </c>
      <c r="L3317" s="48">
        <f t="shared" si="374"/>
        <v>83.33</v>
      </c>
      <c r="M3317" s="48">
        <f t="shared" si="375"/>
        <v>82.64</v>
      </c>
      <c r="N3317" s="48">
        <f t="shared" si="376"/>
        <v>82.77</v>
      </c>
      <c r="O3317" s="49">
        <f t="shared" ca="1" si="379"/>
        <v>14773300</v>
      </c>
    </row>
    <row r="3318" spans="1:15" x14ac:dyDescent="0.25">
      <c r="A3318">
        <v>3303</v>
      </c>
      <c r="B3318" s="93">
        <v>37404</v>
      </c>
      <c r="C3318" s="48">
        <v>109.050003</v>
      </c>
      <c r="D3318" s="48">
        <v>109.129997</v>
      </c>
      <c r="E3318" s="48">
        <v>107.449997</v>
      </c>
      <c r="F3318" s="48">
        <v>108.099998</v>
      </c>
      <c r="G3318" s="49">
        <v>24236900</v>
      </c>
      <c r="H3318" s="48">
        <v>83.387189000000006</v>
      </c>
      <c r="I3318" s="52">
        <f t="shared" si="377"/>
        <v>0.77138936672320757</v>
      </c>
      <c r="J3318" s="52">
        <f t="shared" ca="1" si="378"/>
        <v>1</v>
      </c>
      <c r="K3318" s="48">
        <f t="shared" si="373"/>
        <v>84.12</v>
      </c>
      <c r="L3318" s="48">
        <f t="shared" si="374"/>
        <v>84.18</v>
      </c>
      <c r="M3318" s="48">
        <f t="shared" si="375"/>
        <v>82.89</v>
      </c>
      <c r="N3318" s="48">
        <f t="shared" si="376"/>
        <v>83.39</v>
      </c>
      <c r="O3318" s="49">
        <f t="shared" ca="1" si="379"/>
        <v>24236900</v>
      </c>
    </row>
    <row r="3319" spans="1:15" x14ac:dyDescent="0.25">
      <c r="A3319">
        <v>3304</v>
      </c>
      <c r="B3319" s="93">
        <v>37400</v>
      </c>
      <c r="C3319" s="48">
        <v>109.980003</v>
      </c>
      <c r="D3319" s="48">
        <v>110.199997</v>
      </c>
      <c r="E3319" s="48">
        <v>108.610001</v>
      </c>
      <c r="F3319" s="48">
        <v>108.69000200000001</v>
      </c>
      <c r="G3319" s="49">
        <v>11877000</v>
      </c>
      <c r="H3319" s="48">
        <v>83.842312000000007</v>
      </c>
      <c r="I3319" s="52">
        <f t="shared" si="377"/>
        <v>0.77138936845359518</v>
      </c>
      <c r="J3319" s="52">
        <f t="shared" ca="1" si="378"/>
        <v>1</v>
      </c>
      <c r="K3319" s="48">
        <f t="shared" si="373"/>
        <v>84.84</v>
      </c>
      <c r="L3319" s="48">
        <f t="shared" si="374"/>
        <v>85.01</v>
      </c>
      <c r="M3319" s="48">
        <f t="shared" si="375"/>
        <v>83.78</v>
      </c>
      <c r="N3319" s="48">
        <f t="shared" si="376"/>
        <v>83.84</v>
      </c>
      <c r="O3319" s="49">
        <f t="shared" ca="1" si="379"/>
        <v>11877000</v>
      </c>
    </row>
    <row r="3320" spans="1:15" x14ac:dyDescent="0.25">
      <c r="A3320">
        <v>3305</v>
      </c>
      <c r="B3320" s="93">
        <v>37399</v>
      </c>
      <c r="C3320" s="48">
        <v>109.260002</v>
      </c>
      <c r="D3320" s="48">
        <v>110.360001</v>
      </c>
      <c r="E3320" s="48">
        <v>108.480003</v>
      </c>
      <c r="F3320" s="48">
        <v>110.099998</v>
      </c>
      <c r="G3320" s="49">
        <v>13879800</v>
      </c>
      <c r="H3320" s="48">
        <v>84.929968000000002</v>
      </c>
      <c r="I3320" s="52">
        <f t="shared" si="377"/>
        <v>0.77138936914422107</v>
      </c>
      <c r="J3320" s="52">
        <f t="shared" ca="1" si="378"/>
        <v>1</v>
      </c>
      <c r="K3320" s="48">
        <f t="shared" si="373"/>
        <v>84.28</v>
      </c>
      <c r="L3320" s="48">
        <f t="shared" si="374"/>
        <v>85.13</v>
      </c>
      <c r="M3320" s="48">
        <f t="shared" si="375"/>
        <v>83.68</v>
      </c>
      <c r="N3320" s="48">
        <f t="shared" si="376"/>
        <v>84.93</v>
      </c>
      <c r="O3320" s="49">
        <f t="shared" ca="1" si="379"/>
        <v>13879800</v>
      </c>
    </row>
    <row r="3321" spans="1:15" x14ac:dyDescent="0.25">
      <c r="A3321">
        <v>3306</v>
      </c>
      <c r="B3321" s="93">
        <v>37398</v>
      </c>
      <c r="C3321" s="48">
        <v>108.220001</v>
      </c>
      <c r="D3321" s="48">
        <v>109.120003</v>
      </c>
      <c r="E3321" s="48">
        <v>108</v>
      </c>
      <c r="F3321" s="48">
        <v>108.94000200000001</v>
      </c>
      <c r="G3321" s="49">
        <v>15844200</v>
      </c>
      <c r="H3321" s="48">
        <v>84.035158999999993</v>
      </c>
      <c r="I3321" s="52">
        <f t="shared" si="377"/>
        <v>0.77138936531321145</v>
      </c>
      <c r="J3321" s="52">
        <f t="shared" ca="1" si="378"/>
        <v>1</v>
      </c>
      <c r="K3321" s="48">
        <f t="shared" si="373"/>
        <v>83.48</v>
      </c>
      <c r="L3321" s="48">
        <f t="shared" si="374"/>
        <v>84.17</v>
      </c>
      <c r="M3321" s="48">
        <f t="shared" si="375"/>
        <v>83.31</v>
      </c>
      <c r="N3321" s="48">
        <f t="shared" si="376"/>
        <v>84.04</v>
      </c>
      <c r="O3321" s="49">
        <f t="shared" ca="1" si="379"/>
        <v>15844200</v>
      </c>
    </row>
    <row r="3322" spans="1:15" x14ac:dyDescent="0.25">
      <c r="A3322">
        <v>3307</v>
      </c>
      <c r="B3322" s="93">
        <v>37397</v>
      </c>
      <c r="C3322" s="48">
        <v>110.110001</v>
      </c>
      <c r="D3322" s="48">
        <v>110.480003</v>
      </c>
      <c r="E3322" s="48">
        <v>108.32</v>
      </c>
      <c r="F3322" s="48">
        <v>108.699997</v>
      </c>
      <c r="G3322" s="49">
        <v>16877200</v>
      </c>
      <c r="H3322" s="48">
        <v>83.850021999999996</v>
      </c>
      <c r="I3322" s="52">
        <f t="shared" si="377"/>
        <v>0.77138936811562198</v>
      </c>
      <c r="J3322" s="52">
        <f t="shared" ca="1" si="378"/>
        <v>1</v>
      </c>
      <c r="K3322" s="48">
        <f t="shared" si="373"/>
        <v>84.94</v>
      </c>
      <c r="L3322" s="48">
        <f t="shared" si="374"/>
        <v>85.22</v>
      </c>
      <c r="M3322" s="48">
        <f t="shared" si="375"/>
        <v>83.56</v>
      </c>
      <c r="N3322" s="48">
        <f t="shared" si="376"/>
        <v>83.85</v>
      </c>
      <c r="O3322" s="49">
        <f t="shared" ca="1" si="379"/>
        <v>16877200</v>
      </c>
    </row>
    <row r="3323" spans="1:15" x14ac:dyDescent="0.25">
      <c r="A3323">
        <v>3308</v>
      </c>
      <c r="B3323" s="93">
        <v>37396</v>
      </c>
      <c r="C3323" s="48">
        <v>110.639999</v>
      </c>
      <c r="D3323" s="48">
        <v>110.69000200000001</v>
      </c>
      <c r="E3323" s="48">
        <v>109.489998</v>
      </c>
      <c r="F3323" s="48">
        <v>109.699997</v>
      </c>
      <c r="G3323" s="49">
        <v>13833800</v>
      </c>
      <c r="H3323" s="48">
        <v>84.621410999999995</v>
      </c>
      <c r="I3323" s="52">
        <f t="shared" si="377"/>
        <v>0.77138936475996434</v>
      </c>
      <c r="J3323" s="52">
        <f t="shared" ca="1" si="378"/>
        <v>1</v>
      </c>
      <c r="K3323" s="48">
        <f t="shared" si="373"/>
        <v>85.35</v>
      </c>
      <c r="L3323" s="48">
        <f t="shared" si="374"/>
        <v>85.39</v>
      </c>
      <c r="M3323" s="48">
        <f t="shared" si="375"/>
        <v>84.46</v>
      </c>
      <c r="N3323" s="48">
        <f t="shared" si="376"/>
        <v>84.62</v>
      </c>
      <c r="O3323" s="49">
        <f t="shared" ca="1" si="379"/>
        <v>13833800</v>
      </c>
    </row>
    <row r="3324" spans="1:15" x14ac:dyDescent="0.25">
      <c r="A3324">
        <v>3309</v>
      </c>
      <c r="B3324" s="93">
        <v>37393</v>
      </c>
      <c r="C3324" s="48">
        <v>110.660004</v>
      </c>
      <c r="D3324" s="48">
        <v>111.25</v>
      </c>
      <c r="E3324" s="48">
        <v>110.099998</v>
      </c>
      <c r="F3324" s="48">
        <v>110.900002</v>
      </c>
      <c r="G3324" s="49">
        <v>27823700</v>
      </c>
      <c r="H3324" s="48">
        <v>85.547082000000003</v>
      </c>
      <c r="I3324" s="52">
        <f t="shared" si="377"/>
        <v>0.77138936390641366</v>
      </c>
      <c r="J3324" s="52">
        <f t="shared" ca="1" si="378"/>
        <v>1</v>
      </c>
      <c r="K3324" s="48">
        <f t="shared" si="373"/>
        <v>85.36</v>
      </c>
      <c r="L3324" s="48">
        <f t="shared" si="374"/>
        <v>85.82</v>
      </c>
      <c r="M3324" s="48">
        <f t="shared" si="375"/>
        <v>84.93</v>
      </c>
      <c r="N3324" s="48">
        <f t="shared" si="376"/>
        <v>85.55</v>
      </c>
      <c r="O3324" s="49">
        <f t="shared" ca="1" si="379"/>
        <v>27823700</v>
      </c>
    </row>
    <row r="3325" spans="1:15" x14ac:dyDescent="0.25">
      <c r="A3325">
        <v>3310</v>
      </c>
      <c r="B3325" s="93">
        <v>37392</v>
      </c>
      <c r="C3325" s="48">
        <v>109.699997</v>
      </c>
      <c r="D3325" s="48">
        <v>110.480003</v>
      </c>
      <c r="E3325" s="48">
        <v>109.33000199999999</v>
      </c>
      <c r="F3325" s="48">
        <v>110.360001</v>
      </c>
      <c r="G3325" s="49">
        <v>28092000</v>
      </c>
      <c r="H3325" s="48">
        <v>85.130531000000005</v>
      </c>
      <c r="I3325" s="52">
        <f t="shared" si="377"/>
        <v>0.77138936415921211</v>
      </c>
      <c r="J3325" s="52">
        <f t="shared" ca="1" si="378"/>
        <v>1</v>
      </c>
      <c r="K3325" s="48">
        <f t="shared" si="373"/>
        <v>84.62</v>
      </c>
      <c r="L3325" s="48">
        <f t="shared" si="374"/>
        <v>85.22</v>
      </c>
      <c r="M3325" s="48">
        <f t="shared" si="375"/>
        <v>84.34</v>
      </c>
      <c r="N3325" s="48">
        <f t="shared" si="376"/>
        <v>85.13</v>
      </c>
      <c r="O3325" s="49">
        <f t="shared" ca="1" si="379"/>
        <v>28092000</v>
      </c>
    </row>
    <row r="3326" spans="1:15" x14ac:dyDescent="0.25">
      <c r="A3326">
        <v>3311</v>
      </c>
      <c r="B3326" s="93">
        <v>37391</v>
      </c>
      <c r="C3326" s="48">
        <v>109.5</v>
      </c>
      <c r="D3326" s="48">
        <v>110.910004</v>
      </c>
      <c r="E3326" s="48">
        <v>109.290001</v>
      </c>
      <c r="F3326" s="48">
        <v>109.790001</v>
      </c>
      <c r="G3326" s="49">
        <v>29535300</v>
      </c>
      <c r="H3326" s="48">
        <v>84.690838999999997</v>
      </c>
      <c r="I3326" s="52">
        <f t="shared" si="377"/>
        <v>0.77138936359058774</v>
      </c>
      <c r="J3326" s="52">
        <f t="shared" ca="1" si="378"/>
        <v>1</v>
      </c>
      <c r="K3326" s="48">
        <f t="shared" si="373"/>
        <v>84.47</v>
      </c>
      <c r="L3326" s="48">
        <f t="shared" si="374"/>
        <v>85.55</v>
      </c>
      <c r="M3326" s="48">
        <f t="shared" si="375"/>
        <v>84.31</v>
      </c>
      <c r="N3326" s="48">
        <f t="shared" si="376"/>
        <v>84.69</v>
      </c>
      <c r="O3326" s="49">
        <f t="shared" ca="1" si="379"/>
        <v>29535300</v>
      </c>
    </row>
    <row r="3327" spans="1:15" x14ac:dyDescent="0.25">
      <c r="A3327">
        <v>3312</v>
      </c>
      <c r="B3327" s="93">
        <v>37390</v>
      </c>
      <c r="C3327" s="48">
        <v>109.620003</v>
      </c>
      <c r="D3327" s="48">
        <v>110.370003</v>
      </c>
      <c r="E3327" s="48">
        <v>109</v>
      </c>
      <c r="F3327" s="48">
        <v>110.220001</v>
      </c>
      <c r="G3327" s="49">
        <v>34201200</v>
      </c>
      <c r="H3327" s="48">
        <v>85.022537</v>
      </c>
      <c r="I3327" s="52">
        <f t="shared" si="377"/>
        <v>0.77138936879523345</v>
      </c>
      <c r="J3327" s="52">
        <f t="shared" ca="1" si="378"/>
        <v>1</v>
      </c>
      <c r="K3327" s="48">
        <f t="shared" si="373"/>
        <v>84.56</v>
      </c>
      <c r="L3327" s="48">
        <f t="shared" si="374"/>
        <v>85.14</v>
      </c>
      <c r="M3327" s="48">
        <f t="shared" si="375"/>
        <v>84.08</v>
      </c>
      <c r="N3327" s="48">
        <f t="shared" si="376"/>
        <v>85.02</v>
      </c>
      <c r="O3327" s="49">
        <f t="shared" ca="1" si="379"/>
        <v>34201200</v>
      </c>
    </row>
    <row r="3328" spans="1:15" x14ac:dyDescent="0.25">
      <c r="A3328">
        <v>3313</v>
      </c>
      <c r="B3328" s="93">
        <v>37389</v>
      </c>
      <c r="C3328" s="48">
        <v>106.220001</v>
      </c>
      <c r="D3328" s="48">
        <v>107.949997</v>
      </c>
      <c r="E3328" s="48">
        <v>105.790001</v>
      </c>
      <c r="F3328" s="48">
        <v>107.870003</v>
      </c>
      <c r="G3328" s="49">
        <v>14677700</v>
      </c>
      <c r="H3328" s="48">
        <v>83.209772999999998</v>
      </c>
      <c r="I3328" s="52">
        <f t="shared" si="377"/>
        <v>0.77138936391797452</v>
      </c>
      <c r="J3328" s="52">
        <f t="shared" ca="1" si="378"/>
        <v>1</v>
      </c>
      <c r="K3328" s="48">
        <f t="shared" si="373"/>
        <v>81.94</v>
      </c>
      <c r="L3328" s="48">
        <f t="shared" si="374"/>
        <v>83.27</v>
      </c>
      <c r="M3328" s="48">
        <f t="shared" si="375"/>
        <v>81.61</v>
      </c>
      <c r="N3328" s="48">
        <f t="shared" si="376"/>
        <v>83.21</v>
      </c>
      <c r="O3328" s="49">
        <f t="shared" ca="1" si="379"/>
        <v>14677700</v>
      </c>
    </row>
    <row r="3329" spans="1:15" x14ac:dyDescent="0.25">
      <c r="A3329">
        <v>3314</v>
      </c>
      <c r="B3329" s="93">
        <v>37386</v>
      </c>
      <c r="C3329" s="48">
        <v>107.970001</v>
      </c>
      <c r="D3329" s="48">
        <v>108.050003</v>
      </c>
      <c r="E3329" s="48">
        <v>105.599998</v>
      </c>
      <c r="F3329" s="48">
        <v>105.720001</v>
      </c>
      <c r="G3329" s="49">
        <v>18958900</v>
      </c>
      <c r="H3329" s="48">
        <v>81.551284999999993</v>
      </c>
      <c r="I3329" s="52">
        <f t="shared" si="377"/>
        <v>0.77138937030467869</v>
      </c>
      <c r="J3329" s="52">
        <f t="shared" ca="1" si="378"/>
        <v>1</v>
      </c>
      <c r="K3329" s="48">
        <f t="shared" si="373"/>
        <v>83.29</v>
      </c>
      <c r="L3329" s="48">
        <f t="shared" si="374"/>
        <v>83.35</v>
      </c>
      <c r="M3329" s="48">
        <f t="shared" si="375"/>
        <v>81.459999999999994</v>
      </c>
      <c r="N3329" s="48">
        <f t="shared" si="376"/>
        <v>81.55</v>
      </c>
      <c r="O3329" s="49">
        <f t="shared" ca="1" si="379"/>
        <v>18958900</v>
      </c>
    </row>
    <row r="3330" spans="1:15" x14ac:dyDescent="0.25">
      <c r="A3330">
        <v>3315</v>
      </c>
      <c r="B3330" s="93">
        <v>37385</v>
      </c>
      <c r="C3330" s="48">
        <v>108.650002</v>
      </c>
      <c r="D3330" s="48">
        <v>109.099998</v>
      </c>
      <c r="E3330" s="48">
        <v>107.58000199999999</v>
      </c>
      <c r="F3330" s="48">
        <v>107.75</v>
      </c>
      <c r="G3330" s="49">
        <v>18085600</v>
      </c>
      <c r="H3330" s="48">
        <v>83.117204000000001</v>
      </c>
      <c r="I3330" s="52">
        <f t="shared" si="377"/>
        <v>0.77138936426914151</v>
      </c>
      <c r="J3330" s="52">
        <f t="shared" ca="1" si="378"/>
        <v>1</v>
      </c>
      <c r="K3330" s="48">
        <f t="shared" si="373"/>
        <v>83.81</v>
      </c>
      <c r="L3330" s="48">
        <f t="shared" si="374"/>
        <v>84.16</v>
      </c>
      <c r="M3330" s="48">
        <f t="shared" si="375"/>
        <v>82.99</v>
      </c>
      <c r="N3330" s="48">
        <f t="shared" si="376"/>
        <v>83.12</v>
      </c>
      <c r="O3330" s="49">
        <f t="shared" ca="1" si="379"/>
        <v>18085600</v>
      </c>
    </row>
    <row r="3331" spans="1:15" x14ac:dyDescent="0.25">
      <c r="A3331">
        <v>3316</v>
      </c>
      <c r="B3331" s="93">
        <v>37384</v>
      </c>
      <c r="C3331" s="48">
        <v>107.050003</v>
      </c>
      <c r="D3331" s="48">
        <v>109.360001</v>
      </c>
      <c r="E3331" s="48">
        <v>106.790001</v>
      </c>
      <c r="F3331" s="48">
        <v>109.010002</v>
      </c>
      <c r="G3331" s="49">
        <v>27917400</v>
      </c>
      <c r="H3331" s="48">
        <v>84.089156000000003</v>
      </c>
      <c r="I3331" s="52">
        <f t="shared" si="377"/>
        <v>0.77138936296873017</v>
      </c>
      <c r="J3331" s="52">
        <f t="shared" ca="1" si="378"/>
        <v>1</v>
      </c>
      <c r="K3331" s="48">
        <f t="shared" si="373"/>
        <v>82.58</v>
      </c>
      <c r="L3331" s="48">
        <f t="shared" si="374"/>
        <v>84.36</v>
      </c>
      <c r="M3331" s="48">
        <f t="shared" si="375"/>
        <v>82.38</v>
      </c>
      <c r="N3331" s="48">
        <f t="shared" si="376"/>
        <v>84.09</v>
      </c>
      <c r="O3331" s="49">
        <f t="shared" ca="1" si="379"/>
        <v>27917400</v>
      </c>
    </row>
    <row r="3332" spans="1:15" x14ac:dyDescent="0.25">
      <c r="A3332">
        <v>3317</v>
      </c>
      <c r="B3332" s="93">
        <v>37383</v>
      </c>
      <c r="C3332" s="48">
        <v>106.099998</v>
      </c>
      <c r="D3332" s="48">
        <v>106.32</v>
      </c>
      <c r="E3332" s="48">
        <v>104.900002</v>
      </c>
      <c r="F3332" s="48">
        <v>105.099998</v>
      </c>
      <c r="G3332" s="49">
        <v>21910000</v>
      </c>
      <c r="H3332" s="48">
        <v>81.073020999999997</v>
      </c>
      <c r="I3332" s="52">
        <f t="shared" si="377"/>
        <v>0.77138936767629618</v>
      </c>
      <c r="J3332" s="52">
        <f t="shared" ca="1" si="378"/>
        <v>1</v>
      </c>
      <c r="K3332" s="48">
        <f t="shared" si="373"/>
        <v>81.84</v>
      </c>
      <c r="L3332" s="48">
        <f t="shared" si="374"/>
        <v>82.01</v>
      </c>
      <c r="M3332" s="48">
        <f t="shared" si="375"/>
        <v>80.92</v>
      </c>
      <c r="N3332" s="48">
        <f t="shared" si="376"/>
        <v>81.069999999999993</v>
      </c>
      <c r="O3332" s="49">
        <f t="shared" ca="1" si="379"/>
        <v>21910000</v>
      </c>
    </row>
    <row r="3333" spans="1:15" x14ac:dyDescent="0.25">
      <c r="A3333">
        <v>3318</v>
      </c>
      <c r="B3333" s="93">
        <v>37382</v>
      </c>
      <c r="C3333" s="48">
        <v>107.639999</v>
      </c>
      <c r="D3333" s="48">
        <v>107.989998</v>
      </c>
      <c r="E3333" s="48">
        <v>105.30999799999999</v>
      </c>
      <c r="F3333" s="48">
        <v>105.470001</v>
      </c>
      <c r="G3333" s="49">
        <v>23630400</v>
      </c>
      <c r="H3333" s="48">
        <v>81.358436999999995</v>
      </c>
      <c r="I3333" s="52">
        <f t="shared" si="377"/>
        <v>0.77138936407140068</v>
      </c>
      <c r="J3333" s="52">
        <f t="shared" ca="1" si="378"/>
        <v>1</v>
      </c>
      <c r="K3333" s="48">
        <f t="shared" si="373"/>
        <v>83.03</v>
      </c>
      <c r="L3333" s="48">
        <f t="shared" si="374"/>
        <v>83.3</v>
      </c>
      <c r="M3333" s="48">
        <f t="shared" si="375"/>
        <v>81.239999999999995</v>
      </c>
      <c r="N3333" s="48">
        <f t="shared" si="376"/>
        <v>81.36</v>
      </c>
      <c r="O3333" s="49">
        <f t="shared" ca="1" si="379"/>
        <v>23630400</v>
      </c>
    </row>
    <row r="3334" spans="1:15" x14ac:dyDescent="0.25">
      <c r="A3334">
        <v>3319</v>
      </c>
      <c r="B3334" s="93">
        <v>37379</v>
      </c>
      <c r="C3334" s="48">
        <v>108.599998</v>
      </c>
      <c r="D3334" s="48">
        <v>108.760002</v>
      </c>
      <c r="E3334" s="48">
        <v>107.199997</v>
      </c>
      <c r="F3334" s="48">
        <v>107.58000199999999</v>
      </c>
      <c r="G3334" s="49">
        <v>18185500</v>
      </c>
      <c r="H3334" s="48">
        <v>82.986069000000001</v>
      </c>
      <c r="I3334" s="52">
        <f t="shared" si="377"/>
        <v>0.77138936100782007</v>
      </c>
      <c r="J3334" s="52">
        <f t="shared" ca="1" si="378"/>
        <v>1</v>
      </c>
      <c r="K3334" s="48">
        <f t="shared" si="373"/>
        <v>83.77</v>
      </c>
      <c r="L3334" s="48">
        <f t="shared" si="374"/>
        <v>83.9</v>
      </c>
      <c r="M3334" s="48">
        <f t="shared" si="375"/>
        <v>82.69</v>
      </c>
      <c r="N3334" s="48">
        <f t="shared" si="376"/>
        <v>82.99</v>
      </c>
      <c r="O3334" s="49">
        <f t="shared" ca="1" si="379"/>
        <v>18185500</v>
      </c>
    </row>
    <row r="3335" spans="1:15" x14ac:dyDescent="0.25">
      <c r="A3335">
        <v>3320</v>
      </c>
      <c r="B3335" s="93">
        <v>37378</v>
      </c>
      <c r="C3335" s="48">
        <v>109.099998</v>
      </c>
      <c r="D3335" s="48">
        <v>109.910004</v>
      </c>
      <c r="E3335" s="48">
        <v>107.779999</v>
      </c>
      <c r="F3335" s="48">
        <v>108.760002</v>
      </c>
      <c r="G3335" s="49">
        <v>15666800</v>
      </c>
      <c r="H3335" s="48">
        <v>83.896309000000002</v>
      </c>
      <c r="I3335" s="52">
        <f t="shared" si="377"/>
        <v>0.7713893661017035</v>
      </c>
      <c r="J3335" s="52">
        <f t="shared" ca="1" si="378"/>
        <v>1</v>
      </c>
      <c r="K3335" s="48">
        <f t="shared" si="373"/>
        <v>84.16</v>
      </c>
      <c r="L3335" s="48">
        <f t="shared" si="374"/>
        <v>84.78</v>
      </c>
      <c r="M3335" s="48">
        <f t="shared" si="375"/>
        <v>83.14</v>
      </c>
      <c r="N3335" s="48">
        <f t="shared" si="376"/>
        <v>83.9</v>
      </c>
      <c r="O3335" s="49">
        <f t="shared" ca="1" si="379"/>
        <v>15666800</v>
      </c>
    </row>
    <row r="3336" spans="1:15" x14ac:dyDescent="0.25">
      <c r="A3336">
        <v>3321</v>
      </c>
      <c r="B3336" s="93">
        <v>37377</v>
      </c>
      <c r="C3336" s="48">
        <v>107.970001</v>
      </c>
      <c r="D3336" s="48">
        <v>109.25</v>
      </c>
      <c r="E3336" s="48">
        <v>106.800003</v>
      </c>
      <c r="F3336" s="48">
        <v>109.18</v>
      </c>
      <c r="G3336" s="49">
        <v>24575600</v>
      </c>
      <c r="H3336" s="48">
        <v>84.220291000000003</v>
      </c>
      <c r="I3336" s="52">
        <f t="shared" si="377"/>
        <v>0.77138936618428278</v>
      </c>
      <c r="J3336" s="52">
        <f t="shared" ca="1" si="378"/>
        <v>1</v>
      </c>
      <c r="K3336" s="48">
        <f t="shared" si="373"/>
        <v>83.29</v>
      </c>
      <c r="L3336" s="48">
        <f t="shared" si="374"/>
        <v>84.27</v>
      </c>
      <c r="M3336" s="48">
        <f t="shared" si="375"/>
        <v>82.38</v>
      </c>
      <c r="N3336" s="48">
        <f t="shared" si="376"/>
        <v>84.22</v>
      </c>
      <c r="O3336" s="49">
        <f t="shared" ca="1" si="379"/>
        <v>24575600</v>
      </c>
    </row>
    <row r="3337" spans="1:15" x14ac:dyDescent="0.25">
      <c r="A3337">
        <v>3322</v>
      </c>
      <c r="B3337" s="93">
        <v>37376</v>
      </c>
      <c r="C3337" s="48">
        <v>107.019997</v>
      </c>
      <c r="D3337" s="48">
        <v>108.639999</v>
      </c>
      <c r="E3337" s="48">
        <v>106.639999</v>
      </c>
      <c r="F3337" s="48">
        <v>107.860001</v>
      </c>
      <c r="G3337" s="49">
        <v>19473500</v>
      </c>
      <c r="H3337" s="48">
        <v>83.202056999999996</v>
      </c>
      <c r="I3337" s="52">
        <f t="shared" si="377"/>
        <v>0.77138935869284853</v>
      </c>
      <c r="J3337" s="52">
        <f t="shared" ca="1" si="378"/>
        <v>1</v>
      </c>
      <c r="K3337" s="48">
        <f t="shared" si="373"/>
        <v>82.55</v>
      </c>
      <c r="L3337" s="48">
        <f t="shared" si="374"/>
        <v>83.8</v>
      </c>
      <c r="M3337" s="48">
        <f t="shared" si="375"/>
        <v>82.26</v>
      </c>
      <c r="N3337" s="48">
        <f t="shared" si="376"/>
        <v>83.2</v>
      </c>
      <c r="O3337" s="49">
        <f t="shared" ca="1" si="379"/>
        <v>19473500</v>
      </c>
    </row>
    <row r="3338" spans="1:15" x14ac:dyDescent="0.25">
      <c r="A3338">
        <v>3323</v>
      </c>
      <c r="B3338" s="93">
        <v>37375</v>
      </c>
      <c r="C3338" s="48">
        <v>107.93</v>
      </c>
      <c r="D3338" s="48">
        <v>108.260002</v>
      </c>
      <c r="E3338" s="48">
        <v>106.629997</v>
      </c>
      <c r="F3338" s="48">
        <v>106.860001</v>
      </c>
      <c r="G3338" s="49">
        <v>17724400</v>
      </c>
      <c r="H3338" s="48">
        <v>82.430667999999997</v>
      </c>
      <c r="I3338" s="52">
        <f t="shared" si="377"/>
        <v>0.77138936204951003</v>
      </c>
      <c r="J3338" s="52">
        <f t="shared" ca="1" si="378"/>
        <v>1</v>
      </c>
      <c r="K3338" s="48">
        <f t="shared" si="373"/>
        <v>83.26</v>
      </c>
      <c r="L3338" s="48">
        <f t="shared" si="374"/>
        <v>83.51</v>
      </c>
      <c r="M3338" s="48">
        <f t="shared" si="375"/>
        <v>82.25</v>
      </c>
      <c r="N3338" s="48">
        <f t="shared" si="376"/>
        <v>82.43</v>
      </c>
      <c r="O3338" s="49">
        <f t="shared" ca="1" si="379"/>
        <v>17724400</v>
      </c>
    </row>
    <row r="3339" spans="1:15" x14ac:dyDescent="0.25">
      <c r="A3339">
        <v>3324</v>
      </c>
      <c r="B3339" s="93">
        <v>37372</v>
      </c>
      <c r="C3339" s="48">
        <v>109.790001</v>
      </c>
      <c r="D3339" s="48">
        <v>110.010002</v>
      </c>
      <c r="E3339" s="48">
        <v>107.290001</v>
      </c>
      <c r="F3339" s="48">
        <v>107.389999</v>
      </c>
      <c r="G3339" s="49">
        <v>19769800</v>
      </c>
      <c r="H3339" s="48">
        <v>82.839502999999993</v>
      </c>
      <c r="I3339" s="52">
        <f t="shared" si="377"/>
        <v>0.77138936373395428</v>
      </c>
      <c r="J3339" s="52">
        <f t="shared" ca="1" si="378"/>
        <v>1</v>
      </c>
      <c r="K3339" s="48">
        <f t="shared" si="373"/>
        <v>84.69</v>
      </c>
      <c r="L3339" s="48">
        <f t="shared" si="374"/>
        <v>84.86</v>
      </c>
      <c r="M3339" s="48">
        <f t="shared" si="375"/>
        <v>82.76</v>
      </c>
      <c r="N3339" s="48">
        <f t="shared" si="376"/>
        <v>82.84</v>
      </c>
      <c r="O3339" s="49">
        <f t="shared" ca="1" si="379"/>
        <v>19769800</v>
      </c>
    </row>
    <row r="3340" spans="1:15" x14ac:dyDescent="0.25">
      <c r="A3340">
        <v>3325</v>
      </c>
      <c r="B3340" s="93">
        <v>37371</v>
      </c>
      <c r="C3340" s="48">
        <v>109.209999</v>
      </c>
      <c r="D3340" s="48">
        <v>109.739998</v>
      </c>
      <c r="E3340" s="48">
        <v>108.720001</v>
      </c>
      <c r="F3340" s="48">
        <v>109.470001</v>
      </c>
      <c r="G3340" s="49">
        <v>25451500</v>
      </c>
      <c r="H3340" s="48">
        <v>84.443995000000001</v>
      </c>
      <c r="I3340" s="52">
        <f t="shared" si="377"/>
        <v>0.77138936903818978</v>
      </c>
      <c r="J3340" s="52">
        <f t="shared" ca="1" si="378"/>
        <v>1</v>
      </c>
      <c r="K3340" s="48">
        <f t="shared" si="373"/>
        <v>84.24</v>
      </c>
      <c r="L3340" s="48">
        <f t="shared" si="374"/>
        <v>84.65</v>
      </c>
      <c r="M3340" s="48">
        <f t="shared" si="375"/>
        <v>83.87</v>
      </c>
      <c r="N3340" s="48">
        <f t="shared" si="376"/>
        <v>84.44</v>
      </c>
      <c r="O3340" s="49">
        <f t="shared" ca="1" si="379"/>
        <v>25451500</v>
      </c>
    </row>
    <row r="3341" spans="1:15" x14ac:dyDescent="0.25">
      <c r="A3341">
        <v>3326</v>
      </c>
      <c r="B3341" s="93">
        <v>37370</v>
      </c>
      <c r="C3341" s="48">
        <v>110.55999799999999</v>
      </c>
      <c r="D3341" s="48">
        <v>111.80999799999999</v>
      </c>
      <c r="E3341" s="48">
        <v>109.400002</v>
      </c>
      <c r="F3341" s="48">
        <v>109.410004</v>
      </c>
      <c r="G3341" s="49">
        <v>18902700</v>
      </c>
      <c r="H3341" s="48">
        <v>84.397712999999996</v>
      </c>
      <c r="I3341" s="52">
        <f t="shared" si="377"/>
        <v>0.77138936033673844</v>
      </c>
      <c r="J3341" s="52">
        <f t="shared" ca="1" si="378"/>
        <v>1</v>
      </c>
      <c r="K3341" s="48">
        <f t="shared" si="373"/>
        <v>85.28</v>
      </c>
      <c r="L3341" s="48">
        <f t="shared" si="374"/>
        <v>86.25</v>
      </c>
      <c r="M3341" s="48">
        <f t="shared" si="375"/>
        <v>84.39</v>
      </c>
      <c r="N3341" s="48">
        <f t="shared" si="376"/>
        <v>84.4</v>
      </c>
      <c r="O3341" s="49">
        <f t="shared" ca="1" si="379"/>
        <v>18902700</v>
      </c>
    </row>
    <row r="3342" spans="1:15" x14ac:dyDescent="0.25">
      <c r="A3342">
        <v>3327</v>
      </c>
      <c r="B3342" s="93">
        <v>37369</v>
      </c>
      <c r="C3342" s="48">
        <v>111.089996</v>
      </c>
      <c r="D3342" s="48">
        <v>111.480003</v>
      </c>
      <c r="E3342" s="48">
        <v>110.16999800000001</v>
      </c>
      <c r="F3342" s="48">
        <v>110.519997</v>
      </c>
      <c r="G3342" s="49">
        <v>16967000</v>
      </c>
      <c r="H3342" s="48">
        <v>85.253950000000003</v>
      </c>
      <c r="I3342" s="52">
        <f t="shared" si="377"/>
        <v>0.77138936223460086</v>
      </c>
      <c r="J3342" s="52">
        <f t="shared" ca="1" si="378"/>
        <v>1</v>
      </c>
      <c r="K3342" s="48">
        <f t="shared" si="373"/>
        <v>85.69</v>
      </c>
      <c r="L3342" s="48">
        <f t="shared" si="374"/>
        <v>85.99</v>
      </c>
      <c r="M3342" s="48">
        <f t="shared" si="375"/>
        <v>84.98</v>
      </c>
      <c r="N3342" s="48">
        <f t="shared" si="376"/>
        <v>85.25</v>
      </c>
      <c r="O3342" s="49">
        <f t="shared" ca="1" si="379"/>
        <v>16967000</v>
      </c>
    </row>
    <row r="3343" spans="1:15" x14ac:dyDescent="0.25">
      <c r="A3343">
        <v>3328</v>
      </c>
      <c r="B3343" s="93">
        <v>37368</v>
      </c>
      <c r="C3343" s="48">
        <v>112.379997</v>
      </c>
      <c r="D3343" s="48">
        <v>112.43</v>
      </c>
      <c r="E3343" s="48">
        <v>110.839996</v>
      </c>
      <c r="F3343" s="48">
        <v>111</v>
      </c>
      <c r="G3343" s="49">
        <v>13922900</v>
      </c>
      <c r="H3343" s="48">
        <v>85.624219999999994</v>
      </c>
      <c r="I3343" s="52">
        <f t="shared" si="377"/>
        <v>0.7713893693693693</v>
      </c>
      <c r="J3343" s="52">
        <f t="shared" ca="1" si="378"/>
        <v>1</v>
      </c>
      <c r="K3343" s="48">
        <f t="shared" si="373"/>
        <v>86.69</v>
      </c>
      <c r="L3343" s="48">
        <f t="shared" si="374"/>
        <v>86.73</v>
      </c>
      <c r="M3343" s="48">
        <f t="shared" si="375"/>
        <v>85.5</v>
      </c>
      <c r="N3343" s="48">
        <f t="shared" si="376"/>
        <v>85.62</v>
      </c>
      <c r="O3343" s="49">
        <f t="shared" ca="1" si="379"/>
        <v>13922900</v>
      </c>
    </row>
    <row r="3344" spans="1:15" x14ac:dyDescent="0.25">
      <c r="A3344">
        <v>3329</v>
      </c>
      <c r="B3344" s="93">
        <v>37365</v>
      </c>
      <c r="C3344" s="48">
        <v>113.199997</v>
      </c>
      <c r="D3344" s="48">
        <v>113.239998</v>
      </c>
      <c r="E3344" s="48">
        <v>112.55999799999999</v>
      </c>
      <c r="F3344" s="48">
        <v>112.879997</v>
      </c>
      <c r="G3344" s="49">
        <v>10499200</v>
      </c>
      <c r="H3344" s="48">
        <v>87.074428999999995</v>
      </c>
      <c r="I3344" s="52">
        <f t="shared" si="377"/>
        <v>0.77138936316591145</v>
      </c>
      <c r="J3344" s="52">
        <f t="shared" ca="1" si="378"/>
        <v>1</v>
      </c>
      <c r="K3344" s="48">
        <f t="shared" ref="K3344:K3407" si="380">ROUND($I3344*C3344,2)</f>
        <v>87.32</v>
      </c>
      <c r="L3344" s="48">
        <f t="shared" ref="L3344:L3407" si="381">ROUND($I3344*D3344,2)</f>
        <v>87.35</v>
      </c>
      <c r="M3344" s="48">
        <f t="shared" ref="M3344:M3407" si="382">ROUND($I3344*E3344,2)</f>
        <v>86.83</v>
      </c>
      <c r="N3344" s="48">
        <f t="shared" ref="N3344:N3407" si="383">ROUND($I3344*F3344,2)</f>
        <v>87.07</v>
      </c>
      <c r="O3344" s="49">
        <f t="shared" ca="1" si="379"/>
        <v>10499200</v>
      </c>
    </row>
    <row r="3345" spans="1:15" x14ac:dyDescent="0.25">
      <c r="A3345">
        <v>3330</v>
      </c>
      <c r="B3345" s="93">
        <v>37364</v>
      </c>
      <c r="C3345" s="48">
        <v>112.900002</v>
      </c>
      <c r="D3345" s="48">
        <v>113.459999</v>
      </c>
      <c r="E3345" s="48">
        <v>111.150002</v>
      </c>
      <c r="F3345" s="48">
        <v>112.470001</v>
      </c>
      <c r="G3345" s="49">
        <v>25204800</v>
      </c>
      <c r="H3345" s="48">
        <v>86.758162999999996</v>
      </c>
      <c r="I3345" s="52">
        <f t="shared" si="377"/>
        <v>0.77138936808580627</v>
      </c>
      <c r="J3345" s="52">
        <f t="shared" ca="1" si="378"/>
        <v>1</v>
      </c>
      <c r="K3345" s="48">
        <f t="shared" si="380"/>
        <v>87.09</v>
      </c>
      <c r="L3345" s="48">
        <f t="shared" si="381"/>
        <v>87.52</v>
      </c>
      <c r="M3345" s="48">
        <f t="shared" si="382"/>
        <v>85.74</v>
      </c>
      <c r="N3345" s="48">
        <f t="shared" si="383"/>
        <v>86.76</v>
      </c>
      <c r="O3345" s="49">
        <f t="shared" ca="1" si="379"/>
        <v>25204800</v>
      </c>
    </row>
    <row r="3346" spans="1:15" x14ac:dyDescent="0.25">
      <c r="A3346">
        <v>3331</v>
      </c>
      <c r="B3346" s="93">
        <v>37363</v>
      </c>
      <c r="C3346" s="48">
        <v>113.389999</v>
      </c>
      <c r="D3346" s="48">
        <v>113.66999800000001</v>
      </c>
      <c r="E3346" s="48">
        <v>112.599998</v>
      </c>
      <c r="F3346" s="48">
        <v>112.959999</v>
      </c>
      <c r="G3346" s="49">
        <v>12920100</v>
      </c>
      <c r="H3346" s="48">
        <v>87.136142000000007</v>
      </c>
      <c r="I3346" s="52">
        <f t="shared" ref="I3346:I3409" si="384">H3346/F3346</f>
        <v>0.77138936589402773</v>
      </c>
      <c r="J3346" s="52">
        <f t="shared" ref="J3346:J3409" ca="1" si="385">INDEX(OFFSET($T$15,0,0,$S$13+1,1),MATCH(B3346,OFFSET($Q$15,0,0,$S$13+1,1),-1))</f>
        <v>1</v>
      </c>
      <c r="K3346" s="48">
        <f t="shared" si="380"/>
        <v>87.47</v>
      </c>
      <c r="L3346" s="48">
        <f t="shared" si="381"/>
        <v>87.68</v>
      </c>
      <c r="M3346" s="48">
        <f t="shared" si="382"/>
        <v>86.86</v>
      </c>
      <c r="N3346" s="48">
        <f t="shared" si="383"/>
        <v>87.14</v>
      </c>
      <c r="O3346" s="49">
        <f t="shared" ref="O3346:O3409" ca="1" si="386">G3346*J3346</f>
        <v>12920100</v>
      </c>
    </row>
    <row r="3347" spans="1:15" x14ac:dyDescent="0.25">
      <c r="A3347">
        <v>3332</v>
      </c>
      <c r="B3347" s="93">
        <v>37362</v>
      </c>
      <c r="C3347" s="48">
        <v>111.699997</v>
      </c>
      <c r="D3347" s="48">
        <v>113.32</v>
      </c>
      <c r="E3347" s="48">
        <v>111.66999800000001</v>
      </c>
      <c r="F3347" s="48">
        <v>113.199997</v>
      </c>
      <c r="G3347" s="49">
        <v>15040900</v>
      </c>
      <c r="H3347" s="48">
        <v>87.321274000000003</v>
      </c>
      <c r="I3347" s="52">
        <f t="shared" si="384"/>
        <v>0.77138936673293379</v>
      </c>
      <c r="J3347" s="52">
        <f t="shared" ca="1" si="385"/>
        <v>1</v>
      </c>
      <c r="K3347" s="48">
        <f t="shared" si="380"/>
        <v>86.16</v>
      </c>
      <c r="L3347" s="48">
        <f t="shared" si="381"/>
        <v>87.41</v>
      </c>
      <c r="M3347" s="48">
        <f t="shared" si="382"/>
        <v>86.14</v>
      </c>
      <c r="N3347" s="48">
        <f t="shared" si="383"/>
        <v>87.32</v>
      </c>
      <c r="O3347" s="49">
        <f t="shared" ca="1" si="386"/>
        <v>15040900</v>
      </c>
    </row>
    <row r="3348" spans="1:15" x14ac:dyDescent="0.25">
      <c r="A3348">
        <v>3333</v>
      </c>
      <c r="B3348" s="93">
        <v>37361</v>
      </c>
      <c r="C3348" s="48">
        <v>111.620003</v>
      </c>
      <c r="D3348" s="48">
        <v>111.860001</v>
      </c>
      <c r="E3348" s="48">
        <v>110.199997</v>
      </c>
      <c r="F3348" s="48">
        <v>110.57</v>
      </c>
      <c r="G3348" s="49">
        <v>17394900</v>
      </c>
      <c r="H3348" s="48">
        <v>85.292522000000005</v>
      </c>
      <c r="I3348" s="52">
        <f t="shared" si="384"/>
        <v>0.77138936420367199</v>
      </c>
      <c r="J3348" s="52">
        <f t="shared" ca="1" si="385"/>
        <v>1</v>
      </c>
      <c r="K3348" s="48">
        <f t="shared" si="380"/>
        <v>86.1</v>
      </c>
      <c r="L3348" s="48">
        <f t="shared" si="381"/>
        <v>86.29</v>
      </c>
      <c r="M3348" s="48">
        <f t="shared" si="382"/>
        <v>85.01</v>
      </c>
      <c r="N3348" s="48">
        <f t="shared" si="383"/>
        <v>85.29</v>
      </c>
      <c r="O3348" s="49">
        <f t="shared" ca="1" si="386"/>
        <v>17394900</v>
      </c>
    </row>
    <row r="3349" spans="1:15" x14ac:dyDescent="0.25">
      <c r="A3349">
        <v>3334</v>
      </c>
      <c r="B3349" s="93">
        <v>37358</v>
      </c>
      <c r="C3349" s="48">
        <v>111.019997</v>
      </c>
      <c r="D3349" s="48">
        <v>111.650002</v>
      </c>
      <c r="E3349" s="48">
        <v>110.040001</v>
      </c>
      <c r="F3349" s="48">
        <v>111.41999800000001</v>
      </c>
      <c r="G3349" s="49">
        <v>14950600</v>
      </c>
      <c r="H3349" s="48">
        <v>85.948201999999995</v>
      </c>
      <c r="I3349" s="52">
        <f t="shared" si="384"/>
        <v>0.77138936943797098</v>
      </c>
      <c r="J3349" s="52">
        <f t="shared" ca="1" si="385"/>
        <v>1</v>
      </c>
      <c r="K3349" s="48">
        <f t="shared" si="380"/>
        <v>85.64</v>
      </c>
      <c r="L3349" s="48">
        <f t="shared" si="381"/>
        <v>86.13</v>
      </c>
      <c r="M3349" s="48">
        <f t="shared" si="382"/>
        <v>84.88</v>
      </c>
      <c r="N3349" s="48">
        <f t="shared" si="383"/>
        <v>85.95</v>
      </c>
      <c r="O3349" s="49">
        <f t="shared" ca="1" si="386"/>
        <v>14950600</v>
      </c>
    </row>
    <row r="3350" spans="1:15" x14ac:dyDescent="0.25">
      <c r="A3350">
        <v>3335</v>
      </c>
      <c r="B3350" s="93">
        <v>37357</v>
      </c>
      <c r="C3350" s="48">
        <v>112.889999</v>
      </c>
      <c r="D3350" s="48">
        <v>113.050003</v>
      </c>
      <c r="E3350" s="48">
        <v>110.5</v>
      </c>
      <c r="F3350" s="48">
        <v>110.589996</v>
      </c>
      <c r="G3350" s="49">
        <v>25453700</v>
      </c>
      <c r="H3350" s="48">
        <v>85.307946999999999</v>
      </c>
      <c r="I3350" s="52">
        <f t="shared" si="384"/>
        <v>0.77138936690078186</v>
      </c>
      <c r="J3350" s="52">
        <f t="shared" ca="1" si="385"/>
        <v>1</v>
      </c>
      <c r="K3350" s="48">
        <f t="shared" si="380"/>
        <v>87.08</v>
      </c>
      <c r="L3350" s="48">
        <f t="shared" si="381"/>
        <v>87.21</v>
      </c>
      <c r="M3350" s="48">
        <f t="shared" si="382"/>
        <v>85.24</v>
      </c>
      <c r="N3350" s="48">
        <f t="shared" si="383"/>
        <v>85.31</v>
      </c>
      <c r="O3350" s="49">
        <f t="shared" ca="1" si="386"/>
        <v>25453700</v>
      </c>
    </row>
    <row r="3351" spans="1:15" x14ac:dyDescent="0.25">
      <c r="A3351">
        <v>3336</v>
      </c>
      <c r="B3351" s="93">
        <v>37356</v>
      </c>
      <c r="C3351" s="48">
        <v>112.099998</v>
      </c>
      <c r="D3351" s="48">
        <v>113.540001</v>
      </c>
      <c r="E3351" s="48">
        <v>112.089996</v>
      </c>
      <c r="F3351" s="48">
        <v>113.410004</v>
      </c>
      <c r="G3351" s="49">
        <v>17199300</v>
      </c>
      <c r="H3351" s="48">
        <v>87.483271000000002</v>
      </c>
      <c r="I3351" s="52">
        <f t="shared" si="384"/>
        <v>0.77138936526269763</v>
      </c>
      <c r="J3351" s="52">
        <f t="shared" ca="1" si="385"/>
        <v>1</v>
      </c>
      <c r="K3351" s="48">
        <f t="shared" si="380"/>
        <v>86.47</v>
      </c>
      <c r="L3351" s="48">
        <f t="shared" si="381"/>
        <v>87.58</v>
      </c>
      <c r="M3351" s="48">
        <f t="shared" si="382"/>
        <v>86.47</v>
      </c>
      <c r="N3351" s="48">
        <f t="shared" si="383"/>
        <v>87.48</v>
      </c>
      <c r="O3351" s="49">
        <f t="shared" ca="1" si="386"/>
        <v>17199300</v>
      </c>
    </row>
    <row r="3352" spans="1:15" x14ac:dyDescent="0.25">
      <c r="A3352">
        <v>3337</v>
      </c>
      <c r="B3352" s="93">
        <v>37355</v>
      </c>
      <c r="C3352" s="48">
        <v>113.18</v>
      </c>
      <c r="D3352" s="48">
        <v>113.18</v>
      </c>
      <c r="E3352" s="48">
        <v>111.93</v>
      </c>
      <c r="F3352" s="48">
        <v>112.139999</v>
      </c>
      <c r="G3352" s="49">
        <v>15122700</v>
      </c>
      <c r="H3352" s="48">
        <v>86.503602999999998</v>
      </c>
      <c r="I3352" s="52">
        <f t="shared" si="384"/>
        <v>0.77138936839120176</v>
      </c>
      <c r="J3352" s="52">
        <f t="shared" ca="1" si="385"/>
        <v>1</v>
      </c>
      <c r="K3352" s="48">
        <f t="shared" si="380"/>
        <v>87.31</v>
      </c>
      <c r="L3352" s="48">
        <f t="shared" si="381"/>
        <v>87.31</v>
      </c>
      <c r="M3352" s="48">
        <f t="shared" si="382"/>
        <v>86.34</v>
      </c>
      <c r="N3352" s="48">
        <f t="shared" si="383"/>
        <v>86.5</v>
      </c>
      <c r="O3352" s="49">
        <f t="shared" ca="1" si="386"/>
        <v>15122700</v>
      </c>
    </row>
    <row r="3353" spans="1:15" x14ac:dyDescent="0.25">
      <c r="A3353">
        <v>3338</v>
      </c>
      <c r="B3353" s="93">
        <v>37354</v>
      </c>
      <c r="C3353" s="48">
        <v>111.32</v>
      </c>
      <c r="D3353" s="48">
        <v>113.029999</v>
      </c>
      <c r="E3353" s="48">
        <v>111.230003</v>
      </c>
      <c r="F3353" s="48">
        <v>112.93</v>
      </c>
      <c r="G3353" s="49">
        <v>16470100</v>
      </c>
      <c r="H3353" s="48">
        <v>87.113000999999997</v>
      </c>
      <c r="I3353" s="52">
        <f t="shared" si="384"/>
        <v>0.7713893650934206</v>
      </c>
      <c r="J3353" s="52">
        <f t="shared" ca="1" si="385"/>
        <v>1</v>
      </c>
      <c r="K3353" s="48">
        <f t="shared" si="380"/>
        <v>85.87</v>
      </c>
      <c r="L3353" s="48">
        <f t="shared" si="381"/>
        <v>87.19</v>
      </c>
      <c r="M3353" s="48">
        <f t="shared" si="382"/>
        <v>85.8</v>
      </c>
      <c r="N3353" s="48">
        <f t="shared" si="383"/>
        <v>87.11</v>
      </c>
      <c r="O3353" s="49">
        <f t="shared" ca="1" si="386"/>
        <v>16470100</v>
      </c>
    </row>
    <row r="3354" spans="1:15" x14ac:dyDescent="0.25">
      <c r="A3354">
        <v>3339</v>
      </c>
      <c r="B3354" s="93">
        <v>37351</v>
      </c>
      <c r="C3354" s="48">
        <v>113.19000200000001</v>
      </c>
      <c r="D3354" s="48">
        <v>113.629997</v>
      </c>
      <c r="E3354" s="48">
        <v>112.18</v>
      </c>
      <c r="F3354" s="48">
        <v>112.69000200000001</v>
      </c>
      <c r="G3354" s="49">
        <v>19404900</v>
      </c>
      <c r="H3354" s="48">
        <v>86.927869000000001</v>
      </c>
      <c r="I3354" s="52">
        <f t="shared" si="384"/>
        <v>0.77138936424901294</v>
      </c>
      <c r="J3354" s="52">
        <f t="shared" ca="1" si="385"/>
        <v>1</v>
      </c>
      <c r="K3354" s="48">
        <f t="shared" si="380"/>
        <v>87.31</v>
      </c>
      <c r="L3354" s="48">
        <f t="shared" si="381"/>
        <v>87.65</v>
      </c>
      <c r="M3354" s="48">
        <f t="shared" si="382"/>
        <v>86.53</v>
      </c>
      <c r="N3354" s="48">
        <f t="shared" si="383"/>
        <v>86.93</v>
      </c>
      <c r="O3354" s="49">
        <f t="shared" ca="1" si="386"/>
        <v>19404900</v>
      </c>
    </row>
    <row r="3355" spans="1:15" x14ac:dyDescent="0.25">
      <c r="A3355">
        <v>3340</v>
      </c>
      <c r="B3355" s="93">
        <v>37350</v>
      </c>
      <c r="C3355" s="48">
        <v>112.599998</v>
      </c>
      <c r="D3355" s="48">
        <v>113.400002</v>
      </c>
      <c r="E3355" s="48">
        <v>112.230003</v>
      </c>
      <c r="F3355" s="48">
        <v>112.66999800000001</v>
      </c>
      <c r="G3355" s="49">
        <v>23549000</v>
      </c>
      <c r="H3355" s="48">
        <v>86.912437999999995</v>
      </c>
      <c r="I3355" s="52">
        <f t="shared" si="384"/>
        <v>0.77138936312042883</v>
      </c>
      <c r="J3355" s="52">
        <f t="shared" ca="1" si="385"/>
        <v>1</v>
      </c>
      <c r="K3355" s="48">
        <f t="shared" si="380"/>
        <v>86.86</v>
      </c>
      <c r="L3355" s="48">
        <f t="shared" si="381"/>
        <v>87.48</v>
      </c>
      <c r="M3355" s="48">
        <f t="shared" si="382"/>
        <v>86.57</v>
      </c>
      <c r="N3355" s="48">
        <f t="shared" si="383"/>
        <v>86.91</v>
      </c>
      <c r="O3355" s="49">
        <f t="shared" ca="1" si="386"/>
        <v>23549000</v>
      </c>
    </row>
    <row r="3356" spans="1:15" x14ac:dyDescent="0.25">
      <c r="A3356">
        <v>3341</v>
      </c>
      <c r="B3356" s="93">
        <v>37349</v>
      </c>
      <c r="C3356" s="48">
        <v>114.010002</v>
      </c>
      <c r="D3356" s="48">
        <v>114.209999</v>
      </c>
      <c r="E3356" s="48">
        <v>112.160004</v>
      </c>
      <c r="F3356" s="48">
        <v>113.139999</v>
      </c>
      <c r="G3356" s="49">
        <v>25658500</v>
      </c>
      <c r="H3356" s="48">
        <v>87.274991999999997</v>
      </c>
      <c r="I3356" s="52">
        <f t="shared" si="384"/>
        <v>0.77138936513513667</v>
      </c>
      <c r="J3356" s="52">
        <f t="shared" ca="1" si="385"/>
        <v>1</v>
      </c>
      <c r="K3356" s="48">
        <f t="shared" si="380"/>
        <v>87.95</v>
      </c>
      <c r="L3356" s="48">
        <f t="shared" si="381"/>
        <v>88.1</v>
      </c>
      <c r="M3356" s="48">
        <f t="shared" si="382"/>
        <v>86.52</v>
      </c>
      <c r="N3356" s="48">
        <f t="shared" si="383"/>
        <v>87.27</v>
      </c>
      <c r="O3356" s="49">
        <f t="shared" ca="1" si="386"/>
        <v>25658500</v>
      </c>
    </row>
    <row r="3357" spans="1:15" x14ac:dyDescent="0.25">
      <c r="A3357">
        <v>3342</v>
      </c>
      <c r="B3357" s="93">
        <v>37348</v>
      </c>
      <c r="C3357" s="48">
        <v>113.980003</v>
      </c>
      <c r="D3357" s="48">
        <v>114.949997</v>
      </c>
      <c r="E3357" s="48">
        <v>113.769997</v>
      </c>
      <c r="F3357" s="48">
        <v>113.94000200000001</v>
      </c>
      <c r="G3357" s="49">
        <v>15669500</v>
      </c>
      <c r="H3357" s="48">
        <v>87.892105999999998</v>
      </c>
      <c r="I3357" s="52">
        <f t="shared" si="384"/>
        <v>0.77138936683536297</v>
      </c>
      <c r="J3357" s="52">
        <f t="shared" ca="1" si="385"/>
        <v>1</v>
      </c>
      <c r="K3357" s="48">
        <f t="shared" si="380"/>
        <v>87.92</v>
      </c>
      <c r="L3357" s="48">
        <f t="shared" si="381"/>
        <v>88.67</v>
      </c>
      <c r="M3357" s="48">
        <f t="shared" si="382"/>
        <v>87.76</v>
      </c>
      <c r="N3357" s="48">
        <f t="shared" si="383"/>
        <v>87.89</v>
      </c>
      <c r="O3357" s="49">
        <f t="shared" ca="1" si="386"/>
        <v>15669500</v>
      </c>
    </row>
    <row r="3358" spans="1:15" x14ac:dyDescent="0.25">
      <c r="A3358">
        <v>3343</v>
      </c>
      <c r="B3358" s="93">
        <v>37347</v>
      </c>
      <c r="C3358" s="48">
        <v>114.230003</v>
      </c>
      <c r="D3358" s="48">
        <v>115.099998</v>
      </c>
      <c r="E3358" s="48">
        <v>113.5</v>
      </c>
      <c r="F3358" s="48">
        <v>114.57</v>
      </c>
      <c r="G3358" s="49">
        <v>17711000</v>
      </c>
      <c r="H3358" s="48">
        <v>88.378079</v>
      </c>
      <c r="I3358" s="52">
        <f t="shared" si="384"/>
        <v>0.77138936021646154</v>
      </c>
      <c r="J3358" s="52">
        <f t="shared" ca="1" si="385"/>
        <v>1</v>
      </c>
      <c r="K3358" s="48">
        <f t="shared" si="380"/>
        <v>88.12</v>
      </c>
      <c r="L3358" s="48">
        <f t="shared" si="381"/>
        <v>88.79</v>
      </c>
      <c r="M3358" s="48">
        <f t="shared" si="382"/>
        <v>87.55</v>
      </c>
      <c r="N3358" s="48">
        <f t="shared" si="383"/>
        <v>88.38</v>
      </c>
      <c r="O3358" s="49">
        <f t="shared" ca="1" si="386"/>
        <v>17711000</v>
      </c>
    </row>
    <row r="3359" spans="1:15" x14ac:dyDescent="0.25">
      <c r="A3359">
        <v>3344</v>
      </c>
      <c r="B3359" s="93">
        <v>37343</v>
      </c>
      <c r="C3359" s="48">
        <v>114.970001</v>
      </c>
      <c r="D3359" s="48">
        <v>115.769997</v>
      </c>
      <c r="E3359" s="48">
        <v>114.5</v>
      </c>
      <c r="F3359" s="48">
        <v>114.519997</v>
      </c>
      <c r="G3359" s="49">
        <v>17532900</v>
      </c>
      <c r="H3359" s="48">
        <v>88.339507999999995</v>
      </c>
      <c r="I3359" s="52">
        <f t="shared" si="384"/>
        <v>0.77138936704652539</v>
      </c>
      <c r="J3359" s="52">
        <f t="shared" ca="1" si="385"/>
        <v>1</v>
      </c>
      <c r="K3359" s="48">
        <f t="shared" si="380"/>
        <v>88.69</v>
      </c>
      <c r="L3359" s="48">
        <f t="shared" si="381"/>
        <v>89.3</v>
      </c>
      <c r="M3359" s="48">
        <f t="shared" si="382"/>
        <v>88.32</v>
      </c>
      <c r="N3359" s="48">
        <f t="shared" si="383"/>
        <v>88.34</v>
      </c>
      <c r="O3359" s="49">
        <f t="shared" ca="1" si="386"/>
        <v>17532900</v>
      </c>
    </row>
    <row r="3360" spans="1:15" x14ac:dyDescent="0.25">
      <c r="A3360">
        <v>3345</v>
      </c>
      <c r="B3360" s="93">
        <v>37342</v>
      </c>
      <c r="C3360" s="48">
        <v>114.029999</v>
      </c>
      <c r="D3360" s="48">
        <v>115.010002</v>
      </c>
      <c r="E3360" s="48">
        <v>113.760002</v>
      </c>
      <c r="F3360" s="48">
        <v>114.57</v>
      </c>
      <c r="G3360" s="49">
        <v>19020300</v>
      </c>
      <c r="H3360" s="48">
        <v>88.378079</v>
      </c>
      <c r="I3360" s="52">
        <f t="shared" si="384"/>
        <v>0.77138936021646154</v>
      </c>
      <c r="J3360" s="52">
        <f t="shared" ca="1" si="385"/>
        <v>1</v>
      </c>
      <c r="K3360" s="48">
        <f t="shared" si="380"/>
        <v>87.96</v>
      </c>
      <c r="L3360" s="48">
        <f t="shared" si="381"/>
        <v>88.72</v>
      </c>
      <c r="M3360" s="48">
        <f t="shared" si="382"/>
        <v>87.75</v>
      </c>
      <c r="N3360" s="48">
        <f t="shared" si="383"/>
        <v>88.38</v>
      </c>
      <c r="O3360" s="49">
        <f t="shared" ca="1" si="386"/>
        <v>19020300</v>
      </c>
    </row>
    <row r="3361" spans="1:15" x14ac:dyDescent="0.25">
      <c r="A3361">
        <v>3346</v>
      </c>
      <c r="B3361" s="93">
        <v>37341</v>
      </c>
      <c r="C3361" s="48">
        <v>113.519997</v>
      </c>
      <c r="D3361" s="48">
        <v>115.019997</v>
      </c>
      <c r="E3361" s="48">
        <v>113.470001</v>
      </c>
      <c r="F3361" s="48">
        <v>114.269997</v>
      </c>
      <c r="G3361" s="49">
        <v>19947600</v>
      </c>
      <c r="H3361" s="48">
        <v>88.146659999999997</v>
      </c>
      <c r="I3361" s="52">
        <f t="shared" si="384"/>
        <v>0.77138936128614755</v>
      </c>
      <c r="J3361" s="52">
        <f t="shared" ca="1" si="385"/>
        <v>1</v>
      </c>
      <c r="K3361" s="48">
        <f t="shared" si="380"/>
        <v>87.57</v>
      </c>
      <c r="L3361" s="48">
        <f t="shared" si="381"/>
        <v>88.73</v>
      </c>
      <c r="M3361" s="48">
        <f t="shared" si="382"/>
        <v>87.53</v>
      </c>
      <c r="N3361" s="48">
        <f t="shared" si="383"/>
        <v>88.15</v>
      </c>
      <c r="O3361" s="49">
        <f t="shared" ca="1" si="386"/>
        <v>19947600</v>
      </c>
    </row>
    <row r="3362" spans="1:15" x14ac:dyDescent="0.25">
      <c r="A3362">
        <v>3347</v>
      </c>
      <c r="B3362" s="93">
        <v>37340</v>
      </c>
      <c r="C3362" s="48">
        <v>115.089996</v>
      </c>
      <c r="D3362" s="48">
        <v>115.360001</v>
      </c>
      <c r="E3362" s="48">
        <v>113.300003</v>
      </c>
      <c r="F3362" s="48">
        <v>113.610001</v>
      </c>
      <c r="G3362" s="49">
        <v>17499600</v>
      </c>
      <c r="H3362" s="48">
        <v>87.637546</v>
      </c>
      <c r="I3362" s="52">
        <f t="shared" si="384"/>
        <v>0.77138936034337335</v>
      </c>
      <c r="J3362" s="52">
        <f t="shared" ca="1" si="385"/>
        <v>1</v>
      </c>
      <c r="K3362" s="48">
        <f t="shared" si="380"/>
        <v>88.78</v>
      </c>
      <c r="L3362" s="48">
        <f t="shared" si="381"/>
        <v>88.99</v>
      </c>
      <c r="M3362" s="48">
        <f t="shared" si="382"/>
        <v>87.4</v>
      </c>
      <c r="N3362" s="48">
        <f t="shared" si="383"/>
        <v>87.64</v>
      </c>
      <c r="O3362" s="49">
        <f t="shared" ca="1" si="386"/>
        <v>17499600</v>
      </c>
    </row>
    <row r="3363" spans="1:15" x14ac:dyDescent="0.25">
      <c r="A3363">
        <v>3348</v>
      </c>
      <c r="B3363" s="93">
        <v>37337</v>
      </c>
      <c r="C3363" s="48">
        <v>115.5</v>
      </c>
      <c r="D3363" s="48">
        <v>115.94000200000001</v>
      </c>
      <c r="E3363" s="48">
        <v>114.699997</v>
      </c>
      <c r="F3363" s="48">
        <v>115.040001</v>
      </c>
      <c r="G3363" s="49">
        <v>15235400</v>
      </c>
      <c r="H3363" s="48">
        <v>88.740633000000003</v>
      </c>
      <c r="I3363" s="52">
        <f t="shared" si="384"/>
        <v>0.77138936220975862</v>
      </c>
      <c r="J3363" s="52">
        <f t="shared" ca="1" si="385"/>
        <v>1</v>
      </c>
      <c r="K3363" s="48">
        <f t="shared" si="380"/>
        <v>89.1</v>
      </c>
      <c r="L3363" s="48">
        <f t="shared" si="381"/>
        <v>89.43</v>
      </c>
      <c r="M3363" s="48">
        <f t="shared" si="382"/>
        <v>88.48</v>
      </c>
      <c r="N3363" s="48">
        <f t="shared" si="383"/>
        <v>88.74</v>
      </c>
      <c r="O3363" s="49">
        <f t="shared" ca="1" si="386"/>
        <v>15235400</v>
      </c>
    </row>
    <row r="3364" spans="1:15" x14ac:dyDescent="0.25">
      <c r="A3364">
        <v>3349</v>
      </c>
      <c r="B3364" s="93">
        <v>37336</v>
      </c>
      <c r="C3364" s="48">
        <v>115.300003</v>
      </c>
      <c r="D3364" s="48">
        <v>115.900002</v>
      </c>
      <c r="E3364" s="48">
        <v>114.120003</v>
      </c>
      <c r="F3364" s="48">
        <v>115.290001</v>
      </c>
      <c r="G3364" s="49">
        <v>25846800</v>
      </c>
      <c r="H3364" s="48">
        <v>88.933481</v>
      </c>
      <c r="I3364" s="52">
        <f t="shared" si="384"/>
        <v>0.77138936792966106</v>
      </c>
      <c r="J3364" s="52">
        <f t="shared" ca="1" si="385"/>
        <v>1</v>
      </c>
      <c r="K3364" s="48">
        <f t="shared" si="380"/>
        <v>88.94</v>
      </c>
      <c r="L3364" s="48">
        <f t="shared" si="381"/>
        <v>89.4</v>
      </c>
      <c r="M3364" s="48">
        <f t="shared" si="382"/>
        <v>88.03</v>
      </c>
      <c r="N3364" s="48">
        <f t="shared" si="383"/>
        <v>88.93</v>
      </c>
      <c r="O3364" s="49">
        <f t="shared" ca="1" si="386"/>
        <v>25846800</v>
      </c>
    </row>
    <row r="3365" spans="1:15" x14ac:dyDescent="0.25">
      <c r="A3365">
        <v>3350</v>
      </c>
      <c r="B3365" s="93">
        <v>37335</v>
      </c>
      <c r="C3365" s="48">
        <v>116.5</v>
      </c>
      <c r="D3365" s="48">
        <v>116.58000199999999</v>
      </c>
      <c r="E3365" s="48">
        <v>115.19000200000001</v>
      </c>
      <c r="F3365" s="48">
        <v>115.239998</v>
      </c>
      <c r="G3365" s="49">
        <v>17114500</v>
      </c>
      <c r="H3365" s="48">
        <v>88.894908999999998</v>
      </c>
      <c r="I3365" s="52">
        <f t="shared" si="384"/>
        <v>0.77138936604285602</v>
      </c>
      <c r="J3365" s="52">
        <f t="shared" ca="1" si="385"/>
        <v>1</v>
      </c>
      <c r="K3365" s="48">
        <f t="shared" si="380"/>
        <v>89.87</v>
      </c>
      <c r="L3365" s="48">
        <f t="shared" si="381"/>
        <v>89.93</v>
      </c>
      <c r="M3365" s="48">
        <f t="shared" si="382"/>
        <v>88.86</v>
      </c>
      <c r="N3365" s="48">
        <f t="shared" si="383"/>
        <v>88.89</v>
      </c>
      <c r="O3365" s="49">
        <f t="shared" ca="1" si="386"/>
        <v>17114500</v>
      </c>
    </row>
    <row r="3366" spans="1:15" x14ac:dyDescent="0.25">
      <c r="A3366">
        <v>3351</v>
      </c>
      <c r="B3366" s="93">
        <v>37334</v>
      </c>
      <c r="C3366" s="48">
        <v>117.300003</v>
      </c>
      <c r="D3366" s="48">
        <v>117.739998</v>
      </c>
      <c r="E3366" s="48">
        <v>116.82</v>
      </c>
      <c r="F3366" s="48">
        <v>117.449997</v>
      </c>
      <c r="G3366" s="49">
        <v>17912000</v>
      </c>
      <c r="H3366" s="48">
        <v>90.599678999999995</v>
      </c>
      <c r="I3366" s="52">
        <f t="shared" si="384"/>
        <v>0.77138936836243599</v>
      </c>
      <c r="J3366" s="52">
        <f t="shared" ca="1" si="385"/>
        <v>1</v>
      </c>
      <c r="K3366" s="48">
        <f t="shared" si="380"/>
        <v>90.48</v>
      </c>
      <c r="L3366" s="48">
        <f t="shared" si="381"/>
        <v>90.82</v>
      </c>
      <c r="M3366" s="48">
        <f t="shared" si="382"/>
        <v>90.11</v>
      </c>
      <c r="N3366" s="48">
        <f t="shared" si="383"/>
        <v>90.6</v>
      </c>
      <c r="O3366" s="49">
        <f t="shared" ca="1" si="386"/>
        <v>17912000</v>
      </c>
    </row>
    <row r="3367" spans="1:15" x14ac:dyDescent="0.25">
      <c r="A3367">
        <v>3352</v>
      </c>
      <c r="B3367" s="93">
        <v>37333</v>
      </c>
      <c r="C3367" s="48">
        <v>117.099998</v>
      </c>
      <c r="D3367" s="48">
        <v>117.55999799999999</v>
      </c>
      <c r="E3367" s="48">
        <v>116.099998</v>
      </c>
      <c r="F3367" s="48">
        <v>116.66999800000001</v>
      </c>
      <c r="G3367" s="49">
        <v>17548900</v>
      </c>
      <c r="H3367" s="48">
        <v>89.997996000000001</v>
      </c>
      <c r="I3367" s="52">
        <f t="shared" si="384"/>
        <v>0.77138936781330869</v>
      </c>
      <c r="J3367" s="52">
        <f t="shared" ca="1" si="385"/>
        <v>1</v>
      </c>
      <c r="K3367" s="48">
        <f t="shared" si="380"/>
        <v>90.33</v>
      </c>
      <c r="L3367" s="48">
        <f t="shared" si="381"/>
        <v>90.68</v>
      </c>
      <c r="M3367" s="48">
        <f t="shared" si="382"/>
        <v>89.56</v>
      </c>
      <c r="N3367" s="48">
        <f t="shared" si="383"/>
        <v>90</v>
      </c>
      <c r="O3367" s="49">
        <f t="shared" ca="1" si="386"/>
        <v>17548900</v>
      </c>
    </row>
    <row r="3368" spans="1:15" x14ac:dyDescent="0.25">
      <c r="A3368">
        <v>3353</v>
      </c>
      <c r="B3368" s="93">
        <v>37330</v>
      </c>
      <c r="C3368" s="48">
        <v>115.970001</v>
      </c>
      <c r="D3368" s="48">
        <v>116.949997</v>
      </c>
      <c r="E3368" s="48">
        <v>115.900002</v>
      </c>
      <c r="F3368" s="48">
        <v>116.650002</v>
      </c>
      <c r="G3368" s="49">
        <v>21220100</v>
      </c>
      <c r="H3368" s="48">
        <v>89.982570999999993</v>
      </c>
      <c r="I3368" s="52">
        <f t="shared" si="384"/>
        <v>0.77138936525693325</v>
      </c>
      <c r="J3368" s="52">
        <f t="shared" ca="1" si="385"/>
        <v>1</v>
      </c>
      <c r="K3368" s="48">
        <f t="shared" si="380"/>
        <v>89.46</v>
      </c>
      <c r="L3368" s="48">
        <f t="shared" si="381"/>
        <v>90.21</v>
      </c>
      <c r="M3368" s="48">
        <f t="shared" si="382"/>
        <v>89.4</v>
      </c>
      <c r="N3368" s="48">
        <f t="shared" si="383"/>
        <v>89.98</v>
      </c>
      <c r="O3368" s="49">
        <f t="shared" ca="1" si="386"/>
        <v>21220100</v>
      </c>
    </row>
    <row r="3369" spans="1:15" x14ac:dyDescent="0.25">
      <c r="A3369">
        <v>3354</v>
      </c>
      <c r="B3369" s="93">
        <v>37329</v>
      </c>
      <c r="C3369" s="48">
        <v>116.040001</v>
      </c>
      <c r="D3369" s="48">
        <v>116.43</v>
      </c>
      <c r="E3369" s="48">
        <v>115.629997</v>
      </c>
      <c r="F3369" s="48">
        <v>115.879997</v>
      </c>
      <c r="G3369" s="49">
        <v>11168100</v>
      </c>
      <c r="H3369" s="48">
        <v>89.133267000000004</v>
      </c>
      <c r="I3369" s="52">
        <f t="shared" si="384"/>
        <v>0.76918596226749991</v>
      </c>
      <c r="J3369" s="52">
        <f t="shared" ca="1" si="385"/>
        <v>1</v>
      </c>
      <c r="K3369" s="48">
        <f t="shared" si="380"/>
        <v>89.26</v>
      </c>
      <c r="L3369" s="48">
        <f t="shared" si="381"/>
        <v>89.56</v>
      </c>
      <c r="M3369" s="48">
        <f t="shared" si="382"/>
        <v>88.94</v>
      </c>
      <c r="N3369" s="48">
        <f t="shared" si="383"/>
        <v>89.13</v>
      </c>
      <c r="O3369" s="49">
        <f t="shared" ca="1" si="386"/>
        <v>11168100</v>
      </c>
    </row>
    <row r="3370" spans="1:15" x14ac:dyDescent="0.25">
      <c r="A3370">
        <v>3355</v>
      </c>
      <c r="B3370" s="93">
        <v>37328</v>
      </c>
      <c r="C3370" s="48">
        <v>116.629997</v>
      </c>
      <c r="D3370" s="48">
        <v>116.75</v>
      </c>
      <c r="E3370" s="48">
        <v>115.639999</v>
      </c>
      <c r="F3370" s="48">
        <v>116.040001</v>
      </c>
      <c r="G3370" s="49">
        <v>17175300</v>
      </c>
      <c r="H3370" s="48">
        <v>89.256339999999994</v>
      </c>
      <c r="I3370" s="52">
        <f t="shared" si="384"/>
        <v>0.76918596372642212</v>
      </c>
      <c r="J3370" s="52">
        <f t="shared" ca="1" si="385"/>
        <v>1</v>
      </c>
      <c r="K3370" s="48">
        <f t="shared" si="380"/>
        <v>89.71</v>
      </c>
      <c r="L3370" s="48">
        <f t="shared" si="381"/>
        <v>89.8</v>
      </c>
      <c r="M3370" s="48">
        <f t="shared" si="382"/>
        <v>88.95</v>
      </c>
      <c r="N3370" s="48">
        <f t="shared" si="383"/>
        <v>89.26</v>
      </c>
      <c r="O3370" s="49">
        <f t="shared" ca="1" si="386"/>
        <v>17175300</v>
      </c>
    </row>
    <row r="3371" spans="1:15" x14ac:dyDescent="0.25">
      <c r="A3371">
        <v>3356</v>
      </c>
      <c r="B3371" s="93">
        <v>37327</v>
      </c>
      <c r="C3371" s="48">
        <v>116.099998</v>
      </c>
      <c r="D3371" s="48">
        <v>117.25</v>
      </c>
      <c r="E3371" s="48">
        <v>115.94000200000001</v>
      </c>
      <c r="F3371" s="48">
        <v>117.16999800000001</v>
      </c>
      <c r="G3371" s="49">
        <v>17153600</v>
      </c>
      <c r="H3371" s="48">
        <v>90.125518</v>
      </c>
      <c r="I3371" s="52">
        <f t="shared" si="384"/>
        <v>0.76918596516490501</v>
      </c>
      <c r="J3371" s="52">
        <f t="shared" ca="1" si="385"/>
        <v>1</v>
      </c>
      <c r="K3371" s="48">
        <f t="shared" si="380"/>
        <v>89.3</v>
      </c>
      <c r="L3371" s="48">
        <f t="shared" si="381"/>
        <v>90.19</v>
      </c>
      <c r="M3371" s="48">
        <f t="shared" si="382"/>
        <v>89.18</v>
      </c>
      <c r="N3371" s="48">
        <f t="shared" si="383"/>
        <v>90.13</v>
      </c>
      <c r="O3371" s="49">
        <f t="shared" ca="1" si="386"/>
        <v>17153600</v>
      </c>
    </row>
    <row r="3372" spans="1:15" x14ac:dyDescent="0.25">
      <c r="A3372">
        <v>3357</v>
      </c>
      <c r="B3372" s="93">
        <v>37326</v>
      </c>
      <c r="C3372" s="48">
        <v>116.889999</v>
      </c>
      <c r="D3372" s="48">
        <v>117.900002</v>
      </c>
      <c r="E3372" s="48">
        <v>116.43</v>
      </c>
      <c r="F3372" s="48">
        <v>117.239998</v>
      </c>
      <c r="G3372" s="49">
        <v>15621800</v>
      </c>
      <c r="H3372" s="48">
        <v>90.179360000000003</v>
      </c>
      <c r="I3372" s="52">
        <f t="shared" si="384"/>
        <v>0.76918595648560151</v>
      </c>
      <c r="J3372" s="52">
        <f t="shared" ca="1" si="385"/>
        <v>1</v>
      </c>
      <c r="K3372" s="48">
        <f t="shared" si="380"/>
        <v>89.91</v>
      </c>
      <c r="L3372" s="48">
        <f t="shared" si="381"/>
        <v>90.69</v>
      </c>
      <c r="M3372" s="48">
        <f t="shared" si="382"/>
        <v>89.56</v>
      </c>
      <c r="N3372" s="48">
        <f t="shared" si="383"/>
        <v>90.18</v>
      </c>
      <c r="O3372" s="49">
        <f t="shared" ca="1" si="386"/>
        <v>15621800</v>
      </c>
    </row>
    <row r="3373" spans="1:15" x14ac:dyDescent="0.25">
      <c r="A3373">
        <v>3358</v>
      </c>
      <c r="B3373" s="93">
        <v>37323</v>
      </c>
      <c r="C3373" s="48">
        <v>117.379997</v>
      </c>
      <c r="D3373" s="48">
        <v>117.900002</v>
      </c>
      <c r="E3373" s="48">
        <v>116.480003</v>
      </c>
      <c r="F3373" s="48">
        <v>116.989998</v>
      </c>
      <c r="G3373" s="49">
        <v>19930100</v>
      </c>
      <c r="H3373" s="48">
        <v>89.987064000000004</v>
      </c>
      <c r="I3373" s="52">
        <f t="shared" si="384"/>
        <v>0.7691859606664837</v>
      </c>
      <c r="J3373" s="52">
        <f t="shared" ca="1" si="385"/>
        <v>1</v>
      </c>
      <c r="K3373" s="48">
        <f t="shared" si="380"/>
        <v>90.29</v>
      </c>
      <c r="L3373" s="48">
        <f t="shared" si="381"/>
        <v>90.69</v>
      </c>
      <c r="M3373" s="48">
        <f t="shared" si="382"/>
        <v>89.59</v>
      </c>
      <c r="N3373" s="48">
        <f t="shared" si="383"/>
        <v>89.99</v>
      </c>
      <c r="O3373" s="49">
        <f t="shared" ca="1" si="386"/>
        <v>19930100</v>
      </c>
    </row>
    <row r="3374" spans="1:15" x14ac:dyDescent="0.25">
      <c r="A3374">
        <v>3359</v>
      </c>
      <c r="B3374" s="93">
        <v>37322</v>
      </c>
      <c r="C3374" s="48">
        <v>117.360001</v>
      </c>
      <c r="D3374" s="48">
        <v>117.5</v>
      </c>
      <c r="E3374" s="48">
        <v>115.57</v>
      </c>
      <c r="F3374" s="48">
        <v>116.5</v>
      </c>
      <c r="G3374" s="49">
        <v>19330800</v>
      </c>
      <c r="H3374" s="48">
        <v>89.610163999999997</v>
      </c>
      <c r="I3374" s="52">
        <f t="shared" si="384"/>
        <v>0.76918595708154502</v>
      </c>
      <c r="J3374" s="52">
        <f t="shared" ca="1" si="385"/>
        <v>1</v>
      </c>
      <c r="K3374" s="48">
        <f t="shared" si="380"/>
        <v>90.27</v>
      </c>
      <c r="L3374" s="48">
        <f t="shared" si="381"/>
        <v>90.38</v>
      </c>
      <c r="M3374" s="48">
        <f t="shared" si="382"/>
        <v>88.89</v>
      </c>
      <c r="N3374" s="48">
        <f t="shared" si="383"/>
        <v>89.61</v>
      </c>
      <c r="O3374" s="49">
        <f t="shared" ca="1" si="386"/>
        <v>19330800</v>
      </c>
    </row>
    <row r="3375" spans="1:15" x14ac:dyDescent="0.25">
      <c r="A3375">
        <v>3360</v>
      </c>
      <c r="B3375" s="93">
        <v>37321</v>
      </c>
      <c r="C3375" s="48">
        <v>115.099998</v>
      </c>
      <c r="D3375" s="48">
        <v>117.150002</v>
      </c>
      <c r="E3375" s="48">
        <v>115.07</v>
      </c>
      <c r="F3375" s="48">
        <v>116.75</v>
      </c>
      <c r="G3375" s="49">
        <v>20143200</v>
      </c>
      <c r="H3375" s="48">
        <v>89.802460999999994</v>
      </c>
      <c r="I3375" s="52">
        <f t="shared" si="384"/>
        <v>0.76918596145610274</v>
      </c>
      <c r="J3375" s="52">
        <f t="shared" ca="1" si="385"/>
        <v>1</v>
      </c>
      <c r="K3375" s="48">
        <f t="shared" si="380"/>
        <v>88.53</v>
      </c>
      <c r="L3375" s="48">
        <f t="shared" si="381"/>
        <v>90.11</v>
      </c>
      <c r="M3375" s="48">
        <f t="shared" si="382"/>
        <v>88.51</v>
      </c>
      <c r="N3375" s="48">
        <f t="shared" si="383"/>
        <v>89.8</v>
      </c>
      <c r="O3375" s="49">
        <f t="shared" ca="1" si="386"/>
        <v>20143200</v>
      </c>
    </row>
    <row r="3376" spans="1:15" x14ac:dyDescent="0.25">
      <c r="A3376">
        <v>3361</v>
      </c>
      <c r="B3376" s="93">
        <v>37320</v>
      </c>
      <c r="C3376" s="48">
        <v>115.33000199999999</v>
      </c>
      <c r="D3376" s="48">
        <v>116.400002</v>
      </c>
      <c r="E3376" s="48">
        <v>114.970001</v>
      </c>
      <c r="F3376" s="48">
        <v>115.379997</v>
      </c>
      <c r="G3376" s="49">
        <v>22718900</v>
      </c>
      <c r="H3376" s="48">
        <v>88.748673999999994</v>
      </c>
      <c r="I3376" s="52">
        <f t="shared" si="384"/>
        <v>0.76918596210398582</v>
      </c>
      <c r="J3376" s="52">
        <f t="shared" ca="1" si="385"/>
        <v>1</v>
      </c>
      <c r="K3376" s="48">
        <f t="shared" si="380"/>
        <v>88.71</v>
      </c>
      <c r="L3376" s="48">
        <f t="shared" si="381"/>
        <v>89.53</v>
      </c>
      <c r="M3376" s="48">
        <f t="shared" si="382"/>
        <v>88.43</v>
      </c>
      <c r="N3376" s="48">
        <f t="shared" si="383"/>
        <v>88.75</v>
      </c>
      <c r="O3376" s="49">
        <f t="shared" ca="1" si="386"/>
        <v>22718900</v>
      </c>
    </row>
    <row r="3377" spans="1:15" x14ac:dyDescent="0.25">
      <c r="A3377">
        <v>3362</v>
      </c>
      <c r="B3377" s="93">
        <v>37319</v>
      </c>
      <c r="C3377" s="48">
        <v>113.900002</v>
      </c>
      <c r="D3377" s="48">
        <v>115.989998</v>
      </c>
      <c r="E3377" s="48">
        <v>113.650002</v>
      </c>
      <c r="F3377" s="48">
        <v>115.75</v>
      </c>
      <c r="G3377" s="49">
        <v>27184600</v>
      </c>
      <c r="H3377" s="48">
        <v>89.033275000000003</v>
      </c>
      <c r="I3377" s="52">
        <f t="shared" si="384"/>
        <v>0.76918596112311022</v>
      </c>
      <c r="J3377" s="52">
        <f t="shared" ca="1" si="385"/>
        <v>1</v>
      </c>
      <c r="K3377" s="48">
        <f t="shared" si="380"/>
        <v>87.61</v>
      </c>
      <c r="L3377" s="48">
        <f t="shared" si="381"/>
        <v>89.22</v>
      </c>
      <c r="M3377" s="48">
        <f t="shared" si="382"/>
        <v>87.42</v>
      </c>
      <c r="N3377" s="48">
        <f t="shared" si="383"/>
        <v>89.03</v>
      </c>
      <c r="O3377" s="49">
        <f t="shared" ca="1" si="386"/>
        <v>27184600</v>
      </c>
    </row>
    <row r="3378" spans="1:15" x14ac:dyDescent="0.25">
      <c r="A3378">
        <v>3363</v>
      </c>
      <c r="B3378" s="93">
        <v>37316</v>
      </c>
      <c r="C3378" s="48">
        <v>111.720001</v>
      </c>
      <c r="D3378" s="48">
        <v>113.849998</v>
      </c>
      <c r="E3378" s="48">
        <v>111.510002</v>
      </c>
      <c r="F3378" s="48">
        <v>113.739998</v>
      </c>
      <c r="G3378" s="49">
        <v>26273600</v>
      </c>
      <c r="H3378" s="48">
        <v>87.487209000000007</v>
      </c>
      <c r="I3378" s="52">
        <f t="shared" si="384"/>
        <v>0.76918595514657917</v>
      </c>
      <c r="J3378" s="52">
        <f t="shared" ca="1" si="385"/>
        <v>1</v>
      </c>
      <c r="K3378" s="48">
        <f t="shared" si="380"/>
        <v>85.93</v>
      </c>
      <c r="L3378" s="48">
        <f t="shared" si="381"/>
        <v>87.57</v>
      </c>
      <c r="M3378" s="48">
        <f t="shared" si="382"/>
        <v>85.77</v>
      </c>
      <c r="N3378" s="48">
        <f t="shared" si="383"/>
        <v>87.49</v>
      </c>
      <c r="O3378" s="49">
        <f t="shared" ca="1" si="386"/>
        <v>26273600</v>
      </c>
    </row>
    <row r="3379" spans="1:15" x14ac:dyDescent="0.25">
      <c r="A3379">
        <v>3364</v>
      </c>
      <c r="B3379" s="93">
        <v>37315</v>
      </c>
      <c r="C3379" s="48">
        <v>111.83000199999999</v>
      </c>
      <c r="D3379" s="48">
        <v>112.75</v>
      </c>
      <c r="E3379" s="48">
        <v>111.029999</v>
      </c>
      <c r="F3379" s="48">
        <v>111.150002</v>
      </c>
      <c r="G3379" s="49">
        <v>23755400</v>
      </c>
      <c r="H3379" s="48">
        <v>85.495020999999994</v>
      </c>
      <c r="I3379" s="52">
        <f t="shared" si="384"/>
        <v>0.7691859600686286</v>
      </c>
      <c r="J3379" s="52">
        <f t="shared" ca="1" si="385"/>
        <v>1</v>
      </c>
      <c r="K3379" s="48">
        <f t="shared" si="380"/>
        <v>86.02</v>
      </c>
      <c r="L3379" s="48">
        <f t="shared" si="381"/>
        <v>86.73</v>
      </c>
      <c r="M3379" s="48">
        <f t="shared" si="382"/>
        <v>85.4</v>
      </c>
      <c r="N3379" s="48">
        <f t="shared" si="383"/>
        <v>85.5</v>
      </c>
      <c r="O3379" s="49">
        <f t="shared" ca="1" si="386"/>
        <v>23755400</v>
      </c>
    </row>
    <row r="3380" spans="1:15" x14ac:dyDescent="0.25">
      <c r="A3380">
        <v>3365</v>
      </c>
      <c r="B3380" s="93">
        <v>37314</v>
      </c>
      <c r="C3380" s="48">
        <v>111.959999</v>
      </c>
      <c r="D3380" s="48">
        <v>112.860001</v>
      </c>
      <c r="E3380" s="48">
        <v>110.650002</v>
      </c>
      <c r="F3380" s="48">
        <v>111.650002</v>
      </c>
      <c r="G3380" s="49">
        <v>28597900</v>
      </c>
      <c r="H3380" s="48">
        <v>85.879614000000004</v>
      </c>
      <c r="I3380" s="52">
        <f t="shared" si="384"/>
        <v>0.76918596024745256</v>
      </c>
      <c r="J3380" s="52">
        <f t="shared" ca="1" si="385"/>
        <v>1</v>
      </c>
      <c r="K3380" s="48">
        <f t="shared" si="380"/>
        <v>86.12</v>
      </c>
      <c r="L3380" s="48">
        <f t="shared" si="381"/>
        <v>86.81</v>
      </c>
      <c r="M3380" s="48">
        <f t="shared" si="382"/>
        <v>85.11</v>
      </c>
      <c r="N3380" s="48">
        <f t="shared" si="383"/>
        <v>85.88</v>
      </c>
      <c r="O3380" s="49">
        <f t="shared" ca="1" si="386"/>
        <v>28597900</v>
      </c>
    </row>
    <row r="3381" spans="1:15" x14ac:dyDescent="0.25">
      <c r="A3381">
        <v>3366</v>
      </c>
      <c r="B3381" s="93">
        <v>37313</v>
      </c>
      <c r="C3381" s="48">
        <v>111.599998</v>
      </c>
      <c r="D3381" s="48">
        <v>112.040001</v>
      </c>
      <c r="E3381" s="48">
        <v>110.57</v>
      </c>
      <c r="F3381" s="48">
        <v>111.220001</v>
      </c>
      <c r="G3381" s="49">
        <v>22346500</v>
      </c>
      <c r="H3381" s="48">
        <v>85.548862999999997</v>
      </c>
      <c r="I3381" s="52">
        <f t="shared" si="384"/>
        <v>0.76918595783864452</v>
      </c>
      <c r="J3381" s="52">
        <f t="shared" ca="1" si="385"/>
        <v>1</v>
      </c>
      <c r="K3381" s="48">
        <f t="shared" si="380"/>
        <v>85.84</v>
      </c>
      <c r="L3381" s="48">
        <f t="shared" si="381"/>
        <v>86.18</v>
      </c>
      <c r="M3381" s="48">
        <f t="shared" si="382"/>
        <v>85.05</v>
      </c>
      <c r="N3381" s="48">
        <f t="shared" si="383"/>
        <v>85.55</v>
      </c>
      <c r="O3381" s="49">
        <f t="shared" ca="1" si="386"/>
        <v>22346500</v>
      </c>
    </row>
    <row r="3382" spans="1:15" x14ac:dyDescent="0.25">
      <c r="A3382">
        <v>3367</v>
      </c>
      <c r="B3382" s="93">
        <v>37312</v>
      </c>
      <c r="C3382" s="48">
        <v>109.739998</v>
      </c>
      <c r="D3382" s="48">
        <v>111.80999799999999</v>
      </c>
      <c r="E3382" s="48">
        <v>109.699997</v>
      </c>
      <c r="F3382" s="48">
        <v>111.449997</v>
      </c>
      <c r="G3382" s="49">
        <v>17458700</v>
      </c>
      <c r="H3382" s="48">
        <v>85.725773000000004</v>
      </c>
      <c r="I3382" s="52">
        <f t="shared" si="384"/>
        <v>0.76918596058822686</v>
      </c>
      <c r="J3382" s="52">
        <f t="shared" ca="1" si="385"/>
        <v>1</v>
      </c>
      <c r="K3382" s="48">
        <f t="shared" si="380"/>
        <v>84.41</v>
      </c>
      <c r="L3382" s="48">
        <f t="shared" si="381"/>
        <v>86</v>
      </c>
      <c r="M3382" s="48">
        <f t="shared" si="382"/>
        <v>84.38</v>
      </c>
      <c r="N3382" s="48">
        <f t="shared" si="383"/>
        <v>85.73</v>
      </c>
      <c r="O3382" s="49">
        <f t="shared" ca="1" si="386"/>
        <v>17458700</v>
      </c>
    </row>
    <row r="3383" spans="1:15" x14ac:dyDescent="0.25">
      <c r="A3383">
        <v>3368</v>
      </c>
      <c r="B3383" s="93">
        <v>37309</v>
      </c>
      <c r="C3383" s="48">
        <v>108.349998</v>
      </c>
      <c r="D3383" s="48">
        <v>109.94000200000001</v>
      </c>
      <c r="E3383" s="48">
        <v>107.870003</v>
      </c>
      <c r="F3383" s="48">
        <v>109.639999</v>
      </c>
      <c r="G3383" s="49">
        <v>26572900</v>
      </c>
      <c r="H3383" s="48">
        <v>84.333547999999993</v>
      </c>
      <c r="I3383" s="52">
        <f t="shared" si="384"/>
        <v>0.76918596104693504</v>
      </c>
      <c r="J3383" s="52">
        <f t="shared" ca="1" si="385"/>
        <v>1</v>
      </c>
      <c r="K3383" s="48">
        <f t="shared" si="380"/>
        <v>83.34</v>
      </c>
      <c r="L3383" s="48">
        <f t="shared" si="381"/>
        <v>84.56</v>
      </c>
      <c r="M3383" s="48">
        <f t="shared" si="382"/>
        <v>82.97</v>
      </c>
      <c r="N3383" s="48">
        <f t="shared" si="383"/>
        <v>84.33</v>
      </c>
      <c r="O3383" s="49">
        <f t="shared" ca="1" si="386"/>
        <v>26572900</v>
      </c>
    </row>
    <row r="3384" spans="1:15" x14ac:dyDescent="0.25">
      <c r="A3384">
        <v>3369</v>
      </c>
      <c r="B3384" s="93">
        <v>37308</v>
      </c>
      <c r="C3384" s="48">
        <v>109.93</v>
      </c>
      <c r="D3384" s="48">
        <v>110.629997</v>
      </c>
      <c r="E3384" s="48">
        <v>108.260002</v>
      </c>
      <c r="F3384" s="48">
        <v>108.300003</v>
      </c>
      <c r="G3384" s="49">
        <v>26288600</v>
      </c>
      <c r="H3384" s="48">
        <v>83.302841999999998</v>
      </c>
      <c r="I3384" s="52">
        <f t="shared" si="384"/>
        <v>0.76918596207241097</v>
      </c>
      <c r="J3384" s="52">
        <f t="shared" ca="1" si="385"/>
        <v>1</v>
      </c>
      <c r="K3384" s="48">
        <f t="shared" si="380"/>
        <v>84.56</v>
      </c>
      <c r="L3384" s="48">
        <f t="shared" si="381"/>
        <v>85.1</v>
      </c>
      <c r="M3384" s="48">
        <f t="shared" si="382"/>
        <v>83.27</v>
      </c>
      <c r="N3384" s="48">
        <f t="shared" si="383"/>
        <v>83.3</v>
      </c>
      <c r="O3384" s="49">
        <f t="shared" ca="1" si="386"/>
        <v>26288600</v>
      </c>
    </row>
    <row r="3385" spans="1:15" x14ac:dyDescent="0.25">
      <c r="A3385">
        <v>3370</v>
      </c>
      <c r="B3385" s="93">
        <v>37307</v>
      </c>
      <c r="C3385" s="48">
        <v>109.050003</v>
      </c>
      <c r="D3385" s="48">
        <v>110.589996</v>
      </c>
      <c r="E3385" s="48">
        <v>107.82</v>
      </c>
      <c r="F3385" s="48">
        <v>110.589996</v>
      </c>
      <c r="G3385" s="49">
        <v>29242800</v>
      </c>
      <c r="H3385" s="48">
        <v>85.064273</v>
      </c>
      <c r="I3385" s="52">
        <f t="shared" si="384"/>
        <v>0.76918596687534013</v>
      </c>
      <c r="J3385" s="52">
        <f t="shared" ca="1" si="385"/>
        <v>1</v>
      </c>
      <c r="K3385" s="48">
        <f t="shared" si="380"/>
        <v>83.88</v>
      </c>
      <c r="L3385" s="48">
        <f t="shared" si="381"/>
        <v>85.06</v>
      </c>
      <c r="M3385" s="48">
        <f t="shared" si="382"/>
        <v>82.93</v>
      </c>
      <c r="N3385" s="48">
        <f t="shared" si="383"/>
        <v>85.06</v>
      </c>
      <c r="O3385" s="49">
        <f t="shared" ca="1" si="386"/>
        <v>29242800</v>
      </c>
    </row>
    <row r="3386" spans="1:15" x14ac:dyDescent="0.25">
      <c r="A3386">
        <v>3371</v>
      </c>
      <c r="B3386" s="93">
        <v>37306</v>
      </c>
      <c r="C3386" s="48">
        <v>110.150002</v>
      </c>
      <c r="D3386" s="48">
        <v>110.290001</v>
      </c>
      <c r="E3386" s="48">
        <v>108.610001</v>
      </c>
      <c r="F3386" s="48">
        <v>108.760002</v>
      </c>
      <c r="G3386" s="49">
        <v>15988100</v>
      </c>
      <c r="H3386" s="48">
        <v>83.656666999999999</v>
      </c>
      <c r="I3386" s="52">
        <f t="shared" si="384"/>
        <v>0.76918596415619778</v>
      </c>
      <c r="J3386" s="52">
        <f t="shared" ca="1" si="385"/>
        <v>1</v>
      </c>
      <c r="K3386" s="48">
        <f t="shared" si="380"/>
        <v>84.73</v>
      </c>
      <c r="L3386" s="48">
        <f t="shared" si="381"/>
        <v>84.83</v>
      </c>
      <c r="M3386" s="48">
        <f t="shared" si="382"/>
        <v>83.54</v>
      </c>
      <c r="N3386" s="48">
        <f t="shared" si="383"/>
        <v>83.66</v>
      </c>
      <c r="O3386" s="49">
        <f t="shared" ca="1" si="386"/>
        <v>15988100</v>
      </c>
    </row>
    <row r="3387" spans="1:15" x14ac:dyDescent="0.25">
      <c r="A3387">
        <v>3372</v>
      </c>
      <c r="B3387" s="93">
        <v>37302</v>
      </c>
      <c r="C3387" s="48">
        <v>112.150002</v>
      </c>
      <c r="D3387" s="48">
        <v>112.239998</v>
      </c>
      <c r="E3387" s="48">
        <v>110.709999</v>
      </c>
      <c r="F3387" s="48">
        <v>110.889999</v>
      </c>
      <c r="G3387" s="49">
        <v>18366800</v>
      </c>
      <c r="H3387" s="48">
        <v>85.295030999999994</v>
      </c>
      <c r="I3387" s="52">
        <f t="shared" si="384"/>
        <v>0.76918596599500366</v>
      </c>
      <c r="J3387" s="52">
        <f t="shared" ca="1" si="385"/>
        <v>1</v>
      </c>
      <c r="K3387" s="48">
        <f t="shared" si="380"/>
        <v>86.26</v>
      </c>
      <c r="L3387" s="48">
        <f t="shared" si="381"/>
        <v>86.33</v>
      </c>
      <c r="M3387" s="48">
        <f t="shared" si="382"/>
        <v>85.16</v>
      </c>
      <c r="N3387" s="48">
        <f t="shared" si="383"/>
        <v>85.3</v>
      </c>
      <c r="O3387" s="49">
        <f t="shared" ca="1" si="386"/>
        <v>18366800</v>
      </c>
    </row>
    <row r="3388" spans="1:15" x14ac:dyDescent="0.25">
      <c r="A3388">
        <v>3373</v>
      </c>
      <c r="B3388" s="93">
        <v>37301</v>
      </c>
      <c r="C3388" s="48">
        <v>112.510002</v>
      </c>
      <c r="D3388" s="48">
        <v>112.970001</v>
      </c>
      <c r="E3388" s="48">
        <v>111.589996</v>
      </c>
      <c r="F3388" s="48">
        <v>112.05999799999999</v>
      </c>
      <c r="G3388" s="49">
        <v>20453800</v>
      </c>
      <c r="H3388" s="48">
        <v>86.194976999999994</v>
      </c>
      <c r="I3388" s="52">
        <f t="shared" si="384"/>
        <v>0.76918595875755769</v>
      </c>
      <c r="J3388" s="52">
        <f t="shared" ca="1" si="385"/>
        <v>1</v>
      </c>
      <c r="K3388" s="48">
        <f t="shared" si="380"/>
        <v>86.54</v>
      </c>
      <c r="L3388" s="48">
        <f t="shared" si="381"/>
        <v>86.89</v>
      </c>
      <c r="M3388" s="48">
        <f t="shared" si="382"/>
        <v>85.83</v>
      </c>
      <c r="N3388" s="48">
        <f t="shared" si="383"/>
        <v>86.19</v>
      </c>
      <c r="O3388" s="49">
        <f t="shared" ca="1" si="386"/>
        <v>20453800</v>
      </c>
    </row>
    <row r="3389" spans="1:15" x14ac:dyDescent="0.25">
      <c r="A3389">
        <v>3374</v>
      </c>
      <c r="B3389" s="93">
        <v>37300</v>
      </c>
      <c r="C3389" s="48">
        <v>111.480003</v>
      </c>
      <c r="D3389" s="48">
        <v>112.540001</v>
      </c>
      <c r="E3389" s="48">
        <v>111.349998</v>
      </c>
      <c r="F3389" s="48">
        <v>112.269997</v>
      </c>
      <c r="G3389" s="49">
        <v>16781100</v>
      </c>
      <c r="H3389" s="48">
        <v>86.356504999999999</v>
      </c>
      <c r="I3389" s="52">
        <f t="shared" si="384"/>
        <v>0.76918595624439179</v>
      </c>
      <c r="J3389" s="52">
        <f t="shared" ca="1" si="385"/>
        <v>1</v>
      </c>
      <c r="K3389" s="48">
        <f t="shared" si="380"/>
        <v>85.75</v>
      </c>
      <c r="L3389" s="48">
        <f t="shared" si="381"/>
        <v>86.56</v>
      </c>
      <c r="M3389" s="48">
        <f t="shared" si="382"/>
        <v>85.65</v>
      </c>
      <c r="N3389" s="48">
        <f t="shared" si="383"/>
        <v>86.36</v>
      </c>
      <c r="O3389" s="49">
        <f t="shared" ca="1" si="386"/>
        <v>16781100</v>
      </c>
    </row>
    <row r="3390" spans="1:15" x14ac:dyDescent="0.25">
      <c r="A3390">
        <v>3375</v>
      </c>
      <c r="B3390" s="93">
        <v>37299</v>
      </c>
      <c r="C3390" s="48">
        <v>110.959999</v>
      </c>
      <c r="D3390" s="48">
        <v>111.709999</v>
      </c>
      <c r="E3390" s="48">
        <v>110.029999</v>
      </c>
      <c r="F3390" s="48">
        <v>111.089996</v>
      </c>
      <c r="G3390" s="49">
        <v>13942500</v>
      </c>
      <c r="H3390" s="48">
        <v>85.448865999999995</v>
      </c>
      <c r="I3390" s="52">
        <f t="shared" si="384"/>
        <v>0.76918596702442943</v>
      </c>
      <c r="J3390" s="52">
        <f t="shared" ca="1" si="385"/>
        <v>1</v>
      </c>
      <c r="K3390" s="48">
        <f t="shared" si="380"/>
        <v>85.35</v>
      </c>
      <c r="L3390" s="48">
        <f t="shared" si="381"/>
        <v>85.93</v>
      </c>
      <c r="M3390" s="48">
        <f t="shared" si="382"/>
        <v>84.63</v>
      </c>
      <c r="N3390" s="48">
        <f t="shared" si="383"/>
        <v>85.45</v>
      </c>
      <c r="O3390" s="49">
        <f t="shared" ca="1" si="386"/>
        <v>13942500</v>
      </c>
    </row>
    <row r="3391" spans="1:15" x14ac:dyDescent="0.25">
      <c r="A3391">
        <v>3376</v>
      </c>
      <c r="B3391" s="93">
        <v>37298</v>
      </c>
      <c r="C3391" s="48">
        <v>110.050003</v>
      </c>
      <c r="D3391" s="48">
        <v>111.639999</v>
      </c>
      <c r="E3391" s="48">
        <v>109.82</v>
      </c>
      <c r="F3391" s="48">
        <v>111.44000200000001</v>
      </c>
      <c r="G3391" s="49">
        <v>18792400</v>
      </c>
      <c r="H3391" s="48">
        <v>85.718085000000002</v>
      </c>
      <c r="I3391" s="52">
        <f t="shared" si="384"/>
        <v>0.76918596071094825</v>
      </c>
      <c r="J3391" s="52">
        <f t="shared" ca="1" si="385"/>
        <v>1</v>
      </c>
      <c r="K3391" s="48">
        <f t="shared" si="380"/>
        <v>84.65</v>
      </c>
      <c r="L3391" s="48">
        <f t="shared" si="381"/>
        <v>85.87</v>
      </c>
      <c r="M3391" s="48">
        <f t="shared" si="382"/>
        <v>84.47</v>
      </c>
      <c r="N3391" s="48">
        <f t="shared" si="383"/>
        <v>85.72</v>
      </c>
      <c r="O3391" s="49">
        <f t="shared" ca="1" si="386"/>
        <v>18792400</v>
      </c>
    </row>
    <row r="3392" spans="1:15" x14ac:dyDescent="0.25">
      <c r="A3392">
        <v>3377</v>
      </c>
      <c r="B3392" s="93">
        <v>37295</v>
      </c>
      <c r="C3392" s="48">
        <v>108.629997</v>
      </c>
      <c r="D3392" s="48">
        <v>110.75</v>
      </c>
      <c r="E3392" s="48">
        <v>108.300003</v>
      </c>
      <c r="F3392" s="48">
        <v>110.089996</v>
      </c>
      <c r="G3392" s="49">
        <v>19277800</v>
      </c>
      <c r="H3392" s="48">
        <v>84.679680000000005</v>
      </c>
      <c r="I3392" s="52">
        <f t="shared" si="384"/>
        <v>0.7691859667248967</v>
      </c>
      <c r="J3392" s="52">
        <f t="shared" ca="1" si="385"/>
        <v>1</v>
      </c>
      <c r="K3392" s="48">
        <f t="shared" si="380"/>
        <v>83.56</v>
      </c>
      <c r="L3392" s="48">
        <f t="shared" si="381"/>
        <v>85.19</v>
      </c>
      <c r="M3392" s="48">
        <f t="shared" si="382"/>
        <v>83.3</v>
      </c>
      <c r="N3392" s="48">
        <f t="shared" si="383"/>
        <v>84.68</v>
      </c>
      <c r="O3392" s="49">
        <f t="shared" ca="1" si="386"/>
        <v>19277800</v>
      </c>
    </row>
    <row r="3393" spans="1:15" x14ac:dyDescent="0.25">
      <c r="A3393">
        <v>3378</v>
      </c>
      <c r="B3393" s="93">
        <v>37294</v>
      </c>
      <c r="C3393" s="48">
        <v>108.720001</v>
      </c>
      <c r="D3393" s="48">
        <v>109.860001</v>
      </c>
      <c r="E3393" s="48">
        <v>108</v>
      </c>
      <c r="F3393" s="48">
        <v>108.019997</v>
      </c>
      <c r="G3393" s="49">
        <v>23445400</v>
      </c>
      <c r="H3393" s="48">
        <v>83.087464999999995</v>
      </c>
      <c r="I3393" s="52">
        <f t="shared" si="384"/>
        <v>0.76918595915161891</v>
      </c>
      <c r="J3393" s="52">
        <f t="shared" ca="1" si="385"/>
        <v>1</v>
      </c>
      <c r="K3393" s="48">
        <f t="shared" si="380"/>
        <v>83.63</v>
      </c>
      <c r="L3393" s="48">
        <f t="shared" si="381"/>
        <v>84.5</v>
      </c>
      <c r="M3393" s="48">
        <f t="shared" si="382"/>
        <v>83.07</v>
      </c>
      <c r="N3393" s="48">
        <f t="shared" si="383"/>
        <v>83.09</v>
      </c>
      <c r="O3393" s="49">
        <f t="shared" ca="1" si="386"/>
        <v>23445400</v>
      </c>
    </row>
    <row r="3394" spans="1:15" x14ac:dyDescent="0.25">
      <c r="A3394">
        <v>3379</v>
      </c>
      <c r="B3394" s="93">
        <v>37293</v>
      </c>
      <c r="C3394" s="48">
        <v>109.650002</v>
      </c>
      <c r="D3394" s="48">
        <v>109.739998</v>
      </c>
      <c r="E3394" s="48">
        <v>108.05999799999999</v>
      </c>
      <c r="F3394" s="48">
        <v>108.699997</v>
      </c>
      <c r="G3394" s="49">
        <v>29486000</v>
      </c>
      <c r="H3394" s="48">
        <v>83.610512</v>
      </c>
      <c r="I3394" s="52">
        <f t="shared" si="384"/>
        <v>0.76918596419096497</v>
      </c>
      <c r="J3394" s="52">
        <f t="shared" ca="1" si="385"/>
        <v>1</v>
      </c>
      <c r="K3394" s="48">
        <f t="shared" si="380"/>
        <v>84.34</v>
      </c>
      <c r="L3394" s="48">
        <f t="shared" si="381"/>
        <v>84.41</v>
      </c>
      <c r="M3394" s="48">
        <f t="shared" si="382"/>
        <v>83.12</v>
      </c>
      <c r="N3394" s="48">
        <f t="shared" si="383"/>
        <v>83.61</v>
      </c>
      <c r="O3394" s="49">
        <f t="shared" ca="1" si="386"/>
        <v>29486000</v>
      </c>
    </row>
    <row r="3395" spans="1:15" x14ac:dyDescent="0.25">
      <c r="A3395">
        <v>3380</v>
      </c>
      <c r="B3395" s="93">
        <v>37292</v>
      </c>
      <c r="C3395" s="48">
        <v>109.400002</v>
      </c>
      <c r="D3395" s="48">
        <v>110.489998</v>
      </c>
      <c r="E3395" s="48">
        <v>108.529999</v>
      </c>
      <c r="F3395" s="48">
        <v>109.16999800000001</v>
      </c>
      <c r="G3395" s="49">
        <v>33614000</v>
      </c>
      <c r="H3395" s="48">
        <v>83.972030000000004</v>
      </c>
      <c r="I3395" s="52">
        <f t="shared" si="384"/>
        <v>0.76918596261218208</v>
      </c>
      <c r="J3395" s="52">
        <f t="shared" ca="1" si="385"/>
        <v>1</v>
      </c>
      <c r="K3395" s="48">
        <f t="shared" si="380"/>
        <v>84.15</v>
      </c>
      <c r="L3395" s="48">
        <f t="shared" si="381"/>
        <v>84.99</v>
      </c>
      <c r="M3395" s="48">
        <f t="shared" si="382"/>
        <v>83.48</v>
      </c>
      <c r="N3395" s="48">
        <f t="shared" si="383"/>
        <v>83.97</v>
      </c>
      <c r="O3395" s="49">
        <f t="shared" ca="1" si="386"/>
        <v>33614000</v>
      </c>
    </row>
    <row r="3396" spans="1:15" x14ac:dyDescent="0.25">
      <c r="A3396">
        <v>3381</v>
      </c>
      <c r="B3396" s="93">
        <v>37291</v>
      </c>
      <c r="C3396" s="48">
        <v>112.230003</v>
      </c>
      <c r="D3396" s="48">
        <v>112.230003</v>
      </c>
      <c r="E3396" s="48">
        <v>109.44000200000001</v>
      </c>
      <c r="F3396" s="48">
        <v>109.849998</v>
      </c>
      <c r="G3396" s="49">
        <v>24243400</v>
      </c>
      <c r="H3396" s="48">
        <v>84.495076999999995</v>
      </c>
      <c r="I3396" s="52">
        <f t="shared" si="384"/>
        <v>0.76918596757735025</v>
      </c>
      <c r="J3396" s="52">
        <f t="shared" ca="1" si="385"/>
        <v>1</v>
      </c>
      <c r="K3396" s="48">
        <f t="shared" si="380"/>
        <v>86.33</v>
      </c>
      <c r="L3396" s="48">
        <f t="shared" si="381"/>
        <v>86.33</v>
      </c>
      <c r="M3396" s="48">
        <f t="shared" si="382"/>
        <v>84.18</v>
      </c>
      <c r="N3396" s="48">
        <f t="shared" si="383"/>
        <v>84.5</v>
      </c>
      <c r="O3396" s="49">
        <f t="shared" ca="1" si="386"/>
        <v>24243400</v>
      </c>
    </row>
    <row r="3397" spans="1:15" x14ac:dyDescent="0.25">
      <c r="A3397">
        <v>3382</v>
      </c>
      <c r="B3397" s="93">
        <v>37288</v>
      </c>
      <c r="C3397" s="48">
        <v>113.089996</v>
      </c>
      <c r="D3397" s="48">
        <v>113.300003</v>
      </c>
      <c r="E3397" s="48">
        <v>112.16999800000001</v>
      </c>
      <c r="F3397" s="48">
        <v>112.650002</v>
      </c>
      <c r="G3397" s="49">
        <v>15838500</v>
      </c>
      <c r="H3397" s="48">
        <v>86.648799999999994</v>
      </c>
      <c r="I3397" s="52">
        <f t="shared" si="384"/>
        <v>0.76918596060033795</v>
      </c>
      <c r="J3397" s="52">
        <f t="shared" ca="1" si="385"/>
        <v>1</v>
      </c>
      <c r="K3397" s="48">
        <f t="shared" si="380"/>
        <v>86.99</v>
      </c>
      <c r="L3397" s="48">
        <f t="shared" si="381"/>
        <v>87.15</v>
      </c>
      <c r="M3397" s="48">
        <f t="shared" si="382"/>
        <v>86.28</v>
      </c>
      <c r="N3397" s="48">
        <f t="shared" si="383"/>
        <v>86.65</v>
      </c>
      <c r="O3397" s="49">
        <f t="shared" ca="1" si="386"/>
        <v>15838500</v>
      </c>
    </row>
    <row r="3398" spans="1:15" x14ac:dyDescent="0.25">
      <c r="A3398">
        <v>3383</v>
      </c>
      <c r="B3398" s="93">
        <v>37287</v>
      </c>
      <c r="C3398" s="48">
        <v>112.150002</v>
      </c>
      <c r="D3398" s="48">
        <v>113.300003</v>
      </c>
      <c r="E3398" s="48">
        <v>111.620003</v>
      </c>
      <c r="F3398" s="48">
        <v>113.18</v>
      </c>
      <c r="G3398" s="49">
        <v>19909200</v>
      </c>
      <c r="H3398" s="48">
        <v>87.056466999999998</v>
      </c>
      <c r="I3398" s="52">
        <f t="shared" si="384"/>
        <v>0.7691859604170348</v>
      </c>
      <c r="J3398" s="52">
        <f t="shared" ca="1" si="385"/>
        <v>1</v>
      </c>
      <c r="K3398" s="48">
        <f t="shared" si="380"/>
        <v>86.26</v>
      </c>
      <c r="L3398" s="48">
        <f t="shared" si="381"/>
        <v>87.15</v>
      </c>
      <c r="M3398" s="48">
        <f t="shared" si="382"/>
        <v>85.86</v>
      </c>
      <c r="N3398" s="48">
        <f t="shared" si="383"/>
        <v>87.06</v>
      </c>
      <c r="O3398" s="49">
        <f t="shared" ca="1" si="386"/>
        <v>19909200</v>
      </c>
    </row>
    <row r="3399" spans="1:15" x14ac:dyDescent="0.25">
      <c r="A3399">
        <v>3384</v>
      </c>
      <c r="B3399" s="93">
        <v>37286</v>
      </c>
      <c r="C3399" s="48">
        <v>110.389999</v>
      </c>
      <c r="D3399" s="48">
        <v>113.389999</v>
      </c>
      <c r="E3399" s="48">
        <v>108.400002</v>
      </c>
      <c r="F3399" s="48">
        <v>111.870003</v>
      </c>
      <c r="G3399" s="49">
        <v>34711800</v>
      </c>
      <c r="H3399" s="48">
        <v>86.048834999999997</v>
      </c>
      <c r="I3399" s="52">
        <f t="shared" si="384"/>
        <v>0.7691859541650321</v>
      </c>
      <c r="J3399" s="52">
        <f t="shared" ca="1" si="385"/>
        <v>1</v>
      </c>
      <c r="K3399" s="48">
        <f t="shared" si="380"/>
        <v>84.91</v>
      </c>
      <c r="L3399" s="48">
        <f t="shared" si="381"/>
        <v>87.22</v>
      </c>
      <c r="M3399" s="48">
        <f t="shared" si="382"/>
        <v>83.38</v>
      </c>
      <c r="N3399" s="48">
        <f t="shared" si="383"/>
        <v>86.05</v>
      </c>
      <c r="O3399" s="49">
        <f t="shared" ca="1" si="386"/>
        <v>34711800</v>
      </c>
    </row>
    <row r="3400" spans="1:15" x14ac:dyDescent="0.25">
      <c r="A3400">
        <v>3385</v>
      </c>
      <c r="B3400" s="93">
        <v>37285</v>
      </c>
      <c r="C3400" s="48">
        <v>113.849998</v>
      </c>
      <c r="D3400" s="48">
        <v>114.129997</v>
      </c>
      <c r="E3400" s="48">
        <v>110.050003</v>
      </c>
      <c r="F3400" s="48">
        <v>110.279999</v>
      </c>
      <c r="G3400" s="49">
        <v>27720800</v>
      </c>
      <c r="H3400" s="48">
        <v>84.825827000000004</v>
      </c>
      <c r="I3400" s="52">
        <f t="shared" si="384"/>
        <v>0.76918596091028257</v>
      </c>
      <c r="J3400" s="52">
        <f t="shared" ca="1" si="385"/>
        <v>1</v>
      </c>
      <c r="K3400" s="48">
        <f t="shared" si="380"/>
        <v>87.57</v>
      </c>
      <c r="L3400" s="48">
        <f t="shared" si="381"/>
        <v>87.79</v>
      </c>
      <c r="M3400" s="48">
        <f t="shared" si="382"/>
        <v>84.65</v>
      </c>
      <c r="N3400" s="48">
        <f t="shared" si="383"/>
        <v>84.83</v>
      </c>
      <c r="O3400" s="49">
        <f t="shared" ca="1" si="386"/>
        <v>27720800</v>
      </c>
    </row>
    <row r="3401" spans="1:15" x14ac:dyDescent="0.25">
      <c r="A3401">
        <v>3386</v>
      </c>
      <c r="B3401" s="93">
        <v>37284</v>
      </c>
      <c r="C3401" s="48">
        <v>113.900002</v>
      </c>
      <c r="D3401" s="48">
        <v>114.19000200000001</v>
      </c>
      <c r="E3401" s="48">
        <v>112.91999800000001</v>
      </c>
      <c r="F3401" s="48">
        <v>113.860001</v>
      </c>
      <c r="G3401" s="49">
        <v>10589200</v>
      </c>
      <c r="H3401" s="48">
        <v>87.579514000000003</v>
      </c>
      <c r="I3401" s="52">
        <f t="shared" si="384"/>
        <v>0.76918595846490467</v>
      </c>
      <c r="J3401" s="52">
        <f t="shared" ca="1" si="385"/>
        <v>1</v>
      </c>
      <c r="K3401" s="48">
        <f t="shared" si="380"/>
        <v>87.61</v>
      </c>
      <c r="L3401" s="48">
        <f t="shared" si="381"/>
        <v>87.83</v>
      </c>
      <c r="M3401" s="48">
        <f t="shared" si="382"/>
        <v>86.86</v>
      </c>
      <c r="N3401" s="48">
        <f t="shared" si="383"/>
        <v>87.58</v>
      </c>
      <c r="O3401" s="49">
        <f t="shared" ca="1" si="386"/>
        <v>10589200</v>
      </c>
    </row>
    <row r="3402" spans="1:15" x14ac:dyDescent="0.25">
      <c r="A3402">
        <v>3387</v>
      </c>
      <c r="B3402" s="93">
        <v>37281</v>
      </c>
      <c r="C3402" s="48">
        <v>113.120003</v>
      </c>
      <c r="D3402" s="48">
        <v>114.18</v>
      </c>
      <c r="E3402" s="48">
        <v>113.040001</v>
      </c>
      <c r="F3402" s="48">
        <v>113.550003</v>
      </c>
      <c r="G3402" s="49">
        <v>12810700</v>
      </c>
      <c r="H3402" s="48">
        <v>87.341068000000007</v>
      </c>
      <c r="I3402" s="52">
        <f t="shared" si="384"/>
        <v>0.76918595942265189</v>
      </c>
      <c r="J3402" s="52">
        <f t="shared" ca="1" si="385"/>
        <v>1</v>
      </c>
      <c r="K3402" s="48">
        <f t="shared" si="380"/>
        <v>87.01</v>
      </c>
      <c r="L3402" s="48">
        <f t="shared" si="381"/>
        <v>87.83</v>
      </c>
      <c r="M3402" s="48">
        <f t="shared" si="382"/>
        <v>86.95</v>
      </c>
      <c r="N3402" s="48">
        <f t="shared" si="383"/>
        <v>87.34</v>
      </c>
      <c r="O3402" s="49">
        <f t="shared" ca="1" si="386"/>
        <v>12810700</v>
      </c>
    </row>
    <row r="3403" spans="1:15" x14ac:dyDescent="0.25">
      <c r="A3403">
        <v>3388</v>
      </c>
      <c r="B3403" s="93">
        <v>37280</v>
      </c>
      <c r="C3403" s="48">
        <v>113.639999</v>
      </c>
      <c r="D3403" s="48">
        <v>114.25</v>
      </c>
      <c r="E3403" s="48">
        <v>113.32</v>
      </c>
      <c r="F3403" s="48">
        <v>113.58000199999999</v>
      </c>
      <c r="G3403" s="49">
        <v>12142800</v>
      </c>
      <c r="H3403" s="48">
        <v>87.364142999999999</v>
      </c>
      <c r="I3403" s="52">
        <f t="shared" si="384"/>
        <v>0.76918596109903226</v>
      </c>
      <c r="J3403" s="52">
        <f t="shared" ca="1" si="385"/>
        <v>1</v>
      </c>
      <c r="K3403" s="48">
        <f t="shared" si="380"/>
        <v>87.41</v>
      </c>
      <c r="L3403" s="48">
        <f t="shared" si="381"/>
        <v>87.88</v>
      </c>
      <c r="M3403" s="48">
        <f t="shared" si="382"/>
        <v>87.16</v>
      </c>
      <c r="N3403" s="48">
        <f t="shared" si="383"/>
        <v>87.36</v>
      </c>
      <c r="O3403" s="49">
        <f t="shared" ca="1" si="386"/>
        <v>12142800</v>
      </c>
    </row>
    <row r="3404" spans="1:15" x14ac:dyDescent="0.25">
      <c r="A3404">
        <v>3389</v>
      </c>
      <c r="B3404" s="93">
        <v>37279</v>
      </c>
      <c r="C3404" s="48">
        <v>112.629997</v>
      </c>
      <c r="D3404" s="48">
        <v>113.550003</v>
      </c>
      <c r="E3404" s="48">
        <v>112.019997</v>
      </c>
      <c r="F3404" s="48">
        <v>113.230003</v>
      </c>
      <c r="G3404" s="49">
        <v>12438900</v>
      </c>
      <c r="H3404" s="48">
        <v>87.094928999999993</v>
      </c>
      <c r="I3404" s="52">
        <f t="shared" si="384"/>
        <v>0.7691859639003984</v>
      </c>
      <c r="J3404" s="52">
        <f t="shared" ca="1" si="385"/>
        <v>1</v>
      </c>
      <c r="K3404" s="48">
        <f t="shared" si="380"/>
        <v>86.63</v>
      </c>
      <c r="L3404" s="48">
        <f t="shared" si="381"/>
        <v>87.34</v>
      </c>
      <c r="M3404" s="48">
        <f t="shared" si="382"/>
        <v>86.16</v>
      </c>
      <c r="N3404" s="48">
        <f t="shared" si="383"/>
        <v>87.09</v>
      </c>
      <c r="O3404" s="49">
        <f t="shared" ca="1" si="386"/>
        <v>12438900</v>
      </c>
    </row>
    <row r="3405" spans="1:15" x14ac:dyDescent="0.25">
      <c r="A3405">
        <v>3390</v>
      </c>
      <c r="B3405" s="93">
        <v>37278</v>
      </c>
      <c r="C3405" s="48">
        <v>113.75</v>
      </c>
      <c r="D3405" s="48">
        <v>113.93</v>
      </c>
      <c r="E3405" s="48">
        <v>112.019997</v>
      </c>
      <c r="F3405" s="48">
        <v>112.370003</v>
      </c>
      <c r="G3405" s="49">
        <v>11689300</v>
      </c>
      <c r="H3405" s="48">
        <v>86.433428000000006</v>
      </c>
      <c r="I3405" s="52">
        <f t="shared" si="384"/>
        <v>0.76918595436897874</v>
      </c>
      <c r="J3405" s="52">
        <f t="shared" ca="1" si="385"/>
        <v>1</v>
      </c>
      <c r="K3405" s="48">
        <f t="shared" si="380"/>
        <v>87.49</v>
      </c>
      <c r="L3405" s="48">
        <f t="shared" si="381"/>
        <v>87.63</v>
      </c>
      <c r="M3405" s="48">
        <f t="shared" si="382"/>
        <v>86.16</v>
      </c>
      <c r="N3405" s="48">
        <f t="shared" si="383"/>
        <v>86.43</v>
      </c>
      <c r="O3405" s="49">
        <f t="shared" ca="1" si="386"/>
        <v>11689300</v>
      </c>
    </row>
    <row r="3406" spans="1:15" x14ac:dyDescent="0.25">
      <c r="A3406">
        <v>3391</v>
      </c>
      <c r="B3406" s="93">
        <v>37274</v>
      </c>
      <c r="C3406" s="48">
        <v>113</v>
      </c>
      <c r="D3406" s="48">
        <v>113.849998</v>
      </c>
      <c r="E3406" s="48">
        <v>112.66999800000001</v>
      </c>
      <c r="F3406" s="48">
        <v>113.150002</v>
      </c>
      <c r="G3406" s="49">
        <v>17028000</v>
      </c>
      <c r="H3406" s="48">
        <v>87.033393000000004</v>
      </c>
      <c r="I3406" s="52">
        <f t="shared" si="384"/>
        <v>0.76918596077444168</v>
      </c>
      <c r="J3406" s="52">
        <f t="shared" ca="1" si="385"/>
        <v>1</v>
      </c>
      <c r="K3406" s="48">
        <f t="shared" si="380"/>
        <v>86.92</v>
      </c>
      <c r="L3406" s="48">
        <f t="shared" si="381"/>
        <v>87.57</v>
      </c>
      <c r="M3406" s="48">
        <f t="shared" si="382"/>
        <v>86.66</v>
      </c>
      <c r="N3406" s="48">
        <f t="shared" si="383"/>
        <v>87.03</v>
      </c>
      <c r="O3406" s="49">
        <f t="shared" ca="1" si="386"/>
        <v>17028000</v>
      </c>
    </row>
    <row r="3407" spans="1:15" x14ac:dyDescent="0.25">
      <c r="A3407">
        <v>3392</v>
      </c>
      <c r="B3407" s="93">
        <v>37273</v>
      </c>
      <c r="C3407" s="48">
        <v>113.760002</v>
      </c>
      <c r="D3407" s="48">
        <v>114.239998</v>
      </c>
      <c r="E3407" s="48">
        <v>113.400002</v>
      </c>
      <c r="F3407" s="48">
        <v>113.66999800000001</v>
      </c>
      <c r="G3407" s="49">
        <v>17283400</v>
      </c>
      <c r="H3407" s="48">
        <v>87.433367000000004</v>
      </c>
      <c r="I3407" s="52">
        <f t="shared" si="384"/>
        <v>0.76918596409230167</v>
      </c>
      <c r="J3407" s="52">
        <f t="shared" ca="1" si="385"/>
        <v>1</v>
      </c>
      <c r="K3407" s="48">
        <f t="shared" si="380"/>
        <v>87.5</v>
      </c>
      <c r="L3407" s="48">
        <f t="shared" si="381"/>
        <v>87.87</v>
      </c>
      <c r="M3407" s="48">
        <f t="shared" si="382"/>
        <v>87.23</v>
      </c>
      <c r="N3407" s="48">
        <f t="shared" si="383"/>
        <v>87.43</v>
      </c>
      <c r="O3407" s="49">
        <f t="shared" ca="1" si="386"/>
        <v>17283400</v>
      </c>
    </row>
    <row r="3408" spans="1:15" x14ac:dyDescent="0.25">
      <c r="A3408">
        <v>3393</v>
      </c>
      <c r="B3408" s="93">
        <v>37272</v>
      </c>
      <c r="C3408" s="48">
        <v>114.300003</v>
      </c>
      <c r="D3408" s="48">
        <v>114.400002</v>
      </c>
      <c r="E3408" s="48">
        <v>112.69000200000001</v>
      </c>
      <c r="F3408" s="48">
        <v>112.82</v>
      </c>
      <c r="G3408" s="49">
        <v>17067000</v>
      </c>
      <c r="H3408" s="48">
        <v>86.779560000000004</v>
      </c>
      <c r="I3408" s="52">
        <f t="shared" si="384"/>
        <v>0.76918595993618155</v>
      </c>
      <c r="J3408" s="52">
        <f t="shared" ca="1" si="385"/>
        <v>1</v>
      </c>
      <c r="K3408" s="48">
        <f t="shared" ref="K3408:K3471" si="387">ROUND($I3408*C3408,2)</f>
        <v>87.92</v>
      </c>
      <c r="L3408" s="48">
        <f t="shared" ref="L3408:L3471" si="388">ROUND($I3408*D3408,2)</f>
        <v>87.99</v>
      </c>
      <c r="M3408" s="48">
        <f t="shared" ref="M3408:M3471" si="389">ROUND($I3408*E3408,2)</f>
        <v>86.68</v>
      </c>
      <c r="N3408" s="48">
        <f t="shared" ref="N3408:N3471" si="390">ROUND($I3408*F3408,2)</f>
        <v>86.78</v>
      </c>
      <c r="O3408" s="49">
        <f t="shared" ca="1" si="386"/>
        <v>17067000</v>
      </c>
    </row>
    <row r="3409" spans="1:15" x14ac:dyDescent="0.25">
      <c r="A3409">
        <v>3394</v>
      </c>
      <c r="B3409" s="93">
        <v>37271</v>
      </c>
      <c r="C3409" s="48">
        <v>114.550003</v>
      </c>
      <c r="D3409" s="48">
        <v>115.389999</v>
      </c>
      <c r="E3409" s="48">
        <v>113.900002</v>
      </c>
      <c r="F3409" s="48">
        <v>115.150002</v>
      </c>
      <c r="G3409" s="49">
        <v>20219900</v>
      </c>
      <c r="H3409" s="48">
        <v>88.571764999999999</v>
      </c>
      <c r="I3409" s="52">
        <f t="shared" si="384"/>
        <v>0.7691859614557367</v>
      </c>
      <c r="J3409" s="52">
        <f t="shared" ca="1" si="385"/>
        <v>1</v>
      </c>
      <c r="K3409" s="48">
        <f t="shared" si="387"/>
        <v>88.11</v>
      </c>
      <c r="L3409" s="48">
        <f t="shared" si="388"/>
        <v>88.76</v>
      </c>
      <c r="M3409" s="48">
        <f t="shared" si="389"/>
        <v>87.61</v>
      </c>
      <c r="N3409" s="48">
        <f t="shared" si="390"/>
        <v>88.57</v>
      </c>
      <c r="O3409" s="49">
        <f t="shared" ca="1" si="386"/>
        <v>20219900</v>
      </c>
    </row>
    <row r="3410" spans="1:15" x14ac:dyDescent="0.25">
      <c r="A3410">
        <v>3395</v>
      </c>
      <c r="B3410" s="93">
        <v>37270</v>
      </c>
      <c r="C3410" s="48">
        <v>114.650002</v>
      </c>
      <c r="D3410" s="48">
        <v>114.839996</v>
      </c>
      <c r="E3410" s="48">
        <v>113.959999</v>
      </c>
      <c r="F3410" s="48">
        <v>114.220001</v>
      </c>
      <c r="G3410" s="49">
        <v>12301100</v>
      </c>
      <c r="H3410" s="48">
        <v>87.856420999999997</v>
      </c>
      <c r="I3410" s="52">
        <f t="shared" ref="I3410:I3473" si="391">H3410/F3410</f>
        <v>0.76918595894601682</v>
      </c>
      <c r="J3410" s="52">
        <f t="shared" ref="J3410:J3473" ca="1" si="392">INDEX(OFFSET($T$15,0,0,$S$13+1,1),MATCH(B3410,OFFSET($Q$15,0,0,$S$13+1,1),-1))</f>
        <v>1</v>
      </c>
      <c r="K3410" s="48">
        <f t="shared" si="387"/>
        <v>88.19</v>
      </c>
      <c r="L3410" s="48">
        <f t="shared" si="388"/>
        <v>88.33</v>
      </c>
      <c r="M3410" s="48">
        <f t="shared" si="389"/>
        <v>87.66</v>
      </c>
      <c r="N3410" s="48">
        <f t="shared" si="390"/>
        <v>87.86</v>
      </c>
      <c r="O3410" s="49">
        <f t="shared" ref="O3410:O3473" ca="1" si="393">G3410*J3410</f>
        <v>12301100</v>
      </c>
    </row>
    <row r="3411" spans="1:15" x14ac:dyDescent="0.25">
      <c r="A3411">
        <v>3396</v>
      </c>
      <c r="B3411" s="93">
        <v>37267</v>
      </c>
      <c r="C3411" s="48">
        <v>116.209999</v>
      </c>
      <c r="D3411" s="48">
        <v>116.279999</v>
      </c>
      <c r="E3411" s="48">
        <v>114.699997</v>
      </c>
      <c r="F3411" s="48">
        <v>114.94000200000001</v>
      </c>
      <c r="G3411" s="49">
        <v>13708400</v>
      </c>
      <c r="H3411" s="48">
        <v>88.410235999999998</v>
      </c>
      <c r="I3411" s="52">
        <f t="shared" si="391"/>
        <v>0.76918596190732613</v>
      </c>
      <c r="J3411" s="52">
        <f t="shared" ca="1" si="392"/>
        <v>1</v>
      </c>
      <c r="K3411" s="48">
        <f t="shared" si="387"/>
        <v>89.39</v>
      </c>
      <c r="L3411" s="48">
        <f t="shared" si="388"/>
        <v>89.44</v>
      </c>
      <c r="M3411" s="48">
        <f t="shared" si="389"/>
        <v>88.23</v>
      </c>
      <c r="N3411" s="48">
        <f t="shared" si="390"/>
        <v>88.41</v>
      </c>
      <c r="O3411" s="49">
        <f t="shared" ca="1" si="393"/>
        <v>13708400</v>
      </c>
    </row>
    <row r="3412" spans="1:15" x14ac:dyDescent="0.25">
      <c r="A3412">
        <v>3397</v>
      </c>
      <c r="B3412" s="93">
        <v>37266</v>
      </c>
      <c r="C3412" s="48">
        <v>115.69000200000001</v>
      </c>
      <c r="D3412" s="48">
        <v>116.349998</v>
      </c>
      <c r="E3412" s="48">
        <v>115.300003</v>
      </c>
      <c r="F3412" s="48">
        <v>116.08000199999999</v>
      </c>
      <c r="G3412" s="49">
        <v>12823400</v>
      </c>
      <c r="H3412" s="48">
        <v>89.287108000000003</v>
      </c>
      <c r="I3412" s="52">
        <f t="shared" si="391"/>
        <v>0.76918596193683741</v>
      </c>
      <c r="J3412" s="52">
        <f t="shared" ca="1" si="392"/>
        <v>1</v>
      </c>
      <c r="K3412" s="48">
        <f t="shared" si="387"/>
        <v>88.99</v>
      </c>
      <c r="L3412" s="48">
        <f t="shared" si="388"/>
        <v>89.49</v>
      </c>
      <c r="M3412" s="48">
        <f t="shared" si="389"/>
        <v>88.69</v>
      </c>
      <c r="N3412" s="48">
        <f t="shared" si="390"/>
        <v>89.29</v>
      </c>
      <c r="O3412" s="49">
        <f t="shared" ca="1" si="393"/>
        <v>12823400</v>
      </c>
    </row>
    <row r="3413" spans="1:15" x14ac:dyDescent="0.25">
      <c r="A3413">
        <v>3398</v>
      </c>
      <c r="B3413" s="93">
        <v>37265</v>
      </c>
      <c r="C3413" s="48">
        <v>116.68</v>
      </c>
      <c r="D3413" s="48">
        <v>117.779999</v>
      </c>
      <c r="E3413" s="48">
        <v>115.339996</v>
      </c>
      <c r="F3413" s="48">
        <v>115.57</v>
      </c>
      <c r="G3413" s="49">
        <v>16610300</v>
      </c>
      <c r="H3413" s="48">
        <v>88.894820999999993</v>
      </c>
      <c r="I3413" s="52">
        <f t="shared" si="391"/>
        <v>0.76918595656312194</v>
      </c>
      <c r="J3413" s="52">
        <f t="shared" ca="1" si="392"/>
        <v>1</v>
      </c>
      <c r="K3413" s="48">
        <f t="shared" si="387"/>
        <v>89.75</v>
      </c>
      <c r="L3413" s="48">
        <f t="shared" si="388"/>
        <v>90.59</v>
      </c>
      <c r="M3413" s="48">
        <f t="shared" si="389"/>
        <v>88.72</v>
      </c>
      <c r="N3413" s="48">
        <f t="shared" si="390"/>
        <v>88.89</v>
      </c>
      <c r="O3413" s="49">
        <f t="shared" ca="1" si="393"/>
        <v>16610300</v>
      </c>
    </row>
    <row r="3414" spans="1:15" x14ac:dyDescent="0.25">
      <c r="A3414">
        <v>3399</v>
      </c>
      <c r="B3414" s="93">
        <v>37264</v>
      </c>
      <c r="C3414" s="48">
        <v>116.790001</v>
      </c>
      <c r="D3414" s="48">
        <v>117.05999799999999</v>
      </c>
      <c r="E3414" s="48">
        <v>115.970001</v>
      </c>
      <c r="F3414" s="48">
        <v>116.519997</v>
      </c>
      <c r="G3414" s="49">
        <v>12683700</v>
      </c>
      <c r="H3414" s="48">
        <v>89.625546</v>
      </c>
      <c r="I3414" s="52">
        <f t="shared" si="391"/>
        <v>0.7691859621314614</v>
      </c>
      <c r="J3414" s="52">
        <f t="shared" ca="1" si="392"/>
        <v>1</v>
      </c>
      <c r="K3414" s="48">
        <f t="shared" si="387"/>
        <v>89.83</v>
      </c>
      <c r="L3414" s="48">
        <f t="shared" si="388"/>
        <v>90.04</v>
      </c>
      <c r="M3414" s="48">
        <f t="shared" si="389"/>
        <v>89.2</v>
      </c>
      <c r="N3414" s="48">
        <f t="shared" si="390"/>
        <v>89.63</v>
      </c>
      <c r="O3414" s="49">
        <f t="shared" ca="1" si="393"/>
        <v>12683700</v>
      </c>
    </row>
    <row r="3415" spans="1:15" x14ac:dyDescent="0.25">
      <c r="A3415">
        <v>3400</v>
      </c>
      <c r="B3415" s="93">
        <v>37263</v>
      </c>
      <c r="C3415" s="48">
        <v>117.699997</v>
      </c>
      <c r="D3415" s="48">
        <v>117.989998</v>
      </c>
      <c r="E3415" s="48">
        <v>116.55999799999999</v>
      </c>
      <c r="F3415" s="48">
        <v>116.790001</v>
      </c>
      <c r="G3415" s="49">
        <v>13106500</v>
      </c>
      <c r="H3415" s="48">
        <v>89.833229000000003</v>
      </c>
      <c r="I3415" s="52">
        <f t="shared" si="391"/>
        <v>0.76918595967817482</v>
      </c>
      <c r="J3415" s="52">
        <f t="shared" ca="1" si="392"/>
        <v>1</v>
      </c>
      <c r="K3415" s="48">
        <f t="shared" si="387"/>
        <v>90.53</v>
      </c>
      <c r="L3415" s="48">
        <f t="shared" si="388"/>
        <v>90.76</v>
      </c>
      <c r="M3415" s="48">
        <f t="shared" si="389"/>
        <v>89.66</v>
      </c>
      <c r="N3415" s="48">
        <f t="shared" si="390"/>
        <v>89.83</v>
      </c>
      <c r="O3415" s="49">
        <f t="shared" ca="1" si="393"/>
        <v>13106500</v>
      </c>
    </row>
    <row r="3416" spans="1:15" x14ac:dyDescent="0.25">
      <c r="A3416">
        <v>3401</v>
      </c>
      <c r="B3416" s="93">
        <v>37260</v>
      </c>
      <c r="C3416" s="48">
        <v>117.16999800000001</v>
      </c>
      <c r="D3416" s="48">
        <v>117.980003</v>
      </c>
      <c r="E3416" s="48">
        <v>116.550003</v>
      </c>
      <c r="F3416" s="48">
        <v>117.620003</v>
      </c>
      <c r="G3416" s="49">
        <v>20140700</v>
      </c>
      <c r="H3416" s="48">
        <v>90.471654999999998</v>
      </c>
      <c r="I3416" s="52">
        <f t="shared" si="391"/>
        <v>0.76918596065670908</v>
      </c>
      <c r="J3416" s="52">
        <f t="shared" ca="1" si="392"/>
        <v>1</v>
      </c>
      <c r="K3416" s="48">
        <f t="shared" si="387"/>
        <v>90.13</v>
      </c>
      <c r="L3416" s="48">
        <f t="shared" si="388"/>
        <v>90.75</v>
      </c>
      <c r="M3416" s="48">
        <f t="shared" si="389"/>
        <v>89.65</v>
      </c>
      <c r="N3416" s="48">
        <f t="shared" si="390"/>
        <v>90.47</v>
      </c>
      <c r="O3416" s="49">
        <f t="shared" ca="1" si="393"/>
        <v>20140700</v>
      </c>
    </row>
    <row r="3417" spans="1:15" x14ac:dyDescent="0.25">
      <c r="A3417">
        <v>3402</v>
      </c>
      <c r="B3417" s="93">
        <v>37259</v>
      </c>
      <c r="C3417" s="48">
        <v>115.650002</v>
      </c>
      <c r="D3417" s="48">
        <v>116.949997</v>
      </c>
      <c r="E3417" s="48">
        <v>115.540001</v>
      </c>
      <c r="F3417" s="48">
        <v>116.839996</v>
      </c>
      <c r="G3417" s="49">
        <v>15743000</v>
      </c>
      <c r="H3417" s="48">
        <v>89.871684999999999</v>
      </c>
      <c r="I3417" s="52">
        <f t="shared" si="391"/>
        <v>0.76918596436788644</v>
      </c>
      <c r="J3417" s="52">
        <f t="shared" ca="1" si="392"/>
        <v>1</v>
      </c>
      <c r="K3417" s="48">
        <f t="shared" si="387"/>
        <v>88.96</v>
      </c>
      <c r="L3417" s="48">
        <f t="shared" si="388"/>
        <v>89.96</v>
      </c>
      <c r="M3417" s="48">
        <f t="shared" si="389"/>
        <v>88.87</v>
      </c>
      <c r="N3417" s="48">
        <f t="shared" si="390"/>
        <v>89.87</v>
      </c>
      <c r="O3417" s="49">
        <f t="shared" ca="1" si="393"/>
        <v>15743000</v>
      </c>
    </row>
    <row r="3418" spans="1:15" x14ac:dyDescent="0.25">
      <c r="A3418">
        <v>3403</v>
      </c>
      <c r="B3418" s="93">
        <v>37258</v>
      </c>
      <c r="C3418" s="48">
        <v>115.110001</v>
      </c>
      <c r="D3418" s="48">
        <v>115.75</v>
      </c>
      <c r="E3418" s="48">
        <v>113.80999799999999</v>
      </c>
      <c r="F3418" s="48">
        <v>115.529999</v>
      </c>
      <c r="G3418" s="49">
        <v>18651900</v>
      </c>
      <c r="H3418" s="48">
        <v>88.864052999999998</v>
      </c>
      <c r="I3418" s="52">
        <f t="shared" si="391"/>
        <v>0.76918595835874626</v>
      </c>
      <c r="J3418" s="52">
        <f t="shared" ca="1" si="392"/>
        <v>1</v>
      </c>
      <c r="K3418" s="48">
        <f t="shared" si="387"/>
        <v>88.54</v>
      </c>
      <c r="L3418" s="48">
        <f t="shared" si="388"/>
        <v>89.03</v>
      </c>
      <c r="M3418" s="48">
        <f t="shared" si="389"/>
        <v>87.54</v>
      </c>
      <c r="N3418" s="48">
        <f t="shared" si="390"/>
        <v>88.86</v>
      </c>
      <c r="O3418" s="49">
        <f t="shared" ca="1" si="393"/>
        <v>18651900</v>
      </c>
    </row>
    <row r="3419" spans="1:15" x14ac:dyDescent="0.25">
      <c r="A3419">
        <v>3404</v>
      </c>
      <c r="B3419" s="93">
        <v>37256</v>
      </c>
      <c r="C3419" s="48">
        <v>116.150002</v>
      </c>
      <c r="D3419" s="48">
        <v>116.389999</v>
      </c>
      <c r="E3419" s="48">
        <v>114.230003</v>
      </c>
      <c r="F3419" s="48">
        <v>114.300003</v>
      </c>
      <c r="G3419" s="49">
        <v>14619500</v>
      </c>
      <c r="H3419" s="48">
        <v>87.917957999999999</v>
      </c>
      <c r="I3419" s="52">
        <f t="shared" si="391"/>
        <v>0.76918596406336048</v>
      </c>
      <c r="J3419" s="52">
        <f t="shared" ca="1" si="392"/>
        <v>1</v>
      </c>
      <c r="K3419" s="48">
        <f t="shared" si="387"/>
        <v>89.34</v>
      </c>
      <c r="L3419" s="48">
        <f t="shared" si="388"/>
        <v>89.53</v>
      </c>
      <c r="M3419" s="48">
        <f t="shared" si="389"/>
        <v>87.86</v>
      </c>
      <c r="N3419" s="48">
        <f t="shared" si="390"/>
        <v>87.92</v>
      </c>
      <c r="O3419" s="49">
        <f t="shared" ca="1" si="393"/>
        <v>14619500</v>
      </c>
    </row>
    <row r="3420" spans="1:15" x14ac:dyDescent="0.25">
      <c r="A3420">
        <v>3405</v>
      </c>
      <c r="B3420" s="93">
        <v>37253</v>
      </c>
      <c r="C3420" s="48">
        <v>116.290001</v>
      </c>
      <c r="D3420" s="48">
        <v>116.75</v>
      </c>
      <c r="E3420" s="48">
        <v>115.91999800000001</v>
      </c>
      <c r="F3420" s="48">
        <v>116</v>
      </c>
      <c r="G3420" s="49">
        <v>10593800</v>
      </c>
      <c r="H3420" s="48">
        <v>89.225571000000002</v>
      </c>
      <c r="I3420" s="52">
        <f t="shared" si="391"/>
        <v>0.76918595689655178</v>
      </c>
      <c r="J3420" s="52">
        <f t="shared" ca="1" si="392"/>
        <v>1</v>
      </c>
      <c r="K3420" s="48">
        <f t="shared" si="387"/>
        <v>89.45</v>
      </c>
      <c r="L3420" s="48">
        <f t="shared" si="388"/>
        <v>89.8</v>
      </c>
      <c r="M3420" s="48">
        <f t="shared" si="389"/>
        <v>89.16</v>
      </c>
      <c r="N3420" s="48">
        <f t="shared" si="390"/>
        <v>89.23</v>
      </c>
      <c r="O3420" s="49">
        <f t="shared" ca="1" si="393"/>
        <v>10593800</v>
      </c>
    </row>
    <row r="3421" spans="1:15" x14ac:dyDescent="0.25">
      <c r="A3421">
        <v>3406</v>
      </c>
      <c r="B3421" s="93">
        <v>37252</v>
      </c>
      <c r="C3421" s="48">
        <v>115.300003</v>
      </c>
      <c r="D3421" s="48">
        <v>116.08000199999999</v>
      </c>
      <c r="E3421" s="48">
        <v>115.25</v>
      </c>
      <c r="F3421" s="48">
        <v>116.05999799999999</v>
      </c>
      <c r="G3421" s="49">
        <v>9407300</v>
      </c>
      <c r="H3421" s="48">
        <v>89.271720999999999</v>
      </c>
      <c r="I3421" s="52">
        <f t="shared" si="391"/>
        <v>0.76918596017897578</v>
      </c>
      <c r="J3421" s="52">
        <f t="shared" ca="1" si="392"/>
        <v>1</v>
      </c>
      <c r="K3421" s="48">
        <f t="shared" si="387"/>
        <v>88.69</v>
      </c>
      <c r="L3421" s="48">
        <f t="shared" si="388"/>
        <v>89.29</v>
      </c>
      <c r="M3421" s="48">
        <f t="shared" si="389"/>
        <v>88.65</v>
      </c>
      <c r="N3421" s="48">
        <f t="shared" si="390"/>
        <v>89.27</v>
      </c>
      <c r="O3421" s="49">
        <f t="shared" ca="1" si="393"/>
        <v>9407300</v>
      </c>
    </row>
    <row r="3422" spans="1:15" x14ac:dyDescent="0.25">
      <c r="A3422">
        <v>3407</v>
      </c>
      <c r="B3422" s="93">
        <v>37251</v>
      </c>
      <c r="C3422" s="48">
        <v>114.650002</v>
      </c>
      <c r="D3422" s="48">
        <v>116.209999</v>
      </c>
      <c r="E3422" s="48">
        <v>114.650002</v>
      </c>
      <c r="F3422" s="48">
        <v>115.360001</v>
      </c>
      <c r="G3422" s="49">
        <v>10304800</v>
      </c>
      <c r="H3422" s="48">
        <v>88.733293000000003</v>
      </c>
      <c r="I3422" s="52">
        <f t="shared" si="391"/>
        <v>0.76918595900497611</v>
      </c>
      <c r="J3422" s="52">
        <f t="shared" ca="1" si="392"/>
        <v>1</v>
      </c>
      <c r="K3422" s="48">
        <f t="shared" si="387"/>
        <v>88.19</v>
      </c>
      <c r="L3422" s="48">
        <f t="shared" si="388"/>
        <v>89.39</v>
      </c>
      <c r="M3422" s="48">
        <f t="shared" si="389"/>
        <v>88.19</v>
      </c>
      <c r="N3422" s="48">
        <f t="shared" si="390"/>
        <v>88.73</v>
      </c>
      <c r="O3422" s="49">
        <f t="shared" ca="1" si="393"/>
        <v>10304800</v>
      </c>
    </row>
    <row r="3423" spans="1:15" x14ac:dyDescent="0.25">
      <c r="A3423">
        <v>3408</v>
      </c>
      <c r="B3423" s="93">
        <v>37249</v>
      </c>
      <c r="C3423" s="48">
        <v>114.83000199999999</v>
      </c>
      <c r="D3423" s="48">
        <v>115.040001</v>
      </c>
      <c r="E3423" s="48">
        <v>114.610001</v>
      </c>
      <c r="F3423" s="48">
        <v>114.730003</v>
      </c>
      <c r="G3423" s="49">
        <v>5728800</v>
      </c>
      <c r="H3423" s="48">
        <v>88.248707999999993</v>
      </c>
      <c r="I3423" s="52">
        <f t="shared" si="391"/>
        <v>0.76918596437237086</v>
      </c>
      <c r="J3423" s="52">
        <f t="shared" ca="1" si="392"/>
        <v>1</v>
      </c>
      <c r="K3423" s="48">
        <f t="shared" si="387"/>
        <v>88.33</v>
      </c>
      <c r="L3423" s="48">
        <f t="shared" si="388"/>
        <v>88.49</v>
      </c>
      <c r="M3423" s="48">
        <f t="shared" si="389"/>
        <v>88.16</v>
      </c>
      <c r="N3423" s="48">
        <f t="shared" si="390"/>
        <v>88.25</v>
      </c>
      <c r="O3423" s="49">
        <f t="shared" ca="1" si="393"/>
        <v>5728800</v>
      </c>
    </row>
    <row r="3424" spans="1:15" x14ac:dyDescent="0.25">
      <c r="A3424">
        <v>3409</v>
      </c>
      <c r="B3424" s="93">
        <v>37246</v>
      </c>
      <c r="C3424" s="48">
        <v>115.029999</v>
      </c>
      <c r="D3424" s="48">
        <v>115.07</v>
      </c>
      <c r="E3424" s="48">
        <v>114.199997</v>
      </c>
      <c r="F3424" s="48">
        <v>114.949997</v>
      </c>
      <c r="G3424" s="49">
        <v>14037700</v>
      </c>
      <c r="H3424" s="48">
        <v>88.417923999999999</v>
      </c>
      <c r="I3424" s="52">
        <f t="shared" si="391"/>
        <v>0.76918596178823739</v>
      </c>
      <c r="J3424" s="52">
        <f t="shared" ca="1" si="392"/>
        <v>1</v>
      </c>
      <c r="K3424" s="48">
        <f t="shared" si="387"/>
        <v>88.48</v>
      </c>
      <c r="L3424" s="48">
        <f t="shared" si="388"/>
        <v>88.51</v>
      </c>
      <c r="M3424" s="48">
        <f t="shared" si="389"/>
        <v>87.84</v>
      </c>
      <c r="N3424" s="48">
        <f t="shared" si="390"/>
        <v>88.42</v>
      </c>
      <c r="O3424" s="49">
        <f t="shared" ca="1" si="393"/>
        <v>14037700</v>
      </c>
    </row>
    <row r="3425" spans="1:15" x14ac:dyDescent="0.25">
      <c r="A3425">
        <v>3410</v>
      </c>
      <c r="B3425" s="93">
        <v>37245</v>
      </c>
      <c r="C3425" s="48">
        <v>115.5</v>
      </c>
      <c r="D3425" s="48">
        <v>115.800003</v>
      </c>
      <c r="E3425" s="48">
        <v>114.550003</v>
      </c>
      <c r="F3425" s="48">
        <v>114.650002</v>
      </c>
      <c r="G3425" s="49">
        <v>14867900</v>
      </c>
      <c r="H3425" s="48">
        <v>87.884884</v>
      </c>
      <c r="I3425" s="52">
        <f t="shared" si="391"/>
        <v>0.76654934554645715</v>
      </c>
      <c r="J3425" s="52">
        <f t="shared" ca="1" si="392"/>
        <v>1</v>
      </c>
      <c r="K3425" s="48">
        <f t="shared" si="387"/>
        <v>88.54</v>
      </c>
      <c r="L3425" s="48">
        <f t="shared" si="388"/>
        <v>88.77</v>
      </c>
      <c r="M3425" s="48">
        <f t="shared" si="389"/>
        <v>87.81</v>
      </c>
      <c r="N3425" s="48">
        <f t="shared" si="390"/>
        <v>87.88</v>
      </c>
      <c r="O3425" s="49">
        <f t="shared" ca="1" si="393"/>
        <v>14867900</v>
      </c>
    </row>
    <row r="3426" spans="1:15" x14ac:dyDescent="0.25">
      <c r="A3426">
        <v>3411</v>
      </c>
      <c r="B3426" s="93">
        <v>37244</v>
      </c>
      <c r="C3426" s="48">
        <v>114.089996</v>
      </c>
      <c r="D3426" s="48">
        <v>115.91999800000001</v>
      </c>
      <c r="E3426" s="48">
        <v>114</v>
      </c>
      <c r="F3426" s="48">
        <v>115.790001</v>
      </c>
      <c r="G3426" s="49">
        <v>20143400</v>
      </c>
      <c r="H3426" s="48">
        <v>88.758750000000006</v>
      </c>
      <c r="I3426" s="52">
        <f t="shared" si="391"/>
        <v>0.76654934997366486</v>
      </c>
      <c r="J3426" s="52">
        <f t="shared" ca="1" si="392"/>
        <v>1</v>
      </c>
      <c r="K3426" s="48">
        <f t="shared" si="387"/>
        <v>87.46</v>
      </c>
      <c r="L3426" s="48">
        <f t="shared" si="388"/>
        <v>88.86</v>
      </c>
      <c r="M3426" s="48">
        <f t="shared" si="389"/>
        <v>87.39</v>
      </c>
      <c r="N3426" s="48">
        <f t="shared" si="390"/>
        <v>88.76</v>
      </c>
      <c r="O3426" s="49">
        <f t="shared" ca="1" si="393"/>
        <v>20143400</v>
      </c>
    </row>
    <row r="3427" spans="1:15" x14ac:dyDescent="0.25">
      <c r="A3427">
        <v>3412</v>
      </c>
      <c r="B3427" s="93">
        <v>37243</v>
      </c>
      <c r="C3427" s="48">
        <v>114.629997</v>
      </c>
      <c r="D3427" s="48">
        <v>115.150002</v>
      </c>
      <c r="E3427" s="48">
        <v>114.339996</v>
      </c>
      <c r="F3427" s="48">
        <v>114.980003</v>
      </c>
      <c r="G3427" s="49">
        <v>13663700</v>
      </c>
      <c r="H3427" s="48">
        <v>88.137846999999994</v>
      </c>
      <c r="I3427" s="52">
        <f t="shared" si="391"/>
        <v>0.7665493538037218</v>
      </c>
      <c r="J3427" s="52">
        <f t="shared" ca="1" si="392"/>
        <v>1</v>
      </c>
      <c r="K3427" s="48">
        <f t="shared" si="387"/>
        <v>87.87</v>
      </c>
      <c r="L3427" s="48">
        <f t="shared" si="388"/>
        <v>88.27</v>
      </c>
      <c r="M3427" s="48">
        <f t="shared" si="389"/>
        <v>87.65</v>
      </c>
      <c r="N3427" s="48">
        <f t="shared" si="390"/>
        <v>88.14</v>
      </c>
      <c r="O3427" s="49">
        <f t="shared" ca="1" si="393"/>
        <v>13663700</v>
      </c>
    </row>
    <row r="3428" spans="1:15" x14ac:dyDescent="0.25">
      <c r="A3428">
        <v>3413</v>
      </c>
      <c r="B3428" s="93">
        <v>37242</v>
      </c>
      <c r="C3428" s="48">
        <v>112.989998</v>
      </c>
      <c r="D3428" s="48">
        <v>114.360001</v>
      </c>
      <c r="E3428" s="48">
        <v>112.900002</v>
      </c>
      <c r="F3428" s="48">
        <v>114.300003</v>
      </c>
      <c r="G3428" s="49">
        <v>13925900</v>
      </c>
      <c r="H3428" s="48">
        <v>87.616592999999995</v>
      </c>
      <c r="I3428" s="52">
        <f t="shared" si="391"/>
        <v>0.76654934995933455</v>
      </c>
      <c r="J3428" s="52">
        <f t="shared" ca="1" si="392"/>
        <v>1</v>
      </c>
      <c r="K3428" s="48">
        <f t="shared" si="387"/>
        <v>86.61</v>
      </c>
      <c r="L3428" s="48">
        <f t="shared" si="388"/>
        <v>87.66</v>
      </c>
      <c r="M3428" s="48">
        <f t="shared" si="389"/>
        <v>86.54</v>
      </c>
      <c r="N3428" s="48">
        <f t="shared" si="390"/>
        <v>87.62</v>
      </c>
      <c r="O3428" s="49">
        <f t="shared" ca="1" si="393"/>
        <v>13925900</v>
      </c>
    </row>
    <row r="3429" spans="1:15" x14ac:dyDescent="0.25">
      <c r="A3429">
        <v>3414</v>
      </c>
      <c r="B3429" s="93">
        <v>37239</v>
      </c>
      <c r="C3429" s="48">
        <v>112.33000199999999</v>
      </c>
      <c r="D3429" s="48">
        <v>113.489998</v>
      </c>
      <c r="E3429" s="48">
        <v>112</v>
      </c>
      <c r="F3429" s="48">
        <v>113.129997</v>
      </c>
      <c r="G3429" s="49">
        <v>16721900</v>
      </c>
      <c r="H3429" s="48">
        <v>86.719725999999994</v>
      </c>
      <c r="I3429" s="52">
        <f t="shared" si="391"/>
        <v>0.76654935295366433</v>
      </c>
      <c r="J3429" s="52">
        <f t="shared" ca="1" si="392"/>
        <v>1</v>
      </c>
      <c r="K3429" s="48">
        <f t="shared" si="387"/>
        <v>86.11</v>
      </c>
      <c r="L3429" s="48">
        <f t="shared" si="388"/>
        <v>87</v>
      </c>
      <c r="M3429" s="48">
        <f t="shared" si="389"/>
        <v>85.85</v>
      </c>
      <c r="N3429" s="48">
        <f t="shared" si="390"/>
        <v>86.72</v>
      </c>
      <c r="O3429" s="49">
        <f t="shared" ca="1" si="393"/>
        <v>16721900</v>
      </c>
    </row>
    <row r="3430" spans="1:15" x14ac:dyDescent="0.25">
      <c r="A3430">
        <v>3415</v>
      </c>
      <c r="B3430" s="93">
        <v>37238</v>
      </c>
      <c r="C3430" s="48">
        <v>113.449997</v>
      </c>
      <c r="D3430" s="48">
        <v>113.699997</v>
      </c>
      <c r="E3430" s="48">
        <v>112.040001</v>
      </c>
      <c r="F3430" s="48">
        <v>112.05999799999999</v>
      </c>
      <c r="G3430" s="49">
        <v>19026700</v>
      </c>
      <c r="H3430" s="48">
        <v>85.899518</v>
      </c>
      <c r="I3430" s="52">
        <f t="shared" si="391"/>
        <v>0.76654934439674005</v>
      </c>
      <c r="J3430" s="52">
        <f t="shared" ca="1" si="392"/>
        <v>1</v>
      </c>
      <c r="K3430" s="48">
        <f t="shared" si="387"/>
        <v>86.97</v>
      </c>
      <c r="L3430" s="48">
        <f t="shared" si="388"/>
        <v>87.16</v>
      </c>
      <c r="M3430" s="48">
        <f t="shared" si="389"/>
        <v>85.88</v>
      </c>
      <c r="N3430" s="48">
        <f t="shared" si="390"/>
        <v>85.9</v>
      </c>
      <c r="O3430" s="49">
        <f t="shared" ca="1" si="393"/>
        <v>19026700</v>
      </c>
    </row>
    <row r="3431" spans="1:15" x14ac:dyDescent="0.25">
      <c r="A3431">
        <v>3416</v>
      </c>
      <c r="B3431" s="93">
        <v>37237</v>
      </c>
      <c r="C3431" s="48">
        <v>114.550003</v>
      </c>
      <c r="D3431" s="48">
        <v>114.779999</v>
      </c>
      <c r="E3431" s="48">
        <v>113.110001</v>
      </c>
      <c r="F3431" s="48">
        <v>114.279999</v>
      </c>
      <c r="G3431" s="49">
        <v>16171500</v>
      </c>
      <c r="H3431" s="48">
        <v>87.601258999999999</v>
      </c>
      <c r="I3431" s="52">
        <f t="shared" si="391"/>
        <v>0.76654935042482797</v>
      </c>
      <c r="J3431" s="52">
        <f t="shared" ca="1" si="392"/>
        <v>1</v>
      </c>
      <c r="K3431" s="48">
        <f t="shared" si="387"/>
        <v>87.81</v>
      </c>
      <c r="L3431" s="48">
        <f t="shared" si="388"/>
        <v>87.98</v>
      </c>
      <c r="M3431" s="48">
        <f t="shared" si="389"/>
        <v>86.7</v>
      </c>
      <c r="N3431" s="48">
        <f t="shared" si="390"/>
        <v>87.6</v>
      </c>
      <c r="O3431" s="49">
        <f t="shared" ca="1" si="393"/>
        <v>16171500</v>
      </c>
    </row>
    <row r="3432" spans="1:15" x14ac:dyDescent="0.25">
      <c r="A3432">
        <v>3417</v>
      </c>
      <c r="B3432" s="93">
        <v>37236</v>
      </c>
      <c r="C3432" s="48">
        <v>114.900002</v>
      </c>
      <c r="D3432" s="48">
        <v>115.720001</v>
      </c>
      <c r="E3432" s="48">
        <v>113.900002</v>
      </c>
      <c r="F3432" s="48">
        <v>114.150002</v>
      </c>
      <c r="G3432" s="49">
        <v>20833300</v>
      </c>
      <c r="H3432" s="48">
        <v>87.501609000000002</v>
      </c>
      <c r="I3432" s="52">
        <f t="shared" si="391"/>
        <v>0.76654934267981878</v>
      </c>
      <c r="J3432" s="52">
        <f t="shared" ca="1" si="392"/>
        <v>1</v>
      </c>
      <c r="K3432" s="48">
        <f t="shared" si="387"/>
        <v>88.08</v>
      </c>
      <c r="L3432" s="48">
        <f t="shared" si="388"/>
        <v>88.71</v>
      </c>
      <c r="M3432" s="48">
        <f t="shared" si="389"/>
        <v>87.31</v>
      </c>
      <c r="N3432" s="48">
        <f t="shared" si="390"/>
        <v>87.5</v>
      </c>
      <c r="O3432" s="49">
        <f t="shared" ca="1" si="393"/>
        <v>20833300</v>
      </c>
    </row>
    <row r="3433" spans="1:15" x14ac:dyDescent="0.25">
      <c r="A3433">
        <v>3418</v>
      </c>
      <c r="B3433" s="93">
        <v>37235</v>
      </c>
      <c r="C3433" s="48">
        <v>115.849998</v>
      </c>
      <c r="D3433" s="48">
        <v>116.389999</v>
      </c>
      <c r="E3433" s="48">
        <v>114.349998</v>
      </c>
      <c r="F3433" s="48">
        <v>114.379997</v>
      </c>
      <c r="G3433" s="49">
        <v>13862700</v>
      </c>
      <c r="H3433" s="48">
        <v>87.677912000000006</v>
      </c>
      <c r="I3433" s="52">
        <f t="shared" si="391"/>
        <v>0.76654934691071908</v>
      </c>
      <c r="J3433" s="52">
        <f t="shared" ca="1" si="392"/>
        <v>1</v>
      </c>
      <c r="K3433" s="48">
        <f t="shared" si="387"/>
        <v>88.8</v>
      </c>
      <c r="L3433" s="48">
        <f t="shared" si="388"/>
        <v>89.22</v>
      </c>
      <c r="M3433" s="48">
        <f t="shared" si="389"/>
        <v>87.65</v>
      </c>
      <c r="N3433" s="48">
        <f t="shared" si="390"/>
        <v>87.68</v>
      </c>
      <c r="O3433" s="49">
        <f t="shared" ca="1" si="393"/>
        <v>13862700</v>
      </c>
    </row>
    <row r="3434" spans="1:15" x14ac:dyDescent="0.25">
      <c r="A3434">
        <v>3419</v>
      </c>
      <c r="B3434" s="93">
        <v>37232</v>
      </c>
      <c r="C3434" s="48">
        <v>116.900002</v>
      </c>
      <c r="D3434" s="48">
        <v>117.089996</v>
      </c>
      <c r="E3434" s="48">
        <v>115.699997</v>
      </c>
      <c r="F3434" s="48">
        <v>116.55999799999999</v>
      </c>
      <c r="G3434" s="49">
        <v>18857800</v>
      </c>
      <c r="H3434" s="48">
        <v>89.348990000000001</v>
      </c>
      <c r="I3434" s="52">
        <f t="shared" si="391"/>
        <v>0.76654934396961816</v>
      </c>
      <c r="J3434" s="52">
        <f t="shared" ca="1" si="392"/>
        <v>1</v>
      </c>
      <c r="K3434" s="48">
        <f t="shared" si="387"/>
        <v>89.61</v>
      </c>
      <c r="L3434" s="48">
        <f t="shared" si="388"/>
        <v>89.76</v>
      </c>
      <c r="M3434" s="48">
        <f t="shared" si="389"/>
        <v>88.69</v>
      </c>
      <c r="N3434" s="48">
        <f t="shared" si="390"/>
        <v>89.35</v>
      </c>
      <c r="O3434" s="49">
        <f t="shared" ca="1" si="393"/>
        <v>18857800</v>
      </c>
    </row>
    <row r="3435" spans="1:15" x14ac:dyDescent="0.25">
      <c r="A3435">
        <v>3420</v>
      </c>
      <c r="B3435" s="93">
        <v>37231</v>
      </c>
      <c r="C3435" s="48">
        <v>117.339996</v>
      </c>
      <c r="D3435" s="48">
        <v>117.94000200000001</v>
      </c>
      <c r="E3435" s="48">
        <v>116.93</v>
      </c>
      <c r="F3435" s="48">
        <v>117.339996</v>
      </c>
      <c r="G3435" s="49">
        <v>17972900</v>
      </c>
      <c r="H3435" s="48">
        <v>89.946898000000004</v>
      </c>
      <c r="I3435" s="52">
        <f t="shared" si="391"/>
        <v>0.76654935287367831</v>
      </c>
      <c r="J3435" s="52">
        <f t="shared" ca="1" si="392"/>
        <v>1</v>
      </c>
      <c r="K3435" s="48">
        <f t="shared" si="387"/>
        <v>89.95</v>
      </c>
      <c r="L3435" s="48">
        <f t="shared" si="388"/>
        <v>90.41</v>
      </c>
      <c r="M3435" s="48">
        <f t="shared" si="389"/>
        <v>89.63</v>
      </c>
      <c r="N3435" s="48">
        <f t="shared" si="390"/>
        <v>89.95</v>
      </c>
      <c r="O3435" s="49">
        <f t="shared" ca="1" si="393"/>
        <v>17972900</v>
      </c>
    </row>
    <row r="3436" spans="1:15" x14ac:dyDescent="0.25">
      <c r="A3436">
        <v>3421</v>
      </c>
      <c r="B3436" s="93">
        <v>37230</v>
      </c>
      <c r="C3436" s="48">
        <v>115.610001</v>
      </c>
      <c r="D3436" s="48">
        <v>118</v>
      </c>
      <c r="E3436" s="48">
        <v>115.55999799999999</v>
      </c>
      <c r="F3436" s="48">
        <v>117.400002</v>
      </c>
      <c r="G3436" s="49">
        <v>25204000</v>
      </c>
      <c r="H3436" s="48">
        <v>89.992895000000004</v>
      </c>
      <c r="I3436" s="52">
        <f t="shared" si="391"/>
        <v>0.76654934809967046</v>
      </c>
      <c r="J3436" s="52">
        <f t="shared" ca="1" si="392"/>
        <v>1</v>
      </c>
      <c r="K3436" s="48">
        <f t="shared" si="387"/>
        <v>88.62</v>
      </c>
      <c r="L3436" s="48">
        <f t="shared" si="388"/>
        <v>90.45</v>
      </c>
      <c r="M3436" s="48">
        <f t="shared" si="389"/>
        <v>88.58</v>
      </c>
      <c r="N3436" s="48">
        <f t="shared" si="390"/>
        <v>89.99</v>
      </c>
      <c r="O3436" s="49">
        <f t="shared" ca="1" si="393"/>
        <v>25204000</v>
      </c>
    </row>
    <row r="3437" spans="1:15" x14ac:dyDescent="0.25">
      <c r="A3437">
        <v>3422</v>
      </c>
      <c r="B3437" s="93">
        <v>37229</v>
      </c>
      <c r="C3437" s="48">
        <v>113.91999800000001</v>
      </c>
      <c r="D3437" s="48">
        <v>115.300003</v>
      </c>
      <c r="E3437" s="48">
        <v>113.349998</v>
      </c>
      <c r="F3437" s="48">
        <v>115.290001</v>
      </c>
      <c r="G3437" s="49">
        <v>17239900</v>
      </c>
      <c r="H3437" s="48">
        <v>88.375474999999994</v>
      </c>
      <c r="I3437" s="52">
        <f t="shared" si="391"/>
        <v>0.76654934715457235</v>
      </c>
      <c r="J3437" s="52">
        <f t="shared" ca="1" si="392"/>
        <v>1</v>
      </c>
      <c r="K3437" s="48">
        <f t="shared" si="387"/>
        <v>87.33</v>
      </c>
      <c r="L3437" s="48">
        <f t="shared" si="388"/>
        <v>88.38</v>
      </c>
      <c r="M3437" s="48">
        <f t="shared" si="389"/>
        <v>86.89</v>
      </c>
      <c r="N3437" s="48">
        <f t="shared" si="390"/>
        <v>88.38</v>
      </c>
      <c r="O3437" s="49">
        <f t="shared" ca="1" si="393"/>
        <v>17239900</v>
      </c>
    </row>
    <row r="3438" spans="1:15" x14ac:dyDescent="0.25">
      <c r="A3438">
        <v>3423</v>
      </c>
      <c r="B3438" s="93">
        <v>37228</v>
      </c>
      <c r="C3438" s="48">
        <v>113.650002</v>
      </c>
      <c r="D3438" s="48">
        <v>114.08000199999999</v>
      </c>
      <c r="E3438" s="48">
        <v>113.010002</v>
      </c>
      <c r="F3438" s="48">
        <v>113.370003</v>
      </c>
      <c r="G3438" s="49">
        <v>15220400</v>
      </c>
      <c r="H3438" s="48">
        <v>86.903701999999996</v>
      </c>
      <c r="I3438" s="52">
        <f t="shared" si="391"/>
        <v>0.76654934903724048</v>
      </c>
      <c r="J3438" s="52">
        <f t="shared" ca="1" si="392"/>
        <v>1</v>
      </c>
      <c r="K3438" s="48">
        <f t="shared" si="387"/>
        <v>87.12</v>
      </c>
      <c r="L3438" s="48">
        <f t="shared" si="388"/>
        <v>87.45</v>
      </c>
      <c r="M3438" s="48">
        <f t="shared" si="389"/>
        <v>86.63</v>
      </c>
      <c r="N3438" s="48">
        <f t="shared" si="390"/>
        <v>86.9</v>
      </c>
      <c r="O3438" s="49">
        <f t="shared" ca="1" si="393"/>
        <v>15220400</v>
      </c>
    </row>
    <row r="3439" spans="1:15" x14ac:dyDescent="0.25">
      <c r="A3439">
        <v>3424</v>
      </c>
      <c r="B3439" s="93">
        <v>37225</v>
      </c>
      <c r="C3439" s="48">
        <v>114.400002</v>
      </c>
      <c r="D3439" s="48">
        <v>114.910004</v>
      </c>
      <c r="E3439" s="48">
        <v>114.019997</v>
      </c>
      <c r="F3439" s="48">
        <v>114.050003</v>
      </c>
      <c r="G3439" s="49">
        <v>13680300</v>
      </c>
      <c r="H3439" s="48">
        <v>87.424955999999995</v>
      </c>
      <c r="I3439" s="52">
        <f t="shared" si="391"/>
        <v>0.76654935291847381</v>
      </c>
      <c r="J3439" s="52">
        <f t="shared" ca="1" si="392"/>
        <v>1</v>
      </c>
      <c r="K3439" s="48">
        <f t="shared" si="387"/>
        <v>87.69</v>
      </c>
      <c r="L3439" s="48">
        <f t="shared" si="388"/>
        <v>88.08</v>
      </c>
      <c r="M3439" s="48">
        <f t="shared" si="389"/>
        <v>87.4</v>
      </c>
      <c r="N3439" s="48">
        <f t="shared" si="390"/>
        <v>87.42</v>
      </c>
      <c r="O3439" s="49">
        <f t="shared" ca="1" si="393"/>
        <v>13680300</v>
      </c>
    </row>
    <row r="3440" spans="1:15" x14ac:dyDescent="0.25">
      <c r="A3440">
        <v>3425</v>
      </c>
      <c r="B3440" s="93">
        <v>37224</v>
      </c>
      <c r="C3440" s="48">
        <v>113.660004</v>
      </c>
      <c r="D3440" s="48">
        <v>114.91999800000001</v>
      </c>
      <c r="E3440" s="48">
        <v>113</v>
      </c>
      <c r="F3440" s="48">
        <v>114.870003</v>
      </c>
      <c r="G3440" s="49">
        <v>16354700</v>
      </c>
      <c r="H3440" s="48">
        <v>88.053526000000005</v>
      </c>
      <c r="I3440" s="52">
        <f t="shared" si="391"/>
        <v>0.76654934883217518</v>
      </c>
      <c r="J3440" s="52">
        <f t="shared" ca="1" si="392"/>
        <v>1</v>
      </c>
      <c r="K3440" s="48">
        <f t="shared" si="387"/>
        <v>87.13</v>
      </c>
      <c r="L3440" s="48">
        <f t="shared" si="388"/>
        <v>88.09</v>
      </c>
      <c r="M3440" s="48">
        <f t="shared" si="389"/>
        <v>86.62</v>
      </c>
      <c r="N3440" s="48">
        <f t="shared" si="390"/>
        <v>88.05</v>
      </c>
      <c r="O3440" s="49">
        <f t="shared" ca="1" si="393"/>
        <v>16354700</v>
      </c>
    </row>
    <row r="3441" spans="1:15" x14ac:dyDescent="0.25">
      <c r="A3441">
        <v>3426</v>
      </c>
      <c r="B3441" s="93">
        <v>37223</v>
      </c>
      <c r="C3441" s="48">
        <v>114.739998</v>
      </c>
      <c r="D3441" s="48">
        <v>115.16999800000001</v>
      </c>
      <c r="E3441" s="48">
        <v>113.25</v>
      </c>
      <c r="F3441" s="48">
        <v>113.339996</v>
      </c>
      <c r="G3441" s="49">
        <v>20195500</v>
      </c>
      <c r="H3441" s="48">
        <v>86.880700000000004</v>
      </c>
      <c r="I3441" s="52">
        <f t="shared" si="391"/>
        <v>0.76654934768128991</v>
      </c>
      <c r="J3441" s="52">
        <f t="shared" ca="1" si="392"/>
        <v>1</v>
      </c>
      <c r="K3441" s="48">
        <f t="shared" si="387"/>
        <v>87.95</v>
      </c>
      <c r="L3441" s="48">
        <f t="shared" si="388"/>
        <v>88.28</v>
      </c>
      <c r="M3441" s="48">
        <f t="shared" si="389"/>
        <v>86.81</v>
      </c>
      <c r="N3441" s="48">
        <f t="shared" si="390"/>
        <v>86.88</v>
      </c>
      <c r="O3441" s="49">
        <f t="shared" ca="1" si="393"/>
        <v>20195500</v>
      </c>
    </row>
    <row r="3442" spans="1:15" x14ac:dyDescent="0.25">
      <c r="A3442">
        <v>3427</v>
      </c>
      <c r="B3442" s="93">
        <v>37222</v>
      </c>
      <c r="C3442" s="48">
        <v>115.620003</v>
      </c>
      <c r="D3442" s="48">
        <v>116.900002</v>
      </c>
      <c r="E3442" s="48">
        <v>114.089996</v>
      </c>
      <c r="F3442" s="48">
        <v>115.43</v>
      </c>
      <c r="G3442" s="49">
        <v>19261400</v>
      </c>
      <c r="H3442" s="48">
        <v>88.482792000000003</v>
      </c>
      <c r="I3442" s="52">
        <f t="shared" si="391"/>
        <v>0.76654935458719564</v>
      </c>
      <c r="J3442" s="52">
        <f t="shared" ca="1" si="392"/>
        <v>1</v>
      </c>
      <c r="K3442" s="48">
        <f t="shared" si="387"/>
        <v>88.63</v>
      </c>
      <c r="L3442" s="48">
        <f t="shared" si="388"/>
        <v>89.61</v>
      </c>
      <c r="M3442" s="48">
        <f t="shared" si="389"/>
        <v>87.46</v>
      </c>
      <c r="N3442" s="48">
        <f t="shared" si="390"/>
        <v>88.48</v>
      </c>
      <c r="O3442" s="49">
        <f t="shared" ca="1" si="393"/>
        <v>19261400</v>
      </c>
    </row>
    <row r="3443" spans="1:15" x14ac:dyDescent="0.25">
      <c r="A3443">
        <v>3428</v>
      </c>
      <c r="B3443" s="93">
        <v>37221</v>
      </c>
      <c r="C3443" s="48">
        <v>115.75</v>
      </c>
      <c r="D3443" s="48">
        <v>116.339996</v>
      </c>
      <c r="E3443" s="48">
        <v>115.07</v>
      </c>
      <c r="F3443" s="48">
        <v>115.93</v>
      </c>
      <c r="G3443" s="49">
        <v>13726000</v>
      </c>
      <c r="H3443" s="48">
        <v>88.866066000000004</v>
      </c>
      <c r="I3443" s="52">
        <f t="shared" si="391"/>
        <v>0.7665493487449323</v>
      </c>
      <c r="J3443" s="52">
        <f t="shared" ca="1" si="392"/>
        <v>1</v>
      </c>
      <c r="K3443" s="48">
        <f t="shared" si="387"/>
        <v>88.73</v>
      </c>
      <c r="L3443" s="48">
        <f t="shared" si="388"/>
        <v>89.18</v>
      </c>
      <c r="M3443" s="48">
        <f t="shared" si="389"/>
        <v>88.21</v>
      </c>
      <c r="N3443" s="48">
        <f t="shared" si="390"/>
        <v>88.87</v>
      </c>
      <c r="O3443" s="49">
        <f t="shared" ca="1" si="393"/>
        <v>13726000</v>
      </c>
    </row>
    <row r="3444" spans="1:15" x14ac:dyDescent="0.25">
      <c r="A3444">
        <v>3429</v>
      </c>
      <c r="B3444" s="93">
        <v>37218</v>
      </c>
      <c r="C3444" s="48">
        <v>114.040001</v>
      </c>
      <c r="D3444" s="48">
        <v>115.75</v>
      </c>
      <c r="E3444" s="48">
        <v>114</v>
      </c>
      <c r="F3444" s="48">
        <v>115.68</v>
      </c>
      <c r="G3444" s="49">
        <v>6717100</v>
      </c>
      <c r="H3444" s="48">
        <v>88.674429000000003</v>
      </c>
      <c r="I3444" s="52">
        <f t="shared" si="391"/>
        <v>0.76654935165975102</v>
      </c>
      <c r="J3444" s="52">
        <f t="shared" ca="1" si="392"/>
        <v>1</v>
      </c>
      <c r="K3444" s="48">
        <f t="shared" si="387"/>
        <v>87.42</v>
      </c>
      <c r="L3444" s="48">
        <f t="shared" si="388"/>
        <v>88.73</v>
      </c>
      <c r="M3444" s="48">
        <f t="shared" si="389"/>
        <v>87.39</v>
      </c>
      <c r="N3444" s="48">
        <f t="shared" si="390"/>
        <v>88.67</v>
      </c>
      <c r="O3444" s="49">
        <f t="shared" ca="1" si="393"/>
        <v>6717100</v>
      </c>
    </row>
    <row r="3445" spans="1:15" x14ac:dyDescent="0.25">
      <c r="A3445">
        <v>3430</v>
      </c>
      <c r="B3445" s="93">
        <v>37216</v>
      </c>
      <c r="C3445" s="48">
        <v>114.5</v>
      </c>
      <c r="D3445" s="48">
        <v>114.66999800000001</v>
      </c>
      <c r="E3445" s="48">
        <v>113.510002</v>
      </c>
      <c r="F3445" s="48">
        <v>114.040001</v>
      </c>
      <c r="G3445" s="49">
        <v>11470200</v>
      </c>
      <c r="H3445" s="48">
        <v>87.417287999999999</v>
      </c>
      <c r="I3445" s="52">
        <f t="shared" si="391"/>
        <v>0.76654934438311695</v>
      </c>
      <c r="J3445" s="52">
        <f t="shared" ca="1" si="392"/>
        <v>1</v>
      </c>
      <c r="K3445" s="48">
        <f t="shared" si="387"/>
        <v>87.77</v>
      </c>
      <c r="L3445" s="48">
        <f t="shared" si="388"/>
        <v>87.9</v>
      </c>
      <c r="M3445" s="48">
        <f t="shared" si="389"/>
        <v>87.01</v>
      </c>
      <c r="N3445" s="48">
        <f t="shared" si="390"/>
        <v>87.42</v>
      </c>
      <c r="O3445" s="49">
        <f t="shared" ca="1" si="393"/>
        <v>11470200</v>
      </c>
    </row>
    <row r="3446" spans="1:15" x14ac:dyDescent="0.25">
      <c r="A3446">
        <v>3431</v>
      </c>
      <c r="B3446" s="93">
        <v>37215</v>
      </c>
      <c r="C3446" s="48">
        <v>115.370003</v>
      </c>
      <c r="D3446" s="48">
        <v>115.800003</v>
      </c>
      <c r="E3446" s="48">
        <v>114.639999</v>
      </c>
      <c r="F3446" s="48">
        <v>114.800003</v>
      </c>
      <c r="G3446" s="49">
        <v>16209700</v>
      </c>
      <c r="H3446" s="48">
        <v>87.999868000000006</v>
      </c>
      <c r="I3446" s="52">
        <f t="shared" si="391"/>
        <v>0.76654935279052216</v>
      </c>
      <c r="J3446" s="52">
        <f t="shared" ca="1" si="392"/>
        <v>1</v>
      </c>
      <c r="K3446" s="48">
        <f t="shared" si="387"/>
        <v>88.44</v>
      </c>
      <c r="L3446" s="48">
        <f t="shared" si="388"/>
        <v>88.77</v>
      </c>
      <c r="M3446" s="48">
        <f t="shared" si="389"/>
        <v>87.88</v>
      </c>
      <c r="N3446" s="48">
        <f t="shared" si="390"/>
        <v>88</v>
      </c>
      <c r="O3446" s="49">
        <f t="shared" ca="1" si="393"/>
        <v>16209700</v>
      </c>
    </row>
    <row r="3447" spans="1:15" x14ac:dyDescent="0.25">
      <c r="A3447">
        <v>3432</v>
      </c>
      <c r="B3447" s="93">
        <v>37214</v>
      </c>
      <c r="C3447" s="48">
        <v>114.91999800000001</v>
      </c>
      <c r="D3447" s="48">
        <v>115.849998</v>
      </c>
      <c r="E3447" s="48">
        <v>114.449997</v>
      </c>
      <c r="F3447" s="48">
        <v>115.769997</v>
      </c>
      <c r="G3447" s="49">
        <v>13625400</v>
      </c>
      <c r="H3447" s="48">
        <v>88.743415999999996</v>
      </c>
      <c r="I3447" s="52">
        <f t="shared" si="391"/>
        <v>0.76654935043316963</v>
      </c>
      <c r="J3447" s="52">
        <f t="shared" ca="1" si="392"/>
        <v>1</v>
      </c>
      <c r="K3447" s="48">
        <f t="shared" si="387"/>
        <v>88.09</v>
      </c>
      <c r="L3447" s="48">
        <f t="shared" si="388"/>
        <v>88.8</v>
      </c>
      <c r="M3447" s="48">
        <f t="shared" si="389"/>
        <v>87.73</v>
      </c>
      <c r="N3447" s="48">
        <f t="shared" si="390"/>
        <v>88.74</v>
      </c>
      <c r="O3447" s="49">
        <f t="shared" ca="1" si="393"/>
        <v>13625400</v>
      </c>
    </row>
    <row r="3448" spans="1:15" x14ac:dyDescent="0.25">
      <c r="A3448">
        <v>3433</v>
      </c>
      <c r="B3448" s="93">
        <v>37211</v>
      </c>
      <c r="C3448" s="48">
        <v>115.08000199999999</v>
      </c>
      <c r="D3448" s="48">
        <v>115.099998</v>
      </c>
      <c r="E3448" s="48">
        <v>113.400002</v>
      </c>
      <c r="F3448" s="48">
        <v>114.360001</v>
      </c>
      <c r="G3448" s="49">
        <v>18134900</v>
      </c>
      <c r="H3448" s="48">
        <v>87.662583999999995</v>
      </c>
      <c r="I3448" s="52">
        <f t="shared" si="391"/>
        <v>0.76654934621765169</v>
      </c>
      <c r="J3448" s="52">
        <f t="shared" ca="1" si="392"/>
        <v>1</v>
      </c>
      <c r="K3448" s="48">
        <f t="shared" si="387"/>
        <v>88.21</v>
      </c>
      <c r="L3448" s="48">
        <f t="shared" si="388"/>
        <v>88.23</v>
      </c>
      <c r="M3448" s="48">
        <f t="shared" si="389"/>
        <v>86.93</v>
      </c>
      <c r="N3448" s="48">
        <f t="shared" si="390"/>
        <v>87.66</v>
      </c>
      <c r="O3448" s="49">
        <f t="shared" ca="1" si="393"/>
        <v>18134900</v>
      </c>
    </row>
    <row r="3449" spans="1:15" x14ac:dyDescent="0.25">
      <c r="A3449">
        <v>3434</v>
      </c>
      <c r="B3449" s="93">
        <v>37210</v>
      </c>
      <c r="C3449" s="48">
        <v>114.370003</v>
      </c>
      <c r="D3449" s="48">
        <v>115.18</v>
      </c>
      <c r="E3449" s="48">
        <v>113.93</v>
      </c>
      <c r="F3449" s="48">
        <v>114.870003</v>
      </c>
      <c r="G3449" s="49">
        <v>19470200</v>
      </c>
      <c r="H3449" s="48">
        <v>88.053526000000005</v>
      </c>
      <c r="I3449" s="52">
        <f t="shared" si="391"/>
        <v>0.76654934883217518</v>
      </c>
      <c r="J3449" s="52">
        <f t="shared" ca="1" si="392"/>
        <v>1</v>
      </c>
      <c r="K3449" s="48">
        <f t="shared" si="387"/>
        <v>87.67</v>
      </c>
      <c r="L3449" s="48">
        <f t="shared" si="388"/>
        <v>88.29</v>
      </c>
      <c r="M3449" s="48">
        <f t="shared" si="389"/>
        <v>87.33</v>
      </c>
      <c r="N3449" s="48">
        <f t="shared" si="390"/>
        <v>88.05</v>
      </c>
      <c r="O3449" s="49">
        <f t="shared" ca="1" si="393"/>
        <v>19470200</v>
      </c>
    </row>
    <row r="3450" spans="1:15" x14ac:dyDescent="0.25">
      <c r="A3450">
        <v>3435</v>
      </c>
      <c r="B3450" s="93">
        <v>37209</v>
      </c>
      <c r="C3450" s="48">
        <v>115.16999800000001</v>
      </c>
      <c r="D3450" s="48">
        <v>115.400002</v>
      </c>
      <c r="E3450" s="48">
        <v>113.709999</v>
      </c>
      <c r="F3450" s="48">
        <v>114.660004</v>
      </c>
      <c r="G3450" s="49">
        <v>17571300</v>
      </c>
      <c r="H3450" s="48">
        <v>87.892550999999997</v>
      </c>
      <c r="I3450" s="52">
        <f t="shared" si="391"/>
        <v>0.76654934531486674</v>
      </c>
      <c r="J3450" s="52">
        <f t="shared" ca="1" si="392"/>
        <v>1</v>
      </c>
      <c r="K3450" s="48">
        <f t="shared" si="387"/>
        <v>88.28</v>
      </c>
      <c r="L3450" s="48">
        <f t="shared" si="388"/>
        <v>88.46</v>
      </c>
      <c r="M3450" s="48">
        <f t="shared" si="389"/>
        <v>87.16</v>
      </c>
      <c r="N3450" s="48">
        <f t="shared" si="390"/>
        <v>87.89</v>
      </c>
      <c r="O3450" s="49">
        <f t="shared" ca="1" si="393"/>
        <v>17571300</v>
      </c>
    </row>
    <row r="3451" spans="1:15" x14ac:dyDescent="0.25">
      <c r="A3451">
        <v>3436</v>
      </c>
      <c r="B3451" s="93">
        <v>37208</v>
      </c>
      <c r="C3451" s="48">
        <v>113.44000200000001</v>
      </c>
      <c r="D3451" s="48">
        <v>114.550003</v>
      </c>
      <c r="E3451" s="48">
        <v>113.18</v>
      </c>
      <c r="F3451" s="48">
        <v>114.550003</v>
      </c>
      <c r="G3451" s="49">
        <v>15296200</v>
      </c>
      <c r="H3451" s="48">
        <v>87.808229999999995</v>
      </c>
      <c r="I3451" s="52">
        <f t="shared" si="391"/>
        <v>0.76654934701311173</v>
      </c>
      <c r="J3451" s="52">
        <f t="shared" ca="1" si="392"/>
        <v>1</v>
      </c>
      <c r="K3451" s="48">
        <f t="shared" si="387"/>
        <v>86.96</v>
      </c>
      <c r="L3451" s="48">
        <f t="shared" si="388"/>
        <v>87.81</v>
      </c>
      <c r="M3451" s="48">
        <f t="shared" si="389"/>
        <v>86.76</v>
      </c>
      <c r="N3451" s="48">
        <f t="shared" si="390"/>
        <v>87.81</v>
      </c>
      <c r="O3451" s="49">
        <f t="shared" ca="1" si="393"/>
        <v>15296200</v>
      </c>
    </row>
    <row r="3452" spans="1:15" x14ac:dyDescent="0.25">
      <c r="A3452">
        <v>3437</v>
      </c>
      <c r="B3452" s="93">
        <v>37207</v>
      </c>
      <c r="C3452" s="48">
        <v>111</v>
      </c>
      <c r="D3452" s="48">
        <v>112.650002</v>
      </c>
      <c r="E3452" s="48">
        <v>110</v>
      </c>
      <c r="F3452" s="48">
        <v>112.029999</v>
      </c>
      <c r="G3452" s="49">
        <v>26068800</v>
      </c>
      <c r="H3452" s="48">
        <v>85.876523000000006</v>
      </c>
      <c r="I3452" s="52">
        <f t="shared" si="391"/>
        <v>0.76654935076809205</v>
      </c>
      <c r="J3452" s="52">
        <f t="shared" ca="1" si="392"/>
        <v>1</v>
      </c>
      <c r="K3452" s="48">
        <f t="shared" si="387"/>
        <v>85.09</v>
      </c>
      <c r="L3452" s="48">
        <f t="shared" si="388"/>
        <v>86.35</v>
      </c>
      <c r="M3452" s="48">
        <f t="shared" si="389"/>
        <v>84.32</v>
      </c>
      <c r="N3452" s="48">
        <f t="shared" si="390"/>
        <v>85.88</v>
      </c>
      <c r="O3452" s="49">
        <f t="shared" ca="1" si="393"/>
        <v>26068800</v>
      </c>
    </row>
    <row r="3453" spans="1:15" x14ac:dyDescent="0.25">
      <c r="A3453">
        <v>3438</v>
      </c>
      <c r="B3453" s="93">
        <v>37204</v>
      </c>
      <c r="C3453" s="48">
        <v>112.25</v>
      </c>
      <c r="D3453" s="48">
        <v>112.959999</v>
      </c>
      <c r="E3453" s="48">
        <v>111.44000200000001</v>
      </c>
      <c r="F3453" s="48">
        <v>112.720001</v>
      </c>
      <c r="G3453" s="49">
        <v>15895800</v>
      </c>
      <c r="H3453" s="48">
        <v>86.405444000000003</v>
      </c>
      <c r="I3453" s="52">
        <f t="shared" si="391"/>
        <v>0.76654935444863959</v>
      </c>
      <c r="J3453" s="52">
        <f t="shared" ca="1" si="392"/>
        <v>1</v>
      </c>
      <c r="K3453" s="48">
        <f t="shared" si="387"/>
        <v>86.05</v>
      </c>
      <c r="L3453" s="48">
        <f t="shared" si="388"/>
        <v>86.59</v>
      </c>
      <c r="M3453" s="48">
        <f t="shared" si="389"/>
        <v>85.42</v>
      </c>
      <c r="N3453" s="48">
        <f t="shared" si="390"/>
        <v>86.41</v>
      </c>
      <c r="O3453" s="49">
        <f t="shared" ca="1" si="393"/>
        <v>15895800</v>
      </c>
    </row>
    <row r="3454" spans="1:15" x14ac:dyDescent="0.25">
      <c r="A3454">
        <v>3439</v>
      </c>
      <c r="B3454" s="93">
        <v>37203</v>
      </c>
      <c r="C3454" s="48">
        <v>112.870003</v>
      </c>
      <c r="D3454" s="48">
        <v>114.08000199999999</v>
      </c>
      <c r="E3454" s="48">
        <v>111.900002</v>
      </c>
      <c r="F3454" s="48">
        <v>112.599998</v>
      </c>
      <c r="G3454" s="49">
        <v>22563500</v>
      </c>
      <c r="H3454" s="48">
        <v>86.313456000000002</v>
      </c>
      <c r="I3454" s="52">
        <f t="shared" si="391"/>
        <v>0.76654935642183586</v>
      </c>
      <c r="J3454" s="52">
        <f t="shared" ca="1" si="392"/>
        <v>1</v>
      </c>
      <c r="K3454" s="48">
        <f t="shared" si="387"/>
        <v>86.52</v>
      </c>
      <c r="L3454" s="48">
        <f t="shared" si="388"/>
        <v>87.45</v>
      </c>
      <c r="M3454" s="48">
        <f t="shared" si="389"/>
        <v>85.78</v>
      </c>
      <c r="N3454" s="48">
        <f t="shared" si="390"/>
        <v>86.31</v>
      </c>
      <c r="O3454" s="49">
        <f t="shared" ca="1" si="393"/>
        <v>22563500</v>
      </c>
    </row>
    <row r="3455" spans="1:15" x14ac:dyDescent="0.25">
      <c r="A3455">
        <v>3440</v>
      </c>
      <c r="B3455" s="93">
        <v>37202</v>
      </c>
      <c r="C3455" s="48">
        <v>111.769997</v>
      </c>
      <c r="D3455" s="48">
        <v>113.120003</v>
      </c>
      <c r="E3455" s="48">
        <v>111.639999</v>
      </c>
      <c r="F3455" s="48">
        <v>112.25</v>
      </c>
      <c r="G3455" s="49">
        <v>19716000</v>
      </c>
      <c r="H3455" s="48">
        <v>86.045164</v>
      </c>
      <c r="I3455" s="52">
        <f t="shared" si="391"/>
        <v>0.76654934521158125</v>
      </c>
      <c r="J3455" s="52">
        <f t="shared" ca="1" si="392"/>
        <v>1</v>
      </c>
      <c r="K3455" s="48">
        <f t="shared" si="387"/>
        <v>85.68</v>
      </c>
      <c r="L3455" s="48">
        <f t="shared" si="388"/>
        <v>86.71</v>
      </c>
      <c r="M3455" s="48">
        <f t="shared" si="389"/>
        <v>85.58</v>
      </c>
      <c r="N3455" s="48">
        <f t="shared" si="390"/>
        <v>86.05</v>
      </c>
      <c r="O3455" s="49">
        <f t="shared" ca="1" si="393"/>
        <v>19716000</v>
      </c>
    </row>
    <row r="3456" spans="1:15" x14ac:dyDescent="0.25">
      <c r="A3456">
        <v>3441</v>
      </c>
      <c r="B3456" s="93">
        <v>37201</v>
      </c>
      <c r="C3456" s="48">
        <v>110.349998</v>
      </c>
      <c r="D3456" s="48">
        <v>112.480003</v>
      </c>
      <c r="E3456" s="48">
        <v>109.849998</v>
      </c>
      <c r="F3456" s="48">
        <v>112.400002</v>
      </c>
      <c r="G3456" s="49">
        <v>23245800</v>
      </c>
      <c r="H3456" s="48">
        <v>86.160148000000007</v>
      </c>
      <c r="I3456" s="52">
        <f t="shared" si="391"/>
        <v>0.76654934579093692</v>
      </c>
      <c r="J3456" s="52">
        <f t="shared" ca="1" si="392"/>
        <v>1</v>
      </c>
      <c r="K3456" s="48">
        <f t="shared" si="387"/>
        <v>84.59</v>
      </c>
      <c r="L3456" s="48">
        <f t="shared" si="388"/>
        <v>86.22</v>
      </c>
      <c r="M3456" s="48">
        <f t="shared" si="389"/>
        <v>84.21</v>
      </c>
      <c r="N3456" s="48">
        <f t="shared" si="390"/>
        <v>86.16</v>
      </c>
      <c r="O3456" s="49">
        <f t="shared" ca="1" si="393"/>
        <v>23245800</v>
      </c>
    </row>
    <row r="3457" spans="1:15" x14ac:dyDescent="0.25">
      <c r="A3457">
        <v>3442</v>
      </c>
      <c r="B3457" s="93">
        <v>37200</v>
      </c>
      <c r="C3457" s="48">
        <v>110.120003</v>
      </c>
      <c r="D3457" s="48">
        <v>111.089996</v>
      </c>
      <c r="E3457" s="48">
        <v>109.949997</v>
      </c>
      <c r="F3457" s="48">
        <v>110.68</v>
      </c>
      <c r="G3457" s="49">
        <v>15929500</v>
      </c>
      <c r="H3457" s="48">
        <v>84.841682000000006</v>
      </c>
      <c r="I3457" s="52">
        <f t="shared" si="391"/>
        <v>0.76654934947596676</v>
      </c>
      <c r="J3457" s="52">
        <f t="shared" ca="1" si="392"/>
        <v>1</v>
      </c>
      <c r="K3457" s="48">
        <f t="shared" si="387"/>
        <v>84.41</v>
      </c>
      <c r="L3457" s="48">
        <f t="shared" si="388"/>
        <v>85.16</v>
      </c>
      <c r="M3457" s="48">
        <f t="shared" si="389"/>
        <v>84.28</v>
      </c>
      <c r="N3457" s="48">
        <f t="shared" si="390"/>
        <v>84.84</v>
      </c>
      <c r="O3457" s="49">
        <f t="shared" ca="1" si="393"/>
        <v>15929500</v>
      </c>
    </row>
    <row r="3458" spans="1:15" x14ac:dyDescent="0.25">
      <c r="A3458">
        <v>3443</v>
      </c>
      <c r="B3458" s="93">
        <v>37197</v>
      </c>
      <c r="C3458" s="48">
        <v>108.44000200000001</v>
      </c>
      <c r="D3458" s="48">
        <v>109.379997</v>
      </c>
      <c r="E3458" s="48">
        <v>107.870003</v>
      </c>
      <c r="F3458" s="48">
        <v>109.25</v>
      </c>
      <c r="G3458" s="49">
        <v>17575900</v>
      </c>
      <c r="H3458" s="48">
        <v>83.745515999999995</v>
      </c>
      <c r="I3458" s="52">
        <f t="shared" si="391"/>
        <v>0.76654934553775744</v>
      </c>
      <c r="J3458" s="52">
        <f t="shared" ca="1" si="392"/>
        <v>1</v>
      </c>
      <c r="K3458" s="48">
        <f t="shared" si="387"/>
        <v>83.12</v>
      </c>
      <c r="L3458" s="48">
        <f t="shared" si="388"/>
        <v>83.85</v>
      </c>
      <c r="M3458" s="48">
        <f t="shared" si="389"/>
        <v>82.69</v>
      </c>
      <c r="N3458" s="48">
        <f t="shared" si="390"/>
        <v>83.75</v>
      </c>
      <c r="O3458" s="49">
        <f t="shared" ca="1" si="393"/>
        <v>17575900</v>
      </c>
    </row>
    <row r="3459" spans="1:15" x14ac:dyDescent="0.25">
      <c r="A3459">
        <v>3444</v>
      </c>
      <c r="B3459" s="93">
        <v>37196</v>
      </c>
      <c r="C3459" s="48">
        <v>106.599998</v>
      </c>
      <c r="D3459" s="48">
        <v>109.010002</v>
      </c>
      <c r="E3459" s="48">
        <v>105.699997</v>
      </c>
      <c r="F3459" s="48">
        <v>108.510002</v>
      </c>
      <c r="G3459" s="49">
        <v>29806800</v>
      </c>
      <c r="H3459" s="48">
        <v>83.178270999999995</v>
      </c>
      <c r="I3459" s="52">
        <f t="shared" si="391"/>
        <v>0.76654934537739661</v>
      </c>
      <c r="J3459" s="52">
        <f t="shared" ca="1" si="392"/>
        <v>1</v>
      </c>
      <c r="K3459" s="48">
        <f t="shared" si="387"/>
        <v>81.709999999999994</v>
      </c>
      <c r="L3459" s="48">
        <f t="shared" si="388"/>
        <v>83.56</v>
      </c>
      <c r="M3459" s="48">
        <f t="shared" si="389"/>
        <v>81.02</v>
      </c>
      <c r="N3459" s="48">
        <f t="shared" si="390"/>
        <v>83.18</v>
      </c>
      <c r="O3459" s="49">
        <f t="shared" ca="1" si="393"/>
        <v>29806800</v>
      </c>
    </row>
    <row r="3460" spans="1:15" x14ac:dyDescent="0.25">
      <c r="A3460">
        <v>3445</v>
      </c>
      <c r="B3460" s="93">
        <v>37195</v>
      </c>
      <c r="C3460" s="48">
        <v>106.900002</v>
      </c>
      <c r="D3460" s="48">
        <v>107.860001</v>
      </c>
      <c r="E3460" s="48">
        <v>105.800003</v>
      </c>
      <c r="F3460" s="48">
        <v>105.800003</v>
      </c>
      <c r="G3460" s="49">
        <v>28124200</v>
      </c>
      <c r="H3460" s="48">
        <v>81.100922999999995</v>
      </c>
      <c r="I3460" s="52">
        <f t="shared" si="391"/>
        <v>0.76654934499387484</v>
      </c>
      <c r="J3460" s="52">
        <f t="shared" ca="1" si="392"/>
        <v>1</v>
      </c>
      <c r="K3460" s="48">
        <f t="shared" si="387"/>
        <v>81.94</v>
      </c>
      <c r="L3460" s="48">
        <f t="shared" si="388"/>
        <v>82.68</v>
      </c>
      <c r="M3460" s="48">
        <f t="shared" si="389"/>
        <v>81.099999999999994</v>
      </c>
      <c r="N3460" s="48">
        <f t="shared" si="390"/>
        <v>81.099999999999994</v>
      </c>
      <c r="O3460" s="49">
        <f t="shared" ca="1" si="393"/>
        <v>28124200</v>
      </c>
    </row>
    <row r="3461" spans="1:15" x14ac:dyDescent="0.25">
      <c r="A3461">
        <v>3446</v>
      </c>
      <c r="B3461" s="93">
        <v>37194</v>
      </c>
      <c r="C3461" s="48">
        <v>107.349998</v>
      </c>
      <c r="D3461" s="48">
        <v>107.699997</v>
      </c>
      <c r="E3461" s="48">
        <v>105.55999799999999</v>
      </c>
      <c r="F3461" s="48">
        <v>106.160004</v>
      </c>
      <c r="G3461" s="49">
        <v>26178600</v>
      </c>
      <c r="H3461" s="48">
        <v>81.376881999999995</v>
      </c>
      <c r="I3461" s="52">
        <f t="shared" si="391"/>
        <v>0.76654934941411634</v>
      </c>
      <c r="J3461" s="52">
        <f t="shared" ca="1" si="392"/>
        <v>1</v>
      </c>
      <c r="K3461" s="48">
        <f t="shared" si="387"/>
        <v>82.29</v>
      </c>
      <c r="L3461" s="48">
        <f t="shared" si="388"/>
        <v>82.56</v>
      </c>
      <c r="M3461" s="48">
        <f t="shared" si="389"/>
        <v>80.92</v>
      </c>
      <c r="N3461" s="48">
        <f t="shared" si="390"/>
        <v>81.38</v>
      </c>
      <c r="O3461" s="49">
        <f t="shared" ca="1" si="393"/>
        <v>26178600</v>
      </c>
    </row>
    <row r="3462" spans="1:15" x14ac:dyDescent="0.25">
      <c r="A3462">
        <v>3447</v>
      </c>
      <c r="B3462" s="93">
        <v>37193</v>
      </c>
      <c r="C3462" s="48">
        <v>110.160004</v>
      </c>
      <c r="D3462" s="48">
        <v>110.550003</v>
      </c>
      <c r="E3462" s="48">
        <v>107.449997</v>
      </c>
      <c r="F3462" s="48">
        <v>107.449997</v>
      </c>
      <c r="G3462" s="49">
        <v>18727500</v>
      </c>
      <c r="H3462" s="48">
        <v>82.365724999999998</v>
      </c>
      <c r="I3462" s="52">
        <f t="shared" si="391"/>
        <v>0.76654934666959551</v>
      </c>
      <c r="J3462" s="52">
        <f t="shared" ca="1" si="392"/>
        <v>1</v>
      </c>
      <c r="K3462" s="48">
        <f t="shared" si="387"/>
        <v>84.44</v>
      </c>
      <c r="L3462" s="48">
        <f t="shared" si="388"/>
        <v>84.74</v>
      </c>
      <c r="M3462" s="48">
        <f t="shared" si="389"/>
        <v>82.37</v>
      </c>
      <c r="N3462" s="48">
        <f t="shared" si="390"/>
        <v>82.37</v>
      </c>
      <c r="O3462" s="49">
        <f t="shared" ca="1" si="393"/>
        <v>18727500</v>
      </c>
    </row>
    <row r="3463" spans="1:15" x14ac:dyDescent="0.25">
      <c r="A3463">
        <v>3448</v>
      </c>
      <c r="B3463" s="93">
        <v>37190</v>
      </c>
      <c r="C3463" s="48">
        <v>109.949997</v>
      </c>
      <c r="D3463" s="48">
        <v>111.790001</v>
      </c>
      <c r="E3463" s="48">
        <v>109.66999800000001</v>
      </c>
      <c r="F3463" s="48">
        <v>110.32</v>
      </c>
      <c r="G3463" s="49">
        <v>18623300</v>
      </c>
      <c r="H3463" s="48">
        <v>84.565724000000003</v>
      </c>
      <c r="I3463" s="52">
        <f t="shared" si="391"/>
        <v>0.7665493473531545</v>
      </c>
      <c r="J3463" s="52">
        <f t="shared" ca="1" si="392"/>
        <v>1</v>
      </c>
      <c r="K3463" s="48">
        <f t="shared" si="387"/>
        <v>84.28</v>
      </c>
      <c r="L3463" s="48">
        <f t="shared" si="388"/>
        <v>85.69</v>
      </c>
      <c r="M3463" s="48">
        <f t="shared" si="389"/>
        <v>84.07</v>
      </c>
      <c r="N3463" s="48">
        <f t="shared" si="390"/>
        <v>84.57</v>
      </c>
      <c r="O3463" s="49">
        <f t="shared" ca="1" si="393"/>
        <v>18623300</v>
      </c>
    </row>
    <row r="3464" spans="1:15" x14ac:dyDescent="0.25">
      <c r="A3464">
        <v>3449</v>
      </c>
      <c r="B3464" s="93">
        <v>37189</v>
      </c>
      <c r="C3464" s="48">
        <v>107.449997</v>
      </c>
      <c r="D3464" s="48">
        <v>110.599998</v>
      </c>
      <c r="E3464" s="48">
        <v>106.739998</v>
      </c>
      <c r="F3464" s="48">
        <v>110.57</v>
      </c>
      <c r="G3464" s="49">
        <v>27467900</v>
      </c>
      <c r="H3464" s="48">
        <v>84.757361000000003</v>
      </c>
      <c r="I3464" s="52">
        <f t="shared" si="391"/>
        <v>0.76654934430677402</v>
      </c>
      <c r="J3464" s="52">
        <f t="shared" ca="1" si="392"/>
        <v>1</v>
      </c>
      <c r="K3464" s="48">
        <f t="shared" si="387"/>
        <v>82.37</v>
      </c>
      <c r="L3464" s="48">
        <f t="shared" si="388"/>
        <v>84.78</v>
      </c>
      <c r="M3464" s="48">
        <f t="shared" si="389"/>
        <v>81.819999999999993</v>
      </c>
      <c r="N3464" s="48">
        <f t="shared" si="390"/>
        <v>84.76</v>
      </c>
      <c r="O3464" s="49">
        <f t="shared" ca="1" si="393"/>
        <v>27467900</v>
      </c>
    </row>
    <row r="3465" spans="1:15" x14ac:dyDescent="0.25">
      <c r="A3465">
        <v>3450</v>
      </c>
      <c r="B3465" s="93">
        <v>37188</v>
      </c>
      <c r="C3465" s="48">
        <v>108.980003</v>
      </c>
      <c r="D3465" s="48">
        <v>109.449997</v>
      </c>
      <c r="E3465" s="48">
        <v>108.220001</v>
      </c>
      <c r="F3465" s="48">
        <v>108.620003</v>
      </c>
      <c r="G3465" s="49">
        <v>16065200</v>
      </c>
      <c r="H3465" s="48">
        <v>83.262591999999998</v>
      </c>
      <c r="I3465" s="52">
        <f t="shared" si="391"/>
        <v>0.76654934358637428</v>
      </c>
      <c r="J3465" s="52">
        <f t="shared" ca="1" si="392"/>
        <v>1</v>
      </c>
      <c r="K3465" s="48">
        <f t="shared" si="387"/>
        <v>83.54</v>
      </c>
      <c r="L3465" s="48">
        <f t="shared" si="388"/>
        <v>83.9</v>
      </c>
      <c r="M3465" s="48">
        <f t="shared" si="389"/>
        <v>82.96</v>
      </c>
      <c r="N3465" s="48">
        <f t="shared" si="390"/>
        <v>83.26</v>
      </c>
      <c r="O3465" s="49">
        <f t="shared" ca="1" si="393"/>
        <v>16065200</v>
      </c>
    </row>
    <row r="3466" spans="1:15" x14ac:dyDescent="0.25">
      <c r="A3466">
        <v>3451</v>
      </c>
      <c r="B3466" s="93">
        <v>37187</v>
      </c>
      <c r="C3466" s="48">
        <v>109.959999</v>
      </c>
      <c r="D3466" s="48">
        <v>110.279999</v>
      </c>
      <c r="E3466" s="48">
        <v>108.379997</v>
      </c>
      <c r="F3466" s="48">
        <v>108.910004</v>
      </c>
      <c r="G3466" s="49">
        <v>22062500</v>
      </c>
      <c r="H3466" s="48">
        <v>83.484892000000002</v>
      </c>
      <c r="I3466" s="52">
        <f t="shared" si="391"/>
        <v>0.76654934288681142</v>
      </c>
      <c r="J3466" s="52">
        <f t="shared" ca="1" si="392"/>
        <v>1</v>
      </c>
      <c r="K3466" s="48">
        <f t="shared" si="387"/>
        <v>84.29</v>
      </c>
      <c r="L3466" s="48">
        <f t="shared" si="388"/>
        <v>84.54</v>
      </c>
      <c r="M3466" s="48">
        <f t="shared" si="389"/>
        <v>83.08</v>
      </c>
      <c r="N3466" s="48">
        <f t="shared" si="390"/>
        <v>83.48</v>
      </c>
      <c r="O3466" s="49">
        <f t="shared" ca="1" si="393"/>
        <v>22062500</v>
      </c>
    </row>
    <row r="3467" spans="1:15" x14ac:dyDescent="0.25">
      <c r="A3467">
        <v>3452</v>
      </c>
      <c r="B3467" s="93">
        <v>37186</v>
      </c>
      <c r="C3467" s="48">
        <v>107.300003</v>
      </c>
      <c r="D3467" s="48">
        <v>109.57</v>
      </c>
      <c r="E3467" s="48">
        <v>107.209999</v>
      </c>
      <c r="F3467" s="48">
        <v>109.470001</v>
      </c>
      <c r="G3467" s="49">
        <v>17540600</v>
      </c>
      <c r="H3467" s="48">
        <v>83.914158</v>
      </c>
      <c r="I3467" s="52">
        <f t="shared" si="391"/>
        <v>0.76654934898557281</v>
      </c>
      <c r="J3467" s="52">
        <f t="shared" ca="1" si="392"/>
        <v>1</v>
      </c>
      <c r="K3467" s="48">
        <f t="shared" si="387"/>
        <v>82.25</v>
      </c>
      <c r="L3467" s="48">
        <f t="shared" si="388"/>
        <v>83.99</v>
      </c>
      <c r="M3467" s="48">
        <f t="shared" si="389"/>
        <v>82.18</v>
      </c>
      <c r="N3467" s="48">
        <f t="shared" si="390"/>
        <v>83.91</v>
      </c>
      <c r="O3467" s="49">
        <f t="shared" ca="1" si="393"/>
        <v>17540600</v>
      </c>
    </row>
    <row r="3468" spans="1:15" x14ac:dyDescent="0.25">
      <c r="A3468">
        <v>3453</v>
      </c>
      <c r="B3468" s="93">
        <v>37183</v>
      </c>
      <c r="C3468" s="48">
        <v>107</v>
      </c>
      <c r="D3468" s="48">
        <v>107.910004</v>
      </c>
      <c r="E3468" s="48">
        <v>106.010002</v>
      </c>
      <c r="F3468" s="48">
        <v>107.349998</v>
      </c>
      <c r="G3468" s="49">
        <v>21912500</v>
      </c>
      <c r="H3468" s="48">
        <v>82.289071000000007</v>
      </c>
      <c r="I3468" s="52">
        <f t="shared" si="391"/>
        <v>0.76654934823566556</v>
      </c>
      <c r="J3468" s="52">
        <f t="shared" ca="1" si="392"/>
        <v>1</v>
      </c>
      <c r="K3468" s="48">
        <f t="shared" si="387"/>
        <v>82.02</v>
      </c>
      <c r="L3468" s="48">
        <f t="shared" si="388"/>
        <v>82.72</v>
      </c>
      <c r="M3468" s="48">
        <f t="shared" si="389"/>
        <v>81.260000000000005</v>
      </c>
      <c r="N3468" s="48">
        <f t="shared" si="390"/>
        <v>82.29</v>
      </c>
      <c r="O3468" s="49">
        <f t="shared" ca="1" si="393"/>
        <v>21912500</v>
      </c>
    </row>
    <row r="3469" spans="1:15" x14ac:dyDescent="0.25">
      <c r="A3469">
        <v>3454</v>
      </c>
      <c r="B3469" s="93">
        <v>37182</v>
      </c>
      <c r="C3469" s="48">
        <v>107.82</v>
      </c>
      <c r="D3469" s="48">
        <v>108.160004</v>
      </c>
      <c r="E3469" s="48">
        <v>106.75</v>
      </c>
      <c r="F3469" s="48">
        <v>107.41999800000001</v>
      </c>
      <c r="G3469" s="49">
        <v>16510000</v>
      </c>
      <c r="H3469" s="48">
        <v>82.342730000000003</v>
      </c>
      <c r="I3469" s="52">
        <f t="shared" si="391"/>
        <v>0.76654935331501306</v>
      </c>
      <c r="J3469" s="52">
        <f t="shared" ca="1" si="392"/>
        <v>1</v>
      </c>
      <c r="K3469" s="48">
        <f t="shared" si="387"/>
        <v>82.65</v>
      </c>
      <c r="L3469" s="48">
        <f t="shared" si="388"/>
        <v>82.91</v>
      </c>
      <c r="M3469" s="48">
        <f t="shared" si="389"/>
        <v>81.83</v>
      </c>
      <c r="N3469" s="48">
        <f t="shared" si="390"/>
        <v>82.34</v>
      </c>
      <c r="O3469" s="49">
        <f t="shared" ca="1" si="393"/>
        <v>16510000</v>
      </c>
    </row>
    <row r="3470" spans="1:15" x14ac:dyDescent="0.25">
      <c r="A3470">
        <v>3455</v>
      </c>
      <c r="B3470" s="93">
        <v>37181</v>
      </c>
      <c r="C3470" s="48">
        <v>111.07</v>
      </c>
      <c r="D3470" s="48">
        <v>111.150002</v>
      </c>
      <c r="E3470" s="48">
        <v>107.650002</v>
      </c>
      <c r="F3470" s="48">
        <v>107.650002</v>
      </c>
      <c r="G3470" s="49">
        <v>28542300</v>
      </c>
      <c r="H3470" s="48">
        <v>82.519039000000006</v>
      </c>
      <c r="I3470" s="52">
        <f t="shared" si="391"/>
        <v>0.76654934943707675</v>
      </c>
      <c r="J3470" s="52">
        <f t="shared" ca="1" si="392"/>
        <v>1</v>
      </c>
      <c r="K3470" s="48">
        <f t="shared" si="387"/>
        <v>85.14</v>
      </c>
      <c r="L3470" s="48">
        <f t="shared" si="388"/>
        <v>85.2</v>
      </c>
      <c r="M3470" s="48">
        <f t="shared" si="389"/>
        <v>82.52</v>
      </c>
      <c r="N3470" s="48">
        <f t="shared" si="390"/>
        <v>82.52</v>
      </c>
      <c r="O3470" s="49">
        <f t="shared" ca="1" si="393"/>
        <v>28542300</v>
      </c>
    </row>
    <row r="3471" spans="1:15" x14ac:dyDescent="0.25">
      <c r="A3471">
        <v>3456</v>
      </c>
      <c r="B3471" s="93">
        <v>37180</v>
      </c>
      <c r="C3471" s="48">
        <v>109.800003</v>
      </c>
      <c r="D3471" s="48">
        <v>110.610001</v>
      </c>
      <c r="E3471" s="48">
        <v>108.949997</v>
      </c>
      <c r="F3471" s="48">
        <v>109.989998</v>
      </c>
      <c r="G3471" s="49">
        <v>15877100</v>
      </c>
      <c r="H3471" s="48">
        <v>84.312760999999995</v>
      </c>
      <c r="I3471" s="52">
        <f t="shared" si="391"/>
        <v>0.76654934569596045</v>
      </c>
      <c r="J3471" s="52">
        <f t="shared" ca="1" si="392"/>
        <v>1</v>
      </c>
      <c r="K3471" s="48">
        <f t="shared" si="387"/>
        <v>84.17</v>
      </c>
      <c r="L3471" s="48">
        <f t="shared" si="388"/>
        <v>84.79</v>
      </c>
      <c r="M3471" s="48">
        <f t="shared" si="389"/>
        <v>83.52</v>
      </c>
      <c r="N3471" s="48">
        <f t="shared" si="390"/>
        <v>84.31</v>
      </c>
      <c r="O3471" s="49">
        <f t="shared" ca="1" si="393"/>
        <v>15877100</v>
      </c>
    </row>
    <row r="3472" spans="1:15" x14ac:dyDescent="0.25">
      <c r="A3472">
        <v>3457</v>
      </c>
      <c r="B3472" s="93">
        <v>37179</v>
      </c>
      <c r="C3472" s="48">
        <v>108.629997</v>
      </c>
      <c r="D3472" s="48">
        <v>109.449997</v>
      </c>
      <c r="E3472" s="48">
        <v>108.05999799999999</v>
      </c>
      <c r="F3472" s="48">
        <v>109.300003</v>
      </c>
      <c r="G3472" s="49">
        <v>16873000</v>
      </c>
      <c r="H3472" s="48">
        <v>83.783845999999997</v>
      </c>
      <c r="I3472" s="52">
        <f t="shared" si="391"/>
        <v>0.76654934767019167</v>
      </c>
      <c r="J3472" s="52">
        <f t="shared" ca="1" si="392"/>
        <v>1</v>
      </c>
      <c r="K3472" s="48">
        <f t="shared" ref="K3472:K3535" si="394">ROUND($I3472*C3472,2)</f>
        <v>83.27</v>
      </c>
      <c r="L3472" s="48">
        <f t="shared" ref="L3472:L3535" si="395">ROUND($I3472*D3472,2)</f>
        <v>83.9</v>
      </c>
      <c r="M3472" s="48">
        <f t="shared" ref="M3472:M3535" si="396">ROUND($I3472*E3472,2)</f>
        <v>82.83</v>
      </c>
      <c r="N3472" s="48">
        <f t="shared" ref="N3472:N3535" si="397">ROUND($I3472*F3472,2)</f>
        <v>83.78</v>
      </c>
      <c r="O3472" s="49">
        <f t="shared" ca="1" si="393"/>
        <v>16873000</v>
      </c>
    </row>
    <row r="3473" spans="1:15" x14ac:dyDescent="0.25">
      <c r="A3473">
        <v>3458</v>
      </c>
      <c r="B3473" s="93">
        <v>37176</v>
      </c>
      <c r="C3473" s="48">
        <v>109.150002</v>
      </c>
      <c r="D3473" s="48">
        <v>109.889999</v>
      </c>
      <c r="E3473" s="48">
        <v>107.300003</v>
      </c>
      <c r="F3473" s="48">
        <v>109.5</v>
      </c>
      <c r="G3473" s="49">
        <v>31360500</v>
      </c>
      <c r="H3473" s="48">
        <v>83.937154000000007</v>
      </c>
      <c r="I3473" s="52">
        <f t="shared" si="391"/>
        <v>0.76654935159817361</v>
      </c>
      <c r="J3473" s="52">
        <f t="shared" ca="1" si="392"/>
        <v>1</v>
      </c>
      <c r="K3473" s="48">
        <f t="shared" si="394"/>
        <v>83.67</v>
      </c>
      <c r="L3473" s="48">
        <f t="shared" si="395"/>
        <v>84.24</v>
      </c>
      <c r="M3473" s="48">
        <f t="shared" si="396"/>
        <v>82.25</v>
      </c>
      <c r="N3473" s="48">
        <f t="shared" si="397"/>
        <v>83.94</v>
      </c>
      <c r="O3473" s="49">
        <f t="shared" ca="1" si="393"/>
        <v>31360500</v>
      </c>
    </row>
    <row r="3474" spans="1:15" x14ac:dyDescent="0.25">
      <c r="A3474">
        <v>3459</v>
      </c>
      <c r="B3474" s="93">
        <v>37175</v>
      </c>
      <c r="C3474" s="48">
        <v>108.949997</v>
      </c>
      <c r="D3474" s="48">
        <v>110.300003</v>
      </c>
      <c r="E3474" s="48">
        <v>108.949997</v>
      </c>
      <c r="F3474" s="48">
        <v>110</v>
      </c>
      <c r="G3474" s="49">
        <v>23006300</v>
      </c>
      <c r="H3474" s="48">
        <v>84.320428000000007</v>
      </c>
      <c r="I3474" s="52">
        <f t="shared" ref="I3474:I3537" si="398">H3474/F3474</f>
        <v>0.76654934545454556</v>
      </c>
      <c r="J3474" s="52">
        <f t="shared" ref="J3474:J3537" ca="1" si="399">INDEX(OFFSET($T$15,0,0,$S$13+1,1),MATCH(B3474,OFFSET($Q$15,0,0,$S$13+1,1),-1))</f>
        <v>1</v>
      </c>
      <c r="K3474" s="48">
        <f t="shared" si="394"/>
        <v>83.52</v>
      </c>
      <c r="L3474" s="48">
        <f t="shared" si="395"/>
        <v>84.55</v>
      </c>
      <c r="M3474" s="48">
        <f t="shared" si="396"/>
        <v>83.52</v>
      </c>
      <c r="N3474" s="48">
        <f t="shared" si="397"/>
        <v>84.32</v>
      </c>
      <c r="O3474" s="49">
        <f t="shared" ref="O3474:O3537" ca="1" si="400">G3474*J3474</f>
        <v>23006300</v>
      </c>
    </row>
    <row r="3475" spans="1:15" x14ac:dyDescent="0.25">
      <c r="A3475">
        <v>3460</v>
      </c>
      <c r="B3475" s="93">
        <v>37174</v>
      </c>
      <c r="C3475" s="48">
        <v>105.800003</v>
      </c>
      <c r="D3475" s="48">
        <v>108.550003</v>
      </c>
      <c r="E3475" s="48">
        <v>105.519997</v>
      </c>
      <c r="F3475" s="48">
        <v>108.32</v>
      </c>
      <c r="G3475" s="49">
        <v>19987400</v>
      </c>
      <c r="H3475" s="48">
        <v>83.032624999999996</v>
      </c>
      <c r="I3475" s="52">
        <f t="shared" si="398"/>
        <v>0.76654934453471202</v>
      </c>
      <c r="J3475" s="52">
        <f t="shared" ca="1" si="399"/>
        <v>1</v>
      </c>
      <c r="K3475" s="48">
        <f t="shared" si="394"/>
        <v>81.099999999999994</v>
      </c>
      <c r="L3475" s="48">
        <f t="shared" si="395"/>
        <v>83.21</v>
      </c>
      <c r="M3475" s="48">
        <f t="shared" si="396"/>
        <v>80.89</v>
      </c>
      <c r="N3475" s="48">
        <f t="shared" si="397"/>
        <v>83.03</v>
      </c>
      <c r="O3475" s="49">
        <f t="shared" ca="1" si="400"/>
        <v>19987400</v>
      </c>
    </row>
    <row r="3476" spans="1:15" x14ac:dyDescent="0.25">
      <c r="A3476">
        <v>3461</v>
      </c>
      <c r="B3476" s="93">
        <v>37173</v>
      </c>
      <c r="C3476" s="48">
        <v>106.610001</v>
      </c>
      <c r="D3476" s="48">
        <v>106.75</v>
      </c>
      <c r="E3476" s="48">
        <v>105.599998</v>
      </c>
      <c r="F3476" s="48">
        <v>105.959999</v>
      </c>
      <c r="G3476" s="49">
        <v>15976300</v>
      </c>
      <c r="H3476" s="48">
        <v>81.223568</v>
      </c>
      <c r="I3476" s="52">
        <f t="shared" si="398"/>
        <v>0.76654934660767604</v>
      </c>
      <c r="J3476" s="52">
        <f t="shared" ca="1" si="399"/>
        <v>1</v>
      </c>
      <c r="K3476" s="48">
        <f t="shared" si="394"/>
        <v>81.72</v>
      </c>
      <c r="L3476" s="48">
        <f t="shared" si="395"/>
        <v>81.83</v>
      </c>
      <c r="M3476" s="48">
        <f t="shared" si="396"/>
        <v>80.95</v>
      </c>
      <c r="N3476" s="48">
        <f t="shared" si="397"/>
        <v>81.22</v>
      </c>
      <c r="O3476" s="49">
        <f t="shared" ca="1" si="400"/>
        <v>15976300</v>
      </c>
    </row>
    <row r="3477" spans="1:15" x14ac:dyDescent="0.25">
      <c r="A3477">
        <v>3462</v>
      </c>
      <c r="B3477" s="93">
        <v>37172</v>
      </c>
      <c r="C3477" s="48">
        <v>106.269997</v>
      </c>
      <c r="D3477" s="48">
        <v>107.300003</v>
      </c>
      <c r="E3477" s="48">
        <v>105.870003</v>
      </c>
      <c r="F3477" s="48">
        <v>106.529999</v>
      </c>
      <c r="G3477" s="49">
        <v>12970300</v>
      </c>
      <c r="H3477" s="48">
        <v>81.660500999999996</v>
      </c>
      <c r="I3477" s="52">
        <f t="shared" si="398"/>
        <v>0.76654934541020692</v>
      </c>
      <c r="J3477" s="52">
        <f t="shared" ca="1" si="399"/>
        <v>1</v>
      </c>
      <c r="K3477" s="48">
        <f t="shared" si="394"/>
        <v>81.459999999999994</v>
      </c>
      <c r="L3477" s="48">
        <f t="shared" si="395"/>
        <v>82.25</v>
      </c>
      <c r="M3477" s="48">
        <f t="shared" si="396"/>
        <v>81.150000000000006</v>
      </c>
      <c r="N3477" s="48">
        <f t="shared" si="397"/>
        <v>81.66</v>
      </c>
      <c r="O3477" s="49">
        <f t="shared" ca="1" si="400"/>
        <v>12970300</v>
      </c>
    </row>
    <row r="3478" spans="1:15" x14ac:dyDescent="0.25">
      <c r="A3478">
        <v>3463</v>
      </c>
      <c r="B3478" s="93">
        <v>37169</v>
      </c>
      <c r="C3478" s="48">
        <v>107.25</v>
      </c>
      <c r="D3478" s="48">
        <v>107.620003</v>
      </c>
      <c r="E3478" s="48">
        <v>105.519997</v>
      </c>
      <c r="F3478" s="48">
        <v>107.230003</v>
      </c>
      <c r="G3478" s="49">
        <v>29796100</v>
      </c>
      <c r="H3478" s="48">
        <v>82.197089000000005</v>
      </c>
      <c r="I3478" s="52">
        <f t="shared" si="398"/>
        <v>0.76654934906604455</v>
      </c>
      <c r="J3478" s="52">
        <f t="shared" ca="1" si="399"/>
        <v>1</v>
      </c>
      <c r="K3478" s="48">
        <f t="shared" si="394"/>
        <v>82.21</v>
      </c>
      <c r="L3478" s="48">
        <f t="shared" si="395"/>
        <v>82.5</v>
      </c>
      <c r="M3478" s="48">
        <f t="shared" si="396"/>
        <v>80.89</v>
      </c>
      <c r="N3478" s="48">
        <f t="shared" si="397"/>
        <v>82.2</v>
      </c>
      <c r="O3478" s="49">
        <f t="shared" ca="1" si="400"/>
        <v>29796100</v>
      </c>
    </row>
    <row r="3479" spans="1:15" x14ac:dyDescent="0.25">
      <c r="A3479">
        <v>3464</v>
      </c>
      <c r="B3479" s="93">
        <v>37168</v>
      </c>
      <c r="C3479" s="48">
        <v>108.290001</v>
      </c>
      <c r="D3479" s="48">
        <v>108.970001</v>
      </c>
      <c r="E3479" s="48">
        <v>106.75</v>
      </c>
      <c r="F3479" s="48">
        <v>107.44000200000001</v>
      </c>
      <c r="G3479" s="49">
        <v>32674100</v>
      </c>
      <c r="H3479" s="48">
        <v>82.358063999999999</v>
      </c>
      <c r="I3479" s="52">
        <f t="shared" si="398"/>
        <v>0.76654935281925995</v>
      </c>
      <c r="J3479" s="52">
        <f t="shared" ca="1" si="399"/>
        <v>1</v>
      </c>
      <c r="K3479" s="48">
        <f t="shared" si="394"/>
        <v>83.01</v>
      </c>
      <c r="L3479" s="48">
        <f t="shared" si="395"/>
        <v>83.53</v>
      </c>
      <c r="M3479" s="48">
        <f t="shared" si="396"/>
        <v>81.83</v>
      </c>
      <c r="N3479" s="48">
        <f t="shared" si="397"/>
        <v>82.36</v>
      </c>
      <c r="O3479" s="49">
        <f t="shared" ca="1" si="400"/>
        <v>32674100</v>
      </c>
    </row>
    <row r="3480" spans="1:15" x14ac:dyDescent="0.25">
      <c r="A3480">
        <v>3465</v>
      </c>
      <c r="B3480" s="93">
        <v>37167</v>
      </c>
      <c r="C3480" s="48">
        <v>104.599998</v>
      </c>
      <c r="D3480" s="48">
        <v>107.879997</v>
      </c>
      <c r="E3480" s="48">
        <v>104.349998</v>
      </c>
      <c r="F3480" s="48">
        <v>107.349998</v>
      </c>
      <c r="G3480" s="49">
        <v>32045800</v>
      </c>
      <c r="H3480" s="48">
        <v>82.289071000000007</v>
      </c>
      <c r="I3480" s="52">
        <f t="shared" si="398"/>
        <v>0.76654934823566556</v>
      </c>
      <c r="J3480" s="52">
        <f t="shared" ca="1" si="399"/>
        <v>1</v>
      </c>
      <c r="K3480" s="48">
        <f t="shared" si="394"/>
        <v>80.180000000000007</v>
      </c>
      <c r="L3480" s="48">
        <f t="shared" si="395"/>
        <v>82.7</v>
      </c>
      <c r="M3480" s="48">
        <f t="shared" si="396"/>
        <v>79.989999999999995</v>
      </c>
      <c r="N3480" s="48">
        <f t="shared" si="397"/>
        <v>82.29</v>
      </c>
      <c r="O3480" s="49">
        <f t="shared" ca="1" si="400"/>
        <v>32045800</v>
      </c>
    </row>
    <row r="3481" spans="1:15" x14ac:dyDescent="0.25">
      <c r="A3481">
        <v>3466</v>
      </c>
      <c r="B3481" s="93">
        <v>37166</v>
      </c>
      <c r="C3481" s="48">
        <v>104</v>
      </c>
      <c r="D3481" s="48">
        <v>105.58000199999999</v>
      </c>
      <c r="E3481" s="48">
        <v>103.650002</v>
      </c>
      <c r="F3481" s="48">
        <v>105.58000199999999</v>
      </c>
      <c r="G3481" s="49">
        <v>19833100</v>
      </c>
      <c r="H3481" s="48">
        <v>80.932282000000001</v>
      </c>
      <c r="I3481" s="52">
        <f t="shared" si="398"/>
        <v>0.76654935088938536</v>
      </c>
      <c r="J3481" s="52">
        <f t="shared" ca="1" si="399"/>
        <v>1</v>
      </c>
      <c r="K3481" s="48">
        <f t="shared" si="394"/>
        <v>79.72</v>
      </c>
      <c r="L3481" s="48">
        <f t="shared" si="395"/>
        <v>80.930000000000007</v>
      </c>
      <c r="M3481" s="48">
        <f t="shared" si="396"/>
        <v>79.45</v>
      </c>
      <c r="N3481" s="48">
        <f t="shared" si="397"/>
        <v>80.930000000000007</v>
      </c>
      <c r="O3481" s="49">
        <f t="shared" ca="1" si="400"/>
        <v>19833100</v>
      </c>
    </row>
    <row r="3482" spans="1:15" x14ac:dyDescent="0.25">
      <c r="A3482">
        <v>3467</v>
      </c>
      <c r="B3482" s="93">
        <v>37165</v>
      </c>
      <c r="C3482" s="48">
        <v>103.900002</v>
      </c>
      <c r="D3482" s="48">
        <v>104.32</v>
      </c>
      <c r="E3482" s="48">
        <v>102.83000199999999</v>
      </c>
      <c r="F3482" s="48">
        <v>104.269997</v>
      </c>
      <c r="G3482" s="49">
        <v>20457400</v>
      </c>
      <c r="H3482" s="48">
        <v>79.928098000000006</v>
      </c>
      <c r="I3482" s="52">
        <f t="shared" si="398"/>
        <v>0.76654934592546309</v>
      </c>
      <c r="J3482" s="52">
        <f t="shared" ca="1" si="399"/>
        <v>1</v>
      </c>
      <c r="K3482" s="48">
        <f t="shared" si="394"/>
        <v>79.64</v>
      </c>
      <c r="L3482" s="48">
        <f t="shared" si="395"/>
        <v>79.97</v>
      </c>
      <c r="M3482" s="48">
        <f t="shared" si="396"/>
        <v>78.819999999999993</v>
      </c>
      <c r="N3482" s="48">
        <f t="shared" si="397"/>
        <v>79.930000000000007</v>
      </c>
      <c r="O3482" s="49">
        <f t="shared" ca="1" si="400"/>
        <v>20457400</v>
      </c>
    </row>
    <row r="3483" spans="1:15" x14ac:dyDescent="0.25">
      <c r="A3483">
        <v>3468</v>
      </c>
      <c r="B3483" s="93">
        <v>37162</v>
      </c>
      <c r="C3483" s="48">
        <v>102.980003</v>
      </c>
      <c r="D3483" s="48">
        <v>109.620003</v>
      </c>
      <c r="E3483" s="48">
        <v>102.5</v>
      </c>
      <c r="F3483" s="48">
        <v>104.44000200000001</v>
      </c>
      <c r="G3483" s="49">
        <v>21687200</v>
      </c>
      <c r="H3483" s="48">
        <v>80.058415999999994</v>
      </c>
      <c r="I3483" s="52">
        <f t="shared" si="398"/>
        <v>0.76654935337898589</v>
      </c>
      <c r="J3483" s="52">
        <f t="shared" ca="1" si="399"/>
        <v>1</v>
      </c>
      <c r="K3483" s="48">
        <f t="shared" si="394"/>
        <v>78.94</v>
      </c>
      <c r="L3483" s="48">
        <f t="shared" si="395"/>
        <v>84.03</v>
      </c>
      <c r="M3483" s="48">
        <f t="shared" si="396"/>
        <v>78.569999999999993</v>
      </c>
      <c r="N3483" s="48">
        <f t="shared" si="397"/>
        <v>80.06</v>
      </c>
      <c r="O3483" s="49">
        <f t="shared" ca="1" si="400"/>
        <v>21687200</v>
      </c>
    </row>
    <row r="3484" spans="1:15" x14ac:dyDescent="0.25">
      <c r="A3484">
        <v>3469</v>
      </c>
      <c r="B3484" s="93">
        <v>37161</v>
      </c>
      <c r="C3484" s="48">
        <v>101.25</v>
      </c>
      <c r="D3484" s="48">
        <v>102.290001</v>
      </c>
      <c r="E3484" s="48">
        <v>100</v>
      </c>
      <c r="F3484" s="48">
        <v>102.269997</v>
      </c>
      <c r="G3484" s="49">
        <v>20536800</v>
      </c>
      <c r="H3484" s="48">
        <v>78.394998999999999</v>
      </c>
      <c r="I3484" s="52">
        <f t="shared" si="398"/>
        <v>0.76654934291236942</v>
      </c>
      <c r="J3484" s="52">
        <f t="shared" ca="1" si="399"/>
        <v>1</v>
      </c>
      <c r="K3484" s="48">
        <f t="shared" si="394"/>
        <v>77.61</v>
      </c>
      <c r="L3484" s="48">
        <f t="shared" si="395"/>
        <v>78.41</v>
      </c>
      <c r="M3484" s="48">
        <f t="shared" si="396"/>
        <v>76.650000000000006</v>
      </c>
      <c r="N3484" s="48">
        <f t="shared" si="397"/>
        <v>78.39</v>
      </c>
      <c r="O3484" s="49">
        <f t="shared" ca="1" si="400"/>
        <v>20536800</v>
      </c>
    </row>
    <row r="3485" spans="1:15" x14ac:dyDescent="0.25">
      <c r="A3485">
        <v>3470</v>
      </c>
      <c r="B3485" s="93">
        <v>37160</v>
      </c>
      <c r="C3485" s="48">
        <v>102.349998</v>
      </c>
      <c r="D3485" s="48">
        <v>102.400002</v>
      </c>
      <c r="E3485" s="48">
        <v>100.43</v>
      </c>
      <c r="F3485" s="48">
        <v>101.389999</v>
      </c>
      <c r="G3485" s="49">
        <v>18587500</v>
      </c>
      <c r="H3485" s="48">
        <v>77.720438000000001</v>
      </c>
      <c r="I3485" s="52">
        <f t="shared" si="398"/>
        <v>0.76654935167718075</v>
      </c>
      <c r="J3485" s="52">
        <f t="shared" ca="1" si="399"/>
        <v>1</v>
      </c>
      <c r="K3485" s="48">
        <f t="shared" si="394"/>
        <v>78.459999999999994</v>
      </c>
      <c r="L3485" s="48">
        <f t="shared" si="395"/>
        <v>78.489999999999995</v>
      </c>
      <c r="M3485" s="48">
        <f t="shared" si="396"/>
        <v>76.98</v>
      </c>
      <c r="N3485" s="48">
        <f t="shared" si="397"/>
        <v>77.72</v>
      </c>
      <c r="O3485" s="49">
        <f t="shared" ca="1" si="400"/>
        <v>18587500</v>
      </c>
    </row>
    <row r="3486" spans="1:15" x14ac:dyDescent="0.25">
      <c r="A3486">
        <v>3471</v>
      </c>
      <c r="B3486" s="93">
        <v>37159</v>
      </c>
      <c r="C3486" s="48">
        <v>100.75</v>
      </c>
      <c r="D3486" s="48">
        <v>102</v>
      </c>
      <c r="E3486" s="48">
        <v>99.900002000000001</v>
      </c>
      <c r="F3486" s="48">
        <v>101.75</v>
      </c>
      <c r="G3486" s="49">
        <v>25466200</v>
      </c>
      <c r="H3486" s="48">
        <v>77.996396000000004</v>
      </c>
      <c r="I3486" s="52">
        <f t="shared" si="398"/>
        <v>0.76654934643734651</v>
      </c>
      <c r="J3486" s="52">
        <f t="shared" ca="1" si="399"/>
        <v>1</v>
      </c>
      <c r="K3486" s="48">
        <f t="shared" si="394"/>
        <v>77.23</v>
      </c>
      <c r="L3486" s="48">
        <f t="shared" si="395"/>
        <v>78.19</v>
      </c>
      <c r="M3486" s="48">
        <f t="shared" si="396"/>
        <v>76.58</v>
      </c>
      <c r="N3486" s="48">
        <f t="shared" si="397"/>
        <v>78</v>
      </c>
      <c r="O3486" s="49">
        <f t="shared" ca="1" si="400"/>
        <v>25466200</v>
      </c>
    </row>
    <row r="3487" spans="1:15" x14ac:dyDescent="0.25">
      <c r="A3487">
        <v>3472</v>
      </c>
      <c r="B3487" s="93">
        <v>37158</v>
      </c>
      <c r="C3487" s="48">
        <v>99.720000999999996</v>
      </c>
      <c r="D3487" s="48">
        <v>101.160004</v>
      </c>
      <c r="E3487" s="48">
        <v>99.059997999999993</v>
      </c>
      <c r="F3487" s="48">
        <v>100.699997</v>
      </c>
      <c r="G3487" s="49">
        <v>25549600</v>
      </c>
      <c r="H3487" s="48">
        <v>77.191517000000005</v>
      </c>
      <c r="I3487" s="52">
        <f t="shared" si="398"/>
        <v>0.76654934756353577</v>
      </c>
      <c r="J3487" s="52">
        <f t="shared" ca="1" si="399"/>
        <v>1</v>
      </c>
      <c r="K3487" s="48">
        <f t="shared" si="394"/>
        <v>76.44</v>
      </c>
      <c r="L3487" s="48">
        <f t="shared" si="395"/>
        <v>77.540000000000006</v>
      </c>
      <c r="M3487" s="48">
        <f t="shared" si="396"/>
        <v>75.930000000000007</v>
      </c>
      <c r="N3487" s="48">
        <f t="shared" si="397"/>
        <v>77.19</v>
      </c>
      <c r="O3487" s="49">
        <f t="shared" ca="1" si="400"/>
        <v>25549600</v>
      </c>
    </row>
    <row r="3488" spans="1:15" x14ac:dyDescent="0.25">
      <c r="A3488">
        <v>3473</v>
      </c>
      <c r="B3488" s="93">
        <v>37155</v>
      </c>
      <c r="C3488" s="48">
        <v>94.279999000000004</v>
      </c>
      <c r="D3488" s="48">
        <v>98.989998</v>
      </c>
      <c r="E3488" s="48">
        <v>93.800003000000004</v>
      </c>
      <c r="F3488" s="48">
        <v>97.279999000000004</v>
      </c>
      <c r="G3488" s="49">
        <v>49782100</v>
      </c>
      <c r="H3488" s="48">
        <v>74.569919999999996</v>
      </c>
      <c r="I3488" s="52">
        <f t="shared" si="398"/>
        <v>0.76654934998508784</v>
      </c>
      <c r="J3488" s="52">
        <f t="shared" ca="1" si="399"/>
        <v>1</v>
      </c>
      <c r="K3488" s="48">
        <f t="shared" si="394"/>
        <v>72.27</v>
      </c>
      <c r="L3488" s="48">
        <f t="shared" si="395"/>
        <v>75.88</v>
      </c>
      <c r="M3488" s="48">
        <f t="shared" si="396"/>
        <v>71.900000000000006</v>
      </c>
      <c r="N3488" s="48">
        <f t="shared" si="397"/>
        <v>74.569999999999993</v>
      </c>
      <c r="O3488" s="49">
        <f t="shared" ca="1" si="400"/>
        <v>49782100</v>
      </c>
    </row>
    <row r="3489" spans="1:15" x14ac:dyDescent="0.25">
      <c r="A3489">
        <v>3474</v>
      </c>
      <c r="B3489" s="93">
        <v>37154</v>
      </c>
      <c r="C3489" s="48">
        <v>100.400002</v>
      </c>
      <c r="D3489" s="48">
        <v>101.80999799999999</v>
      </c>
      <c r="E3489" s="48">
        <v>98.559997999999993</v>
      </c>
      <c r="F3489" s="48">
        <v>98.709998999999996</v>
      </c>
      <c r="G3489" s="49">
        <v>36210900</v>
      </c>
      <c r="H3489" s="48">
        <v>75.383227000000005</v>
      </c>
      <c r="I3489" s="52">
        <f t="shared" si="398"/>
        <v>0.76368379863928482</v>
      </c>
      <c r="J3489" s="52">
        <f t="shared" ca="1" si="399"/>
        <v>1</v>
      </c>
      <c r="K3489" s="48">
        <f t="shared" si="394"/>
        <v>76.67</v>
      </c>
      <c r="L3489" s="48">
        <f t="shared" si="395"/>
        <v>77.75</v>
      </c>
      <c r="M3489" s="48">
        <f t="shared" si="396"/>
        <v>75.27</v>
      </c>
      <c r="N3489" s="48">
        <f t="shared" si="397"/>
        <v>75.38</v>
      </c>
      <c r="O3489" s="49">
        <f t="shared" ca="1" si="400"/>
        <v>36210900</v>
      </c>
    </row>
    <row r="3490" spans="1:15" x14ac:dyDescent="0.25">
      <c r="A3490">
        <v>3475</v>
      </c>
      <c r="B3490" s="93">
        <v>37153</v>
      </c>
      <c r="C3490" s="48">
        <v>104.099998</v>
      </c>
      <c r="D3490" s="48">
        <v>104.5</v>
      </c>
      <c r="E3490" s="48">
        <v>98.559997999999993</v>
      </c>
      <c r="F3490" s="48">
        <v>101.949997</v>
      </c>
      <c r="G3490" s="49">
        <v>42771800</v>
      </c>
      <c r="H3490" s="48">
        <v>77.857561000000004</v>
      </c>
      <c r="I3490" s="52">
        <f t="shared" si="398"/>
        <v>0.76368379883326531</v>
      </c>
      <c r="J3490" s="52">
        <f t="shared" ca="1" si="399"/>
        <v>1</v>
      </c>
      <c r="K3490" s="48">
        <f t="shared" si="394"/>
        <v>79.5</v>
      </c>
      <c r="L3490" s="48">
        <f t="shared" si="395"/>
        <v>79.8</v>
      </c>
      <c r="M3490" s="48">
        <f t="shared" si="396"/>
        <v>75.27</v>
      </c>
      <c r="N3490" s="48">
        <f t="shared" si="397"/>
        <v>77.86</v>
      </c>
      <c r="O3490" s="49">
        <f t="shared" ca="1" si="400"/>
        <v>42771800</v>
      </c>
    </row>
    <row r="3491" spans="1:15" x14ac:dyDescent="0.25">
      <c r="A3491">
        <v>3476</v>
      </c>
      <c r="B3491" s="93">
        <v>37152</v>
      </c>
      <c r="C3491" s="48">
        <v>104.33000199999999</v>
      </c>
      <c r="D3491" s="48">
        <v>105.300003</v>
      </c>
      <c r="E3491" s="48">
        <v>103.360001</v>
      </c>
      <c r="F3491" s="48">
        <v>104.050003</v>
      </c>
      <c r="G3491" s="49">
        <v>22029200</v>
      </c>
      <c r="H3491" s="48">
        <v>79.461301000000006</v>
      </c>
      <c r="I3491" s="52">
        <f t="shared" si="398"/>
        <v>0.76368379345457593</v>
      </c>
      <c r="J3491" s="52">
        <f t="shared" ca="1" si="399"/>
        <v>1</v>
      </c>
      <c r="K3491" s="48">
        <f t="shared" si="394"/>
        <v>79.680000000000007</v>
      </c>
      <c r="L3491" s="48">
        <f t="shared" si="395"/>
        <v>80.42</v>
      </c>
      <c r="M3491" s="48">
        <f t="shared" si="396"/>
        <v>78.930000000000007</v>
      </c>
      <c r="N3491" s="48">
        <f t="shared" si="397"/>
        <v>79.459999999999994</v>
      </c>
      <c r="O3491" s="49">
        <f t="shared" ca="1" si="400"/>
        <v>22029200</v>
      </c>
    </row>
    <row r="3492" spans="1:15" x14ac:dyDescent="0.25">
      <c r="A3492">
        <v>3477</v>
      </c>
      <c r="B3492" s="93">
        <v>37151</v>
      </c>
      <c r="C3492" s="48">
        <v>101</v>
      </c>
      <c r="D3492" s="48">
        <v>106.400002</v>
      </c>
      <c r="E3492" s="48">
        <v>100</v>
      </c>
      <c r="F3492" s="48">
        <v>104.300003</v>
      </c>
      <c r="G3492" s="49">
        <v>32388700</v>
      </c>
      <c r="H3492" s="48">
        <v>79.652221999999995</v>
      </c>
      <c r="I3492" s="52">
        <f t="shared" si="398"/>
        <v>0.76368379394965114</v>
      </c>
      <c r="J3492" s="52">
        <f t="shared" ca="1" si="399"/>
        <v>1</v>
      </c>
      <c r="K3492" s="48">
        <f t="shared" si="394"/>
        <v>77.13</v>
      </c>
      <c r="L3492" s="48">
        <f t="shared" si="395"/>
        <v>81.260000000000005</v>
      </c>
      <c r="M3492" s="48">
        <f t="shared" si="396"/>
        <v>76.37</v>
      </c>
      <c r="N3492" s="48">
        <f t="shared" si="397"/>
        <v>79.650000000000006</v>
      </c>
      <c r="O3492" s="49">
        <f t="shared" ca="1" si="400"/>
        <v>32388700</v>
      </c>
    </row>
    <row r="3493" spans="1:15" x14ac:dyDescent="0.25">
      <c r="A3493">
        <v>3478</v>
      </c>
      <c r="B3493" s="93">
        <v>37144</v>
      </c>
      <c r="C3493" s="48">
        <v>107.699997</v>
      </c>
      <c r="D3493" s="48">
        <v>110.349998</v>
      </c>
      <c r="E3493" s="48">
        <v>107.699997</v>
      </c>
      <c r="F3493" s="48">
        <v>110.050003</v>
      </c>
      <c r="G3493" s="49">
        <v>23408700</v>
      </c>
      <c r="H3493" s="48">
        <v>84.043403999999995</v>
      </c>
      <c r="I3493" s="52">
        <f t="shared" si="398"/>
        <v>0.76368379562879241</v>
      </c>
      <c r="J3493" s="52">
        <f t="shared" ca="1" si="399"/>
        <v>1</v>
      </c>
      <c r="K3493" s="48">
        <f t="shared" si="394"/>
        <v>82.25</v>
      </c>
      <c r="L3493" s="48">
        <f t="shared" si="395"/>
        <v>84.27</v>
      </c>
      <c r="M3493" s="48">
        <f t="shared" si="396"/>
        <v>82.25</v>
      </c>
      <c r="N3493" s="48">
        <f t="shared" si="397"/>
        <v>84.04</v>
      </c>
      <c r="O3493" s="49">
        <f t="shared" ca="1" si="400"/>
        <v>23408700</v>
      </c>
    </row>
    <row r="3494" spans="1:15" x14ac:dyDescent="0.25">
      <c r="A3494">
        <v>3479</v>
      </c>
      <c r="B3494" s="93">
        <v>37141</v>
      </c>
      <c r="C3494" s="48">
        <v>110.019997</v>
      </c>
      <c r="D3494" s="48">
        <v>111.25</v>
      </c>
      <c r="E3494" s="48">
        <v>108.629997</v>
      </c>
      <c r="F3494" s="48">
        <v>108.720001</v>
      </c>
      <c r="G3494" s="49">
        <v>33133900</v>
      </c>
      <c r="H3494" s="48">
        <v>83.027703000000002</v>
      </c>
      <c r="I3494" s="52">
        <f t="shared" si="398"/>
        <v>0.7636837954039386</v>
      </c>
      <c r="J3494" s="52">
        <f t="shared" ca="1" si="399"/>
        <v>1</v>
      </c>
      <c r="K3494" s="48">
        <f t="shared" si="394"/>
        <v>84.02</v>
      </c>
      <c r="L3494" s="48">
        <f t="shared" si="395"/>
        <v>84.96</v>
      </c>
      <c r="M3494" s="48">
        <f t="shared" si="396"/>
        <v>82.96</v>
      </c>
      <c r="N3494" s="48">
        <f t="shared" si="397"/>
        <v>83.03</v>
      </c>
      <c r="O3494" s="49">
        <f t="shared" ca="1" si="400"/>
        <v>33133900</v>
      </c>
    </row>
    <row r="3495" spans="1:15" x14ac:dyDescent="0.25">
      <c r="A3495">
        <v>3480</v>
      </c>
      <c r="B3495" s="93">
        <v>37140</v>
      </c>
      <c r="C3495" s="48">
        <v>112.650002</v>
      </c>
      <c r="D3495" s="48">
        <v>113.300003</v>
      </c>
      <c r="E3495" s="48">
        <v>110.769997</v>
      </c>
      <c r="F3495" s="48">
        <v>110.769997</v>
      </c>
      <c r="G3495" s="49">
        <v>21653000</v>
      </c>
      <c r="H3495" s="48">
        <v>84.593252000000007</v>
      </c>
      <c r="I3495" s="52">
        <f t="shared" si="398"/>
        <v>0.76368379787895091</v>
      </c>
      <c r="J3495" s="52">
        <f t="shared" ca="1" si="399"/>
        <v>1</v>
      </c>
      <c r="K3495" s="48">
        <f t="shared" si="394"/>
        <v>86.03</v>
      </c>
      <c r="L3495" s="48">
        <f t="shared" si="395"/>
        <v>86.53</v>
      </c>
      <c r="M3495" s="48">
        <f t="shared" si="396"/>
        <v>84.59</v>
      </c>
      <c r="N3495" s="48">
        <f t="shared" si="397"/>
        <v>84.59</v>
      </c>
      <c r="O3495" s="49">
        <f t="shared" ca="1" si="400"/>
        <v>21653000</v>
      </c>
    </row>
    <row r="3496" spans="1:15" x14ac:dyDescent="0.25">
      <c r="A3496">
        <v>3481</v>
      </c>
      <c r="B3496" s="93">
        <v>37139</v>
      </c>
      <c r="C3496" s="48">
        <v>113.699997</v>
      </c>
      <c r="D3496" s="48">
        <v>114.19000200000001</v>
      </c>
      <c r="E3496" s="48">
        <v>111.949997</v>
      </c>
      <c r="F3496" s="48">
        <v>113.699997</v>
      </c>
      <c r="G3496" s="49">
        <v>21477100</v>
      </c>
      <c r="H3496" s="48">
        <v>86.830844999999997</v>
      </c>
      <c r="I3496" s="52">
        <f t="shared" si="398"/>
        <v>0.76368379323703939</v>
      </c>
      <c r="J3496" s="52">
        <f t="shared" ca="1" si="399"/>
        <v>1</v>
      </c>
      <c r="K3496" s="48">
        <f t="shared" si="394"/>
        <v>86.83</v>
      </c>
      <c r="L3496" s="48">
        <f t="shared" si="395"/>
        <v>87.21</v>
      </c>
      <c r="M3496" s="48">
        <f t="shared" si="396"/>
        <v>85.49</v>
      </c>
      <c r="N3496" s="48">
        <f t="shared" si="397"/>
        <v>86.83</v>
      </c>
      <c r="O3496" s="49">
        <f t="shared" ca="1" si="400"/>
        <v>21477100</v>
      </c>
    </row>
    <row r="3497" spans="1:15" x14ac:dyDescent="0.25">
      <c r="A3497">
        <v>3482</v>
      </c>
      <c r="B3497" s="93">
        <v>37138</v>
      </c>
      <c r="C3497" s="48">
        <v>113.849998</v>
      </c>
      <c r="D3497" s="48">
        <v>116.16999800000001</v>
      </c>
      <c r="E3497" s="48">
        <v>113.370003</v>
      </c>
      <c r="F3497" s="48">
        <v>113.41999800000001</v>
      </c>
      <c r="G3497" s="49">
        <v>24473400</v>
      </c>
      <c r="H3497" s="48">
        <v>86.617014999999995</v>
      </c>
      <c r="I3497" s="52">
        <f t="shared" si="398"/>
        <v>0.76368379939488262</v>
      </c>
      <c r="J3497" s="52">
        <f t="shared" ca="1" si="399"/>
        <v>1</v>
      </c>
      <c r="K3497" s="48">
        <f t="shared" si="394"/>
        <v>86.95</v>
      </c>
      <c r="L3497" s="48">
        <f t="shared" si="395"/>
        <v>88.72</v>
      </c>
      <c r="M3497" s="48">
        <f t="shared" si="396"/>
        <v>86.58</v>
      </c>
      <c r="N3497" s="48">
        <f t="shared" si="397"/>
        <v>86.62</v>
      </c>
      <c r="O3497" s="49">
        <f t="shared" ca="1" si="400"/>
        <v>24473400</v>
      </c>
    </row>
    <row r="3498" spans="1:15" x14ac:dyDescent="0.25">
      <c r="A3498">
        <v>3483</v>
      </c>
      <c r="B3498" s="93">
        <v>37134</v>
      </c>
      <c r="C3498" s="48">
        <v>113.400002</v>
      </c>
      <c r="D3498" s="48">
        <v>114.769997</v>
      </c>
      <c r="E3498" s="48">
        <v>113.129997</v>
      </c>
      <c r="F3498" s="48">
        <v>114.150002</v>
      </c>
      <c r="G3498" s="49">
        <v>15985400</v>
      </c>
      <c r="H3498" s="48">
        <v>87.174505999999994</v>
      </c>
      <c r="I3498" s="52">
        <f t="shared" si="398"/>
        <v>0.76368378863453712</v>
      </c>
      <c r="J3498" s="52">
        <f t="shared" ca="1" si="399"/>
        <v>1</v>
      </c>
      <c r="K3498" s="48">
        <f t="shared" si="394"/>
        <v>86.6</v>
      </c>
      <c r="L3498" s="48">
        <f t="shared" si="395"/>
        <v>87.65</v>
      </c>
      <c r="M3498" s="48">
        <f t="shared" si="396"/>
        <v>86.4</v>
      </c>
      <c r="N3498" s="48">
        <f t="shared" si="397"/>
        <v>87.17</v>
      </c>
      <c r="O3498" s="49">
        <f t="shared" ca="1" si="400"/>
        <v>15985400</v>
      </c>
    </row>
    <row r="3499" spans="1:15" x14ac:dyDescent="0.25">
      <c r="A3499">
        <v>3484</v>
      </c>
      <c r="B3499" s="93">
        <v>37133</v>
      </c>
      <c r="C3499" s="48">
        <v>114.849998</v>
      </c>
      <c r="D3499" s="48">
        <v>115.739998</v>
      </c>
      <c r="E3499" s="48">
        <v>112.040001</v>
      </c>
      <c r="F3499" s="48">
        <v>113.32</v>
      </c>
      <c r="G3499" s="49">
        <v>17692600</v>
      </c>
      <c r="H3499" s="48">
        <v>86.540648000000004</v>
      </c>
      <c r="I3499" s="52">
        <f t="shared" si="398"/>
        <v>0.76368379809389353</v>
      </c>
      <c r="J3499" s="52">
        <f t="shared" ca="1" si="399"/>
        <v>1</v>
      </c>
      <c r="K3499" s="48">
        <f t="shared" si="394"/>
        <v>87.71</v>
      </c>
      <c r="L3499" s="48">
        <f t="shared" si="395"/>
        <v>88.39</v>
      </c>
      <c r="M3499" s="48">
        <f t="shared" si="396"/>
        <v>85.56</v>
      </c>
      <c r="N3499" s="48">
        <f t="shared" si="397"/>
        <v>86.54</v>
      </c>
      <c r="O3499" s="49">
        <f t="shared" ca="1" si="400"/>
        <v>17692600</v>
      </c>
    </row>
    <row r="3500" spans="1:15" x14ac:dyDescent="0.25">
      <c r="A3500">
        <v>3485</v>
      </c>
      <c r="B3500" s="93">
        <v>37132</v>
      </c>
      <c r="C3500" s="48">
        <v>117.129997</v>
      </c>
      <c r="D3500" s="48">
        <v>117.18</v>
      </c>
      <c r="E3500" s="48">
        <v>115.16999800000001</v>
      </c>
      <c r="F3500" s="48">
        <v>115.540001</v>
      </c>
      <c r="G3500" s="49">
        <v>16180000</v>
      </c>
      <c r="H3500" s="48">
        <v>88.236025999999995</v>
      </c>
      <c r="I3500" s="52">
        <f t="shared" si="398"/>
        <v>0.76368379120924534</v>
      </c>
      <c r="J3500" s="52">
        <f t="shared" ca="1" si="399"/>
        <v>1</v>
      </c>
      <c r="K3500" s="48">
        <f t="shared" si="394"/>
        <v>89.45</v>
      </c>
      <c r="L3500" s="48">
        <f t="shared" si="395"/>
        <v>89.49</v>
      </c>
      <c r="M3500" s="48">
        <f t="shared" si="396"/>
        <v>87.95</v>
      </c>
      <c r="N3500" s="48">
        <f t="shared" si="397"/>
        <v>88.24</v>
      </c>
      <c r="O3500" s="49">
        <f t="shared" ca="1" si="400"/>
        <v>16180000</v>
      </c>
    </row>
    <row r="3501" spans="1:15" x14ac:dyDescent="0.25">
      <c r="A3501">
        <v>3486</v>
      </c>
      <c r="B3501" s="93">
        <v>37131</v>
      </c>
      <c r="C3501" s="48">
        <v>118.279999</v>
      </c>
      <c r="D3501" s="48">
        <v>118.489998</v>
      </c>
      <c r="E3501" s="48">
        <v>116.58000199999999</v>
      </c>
      <c r="F3501" s="48">
        <v>116.58000199999999</v>
      </c>
      <c r="G3501" s="49">
        <v>12046600</v>
      </c>
      <c r="H3501" s="48">
        <v>89.030258000000003</v>
      </c>
      <c r="I3501" s="52">
        <f t="shared" si="398"/>
        <v>0.76368379201091463</v>
      </c>
      <c r="J3501" s="52">
        <f t="shared" ca="1" si="399"/>
        <v>1</v>
      </c>
      <c r="K3501" s="48">
        <f t="shared" si="394"/>
        <v>90.33</v>
      </c>
      <c r="L3501" s="48">
        <f t="shared" si="395"/>
        <v>90.49</v>
      </c>
      <c r="M3501" s="48">
        <f t="shared" si="396"/>
        <v>89.03</v>
      </c>
      <c r="N3501" s="48">
        <f t="shared" si="397"/>
        <v>89.03</v>
      </c>
      <c r="O3501" s="49">
        <f t="shared" ca="1" si="400"/>
        <v>12046600</v>
      </c>
    </row>
    <row r="3502" spans="1:15" x14ac:dyDescent="0.25">
      <c r="A3502">
        <v>3487</v>
      </c>
      <c r="B3502" s="93">
        <v>37130</v>
      </c>
      <c r="C3502" s="48">
        <v>118.970001</v>
      </c>
      <c r="D3502" s="48">
        <v>119.199997</v>
      </c>
      <c r="E3502" s="48">
        <v>118.260002</v>
      </c>
      <c r="F3502" s="48">
        <v>118.30999799999999</v>
      </c>
      <c r="G3502" s="49">
        <v>7425100</v>
      </c>
      <c r="H3502" s="48">
        <v>90.351427999999999</v>
      </c>
      <c r="I3502" s="52">
        <f t="shared" si="398"/>
        <v>0.76368379281013943</v>
      </c>
      <c r="J3502" s="52">
        <f t="shared" ca="1" si="399"/>
        <v>1</v>
      </c>
      <c r="K3502" s="48">
        <f t="shared" si="394"/>
        <v>90.86</v>
      </c>
      <c r="L3502" s="48">
        <f t="shared" si="395"/>
        <v>91.03</v>
      </c>
      <c r="M3502" s="48">
        <f t="shared" si="396"/>
        <v>90.31</v>
      </c>
      <c r="N3502" s="48">
        <f t="shared" si="397"/>
        <v>90.35</v>
      </c>
      <c r="O3502" s="49">
        <f t="shared" ca="1" si="400"/>
        <v>7425100</v>
      </c>
    </row>
    <row r="3503" spans="1:15" x14ac:dyDescent="0.25">
      <c r="A3503">
        <v>3488</v>
      </c>
      <c r="B3503" s="93">
        <v>37127</v>
      </c>
      <c r="C3503" s="48">
        <v>117.209999</v>
      </c>
      <c r="D3503" s="48">
        <v>119.129997</v>
      </c>
      <c r="E3503" s="48">
        <v>116.739998</v>
      </c>
      <c r="F3503" s="48">
        <v>119.019997</v>
      </c>
      <c r="G3503" s="49">
        <v>11687700</v>
      </c>
      <c r="H3503" s="48">
        <v>90.893642999999997</v>
      </c>
      <c r="I3503" s="52">
        <f t="shared" si="398"/>
        <v>0.76368379508529138</v>
      </c>
      <c r="J3503" s="52">
        <f t="shared" ca="1" si="399"/>
        <v>1</v>
      </c>
      <c r="K3503" s="48">
        <f t="shared" si="394"/>
        <v>89.51</v>
      </c>
      <c r="L3503" s="48">
        <f t="shared" si="395"/>
        <v>90.98</v>
      </c>
      <c r="M3503" s="48">
        <f t="shared" si="396"/>
        <v>89.15</v>
      </c>
      <c r="N3503" s="48">
        <f t="shared" si="397"/>
        <v>90.89</v>
      </c>
      <c r="O3503" s="49">
        <f t="shared" ca="1" si="400"/>
        <v>11687700</v>
      </c>
    </row>
    <row r="3504" spans="1:15" x14ac:dyDescent="0.25">
      <c r="A3504">
        <v>3489</v>
      </c>
      <c r="B3504" s="93">
        <v>37126</v>
      </c>
      <c r="C3504" s="48">
        <v>116.959999</v>
      </c>
      <c r="D3504" s="48">
        <v>117.519997</v>
      </c>
      <c r="E3504" s="48">
        <v>116.489998</v>
      </c>
      <c r="F3504" s="48">
        <v>116.599998</v>
      </c>
      <c r="G3504" s="49">
        <v>8744100</v>
      </c>
      <c r="H3504" s="48">
        <v>89.045529000000002</v>
      </c>
      <c r="I3504" s="52">
        <f t="shared" si="398"/>
        <v>0.7636837952604425</v>
      </c>
      <c r="J3504" s="52">
        <f t="shared" ca="1" si="399"/>
        <v>1</v>
      </c>
      <c r="K3504" s="48">
        <f t="shared" si="394"/>
        <v>89.32</v>
      </c>
      <c r="L3504" s="48">
        <f t="shared" si="395"/>
        <v>89.75</v>
      </c>
      <c r="M3504" s="48">
        <f t="shared" si="396"/>
        <v>88.96</v>
      </c>
      <c r="N3504" s="48">
        <f t="shared" si="397"/>
        <v>89.05</v>
      </c>
      <c r="O3504" s="49">
        <f t="shared" ca="1" si="400"/>
        <v>8744100</v>
      </c>
    </row>
    <row r="3505" spans="1:15" x14ac:dyDescent="0.25">
      <c r="A3505">
        <v>3490</v>
      </c>
      <c r="B3505" s="93">
        <v>37125</v>
      </c>
      <c r="C3505" s="48">
        <v>116.75</v>
      </c>
      <c r="D3505" s="48">
        <v>117.43</v>
      </c>
      <c r="E3505" s="48">
        <v>115.779999</v>
      </c>
      <c r="F3505" s="48">
        <v>117.019997</v>
      </c>
      <c r="G3505" s="49">
        <v>11752300</v>
      </c>
      <c r="H3505" s="48">
        <v>89.366275000000002</v>
      </c>
      <c r="I3505" s="52">
        <f t="shared" si="398"/>
        <v>0.76368379158307442</v>
      </c>
      <c r="J3505" s="52">
        <f t="shared" ca="1" si="399"/>
        <v>1</v>
      </c>
      <c r="K3505" s="48">
        <f t="shared" si="394"/>
        <v>89.16</v>
      </c>
      <c r="L3505" s="48">
        <f t="shared" si="395"/>
        <v>89.68</v>
      </c>
      <c r="M3505" s="48">
        <f t="shared" si="396"/>
        <v>88.42</v>
      </c>
      <c r="N3505" s="48">
        <f t="shared" si="397"/>
        <v>89.37</v>
      </c>
      <c r="O3505" s="49">
        <f t="shared" ca="1" si="400"/>
        <v>11752300</v>
      </c>
    </row>
    <row r="3506" spans="1:15" x14ac:dyDescent="0.25">
      <c r="A3506">
        <v>3491</v>
      </c>
      <c r="B3506" s="93">
        <v>37124</v>
      </c>
      <c r="C3506" s="48">
        <v>117.800003</v>
      </c>
      <c r="D3506" s="48">
        <v>118.540001</v>
      </c>
      <c r="E3506" s="48">
        <v>115.800003</v>
      </c>
      <c r="F3506" s="48">
        <v>115.82</v>
      </c>
      <c r="G3506" s="49">
        <v>14480800</v>
      </c>
      <c r="H3506" s="48">
        <v>88.449856999999994</v>
      </c>
      <c r="I3506" s="52">
        <f t="shared" si="398"/>
        <v>0.76368379381799345</v>
      </c>
      <c r="J3506" s="52">
        <f t="shared" ca="1" si="399"/>
        <v>1</v>
      </c>
      <c r="K3506" s="48">
        <f t="shared" si="394"/>
        <v>89.96</v>
      </c>
      <c r="L3506" s="48">
        <f t="shared" si="395"/>
        <v>90.53</v>
      </c>
      <c r="M3506" s="48">
        <f t="shared" si="396"/>
        <v>88.43</v>
      </c>
      <c r="N3506" s="48">
        <f t="shared" si="397"/>
        <v>88.45</v>
      </c>
      <c r="O3506" s="49">
        <f t="shared" ca="1" si="400"/>
        <v>14480800</v>
      </c>
    </row>
    <row r="3507" spans="1:15" x14ac:dyDescent="0.25">
      <c r="A3507">
        <v>3492</v>
      </c>
      <c r="B3507" s="93">
        <v>37123</v>
      </c>
      <c r="C3507" s="48">
        <v>116.800003</v>
      </c>
      <c r="D3507" s="48">
        <v>117.900002</v>
      </c>
      <c r="E3507" s="48">
        <v>116.550003</v>
      </c>
      <c r="F3507" s="48">
        <v>117.83000199999999</v>
      </c>
      <c r="G3507" s="49">
        <v>10417400</v>
      </c>
      <c r="H3507" s="48">
        <v>89.984863000000004</v>
      </c>
      <c r="I3507" s="52">
        <f t="shared" si="398"/>
        <v>0.76368379421736754</v>
      </c>
      <c r="J3507" s="52">
        <f t="shared" ca="1" si="399"/>
        <v>1</v>
      </c>
      <c r="K3507" s="48">
        <f t="shared" si="394"/>
        <v>89.2</v>
      </c>
      <c r="L3507" s="48">
        <f t="shared" si="395"/>
        <v>90.04</v>
      </c>
      <c r="M3507" s="48">
        <f t="shared" si="396"/>
        <v>89.01</v>
      </c>
      <c r="N3507" s="48">
        <f t="shared" si="397"/>
        <v>89.98</v>
      </c>
      <c r="O3507" s="49">
        <f t="shared" ca="1" si="400"/>
        <v>10417400</v>
      </c>
    </row>
    <row r="3508" spans="1:15" x14ac:dyDescent="0.25">
      <c r="A3508">
        <v>3493</v>
      </c>
      <c r="B3508" s="93">
        <v>37120</v>
      </c>
      <c r="C3508" s="48">
        <v>117.650002</v>
      </c>
      <c r="D3508" s="48">
        <v>117.870003</v>
      </c>
      <c r="E3508" s="48">
        <v>116.010002</v>
      </c>
      <c r="F3508" s="48">
        <v>116.75</v>
      </c>
      <c r="G3508" s="49">
        <v>11604600</v>
      </c>
      <c r="H3508" s="48">
        <v>89.160083</v>
      </c>
      <c r="I3508" s="52">
        <f t="shared" si="398"/>
        <v>0.76368379443254819</v>
      </c>
      <c r="J3508" s="52">
        <f t="shared" ca="1" si="399"/>
        <v>1</v>
      </c>
      <c r="K3508" s="48">
        <f t="shared" si="394"/>
        <v>89.85</v>
      </c>
      <c r="L3508" s="48">
        <f t="shared" si="395"/>
        <v>90.02</v>
      </c>
      <c r="M3508" s="48">
        <f t="shared" si="396"/>
        <v>88.59</v>
      </c>
      <c r="N3508" s="48">
        <f t="shared" si="397"/>
        <v>89.16</v>
      </c>
      <c r="O3508" s="49">
        <f t="shared" ca="1" si="400"/>
        <v>11604600</v>
      </c>
    </row>
    <row r="3509" spans="1:15" x14ac:dyDescent="0.25">
      <c r="A3509">
        <v>3494</v>
      </c>
      <c r="B3509" s="93">
        <v>37119</v>
      </c>
      <c r="C3509" s="48">
        <v>117.800003</v>
      </c>
      <c r="D3509" s="48">
        <v>118.75</v>
      </c>
      <c r="E3509" s="48">
        <v>117</v>
      </c>
      <c r="F3509" s="48">
        <v>118.650002</v>
      </c>
      <c r="G3509" s="49">
        <v>10734700</v>
      </c>
      <c r="H3509" s="48">
        <v>90.611084000000005</v>
      </c>
      <c r="I3509" s="52">
        <f t="shared" si="398"/>
        <v>0.76368379665092634</v>
      </c>
      <c r="J3509" s="52">
        <f t="shared" ca="1" si="399"/>
        <v>1</v>
      </c>
      <c r="K3509" s="48">
        <f t="shared" si="394"/>
        <v>89.96</v>
      </c>
      <c r="L3509" s="48">
        <f t="shared" si="395"/>
        <v>90.69</v>
      </c>
      <c r="M3509" s="48">
        <f t="shared" si="396"/>
        <v>89.35</v>
      </c>
      <c r="N3509" s="48">
        <f t="shared" si="397"/>
        <v>90.61</v>
      </c>
      <c r="O3509" s="49">
        <f t="shared" ca="1" si="400"/>
        <v>10734700</v>
      </c>
    </row>
    <row r="3510" spans="1:15" x14ac:dyDescent="0.25">
      <c r="A3510">
        <v>3495</v>
      </c>
      <c r="B3510" s="93">
        <v>37118</v>
      </c>
      <c r="C3510" s="48">
        <v>119.230003</v>
      </c>
      <c r="D3510" s="48">
        <v>119.610001</v>
      </c>
      <c r="E3510" s="48">
        <v>118.08000199999999</v>
      </c>
      <c r="F3510" s="48">
        <v>118.239998</v>
      </c>
      <c r="G3510" s="49">
        <v>8520600</v>
      </c>
      <c r="H3510" s="48">
        <v>90.297970000000007</v>
      </c>
      <c r="I3510" s="52">
        <f t="shared" si="398"/>
        <v>0.76368379167259459</v>
      </c>
      <c r="J3510" s="52">
        <f t="shared" ca="1" si="399"/>
        <v>1</v>
      </c>
      <c r="K3510" s="48">
        <f t="shared" si="394"/>
        <v>91.05</v>
      </c>
      <c r="L3510" s="48">
        <f t="shared" si="395"/>
        <v>91.34</v>
      </c>
      <c r="M3510" s="48">
        <f t="shared" si="396"/>
        <v>90.18</v>
      </c>
      <c r="N3510" s="48">
        <f t="shared" si="397"/>
        <v>90.3</v>
      </c>
      <c r="O3510" s="49">
        <f t="shared" ca="1" si="400"/>
        <v>8520600</v>
      </c>
    </row>
    <row r="3511" spans="1:15" x14ac:dyDescent="0.25">
      <c r="A3511">
        <v>3496</v>
      </c>
      <c r="B3511" s="93">
        <v>37117</v>
      </c>
      <c r="C3511" s="48">
        <v>120.139999</v>
      </c>
      <c r="D3511" s="48">
        <v>120.349998</v>
      </c>
      <c r="E3511" s="48">
        <v>118.800003</v>
      </c>
      <c r="F3511" s="48">
        <v>119.269997</v>
      </c>
      <c r="G3511" s="49">
        <v>13178100</v>
      </c>
      <c r="H3511" s="48">
        <v>91.084564</v>
      </c>
      <c r="I3511" s="52">
        <f t="shared" si="398"/>
        <v>0.76368379551480992</v>
      </c>
      <c r="J3511" s="52">
        <f t="shared" ca="1" si="399"/>
        <v>1</v>
      </c>
      <c r="K3511" s="48">
        <f t="shared" si="394"/>
        <v>91.75</v>
      </c>
      <c r="L3511" s="48">
        <f t="shared" si="395"/>
        <v>91.91</v>
      </c>
      <c r="M3511" s="48">
        <f t="shared" si="396"/>
        <v>90.73</v>
      </c>
      <c r="N3511" s="48">
        <f t="shared" si="397"/>
        <v>91.08</v>
      </c>
      <c r="O3511" s="49">
        <f t="shared" ca="1" si="400"/>
        <v>13178100</v>
      </c>
    </row>
    <row r="3512" spans="1:15" x14ac:dyDescent="0.25">
      <c r="A3512">
        <v>3497</v>
      </c>
      <c r="B3512" s="93">
        <v>37116</v>
      </c>
      <c r="C3512" s="48">
        <v>119.599998</v>
      </c>
      <c r="D3512" s="48">
        <v>119.849998</v>
      </c>
      <c r="E3512" s="48">
        <v>118.80999799999999</v>
      </c>
      <c r="F3512" s="48">
        <v>119.32</v>
      </c>
      <c r="G3512" s="49">
        <v>7431600</v>
      </c>
      <c r="H3512" s="48">
        <v>91.122749999999996</v>
      </c>
      <c r="I3512" s="52">
        <f t="shared" si="398"/>
        <v>0.76368379148508214</v>
      </c>
      <c r="J3512" s="52">
        <f t="shared" ca="1" si="399"/>
        <v>1</v>
      </c>
      <c r="K3512" s="48">
        <f t="shared" si="394"/>
        <v>91.34</v>
      </c>
      <c r="L3512" s="48">
        <f t="shared" si="395"/>
        <v>91.53</v>
      </c>
      <c r="M3512" s="48">
        <f t="shared" si="396"/>
        <v>90.73</v>
      </c>
      <c r="N3512" s="48">
        <f t="shared" si="397"/>
        <v>91.12</v>
      </c>
      <c r="O3512" s="49">
        <f t="shared" ca="1" si="400"/>
        <v>7431600</v>
      </c>
    </row>
    <row r="3513" spans="1:15" x14ac:dyDescent="0.25">
      <c r="A3513">
        <v>3498</v>
      </c>
      <c r="B3513" s="93">
        <v>37113</v>
      </c>
      <c r="C3513" s="48">
        <v>118.800003</v>
      </c>
      <c r="D3513" s="48">
        <v>119.839996</v>
      </c>
      <c r="E3513" s="48">
        <v>117.339996</v>
      </c>
      <c r="F3513" s="48">
        <v>119.290001</v>
      </c>
      <c r="G3513" s="49">
        <v>11173300</v>
      </c>
      <c r="H3513" s="48">
        <v>91.099840999999998</v>
      </c>
      <c r="I3513" s="52">
        <f t="shared" si="398"/>
        <v>0.76368379777279061</v>
      </c>
      <c r="J3513" s="52">
        <f t="shared" ca="1" si="399"/>
        <v>1</v>
      </c>
      <c r="K3513" s="48">
        <f t="shared" si="394"/>
        <v>90.73</v>
      </c>
      <c r="L3513" s="48">
        <f t="shared" si="395"/>
        <v>91.52</v>
      </c>
      <c r="M3513" s="48">
        <f t="shared" si="396"/>
        <v>89.61</v>
      </c>
      <c r="N3513" s="48">
        <f t="shared" si="397"/>
        <v>91.1</v>
      </c>
      <c r="O3513" s="49">
        <f t="shared" ca="1" si="400"/>
        <v>11173300</v>
      </c>
    </row>
    <row r="3514" spans="1:15" x14ac:dyDescent="0.25">
      <c r="A3514">
        <v>3499</v>
      </c>
      <c r="B3514" s="93">
        <v>37112</v>
      </c>
      <c r="C3514" s="48">
        <v>118.699997</v>
      </c>
      <c r="D3514" s="48">
        <v>118.970001</v>
      </c>
      <c r="E3514" s="48">
        <v>117.860001</v>
      </c>
      <c r="F3514" s="48">
        <v>118.879997</v>
      </c>
      <c r="G3514" s="49">
        <v>14118500</v>
      </c>
      <c r="H3514" s="48">
        <v>90.786727999999997</v>
      </c>
      <c r="I3514" s="52">
        <f t="shared" si="398"/>
        <v>0.76368380123697344</v>
      </c>
      <c r="J3514" s="52">
        <f t="shared" ca="1" si="399"/>
        <v>1</v>
      </c>
      <c r="K3514" s="48">
        <f t="shared" si="394"/>
        <v>90.65</v>
      </c>
      <c r="L3514" s="48">
        <f t="shared" si="395"/>
        <v>90.86</v>
      </c>
      <c r="M3514" s="48">
        <f t="shared" si="396"/>
        <v>90.01</v>
      </c>
      <c r="N3514" s="48">
        <f t="shared" si="397"/>
        <v>90.79</v>
      </c>
      <c r="O3514" s="49">
        <f t="shared" ca="1" si="400"/>
        <v>14118500</v>
      </c>
    </row>
    <row r="3515" spans="1:15" x14ac:dyDescent="0.25">
      <c r="A3515">
        <v>3500</v>
      </c>
      <c r="B3515" s="93">
        <v>37111</v>
      </c>
      <c r="C3515" s="48">
        <v>120.120003</v>
      </c>
      <c r="D3515" s="48">
        <v>121.160004</v>
      </c>
      <c r="E3515" s="48">
        <v>118.43</v>
      </c>
      <c r="F3515" s="48">
        <v>118.529999</v>
      </c>
      <c r="G3515" s="49">
        <v>15183800</v>
      </c>
      <c r="H3515" s="48">
        <v>90.519439000000006</v>
      </c>
      <c r="I3515" s="52">
        <f t="shared" si="398"/>
        <v>0.76368379113881546</v>
      </c>
      <c r="J3515" s="52">
        <f t="shared" ca="1" si="399"/>
        <v>1</v>
      </c>
      <c r="K3515" s="48">
        <f t="shared" si="394"/>
        <v>91.73</v>
      </c>
      <c r="L3515" s="48">
        <f t="shared" si="395"/>
        <v>92.53</v>
      </c>
      <c r="M3515" s="48">
        <f t="shared" si="396"/>
        <v>90.44</v>
      </c>
      <c r="N3515" s="48">
        <f t="shared" si="397"/>
        <v>90.52</v>
      </c>
      <c r="O3515" s="49">
        <f t="shared" ca="1" si="400"/>
        <v>15183800</v>
      </c>
    </row>
    <row r="3516" spans="1:15" x14ac:dyDescent="0.25">
      <c r="A3516">
        <v>3501</v>
      </c>
      <c r="B3516" s="93">
        <v>37110</v>
      </c>
      <c r="C3516" s="48">
        <v>120.269997</v>
      </c>
      <c r="D3516" s="48">
        <v>121.199997</v>
      </c>
      <c r="E3516" s="48">
        <v>119.910004</v>
      </c>
      <c r="F3516" s="48">
        <v>120.769997</v>
      </c>
      <c r="G3516" s="49">
        <v>8865100</v>
      </c>
      <c r="H3516" s="48">
        <v>92.230089000000007</v>
      </c>
      <c r="I3516" s="52">
        <f t="shared" si="398"/>
        <v>0.7636837897743759</v>
      </c>
      <c r="J3516" s="52">
        <f t="shared" ca="1" si="399"/>
        <v>1</v>
      </c>
      <c r="K3516" s="48">
        <f t="shared" si="394"/>
        <v>91.85</v>
      </c>
      <c r="L3516" s="48">
        <f t="shared" si="395"/>
        <v>92.56</v>
      </c>
      <c r="M3516" s="48">
        <f t="shared" si="396"/>
        <v>91.57</v>
      </c>
      <c r="N3516" s="48">
        <f t="shared" si="397"/>
        <v>92.23</v>
      </c>
      <c r="O3516" s="49">
        <f t="shared" ca="1" si="400"/>
        <v>8865100</v>
      </c>
    </row>
    <row r="3517" spans="1:15" x14ac:dyDescent="0.25">
      <c r="A3517">
        <v>3502</v>
      </c>
      <c r="B3517" s="93">
        <v>37109</v>
      </c>
      <c r="C3517" s="48">
        <v>121.349998</v>
      </c>
      <c r="D3517" s="48">
        <v>121.510002</v>
      </c>
      <c r="E3517" s="48">
        <v>120.099998</v>
      </c>
      <c r="F3517" s="48">
        <v>120.300003</v>
      </c>
      <c r="G3517" s="49">
        <v>8550100</v>
      </c>
      <c r="H3517" s="48">
        <v>91.871162999999996</v>
      </c>
      <c r="I3517" s="52">
        <f t="shared" si="398"/>
        <v>0.7636837964168629</v>
      </c>
      <c r="J3517" s="52">
        <f t="shared" ca="1" si="399"/>
        <v>1</v>
      </c>
      <c r="K3517" s="48">
        <f t="shared" si="394"/>
        <v>92.67</v>
      </c>
      <c r="L3517" s="48">
        <f t="shared" si="395"/>
        <v>92.8</v>
      </c>
      <c r="M3517" s="48">
        <f t="shared" si="396"/>
        <v>91.72</v>
      </c>
      <c r="N3517" s="48">
        <f t="shared" si="397"/>
        <v>91.87</v>
      </c>
      <c r="O3517" s="49">
        <f t="shared" ca="1" si="400"/>
        <v>8550100</v>
      </c>
    </row>
    <row r="3518" spans="1:15" x14ac:dyDescent="0.25">
      <c r="A3518">
        <v>3503</v>
      </c>
      <c r="B3518" s="93">
        <v>37106</v>
      </c>
      <c r="C3518" s="48">
        <v>122.360001</v>
      </c>
      <c r="D3518" s="48">
        <v>122.360001</v>
      </c>
      <c r="E3518" s="48">
        <v>120.900002</v>
      </c>
      <c r="F3518" s="48">
        <v>121.94000200000001</v>
      </c>
      <c r="G3518" s="49">
        <v>10816300</v>
      </c>
      <c r="H3518" s="48">
        <v>93.123604</v>
      </c>
      <c r="I3518" s="52">
        <f t="shared" si="398"/>
        <v>0.76368379918511065</v>
      </c>
      <c r="J3518" s="52">
        <f t="shared" ca="1" si="399"/>
        <v>1</v>
      </c>
      <c r="K3518" s="48">
        <f t="shared" si="394"/>
        <v>93.44</v>
      </c>
      <c r="L3518" s="48">
        <f t="shared" si="395"/>
        <v>93.44</v>
      </c>
      <c r="M3518" s="48">
        <f t="shared" si="396"/>
        <v>92.33</v>
      </c>
      <c r="N3518" s="48">
        <f t="shared" si="397"/>
        <v>93.12</v>
      </c>
      <c r="O3518" s="49">
        <f t="shared" ca="1" si="400"/>
        <v>10816300</v>
      </c>
    </row>
    <row r="3519" spans="1:15" x14ac:dyDescent="0.25">
      <c r="A3519">
        <v>3504</v>
      </c>
      <c r="B3519" s="93">
        <v>37105</v>
      </c>
      <c r="C3519" s="48">
        <v>123.230003</v>
      </c>
      <c r="D3519" s="48">
        <v>123.25</v>
      </c>
      <c r="E3519" s="48">
        <v>121.889999</v>
      </c>
      <c r="F3519" s="48">
        <v>122.610001</v>
      </c>
      <c r="G3519" s="49">
        <v>11070100</v>
      </c>
      <c r="H3519" s="48">
        <v>93.635271000000003</v>
      </c>
      <c r="I3519" s="52">
        <f t="shared" si="398"/>
        <v>0.76368379607141512</v>
      </c>
      <c r="J3519" s="52">
        <f t="shared" ca="1" si="399"/>
        <v>1</v>
      </c>
      <c r="K3519" s="48">
        <f t="shared" si="394"/>
        <v>94.11</v>
      </c>
      <c r="L3519" s="48">
        <f t="shared" si="395"/>
        <v>94.12</v>
      </c>
      <c r="M3519" s="48">
        <f t="shared" si="396"/>
        <v>93.09</v>
      </c>
      <c r="N3519" s="48">
        <f t="shared" si="397"/>
        <v>93.64</v>
      </c>
      <c r="O3519" s="49">
        <f t="shared" ca="1" si="400"/>
        <v>11070100</v>
      </c>
    </row>
    <row r="3520" spans="1:15" x14ac:dyDescent="0.25">
      <c r="A3520">
        <v>3505</v>
      </c>
      <c r="B3520" s="93">
        <v>37104</v>
      </c>
      <c r="C3520" s="48">
        <v>121.970001</v>
      </c>
      <c r="D3520" s="48">
        <v>122.699997</v>
      </c>
      <c r="E3520" s="48">
        <v>121.550003</v>
      </c>
      <c r="F3520" s="48">
        <v>122.110001</v>
      </c>
      <c r="G3520" s="49">
        <v>11940800</v>
      </c>
      <c r="H3520" s="48">
        <v>93.253428999999997</v>
      </c>
      <c r="I3520" s="52">
        <f t="shared" si="398"/>
        <v>0.76368379523639507</v>
      </c>
      <c r="J3520" s="52">
        <f t="shared" ca="1" si="399"/>
        <v>1</v>
      </c>
      <c r="K3520" s="48">
        <f t="shared" si="394"/>
        <v>93.15</v>
      </c>
      <c r="L3520" s="48">
        <f t="shared" si="395"/>
        <v>93.7</v>
      </c>
      <c r="M3520" s="48">
        <f t="shared" si="396"/>
        <v>92.83</v>
      </c>
      <c r="N3520" s="48">
        <f t="shared" si="397"/>
        <v>93.25</v>
      </c>
      <c r="O3520" s="49">
        <f t="shared" ca="1" si="400"/>
        <v>11940800</v>
      </c>
    </row>
    <row r="3521" spans="1:15" x14ac:dyDescent="0.25">
      <c r="A3521">
        <v>3506</v>
      </c>
      <c r="B3521" s="93">
        <v>37103</v>
      </c>
      <c r="C3521" s="48">
        <v>121</v>
      </c>
      <c r="D3521" s="48">
        <v>122.68</v>
      </c>
      <c r="E3521" s="48">
        <v>120.800003</v>
      </c>
      <c r="F3521" s="48">
        <v>121.349998</v>
      </c>
      <c r="G3521" s="49">
        <v>11918100</v>
      </c>
      <c r="H3521" s="48">
        <v>92.673027000000005</v>
      </c>
      <c r="I3521" s="52">
        <f t="shared" si="398"/>
        <v>0.76368379503393158</v>
      </c>
      <c r="J3521" s="52">
        <f t="shared" ca="1" si="399"/>
        <v>1</v>
      </c>
      <c r="K3521" s="48">
        <f t="shared" si="394"/>
        <v>92.41</v>
      </c>
      <c r="L3521" s="48">
        <f t="shared" si="395"/>
        <v>93.69</v>
      </c>
      <c r="M3521" s="48">
        <f t="shared" si="396"/>
        <v>92.25</v>
      </c>
      <c r="N3521" s="48">
        <f t="shared" si="397"/>
        <v>92.67</v>
      </c>
      <c r="O3521" s="49">
        <f t="shared" ca="1" si="400"/>
        <v>11918100</v>
      </c>
    </row>
    <row r="3522" spans="1:15" x14ac:dyDescent="0.25">
      <c r="A3522">
        <v>3507</v>
      </c>
      <c r="B3522" s="93">
        <v>37102</v>
      </c>
      <c r="C3522" s="48">
        <v>121.19000200000001</v>
      </c>
      <c r="D3522" s="48">
        <v>121.349998</v>
      </c>
      <c r="E3522" s="48">
        <v>120.300003</v>
      </c>
      <c r="F3522" s="48">
        <v>120.849998</v>
      </c>
      <c r="G3522" s="49">
        <v>8547700</v>
      </c>
      <c r="H3522" s="48">
        <v>92.291185999999996</v>
      </c>
      <c r="I3522" s="52">
        <f t="shared" si="398"/>
        <v>0.76368380246063383</v>
      </c>
      <c r="J3522" s="52">
        <f t="shared" ca="1" si="399"/>
        <v>1</v>
      </c>
      <c r="K3522" s="48">
        <f t="shared" si="394"/>
        <v>92.55</v>
      </c>
      <c r="L3522" s="48">
        <f t="shared" si="395"/>
        <v>92.67</v>
      </c>
      <c r="M3522" s="48">
        <f t="shared" si="396"/>
        <v>91.87</v>
      </c>
      <c r="N3522" s="48">
        <f t="shared" si="397"/>
        <v>92.29</v>
      </c>
      <c r="O3522" s="49">
        <f t="shared" ca="1" si="400"/>
        <v>8547700</v>
      </c>
    </row>
    <row r="3523" spans="1:15" x14ac:dyDescent="0.25">
      <c r="A3523">
        <v>3508</v>
      </c>
      <c r="B3523" s="93">
        <v>37099</v>
      </c>
      <c r="C3523" s="48">
        <v>120.83000199999999</v>
      </c>
      <c r="D3523" s="48">
        <v>121.349998</v>
      </c>
      <c r="E3523" s="48">
        <v>119.910004</v>
      </c>
      <c r="F3523" s="48">
        <v>120.80999799999999</v>
      </c>
      <c r="G3523" s="49">
        <v>8478800</v>
      </c>
      <c r="H3523" s="48">
        <v>92.260638</v>
      </c>
      <c r="I3523" s="52">
        <f t="shared" si="398"/>
        <v>0.76368379709765422</v>
      </c>
      <c r="J3523" s="52">
        <f t="shared" ca="1" si="399"/>
        <v>1</v>
      </c>
      <c r="K3523" s="48">
        <f t="shared" si="394"/>
        <v>92.28</v>
      </c>
      <c r="L3523" s="48">
        <f t="shared" si="395"/>
        <v>92.67</v>
      </c>
      <c r="M3523" s="48">
        <f t="shared" si="396"/>
        <v>91.57</v>
      </c>
      <c r="N3523" s="48">
        <f t="shared" si="397"/>
        <v>92.26</v>
      </c>
      <c r="O3523" s="49">
        <f t="shared" ca="1" si="400"/>
        <v>8478800</v>
      </c>
    </row>
    <row r="3524" spans="1:15" x14ac:dyDescent="0.25">
      <c r="A3524">
        <v>3509</v>
      </c>
      <c r="B3524" s="93">
        <v>37098</v>
      </c>
      <c r="C3524" s="48">
        <v>119.05999799999999</v>
      </c>
      <c r="D3524" s="48">
        <v>120.849998</v>
      </c>
      <c r="E3524" s="48">
        <v>118.55999799999999</v>
      </c>
      <c r="F3524" s="48">
        <v>120.349998</v>
      </c>
      <c r="G3524" s="49">
        <v>12898200</v>
      </c>
      <c r="H3524" s="48">
        <v>91.909344000000004</v>
      </c>
      <c r="I3524" s="52">
        <f t="shared" si="398"/>
        <v>0.76368380163994687</v>
      </c>
      <c r="J3524" s="52">
        <f t="shared" ca="1" si="399"/>
        <v>1</v>
      </c>
      <c r="K3524" s="48">
        <f t="shared" si="394"/>
        <v>90.92</v>
      </c>
      <c r="L3524" s="48">
        <f t="shared" si="395"/>
        <v>92.29</v>
      </c>
      <c r="M3524" s="48">
        <f t="shared" si="396"/>
        <v>90.54</v>
      </c>
      <c r="N3524" s="48">
        <f t="shared" si="397"/>
        <v>91.91</v>
      </c>
      <c r="O3524" s="49">
        <f t="shared" ca="1" si="400"/>
        <v>12898200</v>
      </c>
    </row>
    <row r="3525" spans="1:15" x14ac:dyDescent="0.25">
      <c r="A3525">
        <v>3510</v>
      </c>
      <c r="B3525" s="93">
        <v>37097</v>
      </c>
      <c r="C3525" s="48">
        <v>117.91999800000001</v>
      </c>
      <c r="D3525" s="48">
        <v>119.480003</v>
      </c>
      <c r="E3525" s="48">
        <v>117.459999</v>
      </c>
      <c r="F3525" s="48">
        <v>119.099998</v>
      </c>
      <c r="G3525" s="49">
        <v>12088500</v>
      </c>
      <c r="H3525" s="48">
        <v>90.954739000000004</v>
      </c>
      <c r="I3525" s="52">
        <f t="shared" si="398"/>
        <v>0.7636837995580823</v>
      </c>
      <c r="J3525" s="52">
        <f t="shared" ca="1" si="399"/>
        <v>1</v>
      </c>
      <c r="K3525" s="48">
        <f t="shared" si="394"/>
        <v>90.05</v>
      </c>
      <c r="L3525" s="48">
        <f t="shared" si="395"/>
        <v>91.24</v>
      </c>
      <c r="M3525" s="48">
        <f t="shared" si="396"/>
        <v>89.7</v>
      </c>
      <c r="N3525" s="48">
        <f t="shared" si="397"/>
        <v>90.95</v>
      </c>
      <c r="O3525" s="49">
        <f t="shared" ca="1" si="400"/>
        <v>12088500</v>
      </c>
    </row>
    <row r="3526" spans="1:15" x14ac:dyDescent="0.25">
      <c r="A3526">
        <v>3511</v>
      </c>
      <c r="B3526" s="93">
        <v>37096</v>
      </c>
      <c r="C3526" s="48">
        <v>119</v>
      </c>
      <c r="D3526" s="48">
        <v>119.199997</v>
      </c>
      <c r="E3526" s="48">
        <v>116.75</v>
      </c>
      <c r="F3526" s="48">
        <v>117.800003</v>
      </c>
      <c r="G3526" s="49">
        <v>12269000</v>
      </c>
      <c r="H3526" s="48">
        <v>89.961952999999994</v>
      </c>
      <c r="I3526" s="52">
        <f t="shared" si="398"/>
        <v>0.76368379209633797</v>
      </c>
      <c r="J3526" s="52">
        <f t="shared" ca="1" si="399"/>
        <v>1</v>
      </c>
      <c r="K3526" s="48">
        <f t="shared" si="394"/>
        <v>90.88</v>
      </c>
      <c r="L3526" s="48">
        <f t="shared" si="395"/>
        <v>91.03</v>
      </c>
      <c r="M3526" s="48">
        <f t="shared" si="396"/>
        <v>89.16</v>
      </c>
      <c r="N3526" s="48">
        <f t="shared" si="397"/>
        <v>89.96</v>
      </c>
      <c r="O3526" s="49">
        <f t="shared" ca="1" si="400"/>
        <v>12269000</v>
      </c>
    </row>
    <row r="3527" spans="1:15" x14ac:dyDescent="0.25">
      <c r="A3527">
        <v>3512</v>
      </c>
      <c r="B3527" s="93">
        <v>37095</v>
      </c>
      <c r="C3527" s="48">
        <v>121.800003</v>
      </c>
      <c r="D3527" s="48">
        <v>121.879997</v>
      </c>
      <c r="E3527" s="48">
        <v>118.949997</v>
      </c>
      <c r="F3527" s="48">
        <v>118.949997</v>
      </c>
      <c r="G3527" s="49">
        <v>8065200</v>
      </c>
      <c r="H3527" s="48">
        <v>90.840185000000005</v>
      </c>
      <c r="I3527" s="52">
        <f t="shared" si="398"/>
        <v>0.76368379395587549</v>
      </c>
      <c r="J3527" s="52">
        <f t="shared" ca="1" si="399"/>
        <v>1</v>
      </c>
      <c r="K3527" s="48">
        <f t="shared" si="394"/>
        <v>93.02</v>
      </c>
      <c r="L3527" s="48">
        <f t="shared" si="395"/>
        <v>93.08</v>
      </c>
      <c r="M3527" s="48">
        <f t="shared" si="396"/>
        <v>90.84</v>
      </c>
      <c r="N3527" s="48">
        <f t="shared" si="397"/>
        <v>90.84</v>
      </c>
      <c r="O3527" s="49">
        <f t="shared" ca="1" si="400"/>
        <v>8065200</v>
      </c>
    </row>
    <row r="3528" spans="1:15" x14ac:dyDescent="0.25">
      <c r="A3528">
        <v>3513</v>
      </c>
      <c r="B3528" s="93">
        <v>37092</v>
      </c>
      <c r="C3528" s="48">
        <v>121.150002</v>
      </c>
      <c r="D3528" s="48">
        <v>121.94000200000001</v>
      </c>
      <c r="E3528" s="48">
        <v>120.91999800000001</v>
      </c>
      <c r="F3528" s="48">
        <v>121.339996</v>
      </c>
      <c r="G3528" s="49">
        <v>6705800</v>
      </c>
      <c r="H3528" s="48">
        <v>92.665389000000005</v>
      </c>
      <c r="I3528" s="52">
        <f t="shared" si="398"/>
        <v>0.76368379804462827</v>
      </c>
      <c r="J3528" s="52">
        <f t="shared" ca="1" si="399"/>
        <v>1</v>
      </c>
      <c r="K3528" s="48">
        <f t="shared" si="394"/>
        <v>92.52</v>
      </c>
      <c r="L3528" s="48">
        <f t="shared" si="395"/>
        <v>93.12</v>
      </c>
      <c r="M3528" s="48">
        <f t="shared" si="396"/>
        <v>92.34</v>
      </c>
      <c r="N3528" s="48">
        <f t="shared" si="397"/>
        <v>92.67</v>
      </c>
      <c r="O3528" s="49">
        <f t="shared" ca="1" si="400"/>
        <v>6705800</v>
      </c>
    </row>
    <row r="3529" spans="1:15" x14ac:dyDescent="0.25">
      <c r="A3529">
        <v>3514</v>
      </c>
      <c r="B3529" s="93">
        <v>37091</v>
      </c>
      <c r="C3529" s="48">
        <v>122.18</v>
      </c>
      <c r="D3529" s="48">
        <v>122.980003</v>
      </c>
      <c r="E3529" s="48">
        <v>120.760002</v>
      </c>
      <c r="F3529" s="48">
        <v>122.07</v>
      </c>
      <c r="G3529" s="49">
        <v>10082900</v>
      </c>
      <c r="H3529" s="48">
        <v>93.222881000000001</v>
      </c>
      <c r="I3529" s="52">
        <f t="shared" si="398"/>
        <v>0.76368379618251825</v>
      </c>
      <c r="J3529" s="52">
        <f t="shared" ca="1" si="399"/>
        <v>1</v>
      </c>
      <c r="K3529" s="48">
        <f t="shared" si="394"/>
        <v>93.31</v>
      </c>
      <c r="L3529" s="48">
        <f t="shared" si="395"/>
        <v>93.92</v>
      </c>
      <c r="M3529" s="48">
        <f t="shared" si="396"/>
        <v>92.22</v>
      </c>
      <c r="N3529" s="48">
        <f t="shared" si="397"/>
        <v>93.22</v>
      </c>
      <c r="O3529" s="49">
        <f t="shared" ca="1" si="400"/>
        <v>10082900</v>
      </c>
    </row>
    <row r="3530" spans="1:15" x14ac:dyDescent="0.25">
      <c r="A3530">
        <v>3515</v>
      </c>
      <c r="B3530" s="93">
        <v>37090</v>
      </c>
      <c r="C3530" s="48">
        <v>120.55999799999999</v>
      </c>
      <c r="D3530" s="48">
        <v>121.639999</v>
      </c>
      <c r="E3530" s="48">
        <v>120.05999799999999</v>
      </c>
      <c r="F3530" s="48">
        <v>121.010002</v>
      </c>
      <c r="G3530" s="49">
        <v>7709300</v>
      </c>
      <c r="H3530" s="48">
        <v>92.413377999999994</v>
      </c>
      <c r="I3530" s="52">
        <f t="shared" si="398"/>
        <v>0.76368379863343849</v>
      </c>
      <c r="J3530" s="52">
        <f t="shared" ca="1" si="399"/>
        <v>1</v>
      </c>
      <c r="K3530" s="48">
        <f t="shared" si="394"/>
        <v>92.07</v>
      </c>
      <c r="L3530" s="48">
        <f t="shared" si="395"/>
        <v>92.89</v>
      </c>
      <c r="M3530" s="48">
        <f t="shared" si="396"/>
        <v>91.69</v>
      </c>
      <c r="N3530" s="48">
        <f t="shared" si="397"/>
        <v>92.41</v>
      </c>
      <c r="O3530" s="49">
        <f t="shared" ca="1" si="400"/>
        <v>7709300</v>
      </c>
    </row>
    <row r="3531" spans="1:15" x14ac:dyDescent="0.25">
      <c r="A3531">
        <v>3516</v>
      </c>
      <c r="B3531" s="93">
        <v>37089</v>
      </c>
      <c r="C3531" s="48">
        <v>120.199997</v>
      </c>
      <c r="D3531" s="48">
        <v>121.949997</v>
      </c>
      <c r="E3531" s="48">
        <v>119.83000199999999</v>
      </c>
      <c r="F3531" s="48">
        <v>121.839996</v>
      </c>
      <c r="G3531" s="49">
        <v>7469800</v>
      </c>
      <c r="H3531" s="48">
        <v>93.047230999999996</v>
      </c>
      <c r="I3531" s="52">
        <f t="shared" si="398"/>
        <v>0.7636837988734011</v>
      </c>
      <c r="J3531" s="52">
        <f t="shared" ca="1" si="399"/>
        <v>1</v>
      </c>
      <c r="K3531" s="48">
        <f t="shared" si="394"/>
        <v>91.79</v>
      </c>
      <c r="L3531" s="48">
        <f t="shared" si="395"/>
        <v>93.13</v>
      </c>
      <c r="M3531" s="48">
        <f t="shared" si="396"/>
        <v>91.51</v>
      </c>
      <c r="N3531" s="48">
        <f t="shared" si="397"/>
        <v>93.05</v>
      </c>
      <c r="O3531" s="49">
        <f t="shared" ca="1" si="400"/>
        <v>7469800</v>
      </c>
    </row>
    <row r="3532" spans="1:15" x14ac:dyDescent="0.25">
      <c r="A3532">
        <v>3517</v>
      </c>
      <c r="B3532" s="93">
        <v>37088</v>
      </c>
      <c r="C3532" s="48">
        <v>121.769997</v>
      </c>
      <c r="D3532" s="48">
        <v>122.279999</v>
      </c>
      <c r="E3532" s="48">
        <v>120.290001</v>
      </c>
      <c r="F3532" s="48">
        <v>120.709999</v>
      </c>
      <c r="G3532" s="49">
        <v>6915300</v>
      </c>
      <c r="H3532" s="48">
        <v>92.184269999999998</v>
      </c>
      <c r="I3532" s="52">
        <f t="shared" si="398"/>
        <v>0.76368379391669117</v>
      </c>
      <c r="J3532" s="52">
        <f t="shared" ca="1" si="399"/>
        <v>1</v>
      </c>
      <c r="K3532" s="48">
        <f t="shared" si="394"/>
        <v>92.99</v>
      </c>
      <c r="L3532" s="48">
        <f t="shared" si="395"/>
        <v>93.38</v>
      </c>
      <c r="M3532" s="48">
        <f t="shared" si="396"/>
        <v>91.86</v>
      </c>
      <c r="N3532" s="48">
        <f t="shared" si="397"/>
        <v>92.18</v>
      </c>
      <c r="O3532" s="49">
        <f t="shared" ca="1" si="400"/>
        <v>6915300</v>
      </c>
    </row>
    <row r="3533" spans="1:15" x14ac:dyDescent="0.25">
      <c r="A3533">
        <v>3518</v>
      </c>
      <c r="B3533" s="93">
        <v>37085</v>
      </c>
      <c r="C3533" s="48">
        <v>120.839996</v>
      </c>
      <c r="D3533" s="48">
        <v>122.32</v>
      </c>
      <c r="E3533" s="48">
        <v>120.620003</v>
      </c>
      <c r="F3533" s="48">
        <v>122.239998</v>
      </c>
      <c r="G3533" s="49">
        <v>10433800</v>
      </c>
      <c r="H3533" s="48">
        <v>93.352705999999998</v>
      </c>
      <c r="I3533" s="52">
        <f t="shared" si="398"/>
        <v>0.76368379848959089</v>
      </c>
      <c r="J3533" s="52">
        <f t="shared" ca="1" si="399"/>
        <v>1</v>
      </c>
      <c r="K3533" s="48">
        <f t="shared" si="394"/>
        <v>92.28</v>
      </c>
      <c r="L3533" s="48">
        <f t="shared" si="395"/>
        <v>93.41</v>
      </c>
      <c r="M3533" s="48">
        <f t="shared" si="396"/>
        <v>92.12</v>
      </c>
      <c r="N3533" s="48">
        <f t="shared" si="397"/>
        <v>93.35</v>
      </c>
      <c r="O3533" s="49">
        <f t="shared" ca="1" si="400"/>
        <v>10433800</v>
      </c>
    </row>
    <row r="3534" spans="1:15" x14ac:dyDescent="0.25">
      <c r="A3534">
        <v>3519</v>
      </c>
      <c r="B3534" s="93">
        <v>37084</v>
      </c>
      <c r="C3534" s="48">
        <v>119.5</v>
      </c>
      <c r="D3534" s="48">
        <v>121.470001</v>
      </c>
      <c r="E3534" s="48">
        <v>119.30999799999999</v>
      </c>
      <c r="F3534" s="48">
        <v>121.19000200000001</v>
      </c>
      <c r="G3534" s="49">
        <v>12002800</v>
      </c>
      <c r="H3534" s="48">
        <v>92.550841000000005</v>
      </c>
      <c r="I3534" s="52">
        <f t="shared" si="398"/>
        <v>0.76368379794234176</v>
      </c>
      <c r="J3534" s="52">
        <f t="shared" ca="1" si="399"/>
        <v>1</v>
      </c>
      <c r="K3534" s="48">
        <f t="shared" si="394"/>
        <v>91.26</v>
      </c>
      <c r="L3534" s="48">
        <f t="shared" si="395"/>
        <v>92.76</v>
      </c>
      <c r="M3534" s="48">
        <f t="shared" si="396"/>
        <v>91.12</v>
      </c>
      <c r="N3534" s="48">
        <f t="shared" si="397"/>
        <v>92.55</v>
      </c>
      <c r="O3534" s="49">
        <f t="shared" ca="1" si="400"/>
        <v>12002800</v>
      </c>
    </row>
    <row r="3535" spans="1:15" x14ac:dyDescent="0.25">
      <c r="A3535">
        <v>3520</v>
      </c>
      <c r="B3535" s="93">
        <v>37083</v>
      </c>
      <c r="C3535" s="48">
        <v>118.099998</v>
      </c>
      <c r="D3535" s="48">
        <v>118.889999</v>
      </c>
      <c r="E3535" s="48">
        <v>117.089996</v>
      </c>
      <c r="F3535" s="48">
        <v>118.379997</v>
      </c>
      <c r="G3535" s="49">
        <v>15328600</v>
      </c>
      <c r="H3535" s="48">
        <v>90.404886000000005</v>
      </c>
      <c r="I3535" s="52">
        <f t="shared" si="398"/>
        <v>0.76368380039746075</v>
      </c>
      <c r="J3535" s="52">
        <f t="shared" ca="1" si="399"/>
        <v>1</v>
      </c>
      <c r="K3535" s="48">
        <f t="shared" si="394"/>
        <v>90.19</v>
      </c>
      <c r="L3535" s="48">
        <f t="shared" si="395"/>
        <v>90.79</v>
      </c>
      <c r="M3535" s="48">
        <f t="shared" si="396"/>
        <v>89.42</v>
      </c>
      <c r="N3535" s="48">
        <f t="shared" si="397"/>
        <v>90.4</v>
      </c>
      <c r="O3535" s="49">
        <f t="shared" ca="1" si="400"/>
        <v>15328600</v>
      </c>
    </row>
    <row r="3536" spans="1:15" x14ac:dyDescent="0.25">
      <c r="A3536">
        <v>3521</v>
      </c>
      <c r="B3536" s="93">
        <v>37082</v>
      </c>
      <c r="C3536" s="48">
        <v>120.290001</v>
      </c>
      <c r="D3536" s="48">
        <v>120.639999</v>
      </c>
      <c r="E3536" s="48">
        <v>118.209999</v>
      </c>
      <c r="F3536" s="48">
        <v>118.260002</v>
      </c>
      <c r="G3536" s="49">
        <v>8630700</v>
      </c>
      <c r="H3536" s="48">
        <v>90.313247000000004</v>
      </c>
      <c r="I3536" s="52">
        <f t="shared" si="398"/>
        <v>0.76368379395089137</v>
      </c>
      <c r="J3536" s="52">
        <f t="shared" ca="1" si="399"/>
        <v>1</v>
      </c>
      <c r="K3536" s="48">
        <f t="shared" ref="K3536:K3599" si="401">ROUND($I3536*C3536,2)</f>
        <v>91.86</v>
      </c>
      <c r="L3536" s="48">
        <f t="shared" ref="L3536:L3599" si="402">ROUND($I3536*D3536,2)</f>
        <v>92.13</v>
      </c>
      <c r="M3536" s="48">
        <f t="shared" ref="M3536:M3599" si="403">ROUND($I3536*E3536,2)</f>
        <v>90.28</v>
      </c>
      <c r="N3536" s="48">
        <f t="shared" ref="N3536:N3599" si="404">ROUND($I3536*F3536,2)</f>
        <v>90.31</v>
      </c>
      <c r="O3536" s="49">
        <f t="shared" ca="1" si="400"/>
        <v>8630700</v>
      </c>
    </row>
    <row r="3537" spans="1:15" x14ac:dyDescent="0.25">
      <c r="A3537">
        <v>3522</v>
      </c>
      <c r="B3537" s="93">
        <v>37081</v>
      </c>
      <c r="C3537" s="48">
        <v>119.489998</v>
      </c>
      <c r="D3537" s="48">
        <v>120.540001</v>
      </c>
      <c r="E3537" s="48">
        <v>119.199997</v>
      </c>
      <c r="F3537" s="48">
        <v>119.699997</v>
      </c>
      <c r="G3537" s="49">
        <v>8339300</v>
      </c>
      <c r="H3537" s="48">
        <v>91.412948</v>
      </c>
      <c r="I3537" s="52">
        <f t="shared" si="398"/>
        <v>0.76368379524687879</v>
      </c>
      <c r="J3537" s="52">
        <f t="shared" ca="1" si="399"/>
        <v>1</v>
      </c>
      <c r="K3537" s="48">
        <f t="shared" si="401"/>
        <v>91.25</v>
      </c>
      <c r="L3537" s="48">
        <f t="shared" si="402"/>
        <v>92.05</v>
      </c>
      <c r="M3537" s="48">
        <f t="shared" si="403"/>
        <v>91.03</v>
      </c>
      <c r="N3537" s="48">
        <f t="shared" si="404"/>
        <v>91.41</v>
      </c>
      <c r="O3537" s="49">
        <f t="shared" ca="1" si="400"/>
        <v>8339300</v>
      </c>
    </row>
    <row r="3538" spans="1:15" x14ac:dyDescent="0.25">
      <c r="A3538">
        <v>3523</v>
      </c>
      <c r="B3538" s="93">
        <v>37078</v>
      </c>
      <c r="C3538" s="48">
        <v>121.30999799999999</v>
      </c>
      <c r="D3538" s="48">
        <v>121.489998</v>
      </c>
      <c r="E3538" s="48">
        <v>119.050003</v>
      </c>
      <c r="F3538" s="48">
        <v>119.050003</v>
      </c>
      <c r="G3538" s="49">
        <v>11665900</v>
      </c>
      <c r="H3538" s="48">
        <v>90.916557999999995</v>
      </c>
      <c r="I3538" s="52">
        <f t="shared" ref="I3538:I3601" si="405">H3538/F3538</f>
        <v>0.76368379427928268</v>
      </c>
      <c r="J3538" s="52">
        <f t="shared" ref="J3538:J3601" ca="1" si="406">INDEX(OFFSET($T$15,0,0,$S$13+1,1),MATCH(B3538,OFFSET($Q$15,0,0,$S$13+1,1),-1))</f>
        <v>1</v>
      </c>
      <c r="K3538" s="48">
        <f t="shared" si="401"/>
        <v>92.64</v>
      </c>
      <c r="L3538" s="48">
        <f t="shared" si="402"/>
        <v>92.78</v>
      </c>
      <c r="M3538" s="48">
        <f t="shared" si="403"/>
        <v>90.92</v>
      </c>
      <c r="N3538" s="48">
        <f t="shared" si="404"/>
        <v>90.92</v>
      </c>
      <c r="O3538" s="49">
        <f t="shared" ref="O3538:O3601" ca="1" si="407">G3538*J3538</f>
        <v>11665900</v>
      </c>
    </row>
    <row r="3539" spans="1:15" x14ac:dyDescent="0.25">
      <c r="A3539">
        <v>3524</v>
      </c>
      <c r="B3539" s="93">
        <v>37077</v>
      </c>
      <c r="C3539" s="48">
        <v>123.07</v>
      </c>
      <c r="D3539" s="48">
        <v>123.650002</v>
      </c>
      <c r="E3539" s="48">
        <v>121.660004</v>
      </c>
      <c r="F3539" s="48">
        <v>121.68</v>
      </c>
      <c r="G3539" s="49">
        <v>5517900</v>
      </c>
      <c r="H3539" s="48">
        <v>92.925044999999997</v>
      </c>
      <c r="I3539" s="52">
        <f t="shared" si="405"/>
        <v>0.76368380177514783</v>
      </c>
      <c r="J3539" s="52">
        <f t="shared" ca="1" si="406"/>
        <v>1</v>
      </c>
      <c r="K3539" s="48">
        <f t="shared" si="401"/>
        <v>93.99</v>
      </c>
      <c r="L3539" s="48">
        <f t="shared" si="402"/>
        <v>94.43</v>
      </c>
      <c r="M3539" s="48">
        <f t="shared" si="403"/>
        <v>92.91</v>
      </c>
      <c r="N3539" s="48">
        <f t="shared" si="404"/>
        <v>92.93</v>
      </c>
      <c r="O3539" s="49">
        <f t="shared" ca="1" si="407"/>
        <v>5517900</v>
      </c>
    </row>
    <row r="3540" spans="1:15" x14ac:dyDescent="0.25">
      <c r="A3540">
        <v>3525</v>
      </c>
      <c r="B3540" s="93">
        <v>37075</v>
      </c>
      <c r="C3540" s="48">
        <v>123.980003</v>
      </c>
      <c r="D3540" s="48">
        <v>124.099998</v>
      </c>
      <c r="E3540" s="48">
        <v>123.050003</v>
      </c>
      <c r="F3540" s="48">
        <v>124.099998</v>
      </c>
      <c r="G3540" s="49">
        <v>3303100</v>
      </c>
      <c r="H3540" s="48">
        <v>94.773157999999995</v>
      </c>
      <c r="I3540" s="52">
        <f t="shared" si="405"/>
        <v>0.76368379957588717</v>
      </c>
      <c r="J3540" s="52">
        <f t="shared" ca="1" si="406"/>
        <v>1</v>
      </c>
      <c r="K3540" s="48">
        <f t="shared" si="401"/>
        <v>94.68</v>
      </c>
      <c r="L3540" s="48">
        <f t="shared" si="402"/>
        <v>94.77</v>
      </c>
      <c r="M3540" s="48">
        <f t="shared" si="403"/>
        <v>93.97</v>
      </c>
      <c r="N3540" s="48">
        <f t="shared" si="404"/>
        <v>94.77</v>
      </c>
      <c r="O3540" s="49">
        <f t="shared" ca="1" si="407"/>
        <v>3303100</v>
      </c>
    </row>
    <row r="3541" spans="1:15" x14ac:dyDescent="0.25">
      <c r="A3541">
        <v>3526</v>
      </c>
      <c r="B3541" s="93">
        <v>37074</v>
      </c>
      <c r="C3541" s="48">
        <v>122.800003</v>
      </c>
      <c r="D3541" s="48">
        <v>124.32</v>
      </c>
      <c r="E3541" s="48">
        <v>122.620003</v>
      </c>
      <c r="F3541" s="48">
        <v>124.129997</v>
      </c>
      <c r="G3541" s="49">
        <v>8522200</v>
      </c>
      <c r="H3541" s="48">
        <v>94.796066999999994</v>
      </c>
      <c r="I3541" s="52">
        <f t="shared" si="405"/>
        <v>0.76368379353138949</v>
      </c>
      <c r="J3541" s="52">
        <f t="shared" ca="1" si="406"/>
        <v>1</v>
      </c>
      <c r="K3541" s="48">
        <f t="shared" si="401"/>
        <v>93.78</v>
      </c>
      <c r="L3541" s="48">
        <f t="shared" si="402"/>
        <v>94.94</v>
      </c>
      <c r="M3541" s="48">
        <f t="shared" si="403"/>
        <v>93.64</v>
      </c>
      <c r="N3541" s="48">
        <f t="shared" si="404"/>
        <v>94.8</v>
      </c>
      <c r="O3541" s="49">
        <f t="shared" ca="1" si="407"/>
        <v>8522200</v>
      </c>
    </row>
    <row r="3542" spans="1:15" x14ac:dyDescent="0.25">
      <c r="A3542">
        <v>3527</v>
      </c>
      <c r="B3542" s="93">
        <v>37071</v>
      </c>
      <c r="C3542" s="48">
        <v>122.800003</v>
      </c>
      <c r="D3542" s="48">
        <v>124.010002</v>
      </c>
      <c r="E3542" s="48">
        <v>122.260002</v>
      </c>
      <c r="F3542" s="48">
        <v>122.599998</v>
      </c>
      <c r="G3542" s="49">
        <v>9824200</v>
      </c>
      <c r="H3542" s="48">
        <v>93.627632000000006</v>
      </c>
      <c r="I3542" s="52">
        <f t="shared" si="405"/>
        <v>0.76368379712371615</v>
      </c>
      <c r="J3542" s="52">
        <f t="shared" ca="1" si="406"/>
        <v>1</v>
      </c>
      <c r="K3542" s="48">
        <f t="shared" si="401"/>
        <v>93.78</v>
      </c>
      <c r="L3542" s="48">
        <f t="shared" si="402"/>
        <v>94.7</v>
      </c>
      <c r="M3542" s="48">
        <f t="shared" si="403"/>
        <v>93.37</v>
      </c>
      <c r="N3542" s="48">
        <f t="shared" si="404"/>
        <v>93.63</v>
      </c>
      <c r="O3542" s="49">
        <f t="shared" ca="1" si="407"/>
        <v>9824200</v>
      </c>
    </row>
    <row r="3543" spans="1:15" x14ac:dyDescent="0.25">
      <c r="A3543">
        <v>3528</v>
      </c>
      <c r="B3543" s="93">
        <v>37070</v>
      </c>
      <c r="C3543" s="48">
        <v>122</v>
      </c>
      <c r="D3543" s="48">
        <v>123.94000200000001</v>
      </c>
      <c r="E3543" s="48">
        <v>121.93</v>
      </c>
      <c r="F3543" s="48">
        <v>122.150002</v>
      </c>
      <c r="G3543" s="49">
        <v>10269300</v>
      </c>
      <c r="H3543" s="48">
        <v>93.283976999999993</v>
      </c>
      <c r="I3543" s="52">
        <f t="shared" si="405"/>
        <v>0.7636837942908915</v>
      </c>
      <c r="J3543" s="52">
        <f t="shared" ca="1" si="406"/>
        <v>1</v>
      </c>
      <c r="K3543" s="48">
        <f t="shared" si="401"/>
        <v>93.17</v>
      </c>
      <c r="L3543" s="48">
        <f t="shared" si="402"/>
        <v>94.65</v>
      </c>
      <c r="M3543" s="48">
        <f t="shared" si="403"/>
        <v>93.12</v>
      </c>
      <c r="N3543" s="48">
        <f t="shared" si="404"/>
        <v>93.28</v>
      </c>
      <c r="O3543" s="49">
        <f t="shared" ca="1" si="407"/>
        <v>10269300</v>
      </c>
    </row>
    <row r="3544" spans="1:15" x14ac:dyDescent="0.25">
      <c r="A3544">
        <v>3529</v>
      </c>
      <c r="B3544" s="93">
        <v>37069</v>
      </c>
      <c r="C3544" s="48">
        <v>121.599998</v>
      </c>
      <c r="D3544" s="48">
        <v>122.239998</v>
      </c>
      <c r="E3544" s="48">
        <v>120.910004</v>
      </c>
      <c r="F3544" s="48">
        <v>121.480003</v>
      </c>
      <c r="G3544" s="49">
        <v>10105100</v>
      </c>
      <c r="H3544" s="48">
        <v>92.772310000000004</v>
      </c>
      <c r="I3544" s="52">
        <f t="shared" si="405"/>
        <v>0.76368379740655756</v>
      </c>
      <c r="J3544" s="52">
        <f t="shared" ca="1" si="406"/>
        <v>1</v>
      </c>
      <c r="K3544" s="48">
        <f t="shared" si="401"/>
        <v>92.86</v>
      </c>
      <c r="L3544" s="48">
        <f t="shared" si="402"/>
        <v>93.35</v>
      </c>
      <c r="M3544" s="48">
        <f t="shared" si="403"/>
        <v>92.34</v>
      </c>
      <c r="N3544" s="48">
        <f t="shared" si="404"/>
        <v>92.77</v>
      </c>
      <c r="O3544" s="49">
        <f t="shared" ca="1" si="407"/>
        <v>10105100</v>
      </c>
    </row>
    <row r="3545" spans="1:15" x14ac:dyDescent="0.25">
      <c r="A3545">
        <v>3530</v>
      </c>
      <c r="B3545" s="93">
        <v>37068</v>
      </c>
      <c r="C3545" s="48">
        <v>120.900002</v>
      </c>
      <c r="D3545" s="48">
        <v>122.389999</v>
      </c>
      <c r="E3545" s="48">
        <v>120.57</v>
      </c>
      <c r="F3545" s="48">
        <v>121.550003</v>
      </c>
      <c r="G3545" s="49">
        <v>8005800</v>
      </c>
      <c r="H3545" s="48">
        <v>92.825767999999997</v>
      </c>
      <c r="I3545" s="52">
        <f t="shared" si="405"/>
        <v>0.76368379851047796</v>
      </c>
      <c r="J3545" s="52">
        <f t="shared" ca="1" si="406"/>
        <v>1</v>
      </c>
      <c r="K3545" s="48">
        <f t="shared" si="401"/>
        <v>92.33</v>
      </c>
      <c r="L3545" s="48">
        <f t="shared" si="402"/>
        <v>93.47</v>
      </c>
      <c r="M3545" s="48">
        <f t="shared" si="403"/>
        <v>92.08</v>
      </c>
      <c r="N3545" s="48">
        <f t="shared" si="404"/>
        <v>92.83</v>
      </c>
      <c r="O3545" s="49">
        <f t="shared" ca="1" si="407"/>
        <v>8005800</v>
      </c>
    </row>
    <row r="3546" spans="1:15" x14ac:dyDescent="0.25">
      <c r="A3546">
        <v>3531</v>
      </c>
      <c r="B3546" s="93">
        <v>37067</v>
      </c>
      <c r="C3546" s="48">
        <v>123.279999</v>
      </c>
      <c r="D3546" s="48">
        <v>123.44000200000001</v>
      </c>
      <c r="E3546" s="48">
        <v>121.5</v>
      </c>
      <c r="F3546" s="48">
        <v>121.720001</v>
      </c>
      <c r="G3546" s="49">
        <v>8406800</v>
      </c>
      <c r="H3546" s="48">
        <v>92.955592999999993</v>
      </c>
      <c r="I3546" s="52">
        <f t="shared" si="405"/>
        <v>0.76368380082415543</v>
      </c>
      <c r="J3546" s="52">
        <f t="shared" ca="1" si="406"/>
        <v>1</v>
      </c>
      <c r="K3546" s="48">
        <f t="shared" si="401"/>
        <v>94.15</v>
      </c>
      <c r="L3546" s="48">
        <f t="shared" si="402"/>
        <v>94.27</v>
      </c>
      <c r="M3546" s="48">
        <f t="shared" si="403"/>
        <v>92.79</v>
      </c>
      <c r="N3546" s="48">
        <f t="shared" si="404"/>
        <v>92.96</v>
      </c>
      <c r="O3546" s="49">
        <f t="shared" ca="1" si="407"/>
        <v>8406800</v>
      </c>
    </row>
    <row r="3547" spans="1:15" x14ac:dyDescent="0.25">
      <c r="A3547">
        <v>3532</v>
      </c>
      <c r="B3547" s="93">
        <v>37064</v>
      </c>
      <c r="C3547" s="48">
        <v>123.489998</v>
      </c>
      <c r="D3547" s="48">
        <v>123.589996</v>
      </c>
      <c r="E3547" s="48">
        <v>122.160004</v>
      </c>
      <c r="F3547" s="48">
        <v>122.849998</v>
      </c>
      <c r="G3547" s="49">
        <v>12212000</v>
      </c>
      <c r="H3547" s="48">
        <v>93.818552999999994</v>
      </c>
      <c r="I3547" s="52">
        <f t="shared" si="405"/>
        <v>0.76368379753656968</v>
      </c>
      <c r="J3547" s="52">
        <f t="shared" ca="1" si="406"/>
        <v>1</v>
      </c>
      <c r="K3547" s="48">
        <f t="shared" si="401"/>
        <v>94.31</v>
      </c>
      <c r="L3547" s="48">
        <f t="shared" si="402"/>
        <v>94.38</v>
      </c>
      <c r="M3547" s="48">
        <f t="shared" si="403"/>
        <v>93.29</v>
      </c>
      <c r="N3547" s="48">
        <f t="shared" si="404"/>
        <v>93.82</v>
      </c>
      <c r="O3547" s="49">
        <f t="shared" ca="1" si="407"/>
        <v>12212000</v>
      </c>
    </row>
    <row r="3548" spans="1:15" x14ac:dyDescent="0.25">
      <c r="A3548">
        <v>3533</v>
      </c>
      <c r="B3548" s="93">
        <v>37063</v>
      </c>
      <c r="C3548" s="48">
        <v>122.220001</v>
      </c>
      <c r="D3548" s="48">
        <v>124.30999799999999</v>
      </c>
      <c r="E3548" s="48">
        <v>122.150002</v>
      </c>
      <c r="F3548" s="48">
        <v>123.82</v>
      </c>
      <c r="G3548" s="49">
        <v>12259100</v>
      </c>
      <c r="H3548" s="48">
        <v>94.559326999999996</v>
      </c>
      <c r="I3548" s="52">
        <f t="shared" si="405"/>
        <v>0.76368379098691652</v>
      </c>
      <c r="J3548" s="52">
        <f t="shared" ca="1" si="406"/>
        <v>1</v>
      </c>
      <c r="K3548" s="48">
        <f t="shared" si="401"/>
        <v>93.34</v>
      </c>
      <c r="L3548" s="48">
        <f t="shared" si="402"/>
        <v>94.93</v>
      </c>
      <c r="M3548" s="48">
        <f t="shared" si="403"/>
        <v>93.28</v>
      </c>
      <c r="N3548" s="48">
        <f t="shared" si="404"/>
        <v>94.56</v>
      </c>
      <c r="O3548" s="49">
        <f t="shared" ca="1" si="407"/>
        <v>12259100</v>
      </c>
    </row>
    <row r="3549" spans="1:15" x14ac:dyDescent="0.25">
      <c r="A3549">
        <v>3534</v>
      </c>
      <c r="B3549" s="93">
        <v>37062</v>
      </c>
      <c r="C3549" s="48">
        <v>121.19000200000001</v>
      </c>
      <c r="D3549" s="48">
        <v>122.860001</v>
      </c>
      <c r="E3549" s="48">
        <v>121.099998</v>
      </c>
      <c r="F3549" s="48">
        <v>122.43</v>
      </c>
      <c r="G3549" s="49">
        <v>8787200</v>
      </c>
      <c r="H3549" s="48">
        <v>93.497806999999995</v>
      </c>
      <c r="I3549" s="52">
        <f t="shared" si="405"/>
        <v>0.76368379482153059</v>
      </c>
      <c r="J3549" s="52">
        <f t="shared" ca="1" si="406"/>
        <v>1</v>
      </c>
      <c r="K3549" s="48">
        <f t="shared" si="401"/>
        <v>92.55</v>
      </c>
      <c r="L3549" s="48">
        <f t="shared" si="402"/>
        <v>93.83</v>
      </c>
      <c r="M3549" s="48">
        <f t="shared" si="403"/>
        <v>92.48</v>
      </c>
      <c r="N3549" s="48">
        <f t="shared" si="404"/>
        <v>93.5</v>
      </c>
      <c r="O3549" s="49">
        <f t="shared" ca="1" si="407"/>
        <v>8787200</v>
      </c>
    </row>
    <row r="3550" spans="1:15" x14ac:dyDescent="0.25">
      <c r="A3550">
        <v>3535</v>
      </c>
      <c r="B3550" s="93">
        <v>37061</v>
      </c>
      <c r="C3550" s="48">
        <v>122.379997</v>
      </c>
      <c r="D3550" s="48">
        <v>122.889999</v>
      </c>
      <c r="E3550" s="48">
        <v>120.889999</v>
      </c>
      <c r="F3550" s="48">
        <v>121.790001</v>
      </c>
      <c r="G3550" s="49">
        <v>7732300</v>
      </c>
      <c r="H3550" s="48">
        <v>93.009050000000002</v>
      </c>
      <c r="I3550" s="52">
        <f t="shared" si="405"/>
        <v>0.76368379371308159</v>
      </c>
      <c r="J3550" s="52">
        <f t="shared" ca="1" si="406"/>
        <v>1</v>
      </c>
      <c r="K3550" s="48">
        <f t="shared" si="401"/>
        <v>93.46</v>
      </c>
      <c r="L3550" s="48">
        <f t="shared" si="402"/>
        <v>93.85</v>
      </c>
      <c r="M3550" s="48">
        <f t="shared" si="403"/>
        <v>92.32</v>
      </c>
      <c r="N3550" s="48">
        <f t="shared" si="404"/>
        <v>93.01</v>
      </c>
      <c r="O3550" s="49">
        <f t="shared" ca="1" si="407"/>
        <v>7732300</v>
      </c>
    </row>
    <row r="3551" spans="1:15" x14ac:dyDescent="0.25">
      <c r="A3551">
        <v>3536</v>
      </c>
      <c r="B3551" s="93">
        <v>37060</v>
      </c>
      <c r="C3551" s="48">
        <v>121.650002</v>
      </c>
      <c r="D3551" s="48">
        <v>122.44000200000001</v>
      </c>
      <c r="E3551" s="48">
        <v>120.910004</v>
      </c>
      <c r="F3551" s="48">
        <v>121.260002</v>
      </c>
      <c r="G3551" s="49">
        <v>11368300</v>
      </c>
      <c r="H3551" s="48">
        <v>92.604298999999997</v>
      </c>
      <c r="I3551" s="52">
        <f t="shared" si="405"/>
        <v>0.76368379904859307</v>
      </c>
      <c r="J3551" s="52">
        <f t="shared" ca="1" si="406"/>
        <v>1</v>
      </c>
      <c r="K3551" s="48">
        <f t="shared" si="401"/>
        <v>92.9</v>
      </c>
      <c r="L3551" s="48">
        <f t="shared" si="402"/>
        <v>93.51</v>
      </c>
      <c r="M3551" s="48">
        <f t="shared" si="403"/>
        <v>92.34</v>
      </c>
      <c r="N3551" s="48">
        <f t="shared" si="404"/>
        <v>92.6</v>
      </c>
      <c r="O3551" s="49">
        <f t="shared" ca="1" si="407"/>
        <v>11368300</v>
      </c>
    </row>
    <row r="3552" spans="1:15" x14ac:dyDescent="0.25">
      <c r="A3552">
        <v>3537</v>
      </c>
      <c r="B3552" s="93">
        <v>37057</v>
      </c>
      <c r="C3552" s="48">
        <v>120.910004</v>
      </c>
      <c r="D3552" s="48">
        <v>122.400002</v>
      </c>
      <c r="E3552" s="48">
        <v>120.400002</v>
      </c>
      <c r="F3552" s="48">
        <v>121.849998</v>
      </c>
      <c r="G3552" s="49">
        <v>16821100</v>
      </c>
      <c r="H3552" s="48">
        <v>93.054868999999997</v>
      </c>
      <c r="I3552" s="52">
        <f t="shared" si="405"/>
        <v>0.76368379587499047</v>
      </c>
      <c r="J3552" s="52">
        <f t="shared" ca="1" si="406"/>
        <v>1</v>
      </c>
      <c r="K3552" s="48">
        <f t="shared" si="401"/>
        <v>92.34</v>
      </c>
      <c r="L3552" s="48">
        <f t="shared" si="402"/>
        <v>93.47</v>
      </c>
      <c r="M3552" s="48">
        <f t="shared" si="403"/>
        <v>91.95</v>
      </c>
      <c r="N3552" s="48">
        <f t="shared" si="404"/>
        <v>93.05</v>
      </c>
      <c r="O3552" s="49">
        <f t="shared" ca="1" si="407"/>
        <v>16821100</v>
      </c>
    </row>
    <row r="3553" spans="1:15" x14ac:dyDescent="0.25">
      <c r="A3553">
        <v>3538</v>
      </c>
      <c r="B3553" s="93">
        <v>37056</v>
      </c>
      <c r="C3553" s="48">
        <v>124.18</v>
      </c>
      <c r="D3553" s="48">
        <v>124.300003</v>
      </c>
      <c r="E3553" s="48">
        <v>121.75</v>
      </c>
      <c r="F3553" s="48">
        <v>122</v>
      </c>
      <c r="G3553" s="49">
        <v>12603000</v>
      </c>
      <c r="H3553" s="48">
        <v>92.905188999999993</v>
      </c>
      <c r="I3553" s="52">
        <f t="shared" si="405"/>
        <v>0.76151794262295081</v>
      </c>
      <c r="J3553" s="52">
        <f t="shared" ca="1" si="406"/>
        <v>1</v>
      </c>
      <c r="K3553" s="48">
        <f t="shared" si="401"/>
        <v>94.57</v>
      </c>
      <c r="L3553" s="48">
        <f t="shared" si="402"/>
        <v>94.66</v>
      </c>
      <c r="M3553" s="48">
        <f t="shared" si="403"/>
        <v>92.71</v>
      </c>
      <c r="N3553" s="48">
        <f t="shared" si="404"/>
        <v>92.91</v>
      </c>
      <c r="O3553" s="49">
        <f t="shared" ca="1" si="407"/>
        <v>12603000</v>
      </c>
    </row>
    <row r="3554" spans="1:15" x14ac:dyDescent="0.25">
      <c r="A3554">
        <v>3539</v>
      </c>
      <c r="B3554" s="93">
        <v>37055</v>
      </c>
      <c r="C3554" s="48">
        <v>126.16999800000001</v>
      </c>
      <c r="D3554" s="48">
        <v>126.58000199999999</v>
      </c>
      <c r="E3554" s="48">
        <v>124.650002</v>
      </c>
      <c r="F3554" s="48">
        <v>124.800003</v>
      </c>
      <c r="G3554" s="49">
        <v>7629400</v>
      </c>
      <c r="H3554" s="48">
        <v>95.037441000000001</v>
      </c>
      <c r="I3554" s="52">
        <f t="shared" si="405"/>
        <v>0.76151793842504956</v>
      </c>
      <c r="J3554" s="52">
        <f t="shared" ca="1" si="406"/>
        <v>1</v>
      </c>
      <c r="K3554" s="48">
        <f t="shared" si="401"/>
        <v>96.08</v>
      </c>
      <c r="L3554" s="48">
        <f t="shared" si="402"/>
        <v>96.39</v>
      </c>
      <c r="M3554" s="48">
        <f t="shared" si="403"/>
        <v>94.92</v>
      </c>
      <c r="N3554" s="48">
        <f t="shared" si="404"/>
        <v>95.04</v>
      </c>
      <c r="O3554" s="49">
        <f t="shared" ca="1" si="407"/>
        <v>7629400</v>
      </c>
    </row>
    <row r="3555" spans="1:15" x14ac:dyDescent="0.25">
      <c r="A3555">
        <v>3540</v>
      </c>
      <c r="B3555" s="93">
        <v>37054</v>
      </c>
      <c r="C3555" s="48">
        <v>124.860001</v>
      </c>
      <c r="D3555" s="48">
        <v>126.739998</v>
      </c>
      <c r="E3555" s="48">
        <v>124.040001</v>
      </c>
      <c r="F3555" s="48">
        <v>125.879997</v>
      </c>
      <c r="G3555" s="49">
        <v>9364400</v>
      </c>
      <c r="H3555" s="48">
        <v>95.859876</v>
      </c>
      <c r="I3555" s="52">
        <f t="shared" si="405"/>
        <v>0.76151793997897854</v>
      </c>
      <c r="J3555" s="52">
        <f t="shared" ca="1" si="406"/>
        <v>1</v>
      </c>
      <c r="K3555" s="48">
        <f t="shared" si="401"/>
        <v>95.08</v>
      </c>
      <c r="L3555" s="48">
        <f t="shared" si="402"/>
        <v>96.51</v>
      </c>
      <c r="M3555" s="48">
        <f t="shared" si="403"/>
        <v>94.46</v>
      </c>
      <c r="N3555" s="48">
        <f t="shared" si="404"/>
        <v>95.86</v>
      </c>
      <c r="O3555" s="49">
        <f t="shared" ca="1" si="407"/>
        <v>9364400</v>
      </c>
    </row>
    <row r="3556" spans="1:15" x14ac:dyDescent="0.25">
      <c r="A3556">
        <v>3541</v>
      </c>
      <c r="B3556" s="93">
        <v>37053</v>
      </c>
      <c r="C3556" s="48">
        <v>126.709999</v>
      </c>
      <c r="D3556" s="48">
        <v>126.989998</v>
      </c>
      <c r="E3556" s="48">
        <v>125.410004</v>
      </c>
      <c r="F3556" s="48">
        <v>126.099998</v>
      </c>
      <c r="G3556" s="49">
        <v>7012200</v>
      </c>
      <c r="H3556" s="48">
        <v>96.027411000000001</v>
      </c>
      <c r="I3556" s="52">
        <f t="shared" si="405"/>
        <v>0.76151794229211645</v>
      </c>
      <c r="J3556" s="52">
        <f t="shared" ca="1" si="406"/>
        <v>1</v>
      </c>
      <c r="K3556" s="48">
        <f t="shared" si="401"/>
        <v>96.49</v>
      </c>
      <c r="L3556" s="48">
        <f t="shared" si="402"/>
        <v>96.71</v>
      </c>
      <c r="M3556" s="48">
        <f t="shared" si="403"/>
        <v>95.5</v>
      </c>
      <c r="N3556" s="48">
        <f t="shared" si="404"/>
        <v>96.03</v>
      </c>
      <c r="O3556" s="49">
        <f t="shared" ca="1" si="407"/>
        <v>7012200</v>
      </c>
    </row>
    <row r="3557" spans="1:15" x14ac:dyDescent="0.25">
      <c r="A3557">
        <v>3542</v>
      </c>
      <c r="B3557" s="93">
        <v>37050</v>
      </c>
      <c r="C3557" s="48">
        <v>127.699997</v>
      </c>
      <c r="D3557" s="48">
        <v>127.870003</v>
      </c>
      <c r="E3557" s="48">
        <v>126.139999</v>
      </c>
      <c r="F3557" s="48">
        <v>127</v>
      </c>
      <c r="G3557" s="49">
        <v>8170600</v>
      </c>
      <c r="H3557" s="48">
        <v>96.712778999999998</v>
      </c>
      <c r="I3557" s="52">
        <f t="shared" si="405"/>
        <v>0.76151794488188973</v>
      </c>
      <c r="J3557" s="52">
        <f t="shared" ca="1" si="406"/>
        <v>1</v>
      </c>
      <c r="K3557" s="48">
        <f t="shared" si="401"/>
        <v>97.25</v>
      </c>
      <c r="L3557" s="48">
        <f t="shared" si="402"/>
        <v>97.38</v>
      </c>
      <c r="M3557" s="48">
        <f t="shared" si="403"/>
        <v>96.06</v>
      </c>
      <c r="N3557" s="48">
        <f t="shared" si="404"/>
        <v>96.71</v>
      </c>
      <c r="O3557" s="49">
        <f t="shared" ca="1" si="407"/>
        <v>8170600</v>
      </c>
    </row>
    <row r="3558" spans="1:15" x14ac:dyDescent="0.25">
      <c r="A3558">
        <v>3543</v>
      </c>
      <c r="B3558" s="93">
        <v>37049</v>
      </c>
      <c r="C3558" s="48">
        <v>127.050003</v>
      </c>
      <c r="D3558" s="48">
        <v>128.35000600000001</v>
      </c>
      <c r="E3558" s="48">
        <v>127</v>
      </c>
      <c r="F3558" s="48">
        <v>128.19000199999999</v>
      </c>
      <c r="G3558" s="49">
        <v>7355300</v>
      </c>
      <c r="H3558" s="48">
        <v>97.618987000000004</v>
      </c>
      <c r="I3558" s="52">
        <f t="shared" si="405"/>
        <v>0.76151794583792898</v>
      </c>
      <c r="J3558" s="52">
        <f t="shared" ca="1" si="406"/>
        <v>1</v>
      </c>
      <c r="K3558" s="48">
        <f t="shared" si="401"/>
        <v>96.75</v>
      </c>
      <c r="L3558" s="48">
        <f t="shared" si="402"/>
        <v>97.74</v>
      </c>
      <c r="M3558" s="48">
        <f t="shared" si="403"/>
        <v>96.71</v>
      </c>
      <c r="N3558" s="48">
        <f t="shared" si="404"/>
        <v>97.62</v>
      </c>
      <c r="O3558" s="49">
        <f t="shared" ca="1" si="407"/>
        <v>7355300</v>
      </c>
    </row>
    <row r="3559" spans="1:15" x14ac:dyDescent="0.25">
      <c r="A3559">
        <v>3544</v>
      </c>
      <c r="B3559" s="93">
        <v>37048</v>
      </c>
      <c r="C3559" s="48">
        <v>128.83000200000001</v>
      </c>
      <c r="D3559" s="48">
        <v>128.83000200000001</v>
      </c>
      <c r="E3559" s="48">
        <v>127.360001</v>
      </c>
      <c r="F3559" s="48">
        <v>127.730003</v>
      </c>
      <c r="G3559" s="49">
        <v>12064900</v>
      </c>
      <c r="H3559" s="48">
        <v>97.268688999999995</v>
      </c>
      <c r="I3559" s="52">
        <f t="shared" si="405"/>
        <v>0.76151794187306165</v>
      </c>
      <c r="J3559" s="52">
        <f t="shared" ca="1" si="406"/>
        <v>1</v>
      </c>
      <c r="K3559" s="48">
        <f t="shared" si="401"/>
        <v>98.11</v>
      </c>
      <c r="L3559" s="48">
        <f t="shared" si="402"/>
        <v>98.11</v>
      </c>
      <c r="M3559" s="48">
        <f t="shared" si="403"/>
        <v>96.99</v>
      </c>
      <c r="N3559" s="48">
        <f t="shared" si="404"/>
        <v>97.27</v>
      </c>
      <c r="O3559" s="49">
        <f t="shared" ca="1" si="407"/>
        <v>12064900</v>
      </c>
    </row>
    <row r="3560" spans="1:15" x14ac:dyDescent="0.25">
      <c r="A3560">
        <v>3545</v>
      </c>
      <c r="B3560" s="93">
        <v>37047</v>
      </c>
      <c r="C3560" s="48">
        <v>127.489998</v>
      </c>
      <c r="D3560" s="48">
        <v>129.229996</v>
      </c>
      <c r="E3560" s="48">
        <v>127.269997</v>
      </c>
      <c r="F3560" s="48">
        <v>128.800003</v>
      </c>
      <c r="G3560" s="49">
        <v>9115400</v>
      </c>
      <c r="H3560" s="48">
        <v>98.083512999999996</v>
      </c>
      <c r="I3560" s="52">
        <f t="shared" si="405"/>
        <v>0.76151794033731501</v>
      </c>
      <c r="J3560" s="52">
        <f t="shared" ca="1" si="406"/>
        <v>1</v>
      </c>
      <c r="K3560" s="48">
        <f t="shared" si="401"/>
        <v>97.09</v>
      </c>
      <c r="L3560" s="48">
        <f t="shared" si="402"/>
        <v>98.41</v>
      </c>
      <c r="M3560" s="48">
        <f t="shared" si="403"/>
        <v>96.92</v>
      </c>
      <c r="N3560" s="48">
        <f t="shared" si="404"/>
        <v>98.08</v>
      </c>
      <c r="O3560" s="49">
        <f t="shared" ca="1" si="407"/>
        <v>9115400</v>
      </c>
    </row>
    <row r="3561" spans="1:15" x14ac:dyDescent="0.25">
      <c r="A3561">
        <v>3546</v>
      </c>
      <c r="B3561" s="93">
        <v>37046</v>
      </c>
      <c r="C3561" s="48">
        <v>126.800003</v>
      </c>
      <c r="D3561" s="48">
        <v>127.43</v>
      </c>
      <c r="E3561" s="48">
        <v>126.08000199999999</v>
      </c>
      <c r="F3561" s="48">
        <v>127.339996</v>
      </c>
      <c r="G3561" s="49">
        <v>5623500</v>
      </c>
      <c r="H3561" s="48">
        <v>96.971692000000004</v>
      </c>
      <c r="I3561" s="52">
        <f t="shared" si="405"/>
        <v>0.76151794444849841</v>
      </c>
      <c r="J3561" s="52">
        <f t="shared" ca="1" si="406"/>
        <v>1</v>
      </c>
      <c r="K3561" s="48">
        <f t="shared" si="401"/>
        <v>96.56</v>
      </c>
      <c r="L3561" s="48">
        <f t="shared" si="402"/>
        <v>97.04</v>
      </c>
      <c r="M3561" s="48">
        <f t="shared" si="403"/>
        <v>96.01</v>
      </c>
      <c r="N3561" s="48">
        <f t="shared" si="404"/>
        <v>96.97</v>
      </c>
      <c r="O3561" s="49">
        <f t="shared" ca="1" si="407"/>
        <v>5623500</v>
      </c>
    </row>
    <row r="3562" spans="1:15" x14ac:dyDescent="0.25">
      <c r="A3562">
        <v>3547</v>
      </c>
      <c r="B3562" s="93">
        <v>37043</v>
      </c>
      <c r="C3562" s="48">
        <v>126.199997</v>
      </c>
      <c r="D3562" s="48">
        <v>127.099998</v>
      </c>
      <c r="E3562" s="48">
        <v>125.120003</v>
      </c>
      <c r="F3562" s="48">
        <v>126.730003</v>
      </c>
      <c r="G3562" s="49">
        <v>8848300</v>
      </c>
      <c r="H3562" s="48">
        <v>96.507171</v>
      </c>
      <c r="I3562" s="52">
        <f t="shared" si="405"/>
        <v>0.76151794141439422</v>
      </c>
      <c r="J3562" s="52">
        <f t="shared" ca="1" si="406"/>
        <v>1</v>
      </c>
      <c r="K3562" s="48">
        <f t="shared" si="401"/>
        <v>96.1</v>
      </c>
      <c r="L3562" s="48">
        <f t="shared" si="402"/>
        <v>96.79</v>
      </c>
      <c r="M3562" s="48">
        <f t="shared" si="403"/>
        <v>95.28</v>
      </c>
      <c r="N3562" s="48">
        <f t="shared" si="404"/>
        <v>96.51</v>
      </c>
      <c r="O3562" s="49">
        <f t="shared" ca="1" si="407"/>
        <v>8848300</v>
      </c>
    </row>
    <row r="3563" spans="1:15" x14ac:dyDescent="0.25">
      <c r="A3563">
        <v>3548</v>
      </c>
      <c r="B3563" s="93">
        <v>37042</v>
      </c>
      <c r="C3563" s="48">
        <v>125.43</v>
      </c>
      <c r="D3563" s="48">
        <v>126.760002</v>
      </c>
      <c r="E3563" s="48">
        <v>125.260002</v>
      </c>
      <c r="F3563" s="48">
        <v>125.949997</v>
      </c>
      <c r="G3563" s="49">
        <v>9874200</v>
      </c>
      <c r="H3563" s="48">
        <v>95.913182000000006</v>
      </c>
      <c r="I3563" s="52">
        <f t="shared" si="405"/>
        <v>0.76151793794802558</v>
      </c>
      <c r="J3563" s="52">
        <f t="shared" ca="1" si="406"/>
        <v>1</v>
      </c>
      <c r="K3563" s="48">
        <f t="shared" si="401"/>
        <v>95.52</v>
      </c>
      <c r="L3563" s="48">
        <f t="shared" si="402"/>
        <v>96.53</v>
      </c>
      <c r="M3563" s="48">
        <f t="shared" si="403"/>
        <v>95.39</v>
      </c>
      <c r="N3563" s="48">
        <f t="shared" si="404"/>
        <v>95.91</v>
      </c>
      <c r="O3563" s="49">
        <f t="shared" ca="1" si="407"/>
        <v>9874200</v>
      </c>
    </row>
    <row r="3564" spans="1:15" x14ac:dyDescent="0.25">
      <c r="A3564">
        <v>3549</v>
      </c>
      <c r="B3564" s="93">
        <v>37041</v>
      </c>
      <c r="C3564" s="48">
        <v>126.589996</v>
      </c>
      <c r="D3564" s="48">
        <v>127.089996</v>
      </c>
      <c r="E3564" s="48">
        <v>125</v>
      </c>
      <c r="F3564" s="48">
        <v>125.300003</v>
      </c>
      <c r="G3564" s="49">
        <v>10041800</v>
      </c>
      <c r="H3564" s="48">
        <v>95.418199999999999</v>
      </c>
      <c r="I3564" s="52">
        <f t="shared" si="405"/>
        <v>0.76151793867075956</v>
      </c>
      <c r="J3564" s="52">
        <f t="shared" ca="1" si="406"/>
        <v>1</v>
      </c>
      <c r="K3564" s="48">
        <f t="shared" si="401"/>
        <v>96.4</v>
      </c>
      <c r="L3564" s="48">
        <f t="shared" si="402"/>
        <v>96.78</v>
      </c>
      <c r="M3564" s="48">
        <f t="shared" si="403"/>
        <v>95.19</v>
      </c>
      <c r="N3564" s="48">
        <f t="shared" si="404"/>
        <v>95.42</v>
      </c>
      <c r="O3564" s="49">
        <f t="shared" ca="1" si="407"/>
        <v>10041800</v>
      </c>
    </row>
    <row r="3565" spans="1:15" x14ac:dyDescent="0.25">
      <c r="A3565">
        <v>3550</v>
      </c>
      <c r="B3565" s="93">
        <v>37040</v>
      </c>
      <c r="C3565" s="48">
        <v>128.220001</v>
      </c>
      <c r="D3565" s="48">
        <v>128.35000600000001</v>
      </c>
      <c r="E3565" s="48">
        <v>126.900002</v>
      </c>
      <c r="F3565" s="48">
        <v>127.08000199999999</v>
      </c>
      <c r="G3565" s="49">
        <v>9003900</v>
      </c>
      <c r="H3565" s="48">
        <v>96.773701000000003</v>
      </c>
      <c r="I3565" s="52">
        <f t="shared" si="405"/>
        <v>0.76151793733840201</v>
      </c>
      <c r="J3565" s="52">
        <f t="shared" ca="1" si="406"/>
        <v>1</v>
      </c>
      <c r="K3565" s="48">
        <f t="shared" si="401"/>
        <v>97.64</v>
      </c>
      <c r="L3565" s="48">
        <f t="shared" si="402"/>
        <v>97.74</v>
      </c>
      <c r="M3565" s="48">
        <f t="shared" si="403"/>
        <v>96.64</v>
      </c>
      <c r="N3565" s="48">
        <f t="shared" si="404"/>
        <v>96.77</v>
      </c>
      <c r="O3565" s="49">
        <f t="shared" ca="1" si="407"/>
        <v>9003900</v>
      </c>
    </row>
    <row r="3566" spans="1:15" x14ac:dyDescent="0.25">
      <c r="A3566">
        <v>3551</v>
      </c>
      <c r="B3566" s="93">
        <v>37036</v>
      </c>
      <c r="C3566" s="48">
        <v>129.64999399999999</v>
      </c>
      <c r="D3566" s="48">
        <v>129.699997</v>
      </c>
      <c r="E3566" s="48">
        <v>127.900002</v>
      </c>
      <c r="F3566" s="48">
        <v>128.10000600000001</v>
      </c>
      <c r="G3566" s="49">
        <v>7425000</v>
      </c>
      <c r="H3566" s="48">
        <v>97.550453000000005</v>
      </c>
      <c r="I3566" s="52">
        <f t="shared" si="405"/>
        <v>0.76151794247378879</v>
      </c>
      <c r="J3566" s="52">
        <f t="shared" ca="1" si="406"/>
        <v>1</v>
      </c>
      <c r="K3566" s="48">
        <f t="shared" si="401"/>
        <v>98.73</v>
      </c>
      <c r="L3566" s="48">
        <f t="shared" si="402"/>
        <v>98.77</v>
      </c>
      <c r="M3566" s="48">
        <f t="shared" si="403"/>
        <v>97.4</v>
      </c>
      <c r="N3566" s="48">
        <f t="shared" si="404"/>
        <v>97.55</v>
      </c>
      <c r="O3566" s="49">
        <f t="shared" ca="1" si="407"/>
        <v>7425000</v>
      </c>
    </row>
    <row r="3567" spans="1:15" x14ac:dyDescent="0.25">
      <c r="A3567">
        <v>3552</v>
      </c>
      <c r="B3567" s="93">
        <v>37035</v>
      </c>
      <c r="C3567" s="48">
        <v>129.470001</v>
      </c>
      <c r="D3567" s="48">
        <v>130</v>
      </c>
      <c r="E3567" s="48">
        <v>128.550003</v>
      </c>
      <c r="F3567" s="48">
        <v>129.63000500000001</v>
      </c>
      <c r="G3567" s="49">
        <v>7902800</v>
      </c>
      <c r="H3567" s="48">
        <v>98.715575000000001</v>
      </c>
      <c r="I3567" s="52">
        <f t="shared" si="405"/>
        <v>0.76151794486160818</v>
      </c>
      <c r="J3567" s="52">
        <f t="shared" ca="1" si="406"/>
        <v>1</v>
      </c>
      <c r="K3567" s="48">
        <f t="shared" si="401"/>
        <v>98.59</v>
      </c>
      <c r="L3567" s="48">
        <f t="shared" si="402"/>
        <v>99</v>
      </c>
      <c r="M3567" s="48">
        <f t="shared" si="403"/>
        <v>97.89</v>
      </c>
      <c r="N3567" s="48">
        <f t="shared" si="404"/>
        <v>98.72</v>
      </c>
      <c r="O3567" s="49">
        <f t="shared" ca="1" si="407"/>
        <v>7902800</v>
      </c>
    </row>
    <row r="3568" spans="1:15" x14ac:dyDescent="0.25">
      <c r="A3568">
        <v>3553</v>
      </c>
      <c r="B3568" s="93">
        <v>37034</v>
      </c>
      <c r="C3568" s="48">
        <v>131.050003</v>
      </c>
      <c r="D3568" s="48">
        <v>131.050003</v>
      </c>
      <c r="E3568" s="48">
        <v>129.25</v>
      </c>
      <c r="F3568" s="48">
        <v>129.25</v>
      </c>
      <c r="G3568" s="49">
        <v>12330800</v>
      </c>
      <c r="H3568" s="48">
        <v>98.426193999999995</v>
      </c>
      <c r="I3568" s="52">
        <f t="shared" si="405"/>
        <v>0.76151794197292066</v>
      </c>
      <c r="J3568" s="52">
        <f t="shared" ca="1" si="406"/>
        <v>1</v>
      </c>
      <c r="K3568" s="48">
        <f t="shared" si="401"/>
        <v>99.8</v>
      </c>
      <c r="L3568" s="48">
        <f t="shared" si="402"/>
        <v>99.8</v>
      </c>
      <c r="M3568" s="48">
        <f t="shared" si="403"/>
        <v>98.43</v>
      </c>
      <c r="N3568" s="48">
        <f t="shared" si="404"/>
        <v>98.43</v>
      </c>
      <c r="O3568" s="49">
        <f t="shared" ca="1" si="407"/>
        <v>12330800</v>
      </c>
    </row>
    <row r="3569" spans="1:15" x14ac:dyDescent="0.25">
      <c r="A3569">
        <v>3554</v>
      </c>
      <c r="B3569" s="93">
        <v>37033</v>
      </c>
      <c r="C3569" s="48">
        <v>131.83000200000001</v>
      </c>
      <c r="D3569" s="48">
        <v>132.08999600000001</v>
      </c>
      <c r="E3569" s="48">
        <v>131.070007</v>
      </c>
      <c r="F3569" s="48">
        <v>131.479996</v>
      </c>
      <c r="G3569" s="49">
        <v>8342700</v>
      </c>
      <c r="H3569" s="48">
        <v>100.124376</v>
      </c>
      <c r="I3569" s="52">
        <f t="shared" si="405"/>
        <v>0.76151794224271196</v>
      </c>
      <c r="J3569" s="52">
        <f t="shared" ca="1" si="406"/>
        <v>1</v>
      </c>
      <c r="K3569" s="48">
        <f t="shared" si="401"/>
        <v>100.39</v>
      </c>
      <c r="L3569" s="48">
        <f t="shared" si="402"/>
        <v>100.59</v>
      </c>
      <c r="M3569" s="48">
        <f t="shared" si="403"/>
        <v>99.81</v>
      </c>
      <c r="N3569" s="48">
        <f t="shared" si="404"/>
        <v>100.12</v>
      </c>
      <c r="O3569" s="49">
        <f t="shared" ca="1" si="407"/>
        <v>8342700</v>
      </c>
    </row>
    <row r="3570" spans="1:15" x14ac:dyDescent="0.25">
      <c r="A3570">
        <v>3555</v>
      </c>
      <c r="B3570" s="93">
        <v>37032</v>
      </c>
      <c r="C3570" s="48">
        <v>129.83999600000001</v>
      </c>
      <c r="D3570" s="48">
        <v>131.83999600000001</v>
      </c>
      <c r="E3570" s="48">
        <v>129.14999399999999</v>
      </c>
      <c r="F3570" s="48">
        <v>131.64999399999999</v>
      </c>
      <c r="G3570" s="49">
        <v>11531500</v>
      </c>
      <c r="H3570" s="48">
        <v>100.253832</v>
      </c>
      <c r="I3570" s="52">
        <f t="shared" si="405"/>
        <v>0.76151793823856917</v>
      </c>
      <c r="J3570" s="52">
        <f t="shared" ca="1" si="406"/>
        <v>1</v>
      </c>
      <c r="K3570" s="48">
        <f t="shared" si="401"/>
        <v>98.88</v>
      </c>
      <c r="L3570" s="48">
        <f t="shared" si="402"/>
        <v>100.4</v>
      </c>
      <c r="M3570" s="48">
        <f t="shared" si="403"/>
        <v>98.35</v>
      </c>
      <c r="N3570" s="48">
        <f t="shared" si="404"/>
        <v>100.25</v>
      </c>
      <c r="O3570" s="49">
        <f t="shared" ca="1" si="407"/>
        <v>11531500</v>
      </c>
    </row>
    <row r="3571" spans="1:15" x14ac:dyDescent="0.25">
      <c r="A3571">
        <v>3556</v>
      </c>
      <c r="B3571" s="93">
        <v>37029</v>
      </c>
      <c r="C3571" s="48">
        <v>129.08999600000001</v>
      </c>
      <c r="D3571" s="48">
        <v>129.740005</v>
      </c>
      <c r="E3571" s="48">
        <v>128.10000600000001</v>
      </c>
      <c r="F3571" s="48">
        <v>129.740005</v>
      </c>
      <c r="G3571" s="49">
        <v>6683100</v>
      </c>
      <c r="H3571" s="48">
        <v>98.799341999999996</v>
      </c>
      <c r="I3571" s="52">
        <f t="shared" si="405"/>
        <v>0.76151794506251169</v>
      </c>
      <c r="J3571" s="52">
        <f t="shared" ca="1" si="406"/>
        <v>1</v>
      </c>
      <c r="K3571" s="48">
        <f t="shared" si="401"/>
        <v>98.3</v>
      </c>
      <c r="L3571" s="48">
        <f t="shared" si="402"/>
        <v>98.8</v>
      </c>
      <c r="M3571" s="48">
        <f t="shared" si="403"/>
        <v>97.55</v>
      </c>
      <c r="N3571" s="48">
        <f t="shared" si="404"/>
        <v>98.8</v>
      </c>
      <c r="O3571" s="49">
        <f t="shared" ca="1" si="407"/>
        <v>6683100</v>
      </c>
    </row>
    <row r="3572" spans="1:15" x14ac:dyDescent="0.25">
      <c r="A3572">
        <v>3557</v>
      </c>
      <c r="B3572" s="93">
        <v>37028</v>
      </c>
      <c r="C3572" s="48">
        <v>129</v>
      </c>
      <c r="D3572" s="48">
        <v>130.08000200000001</v>
      </c>
      <c r="E3572" s="48">
        <v>128.55999800000001</v>
      </c>
      <c r="F3572" s="48">
        <v>129.14999399999999</v>
      </c>
      <c r="G3572" s="49">
        <v>11824600</v>
      </c>
      <c r="H3572" s="48">
        <v>98.350037999999998</v>
      </c>
      <c r="I3572" s="52">
        <f t="shared" si="405"/>
        <v>0.76151794478596724</v>
      </c>
      <c r="J3572" s="52">
        <f t="shared" ca="1" si="406"/>
        <v>1</v>
      </c>
      <c r="K3572" s="48">
        <f t="shared" si="401"/>
        <v>98.24</v>
      </c>
      <c r="L3572" s="48">
        <f t="shared" si="402"/>
        <v>99.06</v>
      </c>
      <c r="M3572" s="48">
        <f t="shared" si="403"/>
        <v>97.9</v>
      </c>
      <c r="N3572" s="48">
        <f t="shared" si="404"/>
        <v>98.35</v>
      </c>
      <c r="O3572" s="49">
        <f t="shared" ca="1" si="407"/>
        <v>11824600</v>
      </c>
    </row>
    <row r="3573" spans="1:15" x14ac:dyDescent="0.25">
      <c r="A3573">
        <v>3558</v>
      </c>
      <c r="B3573" s="93">
        <v>37027</v>
      </c>
      <c r="C3573" s="48">
        <v>124.839996</v>
      </c>
      <c r="D3573" s="48">
        <v>129.199997</v>
      </c>
      <c r="E3573" s="48">
        <v>124.620003</v>
      </c>
      <c r="F3573" s="48">
        <v>128.949997</v>
      </c>
      <c r="G3573" s="49">
        <v>14909000</v>
      </c>
      <c r="H3573" s="48">
        <v>98.197736000000006</v>
      </c>
      <c r="I3573" s="52">
        <f t="shared" si="405"/>
        <v>0.76151793939165435</v>
      </c>
      <c r="J3573" s="52">
        <f t="shared" ca="1" si="406"/>
        <v>1</v>
      </c>
      <c r="K3573" s="48">
        <f t="shared" si="401"/>
        <v>95.07</v>
      </c>
      <c r="L3573" s="48">
        <f t="shared" si="402"/>
        <v>98.39</v>
      </c>
      <c r="M3573" s="48">
        <f t="shared" si="403"/>
        <v>94.9</v>
      </c>
      <c r="N3573" s="48">
        <f t="shared" si="404"/>
        <v>98.2</v>
      </c>
      <c r="O3573" s="49">
        <f t="shared" ca="1" si="407"/>
        <v>14909000</v>
      </c>
    </row>
    <row r="3574" spans="1:15" x14ac:dyDescent="0.25">
      <c r="A3574">
        <v>3559</v>
      </c>
      <c r="B3574" s="93">
        <v>37026</v>
      </c>
      <c r="C3574" s="48">
        <v>125.550003</v>
      </c>
      <c r="D3574" s="48">
        <v>126.5</v>
      </c>
      <c r="E3574" s="48">
        <v>124.849998</v>
      </c>
      <c r="F3574" s="48">
        <v>125.980003</v>
      </c>
      <c r="G3574" s="49">
        <v>9782200</v>
      </c>
      <c r="H3574" s="48">
        <v>95.936032999999995</v>
      </c>
      <c r="I3574" s="52">
        <f t="shared" si="405"/>
        <v>0.76151794503449888</v>
      </c>
      <c r="J3574" s="52">
        <f t="shared" ca="1" si="406"/>
        <v>1</v>
      </c>
      <c r="K3574" s="48">
        <f t="shared" si="401"/>
        <v>95.61</v>
      </c>
      <c r="L3574" s="48">
        <f t="shared" si="402"/>
        <v>96.33</v>
      </c>
      <c r="M3574" s="48">
        <f t="shared" si="403"/>
        <v>95.08</v>
      </c>
      <c r="N3574" s="48">
        <f t="shared" si="404"/>
        <v>95.94</v>
      </c>
      <c r="O3574" s="49">
        <f t="shared" ca="1" si="407"/>
        <v>9782200</v>
      </c>
    </row>
    <row r="3575" spans="1:15" x14ac:dyDescent="0.25">
      <c r="A3575">
        <v>3560</v>
      </c>
      <c r="B3575" s="93">
        <v>37025</v>
      </c>
      <c r="C3575" s="48">
        <v>124.900002</v>
      </c>
      <c r="D3575" s="48">
        <v>125.44000200000001</v>
      </c>
      <c r="E3575" s="48">
        <v>124.459999</v>
      </c>
      <c r="F3575" s="48">
        <v>125.400002</v>
      </c>
      <c r="G3575" s="49">
        <v>7914000</v>
      </c>
      <c r="H3575" s="48">
        <v>95.494350999999995</v>
      </c>
      <c r="I3575" s="52">
        <f t="shared" si="405"/>
        <v>0.76151793841279203</v>
      </c>
      <c r="J3575" s="52">
        <f t="shared" ca="1" si="406"/>
        <v>1</v>
      </c>
      <c r="K3575" s="48">
        <f t="shared" si="401"/>
        <v>95.11</v>
      </c>
      <c r="L3575" s="48">
        <f t="shared" si="402"/>
        <v>95.52</v>
      </c>
      <c r="M3575" s="48">
        <f t="shared" si="403"/>
        <v>94.78</v>
      </c>
      <c r="N3575" s="48">
        <f t="shared" si="404"/>
        <v>95.49</v>
      </c>
      <c r="O3575" s="49">
        <f t="shared" ca="1" si="407"/>
        <v>7914000</v>
      </c>
    </row>
    <row r="3576" spans="1:15" x14ac:dyDescent="0.25">
      <c r="A3576">
        <v>3561</v>
      </c>
      <c r="B3576" s="93">
        <v>37022</v>
      </c>
      <c r="C3576" s="48">
        <v>126</v>
      </c>
      <c r="D3576" s="48">
        <v>126.489998</v>
      </c>
      <c r="E3576" s="48">
        <v>124.400002</v>
      </c>
      <c r="F3576" s="48">
        <v>125.150002</v>
      </c>
      <c r="G3576" s="49">
        <v>7734400</v>
      </c>
      <c r="H3576" s="48">
        <v>95.303972000000002</v>
      </c>
      <c r="I3576" s="52">
        <f t="shared" si="405"/>
        <v>0.76151794228497094</v>
      </c>
      <c r="J3576" s="52">
        <f t="shared" ca="1" si="406"/>
        <v>1</v>
      </c>
      <c r="K3576" s="48">
        <f t="shared" si="401"/>
        <v>95.95</v>
      </c>
      <c r="L3576" s="48">
        <f t="shared" si="402"/>
        <v>96.32</v>
      </c>
      <c r="M3576" s="48">
        <f t="shared" si="403"/>
        <v>94.73</v>
      </c>
      <c r="N3576" s="48">
        <f t="shared" si="404"/>
        <v>95.3</v>
      </c>
      <c r="O3576" s="49">
        <f t="shared" ca="1" si="407"/>
        <v>7734400</v>
      </c>
    </row>
    <row r="3577" spans="1:15" x14ac:dyDescent="0.25">
      <c r="A3577">
        <v>3562</v>
      </c>
      <c r="B3577" s="93">
        <v>37021</v>
      </c>
      <c r="C3577" s="48">
        <v>127.260002</v>
      </c>
      <c r="D3577" s="48">
        <v>127.5</v>
      </c>
      <c r="E3577" s="48">
        <v>125.769997</v>
      </c>
      <c r="F3577" s="48">
        <v>126.019997</v>
      </c>
      <c r="G3577" s="49">
        <v>6872400</v>
      </c>
      <c r="H3577" s="48">
        <v>95.966487999999998</v>
      </c>
      <c r="I3577" s="52">
        <f t="shared" si="405"/>
        <v>0.7615179359193287</v>
      </c>
      <c r="J3577" s="52">
        <f t="shared" ca="1" si="406"/>
        <v>1</v>
      </c>
      <c r="K3577" s="48">
        <f t="shared" si="401"/>
        <v>96.91</v>
      </c>
      <c r="L3577" s="48">
        <f t="shared" si="402"/>
        <v>97.09</v>
      </c>
      <c r="M3577" s="48">
        <f t="shared" si="403"/>
        <v>95.78</v>
      </c>
      <c r="N3577" s="48">
        <f t="shared" si="404"/>
        <v>95.97</v>
      </c>
      <c r="O3577" s="49">
        <f t="shared" ca="1" si="407"/>
        <v>6872400</v>
      </c>
    </row>
    <row r="3578" spans="1:15" x14ac:dyDescent="0.25">
      <c r="A3578">
        <v>3563</v>
      </c>
      <c r="B3578" s="93">
        <v>37020</v>
      </c>
      <c r="C3578" s="48">
        <v>125.25</v>
      </c>
      <c r="D3578" s="48">
        <v>126.550003</v>
      </c>
      <c r="E3578" s="48">
        <v>125.05999799999999</v>
      </c>
      <c r="F3578" s="48">
        <v>125.650002</v>
      </c>
      <c r="G3578" s="49">
        <v>9507400</v>
      </c>
      <c r="H3578" s="48">
        <v>95.684730999999999</v>
      </c>
      <c r="I3578" s="52">
        <f t="shared" si="405"/>
        <v>0.76151794251463678</v>
      </c>
      <c r="J3578" s="52">
        <f t="shared" ca="1" si="406"/>
        <v>1</v>
      </c>
      <c r="K3578" s="48">
        <f t="shared" si="401"/>
        <v>95.38</v>
      </c>
      <c r="L3578" s="48">
        <f t="shared" si="402"/>
        <v>96.37</v>
      </c>
      <c r="M3578" s="48">
        <f t="shared" si="403"/>
        <v>95.24</v>
      </c>
      <c r="N3578" s="48">
        <f t="shared" si="404"/>
        <v>95.68</v>
      </c>
      <c r="O3578" s="49">
        <f t="shared" ca="1" si="407"/>
        <v>9507400</v>
      </c>
    </row>
    <row r="3579" spans="1:15" x14ac:dyDescent="0.25">
      <c r="A3579">
        <v>3564</v>
      </c>
      <c r="B3579" s="93">
        <v>37019</v>
      </c>
      <c r="C3579" s="48">
        <v>126.860001</v>
      </c>
      <c r="D3579" s="48">
        <v>127.099998</v>
      </c>
      <c r="E3579" s="48">
        <v>125.55999799999999</v>
      </c>
      <c r="F3579" s="48">
        <v>126.18</v>
      </c>
      <c r="G3579" s="49">
        <v>6952600</v>
      </c>
      <c r="H3579" s="48">
        <v>96.088334000000003</v>
      </c>
      <c r="I3579" s="52">
        <f t="shared" si="405"/>
        <v>0.76151794262165162</v>
      </c>
      <c r="J3579" s="52">
        <f t="shared" ca="1" si="406"/>
        <v>1</v>
      </c>
      <c r="K3579" s="48">
        <f t="shared" si="401"/>
        <v>96.61</v>
      </c>
      <c r="L3579" s="48">
        <f t="shared" si="402"/>
        <v>96.79</v>
      </c>
      <c r="M3579" s="48">
        <f t="shared" si="403"/>
        <v>95.62</v>
      </c>
      <c r="N3579" s="48">
        <f t="shared" si="404"/>
        <v>96.09</v>
      </c>
      <c r="O3579" s="49">
        <f t="shared" ca="1" si="407"/>
        <v>6952600</v>
      </c>
    </row>
    <row r="3580" spans="1:15" x14ac:dyDescent="0.25">
      <c r="A3580">
        <v>3565</v>
      </c>
      <c r="B3580" s="93">
        <v>37018</v>
      </c>
      <c r="C3580" s="48">
        <v>126.860001</v>
      </c>
      <c r="D3580" s="48">
        <v>127.379997</v>
      </c>
      <c r="E3580" s="48">
        <v>126.230003</v>
      </c>
      <c r="F3580" s="48">
        <v>126.239998</v>
      </c>
      <c r="G3580" s="49">
        <v>7185200</v>
      </c>
      <c r="H3580" s="48">
        <v>96.134022999999999</v>
      </c>
      <c r="I3580" s="52">
        <f t="shared" si="405"/>
        <v>0.76151793823697622</v>
      </c>
      <c r="J3580" s="52">
        <f t="shared" ca="1" si="406"/>
        <v>1</v>
      </c>
      <c r="K3580" s="48">
        <f t="shared" si="401"/>
        <v>96.61</v>
      </c>
      <c r="L3580" s="48">
        <f t="shared" si="402"/>
        <v>97</v>
      </c>
      <c r="M3580" s="48">
        <f t="shared" si="403"/>
        <v>96.13</v>
      </c>
      <c r="N3580" s="48">
        <f t="shared" si="404"/>
        <v>96.13</v>
      </c>
      <c r="O3580" s="49">
        <f t="shared" ca="1" si="407"/>
        <v>7185200</v>
      </c>
    </row>
    <row r="3581" spans="1:15" x14ac:dyDescent="0.25">
      <c r="A3581">
        <v>3566</v>
      </c>
      <c r="B3581" s="93">
        <v>37015</v>
      </c>
      <c r="C3581" s="48">
        <v>123.650002</v>
      </c>
      <c r="D3581" s="48">
        <v>127.349998</v>
      </c>
      <c r="E3581" s="48">
        <v>123.44000200000001</v>
      </c>
      <c r="F3581" s="48">
        <v>127.339996</v>
      </c>
      <c r="G3581" s="49">
        <v>12145300</v>
      </c>
      <c r="H3581" s="48">
        <v>96.971692000000004</v>
      </c>
      <c r="I3581" s="52">
        <f t="shared" si="405"/>
        <v>0.76151794444849841</v>
      </c>
      <c r="J3581" s="52">
        <f t="shared" ca="1" si="406"/>
        <v>1</v>
      </c>
      <c r="K3581" s="48">
        <f t="shared" si="401"/>
        <v>94.16</v>
      </c>
      <c r="L3581" s="48">
        <f t="shared" si="402"/>
        <v>96.98</v>
      </c>
      <c r="M3581" s="48">
        <f t="shared" si="403"/>
        <v>94</v>
      </c>
      <c r="N3581" s="48">
        <f t="shared" si="404"/>
        <v>96.97</v>
      </c>
      <c r="O3581" s="49">
        <f t="shared" ca="1" si="407"/>
        <v>12145300</v>
      </c>
    </row>
    <row r="3582" spans="1:15" x14ac:dyDescent="0.25">
      <c r="A3582">
        <v>3567</v>
      </c>
      <c r="B3582" s="93">
        <v>37014</v>
      </c>
      <c r="C3582" s="48">
        <v>126.129997</v>
      </c>
      <c r="D3582" s="48">
        <v>126.150002</v>
      </c>
      <c r="E3582" s="48">
        <v>124.220001</v>
      </c>
      <c r="F3582" s="48">
        <v>125.209999</v>
      </c>
      <c r="G3582" s="49">
        <v>9926200</v>
      </c>
      <c r="H3582" s="48">
        <v>95.349660999999998</v>
      </c>
      <c r="I3582" s="52">
        <f t="shared" si="405"/>
        <v>0.76151794394631378</v>
      </c>
      <c r="J3582" s="52">
        <f t="shared" ca="1" si="406"/>
        <v>1</v>
      </c>
      <c r="K3582" s="48">
        <f t="shared" si="401"/>
        <v>96.05</v>
      </c>
      <c r="L3582" s="48">
        <f t="shared" si="402"/>
        <v>96.07</v>
      </c>
      <c r="M3582" s="48">
        <f t="shared" si="403"/>
        <v>94.6</v>
      </c>
      <c r="N3582" s="48">
        <f t="shared" si="404"/>
        <v>95.35</v>
      </c>
      <c r="O3582" s="49">
        <f t="shared" ca="1" si="407"/>
        <v>9926200</v>
      </c>
    </row>
    <row r="3583" spans="1:15" x14ac:dyDescent="0.25">
      <c r="A3583">
        <v>3568</v>
      </c>
      <c r="B3583" s="93">
        <v>37013</v>
      </c>
      <c r="C3583" s="48">
        <v>127.410004</v>
      </c>
      <c r="D3583" s="48">
        <v>127.69000200000001</v>
      </c>
      <c r="E3583" s="48">
        <v>126</v>
      </c>
      <c r="F3583" s="48">
        <v>126.82</v>
      </c>
      <c r="G3583" s="49">
        <v>9572900</v>
      </c>
      <c r="H3583" s="48">
        <v>96.575704999999999</v>
      </c>
      <c r="I3583" s="52">
        <f t="shared" si="405"/>
        <v>0.76151793881091312</v>
      </c>
      <c r="J3583" s="52">
        <f t="shared" ca="1" si="406"/>
        <v>1</v>
      </c>
      <c r="K3583" s="48">
        <f t="shared" si="401"/>
        <v>97.03</v>
      </c>
      <c r="L3583" s="48">
        <f t="shared" si="402"/>
        <v>97.24</v>
      </c>
      <c r="M3583" s="48">
        <f t="shared" si="403"/>
        <v>95.95</v>
      </c>
      <c r="N3583" s="48">
        <f t="shared" si="404"/>
        <v>96.58</v>
      </c>
      <c r="O3583" s="49">
        <f t="shared" ca="1" si="407"/>
        <v>9572900</v>
      </c>
    </row>
    <row r="3584" spans="1:15" x14ac:dyDescent="0.25">
      <c r="A3584">
        <v>3569</v>
      </c>
      <c r="B3584" s="93">
        <v>37012</v>
      </c>
      <c r="C3584" s="48">
        <v>125.07</v>
      </c>
      <c r="D3584" s="48">
        <v>127.150002</v>
      </c>
      <c r="E3584" s="48">
        <v>124.599998</v>
      </c>
      <c r="F3584" s="48">
        <v>127.050003</v>
      </c>
      <c r="G3584" s="49">
        <v>10578000</v>
      </c>
      <c r="H3584" s="48">
        <v>96.750856999999996</v>
      </c>
      <c r="I3584" s="52">
        <f t="shared" si="405"/>
        <v>0.76151794345097334</v>
      </c>
      <c r="J3584" s="52">
        <f t="shared" ca="1" si="406"/>
        <v>1</v>
      </c>
      <c r="K3584" s="48">
        <f t="shared" si="401"/>
        <v>95.24</v>
      </c>
      <c r="L3584" s="48">
        <f t="shared" si="402"/>
        <v>96.83</v>
      </c>
      <c r="M3584" s="48">
        <f t="shared" si="403"/>
        <v>94.89</v>
      </c>
      <c r="N3584" s="48">
        <f t="shared" si="404"/>
        <v>96.75</v>
      </c>
      <c r="O3584" s="49">
        <f t="shared" ca="1" si="407"/>
        <v>10578000</v>
      </c>
    </row>
    <row r="3585" spans="1:15" x14ac:dyDescent="0.25">
      <c r="A3585">
        <v>3570</v>
      </c>
      <c r="B3585" s="93">
        <v>37011</v>
      </c>
      <c r="C3585" s="48">
        <v>126.449997</v>
      </c>
      <c r="D3585" s="48">
        <v>127.269997</v>
      </c>
      <c r="E3585" s="48">
        <v>124.66999800000001</v>
      </c>
      <c r="F3585" s="48">
        <v>126.660004</v>
      </c>
      <c r="G3585" s="49">
        <v>10766900</v>
      </c>
      <c r="H3585" s="48">
        <v>96.453864999999993</v>
      </c>
      <c r="I3585" s="52">
        <f t="shared" si="405"/>
        <v>0.76151793742245577</v>
      </c>
      <c r="J3585" s="52">
        <f t="shared" ca="1" si="406"/>
        <v>1</v>
      </c>
      <c r="K3585" s="48">
        <f t="shared" si="401"/>
        <v>96.29</v>
      </c>
      <c r="L3585" s="48">
        <f t="shared" si="402"/>
        <v>96.92</v>
      </c>
      <c r="M3585" s="48">
        <f t="shared" si="403"/>
        <v>94.94</v>
      </c>
      <c r="N3585" s="48">
        <f t="shared" si="404"/>
        <v>96.45</v>
      </c>
      <c r="O3585" s="49">
        <f t="shared" ca="1" si="407"/>
        <v>10766900</v>
      </c>
    </row>
    <row r="3586" spans="1:15" x14ac:dyDescent="0.25">
      <c r="A3586">
        <v>3571</v>
      </c>
      <c r="B3586" s="93">
        <v>37008</v>
      </c>
      <c r="C3586" s="48">
        <v>124.91999800000001</v>
      </c>
      <c r="D3586" s="48">
        <v>125.839996</v>
      </c>
      <c r="E3586" s="48">
        <v>124.199997</v>
      </c>
      <c r="F3586" s="48">
        <v>125.779999</v>
      </c>
      <c r="G3586" s="49">
        <v>7938700</v>
      </c>
      <c r="H3586" s="48">
        <v>95.783726000000001</v>
      </c>
      <c r="I3586" s="52">
        <f t="shared" si="405"/>
        <v>0.76151794213323221</v>
      </c>
      <c r="J3586" s="52">
        <f t="shared" ca="1" si="406"/>
        <v>1</v>
      </c>
      <c r="K3586" s="48">
        <f t="shared" si="401"/>
        <v>95.13</v>
      </c>
      <c r="L3586" s="48">
        <f t="shared" si="402"/>
        <v>95.83</v>
      </c>
      <c r="M3586" s="48">
        <f t="shared" si="403"/>
        <v>94.58</v>
      </c>
      <c r="N3586" s="48">
        <f t="shared" si="404"/>
        <v>95.78</v>
      </c>
      <c r="O3586" s="49">
        <f t="shared" ca="1" si="407"/>
        <v>7938700</v>
      </c>
    </row>
    <row r="3587" spans="1:15" x14ac:dyDescent="0.25">
      <c r="A3587">
        <v>3572</v>
      </c>
      <c r="B3587" s="93">
        <v>37007</v>
      </c>
      <c r="C3587" s="48">
        <v>123.730003</v>
      </c>
      <c r="D3587" s="48">
        <v>125.220001</v>
      </c>
      <c r="E3587" s="48">
        <v>123.5</v>
      </c>
      <c r="F3587" s="48">
        <v>123.720001</v>
      </c>
      <c r="G3587" s="49">
        <v>10590400</v>
      </c>
      <c r="H3587" s="48">
        <v>94.215001000000001</v>
      </c>
      <c r="I3587" s="52">
        <f t="shared" si="405"/>
        <v>0.76151794567153297</v>
      </c>
      <c r="J3587" s="52">
        <f t="shared" ca="1" si="406"/>
        <v>1</v>
      </c>
      <c r="K3587" s="48">
        <f t="shared" si="401"/>
        <v>94.22</v>
      </c>
      <c r="L3587" s="48">
        <f t="shared" si="402"/>
        <v>95.36</v>
      </c>
      <c r="M3587" s="48">
        <f t="shared" si="403"/>
        <v>94.05</v>
      </c>
      <c r="N3587" s="48">
        <f t="shared" si="404"/>
        <v>94.22</v>
      </c>
      <c r="O3587" s="49">
        <f t="shared" ca="1" si="407"/>
        <v>10590400</v>
      </c>
    </row>
    <row r="3588" spans="1:15" x14ac:dyDescent="0.25">
      <c r="A3588">
        <v>3573</v>
      </c>
      <c r="B3588" s="93">
        <v>37006</v>
      </c>
      <c r="C3588" s="48">
        <v>121.41999800000001</v>
      </c>
      <c r="D3588" s="48">
        <v>123.66999800000001</v>
      </c>
      <c r="E3588" s="48">
        <v>120.949997</v>
      </c>
      <c r="F3588" s="48">
        <v>123.16999800000001</v>
      </c>
      <c r="G3588" s="49">
        <v>8249000</v>
      </c>
      <c r="H3588" s="48">
        <v>93.796164000000005</v>
      </c>
      <c r="I3588" s="52">
        <f t="shared" si="405"/>
        <v>0.7615179469273029</v>
      </c>
      <c r="J3588" s="52">
        <f t="shared" ca="1" si="406"/>
        <v>1</v>
      </c>
      <c r="K3588" s="48">
        <f t="shared" si="401"/>
        <v>92.46</v>
      </c>
      <c r="L3588" s="48">
        <f t="shared" si="402"/>
        <v>94.18</v>
      </c>
      <c r="M3588" s="48">
        <f t="shared" si="403"/>
        <v>92.11</v>
      </c>
      <c r="N3588" s="48">
        <f t="shared" si="404"/>
        <v>93.8</v>
      </c>
      <c r="O3588" s="49">
        <f t="shared" ca="1" si="407"/>
        <v>8249000</v>
      </c>
    </row>
    <row r="3589" spans="1:15" x14ac:dyDescent="0.25">
      <c r="A3589">
        <v>3574</v>
      </c>
      <c r="B3589" s="93">
        <v>37005</v>
      </c>
      <c r="C3589" s="48">
        <v>122.519997</v>
      </c>
      <c r="D3589" s="48">
        <v>123.650002</v>
      </c>
      <c r="E3589" s="48">
        <v>121.099998</v>
      </c>
      <c r="F3589" s="48">
        <v>121.58000199999999</v>
      </c>
      <c r="G3589" s="49">
        <v>10044700</v>
      </c>
      <c r="H3589" s="48">
        <v>92.585352999999998</v>
      </c>
      <c r="I3589" s="52">
        <f t="shared" si="405"/>
        <v>0.76151794272877216</v>
      </c>
      <c r="J3589" s="52">
        <f t="shared" ca="1" si="406"/>
        <v>1</v>
      </c>
      <c r="K3589" s="48">
        <f t="shared" si="401"/>
        <v>93.3</v>
      </c>
      <c r="L3589" s="48">
        <f t="shared" si="402"/>
        <v>94.16</v>
      </c>
      <c r="M3589" s="48">
        <f t="shared" si="403"/>
        <v>92.22</v>
      </c>
      <c r="N3589" s="48">
        <f t="shared" si="404"/>
        <v>92.59</v>
      </c>
      <c r="O3589" s="49">
        <f t="shared" ca="1" si="407"/>
        <v>10044700</v>
      </c>
    </row>
    <row r="3590" spans="1:15" x14ac:dyDescent="0.25">
      <c r="A3590">
        <v>3575</v>
      </c>
      <c r="B3590" s="93">
        <v>37004</v>
      </c>
      <c r="C3590" s="48">
        <v>123.650002</v>
      </c>
      <c r="D3590" s="48">
        <v>123.889999</v>
      </c>
      <c r="E3590" s="48">
        <v>121.910004</v>
      </c>
      <c r="F3590" s="48">
        <v>122.239998</v>
      </c>
      <c r="G3590" s="49">
        <v>8451800</v>
      </c>
      <c r="H3590" s="48">
        <v>93.087952000000001</v>
      </c>
      <c r="I3590" s="52">
        <f t="shared" si="405"/>
        <v>0.76151794439656328</v>
      </c>
      <c r="J3590" s="52">
        <f t="shared" ca="1" si="406"/>
        <v>1</v>
      </c>
      <c r="K3590" s="48">
        <f t="shared" si="401"/>
        <v>94.16</v>
      </c>
      <c r="L3590" s="48">
        <f t="shared" si="402"/>
        <v>94.34</v>
      </c>
      <c r="M3590" s="48">
        <f t="shared" si="403"/>
        <v>92.84</v>
      </c>
      <c r="N3590" s="48">
        <f t="shared" si="404"/>
        <v>93.09</v>
      </c>
      <c r="O3590" s="49">
        <f t="shared" ca="1" si="407"/>
        <v>8451800</v>
      </c>
    </row>
    <row r="3591" spans="1:15" x14ac:dyDescent="0.25">
      <c r="A3591">
        <v>3576</v>
      </c>
      <c r="B3591" s="93">
        <v>37001</v>
      </c>
      <c r="C3591" s="48">
        <v>124.900002</v>
      </c>
      <c r="D3591" s="48">
        <v>125.400002</v>
      </c>
      <c r="E3591" s="48">
        <v>123.660004</v>
      </c>
      <c r="F3591" s="48">
        <v>124.5</v>
      </c>
      <c r="G3591" s="49">
        <v>7626700</v>
      </c>
      <c r="H3591" s="48">
        <v>94.808983999999995</v>
      </c>
      <c r="I3591" s="52">
        <f t="shared" si="405"/>
        <v>0.7615179437751004</v>
      </c>
      <c r="J3591" s="52">
        <f t="shared" ca="1" si="406"/>
        <v>1</v>
      </c>
      <c r="K3591" s="48">
        <f t="shared" si="401"/>
        <v>95.11</v>
      </c>
      <c r="L3591" s="48">
        <f t="shared" si="402"/>
        <v>95.49</v>
      </c>
      <c r="M3591" s="48">
        <f t="shared" si="403"/>
        <v>94.17</v>
      </c>
      <c r="N3591" s="48">
        <f t="shared" si="404"/>
        <v>94.81</v>
      </c>
      <c r="O3591" s="49">
        <f t="shared" ca="1" si="407"/>
        <v>7626700</v>
      </c>
    </row>
    <row r="3592" spans="1:15" x14ac:dyDescent="0.25">
      <c r="A3592">
        <v>3577</v>
      </c>
      <c r="B3592" s="93">
        <v>37000</v>
      </c>
      <c r="C3592" s="48">
        <v>124.25</v>
      </c>
      <c r="D3592" s="48">
        <v>125.839996</v>
      </c>
      <c r="E3592" s="48">
        <v>123.58000199999999</v>
      </c>
      <c r="F3592" s="48">
        <v>125.650002</v>
      </c>
      <c r="G3592" s="49">
        <v>13809900</v>
      </c>
      <c r="H3592" s="48">
        <v>95.684730999999999</v>
      </c>
      <c r="I3592" s="52">
        <f t="shared" si="405"/>
        <v>0.76151794251463678</v>
      </c>
      <c r="J3592" s="52">
        <f t="shared" ca="1" si="406"/>
        <v>1</v>
      </c>
      <c r="K3592" s="48">
        <f t="shared" si="401"/>
        <v>94.62</v>
      </c>
      <c r="L3592" s="48">
        <f t="shared" si="402"/>
        <v>95.83</v>
      </c>
      <c r="M3592" s="48">
        <f t="shared" si="403"/>
        <v>94.11</v>
      </c>
      <c r="N3592" s="48">
        <f t="shared" si="404"/>
        <v>95.68</v>
      </c>
      <c r="O3592" s="49">
        <f t="shared" ca="1" si="407"/>
        <v>13809900</v>
      </c>
    </row>
    <row r="3593" spans="1:15" x14ac:dyDescent="0.25">
      <c r="A3593">
        <v>3578</v>
      </c>
      <c r="B3593" s="93">
        <v>36999</v>
      </c>
      <c r="C3593" s="48">
        <v>121.05999799999999</v>
      </c>
      <c r="D3593" s="48">
        <v>126</v>
      </c>
      <c r="E3593" s="48">
        <v>120.69000200000001</v>
      </c>
      <c r="F3593" s="48">
        <v>124</v>
      </c>
      <c r="G3593" s="49">
        <v>32481600</v>
      </c>
      <c r="H3593" s="48">
        <v>94.428224999999998</v>
      </c>
      <c r="I3593" s="52">
        <f t="shared" si="405"/>
        <v>0.76151794354838709</v>
      </c>
      <c r="J3593" s="52">
        <f t="shared" ca="1" si="406"/>
        <v>1</v>
      </c>
      <c r="K3593" s="48">
        <f t="shared" si="401"/>
        <v>92.19</v>
      </c>
      <c r="L3593" s="48">
        <f t="shared" si="402"/>
        <v>95.95</v>
      </c>
      <c r="M3593" s="48">
        <f t="shared" si="403"/>
        <v>91.91</v>
      </c>
      <c r="N3593" s="48">
        <f t="shared" si="404"/>
        <v>94.43</v>
      </c>
      <c r="O3593" s="49">
        <f t="shared" ca="1" si="407"/>
        <v>32481600</v>
      </c>
    </row>
    <row r="3594" spans="1:15" x14ac:dyDescent="0.25">
      <c r="A3594">
        <v>3579</v>
      </c>
      <c r="B3594" s="93">
        <v>36998</v>
      </c>
      <c r="C3594" s="48">
        <v>117.30999799999999</v>
      </c>
      <c r="D3594" s="48">
        <v>119.660004</v>
      </c>
      <c r="E3594" s="48">
        <v>117.019997</v>
      </c>
      <c r="F3594" s="48">
        <v>119.260002</v>
      </c>
      <c r="G3594" s="49">
        <v>10924700</v>
      </c>
      <c r="H3594" s="48">
        <v>90.818630999999996</v>
      </c>
      <c r="I3594" s="52">
        <f t="shared" si="405"/>
        <v>0.76151793960224812</v>
      </c>
      <c r="J3594" s="52">
        <f t="shared" ca="1" si="406"/>
        <v>1</v>
      </c>
      <c r="K3594" s="48">
        <f t="shared" si="401"/>
        <v>89.33</v>
      </c>
      <c r="L3594" s="48">
        <f t="shared" si="402"/>
        <v>91.12</v>
      </c>
      <c r="M3594" s="48">
        <f t="shared" si="403"/>
        <v>89.11</v>
      </c>
      <c r="N3594" s="48">
        <f t="shared" si="404"/>
        <v>90.82</v>
      </c>
      <c r="O3594" s="49">
        <f t="shared" ca="1" si="407"/>
        <v>10924700</v>
      </c>
    </row>
    <row r="3595" spans="1:15" x14ac:dyDescent="0.25">
      <c r="A3595">
        <v>3580</v>
      </c>
      <c r="B3595" s="93">
        <v>36997</v>
      </c>
      <c r="C3595" s="48">
        <v>118.290001</v>
      </c>
      <c r="D3595" s="48">
        <v>118.889999</v>
      </c>
      <c r="E3595" s="48">
        <v>116.910004</v>
      </c>
      <c r="F3595" s="48">
        <v>117.599998</v>
      </c>
      <c r="G3595" s="49">
        <v>7350000</v>
      </c>
      <c r="H3595" s="48">
        <v>89.554508999999996</v>
      </c>
      <c r="I3595" s="52">
        <f t="shared" si="405"/>
        <v>0.76151794662445482</v>
      </c>
      <c r="J3595" s="52">
        <f t="shared" ca="1" si="406"/>
        <v>1</v>
      </c>
      <c r="K3595" s="48">
        <f t="shared" si="401"/>
        <v>90.08</v>
      </c>
      <c r="L3595" s="48">
        <f t="shared" si="402"/>
        <v>90.54</v>
      </c>
      <c r="M3595" s="48">
        <f t="shared" si="403"/>
        <v>89.03</v>
      </c>
      <c r="N3595" s="48">
        <f t="shared" si="404"/>
        <v>89.55</v>
      </c>
      <c r="O3595" s="49">
        <f t="shared" ca="1" si="407"/>
        <v>7350000</v>
      </c>
    </row>
    <row r="3596" spans="1:15" x14ac:dyDescent="0.25">
      <c r="A3596">
        <v>3581</v>
      </c>
      <c r="B3596" s="93">
        <v>36993</v>
      </c>
      <c r="C3596" s="48">
        <v>116.300003</v>
      </c>
      <c r="D3596" s="48">
        <v>118.94000200000001</v>
      </c>
      <c r="E3596" s="48">
        <v>115.959999</v>
      </c>
      <c r="F3596" s="48">
        <v>118.849998</v>
      </c>
      <c r="G3596" s="49">
        <v>9233200</v>
      </c>
      <c r="H3596" s="48">
        <v>90.506405999999998</v>
      </c>
      <c r="I3596" s="52">
        <f t="shared" si="405"/>
        <v>0.76151794297884634</v>
      </c>
      <c r="J3596" s="52">
        <f t="shared" ca="1" si="406"/>
        <v>1</v>
      </c>
      <c r="K3596" s="48">
        <f t="shared" si="401"/>
        <v>88.56</v>
      </c>
      <c r="L3596" s="48">
        <f t="shared" si="402"/>
        <v>90.57</v>
      </c>
      <c r="M3596" s="48">
        <f t="shared" si="403"/>
        <v>88.31</v>
      </c>
      <c r="N3596" s="48">
        <f t="shared" si="404"/>
        <v>90.51</v>
      </c>
      <c r="O3596" s="49">
        <f t="shared" ca="1" si="407"/>
        <v>9233200</v>
      </c>
    </row>
    <row r="3597" spans="1:15" x14ac:dyDescent="0.25">
      <c r="A3597">
        <v>3582</v>
      </c>
      <c r="B3597" s="93">
        <v>36992</v>
      </c>
      <c r="C3597" s="48">
        <v>118.779999</v>
      </c>
      <c r="D3597" s="48">
        <v>118.989998</v>
      </c>
      <c r="E3597" s="48">
        <v>116.139999</v>
      </c>
      <c r="F3597" s="48">
        <v>116.730003</v>
      </c>
      <c r="G3597" s="49">
        <v>12722300</v>
      </c>
      <c r="H3597" s="48">
        <v>88.891992000000002</v>
      </c>
      <c r="I3597" s="52">
        <f t="shared" si="405"/>
        <v>0.76151794496227332</v>
      </c>
      <c r="J3597" s="52">
        <f t="shared" ca="1" si="406"/>
        <v>1</v>
      </c>
      <c r="K3597" s="48">
        <f t="shared" si="401"/>
        <v>90.45</v>
      </c>
      <c r="L3597" s="48">
        <f t="shared" si="402"/>
        <v>90.61</v>
      </c>
      <c r="M3597" s="48">
        <f t="shared" si="403"/>
        <v>88.44</v>
      </c>
      <c r="N3597" s="48">
        <f t="shared" si="404"/>
        <v>88.89</v>
      </c>
      <c r="O3597" s="49">
        <f t="shared" ca="1" si="407"/>
        <v>12722300</v>
      </c>
    </row>
    <row r="3598" spans="1:15" x14ac:dyDescent="0.25">
      <c r="A3598">
        <v>3583</v>
      </c>
      <c r="B3598" s="93">
        <v>36991</v>
      </c>
      <c r="C3598" s="48">
        <v>115.449997</v>
      </c>
      <c r="D3598" s="48">
        <v>117.75</v>
      </c>
      <c r="E3598" s="48">
        <v>115.16999800000001</v>
      </c>
      <c r="F3598" s="48">
        <v>116.650002</v>
      </c>
      <c r="G3598" s="49">
        <v>17873600</v>
      </c>
      <c r="H3598" s="48">
        <v>88.831068999999999</v>
      </c>
      <c r="I3598" s="52">
        <f t="shared" si="405"/>
        <v>0.76151793807941814</v>
      </c>
      <c r="J3598" s="52">
        <f t="shared" ca="1" si="406"/>
        <v>1</v>
      </c>
      <c r="K3598" s="48">
        <f t="shared" si="401"/>
        <v>87.92</v>
      </c>
      <c r="L3598" s="48">
        <f t="shared" si="402"/>
        <v>89.67</v>
      </c>
      <c r="M3598" s="48">
        <f t="shared" si="403"/>
        <v>87.7</v>
      </c>
      <c r="N3598" s="48">
        <f t="shared" si="404"/>
        <v>88.83</v>
      </c>
      <c r="O3598" s="49">
        <f t="shared" ca="1" si="407"/>
        <v>17873600</v>
      </c>
    </row>
    <row r="3599" spans="1:15" x14ac:dyDescent="0.25">
      <c r="A3599">
        <v>3584</v>
      </c>
      <c r="B3599" s="93">
        <v>36990</v>
      </c>
      <c r="C3599" s="48">
        <v>114</v>
      </c>
      <c r="D3599" s="48">
        <v>114.989998</v>
      </c>
      <c r="E3599" s="48">
        <v>112.779999</v>
      </c>
      <c r="F3599" s="48">
        <v>114.55999799999999</v>
      </c>
      <c r="G3599" s="49">
        <v>9034300</v>
      </c>
      <c r="H3599" s="48">
        <v>87.239493999999993</v>
      </c>
      <c r="I3599" s="52">
        <f t="shared" si="405"/>
        <v>0.76151794276393059</v>
      </c>
      <c r="J3599" s="52">
        <f t="shared" ca="1" si="406"/>
        <v>1</v>
      </c>
      <c r="K3599" s="48">
        <f t="shared" si="401"/>
        <v>86.81</v>
      </c>
      <c r="L3599" s="48">
        <f t="shared" si="402"/>
        <v>87.57</v>
      </c>
      <c r="M3599" s="48">
        <f t="shared" si="403"/>
        <v>85.88</v>
      </c>
      <c r="N3599" s="48">
        <f t="shared" si="404"/>
        <v>87.24</v>
      </c>
      <c r="O3599" s="49">
        <f t="shared" ca="1" si="407"/>
        <v>9034300</v>
      </c>
    </row>
    <row r="3600" spans="1:15" x14ac:dyDescent="0.25">
      <c r="A3600">
        <v>3585</v>
      </c>
      <c r="B3600" s="93">
        <v>36987</v>
      </c>
      <c r="C3600" s="48">
        <v>113.989998</v>
      </c>
      <c r="D3600" s="48">
        <v>114.400002</v>
      </c>
      <c r="E3600" s="48">
        <v>112.05999799999999</v>
      </c>
      <c r="F3600" s="48">
        <v>113.300003</v>
      </c>
      <c r="G3600" s="49">
        <v>14937800</v>
      </c>
      <c r="H3600" s="48">
        <v>86.279984999999996</v>
      </c>
      <c r="I3600" s="52">
        <f t="shared" si="405"/>
        <v>0.76151794100129011</v>
      </c>
      <c r="J3600" s="52">
        <f t="shared" ca="1" si="406"/>
        <v>1</v>
      </c>
      <c r="K3600" s="48">
        <f t="shared" ref="K3600:K3663" si="408">ROUND($I3600*C3600,2)</f>
        <v>86.81</v>
      </c>
      <c r="L3600" s="48">
        <f t="shared" ref="L3600:L3663" si="409">ROUND($I3600*D3600,2)</f>
        <v>87.12</v>
      </c>
      <c r="M3600" s="48">
        <f t="shared" ref="M3600:M3663" si="410">ROUND($I3600*E3600,2)</f>
        <v>85.34</v>
      </c>
      <c r="N3600" s="48">
        <f t="shared" ref="N3600:N3663" si="411">ROUND($I3600*F3600,2)</f>
        <v>86.28</v>
      </c>
      <c r="O3600" s="49">
        <f t="shared" ca="1" si="407"/>
        <v>14937800</v>
      </c>
    </row>
    <row r="3601" spans="1:15" x14ac:dyDescent="0.25">
      <c r="A3601">
        <v>3586</v>
      </c>
      <c r="B3601" s="93">
        <v>36986</v>
      </c>
      <c r="C3601" s="48">
        <v>113.300003</v>
      </c>
      <c r="D3601" s="48">
        <v>115.489998</v>
      </c>
      <c r="E3601" s="48">
        <v>112.5</v>
      </c>
      <c r="F3601" s="48">
        <v>115.050003</v>
      </c>
      <c r="G3601" s="49">
        <v>21522800</v>
      </c>
      <c r="H3601" s="48">
        <v>87.612641999999994</v>
      </c>
      <c r="I3601" s="52">
        <f t="shared" si="405"/>
        <v>0.76151794624464275</v>
      </c>
      <c r="J3601" s="52">
        <f t="shared" ca="1" si="406"/>
        <v>1</v>
      </c>
      <c r="K3601" s="48">
        <f t="shared" si="408"/>
        <v>86.28</v>
      </c>
      <c r="L3601" s="48">
        <f t="shared" si="409"/>
        <v>87.95</v>
      </c>
      <c r="M3601" s="48">
        <f t="shared" si="410"/>
        <v>85.67</v>
      </c>
      <c r="N3601" s="48">
        <f t="shared" si="411"/>
        <v>87.61</v>
      </c>
      <c r="O3601" s="49">
        <f t="shared" ca="1" si="407"/>
        <v>21522800</v>
      </c>
    </row>
    <row r="3602" spans="1:15" x14ac:dyDescent="0.25">
      <c r="A3602">
        <v>3587</v>
      </c>
      <c r="B3602" s="93">
        <v>36985</v>
      </c>
      <c r="C3602" s="48">
        <v>110.57</v>
      </c>
      <c r="D3602" s="48">
        <v>112.099998</v>
      </c>
      <c r="E3602" s="48">
        <v>109.300003</v>
      </c>
      <c r="F3602" s="48">
        <v>110.849998</v>
      </c>
      <c r="G3602" s="49">
        <v>14884300</v>
      </c>
      <c r="H3602" s="48">
        <v>84.414263000000005</v>
      </c>
      <c r="I3602" s="52">
        <f t="shared" ref="I3602:I3665" si="412">H3602/F3602</f>
        <v>0.7615179478848525</v>
      </c>
      <c r="J3602" s="52">
        <f t="shared" ref="J3602:J3665" ca="1" si="413">INDEX(OFFSET($T$15,0,0,$S$13+1,1),MATCH(B3602,OFFSET($Q$15,0,0,$S$13+1,1),-1))</f>
        <v>1</v>
      </c>
      <c r="K3602" s="48">
        <f t="shared" si="408"/>
        <v>84.2</v>
      </c>
      <c r="L3602" s="48">
        <f t="shared" si="409"/>
        <v>85.37</v>
      </c>
      <c r="M3602" s="48">
        <f t="shared" si="410"/>
        <v>83.23</v>
      </c>
      <c r="N3602" s="48">
        <f t="shared" si="411"/>
        <v>84.41</v>
      </c>
      <c r="O3602" s="49">
        <f t="shared" ref="O3602:O3665" ca="1" si="414">G3602*J3602</f>
        <v>14884300</v>
      </c>
    </row>
    <row r="3603" spans="1:15" x14ac:dyDescent="0.25">
      <c r="A3603">
        <v>3588</v>
      </c>
      <c r="B3603" s="93">
        <v>36984</v>
      </c>
      <c r="C3603" s="48">
        <v>113.980003</v>
      </c>
      <c r="D3603" s="48">
        <v>114.150002</v>
      </c>
      <c r="E3603" s="48">
        <v>110.05999799999999</v>
      </c>
      <c r="F3603" s="48">
        <v>110.389999</v>
      </c>
      <c r="G3603" s="49">
        <v>12836000</v>
      </c>
      <c r="H3603" s="48">
        <v>84.063964999999996</v>
      </c>
      <c r="I3603" s="52">
        <f t="shared" si="412"/>
        <v>0.76151794330571554</v>
      </c>
      <c r="J3603" s="52">
        <f t="shared" ca="1" si="413"/>
        <v>1</v>
      </c>
      <c r="K3603" s="48">
        <f t="shared" si="408"/>
        <v>86.8</v>
      </c>
      <c r="L3603" s="48">
        <f t="shared" si="409"/>
        <v>86.93</v>
      </c>
      <c r="M3603" s="48">
        <f t="shared" si="410"/>
        <v>83.81</v>
      </c>
      <c r="N3603" s="48">
        <f t="shared" si="411"/>
        <v>84.06</v>
      </c>
      <c r="O3603" s="49">
        <f t="shared" ca="1" si="414"/>
        <v>12836000</v>
      </c>
    </row>
    <row r="3604" spans="1:15" x14ac:dyDescent="0.25">
      <c r="A3604">
        <v>3589</v>
      </c>
      <c r="B3604" s="93">
        <v>36983</v>
      </c>
      <c r="C3604" s="48">
        <v>116.300003</v>
      </c>
      <c r="D3604" s="48">
        <v>117.379997</v>
      </c>
      <c r="E3604" s="48">
        <v>113.800003</v>
      </c>
      <c r="F3604" s="48">
        <v>114.199997</v>
      </c>
      <c r="G3604" s="49">
        <v>10561000</v>
      </c>
      <c r="H3604" s="48">
        <v>86.965346999999994</v>
      </c>
      <c r="I3604" s="52">
        <f t="shared" si="412"/>
        <v>0.76151794469836975</v>
      </c>
      <c r="J3604" s="52">
        <f t="shared" ca="1" si="413"/>
        <v>1</v>
      </c>
      <c r="K3604" s="48">
        <f t="shared" si="408"/>
        <v>88.56</v>
      </c>
      <c r="L3604" s="48">
        <f t="shared" si="409"/>
        <v>89.39</v>
      </c>
      <c r="M3604" s="48">
        <f t="shared" si="410"/>
        <v>86.66</v>
      </c>
      <c r="N3604" s="48">
        <f t="shared" si="411"/>
        <v>86.97</v>
      </c>
      <c r="O3604" s="49">
        <f t="shared" ca="1" si="414"/>
        <v>10561000</v>
      </c>
    </row>
    <row r="3605" spans="1:15" x14ac:dyDescent="0.25">
      <c r="A3605">
        <v>3590</v>
      </c>
      <c r="B3605" s="93">
        <v>36980</v>
      </c>
      <c r="C3605" s="48">
        <v>115.550003</v>
      </c>
      <c r="D3605" s="48">
        <v>116.69000200000001</v>
      </c>
      <c r="E3605" s="48">
        <v>114.5</v>
      </c>
      <c r="F3605" s="48">
        <v>116.69000200000001</v>
      </c>
      <c r="G3605" s="49">
        <v>9183600</v>
      </c>
      <c r="H3605" s="48">
        <v>88.861530999999999</v>
      </c>
      <c r="I3605" s="52">
        <f t="shared" si="412"/>
        <v>0.76151794906987824</v>
      </c>
      <c r="J3605" s="52">
        <f t="shared" ca="1" si="413"/>
        <v>1</v>
      </c>
      <c r="K3605" s="48">
        <f t="shared" si="408"/>
        <v>87.99</v>
      </c>
      <c r="L3605" s="48">
        <f t="shared" si="409"/>
        <v>88.86</v>
      </c>
      <c r="M3605" s="48">
        <f t="shared" si="410"/>
        <v>87.19</v>
      </c>
      <c r="N3605" s="48">
        <f t="shared" si="411"/>
        <v>88.86</v>
      </c>
      <c r="O3605" s="49">
        <f t="shared" ca="1" si="414"/>
        <v>9183600</v>
      </c>
    </row>
    <row r="3606" spans="1:15" x14ac:dyDescent="0.25">
      <c r="A3606">
        <v>3591</v>
      </c>
      <c r="B3606" s="93">
        <v>36979</v>
      </c>
      <c r="C3606" s="48">
        <v>114.699997</v>
      </c>
      <c r="D3606" s="48">
        <v>116.5</v>
      </c>
      <c r="E3606" s="48">
        <v>112.139999</v>
      </c>
      <c r="F3606" s="48">
        <v>115.480003</v>
      </c>
      <c r="G3606" s="49">
        <v>12060300</v>
      </c>
      <c r="H3606" s="48">
        <v>87.940094000000002</v>
      </c>
      <c r="I3606" s="52">
        <f t="shared" si="412"/>
        <v>0.76151794003676987</v>
      </c>
      <c r="J3606" s="52">
        <f t="shared" ca="1" si="413"/>
        <v>1</v>
      </c>
      <c r="K3606" s="48">
        <f t="shared" si="408"/>
        <v>87.35</v>
      </c>
      <c r="L3606" s="48">
        <f t="shared" si="409"/>
        <v>88.72</v>
      </c>
      <c r="M3606" s="48">
        <f t="shared" si="410"/>
        <v>85.4</v>
      </c>
      <c r="N3606" s="48">
        <f t="shared" si="411"/>
        <v>87.94</v>
      </c>
      <c r="O3606" s="49">
        <f t="shared" ca="1" si="414"/>
        <v>12060300</v>
      </c>
    </row>
    <row r="3607" spans="1:15" x14ac:dyDescent="0.25">
      <c r="A3607">
        <v>3592</v>
      </c>
      <c r="B3607" s="93">
        <v>36978</v>
      </c>
      <c r="C3607" s="48">
        <v>116.900002</v>
      </c>
      <c r="D3607" s="48">
        <v>116.949997</v>
      </c>
      <c r="E3607" s="48">
        <v>114.900002</v>
      </c>
      <c r="F3607" s="48">
        <v>115.040001</v>
      </c>
      <c r="G3607" s="49">
        <v>10953300</v>
      </c>
      <c r="H3607" s="48">
        <v>87.605024999999998</v>
      </c>
      <c r="I3607" s="52">
        <f t="shared" si="412"/>
        <v>0.76151794365857139</v>
      </c>
      <c r="J3607" s="52">
        <f t="shared" ca="1" si="413"/>
        <v>1</v>
      </c>
      <c r="K3607" s="48">
        <f t="shared" si="408"/>
        <v>89.02</v>
      </c>
      <c r="L3607" s="48">
        <f t="shared" si="409"/>
        <v>89.06</v>
      </c>
      <c r="M3607" s="48">
        <f t="shared" si="410"/>
        <v>87.5</v>
      </c>
      <c r="N3607" s="48">
        <f t="shared" si="411"/>
        <v>87.61</v>
      </c>
      <c r="O3607" s="49">
        <f t="shared" ca="1" si="414"/>
        <v>10953300</v>
      </c>
    </row>
    <row r="3608" spans="1:15" x14ac:dyDescent="0.25">
      <c r="A3608">
        <v>3593</v>
      </c>
      <c r="B3608" s="93">
        <v>36977</v>
      </c>
      <c r="C3608" s="48">
        <v>115.620003</v>
      </c>
      <c r="D3608" s="48">
        <v>118.650002</v>
      </c>
      <c r="E3608" s="48">
        <v>115.279999</v>
      </c>
      <c r="F3608" s="48">
        <v>118.30999799999999</v>
      </c>
      <c r="G3608" s="49">
        <v>12880700</v>
      </c>
      <c r="H3608" s="48">
        <v>90.095185999999998</v>
      </c>
      <c r="I3608" s="52">
        <f t="shared" si="412"/>
        <v>0.76151794035192188</v>
      </c>
      <c r="J3608" s="52">
        <f t="shared" ca="1" si="413"/>
        <v>1</v>
      </c>
      <c r="K3608" s="48">
        <f t="shared" si="408"/>
        <v>88.05</v>
      </c>
      <c r="L3608" s="48">
        <f t="shared" si="409"/>
        <v>90.35</v>
      </c>
      <c r="M3608" s="48">
        <f t="shared" si="410"/>
        <v>87.79</v>
      </c>
      <c r="N3608" s="48">
        <f t="shared" si="411"/>
        <v>90.1</v>
      </c>
      <c r="O3608" s="49">
        <f t="shared" ca="1" si="414"/>
        <v>12880700</v>
      </c>
    </row>
    <row r="3609" spans="1:15" x14ac:dyDescent="0.25">
      <c r="A3609">
        <v>3594</v>
      </c>
      <c r="B3609" s="93">
        <v>36976</v>
      </c>
      <c r="C3609" s="48">
        <v>115.699997</v>
      </c>
      <c r="D3609" s="48">
        <v>116.269997</v>
      </c>
      <c r="E3609" s="48">
        <v>114.769997</v>
      </c>
      <c r="F3609" s="48">
        <v>115.94000200000001</v>
      </c>
      <c r="G3609" s="49">
        <v>9943800</v>
      </c>
      <c r="H3609" s="48">
        <v>88.290391999999997</v>
      </c>
      <c r="I3609" s="52">
        <f t="shared" si="412"/>
        <v>0.76151794442784293</v>
      </c>
      <c r="J3609" s="52">
        <f t="shared" ca="1" si="413"/>
        <v>1</v>
      </c>
      <c r="K3609" s="48">
        <f t="shared" si="408"/>
        <v>88.11</v>
      </c>
      <c r="L3609" s="48">
        <f t="shared" si="409"/>
        <v>88.54</v>
      </c>
      <c r="M3609" s="48">
        <f t="shared" si="410"/>
        <v>87.4</v>
      </c>
      <c r="N3609" s="48">
        <f t="shared" si="411"/>
        <v>88.29</v>
      </c>
      <c r="O3609" s="49">
        <f t="shared" ca="1" si="414"/>
        <v>9943800</v>
      </c>
    </row>
    <row r="3610" spans="1:15" x14ac:dyDescent="0.25">
      <c r="A3610">
        <v>3595</v>
      </c>
      <c r="B3610" s="93">
        <v>36973</v>
      </c>
      <c r="C3610" s="48">
        <v>113.25</v>
      </c>
      <c r="D3610" s="48">
        <v>114.660004</v>
      </c>
      <c r="E3610" s="48">
        <v>111.5</v>
      </c>
      <c r="F3610" s="48">
        <v>114.480003</v>
      </c>
      <c r="G3610" s="49">
        <v>12861700</v>
      </c>
      <c r="H3610" s="48">
        <v>87.178577000000004</v>
      </c>
      <c r="I3610" s="52">
        <f t="shared" si="412"/>
        <v>0.76151794824813213</v>
      </c>
      <c r="J3610" s="52">
        <f t="shared" ca="1" si="413"/>
        <v>1</v>
      </c>
      <c r="K3610" s="48">
        <f t="shared" si="408"/>
        <v>86.24</v>
      </c>
      <c r="L3610" s="48">
        <f t="shared" si="409"/>
        <v>87.32</v>
      </c>
      <c r="M3610" s="48">
        <f t="shared" si="410"/>
        <v>84.91</v>
      </c>
      <c r="N3610" s="48">
        <f t="shared" si="411"/>
        <v>87.18</v>
      </c>
      <c r="O3610" s="49">
        <f t="shared" ca="1" si="414"/>
        <v>12861700</v>
      </c>
    </row>
    <row r="3611" spans="1:15" x14ac:dyDescent="0.25">
      <c r="A3611">
        <v>3596</v>
      </c>
      <c r="B3611" s="93">
        <v>36972</v>
      </c>
      <c r="C3611" s="48">
        <v>112.019997</v>
      </c>
      <c r="D3611" s="48">
        <v>112.599998</v>
      </c>
      <c r="E3611" s="48">
        <v>108.040001</v>
      </c>
      <c r="F3611" s="48">
        <v>111.120003</v>
      </c>
      <c r="G3611" s="49">
        <v>28624800</v>
      </c>
      <c r="H3611" s="48">
        <v>84.619876000000005</v>
      </c>
      <c r="I3611" s="52">
        <f t="shared" si="412"/>
        <v>0.7615179420036553</v>
      </c>
      <c r="J3611" s="52">
        <f t="shared" ca="1" si="413"/>
        <v>1</v>
      </c>
      <c r="K3611" s="48">
        <f t="shared" si="408"/>
        <v>85.31</v>
      </c>
      <c r="L3611" s="48">
        <f t="shared" si="409"/>
        <v>85.75</v>
      </c>
      <c r="M3611" s="48">
        <f t="shared" si="410"/>
        <v>82.27</v>
      </c>
      <c r="N3611" s="48">
        <f t="shared" si="411"/>
        <v>84.62</v>
      </c>
      <c r="O3611" s="49">
        <f t="shared" ca="1" si="414"/>
        <v>28624800</v>
      </c>
    </row>
    <row r="3612" spans="1:15" x14ac:dyDescent="0.25">
      <c r="A3612">
        <v>3597</v>
      </c>
      <c r="B3612" s="93">
        <v>36971</v>
      </c>
      <c r="C3612" s="48">
        <v>114.18</v>
      </c>
      <c r="D3612" s="48">
        <v>115.260002</v>
      </c>
      <c r="E3612" s="48">
        <v>111.900002</v>
      </c>
      <c r="F3612" s="48">
        <v>112.260002</v>
      </c>
      <c r="G3612" s="49">
        <v>19004600</v>
      </c>
      <c r="H3612" s="48">
        <v>85.488005999999999</v>
      </c>
      <c r="I3612" s="52">
        <f t="shared" si="412"/>
        <v>0.76151794474402379</v>
      </c>
      <c r="J3612" s="52">
        <f t="shared" ca="1" si="413"/>
        <v>1</v>
      </c>
      <c r="K3612" s="48">
        <f t="shared" si="408"/>
        <v>86.95</v>
      </c>
      <c r="L3612" s="48">
        <f t="shared" si="409"/>
        <v>87.77</v>
      </c>
      <c r="M3612" s="48">
        <f t="shared" si="410"/>
        <v>85.21</v>
      </c>
      <c r="N3612" s="48">
        <f t="shared" si="411"/>
        <v>85.49</v>
      </c>
      <c r="O3612" s="49">
        <f t="shared" ca="1" si="414"/>
        <v>19004600</v>
      </c>
    </row>
    <row r="3613" spans="1:15" x14ac:dyDescent="0.25">
      <c r="A3613">
        <v>3598</v>
      </c>
      <c r="B3613" s="93">
        <v>36970</v>
      </c>
      <c r="C3613" s="48">
        <v>117.900002</v>
      </c>
      <c r="D3613" s="48">
        <v>118.459999</v>
      </c>
      <c r="E3613" s="48">
        <v>114.110001</v>
      </c>
      <c r="F3613" s="48">
        <v>114.199997</v>
      </c>
      <c r="G3613" s="49">
        <v>15083900</v>
      </c>
      <c r="H3613" s="48">
        <v>86.965346999999994</v>
      </c>
      <c r="I3613" s="52">
        <f t="shared" si="412"/>
        <v>0.76151794469836975</v>
      </c>
      <c r="J3613" s="52">
        <f t="shared" ca="1" si="413"/>
        <v>1</v>
      </c>
      <c r="K3613" s="48">
        <f t="shared" si="408"/>
        <v>89.78</v>
      </c>
      <c r="L3613" s="48">
        <f t="shared" si="409"/>
        <v>90.21</v>
      </c>
      <c r="M3613" s="48">
        <f t="shared" si="410"/>
        <v>86.9</v>
      </c>
      <c r="N3613" s="48">
        <f t="shared" si="411"/>
        <v>86.97</v>
      </c>
      <c r="O3613" s="49">
        <f t="shared" ca="1" si="414"/>
        <v>15083900</v>
      </c>
    </row>
    <row r="3614" spans="1:15" x14ac:dyDescent="0.25">
      <c r="A3614">
        <v>3599</v>
      </c>
      <c r="B3614" s="93">
        <v>36969</v>
      </c>
      <c r="C3614" s="48">
        <v>115.760002</v>
      </c>
      <c r="D3614" s="48">
        <v>117.69000200000001</v>
      </c>
      <c r="E3614" s="48">
        <v>114.82</v>
      </c>
      <c r="F3614" s="48">
        <v>117.349998</v>
      </c>
      <c r="G3614" s="49">
        <v>10067800</v>
      </c>
      <c r="H3614" s="48">
        <v>89.364129000000005</v>
      </c>
      <c r="I3614" s="52">
        <f t="shared" si="412"/>
        <v>0.76151794224998626</v>
      </c>
      <c r="J3614" s="52">
        <f t="shared" ca="1" si="413"/>
        <v>1</v>
      </c>
      <c r="K3614" s="48">
        <f t="shared" si="408"/>
        <v>88.15</v>
      </c>
      <c r="L3614" s="48">
        <f t="shared" si="409"/>
        <v>89.62</v>
      </c>
      <c r="M3614" s="48">
        <f t="shared" si="410"/>
        <v>87.44</v>
      </c>
      <c r="N3614" s="48">
        <f t="shared" si="411"/>
        <v>89.36</v>
      </c>
      <c r="O3614" s="49">
        <f t="shared" ca="1" si="414"/>
        <v>10067800</v>
      </c>
    </row>
    <row r="3615" spans="1:15" x14ac:dyDescent="0.25">
      <c r="A3615">
        <v>3600</v>
      </c>
      <c r="B3615" s="93">
        <v>36966</v>
      </c>
      <c r="C3615" s="48">
        <v>117.129997</v>
      </c>
      <c r="D3615" s="48">
        <v>117.400002</v>
      </c>
      <c r="E3615" s="48">
        <v>114.80999799999999</v>
      </c>
      <c r="F3615" s="48">
        <v>115.010002</v>
      </c>
      <c r="G3615" s="49">
        <v>58514600</v>
      </c>
      <c r="H3615" s="48">
        <v>87.582179999999994</v>
      </c>
      <c r="I3615" s="52">
        <f t="shared" si="412"/>
        <v>0.76151794171779941</v>
      </c>
      <c r="J3615" s="52">
        <f t="shared" ca="1" si="413"/>
        <v>1</v>
      </c>
      <c r="K3615" s="48">
        <f t="shared" si="408"/>
        <v>89.2</v>
      </c>
      <c r="L3615" s="48">
        <f t="shared" si="409"/>
        <v>89.4</v>
      </c>
      <c r="M3615" s="48">
        <f t="shared" si="410"/>
        <v>87.43</v>
      </c>
      <c r="N3615" s="48">
        <f t="shared" si="411"/>
        <v>87.58</v>
      </c>
      <c r="O3615" s="49">
        <f t="shared" ca="1" si="414"/>
        <v>58514600</v>
      </c>
    </row>
    <row r="3616" spans="1:15" x14ac:dyDescent="0.25">
      <c r="A3616">
        <v>3601</v>
      </c>
      <c r="B3616" s="93">
        <v>36965</v>
      </c>
      <c r="C3616" s="48">
        <v>118.449997</v>
      </c>
      <c r="D3616" s="48">
        <v>118.860001</v>
      </c>
      <c r="E3616" s="48">
        <v>117.360001</v>
      </c>
      <c r="F3616" s="48">
        <v>117.68</v>
      </c>
      <c r="G3616" s="49">
        <v>10370300</v>
      </c>
      <c r="H3616" s="48">
        <v>89.374792999999997</v>
      </c>
      <c r="I3616" s="52">
        <f t="shared" si="412"/>
        <v>0.75947308803535007</v>
      </c>
      <c r="J3616" s="52">
        <f t="shared" ca="1" si="413"/>
        <v>1</v>
      </c>
      <c r="K3616" s="48">
        <f t="shared" si="408"/>
        <v>89.96</v>
      </c>
      <c r="L3616" s="48">
        <f t="shared" si="409"/>
        <v>90.27</v>
      </c>
      <c r="M3616" s="48">
        <f t="shared" si="410"/>
        <v>89.13</v>
      </c>
      <c r="N3616" s="48">
        <f t="shared" si="411"/>
        <v>89.37</v>
      </c>
      <c r="O3616" s="49">
        <f t="shared" ca="1" si="414"/>
        <v>10370300</v>
      </c>
    </row>
    <row r="3617" spans="1:15" x14ac:dyDescent="0.25">
      <c r="A3617">
        <v>3602</v>
      </c>
      <c r="B3617" s="93">
        <v>36964</v>
      </c>
      <c r="C3617" s="48">
        <v>117.050003</v>
      </c>
      <c r="D3617" s="48">
        <v>119.290001</v>
      </c>
      <c r="E3617" s="48">
        <v>115.75</v>
      </c>
      <c r="F3617" s="48">
        <v>117.650002</v>
      </c>
      <c r="G3617" s="49">
        <v>19883400</v>
      </c>
      <c r="H3617" s="48">
        <v>89.352010000000007</v>
      </c>
      <c r="I3617" s="52">
        <f t="shared" si="412"/>
        <v>0.75947308526182611</v>
      </c>
      <c r="J3617" s="52">
        <f t="shared" ca="1" si="413"/>
        <v>1</v>
      </c>
      <c r="K3617" s="48">
        <f t="shared" si="408"/>
        <v>88.9</v>
      </c>
      <c r="L3617" s="48">
        <f t="shared" si="409"/>
        <v>90.6</v>
      </c>
      <c r="M3617" s="48">
        <f t="shared" si="410"/>
        <v>87.91</v>
      </c>
      <c r="N3617" s="48">
        <f t="shared" si="411"/>
        <v>89.35</v>
      </c>
      <c r="O3617" s="49">
        <f t="shared" ca="1" si="414"/>
        <v>19883400</v>
      </c>
    </row>
    <row r="3618" spans="1:15" x14ac:dyDescent="0.25">
      <c r="A3618">
        <v>3603</v>
      </c>
      <c r="B3618" s="93">
        <v>36963</v>
      </c>
      <c r="C3618" s="48">
        <v>119.400002</v>
      </c>
      <c r="D3618" s="48">
        <v>120.44000200000001</v>
      </c>
      <c r="E3618" s="48">
        <v>117.529999</v>
      </c>
      <c r="F3618" s="48">
        <v>120.019997</v>
      </c>
      <c r="G3618" s="49">
        <v>12888000</v>
      </c>
      <c r="H3618" s="48">
        <v>91.151956999999996</v>
      </c>
      <c r="I3618" s="52">
        <f t="shared" si="412"/>
        <v>0.75947308180652595</v>
      </c>
      <c r="J3618" s="52">
        <f t="shared" ca="1" si="413"/>
        <v>1</v>
      </c>
      <c r="K3618" s="48">
        <f t="shared" si="408"/>
        <v>90.68</v>
      </c>
      <c r="L3618" s="48">
        <f t="shared" si="409"/>
        <v>91.47</v>
      </c>
      <c r="M3618" s="48">
        <f t="shared" si="410"/>
        <v>89.26</v>
      </c>
      <c r="N3618" s="48">
        <f t="shared" si="411"/>
        <v>91.15</v>
      </c>
      <c r="O3618" s="49">
        <f t="shared" ca="1" si="414"/>
        <v>12888000</v>
      </c>
    </row>
    <row r="3619" spans="1:15" x14ac:dyDescent="0.25">
      <c r="A3619">
        <v>3604</v>
      </c>
      <c r="B3619" s="93">
        <v>36962</v>
      </c>
      <c r="C3619" s="48">
        <v>122.339996</v>
      </c>
      <c r="D3619" s="48">
        <v>122.5</v>
      </c>
      <c r="E3619" s="48">
        <v>117.75</v>
      </c>
      <c r="F3619" s="48">
        <v>118.08000199999999</v>
      </c>
      <c r="G3619" s="49">
        <v>13972900</v>
      </c>
      <c r="H3619" s="48">
        <v>89.678583000000003</v>
      </c>
      <c r="I3619" s="52">
        <f t="shared" si="412"/>
        <v>0.75947308164849126</v>
      </c>
      <c r="J3619" s="52">
        <f t="shared" ca="1" si="413"/>
        <v>1</v>
      </c>
      <c r="K3619" s="48">
        <f t="shared" si="408"/>
        <v>92.91</v>
      </c>
      <c r="L3619" s="48">
        <f t="shared" si="409"/>
        <v>93.04</v>
      </c>
      <c r="M3619" s="48">
        <f t="shared" si="410"/>
        <v>89.43</v>
      </c>
      <c r="N3619" s="48">
        <f t="shared" si="411"/>
        <v>89.68</v>
      </c>
      <c r="O3619" s="49">
        <f t="shared" ca="1" si="414"/>
        <v>13972900</v>
      </c>
    </row>
    <row r="3620" spans="1:15" x14ac:dyDescent="0.25">
      <c r="A3620">
        <v>3605</v>
      </c>
      <c r="B3620" s="93">
        <v>36959</v>
      </c>
      <c r="C3620" s="48">
        <v>126.099998</v>
      </c>
      <c r="D3620" s="48">
        <v>126.099998</v>
      </c>
      <c r="E3620" s="48">
        <v>123.110001</v>
      </c>
      <c r="F3620" s="48">
        <v>123.360001</v>
      </c>
      <c r="G3620" s="49">
        <v>10020300</v>
      </c>
      <c r="H3620" s="48">
        <v>93.688599999999994</v>
      </c>
      <c r="I3620" s="52">
        <f t="shared" si="412"/>
        <v>0.75947308074357101</v>
      </c>
      <c r="J3620" s="52">
        <f t="shared" ca="1" si="413"/>
        <v>1</v>
      </c>
      <c r="K3620" s="48">
        <f t="shared" si="408"/>
        <v>95.77</v>
      </c>
      <c r="L3620" s="48">
        <f t="shared" si="409"/>
        <v>95.77</v>
      </c>
      <c r="M3620" s="48">
        <f t="shared" si="410"/>
        <v>93.5</v>
      </c>
      <c r="N3620" s="48">
        <f t="shared" si="411"/>
        <v>93.69</v>
      </c>
      <c r="O3620" s="49">
        <f t="shared" ca="1" si="414"/>
        <v>10020300</v>
      </c>
    </row>
    <row r="3621" spans="1:15" x14ac:dyDescent="0.25">
      <c r="A3621">
        <v>3606</v>
      </c>
      <c r="B3621" s="93">
        <v>36958</v>
      </c>
      <c r="C3621" s="48">
        <v>126.599998</v>
      </c>
      <c r="D3621" s="48">
        <v>127.239998</v>
      </c>
      <c r="E3621" s="48">
        <v>126.139999</v>
      </c>
      <c r="F3621" s="48">
        <v>127.120003</v>
      </c>
      <c r="G3621" s="49">
        <v>6055000</v>
      </c>
      <c r="H3621" s="48">
        <v>96.544220999999993</v>
      </c>
      <c r="I3621" s="52">
        <f t="shared" si="412"/>
        <v>0.75947308623018206</v>
      </c>
      <c r="J3621" s="52">
        <f t="shared" ca="1" si="413"/>
        <v>1</v>
      </c>
      <c r="K3621" s="48">
        <f t="shared" si="408"/>
        <v>96.15</v>
      </c>
      <c r="L3621" s="48">
        <f t="shared" si="409"/>
        <v>96.64</v>
      </c>
      <c r="M3621" s="48">
        <f t="shared" si="410"/>
        <v>95.8</v>
      </c>
      <c r="N3621" s="48">
        <f t="shared" si="411"/>
        <v>96.54</v>
      </c>
      <c r="O3621" s="49">
        <f t="shared" ca="1" si="414"/>
        <v>6055000</v>
      </c>
    </row>
    <row r="3622" spans="1:15" x14ac:dyDescent="0.25">
      <c r="A3622">
        <v>3607</v>
      </c>
      <c r="B3622" s="93">
        <v>36957</v>
      </c>
      <c r="C3622" s="48">
        <v>126.900002</v>
      </c>
      <c r="D3622" s="48">
        <v>127.040001</v>
      </c>
      <c r="E3622" s="48">
        <v>125.760002</v>
      </c>
      <c r="F3622" s="48">
        <v>126.980003</v>
      </c>
      <c r="G3622" s="49">
        <v>6371700</v>
      </c>
      <c r="H3622" s="48">
        <v>96.437894999999997</v>
      </c>
      <c r="I3622" s="52">
        <f t="shared" si="412"/>
        <v>0.75947308805781022</v>
      </c>
      <c r="J3622" s="52">
        <f t="shared" ca="1" si="413"/>
        <v>1</v>
      </c>
      <c r="K3622" s="48">
        <f t="shared" si="408"/>
        <v>96.38</v>
      </c>
      <c r="L3622" s="48">
        <f t="shared" si="409"/>
        <v>96.48</v>
      </c>
      <c r="M3622" s="48">
        <f t="shared" si="410"/>
        <v>95.51</v>
      </c>
      <c r="N3622" s="48">
        <f t="shared" si="411"/>
        <v>96.44</v>
      </c>
      <c r="O3622" s="49">
        <f t="shared" ca="1" si="414"/>
        <v>6371700</v>
      </c>
    </row>
    <row r="3623" spans="1:15" x14ac:dyDescent="0.25">
      <c r="A3623">
        <v>3608</v>
      </c>
      <c r="B3623" s="93">
        <v>36956</v>
      </c>
      <c r="C3623" s="48">
        <v>126.349998</v>
      </c>
      <c r="D3623" s="48">
        <v>127.75</v>
      </c>
      <c r="E3623" s="48">
        <v>125.489998</v>
      </c>
      <c r="F3623" s="48">
        <v>126.08000199999999</v>
      </c>
      <c r="G3623" s="49">
        <v>6917000</v>
      </c>
      <c r="H3623" s="48">
        <v>95.754367999999999</v>
      </c>
      <c r="I3623" s="52">
        <f t="shared" si="412"/>
        <v>0.75947308439922145</v>
      </c>
      <c r="J3623" s="52">
        <f t="shared" ca="1" si="413"/>
        <v>1</v>
      </c>
      <c r="K3623" s="48">
        <f t="shared" si="408"/>
        <v>95.96</v>
      </c>
      <c r="L3623" s="48">
        <f t="shared" si="409"/>
        <v>97.02</v>
      </c>
      <c r="M3623" s="48">
        <f t="shared" si="410"/>
        <v>95.31</v>
      </c>
      <c r="N3623" s="48">
        <f t="shared" si="411"/>
        <v>95.75</v>
      </c>
      <c r="O3623" s="49">
        <f t="shared" ca="1" si="414"/>
        <v>6917000</v>
      </c>
    </row>
    <row r="3624" spans="1:15" x14ac:dyDescent="0.25">
      <c r="A3624">
        <v>3609</v>
      </c>
      <c r="B3624" s="93">
        <v>36955</v>
      </c>
      <c r="C3624" s="48">
        <v>124.150002</v>
      </c>
      <c r="D3624" s="48">
        <v>124.779999</v>
      </c>
      <c r="E3624" s="48">
        <v>123.80999799999999</v>
      </c>
      <c r="F3624" s="48">
        <v>124.739998</v>
      </c>
      <c r="G3624" s="49">
        <v>5293200</v>
      </c>
      <c r="H3624" s="48">
        <v>94.736671000000001</v>
      </c>
      <c r="I3624" s="52">
        <f t="shared" si="412"/>
        <v>0.75947308416663595</v>
      </c>
      <c r="J3624" s="52">
        <f t="shared" ca="1" si="413"/>
        <v>1</v>
      </c>
      <c r="K3624" s="48">
        <f t="shared" si="408"/>
        <v>94.29</v>
      </c>
      <c r="L3624" s="48">
        <f t="shared" si="409"/>
        <v>94.77</v>
      </c>
      <c r="M3624" s="48">
        <f t="shared" si="410"/>
        <v>94.03</v>
      </c>
      <c r="N3624" s="48">
        <f t="shared" si="411"/>
        <v>94.74</v>
      </c>
      <c r="O3624" s="49">
        <f t="shared" ca="1" si="414"/>
        <v>5293200</v>
      </c>
    </row>
    <row r="3625" spans="1:15" x14ac:dyDescent="0.25">
      <c r="A3625">
        <v>3610</v>
      </c>
      <c r="B3625" s="93">
        <v>36952</v>
      </c>
      <c r="C3625" s="48">
        <v>122.5</v>
      </c>
      <c r="D3625" s="48">
        <v>125.650002</v>
      </c>
      <c r="E3625" s="48">
        <v>122.300003</v>
      </c>
      <c r="F3625" s="48">
        <v>123.610001</v>
      </c>
      <c r="G3625" s="49">
        <v>12564300</v>
      </c>
      <c r="H3625" s="48">
        <v>93.878468999999996</v>
      </c>
      <c r="I3625" s="52">
        <f t="shared" si="412"/>
        <v>0.75947308664773816</v>
      </c>
      <c r="J3625" s="52">
        <f t="shared" ca="1" si="413"/>
        <v>1</v>
      </c>
      <c r="K3625" s="48">
        <f t="shared" si="408"/>
        <v>93.04</v>
      </c>
      <c r="L3625" s="48">
        <f t="shared" si="409"/>
        <v>95.43</v>
      </c>
      <c r="M3625" s="48">
        <f t="shared" si="410"/>
        <v>92.88</v>
      </c>
      <c r="N3625" s="48">
        <f t="shared" si="411"/>
        <v>93.88</v>
      </c>
      <c r="O3625" s="49">
        <f t="shared" ca="1" si="414"/>
        <v>12564300</v>
      </c>
    </row>
    <row r="3626" spans="1:15" x14ac:dyDescent="0.25">
      <c r="A3626">
        <v>3611</v>
      </c>
      <c r="B3626" s="93">
        <v>36951</v>
      </c>
      <c r="C3626" s="48">
        <v>124.050003</v>
      </c>
      <c r="D3626" s="48">
        <v>124.599998</v>
      </c>
      <c r="E3626" s="48">
        <v>121.75</v>
      </c>
      <c r="F3626" s="48">
        <v>124.599998</v>
      </c>
      <c r="G3626" s="49">
        <v>14672000</v>
      </c>
      <c r="H3626" s="48">
        <v>94.630345000000005</v>
      </c>
      <c r="I3626" s="52">
        <f t="shared" si="412"/>
        <v>0.75947308602685537</v>
      </c>
      <c r="J3626" s="52">
        <f t="shared" ca="1" si="413"/>
        <v>1</v>
      </c>
      <c r="K3626" s="48">
        <f t="shared" si="408"/>
        <v>94.21</v>
      </c>
      <c r="L3626" s="48">
        <f t="shared" si="409"/>
        <v>94.63</v>
      </c>
      <c r="M3626" s="48">
        <f t="shared" si="410"/>
        <v>92.47</v>
      </c>
      <c r="N3626" s="48">
        <f t="shared" si="411"/>
        <v>94.63</v>
      </c>
      <c r="O3626" s="49">
        <f t="shared" ca="1" si="414"/>
        <v>14672000</v>
      </c>
    </row>
    <row r="3627" spans="1:15" x14ac:dyDescent="0.25">
      <c r="A3627">
        <v>3612</v>
      </c>
      <c r="B3627" s="93">
        <v>36950</v>
      </c>
      <c r="C3627" s="48">
        <v>126.75</v>
      </c>
      <c r="D3627" s="48">
        <v>126.839996</v>
      </c>
      <c r="E3627" s="48">
        <v>123.269997</v>
      </c>
      <c r="F3627" s="48">
        <v>123.949997</v>
      </c>
      <c r="G3627" s="49">
        <v>14825800</v>
      </c>
      <c r="H3627" s="48">
        <v>94.136686999999995</v>
      </c>
      <c r="I3627" s="52">
        <f t="shared" si="412"/>
        <v>0.75947308816796499</v>
      </c>
      <c r="J3627" s="52">
        <f t="shared" ca="1" si="413"/>
        <v>1</v>
      </c>
      <c r="K3627" s="48">
        <f t="shared" si="408"/>
        <v>96.26</v>
      </c>
      <c r="L3627" s="48">
        <f t="shared" si="409"/>
        <v>96.33</v>
      </c>
      <c r="M3627" s="48">
        <f t="shared" si="410"/>
        <v>93.62</v>
      </c>
      <c r="N3627" s="48">
        <f t="shared" si="411"/>
        <v>94.14</v>
      </c>
      <c r="O3627" s="49">
        <f t="shared" ca="1" si="414"/>
        <v>14825800</v>
      </c>
    </row>
    <row r="3628" spans="1:15" x14ac:dyDescent="0.25">
      <c r="A3628">
        <v>3613</v>
      </c>
      <c r="B3628" s="93">
        <v>36949</v>
      </c>
      <c r="C3628" s="48">
        <v>126.800003</v>
      </c>
      <c r="D3628" s="48">
        <v>127.839996</v>
      </c>
      <c r="E3628" s="48">
        <v>125.510002</v>
      </c>
      <c r="F3628" s="48">
        <v>126.44000200000001</v>
      </c>
      <c r="G3628" s="49">
        <v>11415000</v>
      </c>
      <c r="H3628" s="48">
        <v>96.027778999999995</v>
      </c>
      <c r="I3628" s="52">
        <f t="shared" si="412"/>
        <v>0.75947308985332018</v>
      </c>
      <c r="J3628" s="52">
        <f t="shared" ca="1" si="413"/>
        <v>1</v>
      </c>
      <c r="K3628" s="48">
        <f t="shared" si="408"/>
        <v>96.3</v>
      </c>
      <c r="L3628" s="48">
        <f t="shared" si="409"/>
        <v>97.09</v>
      </c>
      <c r="M3628" s="48">
        <f t="shared" si="410"/>
        <v>95.32</v>
      </c>
      <c r="N3628" s="48">
        <f t="shared" si="411"/>
        <v>96.03</v>
      </c>
      <c r="O3628" s="49">
        <f t="shared" ca="1" si="414"/>
        <v>11415000</v>
      </c>
    </row>
    <row r="3629" spans="1:15" x14ac:dyDescent="0.25">
      <c r="A3629">
        <v>3614</v>
      </c>
      <c r="B3629" s="93">
        <v>36948</v>
      </c>
      <c r="C3629" s="48">
        <v>125.800003</v>
      </c>
      <c r="D3629" s="48">
        <v>127.620003</v>
      </c>
      <c r="E3629" s="48">
        <v>124.5</v>
      </c>
      <c r="F3629" s="48">
        <v>127.620003</v>
      </c>
      <c r="G3629" s="49">
        <v>11503700</v>
      </c>
      <c r="H3629" s="48">
        <v>96.923957000000001</v>
      </c>
      <c r="I3629" s="52">
        <f t="shared" si="412"/>
        <v>0.75947308197446139</v>
      </c>
      <c r="J3629" s="52">
        <f t="shared" ca="1" si="413"/>
        <v>1</v>
      </c>
      <c r="K3629" s="48">
        <f t="shared" si="408"/>
        <v>95.54</v>
      </c>
      <c r="L3629" s="48">
        <f t="shared" si="409"/>
        <v>96.92</v>
      </c>
      <c r="M3629" s="48">
        <f t="shared" si="410"/>
        <v>94.55</v>
      </c>
      <c r="N3629" s="48">
        <f t="shared" si="411"/>
        <v>96.92</v>
      </c>
      <c r="O3629" s="49">
        <f t="shared" ca="1" si="414"/>
        <v>11503700</v>
      </c>
    </row>
    <row r="3630" spans="1:15" x14ac:dyDescent="0.25">
      <c r="A3630">
        <v>3615</v>
      </c>
      <c r="B3630" s="93">
        <v>36945</v>
      </c>
      <c r="C3630" s="48">
        <v>125.08000199999999</v>
      </c>
      <c r="D3630" s="48">
        <v>125.540001</v>
      </c>
      <c r="E3630" s="48">
        <v>121.800003</v>
      </c>
      <c r="F3630" s="48">
        <v>124.959999</v>
      </c>
      <c r="G3630" s="49">
        <v>20173000</v>
      </c>
      <c r="H3630" s="48">
        <v>94.903756000000001</v>
      </c>
      <c r="I3630" s="52">
        <f t="shared" si="412"/>
        <v>0.75947308546313297</v>
      </c>
      <c r="J3630" s="52">
        <f t="shared" ca="1" si="413"/>
        <v>1</v>
      </c>
      <c r="K3630" s="48">
        <f t="shared" si="408"/>
        <v>94.99</v>
      </c>
      <c r="L3630" s="48">
        <f t="shared" si="409"/>
        <v>95.34</v>
      </c>
      <c r="M3630" s="48">
        <f t="shared" si="410"/>
        <v>92.5</v>
      </c>
      <c r="N3630" s="48">
        <f t="shared" si="411"/>
        <v>94.9</v>
      </c>
      <c r="O3630" s="49">
        <f t="shared" ca="1" si="414"/>
        <v>20173000</v>
      </c>
    </row>
    <row r="3631" spans="1:15" x14ac:dyDescent="0.25">
      <c r="A3631">
        <v>3616</v>
      </c>
      <c r="B3631" s="93">
        <v>36944</v>
      </c>
      <c r="C3631" s="48">
        <v>126.349998</v>
      </c>
      <c r="D3631" s="48">
        <v>126.540001</v>
      </c>
      <c r="E3631" s="48">
        <v>123.019997</v>
      </c>
      <c r="F3631" s="48">
        <v>125.80999799999999</v>
      </c>
      <c r="G3631" s="49">
        <v>21281600</v>
      </c>
      <c r="H3631" s="48">
        <v>95.549306999999999</v>
      </c>
      <c r="I3631" s="52">
        <f t="shared" si="412"/>
        <v>0.75947308257647383</v>
      </c>
      <c r="J3631" s="52">
        <f t="shared" ca="1" si="413"/>
        <v>1</v>
      </c>
      <c r="K3631" s="48">
        <f t="shared" si="408"/>
        <v>95.96</v>
      </c>
      <c r="L3631" s="48">
        <f t="shared" si="409"/>
        <v>96.1</v>
      </c>
      <c r="M3631" s="48">
        <f t="shared" si="410"/>
        <v>93.43</v>
      </c>
      <c r="N3631" s="48">
        <f t="shared" si="411"/>
        <v>95.55</v>
      </c>
      <c r="O3631" s="49">
        <f t="shared" ca="1" si="414"/>
        <v>21281600</v>
      </c>
    </row>
    <row r="3632" spans="1:15" x14ac:dyDescent="0.25">
      <c r="A3632">
        <v>3617</v>
      </c>
      <c r="B3632" s="93">
        <v>36943</v>
      </c>
      <c r="C3632" s="48">
        <v>127.900002</v>
      </c>
      <c r="D3632" s="48">
        <v>128.83999600000001</v>
      </c>
      <c r="E3632" s="48">
        <v>125.5</v>
      </c>
      <c r="F3632" s="48">
        <v>125.620003</v>
      </c>
      <c r="G3632" s="49">
        <v>10910800</v>
      </c>
      <c r="H3632" s="48">
        <v>95.405011000000002</v>
      </c>
      <c r="I3632" s="52">
        <f t="shared" si="412"/>
        <v>0.7594730832795793</v>
      </c>
      <c r="J3632" s="52">
        <f t="shared" ca="1" si="413"/>
        <v>1</v>
      </c>
      <c r="K3632" s="48">
        <f t="shared" si="408"/>
        <v>97.14</v>
      </c>
      <c r="L3632" s="48">
        <f t="shared" si="409"/>
        <v>97.85</v>
      </c>
      <c r="M3632" s="48">
        <f t="shared" si="410"/>
        <v>95.31</v>
      </c>
      <c r="N3632" s="48">
        <f t="shared" si="411"/>
        <v>95.41</v>
      </c>
      <c r="O3632" s="49">
        <f t="shared" ca="1" si="414"/>
        <v>10910800</v>
      </c>
    </row>
    <row r="3633" spans="1:15" x14ac:dyDescent="0.25">
      <c r="A3633">
        <v>3618</v>
      </c>
      <c r="B3633" s="93">
        <v>36942</v>
      </c>
      <c r="C3633" s="48">
        <v>131.03999300000001</v>
      </c>
      <c r="D3633" s="48">
        <v>131.13999899999999</v>
      </c>
      <c r="E3633" s="48">
        <v>128.10000600000001</v>
      </c>
      <c r="F3633" s="48">
        <v>128.38999899999999</v>
      </c>
      <c r="G3633" s="49">
        <v>5760000</v>
      </c>
      <c r="H3633" s="48">
        <v>97.508748999999995</v>
      </c>
      <c r="I3633" s="52">
        <f t="shared" si="412"/>
        <v>0.75947308793109347</v>
      </c>
      <c r="J3633" s="52">
        <f t="shared" ca="1" si="413"/>
        <v>1</v>
      </c>
      <c r="K3633" s="48">
        <f t="shared" si="408"/>
        <v>99.52</v>
      </c>
      <c r="L3633" s="48">
        <f t="shared" si="409"/>
        <v>99.6</v>
      </c>
      <c r="M3633" s="48">
        <f t="shared" si="410"/>
        <v>97.29</v>
      </c>
      <c r="N3633" s="48">
        <f t="shared" si="411"/>
        <v>97.51</v>
      </c>
      <c r="O3633" s="49">
        <f t="shared" ca="1" si="414"/>
        <v>5760000</v>
      </c>
    </row>
    <row r="3634" spans="1:15" x14ac:dyDescent="0.25">
      <c r="A3634">
        <v>3619</v>
      </c>
      <c r="B3634" s="93">
        <v>36938</v>
      </c>
      <c r="C3634" s="48">
        <v>131</v>
      </c>
      <c r="D3634" s="48">
        <v>131.28999300000001</v>
      </c>
      <c r="E3634" s="48">
        <v>129.300003</v>
      </c>
      <c r="F3634" s="48">
        <v>130.39999399999999</v>
      </c>
      <c r="G3634" s="49">
        <v>6434900</v>
      </c>
      <c r="H3634" s="48">
        <v>99.035285999999999</v>
      </c>
      <c r="I3634" s="52">
        <f t="shared" si="412"/>
        <v>0.75947308709231998</v>
      </c>
      <c r="J3634" s="52">
        <f t="shared" ca="1" si="413"/>
        <v>1</v>
      </c>
      <c r="K3634" s="48">
        <f t="shared" si="408"/>
        <v>99.49</v>
      </c>
      <c r="L3634" s="48">
        <f t="shared" si="409"/>
        <v>99.71</v>
      </c>
      <c r="M3634" s="48">
        <f t="shared" si="410"/>
        <v>98.2</v>
      </c>
      <c r="N3634" s="48">
        <f t="shared" si="411"/>
        <v>99.04</v>
      </c>
      <c r="O3634" s="49">
        <f t="shared" ca="1" si="414"/>
        <v>6434900</v>
      </c>
    </row>
    <row r="3635" spans="1:15" x14ac:dyDescent="0.25">
      <c r="A3635">
        <v>3620</v>
      </c>
      <c r="B3635" s="93">
        <v>36937</v>
      </c>
      <c r="C3635" s="48">
        <v>132.83999600000001</v>
      </c>
      <c r="D3635" s="48">
        <v>133.520004</v>
      </c>
      <c r="E3635" s="48">
        <v>131.990005</v>
      </c>
      <c r="F3635" s="48">
        <v>133.33999600000001</v>
      </c>
      <c r="G3635" s="49">
        <v>5929800</v>
      </c>
      <c r="H3635" s="48">
        <v>101.26813799999999</v>
      </c>
      <c r="I3635" s="52">
        <f t="shared" si="412"/>
        <v>0.75947308412998593</v>
      </c>
      <c r="J3635" s="52">
        <f t="shared" ca="1" si="413"/>
        <v>1</v>
      </c>
      <c r="K3635" s="48">
        <f t="shared" si="408"/>
        <v>100.89</v>
      </c>
      <c r="L3635" s="48">
        <f t="shared" si="409"/>
        <v>101.4</v>
      </c>
      <c r="M3635" s="48">
        <f t="shared" si="410"/>
        <v>100.24</v>
      </c>
      <c r="N3635" s="48">
        <f t="shared" si="411"/>
        <v>101.27</v>
      </c>
      <c r="O3635" s="49">
        <f t="shared" ca="1" si="414"/>
        <v>5929800</v>
      </c>
    </row>
    <row r="3636" spans="1:15" x14ac:dyDescent="0.25">
      <c r="A3636">
        <v>3621</v>
      </c>
      <c r="B3636" s="93">
        <v>36936</v>
      </c>
      <c r="C3636" s="48">
        <v>132.64999399999999</v>
      </c>
      <c r="D3636" s="48">
        <v>132.64999399999999</v>
      </c>
      <c r="E3636" s="48">
        <v>130.66000399999999</v>
      </c>
      <c r="F3636" s="48">
        <v>132.05999800000001</v>
      </c>
      <c r="G3636" s="49">
        <v>8400100</v>
      </c>
      <c r="H3636" s="48">
        <v>100.296014</v>
      </c>
      <c r="I3636" s="52">
        <f t="shared" si="412"/>
        <v>0.75947308434761596</v>
      </c>
      <c r="J3636" s="52">
        <f t="shared" ca="1" si="413"/>
        <v>1</v>
      </c>
      <c r="K3636" s="48">
        <f t="shared" si="408"/>
        <v>100.74</v>
      </c>
      <c r="L3636" s="48">
        <f t="shared" si="409"/>
        <v>100.74</v>
      </c>
      <c r="M3636" s="48">
        <f t="shared" si="410"/>
        <v>99.23</v>
      </c>
      <c r="N3636" s="48">
        <f t="shared" si="411"/>
        <v>100.3</v>
      </c>
      <c r="O3636" s="49">
        <f t="shared" ca="1" si="414"/>
        <v>8400100</v>
      </c>
    </row>
    <row r="3637" spans="1:15" x14ac:dyDescent="0.25">
      <c r="A3637">
        <v>3622</v>
      </c>
      <c r="B3637" s="93">
        <v>36935</v>
      </c>
      <c r="C3637" s="48">
        <v>133.699997</v>
      </c>
      <c r="D3637" s="48">
        <v>134.16999799999999</v>
      </c>
      <c r="E3637" s="48">
        <v>132</v>
      </c>
      <c r="F3637" s="48">
        <v>132.259995</v>
      </c>
      <c r="G3637" s="49">
        <v>6587600</v>
      </c>
      <c r="H3637" s="48">
        <v>100.447906</v>
      </c>
      <c r="I3637" s="52">
        <f t="shared" si="412"/>
        <v>0.75947308178863915</v>
      </c>
      <c r="J3637" s="52">
        <f t="shared" ca="1" si="413"/>
        <v>1</v>
      </c>
      <c r="K3637" s="48">
        <f t="shared" si="408"/>
        <v>101.54</v>
      </c>
      <c r="L3637" s="48">
        <f t="shared" si="409"/>
        <v>101.9</v>
      </c>
      <c r="M3637" s="48">
        <f t="shared" si="410"/>
        <v>100.25</v>
      </c>
      <c r="N3637" s="48">
        <f t="shared" si="411"/>
        <v>100.45</v>
      </c>
      <c r="O3637" s="49">
        <f t="shared" ca="1" si="414"/>
        <v>6587600</v>
      </c>
    </row>
    <row r="3638" spans="1:15" x14ac:dyDescent="0.25">
      <c r="A3638">
        <v>3623</v>
      </c>
      <c r="B3638" s="93">
        <v>36934</v>
      </c>
      <c r="C3638" s="48">
        <v>131.699997</v>
      </c>
      <c r="D3638" s="48">
        <v>133.5</v>
      </c>
      <c r="E3638" s="48">
        <v>131.699997</v>
      </c>
      <c r="F3638" s="48">
        <v>133.35000600000001</v>
      </c>
      <c r="G3638" s="49">
        <v>5804400</v>
      </c>
      <c r="H3638" s="48">
        <v>101.275741</v>
      </c>
      <c r="I3638" s="52">
        <f t="shared" si="412"/>
        <v>0.75947308918756251</v>
      </c>
      <c r="J3638" s="52">
        <f t="shared" ca="1" si="413"/>
        <v>1</v>
      </c>
      <c r="K3638" s="48">
        <f t="shared" si="408"/>
        <v>100.02</v>
      </c>
      <c r="L3638" s="48">
        <f t="shared" si="409"/>
        <v>101.39</v>
      </c>
      <c r="M3638" s="48">
        <f t="shared" si="410"/>
        <v>100.02</v>
      </c>
      <c r="N3638" s="48">
        <f t="shared" si="411"/>
        <v>101.28</v>
      </c>
      <c r="O3638" s="49">
        <f t="shared" ca="1" si="414"/>
        <v>5804400</v>
      </c>
    </row>
    <row r="3639" spans="1:15" x14ac:dyDescent="0.25">
      <c r="A3639">
        <v>3624</v>
      </c>
      <c r="B3639" s="93">
        <v>36931</v>
      </c>
      <c r="C3639" s="48">
        <v>133.35000600000001</v>
      </c>
      <c r="D3639" s="48">
        <v>133.35000600000001</v>
      </c>
      <c r="E3639" s="48">
        <v>131.259995</v>
      </c>
      <c r="F3639" s="48">
        <v>131.83999600000001</v>
      </c>
      <c r="G3639" s="49">
        <v>9913000</v>
      </c>
      <c r="H3639" s="48">
        <v>100.128929</v>
      </c>
      <c r="I3639" s="52">
        <f t="shared" si="412"/>
        <v>0.7594730888796446</v>
      </c>
      <c r="J3639" s="52">
        <f t="shared" ca="1" si="413"/>
        <v>1</v>
      </c>
      <c r="K3639" s="48">
        <f t="shared" si="408"/>
        <v>101.28</v>
      </c>
      <c r="L3639" s="48">
        <f t="shared" si="409"/>
        <v>101.28</v>
      </c>
      <c r="M3639" s="48">
        <f t="shared" si="410"/>
        <v>99.69</v>
      </c>
      <c r="N3639" s="48">
        <f t="shared" si="411"/>
        <v>100.13</v>
      </c>
      <c r="O3639" s="49">
        <f t="shared" ca="1" si="414"/>
        <v>9913000</v>
      </c>
    </row>
    <row r="3640" spans="1:15" x14ac:dyDescent="0.25">
      <c r="A3640">
        <v>3625</v>
      </c>
      <c r="B3640" s="93">
        <v>36930</v>
      </c>
      <c r="C3640" s="48">
        <v>134.800003</v>
      </c>
      <c r="D3640" s="48">
        <v>135.39999399999999</v>
      </c>
      <c r="E3640" s="48">
        <v>133.10000600000001</v>
      </c>
      <c r="F3640" s="48">
        <v>133.11999499999999</v>
      </c>
      <c r="G3640" s="49">
        <v>5943300</v>
      </c>
      <c r="H3640" s="48">
        <v>101.10105299999999</v>
      </c>
      <c r="I3640" s="52">
        <f t="shared" si="412"/>
        <v>0.75947308291290128</v>
      </c>
      <c r="J3640" s="52">
        <f t="shared" ca="1" si="413"/>
        <v>1</v>
      </c>
      <c r="K3640" s="48">
        <f t="shared" si="408"/>
        <v>102.38</v>
      </c>
      <c r="L3640" s="48">
        <f t="shared" si="409"/>
        <v>102.83</v>
      </c>
      <c r="M3640" s="48">
        <f t="shared" si="410"/>
        <v>101.09</v>
      </c>
      <c r="N3640" s="48">
        <f t="shared" si="411"/>
        <v>101.1</v>
      </c>
      <c r="O3640" s="49">
        <f t="shared" ca="1" si="414"/>
        <v>5943300</v>
      </c>
    </row>
    <row r="3641" spans="1:15" x14ac:dyDescent="0.25">
      <c r="A3641">
        <v>3626</v>
      </c>
      <c r="B3641" s="93">
        <v>36929</v>
      </c>
      <c r="C3641" s="48">
        <v>134.720001</v>
      </c>
      <c r="D3641" s="48">
        <v>135.39999399999999</v>
      </c>
      <c r="E3641" s="48">
        <v>133.679993</v>
      </c>
      <c r="F3641" s="48">
        <v>134.69000199999999</v>
      </c>
      <c r="G3641" s="49">
        <v>5748700</v>
      </c>
      <c r="H3641" s="48">
        <v>102.293432</v>
      </c>
      <c r="I3641" s="52">
        <f t="shared" si="412"/>
        <v>0.75947308991798812</v>
      </c>
      <c r="J3641" s="52">
        <f t="shared" ca="1" si="413"/>
        <v>1</v>
      </c>
      <c r="K3641" s="48">
        <f t="shared" si="408"/>
        <v>102.32</v>
      </c>
      <c r="L3641" s="48">
        <f t="shared" si="409"/>
        <v>102.83</v>
      </c>
      <c r="M3641" s="48">
        <f t="shared" si="410"/>
        <v>101.53</v>
      </c>
      <c r="N3641" s="48">
        <f t="shared" si="411"/>
        <v>102.29</v>
      </c>
      <c r="O3641" s="49">
        <f t="shared" ca="1" si="414"/>
        <v>5748700</v>
      </c>
    </row>
    <row r="3642" spans="1:15" x14ac:dyDescent="0.25">
      <c r="A3642">
        <v>3627</v>
      </c>
      <c r="B3642" s="93">
        <v>36928</v>
      </c>
      <c r="C3642" s="48">
        <v>135.300003</v>
      </c>
      <c r="D3642" s="48">
        <v>136.699997</v>
      </c>
      <c r="E3642" s="48">
        <v>135.220001</v>
      </c>
      <c r="F3642" s="48">
        <v>135.38999899999999</v>
      </c>
      <c r="G3642" s="49">
        <v>7106700</v>
      </c>
      <c r="H3642" s="48">
        <v>102.82506100000001</v>
      </c>
      <c r="I3642" s="52">
        <f t="shared" si="412"/>
        <v>0.75947309077090708</v>
      </c>
      <c r="J3642" s="52">
        <f t="shared" ca="1" si="413"/>
        <v>1</v>
      </c>
      <c r="K3642" s="48">
        <f t="shared" si="408"/>
        <v>102.76</v>
      </c>
      <c r="L3642" s="48">
        <f t="shared" si="409"/>
        <v>103.82</v>
      </c>
      <c r="M3642" s="48">
        <f t="shared" si="410"/>
        <v>102.7</v>
      </c>
      <c r="N3642" s="48">
        <f t="shared" si="411"/>
        <v>102.83</v>
      </c>
      <c r="O3642" s="49">
        <f t="shared" ca="1" si="414"/>
        <v>7106700</v>
      </c>
    </row>
    <row r="3643" spans="1:15" x14ac:dyDescent="0.25">
      <c r="A3643">
        <v>3628</v>
      </c>
      <c r="B3643" s="93">
        <v>36927</v>
      </c>
      <c r="C3643" s="48">
        <v>134.800003</v>
      </c>
      <c r="D3643" s="48">
        <v>135.94000199999999</v>
      </c>
      <c r="E3643" s="48">
        <v>134.75</v>
      </c>
      <c r="F3643" s="48">
        <v>135.78999300000001</v>
      </c>
      <c r="G3643" s="49">
        <v>4352900</v>
      </c>
      <c r="H3643" s="48">
        <v>103.128845</v>
      </c>
      <c r="I3643" s="52">
        <f t="shared" si="412"/>
        <v>0.7594730857670785</v>
      </c>
      <c r="J3643" s="52">
        <f t="shared" ca="1" si="413"/>
        <v>1</v>
      </c>
      <c r="K3643" s="48">
        <f t="shared" si="408"/>
        <v>102.38</v>
      </c>
      <c r="L3643" s="48">
        <f t="shared" si="409"/>
        <v>103.24</v>
      </c>
      <c r="M3643" s="48">
        <f t="shared" si="410"/>
        <v>102.34</v>
      </c>
      <c r="N3643" s="48">
        <f t="shared" si="411"/>
        <v>103.13</v>
      </c>
      <c r="O3643" s="49">
        <f t="shared" ca="1" si="414"/>
        <v>4352900</v>
      </c>
    </row>
    <row r="3644" spans="1:15" x14ac:dyDescent="0.25">
      <c r="A3644">
        <v>3629</v>
      </c>
      <c r="B3644" s="93">
        <v>36924</v>
      </c>
      <c r="C3644" s="48">
        <v>137.39999399999999</v>
      </c>
      <c r="D3644" s="48">
        <v>137.990005</v>
      </c>
      <c r="E3644" s="48">
        <v>134.75</v>
      </c>
      <c r="F3644" s="48">
        <v>134.800003</v>
      </c>
      <c r="G3644" s="49">
        <v>8276600</v>
      </c>
      <c r="H3644" s="48">
        <v>102.376974</v>
      </c>
      <c r="I3644" s="52">
        <f t="shared" si="412"/>
        <v>0.75947308398798774</v>
      </c>
      <c r="J3644" s="52">
        <f t="shared" ca="1" si="413"/>
        <v>1</v>
      </c>
      <c r="K3644" s="48">
        <f t="shared" si="408"/>
        <v>104.35</v>
      </c>
      <c r="L3644" s="48">
        <f t="shared" si="409"/>
        <v>104.8</v>
      </c>
      <c r="M3644" s="48">
        <f t="shared" si="410"/>
        <v>102.34</v>
      </c>
      <c r="N3644" s="48">
        <f t="shared" si="411"/>
        <v>102.38</v>
      </c>
      <c r="O3644" s="49">
        <f t="shared" ca="1" si="414"/>
        <v>8276600</v>
      </c>
    </row>
    <row r="3645" spans="1:15" x14ac:dyDescent="0.25">
      <c r="A3645">
        <v>3630</v>
      </c>
      <c r="B3645" s="93">
        <v>36923</v>
      </c>
      <c r="C3645" s="48">
        <v>137.10000600000001</v>
      </c>
      <c r="D3645" s="48">
        <v>137.949997</v>
      </c>
      <c r="E3645" s="48">
        <v>136.25</v>
      </c>
      <c r="F3645" s="48">
        <v>137.929993</v>
      </c>
      <c r="G3645" s="49">
        <v>8239100</v>
      </c>
      <c r="H3645" s="48">
        <v>104.75411699999999</v>
      </c>
      <c r="I3645" s="52">
        <f t="shared" si="412"/>
        <v>0.75947308284138026</v>
      </c>
      <c r="J3645" s="52">
        <f t="shared" ca="1" si="413"/>
        <v>1</v>
      </c>
      <c r="K3645" s="48">
        <f t="shared" si="408"/>
        <v>104.12</v>
      </c>
      <c r="L3645" s="48">
        <f t="shared" si="409"/>
        <v>104.77</v>
      </c>
      <c r="M3645" s="48">
        <f t="shared" si="410"/>
        <v>103.48</v>
      </c>
      <c r="N3645" s="48">
        <f t="shared" si="411"/>
        <v>104.75</v>
      </c>
      <c r="O3645" s="49">
        <f t="shared" ca="1" si="414"/>
        <v>8239100</v>
      </c>
    </row>
    <row r="3646" spans="1:15" x14ac:dyDescent="0.25">
      <c r="A3646">
        <v>3631</v>
      </c>
      <c r="B3646" s="93">
        <v>36922</v>
      </c>
      <c r="C3646" s="48">
        <v>137.39999399999999</v>
      </c>
      <c r="D3646" s="48">
        <v>138.699997</v>
      </c>
      <c r="E3646" s="48">
        <v>136.60000600000001</v>
      </c>
      <c r="F3646" s="48">
        <v>137.020004</v>
      </c>
      <c r="G3646" s="49">
        <v>9706900</v>
      </c>
      <c r="H3646" s="48">
        <v>104.063005</v>
      </c>
      <c r="I3646" s="52">
        <f t="shared" si="412"/>
        <v>0.75947308394473556</v>
      </c>
      <c r="J3646" s="52">
        <f t="shared" ca="1" si="413"/>
        <v>1</v>
      </c>
      <c r="K3646" s="48">
        <f t="shared" si="408"/>
        <v>104.35</v>
      </c>
      <c r="L3646" s="48">
        <f t="shared" si="409"/>
        <v>105.34</v>
      </c>
      <c r="M3646" s="48">
        <f t="shared" si="410"/>
        <v>103.74</v>
      </c>
      <c r="N3646" s="48">
        <f t="shared" si="411"/>
        <v>104.06</v>
      </c>
      <c r="O3646" s="49">
        <f t="shared" ca="1" si="414"/>
        <v>9706900</v>
      </c>
    </row>
    <row r="3647" spans="1:15" x14ac:dyDescent="0.25">
      <c r="A3647">
        <v>3632</v>
      </c>
      <c r="B3647" s="93">
        <v>36921</v>
      </c>
      <c r="C3647" s="48">
        <v>136.300003</v>
      </c>
      <c r="D3647" s="48">
        <v>137.91999799999999</v>
      </c>
      <c r="E3647" s="48">
        <v>135.78999300000001</v>
      </c>
      <c r="F3647" s="48">
        <v>137.800003</v>
      </c>
      <c r="G3647" s="49">
        <v>7069100</v>
      </c>
      <c r="H3647" s="48">
        <v>104.655393</v>
      </c>
      <c r="I3647" s="52">
        <f t="shared" si="412"/>
        <v>0.75947308215951204</v>
      </c>
      <c r="J3647" s="52">
        <f t="shared" ca="1" si="413"/>
        <v>1</v>
      </c>
      <c r="K3647" s="48">
        <f t="shared" si="408"/>
        <v>103.52</v>
      </c>
      <c r="L3647" s="48">
        <f t="shared" si="409"/>
        <v>104.75</v>
      </c>
      <c r="M3647" s="48">
        <f t="shared" si="410"/>
        <v>103.13</v>
      </c>
      <c r="N3647" s="48">
        <f t="shared" si="411"/>
        <v>104.66</v>
      </c>
      <c r="O3647" s="49">
        <f t="shared" ca="1" si="414"/>
        <v>7069100</v>
      </c>
    </row>
    <row r="3648" spans="1:15" x14ac:dyDescent="0.25">
      <c r="A3648">
        <v>3633</v>
      </c>
      <c r="B3648" s="93">
        <v>36920</v>
      </c>
      <c r="C3648" s="48">
        <v>135.5</v>
      </c>
      <c r="D3648" s="48">
        <v>136.89999399999999</v>
      </c>
      <c r="E3648" s="48">
        <v>135.36999499999999</v>
      </c>
      <c r="F3648" s="48">
        <v>136.60000600000001</v>
      </c>
      <c r="G3648" s="49">
        <v>6705900</v>
      </c>
      <c r="H3648" s="48">
        <v>103.744028</v>
      </c>
      <c r="I3648" s="52">
        <f t="shared" si="412"/>
        <v>0.75947308523544277</v>
      </c>
      <c r="J3648" s="52">
        <f t="shared" ca="1" si="413"/>
        <v>1</v>
      </c>
      <c r="K3648" s="48">
        <f t="shared" si="408"/>
        <v>102.91</v>
      </c>
      <c r="L3648" s="48">
        <f t="shared" si="409"/>
        <v>103.97</v>
      </c>
      <c r="M3648" s="48">
        <f t="shared" si="410"/>
        <v>102.81</v>
      </c>
      <c r="N3648" s="48">
        <f t="shared" si="411"/>
        <v>103.74</v>
      </c>
      <c r="O3648" s="49">
        <f t="shared" ca="1" si="414"/>
        <v>6705900</v>
      </c>
    </row>
    <row r="3649" spans="1:15" x14ac:dyDescent="0.25">
      <c r="A3649">
        <v>3634</v>
      </c>
      <c r="B3649" s="93">
        <v>36917</v>
      </c>
      <c r="C3649" s="48">
        <v>135.156204</v>
      </c>
      <c r="D3649" s="48">
        <v>136.125</v>
      </c>
      <c r="E3649" s="48">
        <v>134.45309399999999</v>
      </c>
      <c r="F3649" s="48">
        <v>135.875</v>
      </c>
      <c r="G3649" s="49">
        <v>7136800</v>
      </c>
      <c r="H3649" s="48">
        <v>103.193405</v>
      </c>
      <c r="I3649" s="52">
        <f t="shared" si="412"/>
        <v>0.75947308187672491</v>
      </c>
      <c r="J3649" s="52">
        <f t="shared" ca="1" si="413"/>
        <v>1</v>
      </c>
      <c r="K3649" s="48">
        <f t="shared" si="408"/>
        <v>102.65</v>
      </c>
      <c r="L3649" s="48">
        <f t="shared" si="409"/>
        <v>103.38</v>
      </c>
      <c r="M3649" s="48">
        <f t="shared" si="410"/>
        <v>102.11</v>
      </c>
      <c r="N3649" s="48">
        <f t="shared" si="411"/>
        <v>103.19</v>
      </c>
      <c r="O3649" s="49">
        <f t="shared" ca="1" si="414"/>
        <v>7136800</v>
      </c>
    </row>
    <row r="3650" spans="1:15" x14ac:dyDescent="0.25">
      <c r="A3650">
        <v>3635</v>
      </c>
      <c r="B3650" s="93">
        <v>36916</v>
      </c>
      <c r="C3650" s="48">
        <v>136.25</v>
      </c>
      <c r="D3650" s="48">
        <v>137.25</v>
      </c>
      <c r="E3650" s="48">
        <v>135.656204</v>
      </c>
      <c r="F3650" s="48">
        <v>136.031204</v>
      </c>
      <c r="G3650" s="49">
        <v>10818300</v>
      </c>
      <c r="H3650" s="48">
        <v>103.312038</v>
      </c>
      <c r="I3650" s="52">
        <f t="shared" si="412"/>
        <v>0.75947308383744072</v>
      </c>
      <c r="J3650" s="52">
        <f t="shared" ca="1" si="413"/>
        <v>1</v>
      </c>
      <c r="K3650" s="48">
        <f t="shared" si="408"/>
        <v>103.48</v>
      </c>
      <c r="L3650" s="48">
        <f t="shared" si="409"/>
        <v>104.24</v>
      </c>
      <c r="M3650" s="48">
        <f t="shared" si="410"/>
        <v>103.03</v>
      </c>
      <c r="N3650" s="48">
        <f t="shared" si="411"/>
        <v>103.31</v>
      </c>
      <c r="O3650" s="49">
        <f t="shared" ca="1" si="414"/>
        <v>10818300</v>
      </c>
    </row>
    <row r="3651" spans="1:15" x14ac:dyDescent="0.25">
      <c r="A3651">
        <v>3636</v>
      </c>
      <c r="B3651" s="93">
        <v>36915</v>
      </c>
      <c r="C3651" s="48">
        <v>136.25</v>
      </c>
      <c r="D3651" s="48">
        <v>137.3125</v>
      </c>
      <c r="E3651" s="48">
        <v>135.843704</v>
      </c>
      <c r="F3651" s="48">
        <v>136.375</v>
      </c>
      <c r="G3651" s="49">
        <v>6199900</v>
      </c>
      <c r="H3651" s="48">
        <v>103.573142</v>
      </c>
      <c r="I3651" s="52">
        <f t="shared" si="412"/>
        <v>0.75947308524289647</v>
      </c>
      <c r="J3651" s="52">
        <f t="shared" ca="1" si="413"/>
        <v>1</v>
      </c>
      <c r="K3651" s="48">
        <f t="shared" si="408"/>
        <v>103.48</v>
      </c>
      <c r="L3651" s="48">
        <f t="shared" si="409"/>
        <v>104.29</v>
      </c>
      <c r="M3651" s="48">
        <f t="shared" si="410"/>
        <v>103.17</v>
      </c>
      <c r="N3651" s="48">
        <f t="shared" si="411"/>
        <v>103.57</v>
      </c>
      <c r="O3651" s="49">
        <f t="shared" ca="1" si="414"/>
        <v>6199900</v>
      </c>
    </row>
    <row r="3652" spans="1:15" x14ac:dyDescent="0.25">
      <c r="A3652">
        <v>3637</v>
      </c>
      <c r="B3652" s="93">
        <v>36914</v>
      </c>
      <c r="C3652" s="48">
        <v>134.468704</v>
      </c>
      <c r="D3652" s="48">
        <v>136.656204</v>
      </c>
      <c r="E3652" s="48">
        <v>134.156204</v>
      </c>
      <c r="F3652" s="48">
        <v>135.968704</v>
      </c>
      <c r="G3652" s="49">
        <v>8463100</v>
      </c>
      <c r="H3652" s="48">
        <v>103.264571</v>
      </c>
      <c r="I3652" s="52">
        <f t="shared" si="412"/>
        <v>0.75947308433564242</v>
      </c>
      <c r="J3652" s="52">
        <f t="shared" ca="1" si="413"/>
        <v>1</v>
      </c>
      <c r="K3652" s="48">
        <f t="shared" si="408"/>
        <v>102.13</v>
      </c>
      <c r="L3652" s="48">
        <f t="shared" si="409"/>
        <v>103.79</v>
      </c>
      <c r="M3652" s="48">
        <f t="shared" si="410"/>
        <v>101.89</v>
      </c>
      <c r="N3652" s="48">
        <f t="shared" si="411"/>
        <v>103.26</v>
      </c>
      <c r="O3652" s="49">
        <f t="shared" ca="1" si="414"/>
        <v>8463100</v>
      </c>
    </row>
    <row r="3653" spans="1:15" x14ac:dyDescent="0.25">
      <c r="A3653">
        <v>3638</v>
      </c>
      <c r="B3653" s="93">
        <v>36913</v>
      </c>
      <c r="C3653" s="48">
        <v>134.25</v>
      </c>
      <c r="D3653" s="48">
        <v>135.781204</v>
      </c>
      <c r="E3653" s="48">
        <v>133.5625</v>
      </c>
      <c r="F3653" s="48">
        <v>134.906204</v>
      </c>
      <c r="G3653" s="49">
        <v>7050900</v>
      </c>
      <c r="H3653" s="48">
        <v>102.45763100000001</v>
      </c>
      <c r="I3653" s="52">
        <f t="shared" si="412"/>
        <v>0.75947308546314152</v>
      </c>
      <c r="J3653" s="52">
        <f t="shared" ca="1" si="413"/>
        <v>1</v>
      </c>
      <c r="K3653" s="48">
        <f t="shared" si="408"/>
        <v>101.96</v>
      </c>
      <c r="L3653" s="48">
        <f t="shared" si="409"/>
        <v>103.12</v>
      </c>
      <c r="M3653" s="48">
        <f t="shared" si="410"/>
        <v>101.44</v>
      </c>
      <c r="N3653" s="48">
        <f t="shared" si="411"/>
        <v>102.46</v>
      </c>
      <c r="O3653" s="49">
        <f t="shared" ca="1" si="414"/>
        <v>7050900</v>
      </c>
    </row>
    <row r="3654" spans="1:15" x14ac:dyDescent="0.25">
      <c r="A3654">
        <v>3639</v>
      </c>
      <c r="B3654" s="93">
        <v>36910</v>
      </c>
      <c r="C3654" s="48">
        <v>136.1875</v>
      </c>
      <c r="D3654" s="48">
        <v>136.1875</v>
      </c>
      <c r="E3654" s="48">
        <v>133.875</v>
      </c>
      <c r="F3654" s="48">
        <v>134.01559399999999</v>
      </c>
      <c r="G3654" s="49">
        <v>7782500</v>
      </c>
      <c r="H3654" s="48">
        <v>101.781237</v>
      </c>
      <c r="I3654" s="52">
        <f t="shared" si="412"/>
        <v>0.75947308788557855</v>
      </c>
      <c r="J3654" s="52">
        <f t="shared" ca="1" si="413"/>
        <v>1</v>
      </c>
      <c r="K3654" s="48">
        <f t="shared" si="408"/>
        <v>103.43</v>
      </c>
      <c r="L3654" s="48">
        <f t="shared" si="409"/>
        <v>103.43</v>
      </c>
      <c r="M3654" s="48">
        <f t="shared" si="410"/>
        <v>101.67</v>
      </c>
      <c r="N3654" s="48">
        <f t="shared" si="411"/>
        <v>101.78</v>
      </c>
      <c r="O3654" s="49">
        <f t="shared" ca="1" si="414"/>
        <v>7782500</v>
      </c>
    </row>
    <row r="3655" spans="1:15" x14ac:dyDescent="0.25">
      <c r="A3655">
        <v>3640</v>
      </c>
      <c r="B3655" s="93">
        <v>36909</v>
      </c>
      <c r="C3655" s="48">
        <v>133.4375</v>
      </c>
      <c r="D3655" s="48">
        <v>135.70309399999999</v>
      </c>
      <c r="E3655" s="48">
        <v>132.9375</v>
      </c>
      <c r="F3655" s="48">
        <v>134.781204</v>
      </c>
      <c r="G3655" s="49">
        <v>8107000</v>
      </c>
      <c r="H3655" s="48">
        <v>102.362697</v>
      </c>
      <c r="I3655" s="52">
        <f t="shared" si="412"/>
        <v>0.75947308646983147</v>
      </c>
      <c r="J3655" s="52">
        <f t="shared" ca="1" si="413"/>
        <v>1</v>
      </c>
      <c r="K3655" s="48">
        <f t="shared" si="408"/>
        <v>101.34</v>
      </c>
      <c r="L3655" s="48">
        <f t="shared" si="409"/>
        <v>103.06</v>
      </c>
      <c r="M3655" s="48">
        <f t="shared" si="410"/>
        <v>100.96</v>
      </c>
      <c r="N3655" s="48">
        <f t="shared" si="411"/>
        <v>102.36</v>
      </c>
      <c r="O3655" s="49">
        <f t="shared" ca="1" si="414"/>
        <v>8107000</v>
      </c>
    </row>
    <row r="3656" spans="1:15" x14ac:dyDescent="0.25">
      <c r="A3656">
        <v>3641</v>
      </c>
      <c r="B3656" s="93">
        <v>36908</v>
      </c>
      <c r="C3656" s="48">
        <v>134.843704</v>
      </c>
      <c r="D3656" s="48">
        <v>135.04679899999999</v>
      </c>
      <c r="E3656" s="48">
        <v>132.64059399999999</v>
      </c>
      <c r="F3656" s="48">
        <v>133.45309399999999</v>
      </c>
      <c r="G3656" s="49">
        <v>7851400</v>
      </c>
      <c r="H3656" s="48">
        <v>101.354033</v>
      </c>
      <c r="I3656" s="52">
        <f t="shared" si="412"/>
        <v>0.7594730849777076</v>
      </c>
      <c r="J3656" s="52">
        <f t="shared" ca="1" si="413"/>
        <v>1</v>
      </c>
      <c r="K3656" s="48">
        <f t="shared" si="408"/>
        <v>102.41</v>
      </c>
      <c r="L3656" s="48">
        <f t="shared" si="409"/>
        <v>102.56</v>
      </c>
      <c r="M3656" s="48">
        <f t="shared" si="410"/>
        <v>100.74</v>
      </c>
      <c r="N3656" s="48">
        <f t="shared" si="411"/>
        <v>101.35</v>
      </c>
      <c r="O3656" s="49">
        <f t="shared" ca="1" si="414"/>
        <v>7851400</v>
      </c>
    </row>
    <row r="3657" spans="1:15" x14ac:dyDescent="0.25">
      <c r="A3657">
        <v>3642</v>
      </c>
      <c r="B3657" s="93">
        <v>36907</v>
      </c>
      <c r="C3657" s="48">
        <v>132</v>
      </c>
      <c r="D3657" s="48">
        <v>133.1875</v>
      </c>
      <c r="E3657" s="48">
        <v>131.51559399999999</v>
      </c>
      <c r="F3657" s="48">
        <v>132.843704</v>
      </c>
      <c r="G3657" s="49">
        <v>8542200</v>
      </c>
      <c r="H3657" s="48">
        <v>100.89121799999999</v>
      </c>
      <c r="I3657" s="52">
        <f t="shared" si="412"/>
        <v>0.75947308726049967</v>
      </c>
      <c r="J3657" s="52">
        <f t="shared" ca="1" si="413"/>
        <v>1</v>
      </c>
      <c r="K3657" s="48">
        <f t="shared" si="408"/>
        <v>100.25</v>
      </c>
      <c r="L3657" s="48">
        <f t="shared" si="409"/>
        <v>101.15</v>
      </c>
      <c r="M3657" s="48">
        <f t="shared" si="410"/>
        <v>99.88</v>
      </c>
      <c r="N3657" s="48">
        <f t="shared" si="411"/>
        <v>100.89</v>
      </c>
      <c r="O3657" s="49">
        <f t="shared" ca="1" si="414"/>
        <v>8542200</v>
      </c>
    </row>
    <row r="3658" spans="1:15" x14ac:dyDescent="0.25">
      <c r="A3658">
        <v>3643</v>
      </c>
      <c r="B3658" s="93">
        <v>36903</v>
      </c>
      <c r="C3658" s="48">
        <v>132.6875</v>
      </c>
      <c r="D3658" s="48">
        <v>133.718704</v>
      </c>
      <c r="E3658" s="48">
        <v>131.281204</v>
      </c>
      <c r="F3658" s="48">
        <v>132</v>
      </c>
      <c r="G3658" s="49">
        <v>7244000</v>
      </c>
      <c r="H3658" s="48">
        <v>100.25044699999999</v>
      </c>
      <c r="I3658" s="52">
        <f t="shared" si="412"/>
        <v>0.7594730833333333</v>
      </c>
      <c r="J3658" s="52">
        <f t="shared" ca="1" si="413"/>
        <v>1</v>
      </c>
      <c r="K3658" s="48">
        <f t="shared" si="408"/>
        <v>100.77</v>
      </c>
      <c r="L3658" s="48">
        <f t="shared" si="409"/>
        <v>101.56</v>
      </c>
      <c r="M3658" s="48">
        <f t="shared" si="410"/>
        <v>99.7</v>
      </c>
      <c r="N3658" s="48">
        <f t="shared" si="411"/>
        <v>100.25</v>
      </c>
      <c r="O3658" s="49">
        <f t="shared" ca="1" si="414"/>
        <v>7244000</v>
      </c>
    </row>
    <row r="3659" spans="1:15" x14ac:dyDescent="0.25">
      <c r="A3659">
        <v>3644</v>
      </c>
      <c r="B3659" s="93">
        <v>36902</v>
      </c>
      <c r="C3659" s="48">
        <v>131.093704</v>
      </c>
      <c r="D3659" s="48">
        <v>133.48429899999999</v>
      </c>
      <c r="E3659" s="48">
        <v>131.093704</v>
      </c>
      <c r="F3659" s="48">
        <v>132.25</v>
      </c>
      <c r="G3659" s="49">
        <v>7245100</v>
      </c>
      <c r="H3659" s="48">
        <v>100.440316</v>
      </c>
      <c r="I3659" s="52">
        <f t="shared" si="412"/>
        <v>0.75947308884688092</v>
      </c>
      <c r="J3659" s="52">
        <f t="shared" ca="1" si="413"/>
        <v>1</v>
      </c>
      <c r="K3659" s="48">
        <f t="shared" si="408"/>
        <v>99.56</v>
      </c>
      <c r="L3659" s="48">
        <f t="shared" si="409"/>
        <v>101.38</v>
      </c>
      <c r="M3659" s="48">
        <f t="shared" si="410"/>
        <v>99.56</v>
      </c>
      <c r="N3659" s="48">
        <f t="shared" si="411"/>
        <v>100.44</v>
      </c>
      <c r="O3659" s="49">
        <f t="shared" ca="1" si="414"/>
        <v>7245100</v>
      </c>
    </row>
    <row r="3660" spans="1:15" x14ac:dyDescent="0.25">
      <c r="A3660">
        <v>3645</v>
      </c>
      <c r="B3660" s="93">
        <v>36901</v>
      </c>
      <c r="C3660" s="48">
        <v>129</v>
      </c>
      <c r="D3660" s="48">
        <v>132.125</v>
      </c>
      <c r="E3660" s="48">
        <v>128.8125</v>
      </c>
      <c r="F3660" s="48">
        <v>132.125</v>
      </c>
      <c r="G3660" s="49">
        <v>8746100</v>
      </c>
      <c r="H3660" s="48">
        <v>100.345381</v>
      </c>
      <c r="I3660" s="52">
        <f t="shared" si="412"/>
        <v>0.75947308230842003</v>
      </c>
      <c r="J3660" s="52">
        <f t="shared" ca="1" si="413"/>
        <v>1</v>
      </c>
      <c r="K3660" s="48">
        <f t="shared" si="408"/>
        <v>97.97</v>
      </c>
      <c r="L3660" s="48">
        <f t="shared" si="409"/>
        <v>100.35</v>
      </c>
      <c r="M3660" s="48">
        <f t="shared" si="410"/>
        <v>97.83</v>
      </c>
      <c r="N3660" s="48">
        <f t="shared" si="411"/>
        <v>100.35</v>
      </c>
      <c r="O3660" s="49">
        <f t="shared" ca="1" si="414"/>
        <v>8746100</v>
      </c>
    </row>
    <row r="3661" spans="1:15" x14ac:dyDescent="0.25">
      <c r="A3661">
        <v>3646</v>
      </c>
      <c r="B3661" s="93">
        <v>36900</v>
      </c>
      <c r="C3661" s="48">
        <v>131.04679899999999</v>
      </c>
      <c r="D3661" s="48">
        <v>131.5</v>
      </c>
      <c r="E3661" s="48">
        <v>129.42179899999999</v>
      </c>
      <c r="F3661" s="48">
        <v>129.843704</v>
      </c>
      <c r="G3661" s="49">
        <v>5702400</v>
      </c>
      <c r="H3661" s="48">
        <v>98.612798999999995</v>
      </c>
      <c r="I3661" s="52">
        <f t="shared" si="412"/>
        <v>0.75947308927662749</v>
      </c>
      <c r="J3661" s="52">
        <f t="shared" ca="1" si="413"/>
        <v>1</v>
      </c>
      <c r="K3661" s="48">
        <f t="shared" si="408"/>
        <v>99.53</v>
      </c>
      <c r="L3661" s="48">
        <f t="shared" si="409"/>
        <v>99.87</v>
      </c>
      <c r="M3661" s="48">
        <f t="shared" si="410"/>
        <v>98.29</v>
      </c>
      <c r="N3661" s="48">
        <f t="shared" si="411"/>
        <v>98.61</v>
      </c>
      <c r="O3661" s="49">
        <f t="shared" ca="1" si="414"/>
        <v>5702400</v>
      </c>
    </row>
    <row r="3662" spans="1:15" x14ac:dyDescent="0.25">
      <c r="A3662">
        <v>3647</v>
      </c>
      <c r="B3662" s="93">
        <v>36899</v>
      </c>
      <c r="C3662" s="48">
        <v>129.875</v>
      </c>
      <c r="D3662" s="48">
        <v>130.1875</v>
      </c>
      <c r="E3662" s="48">
        <v>127.6875</v>
      </c>
      <c r="F3662" s="48">
        <v>130.1875</v>
      </c>
      <c r="G3662" s="49">
        <v>6625300</v>
      </c>
      <c r="H3662" s="48">
        <v>98.873902000000001</v>
      </c>
      <c r="I3662" s="52">
        <f t="shared" si="412"/>
        <v>0.75947308305328853</v>
      </c>
      <c r="J3662" s="52">
        <f t="shared" ca="1" si="413"/>
        <v>1</v>
      </c>
      <c r="K3662" s="48">
        <f t="shared" si="408"/>
        <v>98.64</v>
      </c>
      <c r="L3662" s="48">
        <f t="shared" si="409"/>
        <v>98.87</v>
      </c>
      <c r="M3662" s="48">
        <f t="shared" si="410"/>
        <v>96.98</v>
      </c>
      <c r="N3662" s="48">
        <f t="shared" si="411"/>
        <v>98.87</v>
      </c>
      <c r="O3662" s="49">
        <f t="shared" ca="1" si="414"/>
        <v>6625300</v>
      </c>
    </row>
    <row r="3663" spans="1:15" x14ac:dyDescent="0.25">
      <c r="A3663">
        <v>3648</v>
      </c>
      <c r="B3663" s="93">
        <v>36896</v>
      </c>
      <c r="C3663" s="48">
        <v>133.468704</v>
      </c>
      <c r="D3663" s="48">
        <v>133.625</v>
      </c>
      <c r="E3663" s="48">
        <v>129.1875</v>
      </c>
      <c r="F3663" s="48">
        <v>129.1875</v>
      </c>
      <c r="G3663" s="49">
        <v>12911400</v>
      </c>
      <c r="H3663" s="48">
        <v>98.114429000000001</v>
      </c>
      <c r="I3663" s="52">
        <f t="shared" si="412"/>
        <v>0.75947308369617805</v>
      </c>
      <c r="J3663" s="52">
        <f t="shared" ca="1" si="413"/>
        <v>1</v>
      </c>
      <c r="K3663" s="48">
        <f t="shared" si="408"/>
        <v>101.37</v>
      </c>
      <c r="L3663" s="48">
        <f t="shared" si="409"/>
        <v>101.48</v>
      </c>
      <c r="M3663" s="48">
        <f t="shared" si="410"/>
        <v>98.11</v>
      </c>
      <c r="N3663" s="48">
        <f t="shared" si="411"/>
        <v>98.11</v>
      </c>
      <c r="O3663" s="49">
        <f t="shared" ca="1" si="414"/>
        <v>12911400</v>
      </c>
    </row>
    <row r="3664" spans="1:15" x14ac:dyDescent="0.25">
      <c r="A3664">
        <v>3649</v>
      </c>
      <c r="B3664" s="93">
        <v>36895</v>
      </c>
      <c r="C3664" s="48">
        <v>134.9375</v>
      </c>
      <c r="D3664" s="48">
        <v>135.468704</v>
      </c>
      <c r="E3664" s="48">
        <v>133</v>
      </c>
      <c r="F3664" s="48">
        <v>133.54679899999999</v>
      </c>
      <c r="G3664" s="49">
        <v>9219000</v>
      </c>
      <c r="H3664" s="48">
        <v>101.42519900000001</v>
      </c>
      <c r="I3664" s="52">
        <f t="shared" si="412"/>
        <v>0.75947308179209905</v>
      </c>
      <c r="J3664" s="52">
        <f t="shared" ca="1" si="413"/>
        <v>1</v>
      </c>
      <c r="K3664" s="48">
        <f t="shared" ref="K3664:K3727" si="415">ROUND($I3664*C3664,2)</f>
        <v>102.48</v>
      </c>
      <c r="L3664" s="48">
        <f t="shared" ref="L3664:L3727" si="416">ROUND($I3664*D3664,2)</f>
        <v>102.88</v>
      </c>
      <c r="M3664" s="48">
        <f t="shared" ref="M3664:M3727" si="417">ROUND($I3664*E3664,2)</f>
        <v>101.01</v>
      </c>
      <c r="N3664" s="48">
        <f t="shared" ref="N3664:N3727" si="418">ROUND($I3664*F3664,2)</f>
        <v>101.43</v>
      </c>
      <c r="O3664" s="49">
        <f t="shared" ca="1" si="414"/>
        <v>9219000</v>
      </c>
    </row>
    <row r="3665" spans="1:15" x14ac:dyDescent="0.25">
      <c r="A3665">
        <v>3650</v>
      </c>
      <c r="B3665" s="93">
        <v>36894</v>
      </c>
      <c r="C3665" s="48">
        <v>128.3125</v>
      </c>
      <c r="D3665" s="48">
        <v>136</v>
      </c>
      <c r="E3665" s="48">
        <v>127.65619700000001</v>
      </c>
      <c r="F3665" s="48">
        <v>135</v>
      </c>
      <c r="G3665" s="49">
        <v>19431600</v>
      </c>
      <c r="H3665" s="48">
        <v>102.52886700000001</v>
      </c>
      <c r="I3665" s="52">
        <f t="shared" si="412"/>
        <v>0.75947308888888898</v>
      </c>
      <c r="J3665" s="52">
        <f t="shared" ca="1" si="413"/>
        <v>1</v>
      </c>
      <c r="K3665" s="48">
        <f t="shared" si="415"/>
        <v>97.45</v>
      </c>
      <c r="L3665" s="48">
        <f t="shared" si="416"/>
        <v>103.29</v>
      </c>
      <c r="M3665" s="48">
        <f t="shared" si="417"/>
        <v>96.95</v>
      </c>
      <c r="N3665" s="48">
        <f t="shared" si="418"/>
        <v>102.53</v>
      </c>
      <c r="O3665" s="49">
        <f t="shared" ca="1" si="414"/>
        <v>19431600</v>
      </c>
    </row>
    <row r="3666" spans="1:15" x14ac:dyDescent="0.25">
      <c r="A3666">
        <v>3651</v>
      </c>
      <c r="B3666" s="93">
        <v>36893</v>
      </c>
      <c r="C3666" s="48">
        <v>132</v>
      </c>
      <c r="D3666" s="48">
        <v>132.156204</v>
      </c>
      <c r="E3666" s="48">
        <v>127.5625</v>
      </c>
      <c r="F3666" s="48">
        <v>128.8125</v>
      </c>
      <c r="G3666" s="49">
        <v>8737500</v>
      </c>
      <c r="H3666" s="48">
        <v>97.829627000000002</v>
      </c>
      <c r="I3666" s="52">
        <f t="shared" ref="I3666:I3729" si="419">H3666/F3666</f>
        <v>0.7594730868510432</v>
      </c>
      <c r="J3666" s="52">
        <f t="shared" ref="J3666:J3729" ca="1" si="420">INDEX(OFFSET($T$15,0,0,$S$13+1,1),MATCH(B3666,OFFSET($Q$15,0,0,$S$13+1,1),-1))</f>
        <v>1</v>
      </c>
      <c r="K3666" s="48">
        <f t="shared" si="415"/>
        <v>100.25</v>
      </c>
      <c r="L3666" s="48">
        <f t="shared" si="416"/>
        <v>100.37</v>
      </c>
      <c r="M3666" s="48">
        <f t="shared" si="417"/>
        <v>96.88</v>
      </c>
      <c r="N3666" s="48">
        <f t="shared" si="418"/>
        <v>97.83</v>
      </c>
      <c r="O3666" s="49">
        <f t="shared" ref="O3666:O3729" ca="1" si="421">G3666*J3666</f>
        <v>8737500</v>
      </c>
    </row>
    <row r="3667" spans="1:15" x14ac:dyDescent="0.25">
      <c r="A3667">
        <v>3652</v>
      </c>
      <c r="B3667" s="93">
        <v>36889</v>
      </c>
      <c r="C3667" s="48">
        <v>134.0625</v>
      </c>
      <c r="D3667" s="48">
        <v>134.281204</v>
      </c>
      <c r="E3667" s="48">
        <v>131.1875</v>
      </c>
      <c r="F3667" s="48">
        <v>131.1875</v>
      </c>
      <c r="G3667" s="49">
        <v>8774600</v>
      </c>
      <c r="H3667" s="48">
        <v>99.633375000000001</v>
      </c>
      <c r="I3667" s="52">
        <f t="shared" si="419"/>
        <v>0.75947308242020006</v>
      </c>
      <c r="J3667" s="52">
        <f t="shared" ca="1" si="420"/>
        <v>1</v>
      </c>
      <c r="K3667" s="48">
        <f t="shared" si="415"/>
        <v>101.82</v>
      </c>
      <c r="L3667" s="48">
        <f t="shared" si="416"/>
        <v>101.98</v>
      </c>
      <c r="M3667" s="48">
        <f t="shared" si="417"/>
        <v>99.63</v>
      </c>
      <c r="N3667" s="48">
        <f t="shared" si="418"/>
        <v>99.63</v>
      </c>
      <c r="O3667" s="49">
        <f t="shared" ca="1" si="421"/>
        <v>8774600</v>
      </c>
    </row>
    <row r="3668" spans="1:15" x14ac:dyDescent="0.25">
      <c r="A3668">
        <v>3653</v>
      </c>
      <c r="B3668" s="93">
        <v>36888</v>
      </c>
      <c r="C3668" s="48">
        <v>132.8125</v>
      </c>
      <c r="D3668" s="48">
        <v>133.875</v>
      </c>
      <c r="E3668" s="48">
        <v>132.593704</v>
      </c>
      <c r="F3668" s="48">
        <v>133.718704</v>
      </c>
      <c r="G3668" s="49">
        <v>8358700</v>
      </c>
      <c r="H3668" s="48">
        <v>101.555757</v>
      </c>
      <c r="I3668" s="52">
        <f t="shared" si="419"/>
        <v>0.75947308762430121</v>
      </c>
      <c r="J3668" s="52">
        <f t="shared" ca="1" si="420"/>
        <v>1</v>
      </c>
      <c r="K3668" s="48">
        <f t="shared" si="415"/>
        <v>100.87</v>
      </c>
      <c r="L3668" s="48">
        <f t="shared" si="416"/>
        <v>101.67</v>
      </c>
      <c r="M3668" s="48">
        <f t="shared" si="417"/>
        <v>100.7</v>
      </c>
      <c r="N3668" s="48">
        <f t="shared" si="418"/>
        <v>101.56</v>
      </c>
      <c r="O3668" s="49">
        <f t="shared" ca="1" si="421"/>
        <v>8358700</v>
      </c>
    </row>
    <row r="3669" spans="1:15" x14ac:dyDescent="0.25">
      <c r="A3669">
        <v>3654</v>
      </c>
      <c r="B3669" s="93">
        <v>36887</v>
      </c>
      <c r="C3669" s="48">
        <v>131.75</v>
      </c>
      <c r="D3669" s="48">
        <v>133.73429899999999</v>
      </c>
      <c r="E3669" s="48">
        <v>131.25</v>
      </c>
      <c r="F3669" s="48">
        <v>133.3125</v>
      </c>
      <c r="G3669" s="49">
        <v>4854100</v>
      </c>
      <c r="H3669" s="48">
        <v>101.24725599999999</v>
      </c>
      <c r="I3669" s="52">
        <f t="shared" si="419"/>
        <v>0.75947308766994837</v>
      </c>
      <c r="J3669" s="52">
        <f t="shared" ca="1" si="420"/>
        <v>1</v>
      </c>
      <c r="K3669" s="48">
        <f t="shared" si="415"/>
        <v>100.06</v>
      </c>
      <c r="L3669" s="48">
        <f t="shared" si="416"/>
        <v>101.57</v>
      </c>
      <c r="M3669" s="48">
        <f t="shared" si="417"/>
        <v>99.68</v>
      </c>
      <c r="N3669" s="48">
        <f t="shared" si="418"/>
        <v>101.25</v>
      </c>
      <c r="O3669" s="49">
        <f t="shared" ca="1" si="421"/>
        <v>4854100</v>
      </c>
    </row>
    <row r="3670" spans="1:15" x14ac:dyDescent="0.25">
      <c r="A3670">
        <v>3655</v>
      </c>
      <c r="B3670" s="93">
        <v>36886</v>
      </c>
      <c r="C3670" s="48">
        <v>130.843704</v>
      </c>
      <c r="D3670" s="48">
        <v>132.343704</v>
      </c>
      <c r="E3670" s="48">
        <v>130.281204</v>
      </c>
      <c r="F3670" s="48">
        <v>132.343704</v>
      </c>
      <c r="G3670" s="49">
        <v>4665300</v>
      </c>
      <c r="H3670" s="48">
        <v>100.511481</v>
      </c>
      <c r="I3670" s="52">
        <f t="shared" si="419"/>
        <v>0.75947308381213208</v>
      </c>
      <c r="J3670" s="52">
        <f t="shared" ca="1" si="420"/>
        <v>1</v>
      </c>
      <c r="K3670" s="48">
        <f t="shared" si="415"/>
        <v>99.37</v>
      </c>
      <c r="L3670" s="48">
        <f t="shared" si="416"/>
        <v>100.51</v>
      </c>
      <c r="M3670" s="48">
        <f t="shared" si="417"/>
        <v>98.95</v>
      </c>
      <c r="N3670" s="48">
        <f t="shared" si="418"/>
        <v>100.51</v>
      </c>
      <c r="O3670" s="49">
        <f t="shared" ca="1" si="421"/>
        <v>4665300</v>
      </c>
    </row>
    <row r="3671" spans="1:15" x14ac:dyDescent="0.25">
      <c r="A3671">
        <v>3656</v>
      </c>
      <c r="B3671" s="93">
        <v>36882</v>
      </c>
      <c r="C3671" s="48">
        <v>129</v>
      </c>
      <c r="D3671" s="48">
        <v>131.10929899999999</v>
      </c>
      <c r="E3671" s="48">
        <v>128.843704</v>
      </c>
      <c r="F3671" s="48">
        <v>130.9375</v>
      </c>
      <c r="G3671" s="49">
        <v>10182900</v>
      </c>
      <c r="H3671" s="48">
        <v>99.443506999999997</v>
      </c>
      <c r="I3671" s="52">
        <f t="shared" si="419"/>
        <v>0.75947308448687345</v>
      </c>
      <c r="J3671" s="52">
        <f t="shared" ca="1" si="420"/>
        <v>1</v>
      </c>
      <c r="K3671" s="48">
        <f t="shared" si="415"/>
        <v>97.97</v>
      </c>
      <c r="L3671" s="48">
        <f t="shared" si="416"/>
        <v>99.57</v>
      </c>
      <c r="M3671" s="48">
        <f t="shared" si="417"/>
        <v>97.85</v>
      </c>
      <c r="N3671" s="48">
        <f t="shared" si="418"/>
        <v>99.44</v>
      </c>
      <c r="O3671" s="49">
        <f t="shared" ca="1" si="421"/>
        <v>10182900</v>
      </c>
    </row>
    <row r="3672" spans="1:15" x14ac:dyDescent="0.25">
      <c r="A3672">
        <v>3657</v>
      </c>
      <c r="B3672" s="93">
        <v>36881</v>
      </c>
      <c r="C3672" s="48">
        <v>126</v>
      </c>
      <c r="D3672" s="48">
        <v>128.85929899999999</v>
      </c>
      <c r="E3672" s="48">
        <v>125.53119700000001</v>
      </c>
      <c r="F3672" s="48">
        <v>127.125</v>
      </c>
      <c r="G3672" s="49">
        <v>14331500</v>
      </c>
      <c r="H3672" s="48">
        <v>96.548016000000004</v>
      </c>
      <c r="I3672" s="52">
        <f t="shared" si="419"/>
        <v>0.75947308554572279</v>
      </c>
      <c r="J3672" s="52">
        <f t="shared" ca="1" si="420"/>
        <v>1</v>
      </c>
      <c r="K3672" s="48">
        <f t="shared" si="415"/>
        <v>95.69</v>
      </c>
      <c r="L3672" s="48">
        <f t="shared" si="416"/>
        <v>97.87</v>
      </c>
      <c r="M3672" s="48">
        <f t="shared" si="417"/>
        <v>95.34</v>
      </c>
      <c r="N3672" s="48">
        <f t="shared" si="418"/>
        <v>96.55</v>
      </c>
      <c r="O3672" s="49">
        <f t="shared" ca="1" si="421"/>
        <v>14331500</v>
      </c>
    </row>
    <row r="3673" spans="1:15" x14ac:dyDescent="0.25">
      <c r="A3673">
        <v>3658</v>
      </c>
      <c r="B3673" s="93">
        <v>36880</v>
      </c>
      <c r="C3673" s="48">
        <v>128.625</v>
      </c>
      <c r="D3673" s="48">
        <v>128.9375</v>
      </c>
      <c r="E3673" s="48">
        <v>126.09369700000001</v>
      </c>
      <c r="F3673" s="48">
        <v>126.25</v>
      </c>
      <c r="G3673" s="49">
        <v>9994300</v>
      </c>
      <c r="H3673" s="48">
        <v>95.883476999999999</v>
      </c>
      <c r="I3673" s="52">
        <f t="shared" si="419"/>
        <v>0.75947308514851486</v>
      </c>
      <c r="J3673" s="52">
        <f t="shared" ca="1" si="420"/>
        <v>1</v>
      </c>
      <c r="K3673" s="48">
        <f t="shared" si="415"/>
        <v>97.69</v>
      </c>
      <c r="L3673" s="48">
        <f t="shared" si="416"/>
        <v>97.92</v>
      </c>
      <c r="M3673" s="48">
        <f t="shared" si="417"/>
        <v>95.76</v>
      </c>
      <c r="N3673" s="48">
        <f t="shared" si="418"/>
        <v>95.88</v>
      </c>
      <c r="O3673" s="49">
        <f t="shared" ca="1" si="421"/>
        <v>9994300</v>
      </c>
    </row>
    <row r="3674" spans="1:15" x14ac:dyDescent="0.25">
      <c r="A3674">
        <v>3659</v>
      </c>
      <c r="B3674" s="93">
        <v>36879</v>
      </c>
      <c r="C3674" s="48">
        <v>132.468704</v>
      </c>
      <c r="D3674" s="48">
        <v>134.968704</v>
      </c>
      <c r="E3674" s="48">
        <v>130.01559399999999</v>
      </c>
      <c r="F3674" s="48">
        <v>130.01559399999999</v>
      </c>
      <c r="G3674" s="49">
        <v>9616600</v>
      </c>
      <c r="H3674" s="48">
        <v>98.743345000000005</v>
      </c>
      <c r="I3674" s="52">
        <f t="shared" si="419"/>
        <v>0.7594730905894258</v>
      </c>
      <c r="J3674" s="52">
        <f t="shared" ca="1" si="420"/>
        <v>1</v>
      </c>
      <c r="K3674" s="48">
        <f t="shared" si="415"/>
        <v>100.61</v>
      </c>
      <c r="L3674" s="48">
        <f t="shared" si="416"/>
        <v>102.51</v>
      </c>
      <c r="M3674" s="48">
        <f t="shared" si="417"/>
        <v>98.74</v>
      </c>
      <c r="N3674" s="48">
        <f t="shared" si="418"/>
        <v>98.74</v>
      </c>
      <c r="O3674" s="49">
        <f t="shared" ca="1" si="421"/>
        <v>9616600</v>
      </c>
    </row>
    <row r="3675" spans="1:15" x14ac:dyDescent="0.25">
      <c r="A3675">
        <v>3660</v>
      </c>
      <c r="B3675" s="93">
        <v>36878</v>
      </c>
      <c r="C3675" s="48">
        <v>132.0625</v>
      </c>
      <c r="D3675" s="48">
        <v>133.468704</v>
      </c>
      <c r="E3675" s="48">
        <v>131.76559399999999</v>
      </c>
      <c r="F3675" s="48">
        <v>132.718704</v>
      </c>
      <c r="G3675" s="49">
        <v>7235400</v>
      </c>
      <c r="H3675" s="48">
        <v>100.796284</v>
      </c>
      <c r="I3675" s="52">
        <f t="shared" si="419"/>
        <v>0.75947308828452698</v>
      </c>
      <c r="J3675" s="52">
        <f t="shared" ca="1" si="420"/>
        <v>1</v>
      </c>
      <c r="K3675" s="48">
        <f t="shared" si="415"/>
        <v>100.3</v>
      </c>
      <c r="L3675" s="48">
        <f t="shared" si="416"/>
        <v>101.37</v>
      </c>
      <c r="M3675" s="48">
        <f t="shared" si="417"/>
        <v>100.07</v>
      </c>
      <c r="N3675" s="48">
        <f t="shared" si="418"/>
        <v>100.8</v>
      </c>
      <c r="O3675" s="49">
        <f t="shared" ca="1" si="421"/>
        <v>7235400</v>
      </c>
    </row>
    <row r="3676" spans="1:15" x14ac:dyDescent="0.25">
      <c r="A3676">
        <v>3661</v>
      </c>
      <c r="B3676" s="93">
        <v>36875</v>
      </c>
      <c r="C3676" s="48">
        <v>133.125</v>
      </c>
      <c r="D3676" s="48">
        <v>133.125</v>
      </c>
      <c r="E3676" s="48">
        <v>130.5625</v>
      </c>
      <c r="F3676" s="48">
        <v>130.968704</v>
      </c>
      <c r="G3676" s="49">
        <v>9065300</v>
      </c>
      <c r="H3676" s="48">
        <v>99.467206000000004</v>
      </c>
      <c r="I3676" s="52">
        <f t="shared" si="419"/>
        <v>0.75947308755532927</v>
      </c>
      <c r="J3676" s="52">
        <f t="shared" ca="1" si="420"/>
        <v>1</v>
      </c>
      <c r="K3676" s="48">
        <f t="shared" si="415"/>
        <v>101.1</v>
      </c>
      <c r="L3676" s="48">
        <f t="shared" si="416"/>
        <v>101.1</v>
      </c>
      <c r="M3676" s="48">
        <f t="shared" si="417"/>
        <v>99.16</v>
      </c>
      <c r="N3676" s="48">
        <f t="shared" si="418"/>
        <v>99.47</v>
      </c>
      <c r="O3676" s="49">
        <f t="shared" ca="1" si="421"/>
        <v>9065300</v>
      </c>
    </row>
    <row r="3677" spans="1:15" x14ac:dyDescent="0.25">
      <c r="A3677">
        <v>3662</v>
      </c>
      <c r="B3677" s="93">
        <v>36874</v>
      </c>
      <c r="C3677" s="48">
        <v>135.875</v>
      </c>
      <c r="D3677" s="48">
        <v>136.5</v>
      </c>
      <c r="E3677" s="48">
        <v>134.031204</v>
      </c>
      <c r="F3677" s="48">
        <v>134.406204</v>
      </c>
      <c r="G3677" s="49">
        <v>7678400</v>
      </c>
      <c r="H3677" s="48">
        <v>101.765745</v>
      </c>
      <c r="I3677" s="52">
        <f t="shared" si="419"/>
        <v>0.75715065206365018</v>
      </c>
      <c r="J3677" s="52">
        <f t="shared" ca="1" si="420"/>
        <v>1</v>
      </c>
      <c r="K3677" s="48">
        <f t="shared" si="415"/>
        <v>102.88</v>
      </c>
      <c r="L3677" s="48">
        <f t="shared" si="416"/>
        <v>103.35</v>
      </c>
      <c r="M3677" s="48">
        <f t="shared" si="417"/>
        <v>101.48</v>
      </c>
      <c r="N3677" s="48">
        <f t="shared" si="418"/>
        <v>101.77</v>
      </c>
      <c r="O3677" s="49">
        <f t="shared" ca="1" si="421"/>
        <v>7678400</v>
      </c>
    </row>
    <row r="3678" spans="1:15" x14ac:dyDescent="0.25">
      <c r="A3678">
        <v>3663</v>
      </c>
      <c r="B3678" s="93">
        <v>36873</v>
      </c>
      <c r="C3678" s="48">
        <v>139.25</v>
      </c>
      <c r="D3678" s="48">
        <v>139.406204</v>
      </c>
      <c r="E3678" s="48">
        <v>136.031204</v>
      </c>
      <c r="F3678" s="48">
        <v>136.14059399999999</v>
      </c>
      <c r="G3678" s="49">
        <v>6070500</v>
      </c>
      <c r="H3678" s="48">
        <v>103.07894</v>
      </c>
      <c r="I3678" s="52">
        <f t="shared" si="419"/>
        <v>0.75715065559358441</v>
      </c>
      <c r="J3678" s="52">
        <f t="shared" ca="1" si="420"/>
        <v>1</v>
      </c>
      <c r="K3678" s="48">
        <f t="shared" si="415"/>
        <v>105.43</v>
      </c>
      <c r="L3678" s="48">
        <f t="shared" si="416"/>
        <v>105.55</v>
      </c>
      <c r="M3678" s="48">
        <f t="shared" si="417"/>
        <v>103</v>
      </c>
      <c r="N3678" s="48">
        <f t="shared" si="418"/>
        <v>103.08</v>
      </c>
      <c r="O3678" s="49">
        <f t="shared" ca="1" si="421"/>
        <v>6070500</v>
      </c>
    </row>
    <row r="3679" spans="1:15" x14ac:dyDescent="0.25">
      <c r="A3679">
        <v>3664</v>
      </c>
      <c r="B3679" s="93">
        <v>36872</v>
      </c>
      <c r="C3679" s="48">
        <v>138.1875</v>
      </c>
      <c r="D3679" s="48">
        <v>138.8125</v>
      </c>
      <c r="E3679" s="48">
        <v>137.375</v>
      </c>
      <c r="F3679" s="48">
        <v>138.031204</v>
      </c>
      <c r="G3679" s="49">
        <v>5022900</v>
      </c>
      <c r="H3679" s="48">
        <v>104.51041600000001</v>
      </c>
      <c r="I3679" s="52">
        <f t="shared" si="419"/>
        <v>0.75715065123970082</v>
      </c>
      <c r="J3679" s="52">
        <f t="shared" ca="1" si="420"/>
        <v>1</v>
      </c>
      <c r="K3679" s="48">
        <f t="shared" si="415"/>
        <v>104.63</v>
      </c>
      <c r="L3679" s="48">
        <f t="shared" si="416"/>
        <v>105.1</v>
      </c>
      <c r="M3679" s="48">
        <f t="shared" si="417"/>
        <v>104.01</v>
      </c>
      <c r="N3679" s="48">
        <f t="shared" si="418"/>
        <v>104.51</v>
      </c>
      <c r="O3679" s="49">
        <f t="shared" ca="1" si="421"/>
        <v>5022900</v>
      </c>
    </row>
    <row r="3680" spans="1:15" x14ac:dyDescent="0.25">
      <c r="A3680">
        <v>3665</v>
      </c>
      <c r="B3680" s="93">
        <v>36871</v>
      </c>
      <c r="C3680" s="48">
        <v>137.375</v>
      </c>
      <c r="D3680" s="48">
        <v>139.5625</v>
      </c>
      <c r="E3680" s="48">
        <v>136.718704</v>
      </c>
      <c r="F3680" s="48">
        <v>138.625</v>
      </c>
      <c r="G3680" s="49">
        <v>6405600</v>
      </c>
      <c r="H3680" s="48">
        <v>104.960009</v>
      </c>
      <c r="I3680" s="52">
        <f t="shared" si="419"/>
        <v>0.75715065103697021</v>
      </c>
      <c r="J3680" s="52">
        <f t="shared" ca="1" si="420"/>
        <v>1</v>
      </c>
      <c r="K3680" s="48">
        <f t="shared" si="415"/>
        <v>104.01</v>
      </c>
      <c r="L3680" s="48">
        <f t="shared" si="416"/>
        <v>105.67</v>
      </c>
      <c r="M3680" s="48">
        <f t="shared" si="417"/>
        <v>103.52</v>
      </c>
      <c r="N3680" s="48">
        <f t="shared" si="418"/>
        <v>104.96</v>
      </c>
      <c r="O3680" s="49">
        <f t="shared" ca="1" si="421"/>
        <v>6405600</v>
      </c>
    </row>
    <row r="3681" spans="1:15" x14ac:dyDescent="0.25">
      <c r="A3681">
        <v>3666</v>
      </c>
      <c r="B3681" s="93">
        <v>36868</v>
      </c>
      <c r="C3681" s="48">
        <v>137.0625</v>
      </c>
      <c r="D3681" s="48">
        <v>139.468704</v>
      </c>
      <c r="E3681" s="48">
        <v>133.875</v>
      </c>
      <c r="F3681" s="48">
        <v>133.968704</v>
      </c>
      <c r="G3681" s="49">
        <v>10276300</v>
      </c>
      <c r="H3681" s="48">
        <v>101.43449099999999</v>
      </c>
      <c r="I3681" s="52">
        <f t="shared" si="419"/>
        <v>0.75715064766171059</v>
      </c>
      <c r="J3681" s="52">
        <f t="shared" ca="1" si="420"/>
        <v>1</v>
      </c>
      <c r="K3681" s="48">
        <f t="shared" si="415"/>
        <v>103.78</v>
      </c>
      <c r="L3681" s="48">
        <f t="shared" si="416"/>
        <v>105.6</v>
      </c>
      <c r="M3681" s="48">
        <f t="shared" si="417"/>
        <v>101.36</v>
      </c>
      <c r="N3681" s="48">
        <f t="shared" si="418"/>
        <v>101.43</v>
      </c>
      <c r="O3681" s="49">
        <f t="shared" ca="1" si="421"/>
        <v>10276300</v>
      </c>
    </row>
    <row r="3682" spans="1:15" x14ac:dyDescent="0.25">
      <c r="A3682">
        <v>3667</v>
      </c>
      <c r="B3682" s="93">
        <v>36867</v>
      </c>
      <c r="C3682" s="48">
        <v>134.875</v>
      </c>
      <c r="D3682" s="48">
        <v>135.875</v>
      </c>
      <c r="E3682" s="48">
        <v>133.656204</v>
      </c>
      <c r="F3682" s="48">
        <v>133.656204</v>
      </c>
      <c r="G3682" s="49">
        <v>6529100</v>
      </c>
      <c r="H3682" s="48">
        <v>101.19788200000001</v>
      </c>
      <c r="I3682" s="52">
        <f t="shared" si="419"/>
        <v>0.75715065198170672</v>
      </c>
      <c r="J3682" s="52">
        <f t="shared" ca="1" si="420"/>
        <v>1</v>
      </c>
      <c r="K3682" s="48">
        <f t="shared" si="415"/>
        <v>102.12</v>
      </c>
      <c r="L3682" s="48">
        <f t="shared" si="416"/>
        <v>102.88</v>
      </c>
      <c r="M3682" s="48">
        <f t="shared" si="417"/>
        <v>101.2</v>
      </c>
      <c r="N3682" s="48">
        <f t="shared" si="418"/>
        <v>101.2</v>
      </c>
      <c r="O3682" s="49">
        <f t="shared" ca="1" si="421"/>
        <v>6529100</v>
      </c>
    </row>
    <row r="3683" spans="1:15" x14ac:dyDescent="0.25">
      <c r="A3683">
        <v>3668</v>
      </c>
      <c r="B3683" s="93">
        <v>36866</v>
      </c>
      <c r="C3683" s="48">
        <v>137.781204</v>
      </c>
      <c r="D3683" s="48">
        <v>138.343704</v>
      </c>
      <c r="E3683" s="48">
        <v>135.031204</v>
      </c>
      <c r="F3683" s="48">
        <v>135.51559399999999</v>
      </c>
      <c r="G3683" s="49">
        <v>12888000</v>
      </c>
      <c r="H3683" s="48">
        <v>102.60572000000001</v>
      </c>
      <c r="I3683" s="52">
        <f t="shared" si="419"/>
        <v>0.75715064939316146</v>
      </c>
      <c r="J3683" s="52">
        <f t="shared" ca="1" si="420"/>
        <v>1</v>
      </c>
      <c r="K3683" s="48">
        <f t="shared" si="415"/>
        <v>104.32</v>
      </c>
      <c r="L3683" s="48">
        <f t="shared" si="416"/>
        <v>104.75</v>
      </c>
      <c r="M3683" s="48">
        <f t="shared" si="417"/>
        <v>102.24</v>
      </c>
      <c r="N3683" s="48">
        <f t="shared" si="418"/>
        <v>102.61</v>
      </c>
      <c r="O3683" s="49">
        <f t="shared" ca="1" si="421"/>
        <v>12888000</v>
      </c>
    </row>
    <row r="3684" spans="1:15" x14ac:dyDescent="0.25">
      <c r="A3684">
        <v>3669</v>
      </c>
      <c r="B3684" s="93">
        <v>36865</v>
      </c>
      <c r="C3684" s="48">
        <v>134.875</v>
      </c>
      <c r="D3684" s="48">
        <v>138.25</v>
      </c>
      <c r="E3684" s="48">
        <v>134.406204</v>
      </c>
      <c r="F3684" s="48">
        <v>137.718704</v>
      </c>
      <c r="G3684" s="49">
        <v>8883400</v>
      </c>
      <c r="H3684" s="48">
        <v>104.27380599999999</v>
      </c>
      <c r="I3684" s="52">
        <f t="shared" si="419"/>
        <v>0.75715064817920441</v>
      </c>
      <c r="J3684" s="52">
        <f t="shared" ca="1" si="420"/>
        <v>1</v>
      </c>
      <c r="K3684" s="48">
        <f t="shared" si="415"/>
        <v>102.12</v>
      </c>
      <c r="L3684" s="48">
        <f t="shared" si="416"/>
        <v>104.68</v>
      </c>
      <c r="M3684" s="48">
        <f t="shared" si="417"/>
        <v>101.77</v>
      </c>
      <c r="N3684" s="48">
        <f t="shared" si="418"/>
        <v>104.27</v>
      </c>
      <c r="O3684" s="49">
        <f t="shared" ca="1" si="421"/>
        <v>8883400</v>
      </c>
    </row>
    <row r="3685" spans="1:15" x14ac:dyDescent="0.25">
      <c r="A3685">
        <v>3670</v>
      </c>
      <c r="B3685" s="93">
        <v>36864</v>
      </c>
      <c r="C3685" s="48">
        <v>131.875</v>
      </c>
      <c r="D3685" s="48">
        <v>133.875</v>
      </c>
      <c r="E3685" s="48">
        <v>131.5</v>
      </c>
      <c r="F3685" s="48">
        <v>133.343704</v>
      </c>
      <c r="G3685" s="49">
        <v>6996600</v>
      </c>
      <c r="H3685" s="48">
        <v>100.96127199999999</v>
      </c>
      <c r="I3685" s="52">
        <f t="shared" si="419"/>
        <v>0.75715064882253458</v>
      </c>
      <c r="J3685" s="52">
        <f t="shared" ca="1" si="420"/>
        <v>1</v>
      </c>
      <c r="K3685" s="48">
        <f t="shared" si="415"/>
        <v>99.85</v>
      </c>
      <c r="L3685" s="48">
        <f t="shared" si="416"/>
        <v>101.36</v>
      </c>
      <c r="M3685" s="48">
        <f t="shared" si="417"/>
        <v>99.57</v>
      </c>
      <c r="N3685" s="48">
        <f t="shared" si="418"/>
        <v>100.96</v>
      </c>
      <c r="O3685" s="49">
        <f t="shared" ca="1" si="421"/>
        <v>6996600</v>
      </c>
    </row>
    <row r="3686" spans="1:15" x14ac:dyDescent="0.25">
      <c r="A3686">
        <v>3671</v>
      </c>
      <c r="B3686" s="93">
        <v>36861</v>
      </c>
      <c r="C3686" s="48">
        <v>133.1875</v>
      </c>
      <c r="D3686" s="48">
        <v>134.0625</v>
      </c>
      <c r="E3686" s="48">
        <v>131</v>
      </c>
      <c r="F3686" s="48">
        <v>132.218704</v>
      </c>
      <c r="G3686" s="49">
        <v>7587200</v>
      </c>
      <c r="H3686" s="48">
        <v>100.109478</v>
      </c>
      <c r="I3686" s="52">
        <f t="shared" si="419"/>
        <v>0.75715065245231861</v>
      </c>
      <c r="J3686" s="52">
        <f t="shared" ca="1" si="420"/>
        <v>1</v>
      </c>
      <c r="K3686" s="48">
        <f t="shared" si="415"/>
        <v>100.84</v>
      </c>
      <c r="L3686" s="48">
        <f t="shared" si="416"/>
        <v>101.51</v>
      </c>
      <c r="M3686" s="48">
        <f t="shared" si="417"/>
        <v>99.19</v>
      </c>
      <c r="N3686" s="48">
        <f t="shared" si="418"/>
        <v>100.11</v>
      </c>
      <c r="O3686" s="49">
        <f t="shared" ca="1" si="421"/>
        <v>7587200</v>
      </c>
    </row>
    <row r="3687" spans="1:15" x14ac:dyDescent="0.25">
      <c r="A3687">
        <v>3672</v>
      </c>
      <c r="B3687" s="93">
        <v>36860</v>
      </c>
      <c r="C3687" s="48">
        <v>132.5</v>
      </c>
      <c r="D3687" s="48">
        <v>133.5</v>
      </c>
      <c r="E3687" s="48">
        <v>129.75</v>
      </c>
      <c r="F3687" s="48">
        <v>132.281204</v>
      </c>
      <c r="G3687" s="49">
        <v>11201600</v>
      </c>
      <c r="H3687" s="48">
        <v>100.1568</v>
      </c>
      <c r="I3687" s="52">
        <f t="shared" si="419"/>
        <v>0.75715065308900575</v>
      </c>
      <c r="J3687" s="52">
        <f t="shared" ca="1" si="420"/>
        <v>1</v>
      </c>
      <c r="K3687" s="48">
        <f t="shared" si="415"/>
        <v>100.32</v>
      </c>
      <c r="L3687" s="48">
        <f t="shared" si="416"/>
        <v>101.08</v>
      </c>
      <c r="M3687" s="48">
        <f t="shared" si="417"/>
        <v>98.24</v>
      </c>
      <c r="N3687" s="48">
        <f t="shared" si="418"/>
        <v>100.16</v>
      </c>
      <c r="O3687" s="49">
        <f t="shared" ca="1" si="421"/>
        <v>11201600</v>
      </c>
    </row>
    <row r="3688" spans="1:15" x14ac:dyDescent="0.25">
      <c r="A3688">
        <v>3673</v>
      </c>
      <c r="B3688" s="93">
        <v>36859</v>
      </c>
      <c r="C3688" s="48">
        <v>134.375</v>
      </c>
      <c r="D3688" s="48">
        <v>135.906204</v>
      </c>
      <c r="E3688" s="48">
        <v>133.26559399999999</v>
      </c>
      <c r="F3688" s="48">
        <v>133.4375</v>
      </c>
      <c r="G3688" s="49">
        <v>6914100</v>
      </c>
      <c r="H3688" s="48">
        <v>101.03229</v>
      </c>
      <c r="I3688" s="52">
        <f t="shared" si="419"/>
        <v>0.75715065105386414</v>
      </c>
      <c r="J3688" s="52">
        <f t="shared" ca="1" si="420"/>
        <v>1</v>
      </c>
      <c r="K3688" s="48">
        <f t="shared" si="415"/>
        <v>101.74</v>
      </c>
      <c r="L3688" s="48">
        <f t="shared" si="416"/>
        <v>102.9</v>
      </c>
      <c r="M3688" s="48">
        <f t="shared" si="417"/>
        <v>100.9</v>
      </c>
      <c r="N3688" s="48">
        <f t="shared" si="418"/>
        <v>101.03</v>
      </c>
      <c r="O3688" s="49">
        <f t="shared" ca="1" si="421"/>
        <v>6914100</v>
      </c>
    </row>
    <row r="3689" spans="1:15" x14ac:dyDescent="0.25">
      <c r="A3689">
        <v>3674</v>
      </c>
      <c r="B3689" s="93">
        <v>36858</v>
      </c>
      <c r="C3689" s="48">
        <v>135.125</v>
      </c>
      <c r="D3689" s="48">
        <v>136.593704</v>
      </c>
      <c r="E3689" s="48">
        <v>133.64059399999999</v>
      </c>
      <c r="F3689" s="48">
        <v>133.6875</v>
      </c>
      <c r="G3689" s="49">
        <v>5336100</v>
      </c>
      <c r="H3689" s="48">
        <v>101.22157799999999</v>
      </c>
      <c r="I3689" s="52">
        <f t="shared" si="419"/>
        <v>0.75715065357643752</v>
      </c>
      <c r="J3689" s="52">
        <f t="shared" ca="1" si="420"/>
        <v>1</v>
      </c>
      <c r="K3689" s="48">
        <f t="shared" si="415"/>
        <v>102.31</v>
      </c>
      <c r="L3689" s="48">
        <f t="shared" si="416"/>
        <v>103.42</v>
      </c>
      <c r="M3689" s="48">
        <f t="shared" si="417"/>
        <v>101.19</v>
      </c>
      <c r="N3689" s="48">
        <f t="shared" si="418"/>
        <v>101.22</v>
      </c>
      <c r="O3689" s="49">
        <f t="shared" ca="1" si="421"/>
        <v>5336100</v>
      </c>
    </row>
    <row r="3690" spans="1:15" x14ac:dyDescent="0.25">
      <c r="A3690">
        <v>3675</v>
      </c>
      <c r="B3690" s="93">
        <v>36857</v>
      </c>
      <c r="C3690" s="48">
        <v>136.468704</v>
      </c>
      <c r="D3690" s="48">
        <v>136.6875</v>
      </c>
      <c r="E3690" s="48">
        <v>135.3125</v>
      </c>
      <c r="F3690" s="48">
        <v>136.031204</v>
      </c>
      <c r="G3690" s="49">
        <v>5992000</v>
      </c>
      <c r="H3690" s="48">
        <v>102.996115</v>
      </c>
      <c r="I3690" s="52">
        <f t="shared" si="419"/>
        <v>0.7571506534633039</v>
      </c>
      <c r="J3690" s="52">
        <f t="shared" ca="1" si="420"/>
        <v>1</v>
      </c>
      <c r="K3690" s="48">
        <f t="shared" si="415"/>
        <v>103.33</v>
      </c>
      <c r="L3690" s="48">
        <f t="shared" si="416"/>
        <v>103.49</v>
      </c>
      <c r="M3690" s="48">
        <f t="shared" si="417"/>
        <v>102.45</v>
      </c>
      <c r="N3690" s="48">
        <f t="shared" si="418"/>
        <v>103</v>
      </c>
      <c r="O3690" s="49">
        <f t="shared" ca="1" si="421"/>
        <v>5992000</v>
      </c>
    </row>
    <row r="3691" spans="1:15" x14ac:dyDescent="0.25">
      <c r="A3691">
        <v>3676</v>
      </c>
      <c r="B3691" s="93">
        <v>36854</v>
      </c>
      <c r="C3691" s="48">
        <v>133.625</v>
      </c>
      <c r="D3691" s="48">
        <v>134.968704</v>
      </c>
      <c r="E3691" s="48">
        <v>133.625</v>
      </c>
      <c r="F3691" s="48">
        <v>134.843704</v>
      </c>
      <c r="G3691" s="49">
        <v>3411600</v>
      </c>
      <c r="H3691" s="48">
        <v>102.096998</v>
      </c>
      <c r="I3691" s="52">
        <f t="shared" si="419"/>
        <v>0.75715064902103246</v>
      </c>
      <c r="J3691" s="52">
        <f t="shared" ca="1" si="420"/>
        <v>1</v>
      </c>
      <c r="K3691" s="48">
        <f t="shared" si="415"/>
        <v>101.17</v>
      </c>
      <c r="L3691" s="48">
        <f t="shared" si="416"/>
        <v>102.19</v>
      </c>
      <c r="M3691" s="48">
        <f t="shared" si="417"/>
        <v>101.17</v>
      </c>
      <c r="N3691" s="48">
        <f t="shared" si="418"/>
        <v>102.1</v>
      </c>
      <c r="O3691" s="49">
        <f t="shared" ca="1" si="421"/>
        <v>3411600</v>
      </c>
    </row>
    <row r="3692" spans="1:15" x14ac:dyDescent="0.25">
      <c r="A3692">
        <v>3677</v>
      </c>
      <c r="B3692" s="93">
        <v>36852</v>
      </c>
      <c r="C3692" s="48">
        <v>134.343704</v>
      </c>
      <c r="D3692" s="48">
        <v>134.875</v>
      </c>
      <c r="E3692" s="48">
        <v>132.125</v>
      </c>
      <c r="F3692" s="48">
        <v>132.14059399999999</v>
      </c>
      <c r="G3692" s="49">
        <v>5736900</v>
      </c>
      <c r="H3692" s="48">
        <v>100.050337</v>
      </c>
      <c r="I3692" s="52">
        <f t="shared" si="419"/>
        <v>0.75715065273582771</v>
      </c>
      <c r="J3692" s="52">
        <f t="shared" ca="1" si="420"/>
        <v>1</v>
      </c>
      <c r="K3692" s="48">
        <f t="shared" si="415"/>
        <v>101.72</v>
      </c>
      <c r="L3692" s="48">
        <f t="shared" si="416"/>
        <v>102.12</v>
      </c>
      <c r="M3692" s="48">
        <f t="shared" si="417"/>
        <v>100.04</v>
      </c>
      <c r="N3692" s="48">
        <f t="shared" si="418"/>
        <v>100.05</v>
      </c>
      <c r="O3692" s="49">
        <f t="shared" ca="1" si="421"/>
        <v>5736900</v>
      </c>
    </row>
    <row r="3693" spans="1:15" x14ac:dyDescent="0.25">
      <c r="A3693">
        <v>3678</v>
      </c>
      <c r="B3693" s="93">
        <v>36851</v>
      </c>
      <c r="C3693" s="48">
        <v>134.875</v>
      </c>
      <c r="D3693" s="48">
        <v>136.1875</v>
      </c>
      <c r="E3693" s="48">
        <v>133.51559399999999</v>
      </c>
      <c r="F3693" s="48">
        <v>135.375</v>
      </c>
      <c r="G3693" s="49">
        <v>7684300</v>
      </c>
      <c r="H3693" s="48">
        <v>102.499269</v>
      </c>
      <c r="I3693" s="52">
        <f t="shared" si="419"/>
        <v>0.757150648199446</v>
      </c>
      <c r="J3693" s="52">
        <f t="shared" ca="1" si="420"/>
        <v>1</v>
      </c>
      <c r="K3693" s="48">
        <f t="shared" si="415"/>
        <v>102.12</v>
      </c>
      <c r="L3693" s="48">
        <f t="shared" si="416"/>
        <v>103.11</v>
      </c>
      <c r="M3693" s="48">
        <f t="shared" si="417"/>
        <v>101.09</v>
      </c>
      <c r="N3693" s="48">
        <f t="shared" si="418"/>
        <v>102.5</v>
      </c>
      <c r="O3693" s="49">
        <f t="shared" ca="1" si="421"/>
        <v>7684300</v>
      </c>
    </row>
    <row r="3694" spans="1:15" x14ac:dyDescent="0.25">
      <c r="A3694">
        <v>3679</v>
      </c>
      <c r="B3694" s="93">
        <v>36850</v>
      </c>
      <c r="C3694" s="48">
        <v>135.75</v>
      </c>
      <c r="D3694" s="48">
        <v>136.375</v>
      </c>
      <c r="E3694" s="48">
        <v>134.3125</v>
      </c>
      <c r="F3694" s="48">
        <v>134.6875</v>
      </c>
      <c r="G3694" s="49">
        <v>5458500</v>
      </c>
      <c r="H3694" s="48">
        <v>101.978728</v>
      </c>
      <c r="I3694" s="52">
        <f t="shared" si="419"/>
        <v>0.75715064872389792</v>
      </c>
      <c r="J3694" s="52">
        <f t="shared" ca="1" si="420"/>
        <v>1</v>
      </c>
      <c r="K3694" s="48">
        <f t="shared" si="415"/>
        <v>102.78</v>
      </c>
      <c r="L3694" s="48">
        <f t="shared" si="416"/>
        <v>103.26</v>
      </c>
      <c r="M3694" s="48">
        <f t="shared" si="417"/>
        <v>101.69</v>
      </c>
      <c r="N3694" s="48">
        <f t="shared" si="418"/>
        <v>101.98</v>
      </c>
      <c r="O3694" s="49">
        <f t="shared" ca="1" si="421"/>
        <v>5458500</v>
      </c>
    </row>
    <row r="3695" spans="1:15" x14ac:dyDescent="0.25">
      <c r="A3695">
        <v>3680</v>
      </c>
      <c r="B3695" s="93">
        <v>36847</v>
      </c>
      <c r="C3695" s="48">
        <v>137.3125</v>
      </c>
      <c r="D3695" s="48">
        <v>139</v>
      </c>
      <c r="E3695" s="48">
        <v>135.75</v>
      </c>
      <c r="F3695" s="48">
        <v>136.64059399999999</v>
      </c>
      <c r="G3695" s="49">
        <v>6551100</v>
      </c>
      <c r="H3695" s="48">
        <v>103.457515</v>
      </c>
      <c r="I3695" s="52">
        <f t="shared" si="419"/>
        <v>0.75715065319461361</v>
      </c>
      <c r="J3695" s="52">
        <f t="shared" ca="1" si="420"/>
        <v>1</v>
      </c>
      <c r="K3695" s="48">
        <f t="shared" si="415"/>
        <v>103.97</v>
      </c>
      <c r="L3695" s="48">
        <f t="shared" si="416"/>
        <v>105.24</v>
      </c>
      <c r="M3695" s="48">
        <f t="shared" si="417"/>
        <v>102.78</v>
      </c>
      <c r="N3695" s="48">
        <f t="shared" si="418"/>
        <v>103.46</v>
      </c>
      <c r="O3695" s="49">
        <f t="shared" ca="1" si="421"/>
        <v>6551100</v>
      </c>
    </row>
    <row r="3696" spans="1:15" x14ac:dyDescent="0.25">
      <c r="A3696">
        <v>3681</v>
      </c>
      <c r="B3696" s="93">
        <v>36846</v>
      </c>
      <c r="C3696" s="48">
        <v>138.57809399999999</v>
      </c>
      <c r="D3696" s="48">
        <v>139.875</v>
      </c>
      <c r="E3696" s="48">
        <v>137.3125</v>
      </c>
      <c r="F3696" s="48">
        <v>137.375</v>
      </c>
      <c r="G3696" s="49">
        <v>6684100</v>
      </c>
      <c r="H3696" s="48">
        <v>104.013571</v>
      </c>
      <c r="I3696" s="52">
        <f t="shared" si="419"/>
        <v>0.75715065332120113</v>
      </c>
      <c r="J3696" s="52">
        <f t="shared" ca="1" si="420"/>
        <v>1</v>
      </c>
      <c r="K3696" s="48">
        <f t="shared" si="415"/>
        <v>104.92</v>
      </c>
      <c r="L3696" s="48">
        <f t="shared" si="416"/>
        <v>105.91</v>
      </c>
      <c r="M3696" s="48">
        <f t="shared" si="417"/>
        <v>103.97</v>
      </c>
      <c r="N3696" s="48">
        <f t="shared" si="418"/>
        <v>104.01</v>
      </c>
      <c r="O3696" s="49">
        <f t="shared" ca="1" si="421"/>
        <v>6684100</v>
      </c>
    </row>
    <row r="3697" spans="1:15" x14ac:dyDescent="0.25">
      <c r="A3697">
        <v>3682</v>
      </c>
      <c r="B3697" s="93">
        <v>36845</v>
      </c>
      <c r="C3697" s="48">
        <v>139.0625</v>
      </c>
      <c r="D3697" s="48">
        <v>140.10929899999999</v>
      </c>
      <c r="E3697" s="48">
        <v>137.75</v>
      </c>
      <c r="F3697" s="48">
        <v>139.5625</v>
      </c>
      <c r="G3697" s="49">
        <v>8837700</v>
      </c>
      <c r="H3697" s="48">
        <v>105.669838</v>
      </c>
      <c r="I3697" s="52">
        <f t="shared" si="419"/>
        <v>0.75715065293327366</v>
      </c>
      <c r="J3697" s="52">
        <f t="shared" ca="1" si="420"/>
        <v>1</v>
      </c>
      <c r="K3697" s="48">
        <f t="shared" si="415"/>
        <v>105.29</v>
      </c>
      <c r="L3697" s="48">
        <f t="shared" si="416"/>
        <v>106.08</v>
      </c>
      <c r="M3697" s="48">
        <f t="shared" si="417"/>
        <v>104.3</v>
      </c>
      <c r="N3697" s="48">
        <f t="shared" si="418"/>
        <v>105.67</v>
      </c>
      <c r="O3697" s="49">
        <f t="shared" ca="1" si="421"/>
        <v>8837700</v>
      </c>
    </row>
    <row r="3698" spans="1:15" x14ac:dyDescent="0.25">
      <c r="A3698">
        <v>3683</v>
      </c>
      <c r="B3698" s="93">
        <v>36844</v>
      </c>
      <c r="C3698" s="48">
        <v>137.468704</v>
      </c>
      <c r="D3698" s="48">
        <v>139.625</v>
      </c>
      <c r="E3698" s="48">
        <v>137</v>
      </c>
      <c r="F3698" s="48">
        <v>139.125</v>
      </c>
      <c r="G3698" s="49">
        <v>7668900</v>
      </c>
      <c r="H3698" s="48">
        <v>105.338584</v>
      </c>
      <c r="I3698" s="52">
        <f t="shared" si="419"/>
        <v>0.75715064869721471</v>
      </c>
      <c r="J3698" s="52">
        <f t="shared" ca="1" si="420"/>
        <v>1</v>
      </c>
      <c r="K3698" s="48">
        <f t="shared" si="415"/>
        <v>104.08</v>
      </c>
      <c r="L3698" s="48">
        <f t="shared" si="416"/>
        <v>105.72</v>
      </c>
      <c r="M3698" s="48">
        <f t="shared" si="417"/>
        <v>103.73</v>
      </c>
      <c r="N3698" s="48">
        <f t="shared" si="418"/>
        <v>105.34</v>
      </c>
      <c r="O3698" s="49">
        <f t="shared" ca="1" si="421"/>
        <v>7668900</v>
      </c>
    </row>
    <row r="3699" spans="1:15" x14ac:dyDescent="0.25">
      <c r="A3699">
        <v>3684</v>
      </c>
      <c r="B3699" s="93">
        <v>36843</v>
      </c>
      <c r="C3699" s="48">
        <v>135.625</v>
      </c>
      <c r="D3699" s="48">
        <v>136.98429899999999</v>
      </c>
      <c r="E3699" s="48">
        <v>133.01559399999999</v>
      </c>
      <c r="F3699" s="48">
        <v>135.5625</v>
      </c>
      <c r="G3699" s="49">
        <v>17285300</v>
      </c>
      <c r="H3699" s="48">
        <v>102.64123499999999</v>
      </c>
      <c r="I3699" s="52">
        <f t="shared" si="419"/>
        <v>0.75715065006915627</v>
      </c>
      <c r="J3699" s="52">
        <f t="shared" ca="1" si="420"/>
        <v>1</v>
      </c>
      <c r="K3699" s="48">
        <f t="shared" si="415"/>
        <v>102.69</v>
      </c>
      <c r="L3699" s="48">
        <f t="shared" si="416"/>
        <v>103.72</v>
      </c>
      <c r="M3699" s="48">
        <f t="shared" si="417"/>
        <v>100.71</v>
      </c>
      <c r="N3699" s="48">
        <f t="shared" si="418"/>
        <v>102.64</v>
      </c>
      <c r="O3699" s="49">
        <f t="shared" ca="1" si="421"/>
        <v>17285300</v>
      </c>
    </row>
    <row r="3700" spans="1:15" x14ac:dyDescent="0.25">
      <c r="A3700">
        <v>3685</v>
      </c>
      <c r="B3700" s="93">
        <v>36840</v>
      </c>
      <c r="C3700" s="48">
        <v>139</v>
      </c>
      <c r="D3700" s="48">
        <v>139.468704</v>
      </c>
      <c r="E3700" s="48">
        <v>136.531204</v>
      </c>
      <c r="F3700" s="48">
        <v>136.625</v>
      </c>
      <c r="G3700" s="49">
        <v>8569500</v>
      </c>
      <c r="H3700" s="48">
        <v>103.445708</v>
      </c>
      <c r="I3700" s="52">
        <f t="shared" si="419"/>
        <v>0.7571506532479414</v>
      </c>
      <c r="J3700" s="52">
        <f t="shared" ca="1" si="420"/>
        <v>1</v>
      </c>
      <c r="K3700" s="48">
        <f t="shared" si="415"/>
        <v>105.24</v>
      </c>
      <c r="L3700" s="48">
        <f t="shared" si="416"/>
        <v>105.6</v>
      </c>
      <c r="M3700" s="48">
        <f t="shared" si="417"/>
        <v>103.37</v>
      </c>
      <c r="N3700" s="48">
        <f t="shared" si="418"/>
        <v>103.45</v>
      </c>
      <c r="O3700" s="49">
        <f t="shared" ca="1" si="421"/>
        <v>8569500</v>
      </c>
    </row>
    <row r="3701" spans="1:15" x14ac:dyDescent="0.25">
      <c r="A3701">
        <v>3686</v>
      </c>
      <c r="B3701" s="93">
        <v>36839</v>
      </c>
      <c r="C3701" s="48">
        <v>140</v>
      </c>
      <c r="D3701" s="48">
        <v>141.218704</v>
      </c>
      <c r="E3701" s="48">
        <v>137.25</v>
      </c>
      <c r="F3701" s="48">
        <v>140.031204</v>
      </c>
      <c r="G3701" s="49">
        <v>10635300</v>
      </c>
      <c r="H3701" s="48">
        <v>106.024717</v>
      </c>
      <c r="I3701" s="52">
        <f t="shared" si="419"/>
        <v>0.75715064907961505</v>
      </c>
      <c r="J3701" s="52">
        <f t="shared" ca="1" si="420"/>
        <v>1</v>
      </c>
      <c r="K3701" s="48">
        <f t="shared" si="415"/>
        <v>106</v>
      </c>
      <c r="L3701" s="48">
        <f t="shared" si="416"/>
        <v>106.92</v>
      </c>
      <c r="M3701" s="48">
        <f t="shared" si="417"/>
        <v>103.92</v>
      </c>
      <c r="N3701" s="48">
        <f t="shared" si="418"/>
        <v>106.02</v>
      </c>
      <c r="O3701" s="49">
        <f t="shared" ca="1" si="421"/>
        <v>10635300</v>
      </c>
    </row>
    <row r="3702" spans="1:15" x14ac:dyDescent="0.25">
      <c r="A3702">
        <v>3687</v>
      </c>
      <c r="B3702" s="93">
        <v>36838</v>
      </c>
      <c r="C3702" s="48">
        <v>144.0625</v>
      </c>
      <c r="D3702" s="48">
        <v>144.0625</v>
      </c>
      <c r="E3702" s="48">
        <v>140.5625</v>
      </c>
      <c r="F3702" s="48">
        <v>140.5625</v>
      </c>
      <c r="G3702" s="49">
        <v>6123300</v>
      </c>
      <c r="H3702" s="48">
        <v>106.42698799999999</v>
      </c>
      <c r="I3702" s="52">
        <f t="shared" si="419"/>
        <v>0.75715064828812806</v>
      </c>
      <c r="J3702" s="52">
        <f t="shared" ca="1" si="420"/>
        <v>1</v>
      </c>
      <c r="K3702" s="48">
        <f t="shared" si="415"/>
        <v>109.08</v>
      </c>
      <c r="L3702" s="48">
        <f t="shared" si="416"/>
        <v>109.08</v>
      </c>
      <c r="M3702" s="48">
        <f t="shared" si="417"/>
        <v>106.43</v>
      </c>
      <c r="N3702" s="48">
        <f t="shared" si="418"/>
        <v>106.43</v>
      </c>
      <c r="O3702" s="49">
        <f t="shared" ca="1" si="421"/>
        <v>6123300</v>
      </c>
    </row>
    <row r="3703" spans="1:15" x14ac:dyDescent="0.25">
      <c r="A3703">
        <v>3688</v>
      </c>
      <c r="B3703" s="93">
        <v>36837</v>
      </c>
      <c r="C3703" s="48">
        <v>143.14059399999999</v>
      </c>
      <c r="D3703" s="48">
        <v>144</v>
      </c>
      <c r="E3703" s="48">
        <v>142.5625</v>
      </c>
      <c r="F3703" s="48">
        <v>143.75</v>
      </c>
      <c r="G3703" s="49">
        <v>5231300</v>
      </c>
      <c r="H3703" s="48">
        <v>108.840406</v>
      </c>
      <c r="I3703" s="52">
        <f t="shared" si="419"/>
        <v>0.75715065043478258</v>
      </c>
      <c r="J3703" s="52">
        <f t="shared" ca="1" si="420"/>
        <v>1</v>
      </c>
      <c r="K3703" s="48">
        <f t="shared" si="415"/>
        <v>108.38</v>
      </c>
      <c r="L3703" s="48">
        <f t="shared" si="416"/>
        <v>109.03</v>
      </c>
      <c r="M3703" s="48">
        <f t="shared" si="417"/>
        <v>107.94</v>
      </c>
      <c r="N3703" s="48">
        <f t="shared" si="418"/>
        <v>108.84</v>
      </c>
      <c r="O3703" s="49">
        <f t="shared" ca="1" si="421"/>
        <v>5231300</v>
      </c>
    </row>
    <row r="3704" spans="1:15" x14ac:dyDescent="0.25">
      <c r="A3704">
        <v>3689</v>
      </c>
      <c r="B3704" s="93">
        <v>36836</v>
      </c>
      <c r="C3704" s="48">
        <v>143.156204</v>
      </c>
      <c r="D3704" s="48">
        <v>144.29679899999999</v>
      </c>
      <c r="E3704" s="48">
        <v>143.031204</v>
      </c>
      <c r="F3704" s="48">
        <v>143.781204</v>
      </c>
      <c r="G3704" s="49">
        <v>4042500</v>
      </c>
      <c r="H3704" s="48">
        <v>108.86403199999999</v>
      </c>
      <c r="I3704" s="52">
        <f t="shared" si="419"/>
        <v>0.75715064953830813</v>
      </c>
      <c r="J3704" s="52">
        <f t="shared" ca="1" si="420"/>
        <v>1</v>
      </c>
      <c r="K3704" s="48">
        <f t="shared" si="415"/>
        <v>108.39</v>
      </c>
      <c r="L3704" s="48">
        <f t="shared" si="416"/>
        <v>109.25</v>
      </c>
      <c r="M3704" s="48">
        <f t="shared" si="417"/>
        <v>108.3</v>
      </c>
      <c r="N3704" s="48">
        <f t="shared" si="418"/>
        <v>108.86</v>
      </c>
      <c r="O3704" s="49">
        <f t="shared" ca="1" si="421"/>
        <v>4042500</v>
      </c>
    </row>
    <row r="3705" spans="1:15" x14ac:dyDescent="0.25">
      <c r="A3705">
        <v>3690</v>
      </c>
      <c r="B3705" s="93">
        <v>36833</v>
      </c>
      <c r="C3705" s="48">
        <v>143.468704</v>
      </c>
      <c r="D3705" s="48">
        <v>143.75</v>
      </c>
      <c r="E3705" s="48">
        <v>142.375</v>
      </c>
      <c r="F3705" s="48">
        <v>142.781204</v>
      </c>
      <c r="G3705" s="49">
        <v>5187100</v>
      </c>
      <c r="H3705" s="48">
        <v>108.106882</v>
      </c>
      <c r="I3705" s="52">
        <f t="shared" si="419"/>
        <v>0.7571506540874946</v>
      </c>
      <c r="J3705" s="52">
        <f t="shared" ca="1" si="420"/>
        <v>1</v>
      </c>
      <c r="K3705" s="48">
        <f t="shared" si="415"/>
        <v>108.63</v>
      </c>
      <c r="L3705" s="48">
        <f t="shared" si="416"/>
        <v>108.84</v>
      </c>
      <c r="M3705" s="48">
        <f t="shared" si="417"/>
        <v>107.8</v>
      </c>
      <c r="N3705" s="48">
        <f t="shared" si="418"/>
        <v>108.11</v>
      </c>
      <c r="O3705" s="49">
        <f t="shared" ca="1" si="421"/>
        <v>5187100</v>
      </c>
    </row>
    <row r="3706" spans="1:15" x14ac:dyDescent="0.25">
      <c r="A3706">
        <v>3691</v>
      </c>
      <c r="B3706" s="93">
        <v>36832</v>
      </c>
      <c r="C3706" s="48">
        <v>143.156204</v>
      </c>
      <c r="D3706" s="48">
        <v>143.906204</v>
      </c>
      <c r="E3706" s="48">
        <v>142.51559399999999</v>
      </c>
      <c r="F3706" s="48">
        <v>142.70309399999999</v>
      </c>
      <c r="G3706" s="49">
        <v>11395100</v>
      </c>
      <c r="H3706" s="48">
        <v>108.047741</v>
      </c>
      <c r="I3706" s="52">
        <f t="shared" si="419"/>
        <v>0.75715065435091411</v>
      </c>
      <c r="J3706" s="52">
        <f t="shared" ca="1" si="420"/>
        <v>1</v>
      </c>
      <c r="K3706" s="48">
        <f t="shared" si="415"/>
        <v>108.39</v>
      </c>
      <c r="L3706" s="48">
        <f t="shared" si="416"/>
        <v>108.96</v>
      </c>
      <c r="M3706" s="48">
        <f t="shared" si="417"/>
        <v>107.91</v>
      </c>
      <c r="N3706" s="48">
        <f t="shared" si="418"/>
        <v>108.05</v>
      </c>
      <c r="O3706" s="49">
        <f t="shared" ca="1" si="421"/>
        <v>11395100</v>
      </c>
    </row>
    <row r="3707" spans="1:15" x14ac:dyDescent="0.25">
      <c r="A3707">
        <v>3692</v>
      </c>
      <c r="B3707" s="93">
        <v>36831</v>
      </c>
      <c r="C3707" s="48">
        <v>142.25</v>
      </c>
      <c r="D3707" s="48">
        <v>143.25</v>
      </c>
      <c r="E3707" s="48">
        <v>141.218704</v>
      </c>
      <c r="F3707" s="48">
        <v>142.468704</v>
      </c>
      <c r="G3707" s="49">
        <v>6753600</v>
      </c>
      <c r="H3707" s="48">
        <v>107.870272</v>
      </c>
      <c r="I3707" s="52">
        <f t="shared" si="419"/>
        <v>0.75715065113528368</v>
      </c>
      <c r="J3707" s="52">
        <f t="shared" ca="1" si="420"/>
        <v>1</v>
      </c>
      <c r="K3707" s="48">
        <f t="shared" si="415"/>
        <v>107.7</v>
      </c>
      <c r="L3707" s="48">
        <f t="shared" si="416"/>
        <v>108.46</v>
      </c>
      <c r="M3707" s="48">
        <f t="shared" si="417"/>
        <v>106.92</v>
      </c>
      <c r="N3707" s="48">
        <f t="shared" si="418"/>
        <v>107.87</v>
      </c>
      <c r="O3707" s="49">
        <f t="shared" ca="1" si="421"/>
        <v>6753600</v>
      </c>
    </row>
    <row r="3708" spans="1:15" x14ac:dyDescent="0.25">
      <c r="A3708">
        <v>3693</v>
      </c>
      <c r="B3708" s="93">
        <v>36830</v>
      </c>
      <c r="C3708" s="48">
        <v>141.01559399999999</v>
      </c>
      <c r="D3708" s="48">
        <v>143.6875</v>
      </c>
      <c r="E3708" s="48">
        <v>140.0625</v>
      </c>
      <c r="F3708" s="48">
        <v>142.95309399999999</v>
      </c>
      <c r="G3708" s="49">
        <v>7752400</v>
      </c>
      <c r="H3708" s="48">
        <v>108.237028</v>
      </c>
      <c r="I3708" s="52">
        <f t="shared" si="419"/>
        <v>0.75715064970891777</v>
      </c>
      <c r="J3708" s="52">
        <f t="shared" ca="1" si="420"/>
        <v>1</v>
      </c>
      <c r="K3708" s="48">
        <f t="shared" si="415"/>
        <v>106.77</v>
      </c>
      <c r="L3708" s="48">
        <f t="shared" si="416"/>
        <v>108.79</v>
      </c>
      <c r="M3708" s="48">
        <f t="shared" si="417"/>
        <v>106.05</v>
      </c>
      <c r="N3708" s="48">
        <f t="shared" si="418"/>
        <v>108.24</v>
      </c>
      <c r="O3708" s="49">
        <f t="shared" ca="1" si="421"/>
        <v>7752400</v>
      </c>
    </row>
    <row r="3709" spans="1:15" x14ac:dyDescent="0.25">
      <c r="A3709">
        <v>3694</v>
      </c>
      <c r="B3709" s="93">
        <v>36829</v>
      </c>
      <c r="C3709" s="48">
        <v>138.4375</v>
      </c>
      <c r="D3709" s="48">
        <v>141.093704</v>
      </c>
      <c r="E3709" s="48">
        <v>138.156204</v>
      </c>
      <c r="F3709" s="48">
        <v>140.531204</v>
      </c>
      <c r="G3709" s="49">
        <v>10154100</v>
      </c>
      <c r="H3709" s="48">
        <v>106.40329300000001</v>
      </c>
      <c r="I3709" s="52">
        <f t="shared" si="419"/>
        <v>0.75715065388609348</v>
      </c>
      <c r="J3709" s="52">
        <f t="shared" ca="1" si="420"/>
        <v>1</v>
      </c>
      <c r="K3709" s="48">
        <f t="shared" si="415"/>
        <v>104.82</v>
      </c>
      <c r="L3709" s="48">
        <f t="shared" si="416"/>
        <v>106.83</v>
      </c>
      <c r="M3709" s="48">
        <f t="shared" si="417"/>
        <v>104.61</v>
      </c>
      <c r="N3709" s="48">
        <f t="shared" si="418"/>
        <v>106.4</v>
      </c>
      <c r="O3709" s="49">
        <f t="shared" ca="1" si="421"/>
        <v>10154100</v>
      </c>
    </row>
    <row r="3710" spans="1:15" x14ac:dyDescent="0.25">
      <c r="A3710">
        <v>3695</v>
      </c>
      <c r="B3710" s="93">
        <v>36826</v>
      </c>
      <c r="C3710" s="48">
        <v>137.875</v>
      </c>
      <c r="D3710" s="48">
        <v>139.281204</v>
      </c>
      <c r="E3710" s="48">
        <v>136.625</v>
      </c>
      <c r="F3710" s="48">
        <v>139.281204</v>
      </c>
      <c r="G3710" s="49">
        <v>9762900</v>
      </c>
      <c r="H3710" s="48">
        <v>105.45685400000001</v>
      </c>
      <c r="I3710" s="52">
        <f t="shared" si="419"/>
        <v>0.75715064898491258</v>
      </c>
      <c r="J3710" s="52">
        <f t="shared" ca="1" si="420"/>
        <v>1</v>
      </c>
      <c r="K3710" s="48">
        <f t="shared" si="415"/>
        <v>104.39</v>
      </c>
      <c r="L3710" s="48">
        <f t="shared" si="416"/>
        <v>105.46</v>
      </c>
      <c r="M3710" s="48">
        <f t="shared" si="417"/>
        <v>103.45</v>
      </c>
      <c r="N3710" s="48">
        <f t="shared" si="418"/>
        <v>105.46</v>
      </c>
      <c r="O3710" s="49">
        <f t="shared" ca="1" si="421"/>
        <v>9762900</v>
      </c>
    </row>
    <row r="3711" spans="1:15" x14ac:dyDescent="0.25">
      <c r="A3711">
        <v>3696</v>
      </c>
      <c r="B3711" s="93">
        <v>36825</v>
      </c>
      <c r="C3711" s="48">
        <v>137.125</v>
      </c>
      <c r="D3711" s="48">
        <v>137.656204</v>
      </c>
      <c r="E3711" s="48">
        <v>134.031204</v>
      </c>
      <c r="F3711" s="48">
        <v>136.6875</v>
      </c>
      <c r="G3711" s="49">
        <v>9345800</v>
      </c>
      <c r="H3711" s="48">
        <v>103.49302900000001</v>
      </c>
      <c r="I3711" s="52">
        <f t="shared" si="419"/>
        <v>0.75715064654778241</v>
      </c>
      <c r="J3711" s="52">
        <f t="shared" ca="1" si="420"/>
        <v>1</v>
      </c>
      <c r="K3711" s="48">
        <f t="shared" si="415"/>
        <v>103.82</v>
      </c>
      <c r="L3711" s="48">
        <f t="shared" si="416"/>
        <v>104.23</v>
      </c>
      <c r="M3711" s="48">
        <f t="shared" si="417"/>
        <v>101.48</v>
      </c>
      <c r="N3711" s="48">
        <f t="shared" si="418"/>
        <v>103.49</v>
      </c>
      <c r="O3711" s="49">
        <f t="shared" ca="1" si="421"/>
        <v>9345800</v>
      </c>
    </row>
    <row r="3712" spans="1:15" x14ac:dyDescent="0.25">
      <c r="A3712">
        <v>3697</v>
      </c>
      <c r="B3712" s="93">
        <v>36824</v>
      </c>
      <c r="C3712" s="48">
        <v>138.75</v>
      </c>
      <c r="D3712" s="48">
        <v>139.5625</v>
      </c>
      <c r="E3712" s="48">
        <v>136.125</v>
      </c>
      <c r="F3712" s="48">
        <v>136.3125</v>
      </c>
      <c r="G3712" s="49">
        <v>9137600</v>
      </c>
      <c r="H3712" s="48">
        <v>103.209098</v>
      </c>
      <c r="I3712" s="52">
        <f t="shared" si="419"/>
        <v>0.75715065016047678</v>
      </c>
      <c r="J3712" s="52">
        <f t="shared" ca="1" si="420"/>
        <v>1</v>
      </c>
      <c r="K3712" s="48">
        <f t="shared" si="415"/>
        <v>105.05</v>
      </c>
      <c r="L3712" s="48">
        <f t="shared" si="416"/>
        <v>105.67</v>
      </c>
      <c r="M3712" s="48">
        <f t="shared" si="417"/>
        <v>103.07</v>
      </c>
      <c r="N3712" s="48">
        <f t="shared" si="418"/>
        <v>103.21</v>
      </c>
      <c r="O3712" s="49">
        <f t="shared" ca="1" si="421"/>
        <v>9137600</v>
      </c>
    </row>
    <row r="3713" spans="1:15" x14ac:dyDescent="0.25">
      <c r="A3713">
        <v>3698</v>
      </c>
      <c r="B3713" s="93">
        <v>36823</v>
      </c>
      <c r="C3713" s="48">
        <v>140.968704</v>
      </c>
      <c r="D3713" s="48">
        <v>141.9375</v>
      </c>
      <c r="E3713" s="48">
        <v>139</v>
      </c>
      <c r="F3713" s="48">
        <v>139.593704</v>
      </c>
      <c r="G3713" s="49">
        <v>5750700</v>
      </c>
      <c r="H3713" s="48">
        <v>105.69346400000001</v>
      </c>
      <c r="I3713" s="52">
        <f t="shared" si="419"/>
        <v>0.7571506520093485</v>
      </c>
      <c r="J3713" s="52">
        <f t="shared" ca="1" si="420"/>
        <v>1</v>
      </c>
      <c r="K3713" s="48">
        <f t="shared" si="415"/>
        <v>106.73</v>
      </c>
      <c r="L3713" s="48">
        <f t="shared" si="416"/>
        <v>107.47</v>
      </c>
      <c r="M3713" s="48">
        <f t="shared" si="417"/>
        <v>105.24</v>
      </c>
      <c r="N3713" s="48">
        <f t="shared" si="418"/>
        <v>105.69</v>
      </c>
      <c r="O3713" s="49">
        <f t="shared" ca="1" si="421"/>
        <v>5750700</v>
      </c>
    </row>
    <row r="3714" spans="1:15" x14ac:dyDescent="0.25">
      <c r="A3714">
        <v>3699</v>
      </c>
      <c r="B3714" s="93">
        <v>36822</v>
      </c>
      <c r="C3714" s="48">
        <v>139.9375</v>
      </c>
      <c r="D3714" s="48">
        <v>141.031204</v>
      </c>
      <c r="E3714" s="48">
        <v>138.9375</v>
      </c>
      <c r="F3714" s="48">
        <v>140.531204</v>
      </c>
      <c r="G3714" s="49">
        <v>5290000</v>
      </c>
      <c r="H3714" s="48">
        <v>106.40329300000001</v>
      </c>
      <c r="I3714" s="52">
        <f t="shared" si="419"/>
        <v>0.75715065388609348</v>
      </c>
      <c r="J3714" s="52">
        <f t="shared" ca="1" si="420"/>
        <v>1</v>
      </c>
      <c r="K3714" s="48">
        <f t="shared" si="415"/>
        <v>105.95</v>
      </c>
      <c r="L3714" s="48">
        <f t="shared" si="416"/>
        <v>106.78</v>
      </c>
      <c r="M3714" s="48">
        <f t="shared" si="417"/>
        <v>105.2</v>
      </c>
      <c r="N3714" s="48">
        <f t="shared" si="418"/>
        <v>106.4</v>
      </c>
      <c r="O3714" s="49">
        <f t="shared" ca="1" si="421"/>
        <v>5290000</v>
      </c>
    </row>
    <row r="3715" spans="1:15" x14ac:dyDescent="0.25">
      <c r="A3715">
        <v>3700</v>
      </c>
      <c r="B3715" s="93">
        <v>36819</v>
      </c>
      <c r="C3715" s="48">
        <v>138.375</v>
      </c>
      <c r="D3715" s="48">
        <v>141.1875</v>
      </c>
      <c r="E3715" s="48">
        <v>138.375</v>
      </c>
      <c r="F3715" s="48">
        <v>139.906204</v>
      </c>
      <c r="G3715" s="49">
        <v>7373500</v>
      </c>
      <c r="H3715" s="48">
        <v>105.93007299999999</v>
      </c>
      <c r="I3715" s="52">
        <f t="shared" si="419"/>
        <v>0.75715064787262754</v>
      </c>
      <c r="J3715" s="52">
        <f t="shared" ca="1" si="420"/>
        <v>1</v>
      </c>
      <c r="K3715" s="48">
        <f t="shared" si="415"/>
        <v>104.77</v>
      </c>
      <c r="L3715" s="48">
        <f t="shared" si="416"/>
        <v>106.9</v>
      </c>
      <c r="M3715" s="48">
        <f t="shared" si="417"/>
        <v>104.77</v>
      </c>
      <c r="N3715" s="48">
        <f t="shared" si="418"/>
        <v>105.93</v>
      </c>
      <c r="O3715" s="49">
        <f t="shared" ca="1" si="421"/>
        <v>7373500</v>
      </c>
    </row>
    <row r="3716" spans="1:15" x14ac:dyDescent="0.25">
      <c r="A3716">
        <v>3701</v>
      </c>
      <c r="B3716" s="93">
        <v>36818</v>
      </c>
      <c r="C3716" s="48">
        <v>136.843704</v>
      </c>
      <c r="D3716" s="48">
        <v>139.45309399999999</v>
      </c>
      <c r="E3716" s="48">
        <v>136.4375</v>
      </c>
      <c r="F3716" s="48">
        <v>139.3125</v>
      </c>
      <c r="G3716" s="49">
        <v>8767300</v>
      </c>
      <c r="H3716" s="48">
        <v>105.48054999999999</v>
      </c>
      <c r="I3716" s="52">
        <f t="shared" si="419"/>
        <v>0.75715065051592634</v>
      </c>
      <c r="J3716" s="52">
        <f t="shared" ca="1" si="420"/>
        <v>1</v>
      </c>
      <c r="K3716" s="48">
        <f t="shared" si="415"/>
        <v>103.61</v>
      </c>
      <c r="L3716" s="48">
        <f t="shared" si="416"/>
        <v>105.59</v>
      </c>
      <c r="M3716" s="48">
        <f t="shared" si="417"/>
        <v>103.3</v>
      </c>
      <c r="N3716" s="48">
        <f t="shared" si="418"/>
        <v>105.48</v>
      </c>
      <c r="O3716" s="49">
        <f t="shared" ca="1" si="421"/>
        <v>8767300</v>
      </c>
    </row>
    <row r="3717" spans="1:15" x14ac:dyDescent="0.25">
      <c r="A3717">
        <v>3702</v>
      </c>
      <c r="B3717" s="93">
        <v>36817</v>
      </c>
      <c r="C3717" s="48">
        <v>132.625</v>
      </c>
      <c r="D3717" s="48">
        <v>136.125</v>
      </c>
      <c r="E3717" s="48">
        <v>130.156204</v>
      </c>
      <c r="F3717" s="48">
        <v>134.25</v>
      </c>
      <c r="G3717" s="49">
        <v>10897300</v>
      </c>
      <c r="H3717" s="48">
        <v>101.647475</v>
      </c>
      <c r="I3717" s="52">
        <f t="shared" si="419"/>
        <v>0.75715065176908747</v>
      </c>
      <c r="J3717" s="52">
        <f t="shared" ca="1" si="420"/>
        <v>1</v>
      </c>
      <c r="K3717" s="48">
        <f t="shared" si="415"/>
        <v>100.42</v>
      </c>
      <c r="L3717" s="48">
        <f t="shared" si="416"/>
        <v>103.07</v>
      </c>
      <c r="M3717" s="48">
        <f t="shared" si="417"/>
        <v>98.55</v>
      </c>
      <c r="N3717" s="48">
        <f t="shared" si="418"/>
        <v>101.65</v>
      </c>
      <c r="O3717" s="49">
        <f t="shared" ca="1" si="421"/>
        <v>10897300</v>
      </c>
    </row>
    <row r="3718" spans="1:15" x14ac:dyDescent="0.25">
      <c r="A3718">
        <v>3703</v>
      </c>
      <c r="B3718" s="93">
        <v>36816</v>
      </c>
      <c r="C3718" s="48">
        <v>138.4375</v>
      </c>
      <c r="D3718" s="48">
        <v>138.5625</v>
      </c>
      <c r="E3718" s="48">
        <v>134.406204</v>
      </c>
      <c r="F3718" s="48">
        <v>134.75</v>
      </c>
      <c r="G3718" s="49">
        <v>7831700</v>
      </c>
      <c r="H3718" s="48">
        <v>102.02605</v>
      </c>
      <c r="I3718" s="52">
        <f t="shared" si="419"/>
        <v>0.75715064935064935</v>
      </c>
      <c r="J3718" s="52">
        <f t="shared" ca="1" si="420"/>
        <v>1</v>
      </c>
      <c r="K3718" s="48">
        <f t="shared" si="415"/>
        <v>104.82</v>
      </c>
      <c r="L3718" s="48">
        <f t="shared" si="416"/>
        <v>104.91</v>
      </c>
      <c r="M3718" s="48">
        <f t="shared" si="417"/>
        <v>101.77</v>
      </c>
      <c r="N3718" s="48">
        <f t="shared" si="418"/>
        <v>102.03</v>
      </c>
      <c r="O3718" s="49">
        <f t="shared" ca="1" si="421"/>
        <v>7831700</v>
      </c>
    </row>
    <row r="3719" spans="1:15" x14ac:dyDescent="0.25">
      <c r="A3719">
        <v>3704</v>
      </c>
      <c r="B3719" s="93">
        <v>36815</v>
      </c>
      <c r="C3719" s="48">
        <v>137.406204</v>
      </c>
      <c r="D3719" s="48">
        <v>138.23429899999999</v>
      </c>
      <c r="E3719" s="48">
        <v>136.6875</v>
      </c>
      <c r="F3719" s="48">
        <v>138.1875</v>
      </c>
      <c r="G3719" s="49">
        <v>5659000</v>
      </c>
      <c r="H3719" s="48">
        <v>104.628755</v>
      </c>
      <c r="I3719" s="52">
        <f t="shared" si="419"/>
        <v>0.75715064676616917</v>
      </c>
      <c r="J3719" s="52">
        <f t="shared" ca="1" si="420"/>
        <v>1</v>
      </c>
      <c r="K3719" s="48">
        <f t="shared" si="415"/>
        <v>104.04</v>
      </c>
      <c r="L3719" s="48">
        <f t="shared" si="416"/>
        <v>104.66</v>
      </c>
      <c r="M3719" s="48">
        <f t="shared" si="417"/>
        <v>103.49</v>
      </c>
      <c r="N3719" s="48">
        <f t="shared" si="418"/>
        <v>104.63</v>
      </c>
      <c r="O3719" s="49">
        <f t="shared" ca="1" si="421"/>
        <v>5659000</v>
      </c>
    </row>
    <row r="3720" spans="1:15" x14ac:dyDescent="0.25">
      <c r="A3720">
        <v>3705</v>
      </c>
      <c r="B3720" s="93">
        <v>36812</v>
      </c>
      <c r="C3720" s="48">
        <v>132.9375</v>
      </c>
      <c r="D3720" s="48">
        <v>137.656204</v>
      </c>
      <c r="E3720" s="48">
        <v>132.875</v>
      </c>
      <c r="F3720" s="48">
        <v>137.5625</v>
      </c>
      <c r="G3720" s="49">
        <v>11778800</v>
      </c>
      <c r="H3720" s="48">
        <v>104.155536</v>
      </c>
      <c r="I3720" s="52">
        <f t="shared" si="419"/>
        <v>0.75715064788732389</v>
      </c>
      <c r="J3720" s="52">
        <f t="shared" ca="1" si="420"/>
        <v>1</v>
      </c>
      <c r="K3720" s="48">
        <f t="shared" si="415"/>
        <v>100.65</v>
      </c>
      <c r="L3720" s="48">
        <f t="shared" si="416"/>
        <v>104.23</v>
      </c>
      <c r="M3720" s="48">
        <f t="shared" si="417"/>
        <v>100.61</v>
      </c>
      <c r="N3720" s="48">
        <f t="shared" si="418"/>
        <v>104.16</v>
      </c>
      <c r="O3720" s="49">
        <f t="shared" ca="1" si="421"/>
        <v>11778800</v>
      </c>
    </row>
    <row r="3721" spans="1:15" x14ac:dyDescent="0.25">
      <c r="A3721">
        <v>3706</v>
      </c>
      <c r="B3721" s="93">
        <v>36811</v>
      </c>
      <c r="C3721" s="48">
        <v>137.281204</v>
      </c>
      <c r="D3721" s="48">
        <v>137.593704</v>
      </c>
      <c r="E3721" s="48">
        <v>132.781204</v>
      </c>
      <c r="F3721" s="48">
        <v>133.125</v>
      </c>
      <c r="G3721" s="49">
        <v>12336900</v>
      </c>
      <c r="H3721" s="48">
        <v>100.79568</v>
      </c>
      <c r="I3721" s="52">
        <f t="shared" si="419"/>
        <v>0.757150647887324</v>
      </c>
      <c r="J3721" s="52">
        <f t="shared" ca="1" si="420"/>
        <v>1</v>
      </c>
      <c r="K3721" s="48">
        <f t="shared" si="415"/>
        <v>103.94</v>
      </c>
      <c r="L3721" s="48">
        <f t="shared" si="416"/>
        <v>104.18</v>
      </c>
      <c r="M3721" s="48">
        <f t="shared" si="417"/>
        <v>100.54</v>
      </c>
      <c r="N3721" s="48">
        <f t="shared" si="418"/>
        <v>100.8</v>
      </c>
      <c r="O3721" s="49">
        <f t="shared" ca="1" si="421"/>
        <v>12336900</v>
      </c>
    </row>
    <row r="3722" spans="1:15" x14ac:dyDescent="0.25">
      <c r="A3722">
        <v>3707</v>
      </c>
      <c r="B3722" s="93">
        <v>36810</v>
      </c>
      <c r="C3722" s="48">
        <v>137.625</v>
      </c>
      <c r="D3722" s="48">
        <v>138.625</v>
      </c>
      <c r="E3722" s="48">
        <v>135.125</v>
      </c>
      <c r="F3722" s="48">
        <v>136.531204</v>
      </c>
      <c r="G3722" s="49">
        <v>10346000</v>
      </c>
      <c r="H3722" s="48">
        <v>103.37469</v>
      </c>
      <c r="I3722" s="52">
        <f t="shared" si="419"/>
        <v>0.75715065107021251</v>
      </c>
      <c r="J3722" s="52">
        <f t="shared" ca="1" si="420"/>
        <v>1</v>
      </c>
      <c r="K3722" s="48">
        <f t="shared" si="415"/>
        <v>104.2</v>
      </c>
      <c r="L3722" s="48">
        <f t="shared" si="416"/>
        <v>104.96</v>
      </c>
      <c r="M3722" s="48">
        <f t="shared" si="417"/>
        <v>102.31</v>
      </c>
      <c r="N3722" s="48">
        <f t="shared" si="418"/>
        <v>103.37</v>
      </c>
      <c r="O3722" s="49">
        <f t="shared" ca="1" si="421"/>
        <v>10346000</v>
      </c>
    </row>
    <row r="3723" spans="1:15" x14ac:dyDescent="0.25">
      <c r="A3723">
        <v>3708</v>
      </c>
      <c r="B3723" s="93">
        <v>36809</v>
      </c>
      <c r="C3723" s="48">
        <v>140.093704</v>
      </c>
      <c r="D3723" s="48">
        <v>141.25</v>
      </c>
      <c r="E3723" s="48">
        <v>137.6875</v>
      </c>
      <c r="F3723" s="48">
        <v>137.6875</v>
      </c>
      <c r="G3723" s="49">
        <v>6104700</v>
      </c>
      <c r="H3723" s="48">
        <v>104.25018</v>
      </c>
      <c r="I3723" s="52">
        <f t="shared" si="419"/>
        <v>0.75715064911484342</v>
      </c>
      <c r="J3723" s="52">
        <f t="shared" ca="1" si="420"/>
        <v>1</v>
      </c>
      <c r="K3723" s="48">
        <f t="shared" si="415"/>
        <v>106.07</v>
      </c>
      <c r="L3723" s="48">
        <f t="shared" si="416"/>
        <v>106.95</v>
      </c>
      <c r="M3723" s="48">
        <f t="shared" si="417"/>
        <v>104.25</v>
      </c>
      <c r="N3723" s="48">
        <f t="shared" si="418"/>
        <v>104.25</v>
      </c>
      <c r="O3723" s="49">
        <f t="shared" ca="1" si="421"/>
        <v>6104700</v>
      </c>
    </row>
    <row r="3724" spans="1:15" x14ac:dyDescent="0.25">
      <c r="A3724">
        <v>3709</v>
      </c>
      <c r="B3724" s="93">
        <v>36808</v>
      </c>
      <c r="C3724" s="48">
        <v>141.3125</v>
      </c>
      <c r="D3724" s="48">
        <v>141.3125</v>
      </c>
      <c r="E3724" s="48">
        <v>139.375</v>
      </c>
      <c r="F3724" s="48">
        <v>140</v>
      </c>
      <c r="G3724" s="49">
        <v>4508000</v>
      </c>
      <c r="H3724" s="48">
        <v>106.001091</v>
      </c>
      <c r="I3724" s="52">
        <f t="shared" si="419"/>
        <v>0.75715065000000004</v>
      </c>
      <c r="J3724" s="52">
        <f t="shared" ca="1" si="420"/>
        <v>1</v>
      </c>
      <c r="K3724" s="48">
        <f t="shared" si="415"/>
        <v>106.99</v>
      </c>
      <c r="L3724" s="48">
        <f t="shared" si="416"/>
        <v>106.99</v>
      </c>
      <c r="M3724" s="48">
        <f t="shared" si="417"/>
        <v>105.53</v>
      </c>
      <c r="N3724" s="48">
        <f t="shared" si="418"/>
        <v>106</v>
      </c>
      <c r="O3724" s="49">
        <f t="shared" ca="1" si="421"/>
        <v>4508000</v>
      </c>
    </row>
    <row r="3725" spans="1:15" x14ac:dyDescent="0.25">
      <c r="A3725">
        <v>3710</v>
      </c>
      <c r="B3725" s="93">
        <v>36805</v>
      </c>
      <c r="C3725" s="48">
        <v>143.875</v>
      </c>
      <c r="D3725" s="48">
        <v>144.64059399999999</v>
      </c>
      <c r="E3725" s="48">
        <v>139.75</v>
      </c>
      <c r="F3725" s="48">
        <v>141.0625</v>
      </c>
      <c r="G3725" s="49">
        <v>10014900</v>
      </c>
      <c r="H3725" s="48">
        <v>106.805564</v>
      </c>
      <c r="I3725" s="52">
        <f t="shared" si="419"/>
        <v>0.75715065307930884</v>
      </c>
      <c r="J3725" s="52">
        <f t="shared" ca="1" si="420"/>
        <v>1</v>
      </c>
      <c r="K3725" s="48">
        <f t="shared" si="415"/>
        <v>108.94</v>
      </c>
      <c r="L3725" s="48">
        <f t="shared" si="416"/>
        <v>109.51</v>
      </c>
      <c r="M3725" s="48">
        <f t="shared" si="417"/>
        <v>105.81</v>
      </c>
      <c r="N3725" s="48">
        <f t="shared" si="418"/>
        <v>106.81</v>
      </c>
      <c r="O3725" s="49">
        <f t="shared" ca="1" si="421"/>
        <v>10014900</v>
      </c>
    </row>
    <row r="3726" spans="1:15" x14ac:dyDescent="0.25">
      <c r="A3726">
        <v>3711</v>
      </c>
      <c r="B3726" s="93">
        <v>36804</v>
      </c>
      <c r="C3726" s="48">
        <v>143.406204</v>
      </c>
      <c r="D3726" s="48">
        <v>144.843704</v>
      </c>
      <c r="E3726" s="48">
        <v>143.3125</v>
      </c>
      <c r="F3726" s="48">
        <v>144.1875</v>
      </c>
      <c r="G3726" s="49">
        <v>4566900</v>
      </c>
      <c r="H3726" s="48">
        <v>109.17165900000001</v>
      </c>
      <c r="I3726" s="52">
        <f t="shared" si="419"/>
        <v>0.7571506475942783</v>
      </c>
      <c r="J3726" s="52">
        <f t="shared" ca="1" si="420"/>
        <v>1</v>
      </c>
      <c r="K3726" s="48">
        <f t="shared" si="415"/>
        <v>108.58</v>
      </c>
      <c r="L3726" s="48">
        <f t="shared" si="416"/>
        <v>109.67</v>
      </c>
      <c r="M3726" s="48">
        <f t="shared" si="417"/>
        <v>108.51</v>
      </c>
      <c r="N3726" s="48">
        <f t="shared" si="418"/>
        <v>109.17</v>
      </c>
      <c r="O3726" s="49">
        <f t="shared" ca="1" si="421"/>
        <v>4566900</v>
      </c>
    </row>
    <row r="3727" spans="1:15" x14ac:dyDescent="0.25">
      <c r="A3727">
        <v>3712</v>
      </c>
      <c r="B3727" s="93">
        <v>36803</v>
      </c>
      <c r="C3727" s="48">
        <v>142.875</v>
      </c>
      <c r="D3727" s="48">
        <v>144.25</v>
      </c>
      <c r="E3727" s="48">
        <v>141.75</v>
      </c>
      <c r="F3727" s="48">
        <v>143.6875</v>
      </c>
      <c r="G3727" s="49">
        <v>6148900</v>
      </c>
      <c r="H3727" s="48">
        <v>108.79308399999999</v>
      </c>
      <c r="I3727" s="52">
        <f t="shared" si="419"/>
        <v>0.75715064984775982</v>
      </c>
      <c r="J3727" s="52">
        <f t="shared" ca="1" si="420"/>
        <v>1</v>
      </c>
      <c r="K3727" s="48">
        <f t="shared" si="415"/>
        <v>108.18</v>
      </c>
      <c r="L3727" s="48">
        <f t="shared" si="416"/>
        <v>109.22</v>
      </c>
      <c r="M3727" s="48">
        <f t="shared" si="417"/>
        <v>107.33</v>
      </c>
      <c r="N3727" s="48">
        <f t="shared" si="418"/>
        <v>108.79</v>
      </c>
      <c r="O3727" s="49">
        <f t="shared" ca="1" si="421"/>
        <v>6148900</v>
      </c>
    </row>
    <row r="3728" spans="1:15" x14ac:dyDescent="0.25">
      <c r="A3728">
        <v>3713</v>
      </c>
      <c r="B3728" s="93">
        <v>36802</v>
      </c>
      <c r="C3728" s="48">
        <v>144.531204</v>
      </c>
      <c r="D3728" s="48">
        <v>145.75</v>
      </c>
      <c r="E3728" s="48">
        <v>142.281204</v>
      </c>
      <c r="F3728" s="48">
        <v>142.5</v>
      </c>
      <c r="G3728" s="49">
        <v>9347200</v>
      </c>
      <c r="H3728" s="48">
        <v>107.893968</v>
      </c>
      <c r="I3728" s="52">
        <f t="shared" si="419"/>
        <v>0.75715065263157899</v>
      </c>
      <c r="J3728" s="52">
        <f t="shared" ca="1" si="420"/>
        <v>1</v>
      </c>
      <c r="K3728" s="48">
        <f t="shared" ref="K3728:K3791" si="422">ROUND($I3728*C3728,2)</f>
        <v>109.43</v>
      </c>
      <c r="L3728" s="48">
        <f t="shared" ref="L3728:L3791" si="423">ROUND($I3728*D3728,2)</f>
        <v>110.35</v>
      </c>
      <c r="M3728" s="48">
        <f t="shared" ref="M3728:M3791" si="424">ROUND($I3728*E3728,2)</f>
        <v>107.73</v>
      </c>
      <c r="N3728" s="48">
        <f t="shared" ref="N3728:N3791" si="425">ROUND($I3728*F3728,2)</f>
        <v>107.89</v>
      </c>
      <c r="O3728" s="49">
        <f t="shared" ca="1" si="421"/>
        <v>9347200</v>
      </c>
    </row>
    <row r="3729" spans="1:15" x14ac:dyDescent="0.25">
      <c r="A3729">
        <v>3714</v>
      </c>
      <c r="B3729" s="93">
        <v>36801</v>
      </c>
      <c r="C3729" s="48">
        <v>144.281204</v>
      </c>
      <c r="D3729" s="48">
        <v>144.906204</v>
      </c>
      <c r="E3729" s="48">
        <v>143.14059399999999</v>
      </c>
      <c r="F3729" s="48">
        <v>143.843704</v>
      </c>
      <c r="G3729" s="49">
        <v>5517800</v>
      </c>
      <c r="H3729" s="48">
        <v>108.911354</v>
      </c>
      <c r="I3729" s="52">
        <f t="shared" si="419"/>
        <v>0.75715065012508298</v>
      </c>
      <c r="J3729" s="52">
        <f t="shared" ca="1" si="420"/>
        <v>1</v>
      </c>
      <c r="K3729" s="48">
        <f t="shared" si="422"/>
        <v>109.24</v>
      </c>
      <c r="L3729" s="48">
        <f t="shared" si="423"/>
        <v>109.72</v>
      </c>
      <c r="M3729" s="48">
        <f t="shared" si="424"/>
        <v>108.38</v>
      </c>
      <c r="N3729" s="48">
        <f t="shared" si="425"/>
        <v>108.91</v>
      </c>
      <c r="O3729" s="49">
        <f t="shared" ca="1" si="421"/>
        <v>5517800</v>
      </c>
    </row>
    <row r="3730" spans="1:15" x14ac:dyDescent="0.25">
      <c r="A3730">
        <v>3715</v>
      </c>
      <c r="B3730" s="93">
        <v>36798</v>
      </c>
      <c r="C3730" s="48">
        <v>145.468704</v>
      </c>
      <c r="D3730" s="48">
        <v>145.968704</v>
      </c>
      <c r="E3730" s="48">
        <v>143.625</v>
      </c>
      <c r="F3730" s="48">
        <v>143.625</v>
      </c>
      <c r="G3730" s="49">
        <v>9333600</v>
      </c>
      <c r="H3730" s="48">
        <v>108.745762</v>
      </c>
      <c r="I3730" s="52">
        <f t="shared" ref="I3730:I3793" si="426">H3730/F3730</f>
        <v>0.75715064926022624</v>
      </c>
      <c r="J3730" s="52">
        <f t="shared" ref="J3730:J3793" ca="1" si="427">INDEX(OFFSET($T$15,0,0,$S$13+1,1),MATCH(B3730,OFFSET($Q$15,0,0,$S$13+1,1),-1))</f>
        <v>1</v>
      </c>
      <c r="K3730" s="48">
        <f t="shared" si="422"/>
        <v>110.14</v>
      </c>
      <c r="L3730" s="48">
        <f t="shared" si="423"/>
        <v>110.52</v>
      </c>
      <c r="M3730" s="48">
        <f t="shared" si="424"/>
        <v>108.75</v>
      </c>
      <c r="N3730" s="48">
        <f t="shared" si="425"/>
        <v>108.75</v>
      </c>
      <c r="O3730" s="49">
        <f t="shared" ref="O3730:O3793" ca="1" si="428">G3730*J3730</f>
        <v>9333600</v>
      </c>
    </row>
    <row r="3731" spans="1:15" x14ac:dyDescent="0.25">
      <c r="A3731">
        <v>3716</v>
      </c>
      <c r="B3731" s="93">
        <v>36797</v>
      </c>
      <c r="C3731" s="48">
        <v>143.1875</v>
      </c>
      <c r="D3731" s="48">
        <v>146.32809399999999</v>
      </c>
      <c r="E3731" s="48">
        <v>142.89059399999999</v>
      </c>
      <c r="F3731" s="48">
        <v>145</v>
      </c>
      <c r="G3731" s="49">
        <v>7036400</v>
      </c>
      <c r="H3731" s="48">
        <v>109.786844</v>
      </c>
      <c r="I3731" s="52">
        <f t="shared" si="426"/>
        <v>0.75715064827586209</v>
      </c>
      <c r="J3731" s="52">
        <f t="shared" ca="1" si="427"/>
        <v>1</v>
      </c>
      <c r="K3731" s="48">
        <f t="shared" si="422"/>
        <v>108.41</v>
      </c>
      <c r="L3731" s="48">
        <f t="shared" si="423"/>
        <v>110.79</v>
      </c>
      <c r="M3731" s="48">
        <f t="shared" si="424"/>
        <v>108.19</v>
      </c>
      <c r="N3731" s="48">
        <f t="shared" si="425"/>
        <v>109.79</v>
      </c>
      <c r="O3731" s="49">
        <f t="shared" ca="1" si="428"/>
        <v>7036400</v>
      </c>
    </row>
    <row r="3732" spans="1:15" x14ac:dyDescent="0.25">
      <c r="A3732">
        <v>3717</v>
      </c>
      <c r="B3732" s="93">
        <v>36796</v>
      </c>
      <c r="C3732" s="48">
        <v>143.5625</v>
      </c>
      <c r="D3732" s="48">
        <v>143.968704</v>
      </c>
      <c r="E3732" s="48">
        <v>142.125</v>
      </c>
      <c r="F3732" s="48">
        <v>143.156204</v>
      </c>
      <c r="G3732" s="49">
        <v>7186200</v>
      </c>
      <c r="H3732" s="48">
        <v>108.39081299999999</v>
      </c>
      <c r="I3732" s="52">
        <f t="shared" si="426"/>
        <v>0.75715065062775755</v>
      </c>
      <c r="J3732" s="52">
        <f t="shared" ca="1" si="427"/>
        <v>1</v>
      </c>
      <c r="K3732" s="48">
        <f t="shared" si="422"/>
        <v>108.7</v>
      </c>
      <c r="L3732" s="48">
        <f t="shared" si="423"/>
        <v>109.01</v>
      </c>
      <c r="M3732" s="48">
        <f t="shared" si="424"/>
        <v>107.61</v>
      </c>
      <c r="N3732" s="48">
        <f t="shared" si="425"/>
        <v>108.39</v>
      </c>
      <c r="O3732" s="49">
        <f t="shared" ca="1" si="428"/>
        <v>7186200</v>
      </c>
    </row>
    <row r="3733" spans="1:15" x14ac:dyDescent="0.25">
      <c r="A3733">
        <v>3718</v>
      </c>
      <c r="B3733" s="93">
        <v>36795</v>
      </c>
      <c r="C3733" s="48">
        <v>144.375</v>
      </c>
      <c r="D3733" s="48">
        <v>145</v>
      </c>
      <c r="E3733" s="48">
        <v>142.406204</v>
      </c>
      <c r="F3733" s="48">
        <v>142.406204</v>
      </c>
      <c r="G3733" s="49">
        <v>5302400</v>
      </c>
      <c r="H3733" s="48">
        <v>107.82295000000001</v>
      </c>
      <c r="I3733" s="52">
        <f t="shared" si="426"/>
        <v>0.75715065054328679</v>
      </c>
      <c r="J3733" s="52">
        <f t="shared" ca="1" si="427"/>
        <v>1</v>
      </c>
      <c r="K3733" s="48">
        <f t="shared" si="422"/>
        <v>109.31</v>
      </c>
      <c r="L3733" s="48">
        <f t="shared" si="423"/>
        <v>109.79</v>
      </c>
      <c r="M3733" s="48">
        <f t="shared" si="424"/>
        <v>107.82</v>
      </c>
      <c r="N3733" s="48">
        <f t="shared" si="425"/>
        <v>107.82</v>
      </c>
      <c r="O3733" s="49">
        <f t="shared" ca="1" si="428"/>
        <v>5302400</v>
      </c>
    </row>
    <row r="3734" spans="1:15" x14ac:dyDescent="0.25">
      <c r="A3734">
        <v>3719</v>
      </c>
      <c r="B3734" s="93">
        <v>36794</v>
      </c>
      <c r="C3734" s="48">
        <v>145.9375</v>
      </c>
      <c r="D3734" s="48">
        <v>146.0625</v>
      </c>
      <c r="E3734" s="48">
        <v>143.718704</v>
      </c>
      <c r="F3734" s="48">
        <v>144.25</v>
      </c>
      <c r="G3734" s="49">
        <v>9726300</v>
      </c>
      <c r="H3734" s="48">
        <v>109.218981</v>
      </c>
      <c r="I3734" s="52">
        <f t="shared" si="426"/>
        <v>0.75715064818024258</v>
      </c>
      <c r="J3734" s="52">
        <f t="shared" ca="1" si="427"/>
        <v>1</v>
      </c>
      <c r="K3734" s="48">
        <f t="shared" si="422"/>
        <v>110.5</v>
      </c>
      <c r="L3734" s="48">
        <f t="shared" si="423"/>
        <v>110.59</v>
      </c>
      <c r="M3734" s="48">
        <f t="shared" si="424"/>
        <v>108.82</v>
      </c>
      <c r="N3734" s="48">
        <f t="shared" si="425"/>
        <v>109.22</v>
      </c>
      <c r="O3734" s="49">
        <f t="shared" ca="1" si="428"/>
        <v>9726300</v>
      </c>
    </row>
    <row r="3735" spans="1:15" x14ac:dyDescent="0.25">
      <c r="A3735">
        <v>3720</v>
      </c>
      <c r="B3735" s="93">
        <v>36791</v>
      </c>
      <c r="C3735" s="48">
        <v>142.625</v>
      </c>
      <c r="D3735" s="48">
        <v>145.3125</v>
      </c>
      <c r="E3735" s="48">
        <v>142.42179899999999</v>
      </c>
      <c r="F3735" s="48">
        <v>145.281204</v>
      </c>
      <c r="G3735" s="49">
        <v>7791300</v>
      </c>
      <c r="H3735" s="48">
        <v>109.999758</v>
      </c>
      <c r="I3735" s="52">
        <f t="shared" si="426"/>
        <v>0.75715064971515511</v>
      </c>
      <c r="J3735" s="52">
        <f t="shared" ca="1" si="427"/>
        <v>1</v>
      </c>
      <c r="K3735" s="48">
        <f t="shared" si="422"/>
        <v>107.99</v>
      </c>
      <c r="L3735" s="48">
        <f t="shared" si="423"/>
        <v>110.02</v>
      </c>
      <c r="M3735" s="48">
        <f t="shared" si="424"/>
        <v>107.83</v>
      </c>
      <c r="N3735" s="48">
        <f t="shared" si="425"/>
        <v>110</v>
      </c>
      <c r="O3735" s="49">
        <f t="shared" ca="1" si="428"/>
        <v>7791300</v>
      </c>
    </row>
    <row r="3736" spans="1:15" x14ac:dyDescent="0.25">
      <c r="A3736">
        <v>3721</v>
      </c>
      <c r="B3736" s="93">
        <v>36790</v>
      </c>
      <c r="C3736" s="48">
        <v>144.468704</v>
      </c>
      <c r="D3736" s="48">
        <v>145.5625</v>
      </c>
      <c r="E3736" s="48">
        <v>142.625</v>
      </c>
      <c r="F3736" s="48">
        <v>142.6875</v>
      </c>
      <c r="G3736" s="49">
        <v>5972300</v>
      </c>
      <c r="H3736" s="48">
        <v>108.035933</v>
      </c>
      <c r="I3736" s="52">
        <f t="shared" si="426"/>
        <v>0.75715064739378013</v>
      </c>
      <c r="J3736" s="52">
        <f t="shared" ca="1" si="427"/>
        <v>1</v>
      </c>
      <c r="K3736" s="48">
        <f t="shared" si="422"/>
        <v>109.38</v>
      </c>
      <c r="L3736" s="48">
        <f t="shared" si="423"/>
        <v>110.21</v>
      </c>
      <c r="M3736" s="48">
        <f t="shared" si="424"/>
        <v>107.99</v>
      </c>
      <c r="N3736" s="48">
        <f t="shared" si="425"/>
        <v>108.04</v>
      </c>
      <c r="O3736" s="49">
        <f t="shared" ca="1" si="428"/>
        <v>5972300</v>
      </c>
    </row>
    <row r="3737" spans="1:15" x14ac:dyDescent="0.25">
      <c r="A3737">
        <v>3722</v>
      </c>
      <c r="B3737" s="93">
        <v>36789</v>
      </c>
      <c r="C3737" s="48">
        <v>145.6875</v>
      </c>
      <c r="D3737" s="48">
        <v>146.031204</v>
      </c>
      <c r="E3737" s="48">
        <v>143.156204</v>
      </c>
      <c r="F3737" s="48">
        <v>144.89059399999999</v>
      </c>
      <c r="G3737" s="49">
        <v>6508100</v>
      </c>
      <c r="H3737" s="48">
        <v>109.704008</v>
      </c>
      <c r="I3737" s="52">
        <f t="shared" si="426"/>
        <v>0.75715065396170578</v>
      </c>
      <c r="J3737" s="52">
        <f t="shared" ca="1" si="427"/>
        <v>1</v>
      </c>
      <c r="K3737" s="48">
        <f t="shared" si="422"/>
        <v>110.31</v>
      </c>
      <c r="L3737" s="48">
        <f t="shared" si="423"/>
        <v>110.57</v>
      </c>
      <c r="M3737" s="48">
        <f t="shared" si="424"/>
        <v>108.39</v>
      </c>
      <c r="N3737" s="48">
        <f t="shared" si="425"/>
        <v>109.7</v>
      </c>
      <c r="O3737" s="49">
        <f t="shared" ca="1" si="428"/>
        <v>6508100</v>
      </c>
    </row>
    <row r="3738" spans="1:15" x14ac:dyDescent="0.25">
      <c r="A3738">
        <v>3723</v>
      </c>
      <c r="B3738" s="93">
        <v>36788</v>
      </c>
      <c r="C3738" s="48">
        <v>145.125</v>
      </c>
      <c r="D3738" s="48">
        <v>146.3125</v>
      </c>
      <c r="E3738" s="48">
        <v>144.70309399999999</v>
      </c>
      <c r="F3738" s="48">
        <v>145.968704</v>
      </c>
      <c r="G3738" s="49">
        <v>6588200</v>
      </c>
      <c r="H3738" s="48">
        <v>110.52029899999999</v>
      </c>
      <c r="I3738" s="52">
        <f t="shared" si="426"/>
        <v>0.75715064922409669</v>
      </c>
      <c r="J3738" s="52">
        <f t="shared" ca="1" si="427"/>
        <v>1</v>
      </c>
      <c r="K3738" s="48">
        <f t="shared" si="422"/>
        <v>109.88</v>
      </c>
      <c r="L3738" s="48">
        <f t="shared" si="423"/>
        <v>110.78</v>
      </c>
      <c r="M3738" s="48">
        <f t="shared" si="424"/>
        <v>109.56</v>
      </c>
      <c r="N3738" s="48">
        <f t="shared" si="425"/>
        <v>110.52</v>
      </c>
      <c r="O3738" s="49">
        <f t="shared" ca="1" si="428"/>
        <v>6588200</v>
      </c>
    </row>
    <row r="3739" spans="1:15" x14ac:dyDescent="0.25">
      <c r="A3739">
        <v>3724</v>
      </c>
      <c r="B3739" s="93">
        <v>36787</v>
      </c>
      <c r="C3739" s="48">
        <v>146.375</v>
      </c>
      <c r="D3739" s="48">
        <v>146.968704</v>
      </c>
      <c r="E3739" s="48">
        <v>144.20309399999999</v>
      </c>
      <c r="F3739" s="48">
        <v>144.656204</v>
      </c>
      <c r="G3739" s="49">
        <v>5109300</v>
      </c>
      <c r="H3739" s="48">
        <v>109.526539</v>
      </c>
      <c r="I3739" s="52">
        <f t="shared" si="426"/>
        <v>0.75715065079407173</v>
      </c>
      <c r="J3739" s="52">
        <f t="shared" ca="1" si="427"/>
        <v>1</v>
      </c>
      <c r="K3739" s="48">
        <f t="shared" si="422"/>
        <v>110.83</v>
      </c>
      <c r="L3739" s="48">
        <f t="shared" si="423"/>
        <v>111.28</v>
      </c>
      <c r="M3739" s="48">
        <f t="shared" si="424"/>
        <v>109.18</v>
      </c>
      <c r="N3739" s="48">
        <f t="shared" si="425"/>
        <v>109.53</v>
      </c>
      <c r="O3739" s="49">
        <f t="shared" ca="1" si="428"/>
        <v>5109300</v>
      </c>
    </row>
    <row r="3740" spans="1:15" x14ac:dyDescent="0.25">
      <c r="A3740">
        <v>3725</v>
      </c>
      <c r="B3740" s="93">
        <v>36784</v>
      </c>
      <c r="C3740" s="48">
        <v>148.1875</v>
      </c>
      <c r="D3740" s="48">
        <v>148.25</v>
      </c>
      <c r="E3740" s="48">
        <v>146</v>
      </c>
      <c r="F3740" s="48">
        <v>146</v>
      </c>
      <c r="G3740" s="49">
        <v>4085700</v>
      </c>
      <c r="H3740" s="48">
        <v>110.543995</v>
      </c>
      <c r="I3740" s="52">
        <f t="shared" si="426"/>
        <v>0.75715065068493148</v>
      </c>
      <c r="J3740" s="52">
        <f t="shared" ca="1" si="427"/>
        <v>1</v>
      </c>
      <c r="K3740" s="48">
        <f t="shared" si="422"/>
        <v>112.2</v>
      </c>
      <c r="L3740" s="48">
        <f t="shared" si="423"/>
        <v>112.25</v>
      </c>
      <c r="M3740" s="48">
        <f t="shared" si="424"/>
        <v>110.54</v>
      </c>
      <c r="N3740" s="48">
        <f t="shared" si="425"/>
        <v>110.54</v>
      </c>
      <c r="O3740" s="49">
        <f t="shared" ca="1" si="428"/>
        <v>4085700</v>
      </c>
    </row>
    <row r="3741" spans="1:15" x14ac:dyDescent="0.25">
      <c r="A3741">
        <v>3726</v>
      </c>
      <c r="B3741" s="93">
        <v>36783</v>
      </c>
      <c r="C3741" s="48">
        <v>149.875</v>
      </c>
      <c r="D3741" s="48">
        <v>149.9375</v>
      </c>
      <c r="E3741" s="48">
        <v>148.156204</v>
      </c>
      <c r="F3741" s="48">
        <v>149.64059399999999</v>
      </c>
      <c r="G3741" s="49">
        <v>3397100</v>
      </c>
      <c r="H3741" s="48">
        <v>113.01654600000001</v>
      </c>
      <c r="I3741" s="52">
        <f t="shared" si="426"/>
        <v>0.75525325701393575</v>
      </c>
      <c r="J3741" s="52">
        <f t="shared" ca="1" si="427"/>
        <v>1</v>
      </c>
      <c r="K3741" s="48">
        <f t="shared" si="422"/>
        <v>113.19</v>
      </c>
      <c r="L3741" s="48">
        <f t="shared" si="423"/>
        <v>113.24</v>
      </c>
      <c r="M3741" s="48">
        <f t="shared" si="424"/>
        <v>111.9</v>
      </c>
      <c r="N3741" s="48">
        <f t="shared" si="425"/>
        <v>113.02</v>
      </c>
      <c r="O3741" s="49">
        <f t="shared" ca="1" si="428"/>
        <v>3397100</v>
      </c>
    </row>
    <row r="3742" spans="1:15" x14ac:dyDescent="0.25">
      <c r="A3742">
        <v>3727</v>
      </c>
      <c r="B3742" s="93">
        <v>36782</v>
      </c>
      <c r="C3742" s="48">
        <v>148</v>
      </c>
      <c r="D3742" s="48">
        <v>149.343704</v>
      </c>
      <c r="E3742" s="48">
        <v>147.656204</v>
      </c>
      <c r="F3742" s="48">
        <v>148.89059399999999</v>
      </c>
      <c r="G3742" s="49">
        <v>7691600</v>
      </c>
      <c r="H3742" s="48">
        <v>112.45010600000001</v>
      </c>
      <c r="I3742" s="52">
        <f t="shared" si="426"/>
        <v>0.75525325662949538</v>
      </c>
      <c r="J3742" s="52">
        <f t="shared" ca="1" si="427"/>
        <v>1</v>
      </c>
      <c r="K3742" s="48">
        <f t="shared" si="422"/>
        <v>111.78</v>
      </c>
      <c r="L3742" s="48">
        <f t="shared" si="423"/>
        <v>112.79</v>
      </c>
      <c r="M3742" s="48">
        <f t="shared" si="424"/>
        <v>111.52</v>
      </c>
      <c r="N3742" s="48">
        <f t="shared" si="425"/>
        <v>112.45</v>
      </c>
      <c r="O3742" s="49">
        <f t="shared" ca="1" si="428"/>
        <v>7691600</v>
      </c>
    </row>
    <row r="3743" spans="1:15" x14ac:dyDescent="0.25">
      <c r="A3743">
        <v>3728</v>
      </c>
      <c r="B3743" s="93">
        <v>36781</v>
      </c>
      <c r="C3743" s="48">
        <v>149.75</v>
      </c>
      <c r="D3743" s="48">
        <v>150.25</v>
      </c>
      <c r="E3743" s="48">
        <v>148.4375</v>
      </c>
      <c r="F3743" s="48">
        <v>148.5</v>
      </c>
      <c r="G3743" s="49">
        <v>4769100</v>
      </c>
      <c r="H3743" s="48">
        <v>112.155108</v>
      </c>
      <c r="I3743" s="52">
        <f t="shared" si="426"/>
        <v>0.75525325252525255</v>
      </c>
      <c r="J3743" s="52">
        <f t="shared" ca="1" si="427"/>
        <v>1</v>
      </c>
      <c r="K3743" s="48">
        <f t="shared" si="422"/>
        <v>113.1</v>
      </c>
      <c r="L3743" s="48">
        <f t="shared" si="423"/>
        <v>113.48</v>
      </c>
      <c r="M3743" s="48">
        <f t="shared" si="424"/>
        <v>112.11</v>
      </c>
      <c r="N3743" s="48">
        <f t="shared" si="425"/>
        <v>112.16</v>
      </c>
      <c r="O3743" s="49">
        <f t="shared" ca="1" si="428"/>
        <v>4769100</v>
      </c>
    </row>
    <row r="3744" spans="1:15" x14ac:dyDescent="0.25">
      <c r="A3744">
        <v>3729</v>
      </c>
      <c r="B3744" s="93">
        <v>36780</v>
      </c>
      <c r="C3744" s="48">
        <v>149.75</v>
      </c>
      <c r="D3744" s="48">
        <v>151.1875</v>
      </c>
      <c r="E3744" s="48">
        <v>148.6875</v>
      </c>
      <c r="F3744" s="48">
        <v>149.593704</v>
      </c>
      <c r="G3744" s="49">
        <v>3937500</v>
      </c>
      <c r="H3744" s="48">
        <v>112.981132</v>
      </c>
      <c r="I3744" s="52">
        <f t="shared" si="426"/>
        <v>0.75525325584558023</v>
      </c>
      <c r="J3744" s="52">
        <f t="shared" ca="1" si="427"/>
        <v>1</v>
      </c>
      <c r="K3744" s="48">
        <f t="shared" si="422"/>
        <v>113.1</v>
      </c>
      <c r="L3744" s="48">
        <f t="shared" si="423"/>
        <v>114.18</v>
      </c>
      <c r="M3744" s="48">
        <f t="shared" si="424"/>
        <v>112.3</v>
      </c>
      <c r="N3744" s="48">
        <f t="shared" si="425"/>
        <v>112.98</v>
      </c>
      <c r="O3744" s="49">
        <f t="shared" ca="1" si="428"/>
        <v>3937500</v>
      </c>
    </row>
    <row r="3745" spans="1:15" x14ac:dyDescent="0.25">
      <c r="A3745">
        <v>3730</v>
      </c>
      <c r="B3745" s="93">
        <v>36777</v>
      </c>
      <c r="C3745" s="48">
        <v>150.281204</v>
      </c>
      <c r="D3745" s="48">
        <v>150.5</v>
      </c>
      <c r="E3745" s="48">
        <v>149.32809399999999</v>
      </c>
      <c r="F3745" s="48">
        <v>149.8125</v>
      </c>
      <c r="G3745" s="49">
        <v>3518200</v>
      </c>
      <c r="H3745" s="48">
        <v>113.146378</v>
      </c>
      <c r="I3745" s="52">
        <f t="shared" si="426"/>
        <v>0.75525325323320813</v>
      </c>
      <c r="J3745" s="52">
        <f t="shared" ca="1" si="427"/>
        <v>1</v>
      </c>
      <c r="K3745" s="48">
        <f t="shared" si="422"/>
        <v>113.5</v>
      </c>
      <c r="L3745" s="48">
        <f t="shared" si="423"/>
        <v>113.67</v>
      </c>
      <c r="M3745" s="48">
        <f t="shared" si="424"/>
        <v>112.78</v>
      </c>
      <c r="N3745" s="48">
        <f t="shared" si="425"/>
        <v>113.15</v>
      </c>
      <c r="O3745" s="49">
        <f t="shared" ca="1" si="428"/>
        <v>3518200</v>
      </c>
    </row>
    <row r="3746" spans="1:15" x14ac:dyDescent="0.25">
      <c r="A3746">
        <v>3731</v>
      </c>
      <c r="B3746" s="93">
        <v>36776</v>
      </c>
      <c r="C3746" s="48">
        <v>150.25</v>
      </c>
      <c r="D3746" s="48">
        <v>151.07809399999999</v>
      </c>
      <c r="E3746" s="48">
        <v>149.82809399999999</v>
      </c>
      <c r="F3746" s="48">
        <v>150.843704</v>
      </c>
      <c r="G3746" s="49">
        <v>4265500</v>
      </c>
      <c r="H3746" s="48">
        <v>113.92519900000001</v>
      </c>
      <c r="I3746" s="52">
        <f t="shared" si="426"/>
        <v>0.7552532586974926</v>
      </c>
      <c r="J3746" s="52">
        <f t="shared" ca="1" si="427"/>
        <v>1</v>
      </c>
      <c r="K3746" s="48">
        <f t="shared" si="422"/>
        <v>113.48</v>
      </c>
      <c r="L3746" s="48">
        <f t="shared" si="423"/>
        <v>114.1</v>
      </c>
      <c r="M3746" s="48">
        <f t="shared" si="424"/>
        <v>113.16</v>
      </c>
      <c r="N3746" s="48">
        <f t="shared" si="425"/>
        <v>113.93</v>
      </c>
      <c r="O3746" s="49">
        <f t="shared" ca="1" si="428"/>
        <v>4265500</v>
      </c>
    </row>
    <row r="3747" spans="1:15" x14ac:dyDescent="0.25">
      <c r="A3747">
        <v>3732</v>
      </c>
      <c r="B3747" s="93">
        <v>36775</v>
      </c>
      <c r="C3747" s="48">
        <v>151.1875</v>
      </c>
      <c r="D3747" s="48">
        <v>151.95309399999999</v>
      </c>
      <c r="E3747" s="48">
        <v>149.531204</v>
      </c>
      <c r="F3747" s="48">
        <v>149.5625</v>
      </c>
      <c r="G3747" s="49">
        <v>4322200</v>
      </c>
      <c r="H3747" s="48">
        <v>112.957565</v>
      </c>
      <c r="I3747" s="52">
        <f t="shared" si="426"/>
        <v>0.75525325532804011</v>
      </c>
      <c r="J3747" s="52">
        <f t="shared" ca="1" si="427"/>
        <v>1</v>
      </c>
      <c r="K3747" s="48">
        <f t="shared" si="422"/>
        <v>114.18</v>
      </c>
      <c r="L3747" s="48">
        <f t="shared" si="423"/>
        <v>114.76</v>
      </c>
      <c r="M3747" s="48">
        <f t="shared" si="424"/>
        <v>112.93</v>
      </c>
      <c r="N3747" s="48">
        <f t="shared" si="425"/>
        <v>112.96</v>
      </c>
      <c r="O3747" s="49">
        <f t="shared" ca="1" si="428"/>
        <v>4322200</v>
      </c>
    </row>
    <row r="3748" spans="1:15" x14ac:dyDescent="0.25">
      <c r="A3748">
        <v>3733</v>
      </c>
      <c r="B3748" s="93">
        <v>36774</v>
      </c>
      <c r="C3748" s="48">
        <v>151.875</v>
      </c>
      <c r="D3748" s="48">
        <v>152.20309399999999</v>
      </c>
      <c r="E3748" s="48">
        <v>150.8125</v>
      </c>
      <c r="F3748" s="48">
        <v>151.281204</v>
      </c>
      <c r="G3748" s="49">
        <v>3470800</v>
      </c>
      <c r="H3748" s="48">
        <v>114.255622</v>
      </c>
      <c r="I3748" s="52">
        <f t="shared" si="426"/>
        <v>0.75525325670993471</v>
      </c>
      <c r="J3748" s="52">
        <f t="shared" ca="1" si="427"/>
        <v>1</v>
      </c>
      <c r="K3748" s="48">
        <f t="shared" si="422"/>
        <v>114.7</v>
      </c>
      <c r="L3748" s="48">
        <f t="shared" si="423"/>
        <v>114.95</v>
      </c>
      <c r="M3748" s="48">
        <f t="shared" si="424"/>
        <v>113.9</v>
      </c>
      <c r="N3748" s="48">
        <f t="shared" si="425"/>
        <v>114.26</v>
      </c>
      <c r="O3748" s="49">
        <f t="shared" ca="1" si="428"/>
        <v>3470800</v>
      </c>
    </row>
    <row r="3749" spans="1:15" x14ac:dyDescent="0.25">
      <c r="A3749">
        <v>3734</v>
      </c>
      <c r="B3749" s="93">
        <v>36770</v>
      </c>
      <c r="C3749" s="48">
        <v>153.25</v>
      </c>
      <c r="D3749" s="48">
        <v>153.593704</v>
      </c>
      <c r="E3749" s="48">
        <v>152</v>
      </c>
      <c r="F3749" s="48">
        <v>152.5</v>
      </c>
      <c r="G3749" s="49">
        <v>3191200</v>
      </c>
      <c r="H3749" s="48">
        <v>115.17612099999999</v>
      </c>
      <c r="I3749" s="52">
        <f t="shared" si="426"/>
        <v>0.75525325245901631</v>
      </c>
      <c r="J3749" s="52">
        <f t="shared" ca="1" si="427"/>
        <v>1</v>
      </c>
      <c r="K3749" s="48">
        <f t="shared" si="422"/>
        <v>115.74</v>
      </c>
      <c r="L3749" s="48">
        <f t="shared" si="423"/>
        <v>116</v>
      </c>
      <c r="M3749" s="48">
        <f t="shared" si="424"/>
        <v>114.8</v>
      </c>
      <c r="N3749" s="48">
        <f t="shared" si="425"/>
        <v>115.18</v>
      </c>
      <c r="O3749" s="49">
        <f t="shared" ca="1" si="428"/>
        <v>3191200</v>
      </c>
    </row>
    <row r="3750" spans="1:15" x14ac:dyDescent="0.25">
      <c r="A3750">
        <v>3735</v>
      </c>
      <c r="B3750" s="93">
        <v>36769</v>
      </c>
      <c r="C3750" s="48">
        <v>151.0625</v>
      </c>
      <c r="D3750" s="48">
        <v>153.093704</v>
      </c>
      <c r="E3750" s="48">
        <v>150.906204</v>
      </c>
      <c r="F3750" s="48">
        <v>152.343704</v>
      </c>
      <c r="G3750" s="49">
        <v>4863100</v>
      </c>
      <c r="H3750" s="48">
        <v>115.05807900000001</v>
      </c>
      <c r="I3750" s="52">
        <f t="shared" si="426"/>
        <v>0.75525325943236887</v>
      </c>
      <c r="J3750" s="52">
        <f t="shared" ca="1" si="427"/>
        <v>1</v>
      </c>
      <c r="K3750" s="48">
        <f t="shared" si="422"/>
        <v>114.09</v>
      </c>
      <c r="L3750" s="48">
        <f t="shared" si="423"/>
        <v>115.62</v>
      </c>
      <c r="M3750" s="48">
        <f t="shared" si="424"/>
        <v>113.97</v>
      </c>
      <c r="N3750" s="48">
        <f t="shared" si="425"/>
        <v>115.06</v>
      </c>
      <c r="O3750" s="49">
        <f t="shared" ca="1" si="428"/>
        <v>4863100</v>
      </c>
    </row>
    <row r="3751" spans="1:15" x14ac:dyDescent="0.25">
      <c r="A3751">
        <v>3736</v>
      </c>
      <c r="B3751" s="93">
        <v>36768</v>
      </c>
      <c r="C3751" s="48">
        <v>151.3125</v>
      </c>
      <c r="D3751" s="48">
        <v>151.5</v>
      </c>
      <c r="E3751" s="48">
        <v>150.343704</v>
      </c>
      <c r="F3751" s="48">
        <v>150.343704</v>
      </c>
      <c r="G3751" s="49">
        <v>3964800</v>
      </c>
      <c r="H3751" s="48">
        <v>113.547572</v>
      </c>
      <c r="I3751" s="52">
        <f t="shared" si="426"/>
        <v>0.75525325623213324</v>
      </c>
      <c r="J3751" s="52">
        <f t="shared" ca="1" si="427"/>
        <v>1</v>
      </c>
      <c r="K3751" s="48">
        <f t="shared" si="422"/>
        <v>114.28</v>
      </c>
      <c r="L3751" s="48">
        <f t="shared" si="423"/>
        <v>114.42</v>
      </c>
      <c r="M3751" s="48">
        <f t="shared" si="424"/>
        <v>113.55</v>
      </c>
      <c r="N3751" s="48">
        <f t="shared" si="425"/>
        <v>113.55</v>
      </c>
      <c r="O3751" s="49">
        <f t="shared" ca="1" si="428"/>
        <v>3964800</v>
      </c>
    </row>
    <row r="3752" spans="1:15" x14ac:dyDescent="0.25">
      <c r="A3752">
        <v>3737</v>
      </c>
      <c r="B3752" s="93">
        <v>36767</v>
      </c>
      <c r="C3752" s="48">
        <v>151.4375</v>
      </c>
      <c r="D3752" s="48">
        <v>151.875</v>
      </c>
      <c r="E3752" s="48">
        <v>150.906204</v>
      </c>
      <c r="F3752" s="48">
        <v>151.79679899999999</v>
      </c>
      <c r="G3752" s="49">
        <v>3561900</v>
      </c>
      <c r="H3752" s="48">
        <v>114.645026</v>
      </c>
      <c r="I3752" s="52">
        <f t="shared" si="426"/>
        <v>0.75525325142067068</v>
      </c>
      <c r="J3752" s="52">
        <f t="shared" ca="1" si="427"/>
        <v>1</v>
      </c>
      <c r="K3752" s="48">
        <f t="shared" si="422"/>
        <v>114.37</v>
      </c>
      <c r="L3752" s="48">
        <f t="shared" si="423"/>
        <v>114.7</v>
      </c>
      <c r="M3752" s="48">
        <f t="shared" si="424"/>
        <v>113.97</v>
      </c>
      <c r="N3752" s="48">
        <f t="shared" si="425"/>
        <v>114.65</v>
      </c>
      <c r="O3752" s="49">
        <f t="shared" ca="1" si="428"/>
        <v>3561900</v>
      </c>
    </row>
    <row r="3753" spans="1:15" x14ac:dyDescent="0.25">
      <c r="A3753">
        <v>3738</v>
      </c>
      <c r="B3753" s="93">
        <v>36766</v>
      </c>
      <c r="C3753" s="48">
        <v>151.25</v>
      </c>
      <c r="D3753" s="48">
        <v>152.906204</v>
      </c>
      <c r="E3753" s="48">
        <v>151.25</v>
      </c>
      <c r="F3753" s="48">
        <v>151.76559399999999</v>
      </c>
      <c r="G3753" s="49">
        <v>5518700</v>
      </c>
      <c r="H3753" s="48">
        <v>114.621459</v>
      </c>
      <c r="I3753" s="52">
        <f t="shared" si="426"/>
        <v>0.75525325588617931</v>
      </c>
      <c r="J3753" s="52">
        <f t="shared" ca="1" si="427"/>
        <v>1</v>
      </c>
      <c r="K3753" s="48">
        <f t="shared" si="422"/>
        <v>114.23</v>
      </c>
      <c r="L3753" s="48">
        <f t="shared" si="423"/>
        <v>115.48</v>
      </c>
      <c r="M3753" s="48">
        <f t="shared" si="424"/>
        <v>114.23</v>
      </c>
      <c r="N3753" s="48">
        <f t="shared" si="425"/>
        <v>114.62</v>
      </c>
      <c r="O3753" s="49">
        <f t="shared" ca="1" si="428"/>
        <v>5518700</v>
      </c>
    </row>
    <row r="3754" spans="1:15" x14ac:dyDescent="0.25">
      <c r="A3754">
        <v>3739</v>
      </c>
      <c r="B3754" s="93">
        <v>36763</v>
      </c>
      <c r="C3754" s="48">
        <v>151.156204</v>
      </c>
      <c r="D3754" s="48">
        <v>151.625</v>
      </c>
      <c r="E3754" s="48">
        <v>150.9375</v>
      </c>
      <c r="F3754" s="48">
        <v>151.25</v>
      </c>
      <c r="G3754" s="49">
        <v>2822200</v>
      </c>
      <c r="H3754" s="48">
        <v>114.232055</v>
      </c>
      <c r="I3754" s="52">
        <f t="shared" si="426"/>
        <v>0.75525325619834716</v>
      </c>
      <c r="J3754" s="52">
        <f t="shared" ca="1" si="427"/>
        <v>1</v>
      </c>
      <c r="K3754" s="48">
        <f t="shared" si="422"/>
        <v>114.16</v>
      </c>
      <c r="L3754" s="48">
        <f t="shared" si="423"/>
        <v>114.52</v>
      </c>
      <c r="M3754" s="48">
        <f t="shared" si="424"/>
        <v>114</v>
      </c>
      <c r="N3754" s="48">
        <f t="shared" si="425"/>
        <v>114.23</v>
      </c>
      <c r="O3754" s="49">
        <f t="shared" ca="1" si="428"/>
        <v>2822200</v>
      </c>
    </row>
    <row r="3755" spans="1:15" x14ac:dyDescent="0.25">
      <c r="A3755">
        <v>3740</v>
      </c>
      <c r="B3755" s="93">
        <v>36762</v>
      </c>
      <c r="C3755" s="48">
        <v>151.156204</v>
      </c>
      <c r="D3755" s="48">
        <v>151.5</v>
      </c>
      <c r="E3755" s="48">
        <v>150.5</v>
      </c>
      <c r="F3755" s="48">
        <v>151.3125</v>
      </c>
      <c r="G3755" s="49">
        <v>4529000</v>
      </c>
      <c r="H3755" s="48">
        <v>114.279258</v>
      </c>
      <c r="I3755" s="52">
        <f t="shared" si="426"/>
        <v>0.7552532540272614</v>
      </c>
      <c r="J3755" s="52">
        <f t="shared" ca="1" si="427"/>
        <v>1</v>
      </c>
      <c r="K3755" s="48">
        <f t="shared" si="422"/>
        <v>114.16</v>
      </c>
      <c r="L3755" s="48">
        <f t="shared" si="423"/>
        <v>114.42</v>
      </c>
      <c r="M3755" s="48">
        <f t="shared" si="424"/>
        <v>113.67</v>
      </c>
      <c r="N3755" s="48">
        <f t="shared" si="425"/>
        <v>114.28</v>
      </c>
      <c r="O3755" s="49">
        <f t="shared" ca="1" si="428"/>
        <v>4529000</v>
      </c>
    </row>
    <row r="3756" spans="1:15" x14ac:dyDescent="0.25">
      <c r="A3756">
        <v>3741</v>
      </c>
      <c r="B3756" s="93">
        <v>36761</v>
      </c>
      <c r="C3756" s="48">
        <v>149.8125</v>
      </c>
      <c r="D3756" s="48">
        <v>151.281204</v>
      </c>
      <c r="E3756" s="48">
        <v>149.281204</v>
      </c>
      <c r="F3756" s="48">
        <v>150.843704</v>
      </c>
      <c r="G3756" s="49">
        <v>5483200</v>
      </c>
      <c r="H3756" s="48">
        <v>113.92519900000001</v>
      </c>
      <c r="I3756" s="52">
        <f t="shared" si="426"/>
        <v>0.7552532586974926</v>
      </c>
      <c r="J3756" s="52">
        <f t="shared" ca="1" si="427"/>
        <v>1</v>
      </c>
      <c r="K3756" s="48">
        <f t="shared" si="422"/>
        <v>113.15</v>
      </c>
      <c r="L3756" s="48">
        <f t="shared" si="423"/>
        <v>114.26</v>
      </c>
      <c r="M3756" s="48">
        <f t="shared" si="424"/>
        <v>112.75</v>
      </c>
      <c r="N3756" s="48">
        <f t="shared" si="425"/>
        <v>113.93</v>
      </c>
      <c r="O3756" s="49">
        <f t="shared" ca="1" si="428"/>
        <v>5483200</v>
      </c>
    </row>
    <row r="3757" spans="1:15" x14ac:dyDescent="0.25">
      <c r="A3757">
        <v>3742</v>
      </c>
      <c r="B3757" s="93">
        <v>36760</v>
      </c>
      <c r="C3757" s="48">
        <v>150.5625</v>
      </c>
      <c r="D3757" s="48">
        <v>151.3125</v>
      </c>
      <c r="E3757" s="48">
        <v>150.093704</v>
      </c>
      <c r="F3757" s="48">
        <v>150.25</v>
      </c>
      <c r="G3757" s="49">
        <v>3075300</v>
      </c>
      <c r="H3757" s="48">
        <v>113.47680200000001</v>
      </c>
      <c r="I3757" s="52">
        <f t="shared" si="426"/>
        <v>0.75525325790349418</v>
      </c>
      <c r="J3757" s="52">
        <f t="shared" ca="1" si="427"/>
        <v>1</v>
      </c>
      <c r="K3757" s="48">
        <f t="shared" si="422"/>
        <v>113.71</v>
      </c>
      <c r="L3757" s="48">
        <f t="shared" si="423"/>
        <v>114.28</v>
      </c>
      <c r="M3757" s="48">
        <f t="shared" si="424"/>
        <v>113.36</v>
      </c>
      <c r="N3757" s="48">
        <f t="shared" si="425"/>
        <v>113.48</v>
      </c>
      <c r="O3757" s="49">
        <f t="shared" ca="1" si="428"/>
        <v>3075300</v>
      </c>
    </row>
    <row r="3758" spans="1:15" x14ac:dyDescent="0.25">
      <c r="A3758">
        <v>3743</v>
      </c>
      <c r="B3758" s="93">
        <v>36759</v>
      </c>
      <c r="C3758" s="48">
        <v>150.031204</v>
      </c>
      <c r="D3758" s="48">
        <v>150.718704</v>
      </c>
      <c r="E3758" s="48">
        <v>149.406204</v>
      </c>
      <c r="F3758" s="48">
        <v>150.5</v>
      </c>
      <c r="G3758" s="49">
        <v>2380600</v>
      </c>
      <c r="H3758" s="48">
        <v>113.665615</v>
      </c>
      <c r="I3758" s="52">
        <f t="shared" si="426"/>
        <v>0.75525325581395353</v>
      </c>
      <c r="J3758" s="52">
        <f t="shared" ca="1" si="427"/>
        <v>1</v>
      </c>
      <c r="K3758" s="48">
        <f t="shared" si="422"/>
        <v>113.31</v>
      </c>
      <c r="L3758" s="48">
        <f t="shared" si="423"/>
        <v>113.83</v>
      </c>
      <c r="M3758" s="48">
        <f t="shared" si="424"/>
        <v>112.84</v>
      </c>
      <c r="N3758" s="48">
        <f t="shared" si="425"/>
        <v>113.67</v>
      </c>
      <c r="O3758" s="49">
        <f t="shared" ca="1" si="428"/>
        <v>2380600</v>
      </c>
    </row>
    <row r="3759" spans="1:15" x14ac:dyDescent="0.25">
      <c r="A3759">
        <v>3744</v>
      </c>
      <c r="B3759" s="93">
        <v>36756</v>
      </c>
      <c r="C3759" s="48">
        <v>150.375</v>
      </c>
      <c r="D3759" s="48">
        <v>150.375</v>
      </c>
      <c r="E3759" s="48">
        <v>149.218704</v>
      </c>
      <c r="F3759" s="48">
        <v>149.6875</v>
      </c>
      <c r="G3759" s="49">
        <v>4626400</v>
      </c>
      <c r="H3759" s="48">
        <v>113.05197200000001</v>
      </c>
      <c r="I3759" s="52">
        <f t="shared" si="426"/>
        <v>0.75525325762004181</v>
      </c>
      <c r="J3759" s="52">
        <f t="shared" ca="1" si="427"/>
        <v>1</v>
      </c>
      <c r="K3759" s="48">
        <f t="shared" si="422"/>
        <v>113.57</v>
      </c>
      <c r="L3759" s="48">
        <f t="shared" si="423"/>
        <v>113.57</v>
      </c>
      <c r="M3759" s="48">
        <f t="shared" si="424"/>
        <v>112.7</v>
      </c>
      <c r="N3759" s="48">
        <f t="shared" si="425"/>
        <v>113.05</v>
      </c>
      <c r="O3759" s="49">
        <f t="shared" ca="1" si="428"/>
        <v>4626400</v>
      </c>
    </row>
    <row r="3760" spans="1:15" x14ac:dyDescent="0.25">
      <c r="A3760">
        <v>3745</v>
      </c>
      <c r="B3760" s="93">
        <v>36755</v>
      </c>
      <c r="C3760" s="48">
        <v>148.6875</v>
      </c>
      <c r="D3760" s="48">
        <v>150.4375</v>
      </c>
      <c r="E3760" s="48">
        <v>148.343704</v>
      </c>
      <c r="F3760" s="48">
        <v>150.1875</v>
      </c>
      <c r="G3760" s="49">
        <v>5652200</v>
      </c>
      <c r="H3760" s="48">
        <v>113.429598</v>
      </c>
      <c r="I3760" s="52">
        <f t="shared" si="426"/>
        <v>0.75525325343320848</v>
      </c>
      <c r="J3760" s="52">
        <f t="shared" ca="1" si="427"/>
        <v>1</v>
      </c>
      <c r="K3760" s="48">
        <f t="shared" si="422"/>
        <v>112.3</v>
      </c>
      <c r="L3760" s="48">
        <f t="shared" si="423"/>
        <v>113.62</v>
      </c>
      <c r="M3760" s="48">
        <f t="shared" si="424"/>
        <v>112.04</v>
      </c>
      <c r="N3760" s="48">
        <f t="shared" si="425"/>
        <v>113.43</v>
      </c>
      <c r="O3760" s="49">
        <f t="shared" ca="1" si="428"/>
        <v>5652200</v>
      </c>
    </row>
    <row r="3761" spans="1:15" x14ac:dyDescent="0.25">
      <c r="A3761">
        <v>3746</v>
      </c>
      <c r="B3761" s="93">
        <v>36754</v>
      </c>
      <c r="C3761" s="48">
        <v>149.3125</v>
      </c>
      <c r="D3761" s="48">
        <v>149.9375</v>
      </c>
      <c r="E3761" s="48">
        <v>147.843704</v>
      </c>
      <c r="F3761" s="48">
        <v>148.625</v>
      </c>
      <c r="G3761" s="49">
        <v>5191600</v>
      </c>
      <c r="H3761" s="48">
        <v>112.249515</v>
      </c>
      <c r="I3761" s="52">
        <f t="shared" si="426"/>
        <v>0.7552532548359967</v>
      </c>
      <c r="J3761" s="52">
        <f t="shared" ca="1" si="427"/>
        <v>1</v>
      </c>
      <c r="K3761" s="48">
        <f t="shared" si="422"/>
        <v>112.77</v>
      </c>
      <c r="L3761" s="48">
        <f t="shared" si="423"/>
        <v>113.24</v>
      </c>
      <c r="M3761" s="48">
        <f t="shared" si="424"/>
        <v>111.66</v>
      </c>
      <c r="N3761" s="48">
        <f t="shared" si="425"/>
        <v>112.25</v>
      </c>
      <c r="O3761" s="49">
        <f t="shared" ca="1" si="428"/>
        <v>5191600</v>
      </c>
    </row>
    <row r="3762" spans="1:15" x14ac:dyDescent="0.25">
      <c r="A3762">
        <v>3747</v>
      </c>
      <c r="B3762" s="93">
        <v>36753</v>
      </c>
      <c r="C3762" s="48">
        <v>149.343704</v>
      </c>
      <c r="D3762" s="48">
        <v>149.8125</v>
      </c>
      <c r="E3762" s="48">
        <v>148.5625</v>
      </c>
      <c r="F3762" s="48">
        <v>149.156204</v>
      </c>
      <c r="G3762" s="49">
        <v>5564600</v>
      </c>
      <c r="H3762" s="48">
        <v>112.65070900000001</v>
      </c>
      <c r="I3762" s="52">
        <f t="shared" si="426"/>
        <v>0.75525325785308939</v>
      </c>
      <c r="J3762" s="52">
        <f t="shared" ca="1" si="427"/>
        <v>1</v>
      </c>
      <c r="K3762" s="48">
        <f t="shared" si="422"/>
        <v>112.79</v>
      </c>
      <c r="L3762" s="48">
        <f t="shared" si="423"/>
        <v>113.15</v>
      </c>
      <c r="M3762" s="48">
        <f t="shared" si="424"/>
        <v>112.2</v>
      </c>
      <c r="N3762" s="48">
        <f t="shared" si="425"/>
        <v>112.65</v>
      </c>
      <c r="O3762" s="49">
        <f t="shared" ca="1" si="428"/>
        <v>5564600</v>
      </c>
    </row>
    <row r="3763" spans="1:15" x14ac:dyDescent="0.25">
      <c r="A3763">
        <v>3748</v>
      </c>
      <c r="B3763" s="93">
        <v>36752</v>
      </c>
      <c r="C3763" s="48">
        <v>147.781204</v>
      </c>
      <c r="D3763" s="48">
        <v>149.5625</v>
      </c>
      <c r="E3763" s="48">
        <v>147.0625</v>
      </c>
      <c r="F3763" s="48">
        <v>149.281204</v>
      </c>
      <c r="G3763" s="49">
        <v>2966700</v>
      </c>
      <c r="H3763" s="48">
        <v>112.745115</v>
      </c>
      <c r="I3763" s="52">
        <f t="shared" si="426"/>
        <v>0.7552532534504478</v>
      </c>
      <c r="J3763" s="52">
        <f t="shared" ca="1" si="427"/>
        <v>1</v>
      </c>
      <c r="K3763" s="48">
        <f t="shared" si="422"/>
        <v>111.61</v>
      </c>
      <c r="L3763" s="48">
        <f t="shared" si="423"/>
        <v>112.96</v>
      </c>
      <c r="M3763" s="48">
        <f t="shared" si="424"/>
        <v>111.07</v>
      </c>
      <c r="N3763" s="48">
        <f t="shared" si="425"/>
        <v>112.75</v>
      </c>
      <c r="O3763" s="49">
        <f t="shared" ca="1" si="428"/>
        <v>2966700</v>
      </c>
    </row>
    <row r="3764" spans="1:15" x14ac:dyDescent="0.25">
      <c r="A3764">
        <v>3749</v>
      </c>
      <c r="B3764" s="93">
        <v>36749</v>
      </c>
      <c r="C3764" s="48">
        <v>146.625</v>
      </c>
      <c r="D3764" s="48">
        <v>148</v>
      </c>
      <c r="E3764" s="48">
        <v>145.5625</v>
      </c>
      <c r="F3764" s="48">
        <v>147.406204</v>
      </c>
      <c r="G3764" s="49">
        <v>5089400</v>
      </c>
      <c r="H3764" s="48">
        <v>111.329016</v>
      </c>
      <c r="I3764" s="52">
        <f t="shared" si="426"/>
        <v>0.75525325921831621</v>
      </c>
      <c r="J3764" s="52">
        <f t="shared" ca="1" si="427"/>
        <v>1</v>
      </c>
      <c r="K3764" s="48">
        <f t="shared" si="422"/>
        <v>110.74</v>
      </c>
      <c r="L3764" s="48">
        <f t="shared" si="423"/>
        <v>111.78</v>
      </c>
      <c r="M3764" s="48">
        <f t="shared" si="424"/>
        <v>109.94</v>
      </c>
      <c r="N3764" s="48">
        <f t="shared" si="425"/>
        <v>111.33</v>
      </c>
      <c r="O3764" s="49">
        <f t="shared" ca="1" si="428"/>
        <v>5089400</v>
      </c>
    </row>
    <row r="3765" spans="1:15" x14ac:dyDescent="0.25">
      <c r="A3765">
        <v>3750</v>
      </c>
      <c r="B3765" s="93">
        <v>36748</v>
      </c>
      <c r="C3765" s="48">
        <v>147.531204</v>
      </c>
      <c r="D3765" s="48">
        <v>147.85929899999999</v>
      </c>
      <c r="E3765" s="48">
        <v>146.281204</v>
      </c>
      <c r="F3765" s="48">
        <v>146.718704</v>
      </c>
      <c r="G3765" s="49">
        <v>4193400</v>
      </c>
      <c r="H3765" s="48">
        <v>110.80977900000001</v>
      </c>
      <c r="I3765" s="52">
        <f t="shared" si="426"/>
        <v>0.75525325659910414</v>
      </c>
      <c r="J3765" s="52">
        <f t="shared" ca="1" si="427"/>
        <v>1</v>
      </c>
      <c r="K3765" s="48">
        <f t="shared" si="422"/>
        <v>111.42</v>
      </c>
      <c r="L3765" s="48">
        <f t="shared" si="423"/>
        <v>111.67</v>
      </c>
      <c r="M3765" s="48">
        <f t="shared" si="424"/>
        <v>110.48</v>
      </c>
      <c r="N3765" s="48">
        <f t="shared" si="425"/>
        <v>110.81</v>
      </c>
      <c r="O3765" s="49">
        <f t="shared" ca="1" si="428"/>
        <v>4193400</v>
      </c>
    </row>
    <row r="3766" spans="1:15" x14ac:dyDescent="0.25">
      <c r="A3766">
        <v>3751</v>
      </c>
      <c r="B3766" s="93">
        <v>36747</v>
      </c>
      <c r="C3766" s="48">
        <v>149.14059399999999</v>
      </c>
      <c r="D3766" s="48">
        <v>149.218704</v>
      </c>
      <c r="E3766" s="48">
        <v>147.375</v>
      </c>
      <c r="F3766" s="48">
        <v>147.4375</v>
      </c>
      <c r="G3766" s="49">
        <v>5383800</v>
      </c>
      <c r="H3766" s="48">
        <v>111.35265200000001</v>
      </c>
      <c r="I3766" s="52">
        <f t="shared" si="426"/>
        <v>0.75525325646460373</v>
      </c>
      <c r="J3766" s="52">
        <f t="shared" ca="1" si="427"/>
        <v>1</v>
      </c>
      <c r="K3766" s="48">
        <f t="shared" si="422"/>
        <v>112.64</v>
      </c>
      <c r="L3766" s="48">
        <f t="shared" si="423"/>
        <v>112.7</v>
      </c>
      <c r="M3766" s="48">
        <f t="shared" si="424"/>
        <v>111.31</v>
      </c>
      <c r="N3766" s="48">
        <f t="shared" si="425"/>
        <v>111.35</v>
      </c>
      <c r="O3766" s="49">
        <f t="shared" ca="1" si="428"/>
        <v>5383800</v>
      </c>
    </row>
    <row r="3767" spans="1:15" x14ac:dyDescent="0.25">
      <c r="A3767">
        <v>3752</v>
      </c>
      <c r="B3767" s="93">
        <v>36746</v>
      </c>
      <c r="C3767" s="48">
        <v>147.5</v>
      </c>
      <c r="D3767" s="48">
        <v>148.8125</v>
      </c>
      <c r="E3767" s="48">
        <v>147.5</v>
      </c>
      <c r="F3767" s="48">
        <v>148.6875</v>
      </c>
      <c r="G3767" s="49">
        <v>3658700</v>
      </c>
      <c r="H3767" s="48">
        <v>112.296718</v>
      </c>
      <c r="I3767" s="52">
        <f t="shared" si="426"/>
        <v>0.75525325262715426</v>
      </c>
      <c r="J3767" s="52">
        <f t="shared" ca="1" si="427"/>
        <v>1</v>
      </c>
      <c r="K3767" s="48">
        <f t="shared" si="422"/>
        <v>111.4</v>
      </c>
      <c r="L3767" s="48">
        <f t="shared" si="423"/>
        <v>112.39</v>
      </c>
      <c r="M3767" s="48">
        <f t="shared" si="424"/>
        <v>111.4</v>
      </c>
      <c r="N3767" s="48">
        <f t="shared" si="425"/>
        <v>112.3</v>
      </c>
      <c r="O3767" s="49">
        <f t="shared" ca="1" si="428"/>
        <v>3658700</v>
      </c>
    </row>
    <row r="3768" spans="1:15" x14ac:dyDescent="0.25">
      <c r="A3768">
        <v>3753</v>
      </c>
      <c r="B3768" s="93">
        <v>36745</v>
      </c>
      <c r="C3768" s="48">
        <v>146.718704</v>
      </c>
      <c r="D3768" s="48">
        <v>148.4375</v>
      </c>
      <c r="E3768" s="48">
        <v>146.375</v>
      </c>
      <c r="F3768" s="48">
        <v>148.125</v>
      </c>
      <c r="G3768" s="49">
        <v>4159800</v>
      </c>
      <c r="H3768" s="48">
        <v>111.871888</v>
      </c>
      <c r="I3768" s="52">
        <f t="shared" si="426"/>
        <v>0.75525325232067508</v>
      </c>
      <c r="J3768" s="52">
        <f t="shared" ca="1" si="427"/>
        <v>1</v>
      </c>
      <c r="K3768" s="48">
        <f t="shared" si="422"/>
        <v>110.81</v>
      </c>
      <c r="L3768" s="48">
        <f t="shared" si="423"/>
        <v>112.11</v>
      </c>
      <c r="M3768" s="48">
        <f t="shared" si="424"/>
        <v>110.55</v>
      </c>
      <c r="N3768" s="48">
        <f t="shared" si="425"/>
        <v>111.87</v>
      </c>
      <c r="O3768" s="49">
        <f t="shared" ca="1" si="428"/>
        <v>4159800</v>
      </c>
    </row>
    <row r="3769" spans="1:15" x14ac:dyDescent="0.25">
      <c r="A3769">
        <v>3754</v>
      </c>
      <c r="B3769" s="93">
        <v>36742</v>
      </c>
      <c r="C3769" s="48">
        <v>146.3125</v>
      </c>
      <c r="D3769" s="48">
        <v>146.718704</v>
      </c>
      <c r="E3769" s="48">
        <v>145.406204</v>
      </c>
      <c r="F3769" s="48">
        <v>146.375</v>
      </c>
      <c r="G3769" s="49">
        <v>3686600</v>
      </c>
      <c r="H3769" s="48">
        <v>110.550195</v>
      </c>
      <c r="I3769" s="52">
        <f t="shared" si="426"/>
        <v>0.75525325362937656</v>
      </c>
      <c r="J3769" s="52">
        <f t="shared" ca="1" si="427"/>
        <v>1</v>
      </c>
      <c r="K3769" s="48">
        <f t="shared" si="422"/>
        <v>110.5</v>
      </c>
      <c r="L3769" s="48">
        <f t="shared" si="423"/>
        <v>110.81</v>
      </c>
      <c r="M3769" s="48">
        <f t="shared" si="424"/>
        <v>109.82</v>
      </c>
      <c r="N3769" s="48">
        <f t="shared" si="425"/>
        <v>110.55</v>
      </c>
      <c r="O3769" s="49">
        <f t="shared" ca="1" si="428"/>
        <v>3686600</v>
      </c>
    </row>
    <row r="3770" spans="1:15" x14ac:dyDescent="0.25">
      <c r="A3770">
        <v>3755</v>
      </c>
      <c r="B3770" s="93">
        <v>36741</v>
      </c>
      <c r="C3770" s="48">
        <v>142.875</v>
      </c>
      <c r="D3770" s="48">
        <v>145.8125</v>
      </c>
      <c r="E3770" s="48">
        <v>142.625</v>
      </c>
      <c r="F3770" s="48">
        <v>145.593704</v>
      </c>
      <c r="G3770" s="49">
        <v>4607100</v>
      </c>
      <c r="H3770" s="48">
        <v>109.96011900000001</v>
      </c>
      <c r="I3770" s="52">
        <f t="shared" si="426"/>
        <v>0.7552532560061801</v>
      </c>
      <c r="J3770" s="52">
        <f t="shared" ca="1" si="427"/>
        <v>1</v>
      </c>
      <c r="K3770" s="48">
        <f t="shared" si="422"/>
        <v>107.91</v>
      </c>
      <c r="L3770" s="48">
        <f t="shared" si="423"/>
        <v>110.13</v>
      </c>
      <c r="M3770" s="48">
        <f t="shared" si="424"/>
        <v>107.72</v>
      </c>
      <c r="N3770" s="48">
        <f t="shared" si="425"/>
        <v>109.96</v>
      </c>
      <c r="O3770" s="49">
        <f t="shared" ca="1" si="428"/>
        <v>4607100</v>
      </c>
    </row>
    <row r="3771" spans="1:15" x14ac:dyDescent="0.25">
      <c r="A3771">
        <v>3756</v>
      </c>
      <c r="B3771" s="93">
        <v>36740</v>
      </c>
      <c r="C3771" s="48">
        <v>143.875</v>
      </c>
      <c r="D3771" s="48">
        <v>145.406204</v>
      </c>
      <c r="E3771" s="48">
        <v>143.625</v>
      </c>
      <c r="F3771" s="48">
        <v>144.593704</v>
      </c>
      <c r="G3771" s="49">
        <v>7439800</v>
      </c>
      <c r="H3771" s="48">
        <v>109.204866</v>
      </c>
      <c r="I3771" s="52">
        <f t="shared" si="426"/>
        <v>0.75525325777670094</v>
      </c>
      <c r="J3771" s="52">
        <f t="shared" ca="1" si="427"/>
        <v>1</v>
      </c>
      <c r="K3771" s="48">
        <f t="shared" si="422"/>
        <v>108.66</v>
      </c>
      <c r="L3771" s="48">
        <f t="shared" si="423"/>
        <v>109.82</v>
      </c>
      <c r="M3771" s="48">
        <f t="shared" si="424"/>
        <v>108.47</v>
      </c>
      <c r="N3771" s="48">
        <f t="shared" si="425"/>
        <v>109.2</v>
      </c>
      <c r="O3771" s="49">
        <f t="shared" ca="1" si="428"/>
        <v>7439800</v>
      </c>
    </row>
    <row r="3772" spans="1:15" x14ac:dyDescent="0.25">
      <c r="A3772">
        <v>3757</v>
      </c>
      <c r="B3772" s="93">
        <v>36739</v>
      </c>
      <c r="C3772" s="48">
        <v>143.625</v>
      </c>
      <c r="D3772" s="48">
        <v>144.718704</v>
      </c>
      <c r="E3772" s="48">
        <v>143.125</v>
      </c>
      <c r="F3772" s="48">
        <v>143.875</v>
      </c>
      <c r="G3772" s="49">
        <v>3946600</v>
      </c>
      <c r="H3772" s="48">
        <v>108.66206200000001</v>
      </c>
      <c r="I3772" s="52">
        <f t="shared" si="426"/>
        <v>0.75525325456125114</v>
      </c>
      <c r="J3772" s="52">
        <f t="shared" ca="1" si="427"/>
        <v>1</v>
      </c>
      <c r="K3772" s="48">
        <f t="shared" si="422"/>
        <v>108.47</v>
      </c>
      <c r="L3772" s="48">
        <f t="shared" si="423"/>
        <v>109.3</v>
      </c>
      <c r="M3772" s="48">
        <f t="shared" si="424"/>
        <v>108.1</v>
      </c>
      <c r="N3772" s="48">
        <f t="shared" si="425"/>
        <v>108.66</v>
      </c>
      <c r="O3772" s="49">
        <f t="shared" ca="1" si="428"/>
        <v>3946600</v>
      </c>
    </row>
    <row r="3773" spans="1:15" x14ac:dyDescent="0.25">
      <c r="A3773">
        <v>3758</v>
      </c>
      <c r="B3773" s="93">
        <v>36738</v>
      </c>
      <c r="C3773" s="48">
        <v>142.9375</v>
      </c>
      <c r="D3773" s="48">
        <v>144.125</v>
      </c>
      <c r="E3773" s="48">
        <v>142.0625</v>
      </c>
      <c r="F3773" s="48">
        <v>143</v>
      </c>
      <c r="G3773" s="49">
        <v>5265500</v>
      </c>
      <c r="H3773" s="48">
        <v>108.001216</v>
      </c>
      <c r="I3773" s="52">
        <f t="shared" si="426"/>
        <v>0.7552532587412587</v>
      </c>
      <c r="J3773" s="52">
        <f t="shared" ca="1" si="427"/>
        <v>1</v>
      </c>
      <c r="K3773" s="48">
        <f t="shared" si="422"/>
        <v>107.95</v>
      </c>
      <c r="L3773" s="48">
        <f t="shared" si="423"/>
        <v>108.85</v>
      </c>
      <c r="M3773" s="48">
        <f t="shared" si="424"/>
        <v>107.29</v>
      </c>
      <c r="N3773" s="48">
        <f t="shared" si="425"/>
        <v>108</v>
      </c>
      <c r="O3773" s="49">
        <f t="shared" ca="1" si="428"/>
        <v>5265500</v>
      </c>
    </row>
    <row r="3774" spans="1:15" x14ac:dyDescent="0.25">
      <c r="A3774">
        <v>3759</v>
      </c>
      <c r="B3774" s="93">
        <v>36735</v>
      </c>
      <c r="C3774" s="48">
        <v>145.718704</v>
      </c>
      <c r="D3774" s="48">
        <v>145.906204</v>
      </c>
      <c r="E3774" s="48">
        <v>141.51559399999999</v>
      </c>
      <c r="F3774" s="48">
        <v>142.093704</v>
      </c>
      <c r="G3774" s="49">
        <v>6229500</v>
      </c>
      <c r="H3774" s="48">
        <v>107.316733</v>
      </c>
      <c r="I3774" s="52">
        <f t="shared" si="426"/>
        <v>0.75525325879322558</v>
      </c>
      <c r="J3774" s="52">
        <f t="shared" ca="1" si="427"/>
        <v>1</v>
      </c>
      <c r="K3774" s="48">
        <f t="shared" si="422"/>
        <v>110.05</v>
      </c>
      <c r="L3774" s="48">
        <f t="shared" si="423"/>
        <v>110.2</v>
      </c>
      <c r="M3774" s="48">
        <f t="shared" si="424"/>
        <v>106.88</v>
      </c>
      <c r="N3774" s="48">
        <f t="shared" si="425"/>
        <v>107.32</v>
      </c>
      <c r="O3774" s="49">
        <f t="shared" ca="1" si="428"/>
        <v>6229500</v>
      </c>
    </row>
    <row r="3775" spans="1:15" x14ac:dyDescent="0.25">
      <c r="A3775">
        <v>3760</v>
      </c>
      <c r="B3775" s="93">
        <v>36734</v>
      </c>
      <c r="C3775" s="48">
        <v>145.9375</v>
      </c>
      <c r="D3775" s="48">
        <v>146.625</v>
      </c>
      <c r="E3775" s="48">
        <v>144.6875</v>
      </c>
      <c r="F3775" s="48">
        <v>145.375</v>
      </c>
      <c r="G3775" s="49">
        <v>7652600</v>
      </c>
      <c r="H3775" s="48">
        <v>109.79494200000001</v>
      </c>
      <c r="I3775" s="52">
        <f t="shared" si="426"/>
        <v>0.75525325537403276</v>
      </c>
      <c r="J3775" s="52">
        <f t="shared" ca="1" si="427"/>
        <v>1</v>
      </c>
      <c r="K3775" s="48">
        <f t="shared" si="422"/>
        <v>110.22</v>
      </c>
      <c r="L3775" s="48">
        <f t="shared" si="423"/>
        <v>110.74</v>
      </c>
      <c r="M3775" s="48">
        <f t="shared" si="424"/>
        <v>109.28</v>
      </c>
      <c r="N3775" s="48">
        <f t="shared" si="425"/>
        <v>109.79</v>
      </c>
      <c r="O3775" s="49">
        <f t="shared" ca="1" si="428"/>
        <v>7652600</v>
      </c>
    </row>
    <row r="3776" spans="1:15" x14ac:dyDescent="0.25">
      <c r="A3776">
        <v>3761</v>
      </c>
      <c r="B3776" s="93">
        <v>36733</v>
      </c>
      <c r="C3776" s="48">
        <v>146.968704</v>
      </c>
      <c r="D3776" s="48">
        <v>147.156204</v>
      </c>
      <c r="E3776" s="48">
        <v>145.64059399999999</v>
      </c>
      <c r="F3776" s="48">
        <v>145.875</v>
      </c>
      <c r="G3776" s="49">
        <v>12062500</v>
      </c>
      <c r="H3776" s="48">
        <v>110.172569</v>
      </c>
      <c r="I3776" s="52">
        <f t="shared" si="426"/>
        <v>0.75525325792630671</v>
      </c>
      <c r="J3776" s="52">
        <f t="shared" ca="1" si="427"/>
        <v>1</v>
      </c>
      <c r="K3776" s="48">
        <f t="shared" si="422"/>
        <v>111</v>
      </c>
      <c r="L3776" s="48">
        <f t="shared" si="423"/>
        <v>111.14</v>
      </c>
      <c r="M3776" s="48">
        <f t="shared" si="424"/>
        <v>110</v>
      </c>
      <c r="N3776" s="48">
        <f t="shared" si="425"/>
        <v>110.17</v>
      </c>
      <c r="O3776" s="49">
        <f t="shared" ca="1" si="428"/>
        <v>12062500</v>
      </c>
    </row>
    <row r="3777" spans="1:15" x14ac:dyDescent="0.25">
      <c r="A3777">
        <v>3762</v>
      </c>
      <c r="B3777" s="93">
        <v>36732</v>
      </c>
      <c r="C3777" s="48">
        <v>147.75</v>
      </c>
      <c r="D3777" s="48">
        <v>147.843704</v>
      </c>
      <c r="E3777" s="48">
        <v>146.781204</v>
      </c>
      <c r="F3777" s="48">
        <v>147.3125</v>
      </c>
      <c r="G3777" s="49">
        <v>4757100</v>
      </c>
      <c r="H3777" s="48">
        <v>111.258245</v>
      </c>
      <c r="I3777" s="52">
        <f t="shared" si="426"/>
        <v>0.75525325413661437</v>
      </c>
      <c r="J3777" s="52">
        <f t="shared" ca="1" si="427"/>
        <v>1</v>
      </c>
      <c r="K3777" s="48">
        <f t="shared" si="422"/>
        <v>111.59</v>
      </c>
      <c r="L3777" s="48">
        <f t="shared" si="423"/>
        <v>111.66</v>
      </c>
      <c r="M3777" s="48">
        <f t="shared" si="424"/>
        <v>110.86</v>
      </c>
      <c r="N3777" s="48">
        <f t="shared" si="425"/>
        <v>111.26</v>
      </c>
      <c r="O3777" s="49">
        <f t="shared" ca="1" si="428"/>
        <v>4757100</v>
      </c>
    </row>
    <row r="3778" spans="1:15" x14ac:dyDescent="0.25">
      <c r="A3778">
        <v>3763</v>
      </c>
      <c r="B3778" s="93">
        <v>36731</v>
      </c>
      <c r="C3778" s="48">
        <v>148.125</v>
      </c>
      <c r="D3778" s="48">
        <v>148.85929899999999</v>
      </c>
      <c r="E3778" s="48">
        <v>146.5625</v>
      </c>
      <c r="F3778" s="48">
        <v>146.843704</v>
      </c>
      <c r="G3778" s="49">
        <v>5628500</v>
      </c>
      <c r="H3778" s="48">
        <v>110.904186</v>
      </c>
      <c r="I3778" s="52">
        <f t="shared" si="426"/>
        <v>0.75525325893441098</v>
      </c>
      <c r="J3778" s="52">
        <f t="shared" ca="1" si="427"/>
        <v>1</v>
      </c>
      <c r="K3778" s="48">
        <f t="shared" si="422"/>
        <v>111.87</v>
      </c>
      <c r="L3778" s="48">
        <f t="shared" si="423"/>
        <v>112.43</v>
      </c>
      <c r="M3778" s="48">
        <f t="shared" si="424"/>
        <v>110.69</v>
      </c>
      <c r="N3778" s="48">
        <f t="shared" si="425"/>
        <v>110.9</v>
      </c>
      <c r="O3778" s="49">
        <f t="shared" ca="1" si="428"/>
        <v>5628500</v>
      </c>
    </row>
    <row r="3779" spans="1:15" x14ac:dyDescent="0.25">
      <c r="A3779">
        <v>3764</v>
      </c>
      <c r="B3779" s="93">
        <v>36728</v>
      </c>
      <c r="C3779" s="48">
        <v>149.75</v>
      </c>
      <c r="D3779" s="48">
        <v>149.75</v>
      </c>
      <c r="E3779" s="48">
        <v>147.6875</v>
      </c>
      <c r="F3779" s="48">
        <v>147.6875</v>
      </c>
      <c r="G3779" s="49">
        <v>5656900</v>
      </c>
      <c r="H3779" s="48">
        <v>111.541465</v>
      </c>
      <c r="I3779" s="52">
        <f t="shared" si="426"/>
        <v>0.75525325433770629</v>
      </c>
      <c r="J3779" s="52">
        <f t="shared" ca="1" si="427"/>
        <v>1</v>
      </c>
      <c r="K3779" s="48">
        <f t="shared" si="422"/>
        <v>113.1</v>
      </c>
      <c r="L3779" s="48">
        <f t="shared" si="423"/>
        <v>113.1</v>
      </c>
      <c r="M3779" s="48">
        <f t="shared" si="424"/>
        <v>111.54</v>
      </c>
      <c r="N3779" s="48">
        <f t="shared" si="425"/>
        <v>111.54</v>
      </c>
      <c r="O3779" s="49">
        <f t="shared" ca="1" si="428"/>
        <v>5656900</v>
      </c>
    </row>
    <row r="3780" spans="1:15" x14ac:dyDescent="0.25">
      <c r="A3780">
        <v>3765</v>
      </c>
      <c r="B3780" s="93">
        <v>36727</v>
      </c>
      <c r="C3780" s="48">
        <v>149</v>
      </c>
      <c r="D3780" s="48">
        <v>150.625</v>
      </c>
      <c r="E3780" s="48">
        <v>148.8125</v>
      </c>
      <c r="F3780" s="48">
        <v>150.625</v>
      </c>
      <c r="G3780" s="49">
        <v>4538900</v>
      </c>
      <c r="H3780" s="48">
        <v>113.76002200000001</v>
      </c>
      <c r="I3780" s="52">
        <f t="shared" si="426"/>
        <v>0.75525325809128629</v>
      </c>
      <c r="J3780" s="52">
        <f t="shared" ca="1" si="427"/>
        <v>1</v>
      </c>
      <c r="K3780" s="48">
        <f t="shared" si="422"/>
        <v>112.53</v>
      </c>
      <c r="L3780" s="48">
        <f t="shared" si="423"/>
        <v>113.76</v>
      </c>
      <c r="M3780" s="48">
        <f t="shared" si="424"/>
        <v>112.39</v>
      </c>
      <c r="N3780" s="48">
        <f t="shared" si="425"/>
        <v>113.76</v>
      </c>
      <c r="O3780" s="49">
        <f t="shared" ca="1" si="428"/>
        <v>4538900</v>
      </c>
    </row>
    <row r="3781" spans="1:15" x14ac:dyDescent="0.25">
      <c r="A3781">
        <v>3766</v>
      </c>
      <c r="B3781" s="93">
        <v>36726</v>
      </c>
      <c r="C3781" s="48">
        <v>149.468704</v>
      </c>
      <c r="D3781" s="48">
        <v>149.906204</v>
      </c>
      <c r="E3781" s="48">
        <v>148.25</v>
      </c>
      <c r="F3781" s="48">
        <v>148.5625</v>
      </c>
      <c r="G3781" s="49">
        <v>8506800</v>
      </c>
      <c r="H3781" s="48">
        <v>112.20231200000001</v>
      </c>
      <c r="I3781" s="52">
        <f t="shared" si="426"/>
        <v>0.75525325704669755</v>
      </c>
      <c r="J3781" s="52">
        <f t="shared" ca="1" si="427"/>
        <v>1</v>
      </c>
      <c r="K3781" s="48">
        <f t="shared" si="422"/>
        <v>112.89</v>
      </c>
      <c r="L3781" s="48">
        <f t="shared" si="423"/>
        <v>113.22</v>
      </c>
      <c r="M3781" s="48">
        <f t="shared" si="424"/>
        <v>111.97</v>
      </c>
      <c r="N3781" s="48">
        <f t="shared" si="425"/>
        <v>112.2</v>
      </c>
      <c r="O3781" s="49">
        <f t="shared" ca="1" si="428"/>
        <v>8506800</v>
      </c>
    </row>
    <row r="3782" spans="1:15" x14ac:dyDescent="0.25">
      <c r="A3782">
        <v>3767</v>
      </c>
      <c r="B3782" s="93">
        <v>36725</v>
      </c>
      <c r="C3782" s="48">
        <v>150.625</v>
      </c>
      <c r="D3782" s="48">
        <v>150.625</v>
      </c>
      <c r="E3782" s="48">
        <v>149.343704</v>
      </c>
      <c r="F3782" s="48">
        <v>149.76559399999999</v>
      </c>
      <c r="G3782" s="49">
        <v>4262100</v>
      </c>
      <c r="H3782" s="48">
        <v>113.11095299999999</v>
      </c>
      <c r="I3782" s="52">
        <f t="shared" si="426"/>
        <v>0.75525325930333509</v>
      </c>
      <c r="J3782" s="52">
        <f t="shared" ca="1" si="427"/>
        <v>1</v>
      </c>
      <c r="K3782" s="48">
        <f t="shared" si="422"/>
        <v>113.76</v>
      </c>
      <c r="L3782" s="48">
        <f t="shared" si="423"/>
        <v>113.76</v>
      </c>
      <c r="M3782" s="48">
        <f t="shared" si="424"/>
        <v>112.79</v>
      </c>
      <c r="N3782" s="48">
        <f t="shared" si="425"/>
        <v>113.11</v>
      </c>
      <c r="O3782" s="49">
        <f t="shared" ca="1" si="428"/>
        <v>4262100</v>
      </c>
    </row>
    <row r="3783" spans="1:15" x14ac:dyDescent="0.25">
      <c r="A3783">
        <v>3768</v>
      </c>
      <c r="B3783" s="93">
        <v>36724</v>
      </c>
      <c r="C3783" s="48">
        <v>150.98429899999999</v>
      </c>
      <c r="D3783" s="48">
        <v>151.98429899999999</v>
      </c>
      <c r="E3783" s="48">
        <v>150.6875</v>
      </c>
      <c r="F3783" s="48">
        <v>151</v>
      </c>
      <c r="G3783" s="49">
        <v>4208300</v>
      </c>
      <c r="H3783" s="48">
        <v>114.04324200000001</v>
      </c>
      <c r="I3783" s="52">
        <f t="shared" si="426"/>
        <v>0.75525325827814571</v>
      </c>
      <c r="J3783" s="52">
        <f t="shared" ca="1" si="427"/>
        <v>1</v>
      </c>
      <c r="K3783" s="48">
        <f t="shared" si="422"/>
        <v>114.03</v>
      </c>
      <c r="L3783" s="48">
        <f t="shared" si="423"/>
        <v>114.79</v>
      </c>
      <c r="M3783" s="48">
        <f t="shared" si="424"/>
        <v>113.81</v>
      </c>
      <c r="N3783" s="48">
        <f t="shared" si="425"/>
        <v>114.04</v>
      </c>
      <c r="O3783" s="49">
        <f t="shared" ca="1" si="428"/>
        <v>4208300</v>
      </c>
    </row>
    <row r="3784" spans="1:15" x14ac:dyDescent="0.25">
      <c r="A3784">
        <v>3769</v>
      </c>
      <c r="B3784" s="93">
        <v>36721</v>
      </c>
      <c r="C3784" s="48">
        <v>150.4375</v>
      </c>
      <c r="D3784" s="48">
        <v>151.25</v>
      </c>
      <c r="E3784" s="48">
        <v>149.67179899999999</v>
      </c>
      <c r="F3784" s="48">
        <v>151.25</v>
      </c>
      <c r="G3784" s="49">
        <v>5341900</v>
      </c>
      <c r="H3784" s="48">
        <v>114.232055</v>
      </c>
      <c r="I3784" s="52">
        <f t="shared" si="426"/>
        <v>0.75525325619834716</v>
      </c>
      <c r="J3784" s="52">
        <f t="shared" ca="1" si="427"/>
        <v>1</v>
      </c>
      <c r="K3784" s="48">
        <f t="shared" si="422"/>
        <v>113.62</v>
      </c>
      <c r="L3784" s="48">
        <f t="shared" si="423"/>
        <v>114.23</v>
      </c>
      <c r="M3784" s="48">
        <f t="shared" si="424"/>
        <v>113.04</v>
      </c>
      <c r="N3784" s="48">
        <f t="shared" si="425"/>
        <v>114.23</v>
      </c>
      <c r="O3784" s="49">
        <f t="shared" ca="1" si="428"/>
        <v>5341900</v>
      </c>
    </row>
    <row r="3785" spans="1:15" x14ac:dyDescent="0.25">
      <c r="A3785">
        <v>3770</v>
      </c>
      <c r="B3785" s="93">
        <v>36720</v>
      </c>
      <c r="C3785" s="48">
        <v>149.98429899999999</v>
      </c>
      <c r="D3785" s="48">
        <v>150.375</v>
      </c>
      <c r="E3785" s="48">
        <v>149.1875</v>
      </c>
      <c r="F3785" s="48">
        <v>149.781204</v>
      </c>
      <c r="G3785" s="49">
        <v>5356000</v>
      </c>
      <c r="H3785" s="48">
        <v>113.122742</v>
      </c>
      <c r="I3785" s="52">
        <f t="shared" si="426"/>
        <v>0.75525325594258141</v>
      </c>
      <c r="J3785" s="52">
        <f t="shared" ca="1" si="427"/>
        <v>1</v>
      </c>
      <c r="K3785" s="48">
        <f t="shared" si="422"/>
        <v>113.28</v>
      </c>
      <c r="L3785" s="48">
        <f t="shared" si="423"/>
        <v>113.57</v>
      </c>
      <c r="M3785" s="48">
        <f t="shared" si="424"/>
        <v>112.67</v>
      </c>
      <c r="N3785" s="48">
        <f t="shared" si="425"/>
        <v>113.12</v>
      </c>
      <c r="O3785" s="49">
        <f t="shared" ca="1" si="428"/>
        <v>5356000</v>
      </c>
    </row>
    <row r="3786" spans="1:15" x14ac:dyDescent="0.25">
      <c r="A3786">
        <v>3771</v>
      </c>
      <c r="B3786" s="93">
        <v>36719</v>
      </c>
      <c r="C3786" s="48">
        <v>149.281204</v>
      </c>
      <c r="D3786" s="48">
        <v>150.125</v>
      </c>
      <c r="E3786" s="48">
        <v>148.6875</v>
      </c>
      <c r="F3786" s="48">
        <v>149.125</v>
      </c>
      <c r="G3786" s="49">
        <v>5883000</v>
      </c>
      <c r="H3786" s="48">
        <v>112.62714200000001</v>
      </c>
      <c r="I3786" s="52">
        <f t="shared" si="426"/>
        <v>0.75525325733445103</v>
      </c>
      <c r="J3786" s="52">
        <f t="shared" ca="1" si="427"/>
        <v>1</v>
      </c>
      <c r="K3786" s="48">
        <f t="shared" si="422"/>
        <v>112.75</v>
      </c>
      <c r="L3786" s="48">
        <f t="shared" si="423"/>
        <v>113.38</v>
      </c>
      <c r="M3786" s="48">
        <f t="shared" si="424"/>
        <v>112.3</v>
      </c>
      <c r="N3786" s="48">
        <f t="shared" si="425"/>
        <v>112.63</v>
      </c>
      <c r="O3786" s="49">
        <f t="shared" ca="1" si="428"/>
        <v>5883000</v>
      </c>
    </row>
    <row r="3787" spans="1:15" x14ac:dyDescent="0.25">
      <c r="A3787">
        <v>3772</v>
      </c>
      <c r="B3787" s="93">
        <v>36718</v>
      </c>
      <c r="C3787" s="48">
        <v>147.468704</v>
      </c>
      <c r="D3787" s="48">
        <v>149.125</v>
      </c>
      <c r="E3787" s="48">
        <v>147.156204</v>
      </c>
      <c r="F3787" s="48">
        <v>148.156204</v>
      </c>
      <c r="G3787" s="49">
        <v>5431600</v>
      </c>
      <c r="H3787" s="48">
        <v>111.895456</v>
      </c>
      <c r="I3787" s="52">
        <f t="shared" si="426"/>
        <v>0.75525325959350309</v>
      </c>
      <c r="J3787" s="52">
        <f t="shared" ca="1" si="427"/>
        <v>1</v>
      </c>
      <c r="K3787" s="48">
        <f t="shared" si="422"/>
        <v>111.38</v>
      </c>
      <c r="L3787" s="48">
        <f t="shared" si="423"/>
        <v>112.63</v>
      </c>
      <c r="M3787" s="48">
        <f t="shared" si="424"/>
        <v>111.14</v>
      </c>
      <c r="N3787" s="48">
        <f t="shared" si="425"/>
        <v>111.9</v>
      </c>
      <c r="O3787" s="49">
        <f t="shared" ca="1" si="428"/>
        <v>5431600</v>
      </c>
    </row>
    <row r="3788" spans="1:15" x14ac:dyDescent="0.25">
      <c r="A3788">
        <v>3773</v>
      </c>
      <c r="B3788" s="93">
        <v>36717</v>
      </c>
      <c r="C3788" s="48">
        <v>147.875</v>
      </c>
      <c r="D3788" s="48">
        <v>148.906204</v>
      </c>
      <c r="E3788" s="48">
        <v>147.531204</v>
      </c>
      <c r="F3788" s="48">
        <v>147.843704</v>
      </c>
      <c r="G3788" s="49">
        <v>2816100</v>
      </c>
      <c r="H3788" s="48">
        <v>111.65943900000001</v>
      </c>
      <c r="I3788" s="52">
        <f t="shared" si="426"/>
        <v>0.75525325718300462</v>
      </c>
      <c r="J3788" s="52">
        <f t="shared" ca="1" si="427"/>
        <v>1</v>
      </c>
      <c r="K3788" s="48">
        <f t="shared" si="422"/>
        <v>111.68</v>
      </c>
      <c r="L3788" s="48">
        <f t="shared" si="423"/>
        <v>112.46</v>
      </c>
      <c r="M3788" s="48">
        <f t="shared" si="424"/>
        <v>111.42</v>
      </c>
      <c r="N3788" s="48">
        <f t="shared" si="425"/>
        <v>111.66</v>
      </c>
      <c r="O3788" s="49">
        <f t="shared" ca="1" si="428"/>
        <v>2816100</v>
      </c>
    </row>
    <row r="3789" spans="1:15" x14ac:dyDescent="0.25">
      <c r="A3789">
        <v>3774</v>
      </c>
      <c r="B3789" s="93">
        <v>36714</v>
      </c>
      <c r="C3789" s="48">
        <v>146.6875</v>
      </c>
      <c r="D3789" s="48">
        <v>148.781204</v>
      </c>
      <c r="E3789" s="48">
        <v>146.25</v>
      </c>
      <c r="F3789" s="48">
        <v>148.093704</v>
      </c>
      <c r="G3789" s="49">
        <v>3034800</v>
      </c>
      <c r="H3789" s="48">
        <v>111.848252</v>
      </c>
      <c r="I3789" s="52">
        <f t="shared" si="426"/>
        <v>0.75525325506072827</v>
      </c>
      <c r="J3789" s="52">
        <f t="shared" ca="1" si="427"/>
        <v>1</v>
      </c>
      <c r="K3789" s="48">
        <f t="shared" si="422"/>
        <v>110.79</v>
      </c>
      <c r="L3789" s="48">
        <f t="shared" si="423"/>
        <v>112.37</v>
      </c>
      <c r="M3789" s="48">
        <f t="shared" si="424"/>
        <v>110.46</v>
      </c>
      <c r="N3789" s="48">
        <f t="shared" si="425"/>
        <v>111.85</v>
      </c>
      <c r="O3789" s="49">
        <f t="shared" ca="1" si="428"/>
        <v>3034800</v>
      </c>
    </row>
    <row r="3790" spans="1:15" x14ac:dyDescent="0.25">
      <c r="A3790">
        <v>3775</v>
      </c>
      <c r="B3790" s="93">
        <v>36713</v>
      </c>
      <c r="C3790" s="48">
        <v>144.9375</v>
      </c>
      <c r="D3790" s="48">
        <v>146.468704</v>
      </c>
      <c r="E3790" s="48">
        <v>144.218704</v>
      </c>
      <c r="F3790" s="48">
        <v>145.75</v>
      </c>
      <c r="G3790" s="49">
        <v>5963200</v>
      </c>
      <c r="H3790" s="48">
        <v>110.07816200000001</v>
      </c>
      <c r="I3790" s="52">
        <f t="shared" si="426"/>
        <v>0.75525325557461409</v>
      </c>
      <c r="J3790" s="52">
        <f t="shared" ca="1" si="427"/>
        <v>1</v>
      </c>
      <c r="K3790" s="48">
        <f t="shared" si="422"/>
        <v>109.46</v>
      </c>
      <c r="L3790" s="48">
        <f t="shared" si="423"/>
        <v>110.62</v>
      </c>
      <c r="M3790" s="48">
        <f t="shared" si="424"/>
        <v>108.92</v>
      </c>
      <c r="N3790" s="48">
        <f t="shared" si="425"/>
        <v>110.08</v>
      </c>
      <c r="O3790" s="49">
        <f t="shared" ca="1" si="428"/>
        <v>5963200</v>
      </c>
    </row>
    <row r="3791" spans="1:15" x14ac:dyDescent="0.25">
      <c r="A3791">
        <v>3776</v>
      </c>
      <c r="B3791" s="93">
        <v>36712</v>
      </c>
      <c r="C3791" s="48">
        <v>146.375</v>
      </c>
      <c r="D3791" s="48">
        <v>146.656204</v>
      </c>
      <c r="E3791" s="48">
        <v>144.375</v>
      </c>
      <c r="F3791" s="48">
        <v>144.625</v>
      </c>
      <c r="G3791" s="49">
        <v>2748200</v>
      </c>
      <c r="H3791" s="48">
        <v>109.22850200000001</v>
      </c>
      <c r="I3791" s="52">
        <f t="shared" si="426"/>
        <v>0.75525325496974938</v>
      </c>
      <c r="J3791" s="52">
        <f t="shared" ca="1" si="427"/>
        <v>1</v>
      </c>
      <c r="K3791" s="48">
        <f t="shared" si="422"/>
        <v>110.55</v>
      </c>
      <c r="L3791" s="48">
        <f t="shared" si="423"/>
        <v>110.76</v>
      </c>
      <c r="M3791" s="48">
        <f t="shared" si="424"/>
        <v>109.04</v>
      </c>
      <c r="N3791" s="48">
        <f t="shared" si="425"/>
        <v>109.23</v>
      </c>
      <c r="O3791" s="49">
        <f t="shared" ca="1" si="428"/>
        <v>2748200</v>
      </c>
    </row>
    <row r="3792" spans="1:15" x14ac:dyDescent="0.25">
      <c r="A3792">
        <v>3777</v>
      </c>
      <c r="B3792" s="93">
        <v>36710</v>
      </c>
      <c r="C3792" s="48">
        <v>145.4375</v>
      </c>
      <c r="D3792" s="48">
        <v>147.4375</v>
      </c>
      <c r="E3792" s="48">
        <v>145.1875</v>
      </c>
      <c r="F3792" s="48">
        <v>147.281204</v>
      </c>
      <c r="G3792" s="49">
        <v>1436600</v>
      </c>
      <c r="H3792" s="48">
        <v>111.23460900000001</v>
      </c>
      <c r="I3792" s="52">
        <f t="shared" si="426"/>
        <v>0.75525325689216938</v>
      </c>
      <c r="J3792" s="52">
        <f t="shared" ca="1" si="427"/>
        <v>1</v>
      </c>
      <c r="K3792" s="48">
        <f t="shared" ref="K3792:K3855" si="429">ROUND($I3792*C3792,2)</f>
        <v>109.84</v>
      </c>
      <c r="L3792" s="48">
        <f t="shared" ref="L3792:L3855" si="430">ROUND($I3792*D3792,2)</f>
        <v>111.35</v>
      </c>
      <c r="M3792" s="48">
        <f t="shared" ref="M3792:M3855" si="431">ROUND($I3792*E3792,2)</f>
        <v>109.65</v>
      </c>
      <c r="N3792" s="48">
        <f t="shared" ref="N3792:N3855" si="432">ROUND($I3792*F3792,2)</f>
        <v>111.23</v>
      </c>
      <c r="O3792" s="49">
        <f t="shared" ca="1" si="428"/>
        <v>1436600</v>
      </c>
    </row>
    <row r="3793" spans="1:15" x14ac:dyDescent="0.25">
      <c r="A3793">
        <v>3778</v>
      </c>
      <c r="B3793" s="93">
        <v>36707</v>
      </c>
      <c r="C3793" s="48">
        <v>143.9375</v>
      </c>
      <c r="D3793" s="48">
        <v>145.593704</v>
      </c>
      <c r="E3793" s="48">
        <v>143.89059399999999</v>
      </c>
      <c r="F3793" s="48">
        <v>145.281204</v>
      </c>
      <c r="G3793" s="49">
        <v>7420200</v>
      </c>
      <c r="H3793" s="48">
        <v>109.724102</v>
      </c>
      <c r="I3793" s="52">
        <f t="shared" si="426"/>
        <v>0.75525325354544837</v>
      </c>
      <c r="J3793" s="52">
        <f t="shared" ca="1" si="427"/>
        <v>1</v>
      </c>
      <c r="K3793" s="48">
        <f t="shared" si="429"/>
        <v>108.71</v>
      </c>
      <c r="L3793" s="48">
        <f t="shared" si="430"/>
        <v>109.96</v>
      </c>
      <c r="M3793" s="48">
        <f t="shared" si="431"/>
        <v>108.67</v>
      </c>
      <c r="N3793" s="48">
        <f t="shared" si="432"/>
        <v>109.72</v>
      </c>
      <c r="O3793" s="49">
        <f t="shared" ca="1" si="428"/>
        <v>7420200</v>
      </c>
    </row>
    <row r="3794" spans="1:15" x14ac:dyDescent="0.25">
      <c r="A3794">
        <v>3779</v>
      </c>
      <c r="B3794" s="93">
        <v>36706</v>
      </c>
      <c r="C3794" s="48">
        <v>144.75</v>
      </c>
      <c r="D3794" s="48">
        <v>145.75</v>
      </c>
      <c r="E3794" s="48">
        <v>143.51559399999999</v>
      </c>
      <c r="F3794" s="48">
        <v>144.1875</v>
      </c>
      <c r="G3794" s="49">
        <v>6345700</v>
      </c>
      <c r="H3794" s="48">
        <v>108.898079</v>
      </c>
      <c r="I3794" s="52">
        <f t="shared" ref="I3794:I3857" si="433">H3794/F3794</f>
        <v>0.75525325704377977</v>
      </c>
      <c r="J3794" s="52">
        <f t="shared" ref="J3794:J3857" ca="1" si="434">INDEX(OFFSET($T$15,0,0,$S$13+1,1),MATCH(B3794,OFFSET($Q$15,0,0,$S$13+1,1),-1))</f>
        <v>1</v>
      </c>
      <c r="K3794" s="48">
        <f t="shared" si="429"/>
        <v>109.32</v>
      </c>
      <c r="L3794" s="48">
        <f t="shared" si="430"/>
        <v>110.08</v>
      </c>
      <c r="M3794" s="48">
        <f t="shared" si="431"/>
        <v>108.39</v>
      </c>
      <c r="N3794" s="48">
        <f t="shared" si="432"/>
        <v>108.9</v>
      </c>
      <c r="O3794" s="49">
        <f t="shared" ref="O3794:O3857" ca="1" si="435">G3794*J3794</f>
        <v>6345700</v>
      </c>
    </row>
    <row r="3795" spans="1:15" x14ac:dyDescent="0.25">
      <c r="A3795">
        <v>3780</v>
      </c>
      <c r="B3795" s="93">
        <v>36705</v>
      </c>
      <c r="C3795" s="48">
        <v>145.625</v>
      </c>
      <c r="D3795" s="48">
        <v>146.98429899999999</v>
      </c>
      <c r="E3795" s="48">
        <v>145.3125</v>
      </c>
      <c r="F3795" s="48">
        <v>145.5625</v>
      </c>
      <c r="G3795" s="49">
        <v>5347700</v>
      </c>
      <c r="H3795" s="48">
        <v>109.93655200000001</v>
      </c>
      <c r="I3795" s="52">
        <f t="shared" si="433"/>
        <v>0.75525325547445255</v>
      </c>
      <c r="J3795" s="52">
        <f t="shared" ca="1" si="434"/>
        <v>1</v>
      </c>
      <c r="K3795" s="48">
        <f t="shared" si="429"/>
        <v>109.98</v>
      </c>
      <c r="L3795" s="48">
        <f t="shared" si="430"/>
        <v>111.01</v>
      </c>
      <c r="M3795" s="48">
        <f t="shared" si="431"/>
        <v>109.75</v>
      </c>
      <c r="N3795" s="48">
        <f t="shared" si="432"/>
        <v>109.94</v>
      </c>
      <c r="O3795" s="49">
        <f t="shared" ca="1" si="435"/>
        <v>5347700</v>
      </c>
    </row>
    <row r="3796" spans="1:15" x14ac:dyDescent="0.25">
      <c r="A3796">
        <v>3781</v>
      </c>
      <c r="B3796" s="93">
        <v>36704</v>
      </c>
      <c r="C3796" s="48">
        <v>145.98429899999999</v>
      </c>
      <c r="D3796" s="48">
        <v>146.718704</v>
      </c>
      <c r="E3796" s="48">
        <v>145.01559399999999</v>
      </c>
      <c r="F3796" s="48">
        <v>145.156204</v>
      </c>
      <c r="G3796" s="49">
        <v>4159500</v>
      </c>
      <c r="H3796" s="48">
        <v>109.629696</v>
      </c>
      <c r="I3796" s="52">
        <f t="shared" si="433"/>
        <v>0.75525325806949317</v>
      </c>
      <c r="J3796" s="52">
        <f t="shared" ca="1" si="434"/>
        <v>1</v>
      </c>
      <c r="K3796" s="48">
        <f t="shared" si="429"/>
        <v>110.26</v>
      </c>
      <c r="L3796" s="48">
        <f t="shared" si="430"/>
        <v>110.81</v>
      </c>
      <c r="M3796" s="48">
        <f t="shared" si="431"/>
        <v>109.52</v>
      </c>
      <c r="N3796" s="48">
        <f t="shared" si="432"/>
        <v>109.63</v>
      </c>
      <c r="O3796" s="49">
        <f t="shared" ca="1" si="435"/>
        <v>4159500</v>
      </c>
    </row>
    <row r="3797" spans="1:15" x14ac:dyDescent="0.25">
      <c r="A3797">
        <v>3782</v>
      </c>
      <c r="B3797" s="93">
        <v>36703</v>
      </c>
      <c r="C3797" s="48">
        <v>145.375</v>
      </c>
      <c r="D3797" s="48">
        <v>146.25</v>
      </c>
      <c r="E3797" s="48">
        <v>144.875</v>
      </c>
      <c r="F3797" s="48">
        <v>146.23429899999999</v>
      </c>
      <c r="G3797" s="49">
        <v>5201300</v>
      </c>
      <c r="H3797" s="48">
        <v>110.44392999999999</v>
      </c>
      <c r="I3797" s="52">
        <f t="shared" si="433"/>
        <v>0.75525325286374845</v>
      </c>
      <c r="J3797" s="52">
        <f t="shared" ca="1" si="434"/>
        <v>1</v>
      </c>
      <c r="K3797" s="48">
        <f t="shared" si="429"/>
        <v>109.79</v>
      </c>
      <c r="L3797" s="48">
        <f t="shared" si="430"/>
        <v>110.46</v>
      </c>
      <c r="M3797" s="48">
        <f t="shared" si="431"/>
        <v>109.42</v>
      </c>
      <c r="N3797" s="48">
        <f t="shared" si="432"/>
        <v>110.44</v>
      </c>
      <c r="O3797" s="49">
        <f t="shared" ca="1" si="435"/>
        <v>5201300</v>
      </c>
    </row>
    <row r="3798" spans="1:15" x14ac:dyDescent="0.25">
      <c r="A3798">
        <v>3783</v>
      </c>
      <c r="B3798" s="93">
        <v>36700</v>
      </c>
      <c r="C3798" s="48">
        <v>145.8125</v>
      </c>
      <c r="D3798" s="48">
        <v>146.125</v>
      </c>
      <c r="E3798" s="48">
        <v>143.875</v>
      </c>
      <c r="F3798" s="48">
        <v>144.375</v>
      </c>
      <c r="G3798" s="49">
        <v>4863300</v>
      </c>
      <c r="H3798" s="48">
        <v>109.039689</v>
      </c>
      <c r="I3798" s="52">
        <f t="shared" si="433"/>
        <v>0.75525325714285707</v>
      </c>
      <c r="J3798" s="52">
        <f t="shared" ca="1" si="434"/>
        <v>1</v>
      </c>
      <c r="K3798" s="48">
        <f t="shared" si="429"/>
        <v>110.13</v>
      </c>
      <c r="L3798" s="48">
        <f t="shared" si="430"/>
        <v>110.36</v>
      </c>
      <c r="M3798" s="48">
        <f t="shared" si="431"/>
        <v>108.66</v>
      </c>
      <c r="N3798" s="48">
        <f t="shared" si="432"/>
        <v>109.04</v>
      </c>
      <c r="O3798" s="49">
        <f t="shared" ca="1" si="435"/>
        <v>4863300</v>
      </c>
    </row>
    <row r="3799" spans="1:15" x14ac:dyDescent="0.25">
      <c r="A3799">
        <v>3784</v>
      </c>
      <c r="B3799" s="93">
        <v>36699</v>
      </c>
      <c r="C3799" s="48">
        <v>147.5625</v>
      </c>
      <c r="D3799" s="48">
        <v>147.6875</v>
      </c>
      <c r="E3799" s="48">
        <v>145</v>
      </c>
      <c r="F3799" s="48">
        <v>145.625</v>
      </c>
      <c r="G3799" s="49">
        <v>7490500</v>
      </c>
      <c r="H3799" s="48">
        <v>109.983755</v>
      </c>
      <c r="I3799" s="52">
        <f t="shared" si="433"/>
        <v>0.75525325321888415</v>
      </c>
      <c r="J3799" s="52">
        <f t="shared" ca="1" si="434"/>
        <v>1</v>
      </c>
      <c r="K3799" s="48">
        <f t="shared" si="429"/>
        <v>111.45</v>
      </c>
      <c r="L3799" s="48">
        <f t="shared" si="430"/>
        <v>111.54</v>
      </c>
      <c r="M3799" s="48">
        <f t="shared" si="431"/>
        <v>109.51</v>
      </c>
      <c r="N3799" s="48">
        <f t="shared" si="432"/>
        <v>109.98</v>
      </c>
      <c r="O3799" s="49">
        <f t="shared" ca="1" si="435"/>
        <v>7490500</v>
      </c>
    </row>
    <row r="3800" spans="1:15" x14ac:dyDescent="0.25">
      <c r="A3800">
        <v>3785</v>
      </c>
      <c r="B3800" s="93">
        <v>36698</v>
      </c>
      <c r="C3800" s="48">
        <v>146.9375</v>
      </c>
      <c r="D3800" s="48">
        <v>148.4375</v>
      </c>
      <c r="E3800" s="48">
        <v>146.89059399999999</v>
      </c>
      <c r="F3800" s="48">
        <v>147.875</v>
      </c>
      <c r="G3800" s="49">
        <v>3115000</v>
      </c>
      <c r="H3800" s="48">
        <v>111.683075</v>
      </c>
      <c r="I3800" s="52">
        <f t="shared" si="433"/>
        <v>0.75525325443786984</v>
      </c>
      <c r="J3800" s="52">
        <f t="shared" ca="1" si="434"/>
        <v>1</v>
      </c>
      <c r="K3800" s="48">
        <f t="shared" si="429"/>
        <v>110.98</v>
      </c>
      <c r="L3800" s="48">
        <f t="shared" si="430"/>
        <v>112.11</v>
      </c>
      <c r="M3800" s="48">
        <f t="shared" si="431"/>
        <v>110.94</v>
      </c>
      <c r="N3800" s="48">
        <f t="shared" si="432"/>
        <v>111.68</v>
      </c>
      <c r="O3800" s="49">
        <f t="shared" ca="1" si="435"/>
        <v>3115000</v>
      </c>
    </row>
    <row r="3801" spans="1:15" x14ac:dyDescent="0.25">
      <c r="A3801">
        <v>3786</v>
      </c>
      <c r="B3801" s="93">
        <v>36697</v>
      </c>
      <c r="C3801" s="48">
        <v>148.1875</v>
      </c>
      <c r="D3801" s="48">
        <v>148.875</v>
      </c>
      <c r="E3801" s="48">
        <v>147</v>
      </c>
      <c r="F3801" s="48">
        <v>147.9375</v>
      </c>
      <c r="G3801" s="49">
        <v>6480000</v>
      </c>
      <c r="H3801" s="48">
        <v>111.730278</v>
      </c>
      <c r="I3801" s="52">
        <f t="shared" si="433"/>
        <v>0.75525325221799744</v>
      </c>
      <c r="J3801" s="52">
        <f t="shared" ca="1" si="434"/>
        <v>1</v>
      </c>
      <c r="K3801" s="48">
        <f t="shared" si="429"/>
        <v>111.92</v>
      </c>
      <c r="L3801" s="48">
        <f t="shared" si="430"/>
        <v>112.44</v>
      </c>
      <c r="M3801" s="48">
        <f t="shared" si="431"/>
        <v>111.02</v>
      </c>
      <c r="N3801" s="48">
        <f t="shared" si="432"/>
        <v>111.73</v>
      </c>
      <c r="O3801" s="49">
        <f t="shared" ca="1" si="435"/>
        <v>6480000</v>
      </c>
    </row>
    <row r="3802" spans="1:15" x14ac:dyDescent="0.25">
      <c r="A3802">
        <v>3787</v>
      </c>
      <c r="B3802" s="93">
        <v>36696</v>
      </c>
      <c r="C3802" s="48">
        <v>146.468704</v>
      </c>
      <c r="D3802" s="48">
        <v>149.156204</v>
      </c>
      <c r="E3802" s="48">
        <v>146.25</v>
      </c>
      <c r="F3802" s="48">
        <v>148.468704</v>
      </c>
      <c r="G3802" s="49">
        <v>5106900</v>
      </c>
      <c r="H3802" s="48">
        <v>112.131472</v>
      </c>
      <c r="I3802" s="52">
        <f t="shared" si="433"/>
        <v>0.75525325525842801</v>
      </c>
      <c r="J3802" s="52">
        <f t="shared" ca="1" si="434"/>
        <v>1</v>
      </c>
      <c r="K3802" s="48">
        <f t="shared" si="429"/>
        <v>110.62</v>
      </c>
      <c r="L3802" s="48">
        <f t="shared" si="430"/>
        <v>112.65</v>
      </c>
      <c r="M3802" s="48">
        <f t="shared" si="431"/>
        <v>110.46</v>
      </c>
      <c r="N3802" s="48">
        <f t="shared" si="432"/>
        <v>112.13</v>
      </c>
      <c r="O3802" s="49">
        <f t="shared" ca="1" si="435"/>
        <v>5106900</v>
      </c>
    </row>
    <row r="3803" spans="1:15" x14ac:dyDescent="0.25">
      <c r="A3803">
        <v>3788</v>
      </c>
      <c r="B3803" s="93">
        <v>36693</v>
      </c>
      <c r="C3803" s="48">
        <v>148.3125</v>
      </c>
      <c r="D3803" s="48">
        <v>148.3125</v>
      </c>
      <c r="E3803" s="48">
        <v>145.875</v>
      </c>
      <c r="F3803" s="48">
        <v>146.593704</v>
      </c>
      <c r="G3803" s="49">
        <v>5567900</v>
      </c>
      <c r="H3803" s="48">
        <v>110.715372</v>
      </c>
      <c r="I3803" s="52">
        <f t="shared" si="433"/>
        <v>0.7552532542598146</v>
      </c>
      <c r="J3803" s="52">
        <f t="shared" ca="1" si="434"/>
        <v>1</v>
      </c>
      <c r="K3803" s="48">
        <f t="shared" si="429"/>
        <v>112.01</v>
      </c>
      <c r="L3803" s="48">
        <f t="shared" si="430"/>
        <v>112.01</v>
      </c>
      <c r="M3803" s="48">
        <f t="shared" si="431"/>
        <v>110.17</v>
      </c>
      <c r="N3803" s="48">
        <f t="shared" si="432"/>
        <v>110.72</v>
      </c>
      <c r="O3803" s="49">
        <f t="shared" ca="1" si="435"/>
        <v>5567900</v>
      </c>
    </row>
    <row r="3804" spans="1:15" x14ac:dyDescent="0.25">
      <c r="A3804">
        <v>3789</v>
      </c>
      <c r="B3804" s="93">
        <v>36692</v>
      </c>
      <c r="C3804" s="48">
        <v>148.125</v>
      </c>
      <c r="D3804" s="48">
        <v>148.75</v>
      </c>
      <c r="E3804" s="48">
        <v>146.843704</v>
      </c>
      <c r="F3804" s="48">
        <v>148.156204</v>
      </c>
      <c r="G3804" s="49">
        <v>5881200</v>
      </c>
      <c r="H3804" s="48">
        <v>111.632625</v>
      </c>
      <c r="I3804" s="52">
        <f t="shared" si="433"/>
        <v>0.75347924680899625</v>
      </c>
      <c r="J3804" s="52">
        <f t="shared" ca="1" si="434"/>
        <v>1</v>
      </c>
      <c r="K3804" s="48">
        <f t="shared" si="429"/>
        <v>111.61</v>
      </c>
      <c r="L3804" s="48">
        <f t="shared" si="430"/>
        <v>112.08</v>
      </c>
      <c r="M3804" s="48">
        <f t="shared" si="431"/>
        <v>110.64</v>
      </c>
      <c r="N3804" s="48">
        <f t="shared" si="432"/>
        <v>111.63</v>
      </c>
      <c r="O3804" s="49">
        <f t="shared" ca="1" si="435"/>
        <v>5881200</v>
      </c>
    </row>
    <row r="3805" spans="1:15" x14ac:dyDescent="0.25">
      <c r="A3805">
        <v>3790</v>
      </c>
      <c r="B3805" s="93">
        <v>36691</v>
      </c>
      <c r="C3805" s="48">
        <v>148.25</v>
      </c>
      <c r="D3805" s="48">
        <v>148.875</v>
      </c>
      <c r="E3805" s="48">
        <v>147.1875</v>
      </c>
      <c r="F3805" s="48">
        <v>147.843704</v>
      </c>
      <c r="G3805" s="49">
        <v>6420500</v>
      </c>
      <c r="H3805" s="48">
        <v>111.39716199999999</v>
      </c>
      <c r="I3805" s="52">
        <f t="shared" si="433"/>
        <v>0.75347924183501247</v>
      </c>
      <c r="J3805" s="52">
        <f t="shared" ca="1" si="434"/>
        <v>1</v>
      </c>
      <c r="K3805" s="48">
        <f t="shared" si="429"/>
        <v>111.7</v>
      </c>
      <c r="L3805" s="48">
        <f t="shared" si="430"/>
        <v>112.17</v>
      </c>
      <c r="M3805" s="48">
        <f t="shared" si="431"/>
        <v>110.9</v>
      </c>
      <c r="N3805" s="48">
        <f t="shared" si="432"/>
        <v>111.4</v>
      </c>
      <c r="O3805" s="49">
        <f t="shared" ca="1" si="435"/>
        <v>6420500</v>
      </c>
    </row>
    <row r="3806" spans="1:15" x14ac:dyDescent="0.25">
      <c r="A3806">
        <v>3791</v>
      </c>
      <c r="B3806" s="93">
        <v>36690</v>
      </c>
      <c r="C3806" s="48">
        <v>144.8125</v>
      </c>
      <c r="D3806" s="48">
        <v>147.75</v>
      </c>
      <c r="E3806" s="48">
        <v>144.625</v>
      </c>
      <c r="F3806" s="48">
        <v>147.593704</v>
      </c>
      <c r="G3806" s="49">
        <v>6558700</v>
      </c>
      <c r="H3806" s="48">
        <v>111.208792</v>
      </c>
      <c r="I3806" s="52">
        <f t="shared" si="433"/>
        <v>0.75347924055080295</v>
      </c>
      <c r="J3806" s="52">
        <f t="shared" ca="1" si="434"/>
        <v>1</v>
      </c>
      <c r="K3806" s="48">
        <f t="shared" si="429"/>
        <v>109.11</v>
      </c>
      <c r="L3806" s="48">
        <f t="shared" si="430"/>
        <v>111.33</v>
      </c>
      <c r="M3806" s="48">
        <f t="shared" si="431"/>
        <v>108.97</v>
      </c>
      <c r="N3806" s="48">
        <f t="shared" si="432"/>
        <v>111.21</v>
      </c>
      <c r="O3806" s="49">
        <f t="shared" ca="1" si="435"/>
        <v>6558700</v>
      </c>
    </row>
    <row r="3807" spans="1:15" x14ac:dyDescent="0.25">
      <c r="A3807">
        <v>3792</v>
      </c>
      <c r="B3807" s="93">
        <v>36689</v>
      </c>
      <c r="C3807" s="48">
        <v>146.968704</v>
      </c>
      <c r="D3807" s="48">
        <v>146.968704</v>
      </c>
      <c r="E3807" s="48">
        <v>144.875</v>
      </c>
      <c r="F3807" s="48">
        <v>144.875</v>
      </c>
      <c r="G3807" s="49">
        <v>3678900</v>
      </c>
      <c r="H3807" s="48">
        <v>109.16030499999999</v>
      </c>
      <c r="I3807" s="52">
        <f t="shared" si="433"/>
        <v>0.75347924072476269</v>
      </c>
      <c r="J3807" s="52">
        <f t="shared" ca="1" si="434"/>
        <v>1</v>
      </c>
      <c r="K3807" s="48">
        <f t="shared" si="429"/>
        <v>110.74</v>
      </c>
      <c r="L3807" s="48">
        <f t="shared" si="430"/>
        <v>110.74</v>
      </c>
      <c r="M3807" s="48">
        <f t="shared" si="431"/>
        <v>109.16</v>
      </c>
      <c r="N3807" s="48">
        <f t="shared" si="432"/>
        <v>109.16</v>
      </c>
      <c r="O3807" s="49">
        <f t="shared" ca="1" si="435"/>
        <v>3678900</v>
      </c>
    </row>
    <row r="3808" spans="1:15" x14ac:dyDescent="0.25">
      <c r="A3808">
        <v>3793</v>
      </c>
      <c r="B3808" s="93">
        <v>36686</v>
      </c>
      <c r="C3808" s="48">
        <v>147.5</v>
      </c>
      <c r="D3808" s="48">
        <v>147.968704</v>
      </c>
      <c r="E3808" s="48">
        <v>145.625</v>
      </c>
      <c r="F3808" s="48">
        <v>146.593704</v>
      </c>
      <c r="G3808" s="49">
        <v>3085300</v>
      </c>
      <c r="H3808" s="48">
        <v>110.455313</v>
      </c>
      <c r="I3808" s="52">
        <f t="shared" si="433"/>
        <v>0.75347924219173834</v>
      </c>
      <c r="J3808" s="52">
        <f t="shared" ca="1" si="434"/>
        <v>1</v>
      </c>
      <c r="K3808" s="48">
        <f t="shared" si="429"/>
        <v>111.14</v>
      </c>
      <c r="L3808" s="48">
        <f t="shared" si="430"/>
        <v>111.49</v>
      </c>
      <c r="M3808" s="48">
        <f t="shared" si="431"/>
        <v>109.73</v>
      </c>
      <c r="N3808" s="48">
        <f t="shared" si="432"/>
        <v>110.46</v>
      </c>
      <c r="O3808" s="49">
        <f t="shared" ca="1" si="435"/>
        <v>3085300</v>
      </c>
    </row>
    <row r="3809" spans="1:15" x14ac:dyDescent="0.25">
      <c r="A3809">
        <v>3794</v>
      </c>
      <c r="B3809" s="93">
        <v>36685</v>
      </c>
      <c r="C3809" s="48">
        <v>147.5</v>
      </c>
      <c r="D3809" s="48">
        <v>147.75</v>
      </c>
      <c r="E3809" s="48">
        <v>146.0625</v>
      </c>
      <c r="F3809" s="48">
        <v>146.906204</v>
      </c>
      <c r="G3809" s="49">
        <v>5723100</v>
      </c>
      <c r="H3809" s="48">
        <v>110.690775</v>
      </c>
      <c r="I3809" s="52">
        <f t="shared" si="433"/>
        <v>0.75347924040022163</v>
      </c>
      <c r="J3809" s="52">
        <f t="shared" ca="1" si="434"/>
        <v>1</v>
      </c>
      <c r="K3809" s="48">
        <f t="shared" si="429"/>
        <v>111.14</v>
      </c>
      <c r="L3809" s="48">
        <f t="shared" si="430"/>
        <v>111.33</v>
      </c>
      <c r="M3809" s="48">
        <f t="shared" si="431"/>
        <v>110.06</v>
      </c>
      <c r="N3809" s="48">
        <f t="shared" si="432"/>
        <v>110.69</v>
      </c>
      <c r="O3809" s="49">
        <f t="shared" ca="1" si="435"/>
        <v>5723100</v>
      </c>
    </row>
    <row r="3810" spans="1:15" x14ac:dyDescent="0.25">
      <c r="A3810">
        <v>3795</v>
      </c>
      <c r="B3810" s="93">
        <v>36684</v>
      </c>
      <c r="C3810" s="48">
        <v>146.625</v>
      </c>
      <c r="D3810" s="48">
        <v>148</v>
      </c>
      <c r="E3810" s="48">
        <v>146</v>
      </c>
      <c r="F3810" s="48">
        <v>147.48429899999999</v>
      </c>
      <c r="G3810" s="49">
        <v>4919500</v>
      </c>
      <c r="H3810" s="48">
        <v>111.126358</v>
      </c>
      <c r="I3810" s="52">
        <f t="shared" si="433"/>
        <v>0.75347924323795312</v>
      </c>
      <c r="J3810" s="52">
        <f t="shared" ca="1" si="434"/>
        <v>1</v>
      </c>
      <c r="K3810" s="48">
        <f t="shared" si="429"/>
        <v>110.48</v>
      </c>
      <c r="L3810" s="48">
        <f t="shared" si="430"/>
        <v>111.51</v>
      </c>
      <c r="M3810" s="48">
        <f t="shared" si="431"/>
        <v>110.01</v>
      </c>
      <c r="N3810" s="48">
        <f t="shared" si="432"/>
        <v>111.13</v>
      </c>
      <c r="O3810" s="49">
        <f t="shared" ca="1" si="435"/>
        <v>4919500</v>
      </c>
    </row>
    <row r="3811" spans="1:15" x14ac:dyDescent="0.25">
      <c r="A3811">
        <v>3796</v>
      </c>
      <c r="B3811" s="93">
        <v>36683</v>
      </c>
      <c r="C3811" s="48">
        <v>146.625</v>
      </c>
      <c r="D3811" s="48">
        <v>147.781204</v>
      </c>
      <c r="E3811" s="48">
        <v>145.906204</v>
      </c>
      <c r="F3811" s="48">
        <v>146.468704</v>
      </c>
      <c r="G3811" s="49">
        <v>4858900</v>
      </c>
      <c r="H3811" s="48">
        <v>110.36112799999999</v>
      </c>
      <c r="I3811" s="52">
        <f t="shared" si="433"/>
        <v>0.75347924154500601</v>
      </c>
      <c r="J3811" s="52">
        <f t="shared" ca="1" si="434"/>
        <v>1</v>
      </c>
      <c r="K3811" s="48">
        <f t="shared" si="429"/>
        <v>110.48</v>
      </c>
      <c r="L3811" s="48">
        <f t="shared" si="430"/>
        <v>111.35</v>
      </c>
      <c r="M3811" s="48">
        <f t="shared" si="431"/>
        <v>109.94</v>
      </c>
      <c r="N3811" s="48">
        <f t="shared" si="432"/>
        <v>110.36</v>
      </c>
      <c r="O3811" s="49">
        <f t="shared" ca="1" si="435"/>
        <v>4858900</v>
      </c>
    </row>
    <row r="3812" spans="1:15" x14ac:dyDescent="0.25">
      <c r="A3812">
        <v>3797</v>
      </c>
      <c r="B3812" s="93">
        <v>36682</v>
      </c>
      <c r="C3812" s="48">
        <v>147.468704</v>
      </c>
      <c r="D3812" s="48">
        <v>148.218704</v>
      </c>
      <c r="E3812" s="48">
        <v>146.875</v>
      </c>
      <c r="F3812" s="48">
        <v>147.125</v>
      </c>
      <c r="G3812" s="49">
        <v>6998100</v>
      </c>
      <c r="H3812" s="48">
        <v>110.85563399999999</v>
      </c>
      <c r="I3812" s="52">
        <f t="shared" si="433"/>
        <v>0.75347924553950718</v>
      </c>
      <c r="J3812" s="52">
        <f t="shared" ca="1" si="434"/>
        <v>1</v>
      </c>
      <c r="K3812" s="48">
        <f t="shared" si="429"/>
        <v>111.11</v>
      </c>
      <c r="L3812" s="48">
        <f t="shared" si="430"/>
        <v>111.68</v>
      </c>
      <c r="M3812" s="48">
        <f t="shared" si="431"/>
        <v>110.67</v>
      </c>
      <c r="N3812" s="48">
        <f t="shared" si="432"/>
        <v>110.86</v>
      </c>
      <c r="O3812" s="49">
        <f t="shared" ca="1" si="435"/>
        <v>6998100</v>
      </c>
    </row>
    <row r="3813" spans="1:15" x14ac:dyDescent="0.25">
      <c r="A3813">
        <v>3798</v>
      </c>
      <c r="B3813" s="93">
        <v>36679</v>
      </c>
      <c r="C3813" s="48">
        <v>148.9375</v>
      </c>
      <c r="D3813" s="48">
        <v>149.093704</v>
      </c>
      <c r="E3813" s="48">
        <v>147.48429899999999</v>
      </c>
      <c r="F3813" s="48">
        <v>147.843704</v>
      </c>
      <c r="G3813" s="49">
        <v>8962200</v>
      </c>
      <c r="H3813" s="48">
        <v>111.39716199999999</v>
      </c>
      <c r="I3813" s="52">
        <f t="shared" si="433"/>
        <v>0.75347924183501247</v>
      </c>
      <c r="J3813" s="52">
        <f t="shared" ca="1" si="434"/>
        <v>1</v>
      </c>
      <c r="K3813" s="48">
        <f t="shared" si="429"/>
        <v>112.22</v>
      </c>
      <c r="L3813" s="48">
        <f t="shared" si="430"/>
        <v>112.34</v>
      </c>
      <c r="M3813" s="48">
        <f t="shared" si="431"/>
        <v>111.13</v>
      </c>
      <c r="N3813" s="48">
        <f t="shared" si="432"/>
        <v>111.4</v>
      </c>
      <c r="O3813" s="49">
        <f t="shared" ca="1" si="435"/>
        <v>8962200</v>
      </c>
    </row>
    <row r="3814" spans="1:15" x14ac:dyDescent="0.25">
      <c r="A3814">
        <v>3799</v>
      </c>
      <c r="B3814" s="93">
        <v>36678</v>
      </c>
      <c r="C3814" s="48">
        <v>143.6875</v>
      </c>
      <c r="D3814" s="48">
        <v>145.4375</v>
      </c>
      <c r="E3814" s="48">
        <v>143</v>
      </c>
      <c r="F3814" s="48">
        <v>145.3125</v>
      </c>
      <c r="G3814" s="49">
        <v>8961600</v>
      </c>
      <c r="H3814" s="48">
        <v>109.489952</v>
      </c>
      <c r="I3814" s="52">
        <f t="shared" si="433"/>
        <v>0.75347923956989249</v>
      </c>
      <c r="J3814" s="52">
        <f t="shared" ca="1" si="434"/>
        <v>1</v>
      </c>
      <c r="K3814" s="48">
        <f t="shared" si="429"/>
        <v>108.27</v>
      </c>
      <c r="L3814" s="48">
        <f t="shared" si="430"/>
        <v>109.58</v>
      </c>
      <c r="M3814" s="48">
        <f t="shared" si="431"/>
        <v>107.75</v>
      </c>
      <c r="N3814" s="48">
        <f t="shared" si="432"/>
        <v>109.49</v>
      </c>
      <c r="O3814" s="49">
        <f t="shared" ca="1" si="435"/>
        <v>8961600</v>
      </c>
    </row>
    <row r="3815" spans="1:15" x14ac:dyDescent="0.25">
      <c r="A3815">
        <v>3800</v>
      </c>
      <c r="B3815" s="93">
        <v>36677</v>
      </c>
      <c r="C3815" s="48">
        <v>142.5625</v>
      </c>
      <c r="D3815" s="48">
        <v>144</v>
      </c>
      <c r="E3815" s="48">
        <v>142.093704</v>
      </c>
      <c r="F3815" s="48">
        <v>142.8125</v>
      </c>
      <c r="G3815" s="49">
        <v>6056500</v>
      </c>
      <c r="H3815" s="48">
        <v>107.60625400000001</v>
      </c>
      <c r="I3815" s="52">
        <f t="shared" si="433"/>
        <v>0.75347924026258206</v>
      </c>
      <c r="J3815" s="52">
        <f t="shared" ca="1" si="434"/>
        <v>1</v>
      </c>
      <c r="K3815" s="48">
        <f t="shared" si="429"/>
        <v>107.42</v>
      </c>
      <c r="L3815" s="48">
        <f t="shared" si="430"/>
        <v>108.5</v>
      </c>
      <c r="M3815" s="48">
        <f t="shared" si="431"/>
        <v>107.06</v>
      </c>
      <c r="N3815" s="48">
        <f t="shared" si="432"/>
        <v>107.61</v>
      </c>
      <c r="O3815" s="49">
        <f t="shared" ca="1" si="435"/>
        <v>6056500</v>
      </c>
    </row>
    <row r="3816" spans="1:15" x14ac:dyDescent="0.25">
      <c r="A3816">
        <v>3801</v>
      </c>
      <c r="B3816" s="93">
        <v>36676</v>
      </c>
      <c r="C3816" s="48">
        <v>140</v>
      </c>
      <c r="D3816" s="48">
        <v>142.9375</v>
      </c>
      <c r="E3816" s="48">
        <v>139.468704</v>
      </c>
      <c r="F3816" s="48">
        <v>142.5</v>
      </c>
      <c r="G3816" s="49">
        <v>5362700</v>
      </c>
      <c r="H3816" s="48">
        <v>107.37079199999999</v>
      </c>
      <c r="I3816" s="52">
        <f t="shared" si="433"/>
        <v>0.75347924210526307</v>
      </c>
      <c r="J3816" s="52">
        <f t="shared" ca="1" si="434"/>
        <v>1</v>
      </c>
      <c r="K3816" s="48">
        <f t="shared" si="429"/>
        <v>105.49</v>
      </c>
      <c r="L3816" s="48">
        <f t="shared" si="430"/>
        <v>107.7</v>
      </c>
      <c r="M3816" s="48">
        <f t="shared" si="431"/>
        <v>105.09</v>
      </c>
      <c r="N3816" s="48">
        <f t="shared" si="432"/>
        <v>107.37</v>
      </c>
      <c r="O3816" s="49">
        <f t="shared" ca="1" si="435"/>
        <v>5362700</v>
      </c>
    </row>
    <row r="3817" spans="1:15" x14ac:dyDescent="0.25">
      <c r="A3817">
        <v>3802</v>
      </c>
      <c r="B3817" s="93">
        <v>36672</v>
      </c>
      <c r="C3817" s="48">
        <v>138.8125</v>
      </c>
      <c r="D3817" s="48">
        <v>139.6875</v>
      </c>
      <c r="E3817" s="48">
        <v>137.32809399999999</v>
      </c>
      <c r="F3817" s="48">
        <v>138</v>
      </c>
      <c r="G3817" s="49">
        <v>4814000</v>
      </c>
      <c r="H3817" s="48">
        <v>103.980135</v>
      </c>
      <c r="I3817" s="52">
        <f t="shared" si="433"/>
        <v>0.7534792391304348</v>
      </c>
      <c r="J3817" s="52">
        <f t="shared" ca="1" si="434"/>
        <v>1</v>
      </c>
      <c r="K3817" s="48">
        <f t="shared" si="429"/>
        <v>104.59</v>
      </c>
      <c r="L3817" s="48">
        <f t="shared" si="430"/>
        <v>105.25</v>
      </c>
      <c r="M3817" s="48">
        <f t="shared" si="431"/>
        <v>103.47</v>
      </c>
      <c r="N3817" s="48">
        <f t="shared" si="432"/>
        <v>103.98</v>
      </c>
      <c r="O3817" s="49">
        <f t="shared" ca="1" si="435"/>
        <v>4814000</v>
      </c>
    </row>
    <row r="3818" spans="1:15" x14ac:dyDescent="0.25">
      <c r="A3818">
        <v>3803</v>
      </c>
      <c r="B3818" s="93">
        <v>36671</v>
      </c>
      <c r="C3818" s="48">
        <v>140.6875</v>
      </c>
      <c r="D3818" s="48">
        <v>141.8125</v>
      </c>
      <c r="E3818" s="48">
        <v>137.718704</v>
      </c>
      <c r="F3818" s="48">
        <v>137.843704</v>
      </c>
      <c r="G3818" s="49">
        <v>8278900</v>
      </c>
      <c r="H3818" s="48">
        <v>103.86237</v>
      </c>
      <c r="I3818" s="52">
        <f t="shared" si="433"/>
        <v>0.75347924486997242</v>
      </c>
      <c r="J3818" s="52">
        <f t="shared" ca="1" si="434"/>
        <v>1</v>
      </c>
      <c r="K3818" s="48">
        <f t="shared" si="429"/>
        <v>106.01</v>
      </c>
      <c r="L3818" s="48">
        <f t="shared" si="430"/>
        <v>106.85</v>
      </c>
      <c r="M3818" s="48">
        <f t="shared" si="431"/>
        <v>103.77</v>
      </c>
      <c r="N3818" s="48">
        <f t="shared" si="432"/>
        <v>103.86</v>
      </c>
      <c r="O3818" s="49">
        <f t="shared" ca="1" si="435"/>
        <v>8278900</v>
      </c>
    </row>
    <row r="3819" spans="1:15" x14ac:dyDescent="0.25">
      <c r="A3819">
        <v>3804</v>
      </c>
      <c r="B3819" s="93">
        <v>36670</v>
      </c>
      <c r="C3819" s="48">
        <v>138</v>
      </c>
      <c r="D3819" s="48">
        <v>140.6875</v>
      </c>
      <c r="E3819" s="48">
        <v>136.5</v>
      </c>
      <c r="F3819" s="48">
        <v>140.25</v>
      </c>
      <c r="G3819" s="49">
        <v>11081500</v>
      </c>
      <c r="H3819" s="48">
        <v>105.67546400000001</v>
      </c>
      <c r="I3819" s="52">
        <f t="shared" si="433"/>
        <v>0.7534792442067737</v>
      </c>
      <c r="J3819" s="52">
        <f t="shared" ca="1" si="434"/>
        <v>1</v>
      </c>
      <c r="K3819" s="48">
        <f t="shared" si="429"/>
        <v>103.98</v>
      </c>
      <c r="L3819" s="48">
        <f t="shared" si="430"/>
        <v>106.01</v>
      </c>
      <c r="M3819" s="48">
        <f t="shared" si="431"/>
        <v>102.85</v>
      </c>
      <c r="N3819" s="48">
        <f t="shared" si="432"/>
        <v>105.68</v>
      </c>
      <c r="O3819" s="49">
        <f t="shared" ca="1" si="435"/>
        <v>11081500</v>
      </c>
    </row>
    <row r="3820" spans="1:15" x14ac:dyDescent="0.25">
      <c r="A3820">
        <v>3805</v>
      </c>
      <c r="B3820" s="93">
        <v>36669</v>
      </c>
      <c r="C3820" s="48">
        <v>140.4375</v>
      </c>
      <c r="D3820" s="48">
        <v>140.8125</v>
      </c>
      <c r="E3820" s="48">
        <v>137.5625</v>
      </c>
      <c r="F3820" s="48">
        <v>138</v>
      </c>
      <c r="G3820" s="49">
        <v>7979200</v>
      </c>
      <c r="H3820" s="48">
        <v>103.980135</v>
      </c>
      <c r="I3820" s="52">
        <f t="shared" si="433"/>
        <v>0.7534792391304348</v>
      </c>
      <c r="J3820" s="52">
        <f t="shared" ca="1" si="434"/>
        <v>1</v>
      </c>
      <c r="K3820" s="48">
        <f t="shared" si="429"/>
        <v>105.82</v>
      </c>
      <c r="L3820" s="48">
        <f t="shared" si="430"/>
        <v>106.1</v>
      </c>
      <c r="M3820" s="48">
        <f t="shared" si="431"/>
        <v>103.65</v>
      </c>
      <c r="N3820" s="48">
        <f t="shared" si="432"/>
        <v>103.98</v>
      </c>
      <c r="O3820" s="49">
        <f t="shared" ca="1" si="435"/>
        <v>7979200</v>
      </c>
    </row>
    <row r="3821" spans="1:15" x14ac:dyDescent="0.25">
      <c r="A3821">
        <v>3806</v>
      </c>
      <c r="B3821" s="93">
        <v>36668</v>
      </c>
      <c r="C3821" s="48">
        <v>141.25</v>
      </c>
      <c r="D3821" s="48">
        <v>141.468704</v>
      </c>
      <c r="E3821" s="48">
        <v>137</v>
      </c>
      <c r="F3821" s="48">
        <v>140.0625</v>
      </c>
      <c r="G3821" s="49">
        <v>10839400</v>
      </c>
      <c r="H3821" s="48">
        <v>105.53418600000001</v>
      </c>
      <c r="I3821" s="52">
        <f t="shared" si="433"/>
        <v>0.75347923962516739</v>
      </c>
      <c r="J3821" s="52">
        <f t="shared" ca="1" si="434"/>
        <v>1</v>
      </c>
      <c r="K3821" s="48">
        <f t="shared" si="429"/>
        <v>106.43</v>
      </c>
      <c r="L3821" s="48">
        <f t="shared" si="430"/>
        <v>106.59</v>
      </c>
      <c r="M3821" s="48">
        <f t="shared" si="431"/>
        <v>103.23</v>
      </c>
      <c r="N3821" s="48">
        <f t="shared" si="432"/>
        <v>105.53</v>
      </c>
      <c r="O3821" s="49">
        <f t="shared" ca="1" si="435"/>
        <v>10839400</v>
      </c>
    </row>
    <row r="3822" spans="1:15" x14ac:dyDescent="0.25">
      <c r="A3822">
        <v>3807</v>
      </c>
      <c r="B3822" s="93">
        <v>36665</v>
      </c>
      <c r="C3822" s="48">
        <v>142.5625</v>
      </c>
      <c r="D3822" s="48">
        <v>143.23429899999999</v>
      </c>
      <c r="E3822" s="48">
        <v>140.406204</v>
      </c>
      <c r="F3822" s="48">
        <v>141.125</v>
      </c>
      <c r="G3822" s="49">
        <v>6518400</v>
      </c>
      <c r="H3822" s="48">
        <v>106.33475799999999</v>
      </c>
      <c r="I3822" s="52">
        <f t="shared" si="433"/>
        <v>0.75347924180690873</v>
      </c>
      <c r="J3822" s="52">
        <f t="shared" ca="1" si="434"/>
        <v>1</v>
      </c>
      <c r="K3822" s="48">
        <f t="shared" si="429"/>
        <v>107.42</v>
      </c>
      <c r="L3822" s="48">
        <f t="shared" si="430"/>
        <v>107.92</v>
      </c>
      <c r="M3822" s="48">
        <f t="shared" si="431"/>
        <v>105.79</v>
      </c>
      <c r="N3822" s="48">
        <f t="shared" si="432"/>
        <v>106.33</v>
      </c>
      <c r="O3822" s="49">
        <f t="shared" ca="1" si="435"/>
        <v>6518400</v>
      </c>
    </row>
    <row r="3823" spans="1:15" x14ac:dyDescent="0.25">
      <c r="A3823">
        <v>3808</v>
      </c>
      <c r="B3823" s="93">
        <v>36664</v>
      </c>
      <c r="C3823" s="48">
        <v>145.625</v>
      </c>
      <c r="D3823" s="48">
        <v>146.3125</v>
      </c>
      <c r="E3823" s="48">
        <v>143.375</v>
      </c>
      <c r="F3823" s="48">
        <v>143.375</v>
      </c>
      <c r="G3823" s="49">
        <v>4325600</v>
      </c>
      <c r="H3823" s="48">
        <v>108.030086</v>
      </c>
      <c r="I3823" s="52">
        <f t="shared" si="433"/>
        <v>0.75347923975588493</v>
      </c>
      <c r="J3823" s="52">
        <f t="shared" ca="1" si="434"/>
        <v>1</v>
      </c>
      <c r="K3823" s="48">
        <f t="shared" si="429"/>
        <v>109.73</v>
      </c>
      <c r="L3823" s="48">
        <f t="shared" si="430"/>
        <v>110.24</v>
      </c>
      <c r="M3823" s="48">
        <f t="shared" si="431"/>
        <v>108.03</v>
      </c>
      <c r="N3823" s="48">
        <f t="shared" si="432"/>
        <v>108.03</v>
      </c>
      <c r="O3823" s="49">
        <f t="shared" ca="1" si="435"/>
        <v>4325600</v>
      </c>
    </row>
    <row r="3824" spans="1:15" x14ac:dyDescent="0.25">
      <c r="A3824">
        <v>3809</v>
      </c>
      <c r="B3824" s="93">
        <v>36663</v>
      </c>
      <c r="C3824" s="48">
        <v>145.6875</v>
      </c>
      <c r="D3824" s="48">
        <v>146.1875</v>
      </c>
      <c r="E3824" s="48">
        <v>144.468704</v>
      </c>
      <c r="F3824" s="48">
        <v>145.156204</v>
      </c>
      <c r="G3824" s="49">
        <v>5907200</v>
      </c>
      <c r="H3824" s="48">
        <v>109.372187</v>
      </c>
      <c r="I3824" s="52">
        <f t="shared" si="433"/>
        <v>0.75347924502076391</v>
      </c>
      <c r="J3824" s="52">
        <f t="shared" ca="1" si="434"/>
        <v>1</v>
      </c>
      <c r="K3824" s="48">
        <f t="shared" si="429"/>
        <v>109.77</v>
      </c>
      <c r="L3824" s="48">
        <f t="shared" si="430"/>
        <v>110.15</v>
      </c>
      <c r="M3824" s="48">
        <f t="shared" si="431"/>
        <v>108.85</v>
      </c>
      <c r="N3824" s="48">
        <f t="shared" si="432"/>
        <v>109.37</v>
      </c>
      <c r="O3824" s="49">
        <f t="shared" ca="1" si="435"/>
        <v>5907200</v>
      </c>
    </row>
    <row r="3825" spans="1:15" x14ac:dyDescent="0.25">
      <c r="A3825">
        <v>3810</v>
      </c>
      <c r="B3825" s="93">
        <v>36662</v>
      </c>
      <c r="C3825" s="48">
        <v>146.5625</v>
      </c>
      <c r="D3825" s="48">
        <v>147.718704</v>
      </c>
      <c r="E3825" s="48">
        <v>145.3125</v>
      </c>
      <c r="F3825" s="48">
        <v>146.6875</v>
      </c>
      <c r="G3825" s="49">
        <v>8192200</v>
      </c>
      <c r="H3825" s="48">
        <v>110.525986</v>
      </c>
      <c r="I3825" s="52">
        <f t="shared" si="433"/>
        <v>0.75347923988069876</v>
      </c>
      <c r="J3825" s="52">
        <f t="shared" ca="1" si="434"/>
        <v>1</v>
      </c>
      <c r="K3825" s="48">
        <f t="shared" si="429"/>
        <v>110.43</v>
      </c>
      <c r="L3825" s="48">
        <f t="shared" si="430"/>
        <v>111.3</v>
      </c>
      <c r="M3825" s="48">
        <f t="shared" si="431"/>
        <v>109.49</v>
      </c>
      <c r="N3825" s="48">
        <f t="shared" si="432"/>
        <v>110.53</v>
      </c>
      <c r="O3825" s="49">
        <f t="shared" ca="1" si="435"/>
        <v>8192200</v>
      </c>
    </row>
    <row r="3826" spans="1:15" x14ac:dyDescent="0.25">
      <c r="A3826">
        <v>3811</v>
      </c>
      <c r="B3826" s="93">
        <v>36661</v>
      </c>
      <c r="C3826" s="48">
        <v>142.75</v>
      </c>
      <c r="D3826" s="48">
        <v>145.60929899999999</v>
      </c>
      <c r="E3826" s="48">
        <v>142</v>
      </c>
      <c r="F3826" s="48">
        <v>145.281204</v>
      </c>
      <c r="G3826" s="49">
        <v>4441300</v>
      </c>
      <c r="H3826" s="48">
        <v>109.46637200000001</v>
      </c>
      <c r="I3826" s="52">
        <f t="shared" si="433"/>
        <v>0.75347924567034841</v>
      </c>
      <c r="J3826" s="52">
        <f t="shared" ca="1" si="434"/>
        <v>1</v>
      </c>
      <c r="K3826" s="48">
        <f t="shared" si="429"/>
        <v>107.56</v>
      </c>
      <c r="L3826" s="48">
        <f t="shared" si="430"/>
        <v>109.71</v>
      </c>
      <c r="M3826" s="48">
        <f t="shared" si="431"/>
        <v>106.99</v>
      </c>
      <c r="N3826" s="48">
        <f t="shared" si="432"/>
        <v>109.47</v>
      </c>
      <c r="O3826" s="49">
        <f t="shared" ca="1" si="435"/>
        <v>4441300</v>
      </c>
    </row>
    <row r="3827" spans="1:15" x14ac:dyDescent="0.25">
      <c r="A3827">
        <v>3812</v>
      </c>
      <c r="B3827" s="93">
        <v>36658</v>
      </c>
      <c r="C3827" s="48">
        <v>141.8125</v>
      </c>
      <c r="D3827" s="48">
        <v>143.468704</v>
      </c>
      <c r="E3827" s="48">
        <v>141.625</v>
      </c>
      <c r="F3827" s="48">
        <v>142.8125</v>
      </c>
      <c r="G3827" s="49">
        <v>5960800</v>
      </c>
      <c r="H3827" s="48">
        <v>107.60625400000001</v>
      </c>
      <c r="I3827" s="52">
        <f t="shared" si="433"/>
        <v>0.75347924026258206</v>
      </c>
      <c r="J3827" s="52">
        <f t="shared" ca="1" si="434"/>
        <v>1</v>
      </c>
      <c r="K3827" s="48">
        <f t="shared" si="429"/>
        <v>106.85</v>
      </c>
      <c r="L3827" s="48">
        <f t="shared" si="430"/>
        <v>108.1</v>
      </c>
      <c r="M3827" s="48">
        <f t="shared" si="431"/>
        <v>106.71</v>
      </c>
      <c r="N3827" s="48">
        <f t="shared" si="432"/>
        <v>107.61</v>
      </c>
      <c r="O3827" s="49">
        <f t="shared" ca="1" si="435"/>
        <v>5960800</v>
      </c>
    </row>
    <row r="3828" spans="1:15" x14ac:dyDescent="0.25">
      <c r="A3828">
        <v>3813</v>
      </c>
      <c r="B3828" s="93">
        <v>36657</v>
      </c>
      <c r="C3828" s="48">
        <v>140.125</v>
      </c>
      <c r="D3828" s="48">
        <v>141.5</v>
      </c>
      <c r="E3828" s="48">
        <v>139.125</v>
      </c>
      <c r="F3828" s="48">
        <v>141.281204</v>
      </c>
      <c r="G3828" s="49">
        <v>7091100</v>
      </c>
      <c r="H3828" s="48">
        <v>106.452455</v>
      </c>
      <c r="I3828" s="52">
        <f t="shared" si="433"/>
        <v>0.7534792455477658</v>
      </c>
      <c r="J3828" s="52">
        <f t="shared" ca="1" si="434"/>
        <v>1</v>
      </c>
      <c r="K3828" s="48">
        <f t="shared" si="429"/>
        <v>105.58</v>
      </c>
      <c r="L3828" s="48">
        <f t="shared" si="430"/>
        <v>106.62</v>
      </c>
      <c r="M3828" s="48">
        <f t="shared" si="431"/>
        <v>104.83</v>
      </c>
      <c r="N3828" s="48">
        <f t="shared" si="432"/>
        <v>106.45</v>
      </c>
      <c r="O3828" s="49">
        <f t="shared" ca="1" si="435"/>
        <v>7091100</v>
      </c>
    </row>
    <row r="3829" spans="1:15" x14ac:dyDescent="0.25">
      <c r="A3829">
        <v>3814</v>
      </c>
      <c r="B3829" s="93">
        <v>36656</v>
      </c>
      <c r="C3829" s="48">
        <v>140.5</v>
      </c>
      <c r="D3829" s="48">
        <v>140.968704</v>
      </c>
      <c r="E3829" s="48">
        <v>137.75</v>
      </c>
      <c r="F3829" s="48">
        <v>138.125</v>
      </c>
      <c r="G3829" s="49">
        <v>10293900</v>
      </c>
      <c r="H3829" s="48">
        <v>104.07432</v>
      </c>
      <c r="I3829" s="52">
        <f t="shared" si="433"/>
        <v>0.75347923981900455</v>
      </c>
      <c r="J3829" s="52">
        <f t="shared" ca="1" si="434"/>
        <v>1</v>
      </c>
      <c r="K3829" s="48">
        <f t="shared" si="429"/>
        <v>105.86</v>
      </c>
      <c r="L3829" s="48">
        <f t="shared" si="430"/>
        <v>106.22</v>
      </c>
      <c r="M3829" s="48">
        <f t="shared" si="431"/>
        <v>103.79</v>
      </c>
      <c r="N3829" s="48">
        <f t="shared" si="432"/>
        <v>104.07</v>
      </c>
      <c r="O3829" s="49">
        <f t="shared" ca="1" si="435"/>
        <v>10293900</v>
      </c>
    </row>
    <row r="3830" spans="1:15" x14ac:dyDescent="0.25">
      <c r="A3830">
        <v>3815</v>
      </c>
      <c r="B3830" s="93">
        <v>36655</v>
      </c>
      <c r="C3830" s="48">
        <v>143.0625</v>
      </c>
      <c r="D3830" s="48">
        <v>143.406204</v>
      </c>
      <c r="E3830" s="48">
        <v>140.26559399999999</v>
      </c>
      <c r="F3830" s="48">
        <v>141.3125</v>
      </c>
      <c r="G3830" s="49">
        <v>5620300</v>
      </c>
      <c r="H3830" s="48">
        <v>106.476035</v>
      </c>
      <c r="I3830" s="52">
        <f t="shared" si="433"/>
        <v>0.75347923927465721</v>
      </c>
      <c r="J3830" s="52">
        <f t="shared" ca="1" si="434"/>
        <v>1</v>
      </c>
      <c r="K3830" s="48">
        <f t="shared" si="429"/>
        <v>107.79</v>
      </c>
      <c r="L3830" s="48">
        <f t="shared" si="430"/>
        <v>108.05</v>
      </c>
      <c r="M3830" s="48">
        <f t="shared" si="431"/>
        <v>105.69</v>
      </c>
      <c r="N3830" s="48">
        <f t="shared" si="432"/>
        <v>106.48</v>
      </c>
      <c r="O3830" s="49">
        <f t="shared" ca="1" si="435"/>
        <v>5620300</v>
      </c>
    </row>
    <row r="3831" spans="1:15" x14ac:dyDescent="0.25">
      <c r="A3831">
        <v>3816</v>
      </c>
      <c r="B3831" s="93">
        <v>36654</v>
      </c>
      <c r="C3831" s="48">
        <v>142.75</v>
      </c>
      <c r="D3831" s="48">
        <v>143.375</v>
      </c>
      <c r="E3831" s="48">
        <v>141.843704</v>
      </c>
      <c r="F3831" s="48">
        <v>142.45309399999999</v>
      </c>
      <c r="G3831" s="49">
        <v>5064100</v>
      </c>
      <c r="H3831" s="48">
        <v>107.33544999999999</v>
      </c>
      <c r="I3831" s="52">
        <f t="shared" si="433"/>
        <v>0.75347924700041968</v>
      </c>
      <c r="J3831" s="52">
        <f t="shared" ca="1" si="434"/>
        <v>1</v>
      </c>
      <c r="K3831" s="48">
        <f t="shared" si="429"/>
        <v>107.56</v>
      </c>
      <c r="L3831" s="48">
        <f t="shared" si="430"/>
        <v>108.03</v>
      </c>
      <c r="M3831" s="48">
        <f t="shared" si="431"/>
        <v>106.88</v>
      </c>
      <c r="N3831" s="48">
        <f t="shared" si="432"/>
        <v>107.34</v>
      </c>
      <c r="O3831" s="49">
        <f t="shared" ca="1" si="435"/>
        <v>5064100</v>
      </c>
    </row>
    <row r="3832" spans="1:15" x14ac:dyDescent="0.25">
      <c r="A3832">
        <v>3817</v>
      </c>
      <c r="B3832" s="93">
        <v>36651</v>
      </c>
      <c r="C3832" s="48">
        <v>141.0625</v>
      </c>
      <c r="D3832" s="48">
        <v>144</v>
      </c>
      <c r="E3832" s="48">
        <v>140.9375</v>
      </c>
      <c r="F3832" s="48">
        <v>143.531204</v>
      </c>
      <c r="G3832" s="49">
        <v>7862400</v>
      </c>
      <c r="H3832" s="48">
        <v>108.147783</v>
      </c>
      <c r="I3832" s="52">
        <f t="shared" si="433"/>
        <v>0.75347924344033235</v>
      </c>
      <c r="J3832" s="52">
        <f t="shared" ca="1" si="434"/>
        <v>1</v>
      </c>
      <c r="K3832" s="48">
        <f t="shared" si="429"/>
        <v>106.29</v>
      </c>
      <c r="L3832" s="48">
        <f t="shared" si="430"/>
        <v>108.5</v>
      </c>
      <c r="M3832" s="48">
        <f t="shared" si="431"/>
        <v>106.19</v>
      </c>
      <c r="N3832" s="48">
        <f t="shared" si="432"/>
        <v>108.15</v>
      </c>
      <c r="O3832" s="49">
        <f t="shared" ca="1" si="435"/>
        <v>7862400</v>
      </c>
    </row>
    <row r="3833" spans="1:15" x14ac:dyDescent="0.25">
      <c r="A3833">
        <v>3818</v>
      </c>
      <c r="B3833" s="93">
        <v>36650</v>
      </c>
      <c r="C3833" s="48">
        <v>142</v>
      </c>
      <c r="D3833" s="48">
        <v>142.35929899999999</v>
      </c>
      <c r="E3833" s="48">
        <v>140.75</v>
      </c>
      <c r="F3833" s="48">
        <v>141.8125</v>
      </c>
      <c r="G3833" s="49">
        <v>5963600</v>
      </c>
      <c r="H3833" s="48">
        <v>106.85277499999999</v>
      </c>
      <c r="I3833" s="52">
        <f t="shared" si="433"/>
        <v>0.75347924195680915</v>
      </c>
      <c r="J3833" s="52">
        <f t="shared" ca="1" si="434"/>
        <v>1</v>
      </c>
      <c r="K3833" s="48">
        <f t="shared" si="429"/>
        <v>106.99</v>
      </c>
      <c r="L3833" s="48">
        <f t="shared" si="430"/>
        <v>107.26</v>
      </c>
      <c r="M3833" s="48">
        <f t="shared" si="431"/>
        <v>106.05</v>
      </c>
      <c r="N3833" s="48">
        <f t="shared" si="432"/>
        <v>106.85</v>
      </c>
      <c r="O3833" s="49">
        <f t="shared" ca="1" si="435"/>
        <v>5963600</v>
      </c>
    </row>
    <row r="3834" spans="1:15" x14ac:dyDescent="0.25">
      <c r="A3834">
        <v>3819</v>
      </c>
      <c r="B3834" s="93">
        <v>36649</v>
      </c>
      <c r="C3834" s="48">
        <v>144</v>
      </c>
      <c r="D3834" s="48">
        <v>144</v>
      </c>
      <c r="E3834" s="48">
        <v>139.781204</v>
      </c>
      <c r="F3834" s="48">
        <v>140.75</v>
      </c>
      <c r="G3834" s="49">
        <v>12630700</v>
      </c>
      <c r="H3834" s="48">
        <v>106.05220300000001</v>
      </c>
      <c r="I3834" s="52">
        <f t="shared" si="433"/>
        <v>0.75347923978685616</v>
      </c>
      <c r="J3834" s="52">
        <f t="shared" ca="1" si="434"/>
        <v>1</v>
      </c>
      <c r="K3834" s="48">
        <f t="shared" si="429"/>
        <v>108.5</v>
      </c>
      <c r="L3834" s="48">
        <f t="shared" si="430"/>
        <v>108.5</v>
      </c>
      <c r="M3834" s="48">
        <f t="shared" si="431"/>
        <v>105.32</v>
      </c>
      <c r="N3834" s="48">
        <f t="shared" si="432"/>
        <v>106.05</v>
      </c>
      <c r="O3834" s="49">
        <f t="shared" ca="1" si="435"/>
        <v>12630700</v>
      </c>
    </row>
    <row r="3835" spans="1:15" x14ac:dyDescent="0.25">
      <c r="A3835">
        <v>3820</v>
      </c>
      <c r="B3835" s="93">
        <v>36648</v>
      </c>
      <c r="C3835" s="48">
        <v>145.5</v>
      </c>
      <c r="D3835" s="48">
        <v>147.125</v>
      </c>
      <c r="E3835" s="48">
        <v>144.125</v>
      </c>
      <c r="F3835" s="48">
        <v>144.125</v>
      </c>
      <c r="G3835" s="49">
        <v>9411900</v>
      </c>
      <c r="H3835" s="48">
        <v>108.595196</v>
      </c>
      <c r="I3835" s="52">
        <f t="shared" si="433"/>
        <v>0.75347924371205555</v>
      </c>
      <c r="J3835" s="52">
        <f t="shared" ca="1" si="434"/>
        <v>1</v>
      </c>
      <c r="K3835" s="48">
        <f t="shared" si="429"/>
        <v>109.63</v>
      </c>
      <c r="L3835" s="48">
        <f t="shared" si="430"/>
        <v>110.86</v>
      </c>
      <c r="M3835" s="48">
        <f t="shared" si="431"/>
        <v>108.6</v>
      </c>
      <c r="N3835" s="48">
        <f t="shared" si="432"/>
        <v>108.6</v>
      </c>
      <c r="O3835" s="49">
        <f t="shared" ca="1" si="435"/>
        <v>9411900</v>
      </c>
    </row>
    <row r="3836" spans="1:15" x14ac:dyDescent="0.25">
      <c r="A3836">
        <v>3821</v>
      </c>
      <c r="B3836" s="93">
        <v>36647</v>
      </c>
      <c r="C3836" s="48">
        <v>146.5625</v>
      </c>
      <c r="D3836" s="48">
        <v>148.48429899999999</v>
      </c>
      <c r="E3836" s="48">
        <v>145.843704</v>
      </c>
      <c r="F3836" s="48">
        <v>147.0625</v>
      </c>
      <c r="G3836" s="49">
        <v>7328300</v>
      </c>
      <c r="H3836" s="48">
        <v>110.80854100000001</v>
      </c>
      <c r="I3836" s="52">
        <f t="shared" si="433"/>
        <v>0.75347924181895454</v>
      </c>
      <c r="J3836" s="52">
        <f t="shared" ca="1" si="434"/>
        <v>1</v>
      </c>
      <c r="K3836" s="48">
        <f t="shared" si="429"/>
        <v>110.43</v>
      </c>
      <c r="L3836" s="48">
        <f t="shared" si="430"/>
        <v>111.88</v>
      </c>
      <c r="M3836" s="48">
        <f t="shared" si="431"/>
        <v>109.89</v>
      </c>
      <c r="N3836" s="48">
        <f t="shared" si="432"/>
        <v>110.81</v>
      </c>
      <c r="O3836" s="49">
        <f t="shared" ca="1" si="435"/>
        <v>7328300</v>
      </c>
    </row>
    <row r="3837" spans="1:15" x14ac:dyDescent="0.25">
      <c r="A3837">
        <v>3822</v>
      </c>
      <c r="B3837" s="93">
        <v>36644</v>
      </c>
      <c r="C3837" s="48">
        <v>147</v>
      </c>
      <c r="D3837" s="48">
        <v>147.85929899999999</v>
      </c>
      <c r="E3837" s="48">
        <v>145.0625</v>
      </c>
      <c r="F3837" s="48">
        <v>145.093704</v>
      </c>
      <c r="G3837" s="49">
        <v>8743400</v>
      </c>
      <c r="H3837" s="48">
        <v>109.32509400000001</v>
      </c>
      <c r="I3837" s="52">
        <f t="shared" si="433"/>
        <v>0.75347924124950316</v>
      </c>
      <c r="J3837" s="52">
        <f t="shared" ca="1" si="434"/>
        <v>1</v>
      </c>
      <c r="K3837" s="48">
        <f t="shared" si="429"/>
        <v>110.76</v>
      </c>
      <c r="L3837" s="48">
        <f t="shared" si="430"/>
        <v>111.41</v>
      </c>
      <c r="M3837" s="48">
        <f t="shared" si="431"/>
        <v>109.3</v>
      </c>
      <c r="N3837" s="48">
        <f t="shared" si="432"/>
        <v>109.33</v>
      </c>
      <c r="O3837" s="49">
        <f t="shared" ca="1" si="435"/>
        <v>8743400</v>
      </c>
    </row>
    <row r="3838" spans="1:15" x14ac:dyDescent="0.25">
      <c r="A3838">
        <v>3823</v>
      </c>
      <c r="B3838" s="93">
        <v>36643</v>
      </c>
      <c r="C3838" s="48">
        <v>143</v>
      </c>
      <c r="D3838" s="48">
        <v>147.343704</v>
      </c>
      <c r="E3838" s="48">
        <v>143</v>
      </c>
      <c r="F3838" s="48">
        <v>146</v>
      </c>
      <c r="G3838" s="49">
        <v>15595300</v>
      </c>
      <c r="H3838" s="48">
        <v>110.007969</v>
      </c>
      <c r="I3838" s="52">
        <f t="shared" si="433"/>
        <v>0.75347923972602737</v>
      </c>
      <c r="J3838" s="52">
        <f t="shared" ca="1" si="434"/>
        <v>1</v>
      </c>
      <c r="K3838" s="48">
        <f t="shared" si="429"/>
        <v>107.75</v>
      </c>
      <c r="L3838" s="48">
        <f t="shared" si="430"/>
        <v>111.02</v>
      </c>
      <c r="M3838" s="48">
        <f t="shared" si="431"/>
        <v>107.75</v>
      </c>
      <c r="N3838" s="48">
        <f t="shared" si="432"/>
        <v>110.01</v>
      </c>
      <c r="O3838" s="49">
        <f t="shared" ca="1" si="435"/>
        <v>15595300</v>
      </c>
    </row>
    <row r="3839" spans="1:15" x14ac:dyDescent="0.25">
      <c r="A3839">
        <v>3824</v>
      </c>
      <c r="B3839" s="93">
        <v>36642</v>
      </c>
      <c r="C3839" s="48">
        <v>147.968704</v>
      </c>
      <c r="D3839" s="48">
        <v>148.75</v>
      </c>
      <c r="E3839" s="48">
        <v>146</v>
      </c>
      <c r="F3839" s="48">
        <v>146.48429899999999</v>
      </c>
      <c r="G3839" s="49">
        <v>7711100</v>
      </c>
      <c r="H3839" s="48">
        <v>110.372878</v>
      </c>
      <c r="I3839" s="52">
        <f t="shared" si="433"/>
        <v>0.75347923807178818</v>
      </c>
      <c r="J3839" s="52">
        <f t="shared" ca="1" si="434"/>
        <v>1</v>
      </c>
      <c r="K3839" s="48">
        <f t="shared" si="429"/>
        <v>111.49</v>
      </c>
      <c r="L3839" s="48">
        <f t="shared" si="430"/>
        <v>112.08</v>
      </c>
      <c r="M3839" s="48">
        <f t="shared" si="431"/>
        <v>110.01</v>
      </c>
      <c r="N3839" s="48">
        <f t="shared" si="432"/>
        <v>110.37</v>
      </c>
      <c r="O3839" s="49">
        <f t="shared" ca="1" si="435"/>
        <v>7711100</v>
      </c>
    </row>
    <row r="3840" spans="1:15" x14ac:dyDescent="0.25">
      <c r="A3840">
        <v>3825</v>
      </c>
      <c r="B3840" s="93">
        <v>36641</v>
      </c>
      <c r="C3840" s="48">
        <v>144.625</v>
      </c>
      <c r="D3840" s="48">
        <v>148.156204</v>
      </c>
      <c r="E3840" s="48">
        <v>144.4375</v>
      </c>
      <c r="F3840" s="48">
        <v>148.156204</v>
      </c>
      <c r="G3840" s="49">
        <v>14102000</v>
      </c>
      <c r="H3840" s="48">
        <v>111.632625</v>
      </c>
      <c r="I3840" s="52">
        <f t="shared" si="433"/>
        <v>0.75347924680899625</v>
      </c>
      <c r="J3840" s="52">
        <f t="shared" ca="1" si="434"/>
        <v>1</v>
      </c>
      <c r="K3840" s="48">
        <f t="shared" si="429"/>
        <v>108.97</v>
      </c>
      <c r="L3840" s="48">
        <f t="shared" si="430"/>
        <v>111.63</v>
      </c>
      <c r="M3840" s="48">
        <f t="shared" si="431"/>
        <v>108.83</v>
      </c>
      <c r="N3840" s="48">
        <f t="shared" si="432"/>
        <v>111.63</v>
      </c>
      <c r="O3840" s="49">
        <f t="shared" ca="1" si="435"/>
        <v>14102000</v>
      </c>
    </row>
    <row r="3841" spans="1:15" x14ac:dyDescent="0.25">
      <c r="A3841">
        <v>3826</v>
      </c>
      <c r="B3841" s="93">
        <v>36640</v>
      </c>
      <c r="C3841" s="48">
        <v>141.5</v>
      </c>
      <c r="D3841" s="48">
        <v>143.3125</v>
      </c>
      <c r="E3841" s="48">
        <v>140.5</v>
      </c>
      <c r="F3841" s="48">
        <v>142.25</v>
      </c>
      <c r="G3841" s="49">
        <v>12893100</v>
      </c>
      <c r="H3841" s="48">
        <v>107.182422</v>
      </c>
      <c r="I3841" s="52">
        <f t="shared" si="433"/>
        <v>0.75347924077328654</v>
      </c>
      <c r="J3841" s="52">
        <f t="shared" ca="1" si="434"/>
        <v>1</v>
      </c>
      <c r="K3841" s="48">
        <f t="shared" si="429"/>
        <v>106.62</v>
      </c>
      <c r="L3841" s="48">
        <f t="shared" si="430"/>
        <v>107.98</v>
      </c>
      <c r="M3841" s="48">
        <f t="shared" si="431"/>
        <v>105.86</v>
      </c>
      <c r="N3841" s="48">
        <f t="shared" si="432"/>
        <v>107.18</v>
      </c>
      <c r="O3841" s="49">
        <f t="shared" ca="1" si="435"/>
        <v>12893100</v>
      </c>
    </row>
    <row r="3842" spans="1:15" x14ac:dyDescent="0.25">
      <c r="A3842">
        <v>3827</v>
      </c>
      <c r="B3842" s="93">
        <v>36636</v>
      </c>
      <c r="C3842" s="48">
        <v>143.5625</v>
      </c>
      <c r="D3842" s="48">
        <v>143.9375</v>
      </c>
      <c r="E3842" s="48">
        <v>142.375</v>
      </c>
      <c r="F3842" s="48">
        <v>143.8125</v>
      </c>
      <c r="G3842" s="49">
        <v>8537600</v>
      </c>
      <c r="H3842" s="48">
        <v>108.359734</v>
      </c>
      <c r="I3842" s="52">
        <f t="shared" si="433"/>
        <v>0.75347924554541501</v>
      </c>
      <c r="J3842" s="52">
        <f t="shared" ca="1" si="434"/>
        <v>1</v>
      </c>
      <c r="K3842" s="48">
        <f t="shared" si="429"/>
        <v>108.17</v>
      </c>
      <c r="L3842" s="48">
        <f t="shared" si="430"/>
        <v>108.45</v>
      </c>
      <c r="M3842" s="48">
        <f t="shared" si="431"/>
        <v>107.28</v>
      </c>
      <c r="N3842" s="48">
        <f t="shared" si="432"/>
        <v>108.36</v>
      </c>
      <c r="O3842" s="49">
        <f t="shared" ca="1" si="435"/>
        <v>8537600</v>
      </c>
    </row>
    <row r="3843" spans="1:15" x14ac:dyDescent="0.25">
      <c r="A3843">
        <v>3828</v>
      </c>
      <c r="B3843" s="93">
        <v>36635</v>
      </c>
      <c r="C3843" s="48">
        <v>144.5</v>
      </c>
      <c r="D3843" s="48">
        <v>145.125</v>
      </c>
      <c r="E3843" s="48">
        <v>142.531204</v>
      </c>
      <c r="F3843" s="48">
        <v>143.125</v>
      </c>
      <c r="G3843" s="49">
        <v>6553700</v>
      </c>
      <c r="H3843" s="48">
        <v>107.841717</v>
      </c>
      <c r="I3843" s="52">
        <f t="shared" si="433"/>
        <v>0.75347924541484723</v>
      </c>
      <c r="J3843" s="52">
        <f t="shared" ca="1" si="434"/>
        <v>1</v>
      </c>
      <c r="K3843" s="48">
        <f t="shared" si="429"/>
        <v>108.88</v>
      </c>
      <c r="L3843" s="48">
        <f t="shared" si="430"/>
        <v>109.35</v>
      </c>
      <c r="M3843" s="48">
        <f t="shared" si="431"/>
        <v>107.39</v>
      </c>
      <c r="N3843" s="48">
        <f t="shared" si="432"/>
        <v>107.84</v>
      </c>
      <c r="O3843" s="49">
        <f t="shared" ca="1" si="435"/>
        <v>6553700</v>
      </c>
    </row>
    <row r="3844" spans="1:15" x14ac:dyDescent="0.25">
      <c r="A3844">
        <v>3829</v>
      </c>
      <c r="B3844" s="93">
        <v>36634</v>
      </c>
      <c r="C3844" s="48">
        <v>140.5625</v>
      </c>
      <c r="D3844" s="48">
        <v>144.468704</v>
      </c>
      <c r="E3844" s="48">
        <v>139.781204</v>
      </c>
      <c r="F3844" s="48">
        <v>144.468704</v>
      </c>
      <c r="G3844" s="49">
        <v>11069200</v>
      </c>
      <c r="H3844" s="48">
        <v>108.85417</v>
      </c>
      <c r="I3844" s="52">
        <f t="shared" si="433"/>
        <v>0.75347924488891371</v>
      </c>
      <c r="J3844" s="52">
        <f t="shared" ca="1" si="434"/>
        <v>1</v>
      </c>
      <c r="K3844" s="48">
        <f t="shared" si="429"/>
        <v>105.91</v>
      </c>
      <c r="L3844" s="48">
        <f t="shared" si="430"/>
        <v>108.85</v>
      </c>
      <c r="M3844" s="48">
        <f t="shared" si="431"/>
        <v>105.32</v>
      </c>
      <c r="N3844" s="48">
        <f t="shared" si="432"/>
        <v>108.85</v>
      </c>
      <c r="O3844" s="49">
        <f t="shared" ca="1" si="435"/>
        <v>11069200</v>
      </c>
    </row>
    <row r="3845" spans="1:15" x14ac:dyDescent="0.25">
      <c r="A3845">
        <v>3830</v>
      </c>
      <c r="B3845" s="93">
        <v>36633</v>
      </c>
      <c r="C3845" s="48">
        <v>135.1875</v>
      </c>
      <c r="D3845" s="48">
        <v>140.75</v>
      </c>
      <c r="E3845" s="48">
        <v>134.6875</v>
      </c>
      <c r="F3845" s="48">
        <v>140.75</v>
      </c>
      <c r="G3845" s="49">
        <v>23918200</v>
      </c>
      <c r="H3845" s="48">
        <v>106.05220300000001</v>
      </c>
      <c r="I3845" s="52">
        <f t="shared" si="433"/>
        <v>0.75347923978685616</v>
      </c>
      <c r="J3845" s="52">
        <f t="shared" ca="1" si="434"/>
        <v>1</v>
      </c>
      <c r="K3845" s="48">
        <f t="shared" si="429"/>
        <v>101.86</v>
      </c>
      <c r="L3845" s="48">
        <f t="shared" si="430"/>
        <v>106.05</v>
      </c>
      <c r="M3845" s="48">
        <f t="shared" si="431"/>
        <v>101.48</v>
      </c>
      <c r="N3845" s="48">
        <f t="shared" si="432"/>
        <v>106.05</v>
      </c>
      <c r="O3845" s="49">
        <f t="shared" ca="1" si="435"/>
        <v>23918200</v>
      </c>
    </row>
    <row r="3846" spans="1:15" x14ac:dyDescent="0.25">
      <c r="A3846">
        <v>3831</v>
      </c>
      <c r="B3846" s="93">
        <v>36630</v>
      </c>
      <c r="C3846" s="48">
        <v>142.625</v>
      </c>
      <c r="D3846" s="48">
        <v>142.8125</v>
      </c>
      <c r="E3846" s="48">
        <v>133.5</v>
      </c>
      <c r="F3846" s="48">
        <v>136</v>
      </c>
      <c r="G3846" s="49">
        <v>29604000</v>
      </c>
      <c r="H3846" s="48">
        <v>102.47317700000001</v>
      </c>
      <c r="I3846" s="52">
        <f t="shared" si="433"/>
        <v>0.7534792426470589</v>
      </c>
      <c r="J3846" s="52">
        <f t="shared" ca="1" si="434"/>
        <v>1</v>
      </c>
      <c r="K3846" s="48">
        <f t="shared" si="429"/>
        <v>107.46</v>
      </c>
      <c r="L3846" s="48">
        <f t="shared" si="430"/>
        <v>107.61</v>
      </c>
      <c r="M3846" s="48">
        <f t="shared" si="431"/>
        <v>100.59</v>
      </c>
      <c r="N3846" s="48">
        <f t="shared" si="432"/>
        <v>102.47</v>
      </c>
      <c r="O3846" s="49">
        <f t="shared" ca="1" si="435"/>
        <v>29604000</v>
      </c>
    </row>
    <row r="3847" spans="1:15" x14ac:dyDescent="0.25">
      <c r="A3847">
        <v>3832</v>
      </c>
      <c r="B3847" s="93">
        <v>36629</v>
      </c>
      <c r="C3847" s="48">
        <v>147.468704</v>
      </c>
      <c r="D3847" s="48">
        <v>148.156204</v>
      </c>
      <c r="E3847" s="48">
        <v>143.781204</v>
      </c>
      <c r="F3847" s="48">
        <v>144.25</v>
      </c>
      <c r="G3847" s="49">
        <v>12225800</v>
      </c>
      <c r="H3847" s="48">
        <v>108.689381</v>
      </c>
      <c r="I3847" s="52">
        <f t="shared" si="433"/>
        <v>0.75347924436741764</v>
      </c>
      <c r="J3847" s="52">
        <f t="shared" ca="1" si="434"/>
        <v>1</v>
      </c>
      <c r="K3847" s="48">
        <f t="shared" si="429"/>
        <v>111.11</v>
      </c>
      <c r="L3847" s="48">
        <f t="shared" si="430"/>
        <v>111.63</v>
      </c>
      <c r="M3847" s="48">
        <f t="shared" si="431"/>
        <v>108.34</v>
      </c>
      <c r="N3847" s="48">
        <f t="shared" si="432"/>
        <v>108.69</v>
      </c>
      <c r="O3847" s="49">
        <f t="shared" ca="1" si="435"/>
        <v>12225800</v>
      </c>
    </row>
    <row r="3848" spans="1:15" x14ac:dyDescent="0.25">
      <c r="A3848">
        <v>3833</v>
      </c>
      <c r="B3848" s="93">
        <v>36628</v>
      </c>
      <c r="C3848" s="48">
        <v>150.375</v>
      </c>
      <c r="D3848" s="48">
        <v>151.156204</v>
      </c>
      <c r="E3848" s="48">
        <v>146.156204</v>
      </c>
      <c r="F3848" s="48">
        <v>146.281204</v>
      </c>
      <c r="G3848" s="49">
        <v>10779200</v>
      </c>
      <c r="H3848" s="48">
        <v>110.21985100000001</v>
      </c>
      <c r="I3848" s="52">
        <f t="shared" si="433"/>
        <v>0.75347924399090949</v>
      </c>
      <c r="J3848" s="52">
        <f t="shared" ca="1" si="434"/>
        <v>1</v>
      </c>
      <c r="K3848" s="48">
        <f t="shared" si="429"/>
        <v>113.3</v>
      </c>
      <c r="L3848" s="48">
        <f t="shared" si="430"/>
        <v>113.89</v>
      </c>
      <c r="M3848" s="48">
        <f t="shared" si="431"/>
        <v>110.13</v>
      </c>
      <c r="N3848" s="48">
        <f t="shared" si="432"/>
        <v>110.22</v>
      </c>
      <c r="O3848" s="49">
        <f t="shared" ca="1" si="435"/>
        <v>10779200</v>
      </c>
    </row>
    <row r="3849" spans="1:15" x14ac:dyDescent="0.25">
      <c r="A3849">
        <v>3834</v>
      </c>
      <c r="B3849" s="93">
        <v>36627</v>
      </c>
      <c r="C3849" s="48">
        <v>150</v>
      </c>
      <c r="D3849" s="48">
        <v>151.625</v>
      </c>
      <c r="E3849" s="48">
        <v>148.375</v>
      </c>
      <c r="F3849" s="48">
        <v>150.406204</v>
      </c>
      <c r="G3849" s="49">
        <v>9006400</v>
      </c>
      <c r="H3849" s="48">
        <v>113.32795299999999</v>
      </c>
      <c r="I3849" s="52">
        <f t="shared" si="433"/>
        <v>0.75347924477902517</v>
      </c>
      <c r="J3849" s="52">
        <f t="shared" ca="1" si="434"/>
        <v>1</v>
      </c>
      <c r="K3849" s="48">
        <f t="shared" si="429"/>
        <v>113.02</v>
      </c>
      <c r="L3849" s="48">
        <f t="shared" si="430"/>
        <v>114.25</v>
      </c>
      <c r="M3849" s="48">
        <f t="shared" si="431"/>
        <v>111.8</v>
      </c>
      <c r="N3849" s="48">
        <f t="shared" si="432"/>
        <v>113.33</v>
      </c>
      <c r="O3849" s="49">
        <f t="shared" ca="1" si="435"/>
        <v>9006400</v>
      </c>
    </row>
    <row r="3850" spans="1:15" x14ac:dyDescent="0.25">
      <c r="A3850">
        <v>3835</v>
      </c>
      <c r="B3850" s="93">
        <v>36626</v>
      </c>
      <c r="C3850" s="48">
        <v>151.75</v>
      </c>
      <c r="D3850" s="48">
        <v>153.10929899999999</v>
      </c>
      <c r="E3850" s="48">
        <v>150.3125</v>
      </c>
      <c r="F3850" s="48">
        <v>150.843704</v>
      </c>
      <c r="G3850" s="49">
        <v>9624200</v>
      </c>
      <c r="H3850" s="48">
        <v>113.6576</v>
      </c>
      <c r="I3850" s="52">
        <f t="shared" si="433"/>
        <v>0.7534792436547435</v>
      </c>
      <c r="J3850" s="52">
        <f t="shared" ca="1" si="434"/>
        <v>1</v>
      </c>
      <c r="K3850" s="48">
        <f t="shared" si="429"/>
        <v>114.34</v>
      </c>
      <c r="L3850" s="48">
        <f t="shared" si="430"/>
        <v>115.36</v>
      </c>
      <c r="M3850" s="48">
        <f t="shared" si="431"/>
        <v>113.26</v>
      </c>
      <c r="N3850" s="48">
        <f t="shared" si="432"/>
        <v>113.66</v>
      </c>
      <c r="O3850" s="49">
        <f t="shared" ca="1" si="435"/>
        <v>9624200</v>
      </c>
    </row>
    <row r="3851" spans="1:15" x14ac:dyDescent="0.25">
      <c r="A3851">
        <v>3836</v>
      </c>
      <c r="B3851" s="93">
        <v>36623</v>
      </c>
      <c r="C3851" s="48">
        <v>151.5625</v>
      </c>
      <c r="D3851" s="48">
        <v>152.125</v>
      </c>
      <c r="E3851" s="48">
        <v>150.5</v>
      </c>
      <c r="F3851" s="48">
        <v>151.4375</v>
      </c>
      <c r="G3851" s="49">
        <v>6023600</v>
      </c>
      <c r="H3851" s="48">
        <v>114.105013</v>
      </c>
      <c r="I3851" s="52">
        <f t="shared" si="433"/>
        <v>0.7534792439125052</v>
      </c>
      <c r="J3851" s="52">
        <f t="shared" ca="1" si="434"/>
        <v>1</v>
      </c>
      <c r="K3851" s="48">
        <f t="shared" si="429"/>
        <v>114.2</v>
      </c>
      <c r="L3851" s="48">
        <f t="shared" si="430"/>
        <v>114.62</v>
      </c>
      <c r="M3851" s="48">
        <f t="shared" si="431"/>
        <v>113.4</v>
      </c>
      <c r="N3851" s="48">
        <f t="shared" si="432"/>
        <v>114.11</v>
      </c>
      <c r="O3851" s="49">
        <f t="shared" ca="1" si="435"/>
        <v>6023600</v>
      </c>
    </row>
    <row r="3852" spans="1:15" x14ac:dyDescent="0.25">
      <c r="A3852">
        <v>3837</v>
      </c>
      <c r="B3852" s="93">
        <v>36622</v>
      </c>
      <c r="C3852" s="48">
        <v>150.25</v>
      </c>
      <c r="D3852" s="48">
        <v>151.6875</v>
      </c>
      <c r="E3852" s="48">
        <v>149</v>
      </c>
      <c r="F3852" s="48">
        <v>150.48429899999999</v>
      </c>
      <c r="G3852" s="49">
        <v>6378500</v>
      </c>
      <c r="H3852" s="48">
        <v>113.38679500000001</v>
      </c>
      <c r="I3852" s="52">
        <f t="shared" si="433"/>
        <v>0.75347923838885023</v>
      </c>
      <c r="J3852" s="52">
        <f t="shared" ca="1" si="434"/>
        <v>1</v>
      </c>
      <c r="K3852" s="48">
        <f t="shared" si="429"/>
        <v>113.21</v>
      </c>
      <c r="L3852" s="48">
        <f t="shared" si="430"/>
        <v>114.29</v>
      </c>
      <c r="M3852" s="48">
        <f t="shared" si="431"/>
        <v>112.27</v>
      </c>
      <c r="N3852" s="48">
        <f t="shared" si="432"/>
        <v>113.39</v>
      </c>
      <c r="O3852" s="49">
        <f t="shared" ca="1" si="435"/>
        <v>6378500</v>
      </c>
    </row>
    <row r="3853" spans="1:15" x14ac:dyDescent="0.25">
      <c r="A3853">
        <v>3838</v>
      </c>
      <c r="B3853" s="93">
        <v>36621</v>
      </c>
      <c r="C3853" s="48">
        <v>147.875</v>
      </c>
      <c r="D3853" s="48">
        <v>150.8125</v>
      </c>
      <c r="E3853" s="48">
        <v>147.625</v>
      </c>
      <c r="F3853" s="48">
        <v>149.1875</v>
      </c>
      <c r="G3853" s="49">
        <v>8387200</v>
      </c>
      <c r="H3853" s="48">
        <v>112.409684</v>
      </c>
      <c r="I3853" s="52">
        <f t="shared" si="433"/>
        <v>0.75347923921240045</v>
      </c>
      <c r="J3853" s="52">
        <f t="shared" ca="1" si="434"/>
        <v>1</v>
      </c>
      <c r="K3853" s="48">
        <f t="shared" si="429"/>
        <v>111.42</v>
      </c>
      <c r="L3853" s="48">
        <f t="shared" si="430"/>
        <v>113.63</v>
      </c>
      <c r="M3853" s="48">
        <f t="shared" si="431"/>
        <v>111.23</v>
      </c>
      <c r="N3853" s="48">
        <f t="shared" si="432"/>
        <v>112.41</v>
      </c>
      <c r="O3853" s="49">
        <f t="shared" ca="1" si="435"/>
        <v>8387200</v>
      </c>
    </row>
    <row r="3854" spans="1:15" x14ac:dyDescent="0.25">
      <c r="A3854">
        <v>3839</v>
      </c>
      <c r="B3854" s="93">
        <v>36620</v>
      </c>
      <c r="C3854" s="48">
        <v>151.75</v>
      </c>
      <c r="D3854" s="48">
        <v>153</v>
      </c>
      <c r="E3854" s="48">
        <v>141.39059399999999</v>
      </c>
      <c r="F3854" s="48">
        <v>150.125</v>
      </c>
      <c r="G3854" s="49">
        <v>19585500</v>
      </c>
      <c r="H3854" s="48">
        <v>113.11607100000001</v>
      </c>
      <c r="I3854" s="52">
        <f t="shared" si="433"/>
        <v>0.75347924063280602</v>
      </c>
      <c r="J3854" s="52">
        <f t="shared" ca="1" si="434"/>
        <v>1</v>
      </c>
      <c r="K3854" s="48">
        <f t="shared" si="429"/>
        <v>114.34</v>
      </c>
      <c r="L3854" s="48">
        <f t="shared" si="430"/>
        <v>115.28</v>
      </c>
      <c r="M3854" s="48">
        <f t="shared" si="431"/>
        <v>106.53</v>
      </c>
      <c r="N3854" s="48">
        <f t="shared" si="432"/>
        <v>113.12</v>
      </c>
      <c r="O3854" s="49">
        <f t="shared" ca="1" si="435"/>
        <v>19585500</v>
      </c>
    </row>
    <row r="3855" spans="1:15" x14ac:dyDescent="0.25">
      <c r="A3855">
        <v>3840</v>
      </c>
      <c r="B3855" s="93">
        <v>36619</v>
      </c>
      <c r="C3855" s="48">
        <v>150.125</v>
      </c>
      <c r="D3855" s="48">
        <v>151.25</v>
      </c>
      <c r="E3855" s="48">
        <v>148.6875</v>
      </c>
      <c r="F3855" s="48">
        <v>151.25</v>
      </c>
      <c r="G3855" s="49">
        <v>8508200</v>
      </c>
      <c r="H3855" s="48">
        <v>113.963735</v>
      </c>
      <c r="I3855" s="52">
        <f t="shared" si="433"/>
        <v>0.75347923966942154</v>
      </c>
      <c r="J3855" s="52">
        <f t="shared" ca="1" si="434"/>
        <v>1</v>
      </c>
      <c r="K3855" s="48">
        <f t="shared" si="429"/>
        <v>113.12</v>
      </c>
      <c r="L3855" s="48">
        <f t="shared" si="430"/>
        <v>113.96</v>
      </c>
      <c r="M3855" s="48">
        <f t="shared" si="431"/>
        <v>112.03</v>
      </c>
      <c r="N3855" s="48">
        <f t="shared" si="432"/>
        <v>113.96</v>
      </c>
      <c r="O3855" s="49">
        <f t="shared" ca="1" si="435"/>
        <v>8508200</v>
      </c>
    </row>
    <row r="3856" spans="1:15" x14ac:dyDescent="0.25">
      <c r="A3856">
        <v>3841</v>
      </c>
      <c r="B3856" s="93">
        <v>36616</v>
      </c>
      <c r="C3856" s="48">
        <v>149.625</v>
      </c>
      <c r="D3856" s="48">
        <v>152.3125</v>
      </c>
      <c r="E3856" s="48">
        <v>148.4375</v>
      </c>
      <c r="F3856" s="48">
        <v>150.375</v>
      </c>
      <c r="G3856" s="49">
        <v>9249100</v>
      </c>
      <c r="H3856" s="48">
        <v>113.304441</v>
      </c>
      <c r="I3856" s="52">
        <f t="shared" si="433"/>
        <v>0.75347924189526183</v>
      </c>
      <c r="J3856" s="52">
        <f t="shared" ca="1" si="434"/>
        <v>1</v>
      </c>
      <c r="K3856" s="48">
        <f t="shared" ref="K3856:K3919" si="436">ROUND($I3856*C3856,2)</f>
        <v>112.74</v>
      </c>
      <c r="L3856" s="48">
        <f t="shared" ref="L3856:L3919" si="437">ROUND($I3856*D3856,2)</f>
        <v>114.76</v>
      </c>
      <c r="M3856" s="48">
        <f t="shared" ref="M3856:M3919" si="438">ROUND($I3856*E3856,2)</f>
        <v>111.84</v>
      </c>
      <c r="N3856" s="48">
        <f t="shared" ref="N3856:N3919" si="439">ROUND($I3856*F3856,2)</f>
        <v>113.3</v>
      </c>
      <c r="O3856" s="49">
        <f t="shared" ca="1" si="435"/>
        <v>9249100</v>
      </c>
    </row>
    <row r="3857" spans="1:15" x14ac:dyDescent="0.25">
      <c r="A3857">
        <v>3842</v>
      </c>
      <c r="B3857" s="93">
        <v>36615</v>
      </c>
      <c r="C3857" s="48">
        <v>150.156204</v>
      </c>
      <c r="D3857" s="48">
        <v>151.92179899999999</v>
      </c>
      <c r="E3857" s="48">
        <v>147.125</v>
      </c>
      <c r="F3857" s="48">
        <v>148.6875</v>
      </c>
      <c r="G3857" s="49">
        <v>9491900</v>
      </c>
      <c r="H3857" s="48">
        <v>112.032945</v>
      </c>
      <c r="I3857" s="52">
        <f t="shared" si="433"/>
        <v>0.75347924337957128</v>
      </c>
      <c r="J3857" s="52">
        <f t="shared" ca="1" si="434"/>
        <v>1</v>
      </c>
      <c r="K3857" s="48">
        <f t="shared" si="436"/>
        <v>113.14</v>
      </c>
      <c r="L3857" s="48">
        <f t="shared" si="437"/>
        <v>114.47</v>
      </c>
      <c r="M3857" s="48">
        <f t="shared" si="438"/>
        <v>110.86</v>
      </c>
      <c r="N3857" s="48">
        <f t="shared" si="439"/>
        <v>112.03</v>
      </c>
      <c r="O3857" s="49">
        <f t="shared" ca="1" si="435"/>
        <v>9491900</v>
      </c>
    </row>
    <row r="3858" spans="1:15" x14ac:dyDescent="0.25">
      <c r="A3858">
        <v>3843</v>
      </c>
      <c r="B3858" s="93">
        <v>36614</v>
      </c>
      <c r="C3858" s="48">
        <v>151.5625</v>
      </c>
      <c r="D3858" s="48">
        <v>152.48429899999999</v>
      </c>
      <c r="E3858" s="48">
        <v>149.656204</v>
      </c>
      <c r="F3858" s="48">
        <v>151.218704</v>
      </c>
      <c r="G3858" s="49">
        <v>6747500</v>
      </c>
      <c r="H3858" s="48">
        <v>113.940155</v>
      </c>
      <c r="I3858" s="52">
        <f t="shared" ref="I3858:I3921" si="440">H3858/F3858</f>
        <v>0.75347924553036771</v>
      </c>
      <c r="J3858" s="52">
        <f t="shared" ref="J3858:J3921" ca="1" si="441">INDEX(OFFSET($T$15,0,0,$S$13+1,1),MATCH(B3858,OFFSET($Q$15,0,0,$S$13+1,1),-1))</f>
        <v>1</v>
      </c>
      <c r="K3858" s="48">
        <f t="shared" si="436"/>
        <v>114.2</v>
      </c>
      <c r="L3858" s="48">
        <f t="shared" si="437"/>
        <v>114.89</v>
      </c>
      <c r="M3858" s="48">
        <f t="shared" si="438"/>
        <v>112.76</v>
      </c>
      <c r="N3858" s="48">
        <f t="shared" si="439"/>
        <v>113.94</v>
      </c>
      <c r="O3858" s="49">
        <f t="shared" ref="O3858:O3921" ca="1" si="442">G3858*J3858</f>
        <v>6747500</v>
      </c>
    </row>
    <row r="3859" spans="1:15" x14ac:dyDescent="0.25">
      <c r="A3859">
        <v>3844</v>
      </c>
      <c r="B3859" s="93">
        <v>36613</v>
      </c>
      <c r="C3859" s="48">
        <v>151.25</v>
      </c>
      <c r="D3859" s="48">
        <v>152.98429899999999</v>
      </c>
      <c r="E3859" s="48">
        <v>150.593704</v>
      </c>
      <c r="F3859" s="48">
        <v>151.0625</v>
      </c>
      <c r="G3859" s="49">
        <v>6334400</v>
      </c>
      <c r="H3859" s="48">
        <v>113.822458</v>
      </c>
      <c r="I3859" s="52">
        <f t="shared" si="440"/>
        <v>0.75347924203558125</v>
      </c>
      <c r="J3859" s="52">
        <f t="shared" ca="1" si="441"/>
        <v>1</v>
      </c>
      <c r="K3859" s="48">
        <f t="shared" si="436"/>
        <v>113.96</v>
      </c>
      <c r="L3859" s="48">
        <f t="shared" si="437"/>
        <v>115.27</v>
      </c>
      <c r="M3859" s="48">
        <f t="shared" si="438"/>
        <v>113.47</v>
      </c>
      <c r="N3859" s="48">
        <f t="shared" si="439"/>
        <v>113.82</v>
      </c>
      <c r="O3859" s="49">
        <f t="shared" ca="1" si="442"/>
        <v>6334400</v>
      </c>
    </row>
    <row r="3860" spans="1:15" x14ac:dyDescent="0.25">
      <c r="A3860">
        <v>3845</v>
      </c>
      <c r="B3860" s="93">
        <v>36612</v>
      </c>
      <c r="C3860" s="48">
        <v>153.375</v>
      </c>
      <c r="D3860" s="48">
        <v>153.781204</v>
      </c>
      <c r="E3860" s="48">
        <v>151.8125</v>
      </c>
      <c r="F3860" s="48">
        <v>151.9375</v>
      </c>
      <c r="G3860" s="49">
        <v>8798600</v>
      </c>
      <c r="H3860" s="48">
        <v>114.481752</v>
      </c>
      <c r="I3860" s="52">
        <f t="shared" si="440"/>
        <v>0.75347923981900455</v>
      </c>
      <c r="J3860" s="52">
        <f t="shared" ca="1" si="441"/>
        <v>1</v>
      </c>
      <c r="K3860" s="48">
        <f t="shared" si="436"/>
        <v>115.56</v>
      </c>
      <c r="L3860" s="48">
        <f t="shared" si="437"/>
        <v>115.87</v>
      </c>
      <c r="M3860" s="48">
        <f t="shared" si="438"/>
        <v>114.39</v>
      </c>
      <c r="N3860" s="48">
        <f t="shared" si="439"/>
        <v>114.48</v>
      </c>
      <c r="O3860" s="49">
        <f t="shared" ca="1" si="442"/>
        <v>8798600</v>
      </c>
    </row>
    <row r="3861" spans="1:15" x14ac:dyDescent="0.25">
      <c r="A3861">
        <v>3846</v>
      </c>
      <c r="B3861" s="93">
        <v>36609</v>
      </c>
      <c r="C3861" s="48">
        <v>152.875</v>
      </c>
      <c r="D3861" s="48">
        <v>155.75</v>
      </c>
      <c r="E3861" s="48">
        <v>151.718704</v>
      </c>
      <c r="F3861" s="48">
        <v>153.5625</v>
      </c>
      <c r="G3861" s="49">
        <v>11462900</v>
      </c>
      <c r="H3861" s="48">
        <v>115.70615599999999</v>
      </c>
      <c r="I3861" s="52">
        <f t="shared" si="440"/>
        <v>0.75347924135124134</v>
      </c>
      <c r="J3861" s="52">
        <f t="shared" ca="1" si="441"/>
        <v>1</v>
      </c>
      <c r="K3861" s="48">
        <f t="shared" si="436"/>
        <v>115.19</v>
      </c>
      <c r="L3861" s="48">
        <f t="shared" si="437"/>
        <v>117.35</v>
      </c>
      <c r="M3861" s="48">
        <f t="shared" si="438"/>
        <v>114.32</v>
      </c>
      <c r="N3861" s="48">
        <f t="shared" si="439"/>
        <v>115.71</v>
      </c>
      <c r="O3861" s="49">
        <f t="shared" ca="1" si="442"/>
        <v>11462900</v>
      </c>
    </row>
    <row r="3862" spans="1:15" x14ac:dyDescent="0.25">
      <c r="A3862">
        <v>3847</v>
      </c>
      <c r="B3862" s="93">
        <v>36608</v>
      </c>
      <c r="C3862" s="48">
        <v>149.156204</v>
      </c>
      <c r="D3862" s="48">
        <v>153.468704</v>
      </c>
      <c r="E3862" s="48">
        <v>149.156204</v>
      </c>
      <c r="F3862" s="48">
        <v>152.656204</v>
      </c>
      <c r="G3862" s="49">
        <v>11654500</v>
      </c>
      <c r="H3862" s="48">
        <v>115.023281</v>
      </c>
      <c r="I3862" s="52">
        <f t="shared" si="440"/>
        <v>0.75347924280889356</v>
      </c>
      <c r="J3862" s="52">
        <f t="shared" ca="1" si="441"/>
        <v>1</v>
      </c>
      <c r="K3862" s="48">
        <f t="shared" si="436"/>
        <v>112.39</v>
      </c>
      <c r="L3862" s="48">
        <f t="shared" si="437"/>
        <v>115.64</v>
      </c>
      <c r="M3862" s="48">
        <f t="shared" si="438"/>
        <v>112.39</v>
      </c>
      <c r="N3862" s="48">
        <f t="shared" si="439"/>
        <v>115.02</v>
      </c>
      <c r="O3862" s="49">
        <f t="shared" ca="1" si="442"/>
        <v>11654500</v>
      </c>
    </row>
    <row r="3863" spans="1:15" x14ac:dyDescent="0.25">
      <c r="A3863">
        <v>3848</v>
      </c>
      <c r="B3863" s="93">
        <v>36607</v>
      </c>
      <c r="C3863" s="48">
        <v>149.5625</v>
      </c>
      <c r="D3863" s="48">
        <v>150.843704</v>
      </c>
      <c r="E3863" s="48">
        <v>148.6875</v>
      </c>
      <c r="F3863" s="48">
        <v>150.093704</v>
      </c>
      <c r="G3863" s="49">
        <v>8260000</v>
      </c>
      <c r="H3863" s="48">
        <v>113.092491</v>
      </c>
      <c r="I3863" s="52">
        <f t="shared" si="440"/>
        <v>0.75347924653788267</v>
      </c>
      <c r="J3863" s="52">
        <f t="shared" ca="1" si="441"/>
        <v>1</v>
      </c>
      <c r="K3863" s="48">
        <f t="shared" si="436"/>
        <v>112.69</v>
      </c>
      <c r="L3863" s="48">
        <f t="shared" si="437"/>
        <v>113.66</v>
      </c>
      <c r="M3863" s="48">
        <f t="shared" si="438"/>
        <v>112.03</v>
      </c>
      <c r="N3863" s="48">
        <f t="shared" si="439"/>
        <v>113.09</v>
      </c>
      <c r="O3863" s="49">
        <f t="shared" ca="1" si="442"/>
        <v>8260000</v>
      </c>
    </row>
    <row r="3864" spans="1:15" x14ac:dyDescent="0.25">
      <c r="A3864">
        <v>3849</v>
      </c>
      <c r="B3864" s="93">
        <v>36606</v>
      </c>
      <c r="C3864" s="48">
        <v>145.531204</v>
      </c>
      <c r="D3864" s="48">
        <v>149.75</v>
      </c>
      <c r="E3864" s="48">
        <v>144.5</v>
      </c>
      <c r="F3864" s="48">
        <v>149.1875</v>
      </c>
      <c r="G3864" s="49">
        <v>13612600</v>
      </c>
      <c r="H3864" s="48">
        <v>112.409684</v>
      </c>
      <c r="I3864" s="52">
        <f t="shared" si="440"/>
        <v>0.75347923921240045</v>
      </c>
      <c r="J3864" s="52">
        <f t="shared" ca="1" si="441"/>
        <v>1</v>
      </c>
      <c r="K3864" s="48">
        <f t="shared" si="436"/>
        <v>109.65</v>
      </c>
      <c r="L3864" s="48">
        <f t="shared" si="437"/>
        <v>112.83</v>
      </c>
      <c r="M3864" s="48">
        <f t="shared" si="438"/>
        <v>108.88</v>
      </c>
      <c r="N3864" s="48">
        <f t="shared" si="439"/>
        <v>112.41</v>
      </c>
      <c r="O3864" s="49">
        <f t="shared" ca="1" si="442"/>
        <v>13612600</v>
      </c>
    </row>
    <row r="3865" spans="1:15" x14ac:dyDescent="0.25">
      <c r="A3865">
        <v>3850</v>
      </c>
      <c r="B3865" s="93">
        <v>36605</v>
      </c>
      <c r="C3865" s="48">
        <v>146.875</v>
      </c>
      <c r="D3865" s="48">
        <v>147.343704</v>
      </c>
      <c r="E3865" s="48">
        <v>144.781204</v>
      </c>
      <c r="F3865" s="48">
        <v>146.1875</v>
      </c>
      <c r="G3865" s="49">
        <v>12502300</v>
      </c>
      <c r="H3865" s="48">
        <v>110.149247</v>
      </c>
      <c r="I3865" s="52">
        <f t="shared" si="440"/>
        <v>0.75347924412141942</v>
      </c>
      <c r="J3865" s="52">
        <f t="shared" ca="1" si="441"/>
        <v>1</v>
      </c>
      <c r="K3865" s="48">
        <f t="shared" si="436"/>
        <v>110.67</v>
      </c>
      <c r="L3865" s="48">
        <f t="shared" si="437"/>
        <v>111.02</v>
      </c>
      <c r="M3865" s="48">
        <f t="shared" si="438"/>
        <v>109.09</v>
      </c>
      <c r="N3865" s="48">
        <f t="shared" si="439"/>
        <v>110.15</v>
      </c>
      <c r="O3865" s="49">
        <f t="shared" ca="1" si="442"/>
        <v>12502300</v>
      </c>
    </row>
    <row r="3866" spans="1:15" x14ac:dyDescent="0.25">
      <c r="A3866">
        <v>3851</v>
      </c>
      <c r="B3866" s="93">
        <v>36602</v>
      </c>
      <c r="C3866" s="48">
        <v>145.8125</v>
      </c>
      <c r="D3866" s="48">
        <v>148</v>
      </c>
      <c r="E3866" s="48">
        <v>145.4375</v>
      </c>
      <c r="F3866" s="48">
        <v>146.9375</v>
      </c>
      <c r="G3866" s="49">
        <v>10272900</v>
      </c>
      <c r="H3866" s="48">
        <v>110.714356</v>
      </c>
      <c r="I3866" s="52">
        <f t="shared" si="440"/>
        <v>0.75347924117396847</v>
      </c>
      <c r="J3866" s="52">
        <f t="shared" ca="1" si="441"/>
        <v>1</v>
      </c>
      <c r="K3866" s="48">
        <f t="shared" si="436"/>
        <v>109.87</v>
      </c>
      <c r="L3866" s="48">
        <f t="shared" si="437"/>
        <v>111.51</v>
      </c>
      <c r="M3866" s="48">
        <f t="shared" si="438"/>
        <v>109.58</v>
      </c>
      <c r="N3866" s="48">
        <f t="shared" si="439"/>
        <v>110.71</v>
      </c>
      <c r="O3866" s="49">
        <f t="shared" ca="1" si="442"/>
        <v>10272900</v>
      </c>
    </row>
    <row r="3867" spans="1:15" x14ac:dyDescent="0.25">
      <c r="A3867">
        <v>3852</v>
      </c>
      <c r="B3867" s="93">
        <v>36601</v>
      </c>
      <c r="C3867" s="48">
        <v>141.625</v>
      </c>
      <c r="D3867" s="48">
        <v>146.843704</v>
      </c>
      <c r="E3867" s="48">
        <v>140.875</v>
      </c>
      <c r="F3867" s="48">
        <v>146.343704</v>
      </c>
      <c r="G3867" s="49">
        <v>25601400</v>
      </c>
      <c r="H3867" s="48">
        <v>109.987405</v>
      </c>
      <c r="I3867" s="52">
        <f t="shared" si="440"/>
        <v>0.75156909380946102</v>
      </c>
      <c r="J3867" s="52">
        <f t="shared" ca="1" si="441"/>
        <v>1</v>
      </c>
      <c r="K3867" s="48">
        <f t="shared" si="436"/>
        <v>106.44</v>
      </c>
      <c r="L3867" s="48">
        <f t="shared" si="437"/>
        <v>110.36</v>
      </c>
      <c r="M3867" s="48">
        <f t="shared" si="438"/>
        <v>105.88</v>
      </c>
      <c r="N3867" s="48">
        <f t="shared" si="439"/>
        <v>109.99</v>
      </c>
      <c r="O3867" s="49">
        <f t="shared" ca="1" si="442"/>
        <v>25601400</v>
      </c>
    </row>
    <row r="3868" spans="1:15" x14ac:dyDescent="0.25">
      <c r="A3868">
        <v>3853</v>
      </c>
      <c r="B3868" s="93">
        <v>36600</v>
      </c>
      <c r="C3868" s="48">
        <v>136.875</v>
      </c>
      <c r="D3868" s="48">
        <v>140.4375</v>
      </c>
      <c r="E3868" s="48">
        <v>136.0625</v>
      </c>
      <c r="F3868" s="48">
        <v>139.8125</v>
      </c>
      <c r="G3868" s="49">
        <v>10300800</v>
      </c>
      <c r="H3868" s="48">
        <v>105.078754</v>
      </c>
      <c r="I3868" s="52">
        <f t="shared" si="440"/>
        <v>0.75156909432275376</v>
      </c>
      <c r="J3868" s="52">
        <f t="shared" ca="1" si="441"/>
        <v>1</v>
      </c>
      <c r="K3868" s="48">
        <f t="shared" si="436"/>
        <v>102.87</v>
      </c>
      <c r="L3868" s="48">
        <f t="shared" si="437"/>
        <v>105.55</v>
      </c>
      <c r="M3868" s="48">
        <f t="shared" si="438"/>
        <v>102.26</v>
      </c>
      <c r="N3868" s="48">
        <f t="shared" si="439"/>
        <v>105.08</v>
      </c>
      <c r="O3868" s="49">
        <f t="shared" ca="1" si="442"/>
        <v>10300800</v>
      </c>
    </row>
    <row r="3869" spans="1:15" x14ac:dyDescent="0.25">
      <c r="A3869">
        <v>3854</v>
      </c>
      <c r="B3869" s="93">
        <v>36599</v>
      </c>
      <c r="C3869" s="48">
        <v>139.281204</v>
      </c>
      <c r="D3869" s="48">
        <v>140.093704</v>
      </c>
      <c r="E3869" s="48">
        <v>136.156204</v>
      </c>
      <c r="F3869" s="48">
        <v>136.625</v>
      </c>
      <c r="G3869" s="49">
        <v>8263900</v>
      </c>
      <c r="H3869" s="48">
        <v>102.683127</v>
      </c>
      <c r="I3869" s="52">
        <f t="shared" si="440"/>
        <v>0.7515690905763952</v>
      </c>
      <c r="J3869" s="52">
        <f t="shared" ca="1" si="441"/>
        <v>1</v>
      </c>
      <c r="K3869" s="48">
        <f t="shared" si="436"/>
        <v>104.68</v>
      </c>
      <c r="L3869" s="48">
        <f t="shared" si="437"/>
        <v>105.29</v>
      </c>
      <c r="M3869" s="48">
        <f t="shared" si="438"/>
        <v>102.33</v>
      </c>
      <c r="N3869" s="48">
        <f t="shared" si="439"/>
        <v>102.68</v>
      </c>
      <c r="O3869" s="49">
        <f t="shared" ca="1" si="442"/>
        <v>8263900</v>
      </c>
    </row>
    <row r="3870" spans="1:15" x14ac:dyDescent="0.25">
      <c r="A3870">
        <v>3855</v>
      </c>
      <c r="B3870" s="93">
        <v>36598</v>
      </c>
      <c r="C3870" s="48">
        <v>136.6875</v>
      </c>
      <c r="D3870" s="48">
        <v>140.468704</v>
      </c>
      <c r="E3870" s="48">
        <v>135.6875</v>
      </c>
      <c r="F3870" s="48">
        <v>138.593704</v>
      </c>
      <c r="G3870" s="49">
        <v>10540500</v>
      </c>
      <c r="H3870" s="48">
        <v>104.162744</v>
      </c>
      <c r="I3870" s="52">
        <f t="shared" si="440"/>
        <v>0.75156909003600914</v>
      </c>
      <c r="J3870" s="52">
        <f t="shared" ca="1" si="441"/>
        <v>1</v>
      </c>
      <c r="K3870" s="48">
        <f t="shared" si="436"/>
        <v>102.73</v>
      </c>
      <c r="L3870" s="48">
        <f t="shared" si="437"/>
        <v>105.57</v>
      </c>
      <c r="M3870" s="48">
        <f t="shared" si="438"/>
        <v>101.98</v>
      </c>
      <c r="N3870" s="48">
        <f t="shared" si="439"/>
        <v>104.16</v>
      </c>
      <c r="O3870" s="49">
        <f t="shared" ca="1" si="442"/>
        <v>10540500</v>
      </c>
    </row>
    <row r="3871" spans="1:15" x14ac:dyDescent="0.25">
      <c r="A3871">
        <v>3856</v>
      </c>
      <c r="B3871" s="93">
        <v>36595</v>
      </c>
      <c r="C3871" s="48">
        <v>140.1875</v>
      </c>
      <c r="D3871" s="48">
        <v>142</v>
      </c>
      <c r="E3871" s="48">
        <v>139.531204</v>
      </c>
      <c r="F3871" s="48">
        <v>140.125</v>
      </c>
      <c r="G3871" s="49">
        <v>7924600</v>
      </c>
      <c r="H3871" s="48">
        <v>105.313619</v>
      </c>
      <c r="I3871" s="52">
        <f t="shared" si="440"/>
        <v>0.75156909188224796</v>
      </c>
      <c r="J3871" s="52">
        <f t="shared" ca="1" si="441"/>
        <v>1</v>
      </c>
      <c r="K3871" s="48">
        <f t="shared" si="436"/>
        <v>105.36</v>
      </c>
      <c r="L3871" s="48">
        <f t="shared" si="437"/>
        <v>106.72</v>
      </c>
      <c r="M3871" s="48">
        <f t="shared" si="438"/>
        <v>104.87</v>
      </c>
      <c r="N3871" s="48">
        <f t="shared" si="439"/>
        <v>105.31</v>
      </c>
      <c r="O3871" s="49">
        <f t="shared" ca="1" si="442"/>
        <v>7924600</v>
      </c>
    </row>
    <row r="3872" spans="1:15" x14ac:dyDescent="0.25">
      <c r="A3872">
        <v>3857</v>
      </c>
      <c r="B3872" s="93">
        <v>36594</v>
      </c>
      <c r="C3872" s="48">
        <v>137.25</v>
      </c>
      <c r="D3872" s="48">
        <v>140.875</v>
      </c>
      <c r="E3872" s="48">
        <v>136.125</v>
      </c>
      <c r="F3872" s="48">
        <v>140.875</v>
      </c>
      <c r="G3872" s="49">
        <v>5500900</v>
      </c>
      <c r="H3872" s="48">
        <v>105.877296</v>
      </c>
      <c r="I3872" s="52">
        <f t="shared" si="440"/>
        <v>0.75156909316770182</v>
      </c>
      <c r="J3872" s="52">
        <f t="shared" ca="1" si="441"/>
        <v>1</v>
      </c>
      <c r="K3872" s="48">
        <f t="shared" si="436"/>
        <v>103.15</v>
      </c>
      <c r="L3872" s="48">
        <f t="shared" si="437"/>
        <v>105.88</v>
      </c>
      <c r="M3872" s="48">
        <f t="shared" si="438"/>
        <v>102.31</v>
      </c>
      <c r="N3872" s="48">
        <f t="shared" si="439"/>
        <v>105.88</v>
      </c>
      <c r="O3872" s="49">
        <f t="shared" ca="1" si="442"/>
        <v>5500900</v>
      </c>
    </row>
    <row r="3873" spans="1:15" x14ac:dyDescent="0.25">
      <c r="A3873">
        <v>3858</v>
      </c>
      <c r="B3873" s="93">
        <v>36593</v>
      </c>
      <c r="C3873" s="48">
        <v>136.468704</v>
      </c>
      <c r="D3873" s="48">
        <v>137.843704</v>
      </c>
      <c r="E3873" s="48">
        <v>135.031204</v>
      </c>
      <c r="F3873" s="48">
        <v>136.875</v>
      </c>
      <c r="G3873" s="49">
        <v>11808500</v>
      </c>
      <c r="H3873" s="48">
        <v>102.87102</v>
      </c>
      <c r="I3873" s="52">
        <f t="shared" si="440"/>
        <v>0.75156909589041099</v>
      </c>
      <c r="J3873" s="52">
        <f t="shared" ca="1" si="441"/>
        <v>1</v>
      </c>
      <c r="K3873" s="48">
        <f t="shared" si="436"/>
        <v>102.57</v>
      </c>
      <c r="L3873" s="48">
        <f t="shared" si="437"/>
        <v>103.6</v>
      </c>
      <c r="M3873" s="48">
        <f t="shared" si="438"/>
        <v>101.49</v>
      </c>
      <c r="N3873" s="48">
        <f t="shared" si="439"/>
        <v>102.87</v>
      </c>
      <c r="O3873" s="49">
        <f t="shared" ca="1" si="442"/>
        <v>11808500</v>
      </c>
    </row>
    <row r="3874" spans="1:15" x14ac:dyDescent="0.25">
      <c r="A3874">
        <v>3859</v>
      </c>
      <c r="B3874" s="93">
        <v>36592</v>
      </c>
      <c r="C3874" s="48">
        <v>140</v>
      </c>
      <c r="D3874" s="48">
        <v>140.156204</v>
      </c>
      <c r="E3874" s="48">
        <v>135.218704</v>
      </c>
      <c r="F3874" s="48">
        <v>137.04679899999999</v>
      </c>
      <c r="G3874" s="49">
        <v>20062000</v>
      </c>
      <c r="H3874" s="48">
        <v>103.00013800000001</v>
      </c>
      <c r="I3874" s="52">
        <f t="shared" si="440"/>
        <v>0.75156908991358506</v>
      </c>
      <c r="J3874" s="52">
        <f t="shared" ca="1" si="441"/>
        <v>1</v>
      </c>
      <c r="K3874" s="48">
        <f t="shared" si="436"/>
        <v>105.22</v>
      </c>
      <c r="L3874" s="48">
        <f t="shared" si="437"/>
        <v>105.34</v>
      </c>
      <c r="M3874" s="48">
        <f t="shared" si="438"/>
        <v>101.63</v>
      </c>
      <c r="N3874" s="48">
        <f t="shared" si="439"/>
        <v>103</v>
      </c>
      <c r="O3874" s="49">
        <f t="shared" ca="1" si="442"/>
        <v>20062000</v>
      </c>
    </row>
    <row r="3875" spans="1:15" x14ac:dyDescent="0.25">
      <c r="A3875">
        <v>3860</v>
      </c>
      <c r="B3875" s="93">
        <v>36591</v>
      </c>
      <c r="C3875" s="48">
        <v>140.8125</v>
      </c>
      <c r="D3875" s="48">
        <v>141.343704</v>
      </c>
      <c r="E3875" s="48">
        <v>138.75</v>
      </c>
      <c r="F3875" s="48">
        <v>139.75</v>
      </c>
      <c r="G3875" s="49">
        <v>11967100</v>
      </c>
      <c r="H3875" s="48">
        <v>105.031781</v>
      </c>
      <c r="I3875" s="52">
        <f t="shared" si="440"/>
        <v>0.7515690948121645</v>
      </c>
      <c r="J3875" s="52">
        <f t="shared" ca="1" si="441"/>
        <v>1</v>
      </c>
      <c r="K3875" s="48">
        <f t="shared" si="436"/>
        <v>105.83</v>
      </c>
      <c r="L3875" s="48">
        <f t="shared" si="437"/>
        <v>106.23</v>
      </c>
      <c r="M3875" s="48">
        <f t="shared" si="438"/>
        <v>104.28</v>
      </c>
      <c r="N3875" s="48">
        <f t="shared" si="439"/>
        <v>105.03</v>
      </c>
      <c r="O3875" s="49">
        <f t="shared" ca="1" si="442"/>
        <v>11967100</v>
      </c>
    </row>
    <row r="3876" spans="1:15" x14ac:dyDescent="0.25">
      <c r="A3876">
        <v>3861</v>
      </c>
      <c r="B3876" s="93">
        <v>36588</v>
      </c>
      <c r="C3876" s="48">
        <v>140.4375</v>
      </c>
      <c r="D3876" s="48">
        <v>141.718704</v>
      </c>
      <c r="E3876" s="48">
        <v>139.718704</v>
      </c>
      <c r="F3876" s="48">
        <v>141.125</v>
      </c>
      <c r="G3876" s="49">
        <v>12770300</v>
      </c>
      <c r="H3876" s="48">
        <v>106.06518800000001</v>
      </c>
      <c r="I3876" s="52">
        <f t="shared" si="440"/>
        <v>0.7515690912311781</v>
      </c>
      <c r="J3876" s="52">
        <f t="shared" ca="1" si="441"/>
        <v>1</v>
      </c>
      <c r="K3876" s="48">
        <f t="shared" si="436"/>
        <v>105.55</v>
      </c>
      <c r="L3876" s="48">
        <f t="shared" si="437"/>
        <v>106.51</v>
      </c>
      <c r="M3876" s="48">
        <f t="shared" si="438"/>
        <v>105.01</v>
      </c>
      <c r="N3876" s="48">
        <f t="shared" si="439"/>
        <v>106.07</v>
      </c>
      <c r="O3876" s="49">
        <f t="shared" ca="1" si="442"/>
        <v>12770300</v>
      </c>
    </row>
    <row r="3877" spans="1:15" x14ac:dyDescent="0.25">
      <c r="A3877">
        <v>3862</v>
      </c>
      <c r="B3877" s="93">
        <v>36587</v>
      </c>
      <c r="C3877" s="48">
        <v>138.6875</v>
      </c>
      <c r="D3877" s="48">
        <v>139.125</v>
      </c>
      <c r="E3877" s="48">
        <v>137.343704</v>
      </c>
      <c r="F3877" s="48">
        <v>138.531204</v>
      </c>
      <c r="G3877" s="49">
        <v>7600200</v>
      </c>
      <c r="H3877" s="48">
        <v>104.115771</v>
      </c>
      <c r="I3877" s="52">
        <f t="shared" si="440"/>
        <v>0.75156909052779175</v>
      </c>
      <c r="J3877" s="52">
        <f t="shared" ca="1" si="441"/>
        <v>1</v>
      </c>
      <c r="K3877" s="48">
        <f t="shared" si="436"/>
        <v>104.23</v>
      </c>
      <c r="L3877" s="48">
        <f t="shared" si="437"/>
        <v>104.56</v>
      </c>
      <c r="M3877" s="48">
        <f t="shared" si="438"/>
        <v>103.22</v>
      </c>
      <c r="N3877" s="48">
        <f t="shared" si="439"/>
        <v>104.12</v>
      </c>
      <c r="O3877" s="49">
        <f t="shared" ca="1" si="442"/>
        <v>7600200</v>
      </c>
    </row>
    <row r="3878" spans="1:15" x14ac:dyDescent="0.25">
      <c r="A3878">
        <v>3863</v>
      </c>
      <c r="B3878" s="93">
        <v>36586</v>
      </c>
      <c r="C3878" s="48">
        <v>137.625</v>
      </c>
      <c r="D3878" s="48">
        <v>139</v>
      </c>
      <c r="E3878" s="48">
        <v>137.218704</v>
      </c>
      <c r="F3878" s="48">
        <v>138.4375</v>
      </c>
      <c r="G3878" s="49">
        <v>6868000</v>
      </c>
      <c r="H3878" s="48">
        <v>104.045346</v>
      </c>
      <c r="I3878" s="52">
        <f t="shared" si="440"/>
        <v>0.75156909074492095</v>
      </c>
      <c r="J3878" s="52">
        <f t="shared" ca="1" si="441"/>
        <v>1</v>
      </c>
      <c r="K3878" s="48">
        <f t="shared" si="436"/>
        <v>103.43</v>
      </c>
      <c r="L3878" s="48">
        <f t="shared" si="437"/>
        <v>104.47</v>
      </c>
      <c r="M3878" s="48">
        <f t="shared" si="438"/>
        <v>103.13</v>
      </c>
      <c r="N3878" s="48">
        <f t="shared" si="439"/>
        <v>104.05</v>
      </c>
      <c r="O3878" s="49">
        <f t="shared" ca="1" si="442"/>
        <v>6868000</v>
      </c>
    </row>
    <row r="3879" spans="1:15" x14ac:dyDescent="0.25">
      <c r="A3879">
        <v>3864</v>
      </c>
      <c r="B3879" s="93">
        <v>36585</v>
      </c>
      <c r="C3879" s="48">
        <v>136.0625</v>
      </c>
      <c r="D3879" s="48">
        <v>137.4375</v>
      </c>
      <c r="E3879" s="48">
        <v>135.75</v>
      </c>
      <c r="F3879" s="48">
        <v>137.4375</v>
      </c>
      <c r="G3879" s="49">
        <v>8242500</v>
      </c>
      <c r="H3879" s="48">
        <v>103.29377700000001</v>
      </c>
      <c r="I3879" s="52">
        <f t="shared" si="440"/>
        <v>0.75156909140518424</v>
      </c>
      <c r="J3879" s="52">
        <f t="shared" ca="1" si="441"/>
        <v>1</v>
      </c>
      <c r="K3879" s="48">
        <f t="shared" si="436"/>
        <v>102.26</v>
      </c>
      <c r="L3879" s="48">
        <f t="shared" si="437"/>
        <v>103.29</v>
      </c>
      <c r="M3879" s="48">
        <f t="shared" si="438"/>
        <v>102.03</v>
      </c>
      <c r="N3879" s="48">
        <f t="shared" si="439"/>
        <v>103.29</v>
      </c>
      <c r="O3879" s="49">
        <f t="shared" ca="1" si="442"/>
        <v>8242500</v>
      </c>
    </row>
    <row r="3880" spans="1:15" x14ac:dyDescent="0.25">
      <c r="A3880">
        <v>3865</v>
      </c>
      <c r="B3880" s="93">
        <v>36584</v>
      </c>
      <c r="C3880" s="48">
        <v>133.375</v>
      </c>
      <c r="D3880" s="48">
        <v>136.6875</v>
      </c>
      <c r="E3880" s="48">
        <v>132.718704</v>
      </c>
      <c r="F3880" s="48">
        <v>136.125</v>
      </c>
      <c r="G3880" s="49">
        <v>13397800</v>
      </c>
      <c r="H3880" s="48">
        <v>102.307343</v>
      </c>
      <c r="I3880" s="52">
        <f t="shared" si="440"/>
        <v>0.75156909458218546</v>
      </c>
      <c r="J3880" s="52">
        <f t="shared" ca="1" si="441"/>
        <v>1</v>
      </c>
      <c r="K3880" s="48">
        <f t="shared" si="436"/>
        <v>100.24</v>
      </c>
      <c r="L3880" s="48">
        <f t="shared" si="437"/>
        <v>102.73</v>
      </c>
      <c r="M3880" s="48">
        <f t="shared" si="438"/>
        <v>99.75</v>
      </c>
      <c r="N3880" s="48">
        <f t="shared" si="439"/>
        <v>102.31</v>
      </c>
      <c r="O3880" s="49">
        <f t="shared" ca="1" si="442"/>
        <v>13397800</v>
      </c>
    </row>
    <row r="3881" spans="1:15" x14ac:dyDescent="0.25">
      <c r="A3881">
        <v>3866</v>
      </c>
      <c r="B3881" s="93">
        <v>36581</v>
      </c>
      <c r="C3881" s="48">
        <v>135.1875</v>
      </c>
      <c r="D3881" s="48">
        <v>136.718704</v>
      </c>
      <c r="E3881" s="48">
        <v>133.125</v>
      </c>
      <c r="F3881" s="48">
        <v>133.32809399999999</v>
      </c>
      <c r="G3881" s="49">
        <v>10559900</v>
      </c>
      <c r="H3881" s="48">
        <v>100.205275</v>
      </c>
      <c r="I3881" s="52">
        <f t="shared" si="440"/>
        <v>0.75156909540760408</v>
      </c>
      <c r="J3881" s="52">
        <f t="shared" ca="1" si="441"/>
        <v>1</v>
      </c>
      <c r="K3881" s="48">
        <f t="shared" si="436"/>
        <v>101.6</v>
      </c>
      <c r="L3881" s="48">
        <f t="shared" si="437"/>
        <v>102.75</v>
      </c>
      <c r="M3881" s="48">
        <f t="shared" si="438"/>
        <v>100.05</v>
      </c>
      <c r="N3881" s="48">
        <f t="shared" si="439"/>
        <v>100.21</v>
      </c>
      <c r="O3881" s="49">
        <f t="shared" ca="1" si="442"/>
        <v>10559900</v>
      </c>
    </row>
    <row r="3882" spans="1:15" x14ac:dyDescent="0.25">
      <c r="A3882">
        <v>3867</v>
      </c>
      <c r="B3882" s="93">
        <v>36580</v>
      </c>
      <c r="C3882" s="48">
        <v>136.6875</v>
      </c>
      <c r="D3882" s="48">
        <v>137.031204</v>
      </c>
      <c r="E3882" s="48">
        <v>133.093704</v>
      </c>
      <c r="F3882" s="48">
        <v>133.8125</v>
      </c>
      <c r="G3882" s="49">
        <v>17375000</v>
      </c>
      <c r="H3882" s="48">
        <v>100.569339</v>
      </c>
      <c r="I3882" s="52">
        <f t="shared" si="440"/>
        <v>0.7515690910789351</v>
      </c>
      <c r="J3882" s="52">
        <f t="shared" ca="1" si="441"/>
        <v>1</v>
      </c>
      <c r="K3882" s="48">
        <f t="shared" si="436"/>
        <v>102.73</v>
      </c>
      <c r="L3882" s="48">
        <f t="shared" si="437"/>
        <v>102.99</v>
      </c>
      <c r="M3882" s="48">
        <f t="shared" si="438"/>
        <v>100.03</v>
      </c>
      <c r="N3882" s="48">
        <f t="shared" si="439"/>
        <v>100.57</v>
      </c>
      <c r="O3882" s="49">
        <f t="shared" ca="1" si="442"/>
        <v>17375000</v>
      </c>
    </row>
    <row r="3883" spans="1:15" x14ac:dyDescent="0.25">
      <c r="A3883">
        <v>3868</v>
      </c>
      <c r="B3883" s="93">
        <v>36579</v>
      </c>
      <c r="C3883" s="48">
        <v>135.625</v>
      </c>
      <c r="D3883" s="48">
        <v>137.468704</v>
      </c>
      <c r="E3883" s="48">
        <v>134.5</v>
      </c>
      <c r="F3883" s="48">
        <v>136.5625</v>
      </c>
      <c r="G3883" s="49">
        <v>12119000</v>
      </c>
      <c r="H3883" s="48">
        <v>102.636154</v>
      </c>
      <c r="I3883" s="52">
        <f t="shared" si="440"/>
        <v>0.75156909107551495</v>
      </c>
      <c r="J3883" s="52">
        <f t="shared" ca="1" si="441"/>
        <v>1</v>
      </c>
      <c r="K3883" s="48">
        <f t="shared" si="436"/>
        <v>101.93</v>
      </c>
      <c r="L3883" s="48">
        <f t="shared" si="437"/>
        <v>103.32</v>
      </c>
      <c r="M3883" s="48">
        <f t="shared" si="438"/>
        <v>101.09</v>
      </c>
      <c r="N3883" s="48">
        <f t="shared" si="439"/>
        <v>102.64</v>
      </c>
      <c r="O3883" s="49">
        <f t="shared" ca="1" si="442"/>
        <v>12119000</v>
      </c>
    </row>
    <row r="3884" spans="1:15" x14ac:dyDescent="0.25">
      <c r="A3884">
        <v>3869</v>
      </c>
      <c r="B3884" s="93">
        <v>36578</v>
      </c>
      <c r="C3884" s="48">
        <v>135.1875</v>
      </c>
      <c r="D3884" s="48">
        <v>136.343704</v>
      </c>
      <c r="E3884" s="48">
        <v>133.531204</v>
      </c>
      <c r="F3884" s="48">
        <v>134.968704</v>
      </c>
      <c r="G3884" s="49">
        <v>16415400</v>
      </c>
      <c r="H3884" s="48">
        <v>101.43830699999999</v>
      </c>
      <c r="I3884" s="52">
        <f t="shared" si="440"/>
        <v>0.75156909708490638</v>
      </c>
      <c r="J3884" s="52">
        <f t="shared" ca="1" si="441"/>
        <v>1</v>
      </c>
      <c r="K3884" s="48">
        <f t="shared" si="436"/>
        <v>101.6</v>
      </c>
      <c r="L3884" s="48">
        <f t="shared" si="437"/>
        <v>102.47</v>
      </c>
      <c r="M3884" s="48">
        <f t="shared" si="438"/>
        <v>100.36</v>
      </c>
      <c r="N3884" s="48">
        <f t="shared" si="439"/>
        <v>101.44</v>
      </c>
      <c r="O3884" s="49">
        <f t="shared" ca="1" si="442"/>
        <v>16415400</v>
      </c>
    </row>
    <row r="3885" spans="1:15" x14ac:dyDescent="0.25">
      <c r="A3885">
        <v>3870</v>
      </c>
      <c r="B3885" s="93">
        <v>36574</v>
      </c>
      <c r="C3885" s="48">
        <v>138.875</v>
      </c>
      <c r="D3885" s="48">
        <v>138.875</v>
      </c>
      <c r="E3885" s="48">
        <v>134.625</v>
      </c>
      <c r="F3885" s="48">
        <v>135.3125</v>
      </c>
      <c r="G3885" s="49">
        <v>9409200</v>
      </c>
      <c r="H3885" s="48">
        <v>101.696693</v>
      </c>
      <c r="I3885" s="52">
        <f t="shared" si="440"/>
        <v>0.75156909376443415</v>
      </c>
      <c r="J3885" s="52">
        <f t="shared" ca="1" si="441"/>
        <v>1</v>
      </c>
      <c r="K3885" s="48">
        <f t="shared" si="436"/>
        <v>104.37</v>
      </c>
      <c r="L3885" s="48">
        <f t="shared" si="437"/>
        <v>104.37</v>
      </c>
      <c r="M3885" s="48">
        <f t="shared" si="438"/>
        <v>101.18</v>
      </c>
      <c r="N3885" s="48">
        <f t="shared" si="439"/>
        <v>101.7</v>
      </c>
      <c r="O3885" s="49">
        <f t="shared" ca="1" si="442"/>
        <v>9409200</v>
      </c>
    </row>
    <row r="3886" spans="1:15" x14ac:dyDescent="0.25">
      <c r="A3886">
        <v>3871</v>
      </c>
      <c r="B3886" s="93">
        <v>36573</v>
      </c>
      <c r="C3886" s="48">
        <v>140.4375</v>
      </c>
      <c r="D3886" s="48">
        <v>140.4375</v>
      </c>
      <c r="E3886" s="48">
        <v>138.218704</v>
      </c>
      <c r="F3886" s="48">
        <v>138.281204</v>
      </c>
      <c r="G3886" s="49">
        <v>7584200</v>
      </c>
      <c r="H3886" s="48">
        <v>103.927879</v>
      </c>
      <c r="I3886" s="52">
        <f t="shared" si="440"/>
        <v>0.75156909249936821</v>
      </c>
      <c r="J3886" s="52">
        <f t="shared" ca="1" si="441"/>
        <v>1</v>
      </c>
      <c r="K3886" s="48">
        <f t="shared" si="436"/>
        <v>105.55</v>
      </c>
      <c r="L3886" s="48">
        <f t="shared" si="437"/>
        <v>105.55</v>
      </c>
      <c r="M3886" s="48">
        <f t="shared" si="438"/>
        <v>103.88</v>
      </c>
      <c r="N3886" s="48">
        <f t="shared" si="439"/>
        <v>103.93</v>
      </c>
      <c r="O3886" s="49">
        <f t="shared" ca="1" si="442"/>
        <v>7584200</v>
      </c>
    </row>
    <row r="3887" spans="1:15" x14ac:dyDescent="0.25">
      <c r="A3887">
        <v>3872</v>
      </c>
      <c r="B3887" s="93">
        <v>36572</v>
      </c>
      <c r="C3887" s="48">
        <v>140.375</v>
      </c>
      <c r="D3887" s="48">
        <v>140.9375</v>
      </c>
      <c r="E3887" s="48">
        <v>138.79679899999999</v>
      </c>
      <c r="F3887" s="48">
        <v>139</v>
      </c>
      <c r="G3887" s="49">
        <v>8845400</v>
      </c>
      <c r="H3887" s="48">
        <v>104.468104</v>
      </c>
      <c r="I3887" s="52">
        <f t="shared" si="440"/>
        <v>0.75156909352517987</v>
      </c>
      <c r="J3887" s="52">
        <f t="shared" ca="1" si="441"/>
        <v>1</v>
      </c>
      <c r="K3887" s="48">
        <f t="shared" si="436"/>
        <v>105.5</v>
      </c>
      <c r="L3887" s="48">
        <f t="shared" si="437"/>
        <v>105.92</v>
      </c>
      <c r="M3887" s="48">
        <f t="shared" si="438"/>
        <v>104.32</v>
      </c>
      <c r="N3887" s="48">
        <f t="shared" si="439"/>
        <v>104.47</v>
      </c>
      <c r="O3887" s="49">
        <f t="shared" ca="1" si="442"/>
        <v>8845400</v>
      </c>
    </row>
    <row r="3888" spans="1:15" x14ac:dyDescent="0.25">
      <c r="A3888">
        <v>3873</v>
      </c>
      <c r="B3888" s="93">
        <v>36571</v>
      </c>
      <c r="C3888" s="48">
        <v>139.25</v>
      </c>
      <c r="D3888" s="48">
        <v>141.218704</v>
      </c>
      <c r="E3888" s="48">
        <v>137.79679899999999</v>
      </c>
      <c r="F3888" s="48">
        <v>141.07809399999999</v>
      </c>
      <c r="G3888" s="49">
        <v>11078300</v>
      </c>
      <c r="H3888" s="48">
        <v>106.02993499999999</v>
      </c>
      <c r="I3888" s="52">
        <f t="shared" si="440"/>
        <v>0.75156909193854005</v>
      </c>
      <c r="J3888" s="52">
        <f t="shared" ca="1" si="441"/>
        <v>1</v>
      </c>
      <c r="K3888" s="48">
        <f t="shared" si="436"/>
        <v>104.66</v>
      </c>
      <c r="L3888" s="48">
        <f t="shared" si="437"/>
        <v>106.14</v>
      </c>
      <c r="M3888" s="48">
        <f t="shared" si="438"/>
        <v>103.56</v>
      </c>
      <c r="N3888" s="48">
        <f t="shared" si="439"/>
        <v>106.03</v>
      </c>
      <c r="O3888" s="49">
        <f t="shared" ca="1" si="442"/>
        <v>11078300</v>
      </c>
    </row>
    <row r="3889" spans="1:15" x14ac:dyDescent="0.25">
      <c r="A3889">
        <v>3874</v>
      </c>
      <c r="B3889" s="93">
        <v>36570</v>
      </c>
      <c r="C3889" s="48">
        <v>139.781204</v>
      </c>
      <c r="D3889" s="48">
        <v>139.781204</v>
      </c>
      <c r="E3889" s="48">
        <v>138.3125</v>
      </c>
      <c r="F3889" s="48">
        <v>139.5</v>
      </c>
      <c r="G3889" s="49">
        <v>8528800</v>
      </c>
      <c r="H3889" s="48">
        <v>104.84388800000001</v>
      </c>
      <c r="I3889" s="52">
        <f t="shared" si="440"/>
        <v>0.75156908960573476</v>
      </c>
      <c r="J3889" s="52">
        <f t="shared" ca="1" si="441"/>
        <v>1</v>
      </c>
      <c r="K3889" s="48">
        <f t="shared" si="436"/>
        <v>105.06</v>
      </c>
      <c r="L3889" s="48">
        <f t="shared" si="437"/>
        <v>105.06</v>
      </c>
      <c r="M3889" s="48">
        <f t="shared" si="438"/>
        <v>103.95</v>
      </c>
      <c r="N3889" s="48">
        <f t="shared" si="439"/>
        <v>104.84</v>
      </c>
      <c r="O3889" s="49">
        <f t="shared" ca="1" si="442"/>
        <v>8528800</v>
      </c>
    </row>
    <row r="3890" spans="1:15" x14ac:dyDescent="0.25">
      <c r="A3890">
        <v>3875</v>
      </c>
      <c r="B3890" s="93">
        <v>36567</v>
      </c>
      <c r="C3890" s="48">
        <v>141.843704</v>
      </c>
      <c r="D3890" s="48">
        <v>141.9375</v>
      </c>
      <c r="E3890" s="48">
        <v>138.031204</v>
      </c>
      <c r="F3890" s="48">
        <v>138.6875</v>
      </c>
      <c r="G3890" s="49">
        <v>9849800</v>
      </c>
      <c r="H3890" s="48">
        <v>104.233238</v>
      </c>
      <c r="I3890" s="52">
        <f t="shared" si="440"/>
        <v>0.75156908877872919</v>
      </c>
      <c r="J3890" s="52">
        <f t="shared" ca="1" si="441"/>
        <v>1</v>
      </c>
      <c r="K3890" s="48">
        <f t="shared" si="436"/>
        <v>106.61</v>
      </c>
      <c r="L3890" s="48">
        <f t="shared" si="437"/>
        <v>106.68</v>
      </c>
      <c r="M3890" s="48">
        <f t="shared" si="438"/>
        <v>103.74</v>
      </c>
      <c r="N3890" s="48">
        <f t="shared" si="439"/>
        <v>104.23</v>
      </c>
      <c r="O3890" s="49">
        <f t="shared" ca="1" si="442"/>
        <v>9849800</v>
      </c>
    </row>
    <row r="3891" spans="1:15" x14ac:dyDescent="0.25">
      <c r="A3891">
        <v>3876</v>
      </c>
      <c r="B3891" s="93">
        <v>36566</v>
      </c>
      <c r="C3891" s="48">
        <v>141.625</v>
      </c>
      <c r="D3891" s="48">
        <v>142.5625</v>
      </c>
      <c r="E3891" s="48">
        <v>140.875</v>
      </c>
      <c r="F3891" s="48">
        <v>141.5625</v>
      </c>
      <c r="G3891" s="49">
        <v>6690600</v>
      </c>
      <c r="H3891" s="48">
        <v>106.39400000000001</v>
      </c>
      <c r="I3891" s="52">
        <f t="shared" si="440"/>
        <v>0.75156909492273738</v>
      </c>
      <c r="J3891" s="52">
        <f t="shared" ca="1" si="441"/>
        <v>1</v>
      </c>
      <c r="K3891" s="48">
        <f t="shared" si="436"/>
        <v>106.44</v>
      </c>
      <c r="L3891" s="48">
        <f t="shared" si="437"/>
        <v>107.15</v>
      </c>
      <c r="M3891" s="48">
        <f t="shared" si="438"/>
        <v>105.88</v>
      </c>
      <c r="N3891" s="48">
        <f t="shared" si="439"/>
        <v>106.39</v>
      </c>
      <c r="O3891" s="49">
        <f t="shared" ca="1" si="442"/>
        <v>6690600</v>
      </c>
    </row>
    <row r="3892" spans="1:15" x14ac:dyDescent="0.25">
      <c r="A3892">
        <v>3877</v>
      </c>
      <c r="B3892" s="93">
        <v>36565</v>
      </c>
      <c r="C3892" s="48">
        <v>144.468704</v>
      </c>
      <c r="D3892" s="48">
        <v>144.468704</v>
      </c>
      <c r="E3892" s="48">
        <v>141.26559399999999</v>
      </c>
      <c r="F3892" s="48">
        <v>141.281204</v>
      </c>
      <c r="G3892" s="49">
        <v>8511500</v>
      </c>
      <c r="H3892" s="48">
        <v>106.182586</v>
      </c>
      <c r="I3892" s="52">
        <f t="shared" si="440"/>
        <v>0.7515690905352137</v>
      </c>
      <c r="J3892" s="52">
        <f t="shared" ca="1" si="441"/>
        <v>1</v>
      </c>
      <c r="K3892" s="48">
        <f t="shared" si="436"/>
        <v>108.58</v>
      </c>
      <c r="L3892" s="48">
        <f t="shared" si="437"/>
        <v>108.58</v>
      </c>
      <c r="M3892" s="48">
        <f t="shared" si="438"/>
        <v>106.17</v>
      </c>
      <c r="N3892" s="48">
        <f t="shared" si="439"/>
        <v>106.18</v>
      </c>
      <c r="O3892" s="49">
        <f t="shared" ca="1" si="442"/>
        <v>8511500</v>
      </c>
    </row>
    <row r="3893" spans="1:15" x14ac:dyDescent="0.25">
      <c r="A3893">
        <v>3878</v>
      </c>
      <c r="B3893" s="93">
        <v>36564</v>
      </c>
      <c r="C3893" s="48">
        <v>143.968704</v>
      </c>
      <c r="D3893" s="48">
        <v>144.5625</v>
      </c>
      <c r="E3893" s="48">
        <v>143.625</v>
      </c>
      <c r="F3893" s="48">
        <v>144.3125</v>
      </c>
      <c r="G3893" s="49">
        <v>4936400</v>
      </c>
      <c r="H3893" s="48">
        <v>108.460815</v>
      </c>
      <c r="I3893" s="52">
        <f t="shared" si="440"/>
        <v>0.75156909484625378</v>
      </c>
      <c r="J3893" s="52">
        <f t="shared" ca="1" si="441"/>
        <v>1</v>
      </c>
      <c r="K3893" s="48">
        <f t="shared" si="436"/>
        <v>108.2</v>
      </c>
      <c r="L3893" s="48">
        <f t="shared" si="437"/>
        <v>108.65</v>
      </c>
      <c r="M3893" s="48">
        <f t="shared" si="438"/>
        <v>107.94</v>
      </c>
      <c r="N3893" s="48">
        <f t="shared" si="439"/>
        <v>108.46</v>
      </c>
      <c r="O3893" s="49">
        <f t="shared" ca="1" si="442"/>
        <v>4936400</v>
      </c>
    </row>
    <row r="3894" spans="1:15" x14ac:dyDescent="0.25">
      <c r="A3894">
        <v>3879</v>
      </c>
      <c r="B3894" s="93">
        <v>36563</v>
      </c>
      <c r="C3894" s="48">
        <v>142.5625</v>
      </c>
      <c r="D3894" s="48">
        <v>142.781204</v>
      </c>
      <c r="E3894" s="48">
        <v>141.4375</v>
      </c>
      <c r="F3894" s="48">
        <v>142.375</v>
      </c>
      <c r="G3894" s="49">
        <v>5845800</v>
      </c>
      <c r="H3894" s="48">
        <v>107.00465</v>
      </c>
      <c r="I3894" s="52">
        <f t="shared" si="440"/>
        <v>0.75156909569798069</v>
      </c>
      <c r="J3894" s="52">
        <f t="shared" ca="1" si="441"/>
        <v>1</v>
      </c>
      <c r="K3894" s="48">
        <f t="shared" si="436"/>
        <v>107.15</v>
      </c>
      <c r="L3894" s="48">
        <f t="shared" si="437"/>
        <v>107.31</v>
      </c>
      <c r="M3894" s="48">
        <f t="shared" si="438"/>
        <v>106.3</v>
      </c>
      <c r="N3894" s="48">
        <f t="shared" si="439"/>
        <v>107</v>
      </c>
      <c r="O3894" s="49">
        <f t="shared" ca="1" si="442"/>
        <v>5845800</v>
      </c>
    </row>
    <row r="3895" spans="1:15" x14ac:dyDescent="0.25">
      <c r="A3895">
        <v>3880</v>
      </c>
      <c r="B3895" s="93">
        <v>36560</v>
      </c>
      <c r="C3895" s="48">
        <v>143.1875</v>
      </c>
      <c r="D3895" s="48">
        <v>144</v>
      </c>
      <c r="E3895" s="48">
        <v>142.125</v>
      </c>
      <c r="F3895" s="48">
        <v>142.593704</v>
      </c>
      <c r="G3895" s="49">
        <v>4925400</v>
      </c>
      <c r="H3895" s="48">
        <v>107.169021</v>
      </c>
      <c r="I3895" s="52">
        <f t="shared" si="440"/>
        <v>0.75156909452327569</v>
      </c>
      <c r="J3895" s="52">
        <f t="shared" ca="1" si="441"/>
        <v>1</v>
      </c>
      <c r="K3895" s="48">
        <f t="shared" si="436"/>
        <v>107.62</v>
      </c>
      <c r="L3895" s="48">
        <f t="shared" si="437"/>
        <v>108.23</v>
      </c>
      <c r="M3895" s="48">
        <f t="shared" si="438"/>
        <v>106.82</v>
      </c>
      <c r="N3895" s="48">
        <f t="shared" si="439"/>
        <v>107.17</v>
      </c>
      <c r="O3895" s="49">
        <f t="shared" ca="1" si="442"/>
        <v>4925400</v>
      </c>
    </row>
    <row r="3896" spans="1:15" x14ac:dyDescent="0.25">
      <c r="A3896">
        <v>3881</v>
      </c>
      <c r="B3896" s="93">
        <v>36559</v>
      </c>
      <c r="C3896" s="48">
        <v>140.875</v>
      </c>
      <c r="D3896" s="48">
        <v>143.25</v>
      </c>
      <c r="E3896" s="48">
        <v>140</v>
      </c>
      <c r="F3896" s="48">
        <v>143.1875</v>
      </c>
      <c r="G3896" s="49">
        <v>7997500</v>
      </c>
      <c r="H3896" s="48">
        <v>107.61529899999999</v>
      </c>
      <c r="I3896" s="52">
        <f t="shared" si="440"/>
        <v>0.7515690894805761</v>
      </c>
      <c r="J3896" s="52">
        <f t="shared" ca="1" si="441"/>
        <v>1</v>
      </c>
      <c r="K3896" s="48">
        <f t="shared" si="436"/>
        <v>105.88</v>
      </c>
      <c r="L3896" s="48">
        <f t="shared" si="437"/>
        <v>107.66</v>
      </c>
      <c r="M3896" s="48">
        <f t="shared" si="438"/>
        <v>105.22</v>
      </c>
      <c r="N3896" s="48">
        <f t="shared" si="439"/>
        <v>107.62</v>
      </c>
      <c r="O3896" s="49">
        <f t="shared" ca="1" si="442"/>
        <v>7997500</v>
      </c>
    </row>
    <row r="3897" spans="1:15" x14ac:dyDescent="0.25">
      <c r="A3897">
        <v>3882</v>
      </c>
      <c r="B3897" s="93">
        <v>36558</v>
      </c>
      <c r="C3897" s="48">
        <v>141.281204</v>
      </c>
      <c r="D3897" s="48">
        <v>142.25</v>
      </c>
      <c r="E3897" s="48">
        <v>140.375</v>
      </c>
      <c r="F3897" s="48">
        <v>141.0625</v>
      </c>
      <c r="G3897" s="49">
        <v>6205900</v>
      </c>
      <c r="H3897" s="48">
        <v>106.018215</v>
      </c>
      <c r="I3897" s="52">
        <f t="shared" si="440"/>
        <v>0.75156909171466546</v>
      </c>
      <c r="J3897" s="52">
        <f t="shared" ca="1" si="441"/>
        <v>1</v>
      </c>
      <c r="K3897" s="48">
        <f t="shared" si="436"/>
        <v>106.18</v>
      </c>
      <c r="L3897" s="48">
        <f t="shared" si="437"/>
        <v>106.91</v>
      </c>
      <c r="M3897" s="48">
        <f t="shared" si="438"/>
        <v>105.5</v>
      </c>
      <c r="N3897" s="48">
        <f t="shared" si="439"/>
        <v>106.02</v>
      </c>
      <c r="O3897" s="49">
        <f t="shared" ca="1" si="442"/>
        <v>6205900</v>
      </c>
    </row>
    <row r="3898" spans="1:15" x14ac:dyDescent="0.25">
      <c r="A3898">
        <v>3883</v>
      </c>
      <c r="B3898" s="93">
        <v>36557</v>
      </c>
      <c r="C3898" s="48">
        <v>139.75</v>
      </c>
      <c r="D3898" s="48">
        <v>141.6875</v>
      </c>
      <c r="E3898" s="48">
        <v>138.531204</v>
      </c>
      <c r="F3898" s="48">
        <v>140.9375</v>
      </c>
      <c r="G3898" s="49">
        <v>8419900</v>
      </c>
      <c r="H3898" s="48">
        <v>105.924269</v>
      </c>
      <c r="I3898" s="52">
        <f t="shared" si="440"/>
        <v>0.75156909268292682</v>
      </c>
      <c r="J3898" s="52">
        <f t="shared" ca="1" si="441"/>
        <v>1</v>
      </c>
      <c r="K3898" s="48">
        <f t="shared" si="436"/>
        <v>105.03</v>
      </c>
      <c r="L3898" s="48">
        <f t="shared" si="437"/>
        <v>106.49</v>
      </c>
      <c r="M3898" s="48">
        <f t="shared" si="438"/>
        <v>104.12</v>
      </c>
      <c r="N3898" s="48">
        <f t="shared" si="439"/>
        <v>105.92</v>
      </c>
      <c r="O3898" s="49">
        <f t="shared" ca="1" si="442"/>
        <v>8419900</v>
      </c>
    </row>
    <row r="3899" spans="1:15" x14ac:dyDescent="0.25">
      <c r="A3899">
        <v>3884</v>
      </c>
      <c r="B3899" s="93">
        <v>36556</v>
      </c>
      <c r="C3899" s="48">
        <v>135.8125</v>
      </c>
      <c r="D3899" s="48">
        <v>139.67179899999999</v>
      </c>
      <c r="E3899" s="48">
        <v>135</v>
      </c>
      <c r="F3899" s="48">
        <v>139.5625</v>
      </c>
      <c r="G3899" s="49">
        <v>10768700</v>
      </c>
      <c r="H3899" s="48">
        <v>104.890861</v>
      </c>
      <c r="I3899" s="52">
        <f t="shared" si="440"/>
        <v>0.75156908911777875</v>
      </c>
      <c r="J3899" s="52">
        <f t="shared" ca="1" si="441"/>
        <v>1</v>
      </c>
      <c r="K3899" s="48">
        <f t="shared" si="436"/>
        <v>102.07</v>
      </c>
      <c r="L3899" s="48">
        <f t="shared" si="437"/>
        <v>104.97</v>
      </c>
      <c r="M3899" s="48">
        <f t="shared" si="438"/>
        <v>101.46</v>
      </c>
      <c r="N3899" s="48">
        <f t="shared" si="439"/>
        <v>104.89</v>
      </c>
      <c r="O3899" s="49">
        <f t="shared" ca="1" si="442"/>
        <v>10768700</v>
      </c>
    </row>
    <row r="3900" spans="1:15" x14ac:dyDescent="0.25">
      <c r="A3900">
        <v>3885</v>
      </c>
      <c r="B3900" s="93">
        <v>36553</v>
      </c>
      <c r="C3900" s="48">
        <v>139.4375</v>
      </c>
      <c r="D3900" s="48">
        <v>140.0625</v>
      </c>
      <c r="E3900" s="48">
        <v>135.531204</v>
      </c>
      <c r="F3900" s="48">
        <v>135.875</v>
      </c>
      <c r="G3900" s="49">
        <v>11916200</v>
      </c>
      <c r="H3900" s="48">
        <v>102.11945</v>
      </c>
      <c r="I3900" s="52">
        <f t="shared" si="440"/>
        <v>0.75156908923643051</v>
      </c>
      <c r="J3900" s="52">
        <f t="shared" ca="1" si="441"/>
        <v>1</v>
      </c>
      <c r="K3900" s="48">
        <f t="shared" si="436"/>
        <v>104.8</v>
      </c>
      <c r="L3900" s="48">
        <f t="shared" si="437"/>
        <v>105.27</v>
      </c>
      <c r="M3900" s="48">
        <f t="shared" si="438"/>
        <v>101.86</v>
      </c>
      <c r="N3900" s="48">
        <f t="shared" si="439"/>
        <v>102.12</v>
      </c>
      <c r="O3900" s="49">
        <f t="shared" ca="1" si="442"/>
        <v>11916200</v>
      </c>
    </row>
    <row r="3901" spans="1:15" x14ac:dyDescent="0.25">
      <c r="A3901">
        <v>3886</v>
      </c>
      <c r="B3901" s="93">
        <v>36552</v>
      </c>
      <c r="C3901" s="48">
        <v>141.843704</v>
      </c>
      <c r="D3901" s="48">
        <v>142.218704</v>
      </c>
      <c r="E3901" s="48">
        <v>138.125</v>
      </c>
      <c r="F3901" s="48">
        <v>140.25</v>
      </c>
      <c r="G3901" s="49">
        <v>10922700</v>
      </c>
      <c r="H3901" s="48">
        <v>105.40756500000001</v>
      </c>
      <c r="I3901" s="52">
        <f t="shared" si="440"/>
        <v>0.75156909090909096</v>
      </c>
      <c r="J3901" s="52">
        <f t="shared" ca="1" si="441"/>
        <v>1</v>
      </c>
      <c r="K3901" s="48">
        <f t="shared" si="436"/>
        <v>106.61</v>
      </c>
      <c r="L3901" s="48">
        <f t="shared" si="437"/>
        <v>106.89</v>
      </c>
      <c r="M3901" s="48">
        <f t="shared" si="438"/>
        <v>103.81</v>
      </c>
      <c r="N3901" s="48">
        <f t="shared" si="439"/>
        <v>105.41</v>
      </c>
      <c r="O3901" s="49">
        <f t="shared" ca="1" si="442"/>
        <v>10922700</v>
      </c>
    </row>
    <row r="3902" spans="1:15" x14ac:dyDescent="0.25">
      <c r="A3902">
        <v>3887</v>
      </c>
      <c r="B3902" s="93">
        <v>36551</v>
      </c>
      <c r="C3902" s="48">
        <v>141</v>
      </c>
      <c r="D3902" s="48">
        <v>141.54679899999999</v>
      </c>
      <c r="E3902" s="48">
        <v>140.093704</v>
      </c>
      <c r="F3902" s="48">
        <v>140.8125</v>
      </c>
      <c r="G3902" s="49">
        <v>5158100</v>
      </c>
      <c r="H3902" s="48">
        <v>105.83032300000001</v>
      </c>
      <c r="I3902" s="52">
        <f t="shared" si="440"/>
        <v>0.75156909365290725</v>
      </c>
      <c r="J3902" s="52">
        <f t="shared" ca="1" si="441"/>
        <v>1</v>
      </c>
      <c r="K3902" s="48">
        <f t="shared" si="436"/>
        <v>105.97</v>
      </c>
      <c r="L3902" s="48">
        <f t="shared" si="437"/>
        <v>106.38</v>
      </c>
      <c r="M3902" s="48">
        <f t="shared" si="438"/>
        <v>105.29</v>
      </c>
      <c r="N3902" s="48">
        <f t="shared" si="439"/>
        <v>105.83</v>
      </c>
      <c r="O3902" s="49">
        <f t="shared" ca="1" si="442"/>
        <v>5158100</v>
      </c>
    </row>
    <row r="3903" spans="1:15" x14ac:dyDescent="0.25">
      <c r="A3903">
        <v>3888</v>
      </c>
      <c r="B3903" s="93">
        <v>36550</v>
      </c>
      <c r="C3903" s="48">
        <v>140.51559399999999</v>
      </c>
      <c r="D3903" s="48">
        <v>141.9375</v>
      </c>
      <c r="E3903" s="48">
        <v>139</v>
      </c>
      <c r="F3903" s="48">
        <v>141.9375</v>
      </c>
      <c r="G3903" s="49">
        <v>9942500</v>
      </c>
      <c r="H3903" s="48">
        <v>106.675838</v>
      </c>
      <c r="I3903" s="52">
        <f t="shared" si="440"/>
        <v>0.75156909202994271</v>
      </c>
      <c r="J3903" s="52">
        <f t="shared" ca="1" si="441"/>
        <v>1</v>
      </c>
      <c r="K3903" s="48">
        <f t="shared" si="436"/>
        <v>105.61</v>
      </c>
      <c r="L3903" s="48">
        <f t="shared" si="437"/>
        <v>106.68</v>
      </c>
      <c r="M3903" s="48">
        <f t="shared" si="438"/>
        <v>104.47</v>
      </c>
      <c r="N3903" s="48">
        <f t="shared" si="439"/>
        <v>106.68</v>
      </c>
      <c r="O3903" s="49">
        <f t="shared" ca="1" si="442"/>
        <v>9942500</v>
      </c>
    </row>
    <row r="3904" spans="1:15" x14ac:dyDescent="0.25">
      <c r="A3904">
        <v>3889</v>
      </c>
      <c r="B3904" s="93">
        <v>36549</v>
      </c>
      <c r="C3904" s="48">
        <v>145.656204</v>
      </c>
      <c r="D3904" s="48">
        <v>145.843704</v>
      </c>
      <c r="E3904" s="48">
        <v>139.406204</v>
      </c>
      <c r="F3904" s="48">
        <v>140.343704</v>
      </c>
      <c r="G3904" s="49">
        <v>7896900</v>
      </c>
      <c r="H3904" s="48">
        <v>105.47799000000001</v>
      </c>
      <c r="I3904" s="52">
        <f t="shared" si="440"/>
        <v>0.75156909069465638</v>
      </c>
      <c r="J3904" s="52">
        <f t="shared" ca="1" si="441"/>
        <v>1</v>
      </c>
      <c r="K3904" s="48">
        <f t="shared" si="436"/>
        <v>109.47</v>
      </c>
      <c r="L3904" s="48">
        <f t="shared" si="437"/>
        <v>109.61</v>
      </c>
      <c r="M3904" s="48">
        <f t="shared" si="438"/>
        <v>104.77</v>
      </c>
      <c r="N3904" s="48">
        <f t="shared" si="439"/>
        <v>105.48</v>
      </c>
      <c r="O3904" s="49">
        <f t="shared" ca="1" si="442"/>
        <v>7896900</v>
      </c>
    </row>
    <row r="3905" spans="1:15" x14ac:dyDescent="0.25">
      <c r="A3905">
        <v>3890</v>
      </c>
      <c r="B3905" s="93">
        <v>36546</v>
      </c>
      <c r="C3905" s="48">
        <v>145.5</v>
      </c>
      <c r="D3905" s="48">
        <v>145.5</v>
      </c>
      <c r="E3905" s="48">
        <v>144.0625</v>
      </c>
      <c r="F3905" s="48">
        <v>144.4375</v>
      </c>
      <c r="G3905" s="49">
        <v>6244800</v>
      </c>
      <c r="H3905" s="48">
        <v>108.554761</v>
      </c>
      <c r="I3905" s="52">
        <f t="shared" si="440"/>
        <v>0.75156909389874516</v>
      </c>
      <c r="J3905" s="52">
        <f t="shared" ca="1" si="441"/>
        <v>1</v>
      </c>
      <c r="K3905" s="48">
        <f t="shared" si="436"/>
        <v>109.35</v>
      </c>
      <c r="L3905" s="48">
        <f t="shared" si="437"/>
        <v>109.35</v>
      </c>
      <c r="M3905" s="48">
        <f t="shared" si="438"/>
        <v>108.27</v>
      </c>
      <c r="N3905" s="48">
        <f t="shared" si="439"/>
        <v>108.55</v>
      </c>
      <c r="O3905" s="49">
        <f t="shared" ca="1" si="442"/>
        <v>6244800</v>
      </c>
    </row>
    <row r="3906" spans="1:15" x14ac:dyDescent="0.25">
      <c r="A3906">
        <v>3891</v>
      </c>
      <c r="B3906" s="93">
        <v>36545</v>
      </c>
      <c r="C3906" s="48">
        <v>146.968704</v>
      </c>
      <c r="D3906" s="48">
        <v>146.968704</v>
      </c>
      <c r="E3906" s="48">
        <v>143.8125</v>
      </c>
      <c r="F3906" s="48">
        <v>144.75</v>
      </c>
      <c r="G3906" s="49">
        <v>5800100</v>
      </c>
      <c r="H3906" s="48">
        <v>108.789626</v>
      </c>
      <c r="I3906" s="52">
        <f t="shared" si="440"/>
        <v>0.75156909153713303</v>
      </c>
      <c r="J3906" s="52">
        <f t="shared" ca="1" si="441"/>
        <v>1</v>
      </c>
      <c r="K3906" s="48">
        <f t="shared" si="436"/>
        <v>110.46</v>
      </c>
      <c r="L3906" s="48">
        <f t="shared" si="437"/>
        <v>110.46</v>
      </c>
      <c r="M3906" s="48">
        <f t="shared" si="438"/>
        <v>108.09</v>
      </c>
      <c r="N3906" s="48">
        <f t="shared" si="439"/>
        <v>108.79</v>
      </c>
      <c r="O3906" s="49">
        <f t="shared" ca="1" si="442"/>
        <v>5800100</v>
      </c>
    </row>
    <row r="3907" spans="1:15" x14ac:dyDescent="0.25">
      <c r="A3907">
        <v>3892</v>
      </c>
      <c r="B3907" s="93">
        <v>36544</v>
      </c>
      <c r="C3907" s="48">
        <v>145.3125</v>
      </c>
      <c r="D3907" s="48">
        <v>147</v>
      </c>
      <c r="E3907" s="48">
        <v>145</v>
      </c>
      <c r="F3907" s="48">
        <v>147</v>
      </c>
      <c r="G3907" s="49">
        <v>6157900</v>
      </c>
      <c r="H3907" s="48">
        <v>110.48065699999999</v>
      </c>
      <c r="I3907" s="52">
        <f t="shared" si="440"/>
        <v>0.75156909523809523</v>
      </c>
      <c r="J3907" s="52">
        <f t="shared" ca="1" si="441"/>
        <v>1</v>
      </c>
      <c r="K3907" s="48">
        <f t="shared" si="436"/>
        <v>109.21</v>
      </c>
      <c r="L3907" s="48">
        <f t="shared" si="437"/>
        <v>110.48</v>
      </c>
      <c r="M3907" s="48">
        <f t="shared" si="438"/>
        <v>108.98</v>
      </c>
      <c r="N3907" s="48">
        <f t="shared" si="439"/>
        <v>110.48</v>
      </c>
      <c r="O3907" s="49">
        <f t="shared" ca="1" si="442"/>
        <v>6157900</v>
      </c>
    </row>
    <row r="3908" spans="1:15" x14ac:dyDescent="0.25">
      <c r="A3908">
        <v>3893</v>
      </c>
      <c r="B3908" s="93">
        <v>36543</v>
      </c>
      <c r="C3908" s="48">
        <v>145.343704</v>
      </c>
      <c r="D3908" s="48">
        <v>146.625</v>
      </c>
      <c r="E3908" s="48">
        <v>145.1875</v>
      </c>
      <c r="F3908" s="48">
        <v>145.8125</v>
      </c>
      <c r="G3908" s="49">
        <v>6488500</v>
      </c>
      <c r="H3908" s="48">
        <v>109.588168</v>
      </c>
      <c r="I3908" s="52">
        <f t="shared" si="440"/>
        <v>0.75156909044149156</v>
      </c>
      <c r="J3908" s="52">
        <f t="shared" ca="1" si="441"/>
        <v>1</v>
      </c>
      <c r="K3908" s="48">
        <f t="shared" si="436"/>
        <v>109.24</v>
      </c>
      <c r="L3908" s="48">
        <f t="shared" si="437"/>
        <v>110.2</v>
      </c>
      <c r="M3908" s="48">
        <f t="shared" si="438"/>
        <v>109.12</v>
      </c>
      <c r="N3908" s="48">
        <f t="shared" si="439"/>
        <v>109.59</v>
      </c>
      <c r="O3908" s="49">
        <f t="shared" ca="1" si="442"/>
        <v>6488500</v>
      </c>
    </row>
    <row r="3909" spans="1:15" x14ac:dyDescent="0.25">
      <c r="A3909">
        <v>3894</v>
      </c>
      <c r="B3909" s="93">
        <v>36539</v>
      </c>
      <c r="C3909" s="48">
        <v>146.531204</v>
      </c>
      <c r="D3909" s="48">
        <v>147.468704</v>
      </c>
      <c r="E3909" s="48">
        <v>145.968704</v>
      </c>
      <c r="F3909" s="48">
        <v>146.968704</v>
      </c>
      <c r="G3909" s="49">
        <v>7437300</v>
      </c>
      <c r="H3909" s="48">
        <v>110.45713600000001</v>
      </c>
      <c r="I3909" s="52">
        <f t="shared" si="440"/>
        <v>0.75156909596208998</v>
      </c>
      <c r="J3909" s="52">
        <f t="shared" ca="1" si="441"/>
        <v>1</v>
      </c>
      <c r="K3909" s="48">
        <f t="shared" si="436"/>
        <v>110.13</v>
      </c>
      <c r="L3909" s="48">
        <f t="shared" si="437"/>
        <v>110.83</v>
      </c>
      <c r="M3909" s="48">
        <f t="shared" si="438"/>
        <v>109.71</v>
      </c>
      <c r="N3909" s="48">
        <f t="shared" si="439"/>
        <v>110.46</v>
      </c>
      <c r="O3909" s="49">
        <f t="shared" ca="1" si="442"/>
        <v>7437300</v>
      </c>
    </row>
    <row r="3910" spans="1:15" x14ac:dyDescent="0.25">
      <c r="A3910">
        <v>3895</v>
      </c>
      <c r="B3910" s="93">
        <v>36538</v>
      </c>
      <c r="C3910" s="48">
        <v>144.468704</v>
      </c>
      <c r="D3910" s="48">
        <v>145.75</v>
      </c>
      <c r="E3910" s="48">
        <v>143.281204</v>
      </c>
      <c r="F3910" s="48">
        <v>145</v>
      </c>
      <c r="G3910" s="49">
        <v>5158300</v>
      </c>
      <c r="H3910" s="48">
        <v>108.977518</v>
      </c>
      <c r="I3910" s="52">
        <f t="shared" si="440"/>
        <v>0.75156908965517244</v>
      </c>
      <c r="J3910" s="52">
        <f t="shared" ca="1" si="441"/>
        <v>1</v>
      </c>
      <c r="K3910" s="48">
        <f t="shared" si="436"/>
        <v>108.58</v>
      </c>
      <c r="L3910" s="48">
        <f t="shared" si="437"/>
        <v>109.54</v>
      </c>
      <c r="M3910" s="48">
        <f t="shared" si="438"/>
        <v>107.69</v>
      </c>
      <c r="N3910" s="48">
        <f t="shared" si="439"/>
        <v>108.98</v>
      </c>
      <c r="O3910" s="49">
        <f t="shared" ca="1" si="442"/>
        <v>5158300</v>
      </c>
    </row>
    <row r="3911" spans="1:15" x14ac:dyDescent="0.25">
      <c r="A3911">
        <v>3896</v>
      </c>
      <c r="B3911" s="93">
        <v>36537</v>
      </c>
      <c r="C3911" s="48">
        <v>144.593704</v>
      </c>
      <c r="D3911" s="48">
        <v>144.593704</v>
      </c>
      <c r="E3911" s="48">
        <v>142.875</v>
      </c>
      <c r="F3911" s="48">
        <v>143.0625</v>
      </c>
      <c r="G3911" s="49">
        <v>6907700</v>
      </c>
      <c r="H3911" s="48">
        <v>107.521353</v>
      </c>
      <c r="I3911" s="52">
        <f t="shared" si="440"/>
        <v>0.75156909043250331</v>
      </c>
      <c r="J3911" s="52">
        <f t="shared" ca="1" si="441"/>
        <v>1</v>
      </c>
      <c r="K3911" s="48">
        <f t="shared" si="436"/>
        <v>108.67</v>
      </c>
      <c r="L3911" s="48">
        <f t="shared" si="437"/>
        <v>108.67</v>
      </c>
      <c r="M3911" s="48">
        <f t="shared" si="438"/>
        <v>107.38</v>
      </c>
      <c r="N3911" s="48">
        <f t="shared" si="439"/>
        <v>107.52</v>
      </c>
      <c r="O3911" s="49">
        <f t="shared" ca="1" si="442"/>
        <v>6907700</v>
      </c>
    </row>
    <row r="3912" spans="1:15" x14ac:dyDescent="0.25">
      <c r="A3912">
        <v>3897</v>
      </c>
      <c r="B3912" s="93">
        <v>36536</v>
      </c>
      <c r="C3912" s="48">
        <v>145.8125</v>
      </c>
      <c r="D3912" s="48">
        <v>146.093704</v>
      </c>
      <c r="E3912" s="48">
        <v>143.5</v>
      </c>
      <c r="F3912" s="48">
        <v>144.5</v>
      </c>
      <c r="G3912" s="49">
        <v>7503700</v>
      </c>
      <c r="H3912" s="48">
        <v>108.60173399999999</v>
      </c>
      <c r="I3912" s="52">
        <f t="shared" si="440"/>
        <v>0.75156909342560552</v>
      </c>
      <c r="J3912" s="52">
        <f t="shared" ca="1" si="441"/>
        <v>1</v>
      </c>
      <c r="K3912" s="48">
        <f t="shared" si="436"/>
        <v>109.59</v>
      </c>
      <c r="L3912" s="48">
        <f t="shared" si="437"/>
        <v>109.8</v>
      </c>
      <c r="M3912" s="48">
        <f t="shared" si="438"/>
        <v>107.85</v>
      </c>
      <c r="N3912" s="48">
        <f t="shared" si="439"/>
        <v>108.6</v>
      </c>
      <c r="O3912" s="49">
        <f t="shared" ca="1" si="442"/>
        <v>7503700</v>
      </c>
    </row>
    <row r="3913" spans="1:15" x14ac:dyDescent="0.25">
      <c r="A3913">
        <v>3898</v>
      </c>
      <c r="B3913" s="93">
        <v>36535</v>
      </c>
      <c r="C3913" s="48">
        <v>146.25</v>
      </c>
      <c r="D3913" s="48">
        <v>146.906204</v>
      </c>
      <c r="E3913" s="48">
        <v>145.031204</v>
      </c>
      <c r="F3913" s="48">
        <v>146.25</v>
      </c>
      <c r="G3913" s="49">
        <v>5741700</v>
      </c>
      <c r="H3913" s="48">
        <v>109.91698</v>
      </c>
      <c r="I3913" s="52">
        <f t="shared" si="440"/>
        <v>0.75156909401709393</v>
      </c>
      <c r="J3913" s="52">
        <f t="shared" ca="1" si="441"/>
        <v>1</v>
      </c>
      <c r="K3913" s="48">
        <f t="shared" si="436"/>
        <v>109.92</v>
      </c>
      <c r="L3913" s="48">
        <f t="shared" si="437"/>
        <v>110.41</v>
      </c>
      <c r="M3913" s="48">
        <f t="shared" si="438"/>
        <v>109</v>
      </c>
      <c r="N3913" s="48">
        <f t="shared" si="439"/>
        <v>109.92</v>
      </c>
      <c r="O3913" s="49">
        <f t="shared" ca="1" si="442"/>
        <v>5741700</v>
      </c>
    </row>
    <row r="3914" spans="1:15" x14ac:dyDescent="0.25">
      <c r="A3914">
        <v>3899</v>
      </c>
      <c r="B3914" s="93">
        <v>36532</v>
      </c>
      <c r="C3914" s="48">
        <v>140.3125</v>
      </c>
      <c r="D3914" s="48">
        <v>145.75</v>
      </c>
      <c r="E3914" s="48">
        <v>140.0625</v>
      </c>
      <c r="F3914" s="48">
        <v>145.75</v>
      </c>
      <c r="G3914" s="49">
        <v>8066500</v>
      </c>
      <c r="H3914" s="48">
        <v>109.541195</v>
      </c>
      <c r="I3914" s="52">
        <f t="shared" si="440"/>
        <v>0.75156909090909096</v>
      </c>
      <c r="J3914" s="52">
        <f t="shared" ca="1" si="441"/>
        <v>1</v>
      </c>
      <c r="K3914" s="48">
        <f t="shared" si="436"/>
        <v>105.45</v>
      </c>
      <c r="L3914" s="48">
        <f t="shared" si="437"/>
        <v>109.54</v>
      </c>
      <c r="M3914" s="48">
        <f t="shared" si="438"/>
        <v>105.27</v>
      </c>
      <c r="N3914" s="48">
        <f t="shared" si="439"/>
        <v>109.54</v>
      </c>
      <c r="O3914" s="49">
        <f t="shared" ca="1" si="442"/>
        <v>8066500</v>
      </c>
    </row>
    <row r="3915" spans="1:15" x14ac:dyDescent="0.25">
      <c r="A3915">
        <v>3900</v>
      </c>
      <c r="B3915" s="93">
        <v>36531</v>
      </c>
      <c r="C3915" s="48">
        <v>139.625</v>
      </c>
      <c r="D3915" s="48">
        <v>141.5</v>
      </c>
      <c r="E3915" s="48">
        <v>137.75</v>
      </c>
      <c r="F3915" s="48">
        <v>137.75</v>
      </c>
      <c r="G3915" s="49">
        <v>6227200</v>
      </c>
      <c r="H3915" s="48">
        <v>103.528642</v>
      </c>
      <c r="I3915" s="52">
        <f t="shared" si="440"/>
        <v>0.75156908892921959</v>
      </c>
      <c r="J3915" s="52">
        <f t="shared" ca="1" si="441"/>
        <v>1</v>
      </c>
      <c r="K3915" s="48">
        <f t="shared" si="436"/>
        <v>104.94</v>
      </c>
      <c r="L3915" s="48">
        <f t="shared" si="437"/>
        <v>106.35</v>
      </c>
      <c r="M3915" s="48">
        <f t="shared" si="438"/>
        <v>103.53</v>
      </c>
      <c r="N3915" s="48">
        <f t="shared" si="439"/>
        <v>103.53</v>
      </c>
      <c r="O3915" s="49">
        <f t="shared" ca="1" si="442"/>
        <v>6227200</v>
      </c>
    </row>
    <row r="3916" spans="1:15" x14ac:dyDescent="0.25">
      <c r="A3916">
        <v>3901</v>
      </c>
      <c r="B3916" s="93">
        <v>36530</v>
      </c>
      <c r="C3916" s="48">
        <v>139.9375</v>
      </c>
      <c r="D3916" s="48">
        <v>141.531204</v>
      </c>
      <c r="E3916" s="48">
        <v>137.25</v>
      </c>
      <c r="F3916" s="48">
        <v>140</v>
      </c>
      <c r="G3916" s="49">
        <v>12177900</v>
      </c>
      <c r="H3916" s="48">
        <v>105.219673</v>
      </c>
      <c r="I3916" s="52">
        <f t="shared" si="440"/>
        <v>0.75156909285714291</v>
      </c>
      <c r="J3916" s="52">
        <f t="shared" ca="1" si="441"/>
        <v>1</v>
      </c>
      <c r="K3916" s="48">
        <f t="shared" si="436"/>
        <v>105.17</v>
      </c>
      <c r="L3916" s="48">
        <f t="shared" si="437"/>
        <v>106.37</v>
      </c>
      <c r="M3916" s="48">
        <f t="shared" si="438"/>
        <v>103.15</v>
      </c>
      <c r="N3916" s="48">
        <f t="shared" si="439"/>
        <v>105.22</v>
      </c>
      <c r="O3916" s="49">
        <f t="shared" ca="1" si="442"/>
        <v>12177900</v>
      </c>
    </row>
    <row r="3917" spans="1:15" x14ac:dyDescent="0.25">
      <c r="A3917">
        <v>3902</v>
      </c>
      <c r="B3917" s="93">
        <v>36529</v>
      </c>
      <c r="C3917" s="48">
        <v>143.531204</v>
      </c>
      <c r="D3917" s="48">
        <v>144.0625</v>
      </c>
      <c r="E3917" s="48">
        <v>139.64059399999999</v>
      </c>
      <c r="F3917" s="48">
        <v>139.75</v>
      </c>
      <c r="G3917" s="49">
        <v>8089800</v>
      </c>
      <c r="H3917" s="48">
        <v>105.031781</v>
      </c>
      <c r="I3917" s="52">
        <f t="shared" si="440"/>
        <v>0.7515690948121645</v>
      </c>
      <c r="J3917" s="52">
        <f t="shared" ca="1" si="441"/>
        <v>1</v>
      </c>
      <c r="K3917" s="48">
        <f t="shared" si="436"/>
        <v>107.87</v>
      </c>
      <c r="L3917" s="48">
        <f t="shared" si="437"/>
        <v>108.27</v>
      </c>
      <c r="M3917" s="48">
        <f t="shared" si="438"/>
        <v>104.95</v>
      </c>
      <c r="N3917" s="48">
        <f t="shared" si="439"/>
        <v>105.03</v>
      </c>
      <c r="O3917" s="49">
        <f t="shared" ca="1" si="442"/>
        <v>8089800</v>
      </c>
    </row>
    <row r="3918" spans="1:15" x14ac:dyDescent="0.25">
      <c r="A3918">
        <v>3903</v>
      </c>
      <c r="B3918" s="93">
        <v>36528</v>
      </c>
      <c r="C3918" s="48">
        <v>148.25</v>
      </c>
      <c r="D3918" s="48">
        <v>148.25</v>
      </c>
      <c r="E3918" s="48">
        <v>143.875</v>
      </c>
      <c r="F3918" s="48">
        <v>145.4375</v>
      </c>
      <c r="G3918" s="49">
        <v>8164300</v>
      </c>
      <c r="H3918" s="48">
        <v>109.30633</v>
      </c>
      <c r="I3918" s="52">
        <f t="shared" si="440"/>
        <v>0.75156909325311561</v>
      </c>
      <c r="J3918" s="52">
        <f t="shared" ca="1" si="441"/>
        <v>1</v>
      </c>
      <c r="K3918" s="48">
        <f t="shared" si="436"/>
        <v>111.42</v>
      </c>
      <c r="L3918" s="48">
        <f t="shared" si="437"/>
        <v>111.42</v>
      </c>
      <c r="M3918" s="48">
        <f t="shared" si="438"/>
        <v>108.13</v>
      </c>
      <c r="N3918" s="48">
        <f t="shared" si="439"/>
        <v>109.31</v>
      </c>
      <c r="O3918" s="49">
        <f t="shared" ca="1" si="442"/>
        <v>8164300</v>
      </c>
    </row>
    <row r="3919" spans="1:15" x14ac:dyDescent="0.25">
      <c r="A3919">
        <v>3904</v>
      </c>
      <c r="B3919" s="93">
        <v>36525</v>
      </c>
      <c r="C3919" s="48">
        <v>146.843704</v>
      </c>
      <c r="D3919" s="48">
        <v>147.5</v>
      </c>
      <c r="E3919" s="48">
        <v>146.25</v>
      </c>
      <c r="F3919" s="48">
        <v>146.875</v>
      </c>
      <c r="G3919" s="49">
        <v>3172700</v>
      </c>
      <c r="H3919" s="48">
        <v>110.38670999999999</v>
      </c>
      <c r="I3919" s="52">
        <f t="shared" si="440"/>
        <v>0.75156908936170208</v>
      </c>
      <c r="J3919" s="52">
        <f t="shared" ca="1" si="441"/>
        <v>1</v>
      </c>
      <c r="K3919" s="48">
        <f t="shared" si="436"/>
        <v>110.36</v>
      </c>
      <c r="L3919" s="48">
        <f t="shared" si="437"/>
        <v>110.86</v>
      </c>
      <c r="M3919" s="48">
        <f t="shared" si="438"/>
        <v>109.92</v>
      </c>
      <c r="N3919" s="48">
        <f t="shared" si="439"/>
        <v>110.39</v>
      </c>
      <c r="O3919" s="49">
        <f t="shared" ca="1" si="442"/>
        <v>3172700</v>
      </c>
    </row>
    <row r="3920" spans="1:15" x14ac:dyDescent="0.25">
      <c r="A3920">
        <v>3905</v>
      </c>
      <c r="B3920" s="93">
        <v>36524</v>
      </c>
      <c r="C3920" s="48">
        <v>147.125</v>
      </c>
      <c r="D3920" s="48">
        <v>147.5625</v>
      </c>
      <c r="E3920" s="48">
        <v>146.1875</v>
      </c>
      <c r="F3920" s="48">
        <v>146.64059399999999</v>
      </c>
      <c r="G3920" s="49">
        <v>3641300</v>
      </c>
      <c r="H3920" s="48">
        <v>110.210538</v>
      </c>
      <c r="I3920" s="52">
        <f t="shared" si="440"/>
        <v>0.75156909143453143</v>
      </c>
      <c r="J3920" s="52">
        <f t="shared" ca="1" si="441"/>
        <v>1</v>
      </c>
      <c r="K3920" s="48">
        <f t="shared" ref="K3920:K3983" si="443">ROUND($I3920*C3920,2)</f>
        <v>110.57</v>
      </c>
      <c r="L3920" s="48">
        <f t="shared" ref="L3920:L3983" si="444">ROUND($I3920*D3920,2)</f>
        <v>110.9</v>
      </c>
      <c r="M3920" s="48">
        <f t="shared" ref="M3920:M3983" si="445">ROUND($I3920*E3920,2)</f>
        <v>109.87</v>
      </c>
      <c r="N3920" s="48">
        <f t="shared" ref="N3920:N3983" si="446">ROUND($I3920*F3920,2)</f>
        <v>110.21</v>
      </c>
      <c r="O3920" s="49">
        <f t="shared" ca="1" si="442"/>
        <v>3641300</v>
      </c>
    </row>
    <row r="3921" spans="1:15" x14ac:dyDescent="0.25">
      <c r="A3921">
        <v>3906</v>
      </c>
      <c r="B3921" s="93">
        <v>36523</v>
      </c>
      <c r="C3921" s="48">
        <v>146.3125</v>
      </c>
      <c r="D3921" s="48">
        <v>146.8125</v>
      </c>
      <c r="E3921" s="48">
        <v>145.3125</v>
      </c>
      <c r="F3921" s="48">
        <v>146.8125</v>
      </c>
      <c r="G3921" s="49">
        <v>3001000</v>
      </c>
      <c r="H3921" s="48">
        <v>110.339737</v>
      </c>
      <c r="I3921" s="52">
        <f t="shared" si="440"/>
        <v>0.75156908982545767</v>
      </c>
      <c r="J3921" s="52">
        <f t="shared" ca="1" si="441"/>
        <v>1</v>
      </c>
      <c r="K3921" s="48">
        <f t="shared" si="443"/>
        <v>109.96</v>
      </c>
      <c r="L3921" s="48">
        <f t="shared" si="444"/>
        <v>110.34</v>
      </c>
      <c r="M3921" s="48">
        <f t="shared" si="445"/>
        <v>109.21</v>
      </c>
      <c r="N3921" s="48">
        <f t="shared" si="446"/>
        <v>110.34</v>
      </c>
      <c r="O3921" s="49">
        <f t="shared" ca="1" si="442"/>
        <v>3001000</v>
      </c>
    </row>
    <row r="3922" spans="1:15" x14ac:dyDescent="0.25">
      <c r="A3922">
        <v>3907</v>
      </c>
      <c r="B3922" s="93">
        <v>36522</v>
      </c>
      <c r="C3922" s="48">
        <v>145.875</v>
      </c>
      <c r="D3922" s="48">
        <v>146.5</v>
      </c>
      <c r="E3922" s="48">
        <v>145.48429899999999</v>
      </c>
      <c r="F3922" s="48">
        <v>146.1875</v>
      </c>
      <c r="G3922" s="49">
        <v>4084500</v>
      </c>
      <c r="H3922" s="48">
        <v>109.870007</v>
      </c>
      <c r="I3922" s="52">
        <f t="shared" ref="I3922:I3985" si="447">H3922/F3922</f>
        <v>0.75156909448482256</v>
      </c>
      <c r="J3922" s="52">
        <f t="shared" ref="J3922:J3985" ca="1" si="448">INDEX(OFFSET($T$15,0,0,$S$13+1,1),MATCH(B3922,OFFSET($Q$15,0,0,$S$13+1,1),-1))</f>
        <v>1</v>
      </c>
      <c r="K3922" s="48">
        <f t="shared" si="443"/>
        <v>109.64</v>
      </c>
      <c r="L3922" s="48">
        <f t="shared" si="444"/>
        <v>110.1</v>
      </c>
      <c r="M3922" s="48">
        <f t="shared" si="445"/>
        <v>109.34</v>
      </c>
      <c r="N3922" s="48">
        <f t="shared" si="446"/>
        <v>109.87</v>
      </c>
      <c r="O3922" s="49">
        <f t="shared" ref="O3922:O3985" ca="1" si="449">G3922*J3922</f>
        <v>4084500</v>
      </c>
    </row>
    <row r="3923" spans="1:15" x14ac:dyDescent="0.25">
      <c r="A3923">
        <v>3908</v>
      </c>
      <c r="B3923" s="93">
        <v>36521</v>
      </c>
      <c r="C3923" s="48">
        <v>146.5</v>
      </c>
      <c r="D3923" s="48">
        <v>146.781204</v>
      </c>
      <c r="E3923" s="48">
        <v>145.0625</v>
      </c>
      <c r="F3923" s="48">
        <v>146.281204</v>
      </c>
      <c r="G3923" s="49">
        <v>2691000</v>
      </c>
      <c r="H3923" s="48">
        <v>109.940432</v>
      </c>
      <c r="I3923" s="52">
        <f t="shared" si="447"/>
        <v>0.7515690942768013</v>
      </c>
      <c r="J3923" s="52">
        <f t="shared" ca="1" si="448"/>
        <v>1</v>
      </c>
      <c r="K3923" s="48">
        <f t="shared" si="443"/>
        <v>110.1</v>
      </c>
      <c r="L3923" s="48">
        <f t="shared" si="444"/>
        <v>110.32</v>
      </c>
      <c r="M3923" s="48">
        <f t="shared" si="445"/>
        <v>109.02</v>
      </c>
      <c r="N3923" s="48">
        <f t="shared" si="446"/>
        <v>109.94</v>
      </c>
      <c r="O3923" s="49">
        <f t="shared" ca="1" si="449"/>
        <v>2691000</v>
      </c>
    </row>
    <row r="3924" spans="1:15" x14ac:dyDescent="0.25">
      <c r="A3924">
        <v>3909</v>
      </c>
      <c r="B3924" s="93">
        <v>36517</v>
      </c>
      <c r="C3924" s="48">
        <v>145.01559399999999</v>
      </c>
      <c r="D3924" s="48">
        <v>146.48429899999999</v>
      </c>
      <c r="E3924" s="48">
        <v>145</v>
      </c>
      <c r="F3924" s="48">
        <v>146.48429899999999</v>
      </c>
      <c r="G3924" s="49">
        <v>5721700</v>
      </c>
      <c r="H3924" s="48">
        <v>110.09307099999999</v>
      </c>
      <c r="I3924" s="52">
        <f t="shared" si="447"/>
        <v>0.75156908796075139</v>
      </c>
      <c r="J3924" s="52">
        <f t="shared" ca="1" si="448"/>
        <v>1</v>
      </c>
      <c r="K3924" s="48">
        <f t="shared" si="443"/>
        <v>108.99</v>
      </c>
      <c r="L3924" s="48">
        <f t="shared" si="444"/>
        <v>110.09</v>
      </c>
      <c r="M3924" s="48">
        <f t="shared" si="445"/>
        <v>108.98</v>
      </c>
      <c r="N3924" s="48">
        <f t="shared" si="446"/>
        <v>110.09</v>
      </c>
      <c r="O3924" s="49">
        <f t="shared" ca="1" si="449"/>
        <v>5721700</v>
      </c>
    </row>
    <row r="3925" spans="1:15" x14ac:dyDescent="0.25">
      <c r="A3925">
        <v>3910</v>
      </c>
      <c r="B3925" s="93">
        <v>36516</v>
      </c>
      <c r="C3925" s="48">
        <v>143.625</v>
      </c>
      <c r="D3925" s="48">
        <v>144.1875</v>
      </c>
      <c r="E3925" s="48">
        <v>142.968704</v>
      </c>
      <c r="F3925" s="48">
        <v>144.1875</v>
      </c>
      <c r="G3925" s="49">
        <v>5377500</v>
      </c>
      <c r="H3925" s="48">
        <v>108.366868</v>
      </c>
      <c r="I3925" s="52">
        <f t="shared" si="447"/>
        <v>0.7515690888599913</v>
      </c>
      <c r="J3925" s="52">
        <f t="shared" ca="1" si="448"/>
        <v>1</v>
      </c>
      <c r="K3925" s="48">
        <f t="shared" si="443"/>
        <v>107.94</v>
      </c>
      <c r="L3925" s="48">
        <f t="shared" si="444"/>
        <v>108.37</v>
      </c>
      <c r="M3925" s="48">
        <f t="shared" si="445"/>
        <v>107.45</v>
      </c>
      <c r="N3925" s="48">
        <f t="shared" si="446"/>
        <v>108.37</v>
      </c>
      <c r="O3925" s="49">
        <f t="shared" ca="1" si="449"/>
        <v>5377500</v>
      </c>
    </row>
    <row r="3926" spans="1:15" x14ac:dyDescent="0.25">
      <c r="A3926">
        <v>3911</v>
      </c>
      <c r="B3926" s="93">
        <v>36515</v>
      </c>
      <c r="C3926" s="48">
        <v>141.593704</v>
      </c>
      <c r="D3926" s="48">
        <v>144.0625</v>
      </c>
      <c r="E3926" s="48">
        <v>141.343704</v>
      </c>
      <c r="F3926" s="48">
        <v>143.8125</v>
      </c>
      <c r="G3926" s="49">
        <v>7981300</v>
      </c>
      <c r="H3926" s="48">
        <v>108.08503</v>
      </c>
      <c r="I3926" s="52">
        <f t="shared" si="447"/>
        <v>0.75156909169926123</v>
      </c>
      <c r="J3926" s="52">
        <f t="shared" ca="1" si="448"/>
        <v>1</v>
      </c>
      <c r="K3926" s="48">
        <f t="shared" si="443"/>
        <v>106.42</v>
      </c>
      <c r="L3926" s="48">
        <f t="shared" si="444"/>
        <v>108.27</v>
      </c>
      <c r="M3926" s="48">
        <f t="shared" si="445"/>
        <v>106.23</v>
      </c>
      <c r="N3926" s="48">
        <f t="shared" si="446"/>
        <v>108.09</v>
      </c>
      <c r="O3926" s="49">
        <f t="shared" ca="1" si="449"/>
        <v>7981300</v>
      </c>
    </row>
    <row r="3927" spans="1:15" x14ac:dyDescent="0.25">
      <c r="A3927">
        <v>3912</v>
      </c>
      <c r="B3927" s="93">
        <v>36514</v>
      </c>
      <c r="C3927" s="48">
        <v>142.5625</v>
      </c>
      <c r="D3927" s="48">
        <v>143.1875</v>
      </c>
      <c r="E3927" s="48">
        <v>141.093704</v>
      </c>
      <c r="F3927" s="48">
        <v>141.656204</v>
      </c>
      <c r="G3927" s="49">
        <v>4608700</v>
      </c>
      <c r="H3927" s="48">
        <v>106.46442500000001</v>
      </c>
      <c r="I3927" s="52">
        <f t="shared" si="447"/>
        <v>0.75156909470763456</v>
      </c>
      <c r="J3927" s="52">
        <f t="shared" ca="1" si="448"/>
        <v>1</v>
      </c>
      <c r="K3927" s="48">
        <f t="shared" si="443"/>
        <v>107.15</v>
      </c>
      <c r="L3927" s="48">
        <f t="shared" si="444"/>
        <v>107.62</v>
      </c>
      <c r="M3927" s="48">
        <f t="shared" si="445"/>
        <v>106.04</v>
      </c>
      <c r="N3927" s="48">
        <f t="shared" si="446"/>
        <v>106.46</v>
      </c>
      <c r="O3927" s="49">
        <f t="shared" ca="1" si="449"/>
        <v>4608700</v>
      </c>
    </row>
    <row r="3928" spans="1:15" x14ac:dyDescent="0.25">
      <c r="A3928">
        <v>3913</v>
      </c>
      <c r="B3928" s="93">
        <v>36511</v>
      </c>
      <c r="C3928" s="48">
        <v>143</v>
      </c>
      <c r="D3928" s="48">
        <v>143.3125</v>
      </c>
      <c r="E3928" s="48">
        <v>142.0625</v>
      </c>
      <c r="F3928" s="48">
        <v>142.6875</v>
      </c>
      <c r="G3928" s="49">
        <v>4775400</v>
      </c>
      <c r="H3928" s="48">
        <v>107.239515</v>
      </c>
      <c r="I3928" s="52">
        <f t="shared" si="447"/>
        <v>0.75156909329829169</v>
      </c>
      <c r="J3928" s="52">
        <f t="shared" ca="1" si="448"/>
        <v>1</v>
      </c>
      <c r="K3928" s="48">
        <f t="shared" si="443"/>
        <v>107.47</v>
      </c>
      <c r="L3928" s="48">
        <f t="shared" si="444"/>
        <v>107.71</v>
      </c>
      <c r="M3928" s="48">
        <f t="shared" si="445"/>
        <v>106.77</v>
      </c>
      <c r="N3928" s="48">
        <f t="shared" si="446"/>
        <v>107.24</v>
      </c>
      <c r="O3928" s="49">
        <f t="shared" ca="1" si="449"/>
        <v>4775400</v>
      </c>
    </row>
    <row r="3929" spans="1:15" x14ac:dyDescent="0.25">
      <c r="A3929">
        <v>3914</v>
      </c>
      <c r="B3929" s="93">
        <v>36510</v>
      </c>
      <c r="C3929" s="48">
        <v>142.1875</v>
      </c>
      <c r="D3929" s="48">
        <v>142.656204</v>
      </c>
      <c r="E3929" s="48">
        <v>141.156204</v>
      </c>
      <c r="F3929" s="48">
        <v>142.125</v>
      </c>
      <c r="G3929" s="49">
        <v>5854900</v>
      </c>
      <c r="H3929" s="48">
        <v>106.55521400000001</v>
      </c>
      <c r="I3929" s="52">
        <f t="shared" si="447"/>
        <v>0.74972885839929648</v>
      </c>
      <c r="J3929" s="52">
        <f t="shared" ca="1" si="448"/>
        <v>1</v>
      </c>
      <c r="K3929" s="48">
        <f t="shared" si="443"/>
        <v>106.6</v>
      </c>
      <c r="L3929" s="48">
        <f t="shared" si="444"/>
        <v>106.95</v>
      </c>
      <c r="M3929" s="48">
        <f t="shared" si="445"/>
        <v>105.83</v>
      </c>
      <c r="N3929" s="48">
        <f t="shared" si="446"/>
        <v>106.56</v>
      </c>
      <c r="O3929" s="49">
        <f t="shared" ca="1" si="449"/>
        <v>5854900</v>
      </c>
    </row>
    <row r="3930" spans="1:15" x14ac:dyDescent="0.25">
      <c r="A3930">
        <v>3915</v>
      </c>
      <c r="B3930" s="93">
        <v>36509</v>
      </c>
      <c r="C3930" s="48">
        <v>140.375</v>
      </c>
      <c r="D3930" s="48">
        <v>142.20309399999999</v>
      </c>
      <c r="E3930" s="48">
        <v>140.031204</v>
      </c>
      <c r="F3930" s="48">
        <v>141.5</v>
      </c>
      <c r="G3930" s="49">
        <v>6879100</v>
      </c>
      <c r="H3930" s="48">
        <v>106.08663300000001</v>
      </c>
      <c r="I3930" s="52">
        <f t="shared" si="447"/>
        <v>0.74972885512367493</v>
      </c>
      <c r="J3930" s="52">
        <f t="shared" ca="1" si="448"/>
        <v>1</v>
      </c>
      <c r="K3930" s="48">
        <f t="shared" si="443"/>
        <v>105.24</v>
      </c>
      <c r="L3930" s="48">
        <f t="shared" si="444"/>
        <v>106.61</v>
      </c>
      <c r="M3930" s="48">
        <f t="shared" si="445"/>
        <v>104.99</v>
      </c>
      <c r="N3930" s="48">
        <f t="shared" si="446"/>
        <v>106.09</v>
      </c>
      <c r="O3930" s="49">
        <f t="shared" ca="1" si="449"/>
        <v>6879100</v>
      </c>
    </row>
    <row r="3931" spans="1:15" x14ac:dyDescent="0.25">
      <c r="A3931">
        <v>3916</v>
      </c>
      <c r="B3931" s="93">
        <v>36508</v>
      </c>
      <c r="C3931" s="48">
        <v>141.625</v>
      </c>
      <c r="D3931" s="48">
        <v>142.48429899999999</v>
      </c>
      <c r="E3931" s="48">
        <v>140.625</v>
      </c>
      <c r="F3931" s="48">
        <v>140.75</v>
      </c>
      <c r="G3931" s="49">
        <v>5739000</v>
      </c>
      <c r="H3931" s="48">
        <v>105.524337</v>
      </c>
      <c r="I3931" s="52">
        <f t="shared" si="447"/>
        <v>0.74972885968028424</v>
      </c>
      <c r="J3931" s="52">
        <f t="shared" ca="1" si="448"/>
        <v>1</v>
      </c>
      <c r="K3931" s="48">
        <f t="shared" si="443"/>
        <v>106.18</v>
      </c>
      <c r="L3931" s="48">
        <f t="shared" si="444"/>
        <v>106.82</v>
      </c>
      <c r="M3931" s="48">
        <f t="shared" si="445"/>
        <v>105.43</v>
      </c>
      <c r="N3931" s="48">
        <f t="shared" si="446"/>
        <v>105.52</v>
      </c>
      <c r="O3931" s="49">
        <f t="shared" ca="1" si="449"/>
        <v>5739000</v>
      </c>
    </row>
    <row r="3932" spans="1:15" x14ac:dyDescent="0.25">
      <c r="A3932">
        <v>3917</v>
      </c>
      <c r="B3932" s="93">
        <v>36507</v>
      </c>
      <c r="C3932" s="48">
        <v>141.4375</v>
      </c>
      <c r="D3932" s="48">
        <v>142.718704</v>
      </c>
      <c r="E3932" s="48">
        <v>141.281204</v>
      </c>
      <c r="F3932" s="48">
        <v>142.125</v>
      </c>
      <c r="G3932" s="49">
        <v>4210800</v>
      </c>
      <c r="H3932" s="48">
        <v>106.55521400000001</v>
      </c>
      <c r="I3932" s="52">
        <f t="shared" si="447"/>
        <v>0.74972885839929648</v>
      </c>
      <c r="J3932" s="52">
        <f t="shared" ca="1" si="448"/>
        <v>1</v>
      </c>
      <c r="K3932" s="48">
        <f t="shared" si="443"/>
        <v>106.04</v>
      </c>
      <c r="L3932" s="48">
        <f t="shared" si="444"/>
        <v>107</v>
      </c>
      <c r="M3932" s="48">
        <f t="shared" si="445"/>
        <v>105.92</v>
      </c>
      <c r="N3932" s="48">
        <f t="shared" si="446"/>
        <v>106.56</v>
      </c>
      <c r="O3932" s="49">
        <f t="shared" ca="1" si="449"/>
        <v>4210800</v>
      </c>
    </row>
    <row r="3933" spans="1:15" x14ac:dyDescent="0.25">
      <c r="A3933">
        <v>3918</v>
      </c>
      <c r="B3933" s="93">
        <v>36504</v>
      </c>
      <c r="C3933" s="48">
        <v>142.281204</v>
      </c>
      <c r="D3933" s="48">
        <v>142.8125</v>
      </c>
      <c r="E3933" s="48">
        <v>140.875</v>
      </c>
      <c r="F3933" s="48">
        <v>141.875</v>
      </c>
      <c r="G3933" s="49">
        <v>5127300</v>
      </c>
      <c r="H3933" s="48">
        <v>106.36778200000001</v>
      </c>
      <c r="I3933" s="52">
        <f t="shared" si="447"/>
        <v>0.74972885991189431</v>
      </c>
      <c r="J3933" s="52">
        <f t="shared" ca="1" si="448"/>
        <v>1</v>
      </c>
      <c r="K3933" s="48">
        <f t="shared" si="443"/>
        <v>106.67</v>
      </c>
      <c r="L3933" s="48">
        <f t="shared" si="444"/>
        <v>107.07</v>
      </c>
      <c r="M3933" s="48">
        <f t="shared" si="445"/>
        <v>105.62</v>
      </c>
      <c r="N3933" s="48">
        <f t="shared" si="446"/>
        <v>106.37</v>
      </c>
      <c r="O3933" s="49">
        <f t="shared" ca="1" si="449"/>
        <v>5127300</v>
      </c>
    </row>
    <row r="3934" spans="1:15" x14ac:dyDescent="0.25">
      <c r="A3934">
        <v>3919</v>
      </c>
      <c r="B3934" s="93">
        <v>36503</v>
      </c>
      <c r="C3934" s="48">
        <v>141.8125</v>
      </c>
      <c r="D3934" s="48">
        <v>142.218704</v>
      </c>
      <c r="E3934" s="48">
        <v>139.375</v>
      </c>
      <c r="F3934" s="48">
        <v>141.406204</v>
      </c>
      <c r="G3934" s="49">
        <v>6474700</v>
      </c>
      <c r="H3934" s="48">
        <v>106.016312</v>
      </c>
      <c r="I3934" s="52">
        <f t="shared" si="447"/>
        <v>0.74972885913831611</v>
      </c>
      <c r="J3934" s="52">
        <f t="shared" ca="1" si="448"/>
        <v>1</v>
      </c>
      <c r="K3934" s="48">
        <f t="shared" si="443"/>
        <v>106.32</v>
      </c>
      <c r="L3934" s="48">
        <f t="shared" si="444"/>
        <v>106.63</v>
      </c>
      <c r="M3934" s="48">
        <f t="shared" si="445"/>
        <v>104.49</v>
      </c>
      <c r="N3934" s="48">
        <f t="shared" si="446"/>
        <v>106.02</v>
      </c>
      <c r="O3934" s="49">
        <f t="shared" ca="1" si="449"/>
        <v>6474700</v>
      </c>
    </row>
    <row r="3935" spans="1:15" x14ac:dyDescent="0.25">
      <c r="A3935">
        <v>3920</v>
      </c>
      <c r="B3935" s="93">
        <v>36502</v>
      </c>
      <c r="C3935" s="48">
        <v>141.343704</v>
      </c>
      <c r="D3935" s="48">
        <v>142.0625</v>
      </c>
      <c r="E3935" s="48">
        <v>140.5</v>
      </c>
      <c r="F3935" s="48">
        <v>140.718704</v>
      </c>
      <c r="G3935" s="49">
        <v>4611400</v>
      </c>
      <c r="H3935" s="48">
        <v>105.500873</v>
      </c>
      <c r="I3935" s="52">
        <f t="shared" si="447"/>
        <v>0.74972885622937513</v>
      </c>
      <c r="J3935" s="52">
        <f t="shared" ca="1" si="448"/>
        <v>1</v>
      </c>
      <c r="K3935" s="48">
        <f t="shared" si="443"/>
        <v>105.97</v>
      </c>
      <c r="L3935" s="48">
        <f t="shared" si="444"/>
        <v>106.51</v>
      </c>
      <c r="M3935" s="48">
        <f t="shared" si="445"/>
        <v>105.34</v>
      </c>
      <c r="N3935" s="48">
        <f t="shared" si="446"/>
        <v>105.5</v>
      </c>
      <c r="O3935" s="49">
        <f t="shared" ca="1" si="449"/>
        <v>4611400</v>
      </c>
    </row>
    <row r="3936" spans="1:15" x14ac:dyDescent="0.25">
      <c r="A3936">
        <v>3921</v>
      </c>
      <c r="B3936" s="93">
        <v>36501</v>
      </c>
      <c r="C3936" s="48">
        <v>143.281204</v>
      </c>
      <c r="D3936" s="48">
        <v>143.3125</v>
      </c>
      <c r="E3936" s="48">
        <v>141.375</v>
      </c>
      <c r="F3936" s="48">
        <v>141.625</v>
      </c>
      <c r="G3936" s="49">
        <v>10714200</v>
      </c>
      <c r="H3936" s="48">
        <v>106.18035</v>
      </c>
      <c r="I3936" s="52">
        <f t="shared" si="447"/>
        <v>0.74972886142983231</v>
      </c>
      <c r="J3936" s="52">
        <f t="shared" ca="1" si="448"/>
        <v>1</v>
      </c>
      <c r="K3936" s="48">
        <f t="shared" si="443"/>
        <v>107.42</v>
      </c>
      <c r="L3936" s="48">
        <f t="shared" si="444"/>
        <v>107.45</v>
      </c>
      <c r="M3936" s="48">
        <f t="shared" si="445"/>
        <v>105.99</v>
      </c>
      <c r="N3936" s="48">
        <f t="shared" si="446"/>
        <v>106.18</v>
      </c>
      <c r="O3936" s="49">
        <f t="shared" ca="1" si="449"/>
        <v>10714200</v>
      </c>
    </row>
    <row r="3937" spans="1:15" x14ac:dyDescent="0.25">
      <c r="A3937">
        <v>3922</v>
      </c>
      <c r="B3937" s="93">
        <v>36500</v>
      </c>
      <c r="C3937" s="48">
        <v>143.531204</v>
      </c>
      <c r="D3937" s="48">
        <v>143.718704</v>
      </c>
      <c r="E3937" s="48">
        <v>142.25</v>
      </c>
      <c r="F3937" s="48">
        <v>142.781204</v>
      </c>
      <c r="G3937" s="49">
        <v>3138900</v>
      </c>
      <c r="H3937" s="48">
        <v>107.047189</v>
      </c>
      <c r="I3937" s="52">
        <f t="shared" si="447"/>
        <v>0.74972885786843479</v>
      </c>
      <c r="J3937" s="52">
        <f t="shared" ca="1" si="448"/>
        <v>1</v>
      </c>
      <c r="K3937" s="48">
        <f t="shared" si="443"/>
        <v>107.61</v>
      </c>
      <c r="L3937" s="48">
        <f t="shared" si="444"/>
        <v>107.75</v>
      </c>
      <c r="M3937" s="48">
        <f t="shared" si="445"/>
        <v>106.65</v>
      </c>
      <c r="N3937" s="48">
        <f t="shared" si="446"/>
        <v>107.05</v>
      </c>
      <c r="O3937" s="49">
        <f t="shared" ca="1" si="449"/>
        <v>3138900</v>
      </c>
    </row>
    <row r="3938" spans="1:15" x14ac:dyDescent="0.25">
      <c r="A3938">
        <v>3923</v>
      </c>
      <c r="B3938" s="93">
        <v>36497</v>
      </c>
      <c r="C3938" s="48">
        <v>143.031204</v>
      </c>
      <c r="D3938" s="48">
        <v>145.343704</v>
      </c>
      <c r="E3938" s="48">
        <v>143.031204</v>
      </c>
      <c r="F3938" s="48">
        <v>143.843704</v>
      </c>
      <c r="G3938" s="49">
        <v>10045400</v>
      </c>
      <c r="H3938" s="48">
        <v>107.84377600000001</v>
      </c>
      <c r="I3938" s="52">
        <f t="shared" si="447"/>
        <v>0.74972885848378878</v>
      </c>
      <c r="J3938" s="52">
        <f t="shared" ca="1" si="448"/>
        <v>1</v>
      </c>
      <c r="K3938" s="48">
        <f t="shared" si="443"/>
        <v>107.23</v>
      </c>
      <c r="L3938" s="48">
        <f t="shared" si="444"/>
        <v>108.97</v>
      </c>
      <c r="M3938" s="48">
        <f t="shared" si="445"/>
        <v>107.23</v>
      </c>
      <c r="N3938" s="48">
        <f t="shared" si="446"/>
        <v>107.84</v>
      </c>
      <c r="O3938" s="49">
        <f t="shared" ca="1" si="449"/>
        <v>10045400</v>
      </c>
    </row>
    <row r="3939" spans="1:15" x14ac:dyDescent="0.25">
      <c r="A3939">
        <v>3924</v>
      </c>
      <c r="B3939" s="93">
        <v>36496</v>
      </c>
      <c r="C3939" s="48">
        <v>140.625</v>
      </c>
      <c r="D3939" s="48">
        <v>141.375</v>
      </c>
      <c r="E3939" s="48">
        <v>140.375</v>
      </c>
      <c r="F3939" s="48">
        <v>141.25</v>
      </c>
      <c r="G3939" s="49">
        <v>6698300</v>
      </c>
      <c r="H3939" s="48">
        <v>105.89920100000001</v>
      </c>
      <c r="I3939" s="52">
        <f t="shared" si="447"/>
        <v>0.74972885663716815</v>
      </c>
      <c r="J3939" s="52">
        <f t="shared" ca="1" si="448"/>
        <v>1</v>
      </c>
      <c r="K3939" s="48">
        <f t="shared" si="443"/>
        <v>105.43</v>
      </c>
      <c r="L3939" s="48">
        <f t="shared" si="444"/>
        <v>105.99</v>
      </c>
      <c r="M3939" s="48">
        <f t="shared" si="445"/>
        <v>105.24</v>
      </c>
      <c r="N3939" s="48">
        <f t="shared" si="446"/>
        <v>105.9</v>
      </c>
      <c r="O3939" s="49">
        <f t="shared" ca="1" si="449"/>
        <v>6698300</v>
      </c>
    </row>
    <row r="3940" spans="1:15" x14ac:dyDescent="0.25">
      <c r="A3940">
        <v>3925</v>
      </c>
      <c r="B3940" s="93">
        <v>36495</v>
      </c>
      <c r="C3940" s="48">
        <v>139.3125</v>
      </c>
      <c r="D3940" s="48">
        <v>140.5</v>
      </c>
      <c r="E3940" s="48">
        <v>139</v>
      </c>
      <c r="F3940" s="48">
        <v>140.406204</v>
      </c>
      <c r="G3940" s="49">
        <v>6980200</v>
      </c>
      <c r="H3940" s="48">
        <v>105.266583</v>
      </c>
      <c r="I3940" s="52">
        <f t="shared" si="447"/>
        <v>0.74972885813507206</v>
      </c>
      <c r="J3940" s="52">
        <f t="shared" ca="1" si="448"/>
        <v>1</v>
      </c>
      <c r="K3940" s="48">
        <f t="shared" si="443"/>
        <v>104.45</v>
      </c>
      <c r="L3940" s="48">
        <f t="shared" si="444"/>
        <v>105.34</v>
      </c>
      <c r="M3940" s="48">
        <f t="shared" si="445"/>
        <v>104.21</v>
      </c>
      <c r="N3940" s="48">
        <f t="shared" si="446"/>
        <v>105.27</v>
      </c>
      <c r="O3940" s="49">
        <f t="shared" ca="1" si="449"/>
        <v>6980200</v>
      </c>
    </row>
    <row r="3941" spans="1:15" x14ac:dyDescent="0.25">
      <c r="A3941">
        <v>3926</v>
      </c>
      <c r="B3941" s="93">
        <v>36494</v>
      </c>
      <c r="C3941" s="48">
        <v>140.75</v>
      </c>
      <c r="D3941" s="48">
        <v>142.3125</v>
      </c>
      <c r="E3941" s="48">
        <v>139</v>
      </c>
      <c r="F3941" s="48">
        <v>139.281204</v>
      </c>
      <c r="G3941" s="49">
        <v>7682000</v>
      </c>
      <c r="H3941" s="48">
        <v>104.42313799999999</v>
      </c>
      <c r="I3941" s="52">
        <f t="shared" si="447"/>
        <v>0.74972885788666788</v>
      </c>
      <c r="J3941" s="52">
        <f t="shared" ca="1" si="448"/>
        <v>1</v>
      </c>
      <c r="K3941" s="48">
        <f t="shared" si="443"/>
        <v>105.52</v>
      </c>
      <c r="L3941" s="48">
        <f t="shared" si="444"/>
        <v>106.7</v>
      </c>
      <c r="M3941" s="48">
        <f t="shared" si="445"/>
        <v>104.21</v>
      </c>
      <c r="N3941" s="48">
        <f t="shared" si="446"/>
        <v>104.42</v>
      </c>
      <c r="O3941" s="49">
        <f t="shared" ca="1" si="449"/>
        <v>7682000</v>
      </c>
    </row>
    <row r="3942" spans="1:15" x14ac:dyDescent="0.25">
      <c r="A3942">
        <v>3927</v>
      </c>
      <c r="B3942" s="93">
        <v>36493</v>
      </c>
      <c r="C3942" s="48">
        <v>140.875</v>
      </c>
      <c r="D3942" s="48">
        <v>141.92179899999999</v>
      </c>
      <c r="E3942" s="48">
        <v>140.4375</v>
      </c>
      <c r="F3942" s="48">
        <v>140.9375</v>
      </c>
      <c r="G3942" s="49">
        <v>7348600</v>
      </c>
      <c r="H3942" s="48">
        <v>105.664911</v>
      </c>
      <c r="I3942" s="52">
        <f t="shared" si="447"/>
        <v>0.74972885853658544</v>
      </c>
      <c r="J3942" s="52">
        <f t="shared" ca="1" si="448"/>
        <v>1</v>
      </c>
      <c r="K3942" s="48">
        <f t="shared" si="443"/>
        <v>105.62</v>
      </c>
      <c r="L3942" s="48">
        <f t="shared" si="444"/>
        <v>106.4</v>
      </c>
      <c r="M3942" s="48">
        <f t="shared" si="445"/>
        <v>105.29</v>
      </c>
      <c r="N3942" s="48">
        <f t="shared" si="446"/>
        <v>105.66</v>
      </c>
      <c r="O3942" s="49">
        <f t="shared" ca="1" si="449"/>
        <v>7348600</v>
      </c>
    </row>
    <row r="3943" spans="1:15" x14ac:dyDescent="0.25">
      <c r="A3943">
        <v>3928</v>
      </c>
      <c r="B3943" s="93">
        <v>36490</v>
      </c>
      <c r="C3943" s="48">
        <v>142.468704</v>
      </c>
      <c r="D3943" s="48">
        <v>142.875</v>
      </c>
      <c r="E3943" s="48">
        <v>141.25</v>
      </c>
      <c r="F3943" s="48">
        <v>141.4375</v>
      </c>
      <c r="G3943" s="49">
        <v>1693900</v>
      </c>
      <c r="H3943" s="48">
        <v>106.03977500000001</v>
      </c>
      <c r="I3943" s="52">
        <f t="shared" si="447"/>
        <v>0.74972885550154666</v>
      </c>
      <c r="J3943" s="52">
        <f t="shared" ca="1" si="448"/>
        <v>1</v>
      </c>
      <c r="K3943" s="48">
        <f t="shared" si="443"/>
        <v>106.81</v>
      </c>
      <c r="L3943" s="48">
        <f t="shared" si="444"/>
        <v>107.12</v>
      </c>
      <c r="M3943" s="48">
        <f t="shared" si="445"/>
        <v>105.9</v>
      </c>
      <c r="N3943" s="48">
        <f t="shared" si="446"/>
        <v>106.04</v>
      </c>
      <c r="O3943" s="49">
        <f t="shared" ca="1" si="449"/>
        <v>1693900</v>
      </c>
    </row>
    <row r="3944" spans="1:15" x14ac:dyDescent="0.25">
      <c r="A3944">
        <v>3929</v>
      </c>
      <c r="B3944" s="93">
        <v>36488</v>
      </c>
      <c r="C3944" s="48">
        <v>140.75</v>
      </c>
      <c r="D3944" s="48">
        <v>142.4375</v>
      </c>
      <c r="E3944" s="48">
        <v>140</v>
      </c>
      <c r="F3944" s="48">
        <v>141.968704</v>
      </c>
      <c r="G3944" s="49">
        <v>4459700</v>
      </c>
      <c r="H3944" s="48">
        <v>106.438035</v>
      </c>
      <c r="I3944" s="52">
        <f t="shared" si="447"/>
        <v>0.74972886277809503</v>
      </c>
      <c r="J3944" s="52">
        <f t="shared" ca="1" si="448"/>
        <v>1</v>
      </c>
      <c r="K3944" s="48">
        <f t="shared" si="443"/>
        <v>105.52</v>
      </c>
      <c r="L3944" s="48">
        <f t="shared" si="444"/>
        <v>106.79</v>
      </c>
      <c r="M3944" s="48">
        <f t="shared" si="445"/>
        <v>104.96</v>
      </c>
      <c r="N3944" s="48">
        <f t="shared" si="446"/>
        <v>106.44</v>
      </c>
      <c r="O3944" s="49">
        <f t="shared" ca="1" si="449"/>
        <v>4459700</v>
      </c>
    </row>
    <row r="3945" spans="1:15" x14ac:dyDescent="0.25">
      <c r="A3945">
        <v>3930</v>
      </c>
      <c r="B3945" s="93">
        <v>36487</v>
      </c>
      <c r="C3945" s="48">
        <v>142.843704</v>
      </c>
      <c r="D3945" s="48">
        <v>142.843704</v>
      </c>
      <c r="E3945" s="48">
        <v>140.375</v>
      </c>
      <c r="F3945" s="48">
        <v>141.218704</v>
      </c>
      <c r="G3945" s="49">
        <v>5918000</v>
      </c>
      <c r="H3945" s="48">
        <v>105.875738</v>
      </c>
      <c r="I3945" s="52">
        <f t="shared" si="447"/>
        <v>0.74972886027901797</v>
      </c>
      <c r="J3945" s="52">
        <f t="shared" ca="1" si="448"/>
        <v>1</v>
      </c>
      <c r="K3945" s="48">
        <f t="shared" si="443"/>
        <v>107.09</v>
      </c>
      <c r="L3945" s="48">
        <f t="shared" si="444"/>
        <v>107.09</v>
      </c>
      <c r="M3945" s="48">
        <f t="shared" si="445"/>
        <v>105.24</v>
      </c>
      <c r="N3945" s="48">
        <f t="shared" si="446"/>
        <v>105.88</v>
      </c>
      <c r="O3945" s="49">
        <f t="shared" ca="1" si="449"/>
        <v>5918000</v>
      </c>
    </row>
    <row r="3946" spans="1:15" x14ac:dyDescent="0.25">
      <c r="A3946">
        <v>3931</v>
      </c>
      <c r="B3946" s="93">
        <v>36486</v>
      </c>
      <c r="C3946" s="48">
        <v>142.4375</v>
      </c>
      <c r="D3946" s="48">
        <v>143</v>
      </c>
      <c r="E3946" s="48">
        <v>141.5</v>
      </c>
      <c r="F3946" s="48">
        <v>142.468704</v>
      </c>
      <c r="G3946" s="49">
        <v>4155400</v>
      </c>
      <c r="H3946" s="48">
        <v>106.812899</v>
      </c>
      <c r="I3946" s="52">
        <f t="shared" si="447"/>
        <v>0.74972885975013848</v>
      </c>
      <c r="J3946" s="52">
        <f t="shared" ca="1" si="448"/>
        <v>1</v>
      </c>
      <c r="K3946" s="48">
        <f t="shared" si="443"/>
        <v>106.79</v>
      </c>
      <c r="L3946" s="48">
        <f t="shared" si="444"/>
        <v>107.21</v>
      </c>
      <c r="M3946" s="48">
        <f t="shared" si="445"/>
        <v>106.09</v>
      </c>
      <c r="N3946" s="48">
        <f t="shared" si="446"/>
        <v>106.81</v>
      </c>
      <c r="O3946" s="49">
        <f t="shared" ca="1" si="449"/>
        <v>4155400</v>
      </c>
    </row>
    <row r="3947" spans="1:15" x14ac:dyDescent="0.25">
      <c r="A3947">
        <v>3932</v>
      </c>
      <c r="B3947" s="93">
        <v>36483</v>
      </c>
      <c r="C3947" s="48">
        <v>142.406204</v>
      </c>
      <c r="D3947" s="48">
        <v>142.968704</v>
      </c>
      <c r="E3947" s="48">
        <v>142</v>
      </c>
      <c r="F3947" s="48">
        <v>142.5</v>
      </c>
      <c r="G3947" s="49">
        <v>4832100</v>
      </c>
      <c r="H3947" s="48">
        <v>106.83636199999999</v>
      </c>
      <c r="I3947" s="52">
        <f t="shared" si="447"/>
        <v>0.74972885614035079</v>
      </c>
      <c r="J3947" s="52">
        <f t="shared" ca="1" si="448"/>
        <v>1</v>
      </c>
      <c r="K3947" s="48">
        <f t="shared" si="443"/>
        <v>106.77</v>
      </c>
      <c r="L3947" s="48">
        <f t="shared" si="444"/>
        <v>107.19</v>
      </c>
      <c r="M3947" s="48">
        <f t="shared" si="445"/>
        <v>106.46</v>
      </c>
      <c r="N3947" s="48">
        <f t="shared" si="446"/>
        <v>106.84</v>
      </c>
      <c r="O3947" s="49">
        <f t="shared" ca="1" si="449"/>
        <v>4832100</v>
      </c>
    </row>
    <row r="3948" spans="1:15" x14ac:dyDescent="0.25">
      <c r="A3948">
        <v>3933</v>
      </c>
      <c r="B3948" s="93">
        <v>36482</v>
      </c>
      <c r="C3948" s="48">
        <v>142.4375</v>
      </c>
      <c r="D3948" s="48">
        <v>143</v>
      </c>
      <c r="E3948" s="48">
        <v>141.625</v>
      </c>
      <c r="F3948" s="48">
        <v>142.625</v>
      </c>
      <c r="G3948" s="49">
        <v>4491000</v>
      </c>
      <c r="H3948" s="48">
        <v>106.93007799999999</v>
      </c>
      <c r="I3948" s="52">
        <f t="shared" si="447"/>
        <v>0.74972885539000877</v>
      </c>
      <c r="J3948" s="52">
        <f t="shared" ca="1" si="448"/>
        <v>1</v>
      </c>
      <c r="K3948" s="48">
        <f t="shared" si="443"/>
        <v>106.79</v>
      </c>
      <c r="L3948" s="48">
        <f t="shared" si="444"/>
        <v>107.21</v>
      </c>
      <c r="M3948" s="48">
        <f t="shared" si="445"/>
        <v>106.18</v>
      </c>
      <c r="N3948" s="48">
        <f t="shared" si="446"/>
        <v>106.93</v>
      </c>
      <c r="O3948" s="49">
        <f t="shared" ca="1" si="449"/>
        <v>4491000</v>
      </c>
    </row>
    <row r="3949" spans="1:15" x14ac:dyDescent="0.25">
      <c r="A3949">
        <v>3934</v>
      </c>
      <c r="B3949" s="93">
        <v>36481</v>
      </c>
      <c r="C3949" s="48">
        <v>142.25</v>
      </c>
      <c r="D3949" s="48">
        <v>142.9375</v>
      </c>
      <c r="E3949" s="48">
        <v>141.3125</v>
      </c>
      <c r="F3949" s="48">
        <v>141.625</v>
      </c>
      <c r="G3949" s="49">
        <v>9459000</v>
      </c>
      <c r="H3949" s="48">
        <v>106.18035</v>
      </c>
      <c r="I3949" s="52">
        <f t="shared" si="447"/>
        <v>0.74972886142983231</v>
      </c>
      <c r="J3949" s="52">
        <f t="shared" ca="1" si="448"/>
        <v>1</v>
      </c>
      <c r="K3949" s="48">
        <f t="shared" si="443"/>
        <v>106.65</v>
      </c>
      <c r="L3949" s="48">
        <f t="shared" si="444"/>
        <v>107.16</v>
      </c>
      <c r="M3949" s="48">
        <f t="shared" si="445"/>
        <v>105.95</v>
      </c>
      <c r="N3949" s="48">
        <f t="shared" si="446"/>
        <v>106.18</v>
      </c>
      <c r="O3949" s="49">
        <f t="shared" ca="1" si="449"/>
        <v>9459000</v>
      </c>
    </row>
    <row r="3950" spans="1:15" x14ac:dyDescent="0.25">
      <c r="A3950">
        <v>3935</v>
      </c>
      <c r="B3950" s="93">
        <v>36480</v>
      </c>
      <c r="C3950" s="48">
        <v>140.5625</v>
      </c>
      <c r="D3950" s="48">
        <v>143</v>
      </c>
      <c r="E3950" s="48">
        <v>140.093704</v>
      </c>
      <c r="F3950" s="48">
        <v>141.25</v>
      </c>
      <c r="G3950" s="49">
        <v>7544800</v>
      </c>
      <c r="H3950" s="48">
        <v>105.89920100000001</v>
      </c>
      <c r="I3950" s="52">
        <f t="shared" si="447"/>
        <v>0.74972885663716815</v>
      </c>
      <c r="J3950" s="52">
        <f t="shared" ca="1" si="448"/>
        <v>1</v>
      </c>
      <c r="K3950" s="48">
        <f t="shared" si="443"/>
        <v>105.38</v>
      </c>
      <c r="L3950" s="48">
        <f t="shared" si="444"/>
        <v>107.21</v>
      </c>
      <c r="M3950" s="48">
        <f t="shared" si="445"/>
        <v>105.03</v>
      </c>
      <c r="N3950" s="48">
        <f t="shared" si="446"/>
        <v>105.9</v>
      </c>
      <c r="O3950" s="49">
        <f t="shared" ca="1" si="449"/>
        <v>7544800</v>
      </c>
    </row>
    <row r="3951" spans="1:15" x14ac:dyDescent="0.25">
      <c r="A3951">
        <v>3936</v>
      </c>
      <c r="B3951" s="93">
        <v>36479</v>
      </c>
      <c r="C3951" s="48">
        <v>139.843704</v>
      </c>
      <c r="D3951" s="48">
        <v>140.25</v>
      </c>
      <c r="E3951" s="48">
        <v>139.406204</v>
      </c>
      <c r="F3951" s="48">
        <v>140.07809399999999</v>
      </c>
      <c r="G3951" s="49">
        <v>2187500</v>
      </c>
      <c r="H3951" s="48">
        <v>105.02059</v>
      </c>
      <c r="I3951" s="52">
        <f t="shared" si="447"/>
        <v>0.74972886195895838</v>
      </c>
      <c r="J3951" s="52">
        <f t="shared" ca="1" si="448"/>
        <v>1</v>
      </c>
      <c r="K3951" s="48">
        <f t="shared" si="443"/>
        <v>104.84</v>
      </c>
      <c r="L3951" s="48">
        <f t="shared" si="444"/>
        <v>105.15</v>
      </c>
      <c r="M3951" s="48">
        <f t="shared" si="445"/>
        <v>104.52</v>
      </c>
      <c r="N3951" s="48">
        <f t="shared" si="446"/>
        <v>105.02</v>
      </c>
      <c r="O3951" s="49">
        <f t="shared" ca="1" si="449"/>
        <v>2187500</v>
      </c>
    </row>
    <row r="3952" spans="1:15" x14ac:dyDescent="0.25">
      <c r="A3952">
        <v>3937</v>
      </c>
      <c r="B3952" s="93">
        <v>36476</v>
      </c>
      <c r="C3952" s="48">
        <v>139.25</v>
      </c>
      <c r="D3952" s="48">
        <v>139.98429899999999</v>
      </c>
      <c r="E3952" s="48">
        <v>137.125</v>
      </c>
      <c r="F3952" s="48">
        <v>139.75</v>
      </c>
      <c r="G3952" s="49">
        <v>11802900</v>
      </c>
      <c r="H3952" s="48">
        <v>104.774608</v>
      </c>
      <c r="I3952" s="52">
        <f t="shared" si="447"/>
        <v>0.74972885867620753</v>
      </c>
      <c r="J3952" s="52">
        <f t="shared" ca="1" si="448"/>
        <v>1</v>
      </c>
      <c r="K3952" s="48">
        <f t="shared" si="443"/>
        <v>104.4</v>
      </c>
      <c r="L3952" s="48">
        <f t="shared" si="444"/>
        <v>104.95</v>
      </c>
      <c r="M3952" s="48">
        <f t="shared" si="445"/>
        <v>102.81</v>
      </c>
      <c r="N3952" s="48">
        <f t="shared" si="446"/>
        <v>104.77</v>
      </c>
      <c r="O3952" s="49">
        <f t="shared" ca="1" si="449"/>
        <v>11802900</v>
      </c>
    </row>
    <row r="3953" spans="1:15" x14ac:dyDescent="0.25">
      <c r="A3953">
        <v>3938</v>
      </c>
      <c r="B3953" s="93">
        <v>36475</v>
      </c>
      <c r="C3953" s="48">
        <v>138.1875</v>
      </c>
      <c r="D3953" s="48">
        <v>138.5</v>
      </c>
      <c r="E3953" s="48">
        <v>137.468704</v>
      </c>
      <c r="F3953" s="48">
        <v>138.5</v>
      </c>
      <c r="G3953" s="49">
        <v>4794100</v>
      </c>
      <c r="H3953" s="48">
        <v>103.837447</v>
      </c>
      <c r="I3953" s="52">
        <f t="shared" si="447"/>
        <v>0.74972885920577614</v>
      </c>
      <c r="J3953" s="52">
        <f t="shared" ca="1" si="448"/>
        <v>1</v>
      </c>
      <c r="K3953" s="48">
        <f t="shared" si="443"/>
        <v>103.6</v>
      </c>
      <c r="L3953" s="48">
        <f t="shared" si="444"/>
        <v>103.84</v>
      </c>
      <c r="M3953" s="48">
        <f t="shared" si="445"/>
        <v>103.06</v>
      </c>
      <c r="N3953" s="48">
        <f t="shared" si="446"/>
        <v>103.84</v>
      </c>
      <c r="O3953" s="49">
        <f t="shared" ca="1" si="449"/>
        <v>4794100</v>
      </c>
    </row>
    <row r="3954" spans="1:15" x14ac:dyDescent="0.25">
      <c r="A3954">
        <v>3939</v>
      </c>
      <c r="B3954" s="93">
        <v>36474</v>
      </c>
      <c r="C3954" s="48">
        <v>136.25</v>
      </c>
      <c r="D3954" s="48">
        <v>138.39059399999999</v>
      </c>
      <c r="E3954" s="48">
        <v>136.07809399999999</v>
      </c>
      <c r="F3954" s="48">
        <v>137.718704</v>
      </c>
      <c r="G3954" s="49">
        <v>6405600</v>
      </c>
      <c r="H3954" s="48">
        <v>103.251687</v>
      </c>
      <c r="I3954" s="52">
        <f t="shared" si="447"/>
        <v>0.74972886035872077</v>
      </c>
      <c r="J3954" s="52">
        <f t="shared" ca="1" si="448"/>
        <v>1</v>
      </c>
      <c r="K3954" s="48">
        <f t="shared" si="443"/>
        <v>102.15</v>
      </c>
      <c r="L3954" s="48">
        <f t="shared" si="444"/>
        <v>103.76</v>
      </c>
      <c r="M3954" s="48">
        <f t="shared" si="445"/>
        <v>102.02</v>
      </c>
      <c r="N3954" s="48">
        <f t="shared" si="446"/>
        <v>103.25</v>
      </c>
      <c r="O3954" s="49">
        <f t="shared" ca="1" si="449"/>
        <v>6405600</v>
      </c>
    </row>
    <row r="3955" spans="1:15" x14ac:dyDescent="0.25">
      <c r="A3955">
        <v>3940</v>
      </c>
      <c r="B3955" s="93">
        <v>36473</v>
      </c>
      <c r="C3955" s="48">
        <v>138.5</v>
      </c>
      <c r="D3955" s="48">
        <v>138.6875</v>
      </c>
      <c r="E3955" s="48">
        <v>136.281204</v>
      </c>
      <c r="F3955" s="48">
        <v>136.70309399999999</v>
      </c>
      <c r="G3955" s="49">
        <v>4533700</v>
      </c>
      <c r="H3955" s="48">
        <v>102.490255</v>
      </c>
      <c r="I3955" s="52">
        <f t="shared" si="447"/>
        <v>0.74972886129409777</v>
      </c>
      <c r="J3955" s="52">
        <f t="shared" ca="1" si="448"/>
        <v>1</v>
      </c>
      <c r="K3955" s="48">
        <f t="shared" si="443"/>
        <v>103.84</v>
      </c>
      <c r="L3955" s="48">
        <f t="shared" si="444"/>
        <v>103.98</v>
      </c>
      <c r="M3955" s="48">
        <f t="shared" si="445"/>
        <v>102.17</v>
      </c>
      <c r="N3955" s="48">
        <f t="shared" si="446"/>
        <v>102.49</v>
      </c>
      <c r="O3955" s="49">
        <f t="shared" ca="1" si="449"/>
        <v>4533700</v>
      </c>
    </row>
    <row r="3956" spans="1:15" x14ac:dyDescent="0.25">
      <c r="A3956">
        <v>3941</v>
      </c>
      <c r="B3956" s="93">
        <v>36472</v>
      </c>
      <c r="C3956" s="48">
        <v>137</v>
      </c>
      <c r="D3956" s="48">
        <v>138.375</v>
      </c>
      <c r="E3956" s="48">
        <v>136.75</v>
      </c>
      <c r="F3956" s="48">
        <v>138</v>
      </c>
      <c r="G3956" s="49">
        <v>4649200</v>
      </c>
      <c r="H3956" s="48">
        <v>103.462582</v>
      </c>
      <c r="I3956" s="52">
        <f t="shared" si="447"/>
        <v>0.74972885507246378</v>
      </c>
      <c r="J3956" s="52">
        <f t="shared" ca="1" si="448"/>
        <v>1</v>
      </c>
      <c r="K3956" s="48">
        <f t="shared" si="443"/>
        <v>102.71</v>
      </c>
      <c r="L3956" s="48">
        <f t="shared" si="444"/>
        <v>103.74</v>
      </c>
      <c r="M3956" s="48">
        <f t="shared" si="445"/>
        <v>102.53</v>
      </c>
      <c r="N3956" s="48">
        <f t="shared" si="446"/>
        <v>103.46</v>
      </c>
      <c r="O3956" s="49">
        <f t="shared" ca="1" si="449"/>
        <v>4649200</v>
      </c>
    </row>
    <row r="3957" spans="1:15" x14ac:dyDescent="0.25">
      <c r="A3957">
        <v>3942</v>
      </c>
      <c r="B3957" s="93">
        <v>36469</v>
      </c>
      <c r="C3957" s="48">
        <v>138.625</v>
      </c>
      <c r="D3957" s="48">
        <v>139.10929899999999</v>
      </c>
      <c r="E3957" s="48">
        <v>136.781204</v>
      </c>
      <c r="F3957" s="48">
        <v>137.875</v>
      </c>
      <c r="G3957" s="49">
        <v>7431500</v>
      </c>
      <c r="H3957" s="48">
        <v>103.368866</v>
      </c>
      <c r="I3957" s="52">
        <f t="shared" si="447"/>
        <v>0.74972885584768811</v>
      </c>
      <c r="J3957" s="52">
        <f t="shared" ca="1" si="448"/>
        <v>1</v>
      </c>
      <c r="K3957" s="48">
        <f t="shared" si="443"/>
        <v>103.93</v>
      </c>
      <c r="L3957" s="48">
        <f t="shared" si="444"/>
        <v>104.29</v>
      </c>
      <c r="M3957" s="48">
        <f t="shared" si="445"/>
        <v>102.55</v>
      </c>
      <c r="N3957" s="48">
        <f t="shared" si="446"/>
        <v>103.37</v>
      </c>
      <c r="O3957" s="49">
        <f t="shared" ca="1" si="449"/>
        <v>7431500</v>
      </c>
    </row>
    <row r="3958" spans="1:15" x14ac:dyDescent="0.25">
      <c r="A3958">
        <v>3943</v>
      </c>
      <c r="B3958" s="93">
        <v>36468</v>
      </c>
      <c r="C3958" s="48">
        <v>136.75</v>
      </c>
      <c r="D3958" s="48">
        <v>137.35929899999999</v>
      </c>
      <c r="E3958" s="48">
        <v>135.76559399999999</v>
      </c>
      <c r="F3958" s="48">
        <v>136.531204</v>
      </c>
      <c r="G3958" s="49">
        <v>7907500</v>
      </c>
      <c r="H3958" s="48">
        <v>102.361384</v>
      </c>
      <c r="I3958" s="52">
        <f t="shared" si="447"/>
        <v>0.74972886051748289</v>
      </c>
      <c r="J3958" s="52">
        <f t="shared" ca="1" si="448"/>
        <v>1</v>
      </c>
      <c r="K3958" s="48">
        <f t="shared" si="443"/>
        <v>102.53</v>
      </c>
      <c r="L3958" s="48">
        <f t="shared" si="444"/>
        <v>102.98</v>
      </c>
      <c r="M3958" s="48">
        <f t="shared" si="445"/>
        <v>101.79</v>
      </c>
      <c r="N3958" s="48">
        <f t="shared" si="446"/>
        <v>102.36</v>
      </c>
      <c r="O3958" s="49">
        <f t="shared" ca="1" si="449"/>
        <v>7907500</v>
      </c>
    </row>
    <row r="3959" spans="1:15" x14ac:dyDescent="0.25">
      <c r="A3959">
        <v>3944</v>
      </c>
      <c r="B3959" s="93">
        <v>36467</v>
      </c>
      <c r="C3959" s="48">
        <v>136</v>
      </c>
      <c r="D3959" s="48">
        <v>136.375</v>
      </c>
      <c r="E3959" s="48">
        <v>135.125</v>
      </c>
      <c r="F3959" s="48">
        <v>135.5</v>
      </c>
      <c r="G3959" s="49">
        <v>7222300</v>
      </c>
      <c r="H3959" s="48">
        <v>101.58826000000001</v>
      </c>
      <c r="I3959" s="52">
        <f t="shared" si="447"/>
        <v>0.74972885608856088</v>
      </c>
      <c r="J3959" s="52">
        <f t="shared" ca="1" si="448"/>
        <v>1</v>
      </c>
      <c r="K3959" s="48">
        <f t="shared" si="443"/>
        <v>101.96</v>
      </c>
      <c r="L3959" s="48">
        <f t="shared" si="444"/>
        <v>102.24</v>
      </c>
      <c r="M3959" s="48">
        <f t="shared" si="445"/>
        <v>101.31</v>
      </c>
      <c r="N3959" s="48">
        <f t="shared" si="446"/>
        <v>101.59</v>
      </c>
      <c r="O3959" s="49">
        <f t="shared" ca="1" si="449"/>
        <v>7222300</v>
      </c>
    </row>
    <row r="3960" spans="1:15" x14ac:dyDescent="0.25">
      <c r="A3960">
        <v>3945</v>
      </c>
      <c r="B3960" s="93">
        <v>36466</v>
      </c>
      <c r="C3960" s="48">
        <v>135.968704</v>
      </c>
      <c r="D3960" s="48">
        <v>137.25</v>
      </c>
      <c r="E3960" s="48">
        <v>134.593704</v>
      </c>
      <c r="F3960" s="48">
        <v>134.593704</v>
      </c>
      <c r="G3960" s="49">
        <v>6516900</v>
      </c>
      <c r="H3960" s="48">
        <v>100.908784</v>
      </c>
      <c r="I3960" s="52">
        <f t="shared" si="447"/>
        <v>0.74972885804524703</v>
      </c>
      <c r="J3960" s="52">
        <f t="shared" ca="1" si="448"/>
        <v>1</v>
      </c>
      <c r="K3960" s="48">
        <f t="shared" si="443"/>
        <v>101.94</v>
      </c>
      <c r="L3960" s="48">
        <f t="shared" si="444"/>
        <v>102.9</v>
      </c>
      <c r="M3960" s="48">
        <f t="shared" si="445"/>
        <v>100.91</v>
      </c>
      <c r="N3960" s="48">
        <f t="shared" si="446"/>
        <v>100.91</v>
      </c>
      <c r="O3960" s="49">
        <f t="shared" ca="1" si="449"/>
        <v>6516900</v>
      </c>
    </row>
    <row r="3961" spans="1:15" x14ac:dyDescent="0.25">
      <c r="A3961">
        <v>3946</v>
      </c>
      <c r="B3961" s="93">
        <v>36465</v>
      </c>
      <c r="C3961" s="48">
        <v>136.5</v>
      </c>
      <c r="D3961" s="48">
        <v>137</v>
      </c>
      <c r="E3961" s="48">
        <v>135.5625</v>
      </c>
      <c r="F3961" s="48">
        <v>135.5625</v>
      </c>
      <c r="G3961" s="49">
        <v>4006500</v>
      </c>
      <c r="H3961" s="48">
        <v>101.63511800000001</v>
      </c>
      <c r="I3961" s="52">
        <f t="shared" si="447"/>
        <v>0.74972885569386816</v>
      </c>
      <c r="J3961" s="52">
        <f t="shared" ca="1" si="448"/>
        <v>1</v>
      </c>
      <c r="K3961" s="48">
        <f t="shared" si="443"/>
        <v>102.34</v>
      </c>
      <c r="L3961" s="48">
        <f t="shared" si="444"/>
        <v>102.71</v>
      </c>
      <c r="M3961" s="48">
        <f t="shared" si="445"/>
        <v>101.64</v>
      </c>
      <c r="N3961" s="48">
        <f t="shared" si="446"/>
        <v>101.64</v>
      </c>
      <c r="O3961" s="49">
        <f t="shared" ca="1" si="449"/>
        <v>4006500</v>
      </c>
    </row>
    <row r="3962" spans="1:15" x14ac:dyDescent="0.25">
      <c r="A3962">
        <v>3947</v>
      </c>
      <c r="B3962" s="93">
        <v>36462</v>
      </c>
      <c r="C3962" s="48">
        <v>135.843704</v>
      </c>
      <c r="D3962" s="48">
        <v>137.6875</v>
      </c>
      <c r="E3962" s="48">
        <v>135.718704</v>
      </c>
      <c r="F3962" s="48">
        <v>137</v>
      </c>
      <c r="G3962" s="49">
        <v>10988600</v>
      </c>
      <c r="H3962" s="48">
        <v>102.71285399999999</v>
      </c>
      <c r="I3962" s="52">
        <f t="shared" si="447"/>
        <v>0.74972886131386851</v>
      </c>
      <c r="J3962" s="52">
        <f t="shared" ca="1" si="448"/>
        <v>1</v>
      </c>
      <c r="K3962" s="48">
        <f t="shared" si="443"/>
        <v>101.85</v>
      </c>
      <c r="L3962" s="48">
        <f t="shared" si="444"/>
        <v>103.23</v>
      </c>
      <c r="M3962" s="48">
        <f t="shared" si="445"/>
        <v>101.75</v>
      </c>
      <c r="N3962" s="48">
        <f t="shared" si="446"/>
        <v>102.71</v>
      </c>
      <c r="O3962" s="49">
        <f t="shared" ca="1" si="449"/>
        <v>10988600</v>
      </c>
    </row>
    <row r="3963" spans="1:15" x14ac:dyDescent="0.25">
      <c r="A3963">
        <v>3948</v>
      </c>
      <c r="B3963" s="93">
        <v>36461</v>
      </c>
      <c r="C3963" s="48">
        <v>132.4375</v>
      </c>
      <c r="D3963" s="48">
        <v>134.85929899999999</v>
      </c>
      <c r="E3963" s="48">
        <v>132.1875</v>
      </c>
      <c r="F3963" s="48">
        <v>134.5625</v>
      </c>
      <c r="G3963" s="49">
        <v>10509700</v>
      </c>
      <c r="H3963" s="48">
        <v>100.88539</v>
      </c>
      <c r="I3963" s="52">
        <f t="shared" si="447"/>
        <v>0.74972886205294942</v>
      </c>
      <c r="J3963" s="52">
        <f t="shared" ca="1" si="448"/>
        <v>1</v>
      </c>
      <c r="K3963" s="48">
        <f t="shared" si="443"/>
        <v>99.29</v>
      </c>
      <c r="L3963" s="48">
        <f t="shared" si="444"/>
        <v>101.11</v>
      </c>
      <c r="M3963" s="48">
        <f t="shared" si="445"/>
        <v>99.1</v>
      </c>
      <c r="N3963" s="48">
        <f t="shared" si="446"/>
        <v>100.89</v>
      </c>
      <c r="O3963" s="49">
        <f t="shared" ca="1" si="449"/>
        <v>10509700</v>
      </c>
    </row>
    <row r="3964" spans="1:15" x14ac:dyDescent="0.25">
      <c r="A3964">
        <v>3949</v>
      </c>
      <c r="B3964" s="93">
        <v>36460</v>
      </c>
      <c r="C3964" s="48">
        <v>128.375</v>
      </c>
      <c r="D3964" s="48">
        <v>130.3125</v>
      </c>
      <c r="E3964" s="48">
        <v>128.25</v>
      </c>
      <c r="F3964" s="48">
        <v>130.125</v>
      </c>
      <c r="G3964" s="49">
        <v>5433300</v>
      </c>
      <c r="H3964" s="48">
        <v>97.558468000000005</v>
      </c>
      <c r="I3964" s="52">
        <f t="shared" si="447"/>
        <v>0.74972886071085498</v>
      </c>
      <c r="J3964" s="52">
        <f t="shared" ca="1" si="448"/>
        <v>1</v>
      </c>
      <c r="K3964" s="48">
        <f t="shared" si="443"/>
        <v>96.25</v>
      </c>
      <c r="L3964" s="48">
        <f t="shared" si="444"/>
        <v>97.7</v>
      </c>
      <c r="M3964" s="48">
        <f t="shared" si="445"/>
        <v>96.15</v>
      </c>
      <c r="N3964" s="48">
        <f t="shared" si="446"/>
        <v>97.56</v>
      </c>
      <c r="O3964" s="49">
        <f t="shared" ca="1" si="449"/>
        <v>5433300</v>
      </c>
    </row>
    <row r="3965" spans="1:15" x14ac:dyDescent="0.25">
      <c r="A3965">
        <v>3950</v>
      </c>
      <c r="B3965" s="93">
        <v>36459</v>
      </c>
      <c r="C3965" s="48">
        <v>130.1875</v>
      </c>
      <c r="D3965" s="48">
        <v>130.6875</v>
      </c>
      <c r="E3965" s="48">
        <v>127.8125</v>
      </c>
      <c r="F3965" s="48">
        <v>127.8125</v>
      </c>
      <c r="G3965" s="49">
        <v>6256300</v>
      </c>
      <c r="H3965" s="48">
        <v>95.824719999999999</v>
      </c>
      <c r="I3965" s="52">
        <f t="shared" si="447"/>
        <v>0.74972886063569677</v>
      </c>
      <c r="J3965" s="52">
        <f t="shared" ca="1" si="448"/>
        <v>1</v>
      </c>
      <c r="K3965" s="48">
        <f t="shared" si="443"/>
        <v>97.61</v>
      </c>
      <c r="L3965" s="48">
        <f t="shared" si="444"/>
        <v>97.98</v>
      </c>
      <c r="M3965" s="48">
        <f t="shared" si="445"/>
        <v>95.82</v>
      </c>
      <c r="N3965" s="48">
        <f t="shared" si="446"/>
        <v>95.82</v>
      </c>
      <c r="O3965" s="49">
        <f t="shared" ca="1" si="449"/>
        <v>6256300</v>
      </c>
    </row>
    <row r="3966" spans="1:15" x14ac:dyDescent="0.25">
      <c r="A3966">
        <v>3951</v>
      </c>
      <c r="B3966" s="93">
        <v>36458</v>
      </c>
      <c r="C3966" s="48">
        <v>129.3125</v>
      </c>
      <c r="D3966" s="48">
        <v>130.468704</v>
      </c>
      <c r="E3966" s="48">
        <v>128.75</v>
      </c>
      <c r="F3966" s="48">
        <v>129.4375</v>
      </c>
      <c r="G3966" s="49">
        <v>8114300</v>
      </c>
      <c r="H3966" s="48">
        <v>97.043029000000004</v>
      </c>
      <c r="I3966" s="52">
        <f t="shared" si="447"/>
        <v>0.74972885755673591</v>
      </c>
      <c r="J3966" s="52">
        <f t="shared" ca="1" si="448"/>
        <v>1</v>
      </c>
      <c r="K3966" s="48">
        <f t="shared" si="443"/>
        <v>96.95</v>
      </c>
      <c r="L3966" s="48">
        <f t="shared" si="444"/>
        <v>97.82</v>
      </c>
      <c r="M3966" s="48">
        <f t="shared" si="445"/>
        <v>96.53</v>
      </c>
      <c r="N3966" s="48">
        <f t="shared" si="446"/>
        <v>97.04</v>
      </c>
      <c r="O3966" s="49">
        <f t="shared" ca="1" si="449"/>
        <v>8114300</v>
      </c>
    </row>
    <row r="3967" spans="1:15" x14ac:dyDescent="0.25">
      <c r="A3967">
        <v>3952</v>
      </c>
      <c r="B3967" s="93">
        <v>36455</v>
      </c>
      <c r="C3967" s="48">
        <v>129.75</v>
      </c>
      <c r="D3967" s="48">
        <v>131.218704</v>
      </c>
      <c r="E3967" s="48">
        <v>129.5625</v>
      </c>
      <c r="F3967" s="48">
        <v>130.093704</v>
      </c>
      <c r="G3967" s="49">
        <v>8309600</v>
      </c>
      <c r="H3967" s="48">
        <v>97.535004000000001</v>
      </c>
      <c r="I3967" s="52">
        <f t="shared" si="447"/>
        <v>0.74972885697835157</v>
      </c>
      <c r="J3967" s="52">
        <f t="shared" ca="1" si="448"/>
        <v>1</v>
      </c>
      <c r="K3967" s="48">
        <f t="shared" si="443"/>
        <v>97.28</v>
      </c>
      <c r="L3967" s="48">
        <f t="shared" si="444"/>
        <v>98.38</v>
      </c>
      <c r="M3967" s="48">
        <f t="shared" si="445"/>
        <v>97.14</v>
      </c>
      <c r="N3967" s="48">
        <f t="shared" si="446"/>
        <v>97.54</v>
      </c>
      <c r="O3967" s="49">
        <f t="shared" ca="1" si="449"/>
        <v>8309600</v>
      </c>
    </row>
    <row r="3968" spans="1:15" x14ac:dyDescent="0.25">
      <c r="A3968">
        <v>3953</v>
      </c>
      <c r="B3968" s="93">
        <v>36454</v>
      </c>
      <c r="C3968" s="48">
        <v>127.21869700000001</v>
      </c>
      <c r="D3968" s="48">
        <v>129</v>
      </c>
      <c r="E3968" s="48">
        <v>126.625</v>
      </c>
      <c r="F3968" s="48">
        <v>129</v>
      </c>
      <c r="G3968" s="49">
        <v>9105400</v>
      </c>
      <c r="H3968" s="48">
        <v>96.715023000000002</v>
      </c>
      <c r="I3968" s="52">
        <f t="shared" si="447"/>
        <v>0.74972886046511633</v>
      </c>
      <c r="J3968" s="52">
        <f t="shared" ca="1" si="448"/>
        <v>1</v>
      </c>
      <c r="K3968" s="48">
        <f t="shared" si="443"/>
        <v>95.38</v>
      </c>
      <c r="L3968" s="48">
        <f t="shared" si="444"/>
        <v>96.72</v>
      </c>
      <c r="M3968" s="48">
        <f t="shared" si="445"/>
        <v>94.93</v>
      </c>
      <c r="N3968" s="48">
        <f t="shared" si="446"/>
        <v>96.72</v>
      </c>
      <c r="O3968" s="49">
        <f t="shared" ca="1" si="449"/>
        <v>9105400</v>
      </c>
    </row>
    <row r="3969" spans="1:15" x14ac:dyDescent="0.25">
      <c r="A3969">
        <v>3954</v>
      </c>
      <c r="B3969" s="93">
        <v>36453</v>
      </c>
      <c r="C3969" s="48">
        <v>127.75</v>
      </c>
      <c r="D3969" s="48">
        <v>129.468704</v>
      </c>
      <c r="E3969" s="48">
        <v>127.125</v>
      </c>
      <c r="F3969" s="48">
        <v>128.25</v>
      </c>
      <c r="G3969" s="49">
        <v>9759400</v>
      </c>
      <c r="H3969" s="48">
        <v>96.152726000000001</v>
      </c>
      <c r="I3969" s="52">
        <f t="shared" si="447"/>
        <v>0.74972885769980513</v>
      </c>
      <c r="J3969" s="52">
        <f t="shared" ca="1" si="448"/>
        <v>1</v>
      </c>
      <c r="K3969" s="48">
        <f t="shared" si="443"/>
        <v>95.78</v>
      </c>
      <c r="L3969" s="48">
        <f t="shared" si="444"/>
        <v>97.07</v>
      </c>
      <c r="M3969" s="48">
        <f t="shared" si="445"/>
        <v>95.31</v>
      </c>
      <c r="N3969" s="48">
        <f t="shared" si="446"/>
        <v>96.15</v>
      </c>
      <c r="O3969" s="49">
        <f t="shared" ca="1" si="449"/>
        <v>9759400</v>
      </c>
    </row>
    <row r="3970" spans="1:15" x14ac:dyDescent="0.25">
      <c r="A3970">
        <v>3955</v>
      </c>
      <c r="B3970" s="93">
        <v>36452</v>
      </c>
      <c r="C3970" s="48">
        <v>127.1875</v>
      </c>
      <c r="D3970" s="48">
        <v>128.25</v>
      </c>
      <c r="E3970" s="48">
        <v>125.9375</v>
      </c>
      <c r="F3970" s="48">
        <v>127</v>
      </c>
      <c r="G3970" s="49">
        <v>14392900</v>
      </c>
      <c r="H3970" s="48">
        <v>95.215564999999998</v>
      </c>
      <c r="I3970" s="52">
        <f t="shared" si="447"/>
        <v>0.74972885826771651</v>
      </c>
      <c r="J3970" s="52">
        <f t="shared" ca="1" si="448"/>
        <v>1</v>
      </c>
      <c r="K3970" s="48">
        <f t="shared" si="443"/>
        <v>95.36</v>
      </c>
      <c r="L3970" s="48">
        <f t="shared" si="444"/>
        <v>96.15</v>
      </c>
      <c r="M3970" s="48">
        <f t="shared" si="445"/>
        <v>94.42</v>
      </c>
      <c r="N3970" s="48">
        <f t="shared" si="446"/>
        <v>95.22</v>
      </c>
      <c r="O3970" s="49">
        <f t="shared" ca="1" si="449"/>
        <v>14392900</v>
      </c>
    </row>
    <row r="3971" spans="1:15" x14ac:dyDescent="0.25">
      <c r="A3971">
        <v>3956</v>
      </c>
      <c r="B3971" s="93">
        <v>36451</v>
      </c>
      <c r="C3971" s="48">
        <v>124.9375</v>
      </c>
      <c r="D3971" s="48">
        <v>125.9375</v>
      </c>
      <c r="E3971" s="48">
        <v>123.4375</v>
      </c>
      <c r="F3971" s="48">
        <v>125.78119700000001</v>
      </c>
      <c r="G3971" s="49">
        <v>9758800</v>
      </c>
      <c r="H3971" s="48">
        <v>94.301793000000004</v>
      </c>
      <c r="I3971" s="52">
        <f t="shared" si="447"/>
        <v>0.74972885653171195</v>
      </c>
      <c r="J3971" s="52">
        <f t="shared" ca="1" si="448"/>
        <v>1</v>
      </c>
      <c r="K3971" s="48">
        <f t="shared" si="443"/>
        <v>93.67</v>
      </c>
      <c r="L3971" s="48">
        <f t="shared" si="444"/>
        <v>94.42</v>
      </c>
      <c r="M3971" s="48">
        <f t="shared" si="445"/>
        <v>92.54</v>
      </c>
      <c r="N3971" s="48">
        <f t="shared" si="446"/>
        <v>94.3</v>
      </c>
      <c r="O3971" s="49">
        <f t="shared" ca="1" si="449"/>
        <v>9758800</v>
      </c>
    </row>
    <row r="3972" spans="1:15" x14ac:dyDescent="0.25">
      <c r="A3972">
        <v>3957</v>
      </c>
      <c r="B3972" s="93">
        <v>36448</v>
      </c>
      <c r="C3972" s="48">
        <v>126</v>
      </c>
      <c r="D3972" s="48">
        <v>126.75</v>
      </c>
      <c r="E3972" s="48">
        <v>124.5</v>
      </c>
      <c r="F3972" s="48">
        <v>124.875</v>
      </c>
      <c r="G3972" s="49">
        <v>14238700</v>
      </c>
      <c r="H3972" s="48">
        <v>93.622390999999993</v>
      </c>
      <c r="I3972" s="52">
        <f t="shared" si="447"/>
        <v>0.74972885685685675</v>
      </c>
      <c r="J3972" s="52">
        <f t="shared" ca="1" si="448"/>
        <v>1</v>
      </c>
      <c r="K3972" s="48">
        <f t="shared" si="443"/>
        <v>94.47</v>
      </c>
      <c r="L3972" s="48">
        <f t="shared" si="444"/>
        <v>95.03</v>
      </c>
      <c r="M3972" s="48">
        <f t="shared" si="445"/>
        <v>93.34</v>
      </c>
      <c r="N3972" s="48">
        <f t="shared" si="446"/>
        <v>93.62</v>
      </c>
      <c r="O3972" s="49">
        <f t="shared" ca="1" si="449"/>
        <v>14238700</v>
      </c>
    </row>
    <row r="3973" spans="1:15" x14ac:dyDescent="0.25">
      <c r="A3973">
        <v>3958</v>
      </c>
      <c r="B3973" s="93">
        <v>36447</v>
      </c>
      <c r="C3973" s="48">
        <v>128.48429899999999</v>
      </c>
      <c r="D3973" s="48">
        <v>129.1875</v>
      </c>
      <c r="E3973" s="48">
        <v>126.75</v>
      </c>
      <c r="F3973" s="48">
        <v>128.156204</v>
      </c>
      <c r="G3973" s="49">
        <v>10562200</v>
      </c>
      <c r="H3973" s="48">
        <v>96.082404999999994</v>
      </c>
      <c r="I3973" s="52">
        <f t="shared" si="447"/>
        <v>0.74972886213140322</v>
      </c>
      <c r="J3973" s="52">
        <f t="shared" ca="1" si="448"/>
        <v>1</v>
      </c>
      <c r="K3973" s="48">
        <f t="shared" si="443"/>
        <v>96.33</v>
      </c>
      <c r="L3973" s="48">
        <f t="shared" si="444"/>
        <v>96.86</v>
      </c>
      <c r="M3973" s="48">
        <f t="shared" si="445"/>
        <v>95.03</v>
      </c>
      <c r="N3973" s="48">
        <f t="shared" si="446"/>
        <v>96.08</v>
      </c>
      <c r="O3973" s="49">
        <f t="shared" ca="1" si="449"/>
        <v>10562200</v>
      </c>
    </row>
    <row r="3974" spans="1:15" x14ac:dyDescent="0.25">
      <c r="A3974">
        <v>3959</v>
      </c>
      <c r="B3974" s="93">
        <v>36446</v>
      </c>
      <c r="C3974" s="48">
        <v>130.6875</v>
      </c>
      <c r="D3974" s="48">
        <v>131.3125</v>
      </c>
      <c r="E3974" s="48">
        <v>128.1875</v>
      </c>
      <c r="F3974" s="48">
        <v>128.1875</v>
      </c>
      <c r="G3974" s="49">
        <v>10469300</v>
      </c>
      <c r="H3974" s="48">
        <v>96.105868000000001</v>
      </c>
      <c r="I3974" s="52">
        <f t="shared" si="447"/>
        <v>0.74972885811799128</v>
      </c>
      <c r="J3974" s="52">
        <f t="shared" ca="1" si="448"/>
        <v>1</v>
      </c>
      <c r="K3974" s="48">
        <f t="shared" si="443"/>
        <v>97.98</v>
      </c>
      <c r="L3974" s="48">
        <f t="shared" si="444"/>
        <v>98.45</v>
      </c>
      <c r="M3974" s="48">
        <f t="shared" si="445"/>
        <v>96.11</v>
      </c>
      <c r="N3974" s="48">
        <f t="shared" si="446"/>
        <v>96.11</v>
      </c>
      <c r="O3974" s="49">
        <f t="shared" ca="1" si="449"/>
        <v>10469300</v>
      </c>
    </row>
    <row r="3975" spans="1:15" x14ac:dyDescent="0.25">
      <c r="A3975">
        <v>3960</v>
      </c>
      <c r="B3975" s="93">
        <v>36445</v>
      </c>
      <c r="C3975" s="48">
        <v>133.125</v>
      </c>
      <c r="D3975" s="48">
        <v>133.3125</v>
      </c>
      <c r="E3975" s="48">
        <v>131.1875</v>
      </c>
      <c r="F3975" s="48">
        <v>131.593704</v>
      </c>
      <c r="G3975" s="49">
        <v>8686100</v>
      </c>
      <c r="H3975" s="48">
        <v>98.659598000000003</v>
      </c>
      <c r="I3975" s="52">
        <f t="shared" si="447"/>
        <v>0.74972886240818937</v>
      </c>
      <c r="J3975" s="52">
        <f t="shared" ca="1" si="448"/>
        <v>1</v>
      </c>
      <c r="K3975" s="48">
        <f t="shared" si="443"/>
        <v>99.81</v>
      </c>
      <c r="L3975" s="48">
        <f t="shared" si="444"/>
        <v>99.95</v>
      </c>
      <c r="M3975" s="48">
        <f t="shared" si="445"/>
        <v>98.36</v>
      </c>
      <c r="N3975" s="48">
        <f t="shared" si="446"/>
        <v>98.66</v>
      </c>
      <c r="O3975" s="49">
        <f t="shared" ca="1" si="449"/>
        <v>8686100</v>
      </c>
    </row>
    <row r="3976" spans="1:15" x14ac:dyDescent="0.25">
      <c r="A3976">
        <v>3961</v>
      </c>
      <c r="B3976" s="93">
        <v>36444</v>
      </c>
      <c r="C3976" s="48">
        <v>133.593704</v>
      </c>
      <c r="D3976" s="48">
        <v>134.125</v>
      </c>
      <c r="E3976" s="48">
        <v>133.3125</v>
      </c>
      <c r="F3976" s="48">
        <v>133.656204</v>
      </c>
      <c r="G3976" s="49">
        <v>4282000</v>
      </c>
      <c r="H3976" s="48">
        <v>100.205913</v>
      </c>
      <c r="I3976" s="52">
        <f t="shared" si="447"/>
        <v>0.74972885658192112</v>
      </c>
      <c r="J3976" s="52">
        <f t="shared" ca="1" si="448"/>
        <v>1</v>
      </c>
      <c r="K3976" s="48">
        <f t="shared" si="443"/>
        <v>100.16</v>
      </c>
      <c r="L3976" s="48">
        <f t="shared" si="444"/>
        <v>100.56</v>
      </c>
      <c r="M3976" s="48">
        <f t="shared" si="445"/>
        <v>99.95</v>
      </c>
      <c r="N3976" s="48">
        <f t="shared" si="446"/>
        <v>100.21</v>
      </c>
      <c r="O3976" s="49">
        <f t="shared" ca="1" si="449"/>
        <v>4282000</v>
      </c>
    </row>
    <row r="3977" spans="1:15" x14ac:dyDescent="0.25">
      <c r="A3977">
        <v>3962</v>
      </c>
      <c r="B3977" s="93">
        <v>36441</v>
      </c>
      <c r="C3977" s="48">
        <v>131.75</v>
      </c>
      <c r="D3977" s="48">
        <v>133.875</v>
      </c>
      <c r="E3977" s="48">
        <v>131.23429899999999</v>
      </c>
      <c r="F3977" s="48">
        <v>133.875</v>
      </c>
      <c r="G3977" s="49">
        <v>9674300</v>
      </c>
      <c r="H3977" s="48">
        <v>100.369951</v>
      </c>
      <c r="I3977" s="52">
        <f t="shared" si="447"/>
        <v>0.74972885901027075</v>
      </c>
      <c r="J3977" s="52">
        <f t="shared" ca="1" si="448"/>
        <v>1</v>
      </c>
      <c r="K3977" s="48">
        <f t="shared" si="443"/>
        <v>98.78</v>
      </c>
      <c r="L3977" s="48">
        <f t="shared" si="444"/>
        <v>100.37</v>
      </c>
      <c r="M3977" s="48">
        <f t="shared" si="445"/>
        <v>98.39</v>
      </c>
      <c r="N3977" s="48">
        <f t="shared" si="446"/>
        <v>100.37</v>
      </c>
      <c r="O3977" s="49">
        <f t="shared" ca="1" si="449"/>
        <v>9674300</v>
      </c>
    </row>
    <row r="3978" spans="1:15" x14ac:dyDescent="0.25">
      <c r="A3978">
        <v>3963</v>
      </c>
      <c r="B3978" s="93">
        <v>36440</v>
      </c>
      <c r="C3978" s="48">
        <v>132.85929899999999</v>
      </c>
      <c r="D3978" s="48">
        <v>133</v>
      </c>
      <c r="E3978" s="48">
        <v>131.5</v>
      </c>
      <c r="F3978" s="48">
        <v>131.875</v>
      </c>
      <c r="G3978" s="49">
        <v>6535600</v>
      </c>
      <c r="H3978" s="48">
        <v>98.870492999999996</v>
      </c>
      <c r="I3978" s="52">
        <f t="shared" si="447"/>
        <v>0.74972885687203794</v>
      </c>
      <c r="J3978" s="52">
        <f t="shared" ca="1" si="448"/>
        <v>1</v>
      </c>
      <c r="K3978" s="48">
        <f t="shared" si="443"/>
        <v>99.61</v>
      </c>
      <c r="L3978" s="48">
        <f t="shared" si="444"/>
        <v>99.71</v>
      </c>
      <c r="M3978" s="48">
        <f t="shared" si="445"/>
        <v>98.59</v>
      </c>
      <c r="N3978" s="48">
        <f t="shared" si="446"/>
        <v>98.87</v>
      </c>
      <c r="O3978" s="49">
        <f t="shared" ca="1" si="449"/>
        <v>6535600</v>
      </c>
    </row>
    <row r="3979" spans="1:15" x14ac:dyDescent="0.25">
      <c r="A3979">
        <v>3964</v>
      </c>
      <c r="B3979" s="93">
        <v>36439</v>
      </c>
      <c r="C3979" s="48">
        <v>130.75</v>
      </c>
      <c r="D3979" s="48">
        <v>132.8125</v>
      </c>
      <c r="E3979" s="48">
        <v>130.6875</v>
      </c>
      <c r="F3979" s="48">
        <v>132.625</v>
      </c>
      <c r="G3979" s="49">
        <v>10308200</v>
      </c>
      <c r="H3979" s="48">
        <v>99.432789999999997</v>
      </c>
      <c r="I3979" s="52">
        <f t="shared" si="447"/>
        <v>0.74972885956644675</v>
      </c>
      <c r="J3979" s="52">
        <f t="shared" ca="1" si="448"/>
        <v>1</v>
      </c>
      <c r="K3979" s="48">
        <f t="shared" si="443"/>
        <v>98.03</v>
      </c>
      <c r="L3979" s="48">
        <f t="shared" si="444"/>
        <v>99.57</v>
      </c>
      <c r="M3979" s="48">
        <f t="shared" si="445"/>
        <v>97.98</v>
      </c>
      <c r="N3979" s="48">
        <f t="shared" si="446"/>
        <v>99.43</v>
      </c>
      <c r="O3979" s="49">
        <f t="shared" ca="1" si="449"/>
        <v>10308200</v>
      </c>
    </row>
    <row r="3980" spans="1:15" x14ac:dyDescent="0.25">
      <c r="A3980">
        <v>3965</v>
      </c>
      <c r="B3980" s="93">
        <v>36438</v>
      </c>
      <c r="C3980" s="48">
        <v>130.718704</v>
      </c>
      <c r="D3980" s="48">
        <v>131.968704</v>
      </c>
      <c r="E3980" s="48">
        <v>128.6875</v>
      </c>
      <c r="F3980" s="48">
        <v>130.625</v>
      </c>
      <c r="G3980" s="49">
        <v>11976000</v>
      </c>
      <c r="H3980" s="48">
        <v>97.933331999999993</v>
      </c>
      <c r="I3980" s="52">
        <f t="shared" si="447"/>
        <v>0.74972885741626794</v>
      </c>
      <c r="J3980" s="52">
        <f t="shared" ca="1" si="448"/>
        <v>1</v>
      </c>
      <c r="K3980" s="48">
        <f t="shared" si="443"/>
        <v>98</v>
      </c>
      <c r="L3980" s="48">
        <f t="shared" si="444"/>
        <v>98.94</v>
      </c>
      <c r="M3980" s="48">
        <f t="shared" si="445"/>
        <v>96.48</v>
      </c>
      <c r="N3980" s="48">
        <f t="shared" si="446"/>
        <v>97.93</v>
      </c>
      <c r="O3980" s="49">
        <f t="shared" ca="1" si="449"/>
        <v>11976000</v>
      </c>
    </row>
    <row r="3981" spans="1:15" x14ac:dyDescent="0.25">
      <c r="A3981">
        <v>3966</v>
      </c>
      <c r="B3981" s="93">
        <v>36437</v>
      </c>
      <c r="C3981" s="48">
        <v>129.1875</v>
      </c>
      <c r="D3981" s="48">
        <v>130.875</v>
      </c>
      <c r="E3981" s="48">
        <v>128.75</v>
      </c>
      <c r="F3981" s="48">
        <v>130.75</v>
      </c>
      <c r="G3981" s="49">
        <v>6341600</v>
      </c>
      <c r="H3981" s="48">
        <v>98.027047999999994</v>
      </c>
      <c r="I3981" s="52">
        <f t="shared" si="447"/>
        <v>0.7497288565965583</v>
      </c>
      <c r="J3981" s="52">
        <f t="shared" ca="1" si="448"/>
        <v>1</v>
      </c>
      <c r="K3981" s="48">
        <f t="shared" si="443"/>
        <v>96.86</v>
      </c>
      <c r="L3981" s="48">
        <f t="shared" si="444"/>
        <v>98.12</v>
      </c>
      <c r="M3981" s="48">
        <f t="shared" si="445"/>
        <v>96.53</v>
      </c>
      <c r="N3981" s="48">
        <f t="shared" si="446"/>
        <v>98.03</v>
      </c>
      <c r="O3981" s="49">
        <f t="shared" ca="1" si="449"/>
        <v>6341600</v>
      </c>
    </row>
    <row r="3982" spans="1:15" x14ac:dyDescent="0.25">
      <c r="A3982">
        <v>3967</v>
      </c>
      <c r="B3982" s="93">
        <v>36434</v>
      </c>
      <c r="C3982" s="48">
        <v>127.9375</v>
      </c>
      <c r="D3982" s="48">
        <v>128.5625</v>
      </c>
      <c r="E3982" s="48">
        <v>126.625</v>
      </c>
      <c r="F3982" s="48">
        <v>128.468704</v>
      </c>
      <c r="G3982" s="49">
        <v>11127100</v>
      </c>
      <c r="H3982" s="48">
        <v>96.316694999999996</v>
      </c>
      <c r="I3982" s="52">
        <f t="shared" si="447"/>
        <v>0.74972886003426942</v>
      </c>
      <c r="J3982" s="52">
        <f t="shared" ca="1" si="448"/>
        <v>1</v>
      </c>
      <c r="K3982" s="48">
        <f t="shared" si="443"/>
        <v>95.92</v>
      </c>
      <c r="L3982" s="48">
        <f t="shared" si="444"/>
        <v>96.39</v>
      </c>
      <c r="M3982" s="48">
        <f t="shared" si="445"/>
        <v>94.93</v>
      </c>
      <c r="N3982" s="48">
        <f t="shared" si="446"/>
        <v>96.32</v>
      </c>
      <c r="O3982" s="49">
        <f t="shared" ca="1" si="449"/>
        <v>11127100</v>
      </c>
    </row>
    <row r="3983" spans="1:15" x14ac:dyDescent="0.25">
      <c r="A3983">
        <v>3968</v>
      </c>
      <c r="B3983" s="93">
        <v>36433</v>
      </c>
      <c r="C3983" s="48">
        <v>127.4375</v>
      </c>
      <c r="D3983" s="48">
        <v>129.4375</v>
      </c>
      <c r="E3983" s="48">
        <v>126.96869700000001</v>
      </c>
      <c r="F3983" s="48">
        <v>128.75</v>
      </c>
      <c r="G3983" s="49">
        <v>7498900</v>
      </c>
      <c r="H3983" s="48">
        <v>96.527591000000001</v>
      </c>
      <c r="I3983" s="52">
        <f t="shared" si="447"/>
        <v>0.74972886213592238</v>
      </c>
      <c r="J3983" s="52">
        <f t="shared" ca="1" si="448"/>
        <v>1</v>
      </c>
      <c r="K3983" s="48">
        <f t="shared" si="443"/>
        <v>95.54</v>
      </c>
      <c r="L3983" s="48">
        <f t="shared" si="444"/>
        <v>97.04</v>
      </c>
      <c r="M3983" s="48">
        <f t="shared" si="445"/>
        <v>95.19</v>
      </c>
      <c r="N3983" s="48">
        <f t="shared" si="446"/>
        <v>96.53</v>
      </c>
      <c r="O3983" s="49">
        <f t="shared" ca="1" si="449"/>
        <v>7498900</v>
      </c>
    </row>
    <row r="3984" spans="1:15" x14ac:dyDescent="0.25">
      <c r="A3984">
        <v>3969</v>
      </c>
      <c r="B3984" s="93">
        <v>36432</v>
      </c>
      <c r="C3984" s="48">
        <v>128.4375</v>
      </c>
      <c r="D3984" s="48">
        <v>129.125</v>
      </c>
      <c r="E3984" s="48">
        <v>126.75</v>
      </c>
      <c r="F3984" s="48">
        <v>126.8125</v>
      </c>
      <c r="G3984" s="49">
        <v>7580300</v>
      </c>
      <c r="H3984" s="48">
        <v>95.074990999999997</v>
      </c>
      <c r="I3984" s="52">
        <f t="shared" si="447"/>
        <v>0.74972885953671753</v>
      </c>
      <c r="J3984" s="52">
        <f t="shared" ca="1" si="448"/>
        <v>1</v>
      </c>
      <c r="K3984" s="48">
        <f t="shared" ref="K3984:K4047" si="450">ROUND($I3984*C3984,2)</f>
        <v>96.29</v>
      </c>
      <c r="L3984" s="48">
        <f t="shared" ref="L3984:L4047" si="451">ROUND($I3984*D3984,2)</f>
        <v>96.81</v>
      </c>
      <c r="M3984" s="48">
        <f t="shared" ref="M3984:M4047" si="452">ROUND($I3984*E3984,2)</f>
        <v>95.03</v>
      </c>
      <c r="N3984" s="48">
        <f t="shared" ref="N3984:N4047" si="453">ROUND($I3984*F3984,2)</f>
        <v>95.07</v>
      </c>
      <c r="O3984" s="49">
        <f t="shared" ca="1" si="449"/>
        <v>7580300</v>
      </c>
    </row>
    <row r="3985" spans="1:15" x14ac:dyDescent="0.25">
      <c r="A3985">
        <v>3970</v>
      </c>
      <c r="B3985" s="93">
        <v>36431</v>
      </c>
      <c r="C3985" s="48">
        <v>127.9375</v>
      </c>
      <c r="D3985" s="48">
        <v>128.8125</v>
      </c>
      <c r="E3985" s="48">
        <v>125.5625</v>
      </c>
      <c r="F3985" s="48">
        <v>128.343704</v>
      </c>
      <c r="G3985" s="49">
        <v>11063400</v>
      </c>
      <c r="H3985" s="48">
        <v>96.222978999999995</v>
      </c>
      <c r="I3985" s="52">
        <f t="shared" si="447"/>
        <v>0.7497288608718975</v>
      </c>
      <c r="J3985" s="52">
        <f t="shared" ca="1" si="448"/>
        <v>1</v>
      </c>
      <c r="K3985" s="48">
        <f t="shared" si="450"/>
        <v>95.92</v>
      </c>
      <c r="L3985" s="48">
        <f t="shared" si="451"/>
        <v>96.57</v>
      </c>
      <c r="M3985" s="48">
        <f t="shared" si="452"/>
        <v>94.14</v>
      </c>
      <c r="N3985" s="48">
        <f t="shared" si="453"/>
        <v>96.22</v>
      </c>
      <c r="O3985" s="49">
        <f t="shared" ca="1" si="449"/>
        <v>11063400</v>
      </c>
    </row>
    <row r="3986" spans="1:15" x14ac:dyDescent="0.25">
      <c r="A3986">
        <v>3971</v>
      </c>
      <c r="B3986" s="93">
        <v>36430</v>
      </c>
      <c r="C3986" s="48">
        <v>128.75</v>
      </c>
      <c r="D3986" s="48">
        <v>129.75</v>
      </c>
      <c r="E3986" s="48">
        <v>128.281204</v>
      </c>
      <c r="F3986" s="48">
        <v>128.593704</v>
      </c>
      <c r="G3986" s="49">
        <v>6970300</v>
      </c>
      <c r="H3986" s="48">
        <v>96.410410999999996</v>
      </c>
      <c r="I3986" s="52">
        <f t="shared" ref="I3986:I4049" si="454">H3986/F3986</f>
        <v>0.74972885919826993</v>
      </c>
      <c r="J3986" s="52">
        <f t="shared" ref="J3986:J4049" ca="1" si="455">INDEX(OFFSET($T$15,0,0,$S$13+1,1),MATCH(B3986,OFFSET($Q$15,0,0,$S$13+1,1),-1))</f>
        <v>1</v>
      </c>
      <c r="K3986" s="48">
        <f t="shared" si="450"/>
        <v>96.53</v>
      </c>
      <c r="L3986" s="48">
        <f t="shared" si="451"/>
        <v>97.28</v>
      </c>
      <c r="M3986" s="48">
        <f t="shared" si="452"/>
        <v>96.18</v>
      </c>
      <c r="N3986" s="48">
        <f t="shared" si="453"/>
        <v>96.41</v>
      </c>
      <c r="O3986" s="49">
        <f t="shared" ref="O3986:O4049" ca="1" si="456">G3986*J3986</f>
        <v>6970300</v>
      </c>
    </row>
    <row r="3987" spans="1:15" x14ac:dyDescent="0.25">
      <c r="A3987">
        <v>3972</v>
      </c>
      <c r="B3987" s="93">
        <v>36427</v>
      </c>
      <c r="C3987" s="48">
        <v>127.75</v>
      </c>
      <c r="D3987" s="48">
        <v>128.375</v>
      </c>
      <c r="E3987" s="48">
        <v>126.3125</v>
      </c>
      <c r="F3987" s="48">
        <v>127.75</v>
      </c>
      <c r="G3987" s="49">
        <v>13792900</v>
      </c>
      <c r="H3987" s="48">
        <v>95.777861999999999</v>
      </c>
      <c r="I3987" s="52">
        <f t="shared" si="454"/>
        <v>0.74972886105675141</v>
      </c>
      <c r="J3987" s="52">
        <f t="shared" ca="1" si="455"/>
        <v>1</v>
      </c>
      <c r="K3987" s="48">
        <f t="shared" si="450"/>
        <v>95.78</v>
      </c>
      <c r="L3987" s="48">
        <f t="shared" si="451"/>
        <v>96.25</v>
      </c>
      <c r="M3987" s="48">
        <f t="shared" si="452"/>
        <v>94.7</v>
      </c>
      <c r="N3987" s="48">
        <f t="shared" si="453"/>
        <v>95.78</v>
      </c>
      <c r="O3987" s="49">
        <f t="shared" ca="1" si="456"/>
        <v>13792900</v>
      </c>
    </row>
    <row r="3988" spans="1:15" x14ac:dyDescent="0.25">
      <c r="A3988">
        <v>3973</v>
      </c>
      <c r="B3988" s="93">
        <v>36426</v>
      </c>
      <c r="C3988" s="48">
        <v>131.8125</v>
      </c>
      <c r="D3988" s="48">
        <v>131.8125</v>
      </c>
      <c r="E3988" s="48">
        <v>127.625</v>
      </c>
      <c r="F3988" s="48">
        <v>127.875</v>
      </c>
      <c r="G3988" s="49">
        <v>12204100</v>
      </c>
      <c r="H3988" s="48">
        <v>95.871578</v>
      </c>
      <c r="I3988" s="52">
        <f t="shared" si="454"/>
        <v>0.74972886021505381</v>
      </c>
      <c r="J3988" s="52">
        <f t="shared" ca="1" si="455"/>
        <v>1</v>
      </c>
      <c r="K3988" s="48">
        <f t="shared" si="450"/>
        <v>98.82</v>
      </c>
      <c r="L3988" s="48">
        <f t="shared" si="451"/>
        <v>98.82</v>
      </c>
      <c r="M3988" s="48">
        <f t="shared" si="452"/>
        <v>95.68</v>
      </c>
      <c r="N3988" s="48">
        <f t="shared" si="453"/>
        <v>95.87</v>
      </c>
      <c r="O3988" s="49">
        <f t="shared" ca="1" si="456"/>
        <v>12204100</v>
      </c>
    </row>
    <row r="3989" spans="1:15" x14ac:dyDescent="0.25">
      <c r="A3989">
        <v>3974</v>
      </c>
      <c r="B3989" s="93">
        <v>36425</v>
      </c>
      <c r="C3989" s="48">
        <v>131.25</v>
      </c>
      <c r="D3989" s="48">
        <v>131.843704</v>
      </c>
      <c r="E3989" s="48">
        <v>129.75</v>
      </c>
      <c r="F3989" s="48">
        <v>130.60929899999999</v>
      </c>
      <c r="G3989" s="49">
        <v>13009100</v>
      </c>
      <c r="H3989" s="48">
        <v>97.921559999999999</v>
      </c>
      <c r="I3989" s="52">
        <f t="shared" si="454"/>
        <v>0.74972885353285612</v>
      </c>
      <c r="J3989" s="52">
        <f t="shared" ca="1" si="455"/>
        <v>1</v>
      </c>
      <c r="K3989" s="48">
        <f t="shared" si="450"/>
        <v>98.4</v>
      </c>
      <c r="L3989" s="48">
        <f t="shared" si="451"/>
        <v>98.85</v>
      </c>
      <c r="M3989" s="48">
        <f t="shared" si="452"/>
        <v>97.28</v>
      </c>
      <c r="N3989" s="48">
        <f t="shared" si="453"/>
        <v>97.92</v>
      </c>
      <c r="O3989" s="49">
        <f t="shared" ca="1" si="456"/>
        <v>13009100</v>
      </c>
    </row>
    <row r="3990" spans="1:15" x14ac:dyDescent="0.25">
      <c r="A3990">
        <v>3975</v>
      </c>
      <c r="B3990" s="93">
        <v>36424</v>
      </c>
      <c r="C3990" s="48">
        <v>132.25</v>
      </c>
      <c r="D3990" s="48">
        <v>132.468704</v>
      </c>
      <c r="E3990" s="48">
        <v>130.156204</v>
      </c>
      <c r="F3990" s="48">
        <v>130.75</v>
      </c>
      <c r="G3990" s="49">
        <v>9335200</v>
      </c>
      <c r="H3990" s="48">
        <v>98.027047999999994</v>
      </c>
      <c r="I3990" s="52">
        <f t="shared" si="454"/>
        <v>0.7497288565965583</v>
      </c>
      <c r="J3990" s="52">
        <f t="shared" ca="1" si="455"/>
        <v>1</v>
      </c>
      <c r="K3990" s="48">
        <f t="shared" si="450"/>
        <v>99.15</v>
      </c>
      <c r="L3990" s="48">
        <f t="shared" si="451"/>
        <v>99.32</v>
      </c>
      <c r="M3990" s="48">
        <f t="shared" si="452"/>
        <v>97.58</v>
      </c>
      <c r="N3990" s="48">
        <f t="shared" si="453"/>
        <v>98.03</v>
      </c>
      <c r="O3990" s="49">
        <f t="shared" ca="1" si="456"/>
        <v>9335200</v>
      </c>
    </row>
    <row r="3991" spans="1:15" x14ac:dyDescent="0.25">
      <c r="A3991">
        <v>3976</v>
      </c>
      <c r="B3991" s="93">
        <v>36423</v>
      </c>
      <c r="C3991" s="48">
        <v>133.9375</v>
      </c>
      <c r="D3991" s="48">
        <v>134</v>
      </c>
      <c r="E3991" s="48">
        <v>133.093704</v>
      </c>
      <c r="F3991" s="48">
        <v>133.5625</v>
      </c>
      <c r="G3991" s="49">
        <v>2803900</v>
      </c>
      <c r="H3991" s="48">
        <v>100.135661</v>
      </c>
      <c r="I3991" s="52">
        <f t="shared" si="454"/>
        <v>0.74972886102012171</v>
      </c>
      <c r="J3991" s="52">
        <f t="shared" ca="1" si="455"/>
        <v>1</v>
      </c>
      <c r="K3991" s="48">
        <f t="shared" si="450"/>
        <v>100.42</v>
      </c>
      <c r="L3991" s="48">
        <f t="shared" si="451"/>
        <v>100.46</v>
      </c>
      <c r="M3991" s="48">
        <f t="shared" si="452"/>
        <v>99.78</v>
      </c>
      <c r="N3991" s="48">
        <f t="shared" si="453"/>
        <v>100.14</v>
      </c>
      <c r="O3991" s="49">
        <f t="shared" ca="1" si="456"/>
        <v>2803900</v>
      </c>
    </row>
    <row r="3992" spans="1:15" x14ac:dyDescent="0.25">
      <c r="A3992">
        <v>3977</v>
      </c>
      <c r="B3992" s="93">
        <v>36420</v>
      </c>
      <c r="C3992" s="48">
        <v>132.625</v>
      </c>
      <c r="D3992" s="48">
        <v>133.9375</v>
      </c>
      <c r="E3992" s="48">
        <v>132.156204</v>
      </c>
      <c r="F3992" s="48">
        <v>133.75</v>
      </c>
      <c r="G3992" s="49">
        <v>8542300</v>
      </c>
      <c r="H3992" s="48">
        <v>100.276235</v>
      </c>
      <c r="I3992" s="52">
        <f t="shared" si="454"/>
        <v>0.74972885981308413</v>
      </c>
      <c r="J3992" s="52">
        <f t="shared" ca="1" si="455"/>
        <v>1</v>
      </c>
      <c r="K3992" s="48">
        <f t="shared" si="450"/>
        <v>99.43</v>
      </c>
      <c r="L3992" s="48">
        <f t="shared" si="451"/>
        <v>100.42</v>
      </c>
      <c r="M3992" s="48">
        <f t="shared" si="452"/>
        <v>99.08</v>
      </c>
      <c r="N3992" s="48">
        <f t="shared" si="453"/>
        <v>100.28</v>
      </c>
      <c r="O3992" s="49">
        <f t="shared" ca="1" si="456"/>
        <v>8542300</v>
      </c>
    </row>
    <row r="3993" spans="1:15" x14ac:dyDescent="0.25">
      <c r="A3993">
        <v>3978</v>
      </c>
      <c r="B3993" s="93">
        <v>36419</v>
      </c>
      <c r="C3993" s="48">
        <v>132.5</v>
      </c>
      <c r="D3993" s="48">
        <v>132.8125</v>
      </c>
      <c r="E3993" s="48">
        <v>130.3125</v>
      </c>
      <c r="F3993" s="48">
        <v>132.45309399999999</v>
      </c>
      <c r="G3993" s="49">
        <v>15377600</v>
      </c>
      <c r="H3993" s="48">
        <v>99.025007000000002</v>
      </c>
      <c r="I3993" s="52">
        <f t="shared" si="454"/>
        <v>0.74762320765417534</v>
      </c>
      <c r="J3993" s="52">
        <f t="shared" ca="1" si="455"/>
        <v>1</v>
      </c>
      <c r="K3993" s="48">
        <f t="shared" si="450"/>
        <v>99.06</v>
      </c>
      <c r="L3993" s="48">
        <f t="shared" si="451"/>
        <v>99.29</v>
      </c>
      <c r="M3993" s="48">
        <f t="shared" si="452"/>
        <v>97.42</v>
      </c>
      <c r="N3993" s="48">
        <f t="shared" si="453"/>
        <v>99.03</v>
      </c>
      <c r="O3993" s="49">
        <f t="shared" ca="1" si="456"/>
        <v>15377600</v>
      </c>
    </row>
    <row r="3994" spans="1:15" x14ac:dyDescent="0.25">
      <c r="A3994">
        <v>3979</v>
      </c>
      <c r="B3994" s="93">
        <v>36418</v>
      </c>
      <c r="C3994" s="48">
        <v>135.4375</v>
      </c>
      <c r="D3994" s="48">
        <v>135.4375</v>
      </c>
      <c r="E3994" s="48">
        <v>131.875</v>
      </c>
      <c r="F3994" s="48">
        <v>131.9375</v>
      </c>
      <c r="G3994" s="49">
        <v>6984500</v>
      </c>
      <c r="H3994" s="48">
        <v>98.639537000000004</v>
      </c>
      <c r="I3994" s="52">
        <f t="shared" si="454"/>
        <v>0.74762320795831361</v>
      </c>
      <c r="J3994" s="52">
        <f t="shared" ca="1" si="455"/>
        <v>1</v>
      </c>
      <c r="K3994" s="48">
        <f t="shared" si="450"/>
        <v>101.26</v>
      </c>
      <c r="L3994" s="48">
        <f t="shared" si="451"/>
        <v>101.26</v>
      </c>
      <c r="M3994" s="48">
        <f t="shared" si="452"/>
        <v>98.59</v>
      </c>
      <c r="N3994" s="48">
        <f t="shared" si="453"/>
        <v>98.64</v>
      </c>
      <c r="O3994" s="49">
        <f t="shared" ca="1" si="456"/>
        <v>6984500</v>
      </c>
    </row>
    <row r="3995" spans="1:15" x14ac:dyDescent="0.25">
      <c r="A3995">
        <v>3980</v>
      </c>
      <c r="B3995" s="93">
        <v>36417</v>
      </c>
      <c r="C3995" s="48">
        <v>134.0625</v>
      </c>
      <c r="D3995" s="48">
        <v>134.5625</v>
      </c>
      <c r="E3995" s="48">
        <v>133.375</v>
      </c>
      <c r="F3995" s="48">
        <v>134.0625</v>
      </c>
      <c r="G3995" s="49">
        <v>3736000</v>
      </c>
      <c r="H3995" s="48">
        <v>100.228236</v>
      </c>
      <c r="I3995" s="52">
        <f t="shared" si="454"/>
        <v>0.74762320559440554</v>
      </c>
      <c r="J3995" s="52">
        <f t="shared" ca="1" si="455"/>
        <v>1</v>
      </c>
      <c r="K3995" s="48">
        <f t="shared" si="450"/>
        <v>100.23</v>
      </c>
      <c r="L3995" s="48">
        <f t="shared" si="451"/>
        <v>100.6</v>
      </c>
      <c r="M3995" s="48">
        <f t="shared" si="452"/>
        <v>99.71</v>
      </c>
      <c r="N3995" s="48">
        <f t="shared" si="453"/>
        <v>100.23</v>
      </c>
      <c r="O3995" s="49">
        <f t="shared" ca="1" si="456"/>
        <v>3736000</v>
      </c>
    </row>
    <row r="3996" spans="1:15" x14ac:dyDescent="0.25">
      <c r="A3996">
        <v>3981</v>
      </c>
      <c r="B3996" s="93">
        <v>36416</v>
      </c>
      <c r="C3996" s="48">
        <v>135.125</v>
      </c>
      <c r="D3996" s="48">
        <v>135.468704</v>
      </c>
      <c r="E3996" s="48">
        <v>134.5</v>
      </c>
      <c r="F3996" s="48">
        <v>134.95309399999999</v>
      </c>
      <c r="G3996" s="49">
        <v>2320500</v>
      </c>
      <c r="H3996" s="48">
        <v>100.894065</v>
      </c>
      <c r="I3996" s="52">
        <f t="shared" si="454"/>
        <v>0.74762320751238209</v>
      </c>
      <c r="J3996" s="52">
        <f t="shared" ca="1" si="455"/>
        <v>1</v>
      </c>
      <c r="K3996" s="48">
        <f t="shared" si="450"/>
        <v>101.02</v>
      </c>
      <c r="L3996" s="48">
        <f t="shared" si="451"/>
        <v>101.28</v>
      </c>
      <c r="M3996" s="48">
        <f t="shared" si="452"/>
        <v>100.56</v>
      </c>
      <c r="N3996" s="48">
        <f t="shared" si="453"/>
        <v>100.89</v>
      </c>
      <c r="O3996" s="49">
        <f t="shared" ca="1" si="456"/>
        <v>2320500</v>
      </c>
    </row>
    <row r="3997" spans="1:15" x14ac:dyDescent="0.25">
      <c r="A3997">
        <v>3982</v>
      </c>
      <c r="B3997" s="93">
        <v>36413</v>
      </c>
      <c r="C3997" s="48">
        <v>136.25</v>
      </c>
      <c r="D3997" s="48">
        <v>136.35929899999999</v>
      </c>
      <c r="E3997" s="48">
        <v>134.9375</v>
      </c>
      <c r="F3997" s="48">
        <v>135.875</v>
      </c>
      <c r="G3997" s="49">
        <v>2934500</v>
      </c>
      <c r="H3997" s="48">
        <v>101.583303</v>
      </c>
      <c r="I3997" s="52">
        <f t="shared" si="454"/>
        <v>0.74762320515179392</v>
      </c>
      <c r="J3997" s="52">
        <f t="shared" ca="1" si="455"/>
        <v>1</v>
      </c>
      <c r="K3997" s="48">
        <f t="shared" si="450"/>
        <v>101.86</v>
      </c>
      <c r="L3997" s="48">
        <f t="shared" si="451"/>
        <v>101.95</v>
      </c>
      <c r="M3997" s="48">
        <f t="shared" si="452"/>
        <v>100.88</v>
      </c>
      <c r="N3997" s="48">
        <f t="shared" si="453"/>
        <v>101.58</v>
      </c>
      <c r="O3997" s="49">
        <f t="shared" ca="1" si="456"/>
        <v>2934500</v>
      </c>
    </row>
    <row r="3998" spans="1:15" x14ac:dyDescent="0.25">
      <c r="A3998">
        <v>3983</v>
      </c>
      <c r="B3998" s="93">
        <v>36412</v>
      </c>
      <c r="C3998" s="48">
        <v>134.75</v>
      </c>
      <c r="D3998" s="48">
        <v>135.25</v>
      </c>
      <c r="E3998" s="48">
        <v>133.6875</v>
      </c>
      <c r="F3998" s="48">
        <v>134.75</v>
      </c>
      <c r="G3998" s="49">
        <v>6177800</v>
      </c>
      <c r="H3998" s="48">
        <v>100.742227</v>
      </c>
      <c r="I3998" s="52">
        <f t="shared" si="454"/>
        <v>0.74762320593692022</v>
      </c>
      <c r="J3998" s="52">
        <f t="shared" ca="1" si="455"/>
        <v>1</v>
      </c>
      <c r="K3998" s="48">
        <f t="shared" si="450"/>
        <v>100.74</v>
      </c>
      <c r="L3998" s="48">
        <f t="shared" si="451"/>
        <v>101.12</v>
      </c>
      <c r="M3998" s="48">
        <f t="shared" si="452"/>
        <v>99.95</v>
      </c>
      <c r="N3998" s="48">
        <f t="shared" si="453"/>
        <v>100.74</v>
      </c>
      <c r="O3998" s="49">
        <f t="shared" ca="1" si="456"/>
        <v>6177800</v>
      </c>
    </row>
    <row r="3999" spans="1:15" x14ac:dyDescent="0.25">
      <c r="A3999">
        <v>3984</v>
      </c>
      <c r="B3999" s="93">
        <v>36411</v>
      </c>
      <c r="C3999" s="48">
        <v>134.843704</v>
      </c>
      <c r="D3999" s="48">
        <v>136.0625</v>
      </c>
      <c r="E3999" s="48">
        <v>134.031204</v>
      </c>
      <c r="F3999" s="48">
        <v>134.8125</v>
      </c>
      <c r="G3999" s="49">
        <v>6159600</v>
      </c>
      <c r="H3999" s="48">
        <v>100.78895300000001</v>
      </c>
      <c r="I3999" s="52">
        <f t="shared" si="454"/>
        <v>0.74762320259619852</v>
      </c>
      <c r="J3999" s="52">
        <f t="shared" ca="1" si="455"/>
        <v>1</v>
      </c>
      <c r="K3999" s="48">
        <f t="shared" si="450"/>
        <v>100.81</v>
      </c>
      <c r="L3999" s="48">
        <f t="shared" si="451"/>
        <v>101.72</v>
      </c>
      <c r="M3999" s="48">
        <f t="shared" si="452"/>
        <v>100.2</v>
      </c>
      <c r="N3999" s="48">
        <f t="shared" si="453"/>
        <v>100.79</v>
      </c>
      <c r="O3999" s="49">
        <f t="shared" ca="1" si="456"/>
        <v>6159600</v>
      </c>
    </row>
    <row r="4000" spans="1:15" x14ac:dyDescent="0.25">
      <c r="A4000">
        <v>3985</v>
      </c>
      <c r="B4000" s="93">
        <v>36410</v>
      </c>
      <c r="C4000" s="48">
        <v>136.0625</v>
      </c>
      <c r="D4000" s="48">
        <v>136.625</v>
      </c>
      <c r="E4000" s="48">
        <v>135.218704</v>
      </c>
      <c r="F4000" s="48">
        <v>135.468704</v>
      </c>
      <c r="G4000" s="49">
        <v>4560800</v>
      </c>
      <c r="H4000" s="48">
        <v>101.27954699999999</v>
      </c>
      <c r="I4000" s="52">
        <f t="shared" si="454"/>
        <v>0.7476232074974305</v>
      </c>
      <c r="J4000" s="52">
        <f t="shared" ca="1" si="455"/>
        <v>1</v>
      </c>
      <c r="K4000" s="48">
        <f t="shared" si="450"/>
        <v>101.72</v>
      </c>
      <c r="L4000" s="48">
        <f t="shared" si="451"/>
        <v>102.14</v>
      </c>
      <c r="M4000" s="48">
        <f t="shared" si="452"/>
        <v>101.09</v>
      </c>
      <c r="N4000" s="48">
        <f t="shared" si="453"/>
        <v>101.28</v>
      </c>
      <c r="O4000" s="49">
        <f t="shared" ca="1" si="456"/>
        <v>4560800</v>
      </c>
    </row>
    <row r="4001" spans="1:15" x14ac:dyDescent="0.25">
      <c r="A4001">
        <v>3986</v>
      </c>
      <c r="B4001" s="93">
        <v>36406</v>
      </c>
      <c r="C4001" s="48">
        <v>134.875</v>
      </c>
      <c r="D4001" s="48">
        <v>136.5</v>
      </c>
      <c r="E4001" s="48">
        <v>134.6875</v>
      </c>
      <c r="F4001" s="48">
        <v>135.968704</v>
      </c>
      <c r="G4001" s="49">
        <v>9160800</v>
      </c>
      <c r="H4001" s="48">
        <v>101.653358</v>
      </c>
      <c r="I4001" s="52">
        <f t="shared" si="454"/>
        <v>0.74762320305707997</v>
      </c>
      <c r="J4001" s="52">
        <f t="shared" ca="1" si="455"/>
        <v>1</v>
      </c>
      <c r="K4001" s="48">
        <f t="shared" si="450"/>
        <v>100.84</v>
      </c>
      <c r="L4001" s="48">
        <f t="shared" si="451"/>
        <v>102.05</v>
      </c>
      <c r="M4001" s="48">
        <f t="shared" si="452"/>
        <v>100.7</v>
      </c>
      <c r="N4001" s="48">
        <f t="shared" si="453"/>
        <v>101.65</v>
      </c>
      <c r="O4001" s="49">
        <f t="shared" ca="1" si="456"/>
        <v>9160800</v>
      </c>
    </row>
    <row r="4002" spans="1:15" x14ac:dyDescent="0.25">
      <c r="A4002">
        <v>3987</v>
      </c>
      <c r="B4002" s="93">
        <v>36405</v>
      </c>
      <c r="C4002" s="48">
        <v>132.125</v>
      </c>
      <c r="D4002" s="48">
        <v>132.67179899999999</v>
      </c>
      <c r="E4002" s="48">
        <v>130.656204</v>
      </c>
      <c r="F4002" s="48">
        <v>132.10929899999999</v>
      </c>
      <c r="G4002" s="49">
        <v>10896300</v>
      </c>
      <c r="H4002" s="48">
        <v>98.767977000000002</v>
      </c>
      <c r="I4002" s="52">
        <f t="shared" si="454"/>
        <v>0.74762320099813717</v>
      </c>
      <c r="J4002" s="52">
        <f t="shared" ca="1" si="455"/>
        <v>1</v>
      </c>
      <c r="K4002" s="48">
        <f t="shared" si="450"/>
        <v>98.78</v>
      </c>
      <c r="L4002" s="48">
        <f t="shared" si="451"/>
        <v>99.19</v>
      </c>
      <c r="M4002" s="48">
        <f t="shared" si="452"/>
        <v>97.68</v>
      </c>
      <c r="N4002" s="48">
        <f t="shared" si="453"/>
        <v>98.77</v>
      </c>
      <c r="O4002" s="49">
        <f t="shared" ca="1" si="456"/>
        <v>10896300</v>
      </c>
    </row>
    <row r="4003" spans="1:15" x14ac:dyDescent="0.25">
      <c r="A4003">
        <v>3988</v>
      </c>
      <c r="B4003" s="93">
        <v>36404</v>
      </c>
      <c r="C4003" s="48">
        <v>132.9375</v>
      </c>
      <c r="D4003" s="48">
        <v>133.73429899999999</v>
      </c>
      <c r="E4003" s="48">
        <v>132.3125</v>
      </c>
      <c r="F4003" s="48">
        <v>133.6875</v>
      </c>
      <c r="G4003" s="49">
        <v>6863900</v>
      </c>
      <c r="H4003" s="48">
        <v>99.947877000000005</v>
      </c>
      <c r="I4003" s="52">
        <f t="shared" si="454"/>
        <v>0.74762320336605892</v>
      </c>
      <c r="J4003" s="52">
        <f t="shared" ca="1" si="455"/>
        <v>1</v>
      </c>
      <c r="K4003" s="48">
        <f t="shared" si="450"/>
        <v>99.39</v>
      </c>
      <c r="L4003" s="48">
        <f t="shared" si="451"/>
        <v>99.98</v>
      </c>
      <c r="M4003" s="48">
        <f t="shared" si="452"/>
        <v>98.92</v>
      </c>
      <c r="N4003" s="48">
        <f t="shared" si="453"/>
        <v>99.95</v>
      </c>
      <c r="O4003" s="49">
        <f t="shared" ca="1" si="456"/>
        <v>6863900</v>
      </c>
    </row>
    <row r="4004" spans="1:15" x14ac:dyDescent="0.25">
      <c r="A4004">
        <v>3989</v>
      </c>
      <c r="B4004" s="93">
        <v>36403</v>
      </c>
      <c r="C4004" s="48">
        <v>132.9375</v>
      </c>
      <c r="D4004" s="48">
        <v>133.75</v>
      </c>
      <c r="E4004" s="48">
        <v>130.875</v>
      </c>
      <c r="F4004" s="48">
        <v>132.0625</v>
      </c>
      <c r="G4004" s="49">
        <v>11453700</v>
      </c>
      <c r="H4004" s="48">
        <v>98.732990000000001</v>
      </c>
      <c r="I4004" s="52">
        <f t="shared" si="454"/>
        <v>0.74762320870799814</v>
      </c>
      <c r="J4004" s="52">
        <f t="shared" ca="1" si="455"/>
        <v>1</v>
      </c>
      <c r="K4004" s="48">
        <f t="shared" si="450"/>
        <v>99.39</v>
      </c>
      <c r="L4004" s="48">
        <f t="shared" si="451"/>
        <v>99.99</v>
      </c>
      <c r="M4004" s="48">
        <f t="shared" si="452"/>
        <v>97.85</v>
      </c>
      <c r="N4004" s="48">
        <f t="shared" si="453"/>
        <v>98.73</v>
      </c>
      <c r="O4004" s="49">
        <f t="shared" ca="1" si="456"/>
        <v>11453700</v>
      </c>
    </row>
    <row r="4005" spans="1:15" x14ac:dyDescent="0.25">
      <c r="A4005">
        <v>3990</v>
      </c>
      <c r="B4005" s="93">
        <v>36402</v>
      </c>
      <c r="C4005" s="48">
        <v>135.343704</v>
      </c>
      <c r="D4005" s="48">
        <v>135.5</v>
      </c>
      <c r="E4005" s="48">
        <v>132</v>
      </c>
      <c r="F4005" s="48">
        <v>132.5625</v>
      </c>
      <c r="G4005" s="49">
        <v>4652000</v>
      </c>
      <c r="H4005" s="48">
        <v>99.106801000000004</v>
      </c>
      <c r="I4005" s="52">
        <f t="shared" si="454"/>
        <v>0.74762320414898631</v>
      </c>
      <c r="J4005" s="52">
        <f t="shared" ca="1" si="455"/>
        <v>1</v>
      </c>
      <c r="K4005" s="48">
        <f t="shared" si="450"/>
        <v>101.19</v>
      </c>
      <c r="L4005" s="48">
        <f t="shared" si="451"/>
        <v>101.3</v>
      </c>
      <c r="M4005" s="48">
        <f t="shared" si="452"/>
        <v>98.69</v>
      </c>
      <c r="N4005" s="48">
        <f t="shared" si="453"/>
        <v>99.11</v>
      </c>
      <c r="O4005" s="49">
        <f t="shared" ca="1" si="456"/>
        <v>4652000</v>
      </c>
    </row>
    <row r="4006" spans="1:15" x14ac:dyDescent="0.25">
      <c r="A4006">
        <v>3991</v>
      </c>
      <c r="B4006" s="93">
        <v>36399</v>
      </c>
      <c r="C4006" s="48">
        <v>136.875</v>
      </c>
      <c r="D4006" s="48">
        <v>137.0625</v>
      </c>
      <c r="E4006" s="48">
        <v>135.0625</v>
      </c>
      <c r="F4006" s="48">
        <v>135.0625</v>
      </c>
      <c r="G4006" s="49">
        <v>6247400</v>
      </c>
      <c r="H4006" s="48">
        <v>100.975859</v>
      </c>
      <c r="I4006" s="52">
        <f t="shared" si="454"/>
        <v>0.74762320407218885</v>
      </c>
      <c r="J4006" s="52">
        <f t="shared" ca="1" si="455"/>
        <v>1</v>
      </c>
      <c r="K4006" s="48">
        <f t="shared" si="450"/>
        <v>102.33</v>
      </c>
      <c r="L4006" s="48">
        <f t="shared" si="451"/>
        <v>102.47</v>
      </c>
      <c r="M4006" s="48">
        <f t="shared" si="452"/>
        <v>100.98</v>
      </c>
      <c r="N4006" s="48">
        <f t="shared" si="453"/>
        <v>100.98</v>
      </c>
      <c r="O4006" s="49">
        <f t="shared" ca="1" si="456"/>
        <v>6247400</v>
      </c>
    </row>
    <row r="4007" spans="1:15" x14ac:dyDescent="0.25">
      <c r="A4007">
        <v>3992</v>
      </c>
      <c r="B4007" s="93">
        <v>36398</v>
      </c>
      <c r="C4007" s="48">
        <v>138.281204</v>
      </c>
      <c r="D4007" s="48">
        <v>138.42179899999999</v>
      </c>
      <c r="E4007" s="48">
        <v>136.5</v>
      </c>
      <c r="F4007" s="48">
        <v>136.718704</v>
      </c>
      <c r="G4007" s="49">
        <v>4322300</v>
      </c>
      <c r="H4007" s="48">
        <v>102.21407600000001</v>
      </c>
      <c r="I4007" s="52">
        <f t="shared" si="454"/>
        <v>0.74762320742888266</v>
      </c>
      <c r="J4007" s="52">
        <f t="shared" ca="1" si="455"/>
        <v>1</v>
      </c>
      <c r="K4007" s="48">
        <f t="shared" si="450"/>
        <v>103.38</v>
      </c>
      <c r="L4007" s="48">
        <f t="shared" si="451"/>
        <v>103.49</v>
      </c>
      <c r="M4007" s="48">
        <f t="shared" si="452"/>
        <v>102.05</v>
      </c>
      <c r="N4007" s="48">
        <f t="shared" si="453"/>
        <v>102.21</v>
      </c>
      <c r="O4007" s="49">
        <f t="shared" ca="1" si="456"/>
        <v>4322300</v>
      </c>
    </row>
    <row r="4008" spans="1:15" x14ac:dyDescent="0.25">
      <c r="A4008">
        <v>3993</v>
      </c>
      <c r="B4008" s="93">
        <v>36397</v>
      </c>
      <c r="C4008" s="48">
        <v>137.1875</v>
      </c>
      <c r="D4008" s="48">
        <v>138.781204</v>
      </c>
      <c r="E4008" s="48">
        <v>136.156204</v>
      </c>
      <c r="F4008" s="48">
        <v>138.375</v>
      </c>
      <c r="G4008" s="49">
        <v>6005300</v>
      </c>
      <c r="H4008" s="48">
        <v>103.452361</v>
      </c>
      <c r="I4008" s="52">
        <f t="shared" si="454"/>
        <v>0.74762320505871727</v>
      </c>
      <c r="J4008" s="52">
        <f t="shared" ca="1" si="455"/>
        <v>1</v>
      </c>
      <c r="K4008" s="48">
        <f t="shared" si="450"/>
        <v>102.56</v>
      </c>
      <c r="L4008" s="48">
        <f t="shared" si="451"/>
        <v>103.76</v>
      </c>
      <c r="M4008" s="48">
        <f t="shared" si="452"/>
        <v>101.79</v>
      </c>
      <c r="N4008" s="48">
        <f t="shared" si="453"/>
        <v>103.45</v>
      </c>
      <c r="O4008" s="49">
        <f t="shared" ca="1" si="456"/>
        <v>6005300</v>
      </c>
    </row>
    <row r="4009" spans="1:15" x14ac:dyDescent="0.25">
      <c r="A4009">
        <v>3994</v>
      </c>
      <c r="B4009" s="93">
        <v>36396</v>
      </c>
      <c r="C4009" s="48">
        <v>136.0625</v>
      </c>
      <c r="D4009" s="48">
        <v>137.968704</v>
      </c>
      <c r="E4009" s="48">
        <v>135.375</v>
      </c>
      <c r="F4009" s="48">
        <v>136.968704</v>
      </c>
      <c r="G4009" s="49">
        <v>9279500</v>
      </c>
      <c r="H4009" s="48">
        <v>102.400982</v>
      </c>
      <c r="I4009" s="52">
        <f t="shared" si="454"/>
        <v>0.7476232088755107</v>
      </c>
      <c r="J4009" s="52">
        <f t="shared" ca="1" si="455"/>
        <v>1</v>
      </c>
      <c r="K4009" s="48">
        <f t="shared" si="450"/>
        <v>101.72</v>
      </c>
      <c r="L4009" s="48">
        <f t="shared" si="451"/>
        <v>103.15</v>
      </c>
      <c r="M4009" s="48">
        <f t="shared" si="452"/>
        <v>101.21</v>
      </c>
      <c r="N4009" s="48">
        <f t="shared" si="453"/>
        <v>102.4</v>
      </c>
      <c r="O4009" s="49">
        <f t="shared" ca="1" si="456"/>
        <v>9279500</v>
      </c>
    </row>
    <row r="4010" spans="1:15" x14ac:dyDescent="0.25">
      <c r="A4010">
        <v>3995</v>
      </c>
      <c r="B4010" s="93">
        <v>36395</v>
      </c>
      <c r="C4010" s="48">
        <v>134.8125</v>
      </c>
      <c r="D4010" s="48">
        <v>136.54679899999999</v>
      </c>
      <c r="E4010" s="48">
        <v>134.656204</v>
      </c>
      <c r="F4010" s="48">
        <v>136.468704</v>
      </c>
      <c r="G4010" s="49">
        <v>5637800</v>
      </c>
      <c r="H4010" s="48">
        <v>102.02717</v>
      </c>
      <c r="I4010" s="52">
        <f t="shared" si="454"/>
        <v>0.7476232059769542</v>
      </c>
      <c r="J4010" s="52">
        <f t="shared" ca="1" si="455"/>
        <v>1</v>
      </c>
      <c r="K4010" s="48">
        <f t="shared" si="450"/>
        <v>100.79</v>
      </c>
      <c r="L4010" s="48">
        <f t="shared" si="451"/>
        <v>102.09</v>
      </c>
      <c r="M4010" s="48">
        <f t="shared" si="452"/>
        <v>100.67</v>
      </c>
      <c r="N4010" s="48">
        <f t="shared" si="453"/>
        <v>102.03</v>
      </c>
      <c r="O4010" s="49">
        <f t="shared" ca="1" si="456"/>
        <v>5637800</v>
      </c>
    </row>
    <row r="4011" spans="1:15" x14ac:dyDescent="0.25">
      <c r="A4011">
        <v>3996</v>
      </c>
      <c r="B4011" s="93">
        <v>36392</v>
      </c>
      <c r="C4011" s="48">
        <v>133.0625</v>
      </c>
      <c r="D4011" s="48">
        <v>134.125</v>
      </c>
      <c r="E4011" s="48">
        <v>132.6875</v>
      </c>
      <c r="F4011" s="48">
        <v>133.906204</v>
      </c>
      <c r="G4011" s="49">
        <v>3663700</v>
      </c>
      <c r="H4011" s="48">
        <v>100.111386</v>
      </c>
      <c r="I4011" s="52">
        <f t="shared" si="454"/>
        <v>0.74762320945189364</v>
      </c>
      <c r="J4011" s="52">
        <f t="shared" ca="1" si="455"/>
        <v>1</v>
      </c>
      <c r="K4011" s="48">
        <f t="shared" si="450"/>
        <v>99.48</v>
      </c>
      <c r="L4011" s="48">
        <f t="shared" si="451"/>
        <v>100.27</v>
      </c>
      <c r="M4011" s="48">
        <f t="shared" si="452"/>
        <v>99.2</v>
      </c>
      <c r="N4011" s="48">
        <f t="shared" si="453"/>
        <v>100.11</v>
      </c>
      <c r="O4011" s="49">
        <f t="shared" ca="1" si="456"/>
        <v>3663700</v>
      </c>
    </row>
    <row r="4012" spans="1:15" x14ac:dyDescent="0.25">
      <c r="A4012">
        <v>3997</v>
      </c>
      <c r="B4012" s="93">
        <v>36391</v>
      </c>
      <c r="C4012" s="48">
        <v>132.375</v>
      </c>
      <c r="D4012" s="48">
        <v>133.23429899999999</v>
      </c>
      <c r="E4012" s="48">
        <v>131.6875</v>
      </c>
      <c r="F4012" s="48">
        <v>132.5625</v>
      </c>
      <c r="G4012" s="49">
        <v>6448100</v>
      </c>
      <c r="H4012" s="48">
        <v>99.106801000000004</v>
      </c>
      <c r="I4012" s="52">
        <f t="shared" si="454"/>
        <v>0.74762320414898631</v>
      </c>
      <c r="J4012" s="52">
        <f t="shared" ca="1" si="455"/>
        <v>1</v>
      </c>
      <c r="K4012" s="48">
        <f t="shared" si="450"/>
        <v>98.97</v>
      </c>
      <c r="L4012" s="48">
        <f t="shared" si="451"/>
        <v>99.61</v>
      </c>
      <c r="M4012" s="48">
        <f t="shared" si="452"/>
        <v>98.45</v>
      </c>
      <c r="N4012" s="48">
        <f t="shared" si="453"/>
        <v>99.11</v>
      </c>
      <c r="O4012" s="49">
        <f t="shared" ca="1" si="456"/>
        <v>6448100</v>
      </c>
    </row>
    <row r="4013" spans="1:15" x14ac:dyDescent="0.25">
      <c r="A4013">
        <v>3998</v>
      </c>
      <c r="B4013" s="93">
        <v>36390</v>
      </c>
      <c r="C4013" s="48">
        <v>134.20309399999999</v>
      </c>
      <c r="D4013" s="48">
        <v>134.375</v>
      </c>
      <c r="E4013" s="48">
        <v>133.25</v>
      </c>
      <c r="F4013" s="48">
        <v>133.656204</v>
      </c>
      <c r="G4013" s="49">
        <v>4355500</v>
      </c>
      <c r="H4013" s="48">
        <v>99.924480000000003</v>
      </c>
      <c r="I4013" s="52">
        <f t="shared" si="454"/>
        <v>0.7476232079731967</v>
      </c>
      <c r="J4013" s="52">
        <f t="shared" ca="1" si="455"/>
        <v>1</v>
      </c>
      <c r="K4013" s="48">
        <f t="shared" si="450"/>
        <v>100.33</v>
      </c>
      <c r="L4013" s="48">
        <f t="shared" si="451"/>
        <v>100.46</v>
      </c>
      <c r="M4013" s="48">
        <f t="shared" si="452"/>
        <v>99.62</v>
      </c>
      <c r="N4013" s="48">
        <f t="shared" si="453"/>
        <v>99.92</v>
      </c>
      <c r="O4013" s="49">
        <f t="shared" ca="1" si="456"/>
        <v>4355500</v>
      </c>
    </row>
    <row r="4014" spans="1:15" x14ac:dyDescent="0.25">
      <c r="A4014">
        <v>3999</v>
      </c>
      <c r="B4014" s="93">
        <v>36389</v>
      </c>
      <c r="C4014" s="48">
        <v>134.4375</v>
      </c>
      <c r="D4014" s="48">
        <v>134.843704</v>
      </c>
      <c r="E4014" s="48">
        <v>133.125</v>
      </c>
      <c r="F4014" s="48">
        <v>134.625</v>
      </c>
      <c r="G4014" s="49">
        <v>4808000</v>
      </c>
      <c r="H4014" s="48">
        <v>100.648774</v>
      </c>
      <c r="I4014" s="52">
        <f t="shared" si="454"/>
        <v>0.74762320519962866</v>
      </c>
      <c r="J4014" s="52">
        <f t="shared" ca="1" si="455"/>
        <v>1</v>
      </c>
      <c r="K4014" s="48">
        <f t="shared" si="450"/>
        <v>100.51</v>
      </c>
      <c r="L4014" s="48">
        <f t="shared" si="451"/>
        <v>100.81</v>
      </c>
      <c r="M4014" s="48">
        <f t="shared" si="452"/>
        <v>99.53</v>
      </c>
      <c r="N4014" s="48">
        <f t="shared" si="453"/>
        <v>100.65</v>
      </c>
      <c r="O4014" s="49">
        <f t="shared" ca="1" si="456"/>
        <v>4808000</v>
      </c>
    </row>
    <row r="4015" spans="1:15" x14ac:dyDescent="0.25">
      <c r="A4015">
        <v>4000</v>
      </c>
      <c r="B4015" s="93">
        <v>36388</v>
      </c>
      <c r="C4015" s="48">
        <v>133.125</v>
      </c>
      <c r="D4015" s="48">
        <v>133.968704</v>
      </c>
      <c r="E4015" s="48">
        <v>132.25</v>
      </c>
      <c r="F4015" s="48">
        <v>133.75</v>
      </c>
      <c r="G4015" s="49">
        <v>3927000</v>
      </c>
      <c r="H4015" s="48">
        <v>99.994603999999995</v>
      </c>
      <c r="I4015" s="52">
        <f t="shared" si="454"/>
        <v>0.74762320747663547</v>
      </c>
      <c r="J4015" s="52">
        <f t="shared" ca="1" si="455"/>
        <v>1</v>
      </c>
      <c r="K4015" s="48">
        <f t="shared" si="450"/>
        <v>99.53</v>
      </c>
      <c r="L4015" s="48">
        <f t="shared" si="451"/>
        <v>100.16</v>
      </c>
      <c r="M4015" s="48">
        <f t="shared" si="452"/>
        <v>98.87</v>
      </c>
      <c r="N4015" s="48">
        <f t="shared" si="453"/>
        <v>99.99</v>
      </c>
      <c r="O4015" s="49">
        <f t="shared" ca="1" si="456"/>
        <v>3927000</v>
      </c>
    </row>
    <row r="4016" spans="1:15" x14ac:dyDescent="0.25">
      <c r="A4016">
        <v>4001</v>
      </c>
      <c r="B4016" s="93">
        <v>36385</v>
      </c>
      <c r="C4016" s="48">
        <v>131.625</v>
      </c>
      <c r="D4016" s="48">
        <v>133.25</v>
      </c>
      <c r="E4016" s="48">
        <v>131.125</v>
      </c>
      <c r="F4016" s="48">
        <v>133.156204</v>
      </c>
      <c r="G4016" s="49">
        <v>5857700</v>
      </c>
      <c r="H4016" s="48">
        <v>99.550668000000002</v>
      </c>
      <c r="I4016" s="52">
        <f t="shared" si="454"/>
        <v>0.74762320499914525</v>
      </c>
      <c r="J4016" s="52">
        <f t="shared" ca="1" si="455"/>
        <v>1</v>
      </c>
      <c r="K4016" s="48">
        <f t="shared" si="450"/>
        <v>98.41</v>
      </c>
      <c r="L4016" s="48">
        <f t="shared" si="451"/>
        <v>99.62</v>
      </c>
      <c r="M4016" s="48">
        <f t="shared" si="452"/>
        <v>98.03</v>
      </c>
      <c r="N4016" s="48">
        <f t="shared" si="453"/>
        <v>99.55</v>
      </c>
      <c r="O4016" s="49">
        <f t="shared" ca="1" si="456"/>
        <v>5857700</v>
      </c>
    </row>
    <row r="4017" spans="1:15" x14ac:dyDescent="0.25">
      <c r="A4017">
        <v>4002</v>
      </c>
      <c r="B4017" s="93">
        <v>36384</v>
      </c>
      <c r="C4017" s="48">
        <v>130.6875</v>
      </c>
      <c r="D4017" s="48">
        <v>131.8125</v>
      </c>
      <c r="E4017" s="48">
        <v>129.906204</v>
      </c>
      <c r="F4017" s="48">
        <v>130.14059399999999</v>
      </c>
      <c r="G4017" s="49">
        <v>7036800</v>
      </c>
      <c r="H4017" s="48">
        <v>97.296127999999996</v>
      </c>
      <c r="I4017" s="52">
        <f t="shared" si="454"/>
        <v>0.74762320510078506</v>
      </c>
      <c r="J4017" s="52">
        <f t="shared" ca="1" si="455"/>
        <v>1</v>
      </c>
      <c r="K4017" s="48">
        <f t="shared" si="450"/>
        <v>97.71</v>
      </c>
      <c r="L4017" s="48">
        <f t="shared" si="451"/>
        <v>98.55</v>
      </c>
      <c r="M4017" s="48">
        <f t="shared" si="452"/>
        <v>97.12</v>
      </c>
      <c r="N4017" s="48">
        <f t="shared" si="453"/>
        <v>97.3</v>
      </c>
      <c r="O4017" s="49">
        <f t="shared" ca="1" si="456"/>
        <v>7036800</v>
      </c>
    </row>
    <row r="4018" spans="1:15" x14ac:dyDescent="0.25">
      <c r="A4018">
        <v>4003</v>
      </c>
      <c r="B4018" s="93">
        <v>36383</v>
      </c>
      <c r="C4018" s="48">
        <v>129.6875</v>
      </c>
      <c r="D4018" s="48">
        <v>130.531204</v>
      </c>
      <c r="E4018" s="48">
        <v>128.625</v>
      </c>
      <c r="F4018" s="48">
        <v>130.218704</v>
      </c>
      <c r="G4018" s="49">
        <v>8003400</v>
      </c>
      <c r="H4018" s="48">
        <v>97.354524999999995</v>
      </c>
      <c r="I4018" s="52">
        <f t="shared" si="454"/>
        <v>0.74762320626382517</v>
      </c>
      <c r="J4018" s="52">
        <f t="shared" ca="1" si="455"/>
        <v>1</v>
      </c>
      <c r="K4018" s="48">
        <f t="shared" si="450"/>
        <v>96.96</v>
      </c>
      <c r="L4018" s="48">
        <f t="shared" si="451"/>
        <v>97.59</v>
      </c>
      <c r="M4018" s="48">
        <f t="shared" si="452"/>
        <v>96.16</v>
      </c>
      <c r="N4018" s="48">
        <f t="shared" si="453"/>
        <v>97.35</v>
      </c>
      <c r="O4018" s="49">
        <f t="shared" ca="1" si="456"/>
        <v>8003400</v>
      </c>
    </row>
    <row r="4019" spans="1:15" x14ac:dyDescent="0.25">
      <c r="A4019">
        <v>4004</v>
      </c>
      <c r="B4019" s="93">
        <v>36382</v>
      </c>
      <c r="C4019" s="48">
        <v>129.875</v>
      </c>
      <c r="D4019" s="48">
        <v>130.156204</v>
      </c>
      <c r="E4019" s="48">
        <v>127</v>
      </c>
      <c r="F4019" s="48">
        <v>128.656204</v>
      </c>
      <c r="G4019" s="49">
        <v>9793300</v>
      </c>
      <c r="H4019" s="48">
        <v>96.186363999999998</v>
      </c>
      <c r="I4019" s="52">
        <f t="shared" si="454"/>
        <v>0.74762320828306106</v>
      </c>
      <c r="J4019" s="52">
        <f t="shared" ca="1" si="455"/>
        <v>1</v>
      </c>
      <c r="K4019" s="48">
        <f t="shared" si="450"/>
        <v>97.1</v>
      </c>
      <c r="L4019" s="48">
        <f t="shared" si="451"/>
        <v>97.31</v>
      </c>
      <c r="M4019" s="48">
        <f t="shared" si="452"/>
        <v>94.95</v>
      </c>
      <c r="N4019" s="48">
        <f t="shared" si="453"/>
        <v>96.19</v>
      </c>
      <c r="O4019" s="49">
        <f t="shared" ca="1" si="456"/>
        <v>9793300</v>
      </c>
    </row>
    <row r="4020" spans="1:15" x14ac:dyDescent="0.25">
      <c r="A4020">
        <v>4005</v>
      </c>
      <c r="B4020" s="93">
        <v>36381</v>
      </c>
      <c r="C4020" s="48">
        <v>130.593704</v>
      </c>
      <c r="D4020" s="48">
        <v>131.79679899999999</v>
      </c>
      <c r="E4020" s="48">
        <v>129.75</v>
      </c>
      <c r="F4020" s="48">
        <v>130.093704</v>
      </c>
      <c r="G4020" s="49">
        <v>5565900</v>
      </c>
      <c r="H4020" s="48">
        <v>97.261071999999999</v>
      </c>
      <c r="I4020" s="52">
        <f t="shared" si="454"/>
        <v>0.74762320550116701</v>
      </c>
      <c r="J4020" s="52">
        <f t="shared" ca="1" si="455"/>
        <v>1</v>
      </c>
      <c r="K4020" s="48">
        <f t="shared" si="450"/>
        <v>97.63</v>
      </c>
      <c r="L4020" s="48">
        <f t="shared" si="451"/>
        <v>98.53</v>
      </c>
      <c r="M4020" s="48">
        <f t="shared" si="452"/>
        <v>97</v>
      </c>
      <c r="N4020" s="48">
        <f t="shared" si="453"/>
        <v>97.26</v>
      </c>
      <c r="O4020" s="49">
        <f t="shared" ca="1" si="456"/>
        <v>5565900</v>
      </c>
    </row>
    <row r="4021" spans="1:15" x14ac:dyDescent="0.25">
      <c r="A4021">
        <v>4006</v>
      </c>
      <c r="B4021" s="93">
        <v>36378</v>
      </c>
      <c r="C4021" s="48">
        <v>131.218704</v>
      </c>
      <c r="D4021" s="48">
        <v>132</v>
      </c>
      <c r="E4021" s="48">
        <v>129.5</v>
      </c>
      <c r="F4021" s="48">
        <v>130.375</v>
      </c>
      <c r="G4021" s="49">
        <v>7537700</v>
      </c>
      <c r="H4021" s="48">
        <v>97.471374999999995</v>
      </c>
      <c r="I4021" s="52">
        <f t="shared" si="454"/>
        <v>0.74762320230105461</v>
      </c>
      <c r="J4021" s="52">
        <f t="shared" ca="1" si="455"/>
        <v>1</v>
      </c>
      <c r="K4021" s="48">
        <f t="shared" si="450"/>
        <v>98.1</v>
      </c>
      <c r="L4021" s="48">
        <f t="shared" si="451"/>
        <v>98.69</v>
      </c>
      <c r="M4021" s="48">
        <f t="shared" si="452"/>
        <v>96.82</v>
      </c>
      <c r="N4021" s="48">
        <f t="shared" si="453"/>
        <v>97.47</v>
      </c>
      <c r="O4021" s="49">
        <f t="shared" ca="1" si="456"/>
        <v>7537700</v>
      </c>
    </row>
    <row r="4022" spans="1:15" x14ac:dyDescent="0.25">
      <c r="A4022">
        <v>4007</v>
      </c>
      <c r="B4022" s="93">
        <v>36377</v>
      </c>
      <c r="C4022" s="48">
        <v>130.875</v>
      </c>
      <c r="D4022" s="48">
        <v>131.9375</v>
      </c>
      <c r="E4022" s="48">
        <v>128.843704</v>
      </c>
      <c r="F4022" s="48">
        <v>131.8125</v>
      </c>
      <c r="G4022" s="49">
        <v>10322000</v>
      </c>
      <c r="H4022" s="48">
        <v>98.546083999999993</v>
      </c>
      <c r="I4022" s="52">
        <f t="shared" si="454"/>
        <v>0.74762320720720721</v>
      </c>
      <c r="J4022" s="52">
        <f t="shared" ca="1" si="455"/>
        <v>1</v>
      </c>
      <c r="K4022" s="48">
        <f t="shared" si="450"/>
        <v>97.85</v>
      </c>
      <c r="L4022" s="48">
        <f t="shared" si="451"/>
        <v>98.64</v>
      </c>
      <c r="M4022" s="48">
        <f t="shared" si="452"/>
        <v>96.33</v>
      </c>
      <c r="N4022" s="48">
        <f t="shared" si="453"/>
        <v>98.55</v>
      </c>
      <c r="O4022" s="49">
        <f t="shared" ca="1" si="456"/>
        <v>10322000</v>
      </c>
    </row>
    <row r="4023" spans="1:15" x14ac:dyDescent="0.25">
      <c r="A4023">
        <v>4008</v>
      </c>
      <c r="B4023" s="93">
        <v>36376</v>
      </c>
      <c r="C4023" s="48">
        <v>132.718704</v>
      </c>
      <c r="D4023" s="48">
        <v>133.875</v>
      </c>
      <c r="E4023" s="48">
        <v>130.4375</v>
      </c>
      <c r="F4023" s="48">
        <v>130.625</v>
      </c>
      <c r="G4023" s="49">
        <v>6497900</v>
      </c>
      <c r="H4023" s="48">
        <v>97.658281000000002</v>
      </c>
      <c r="I4023" s="52">
        <f t="shared" si="454"/>
        <v>0.74762320382775116</v>
      </c>
      <c r="J4023" s="52">
        <f t="shared" ca="1" si="455"/>
        <v>1</v>
      </c>
      <c r="K4023" s="48">
        <f t="shared" si="450"/>
        <v>99.22</v>
      </c>
      <c r="L4023" s="48">
        <f t="shared" si="451"/>
        <v>100.09</v>
      </c>
      <c r="M4023" s="48">
        <f t="shared" si="452"/>
        <v>97.52</v>
      </c>
      <c r="N4023" s="48">
        <f t="shared" si="453"/>
        <v>97.66</v>
      </c>
      <c r="O4023" s="49">
        <f t="shared" ca="1" si="456"/>
        <v>6497900</v>
      </c>
    </row>
    <row r="4024" spans="1:15" x14ac:dyDescent="0.25">
      <c r="A4024">
        <v>4009</v>
      </c>
      <c r="B4024" s="93">
        <v>36375</v>
      </c>
      <c r="C4024" s="48">
        <v>133.718704</v>
      </c>
      <c r="D4024" s="48">
        <v>133.843704</v>
      </c>
      <c r="E4024" s="48">
        <v>131.375</v>
      </c>
      <c r="F4024" s="48">
        <v>132.4375</v>
      </c>
      <c r="G4024" s="49">
        <v>5445400</v>
      </c>
      <c r="H4024" s="48">
        <v>99.013347999999993</v>
      </c>
      <c r="I4024" s="52">
        <f t="shared" si="454"/>
        <v>0.74762320339782906</v>
      </c>
      <c r="J4024" s="52">
        <f t="shared" ca="1" si="455"/>
        <v>1</v>
      </c>
      <c r="K4024" s="48">
        <f t="shared" si="450"/>
        <v>99.97</v>
      </c>
      <c r="L4024" s="48">
        <f t="shared" si="451"/>
        <v>100.06</v>
      </c>
      <c r="M4024" s="48">
        <f t="shared" si="452"/>
        <v>98.22</v>
      </c>
      <c r="N4024" s="48">
        <f t="shared" si="453"/>
        <v>99.01</v>
      </c>
      <c r="O4024" s="49">
        <f t="shared" ca="1" si="456"/>
        <v>5445400</v>
      </c>
    </row>
    <row r="4025" spans="1:15" x14ac:dyDescent="0.25">
      <c r="A4025">
        <v>4010</v>
      </c>
      <c r="B4025" s="93">
        <v>36374</v>
      </c>
      <c r="C4025" s="48">
        <v>132.75</v>
      </c>
      <c r="D4025" s="48">
        <v>134.75</v>
      </c>
      <c r="E4025" s="48">
        <v>132.5</v>
      </c>
      <c r="F4025" s="48">
        <v>133.0625</v>
      </c>
      <c r="G4025" s="49">
        <v>6065500</v>
      </c>
      <c r="H4025" s="48">
        <v>99.480613000000005</v>
      </c>
      <c r="I4025" s="52">
        <f t="shared" si="454"/>
        <v>0.74762320713950214</v>
      </c>
      <c r="J4025" s="52">
        <f t="shared" ca="1" si="455"/>
        <v>1</v>
      </c>
      <c r="K4025" s="48">
        <f t="shared" si="450"/>
        <v>99.25</v>
      </c>
      <c r="L4025" s="48">
        <f t="shared" si="451"/>
        <v>100.74</v>
      </c>
      <c r="M4025" s="48">
        <f t="shared" si="452"/>
        <v>99.06</v>
      </c>
      <c r="N4025" s="48">
        <f t="shared" si="453"/>
        <v>99.48</v>
      </c>
      <c r="O4025" s="49">
        <f t="shared" ca="1" si="456"/>
        <v>6065500</v>
      </c>
    </row>
    <row r="4026" spans="1:15" x14ac:dyDescent="0.25">
      <c r="A4026">
        <v>4011</v>
      </c>
      <c r="B4026" s="93">
        <v>36371</v>
      </c>
      <c r="C4026" s="48">
        <v>134.8125</v>
      </c>
      <c r="D4026" s="48">
        <v>135.343704</v>
      </c>
      <c r="E4026" s="48">
        <v>132.5625</v>
      </c>
      <c r="F4026" s="48">
        <v>132.75</v>
      </c>
      <c r="G4026" s="49">
        <v>5994300</v>
      </c>
      <c r="H4026" s="48">
        <v>99.246979999999994</v>
      </c>
      <c r="I4026" s="52">
        <f t="shared" si="454"/>
        <v>0.74762320150659134</v>
      </c>
      <c r="J4026" s="52">
        <f t="shared" ca="1" si="455"/>
        <v>1</v>
      </c>
      <c r="K4026" s="48">
        <f t="shared" si="450"/>
        <v>100.79</v>
      </c>
      <c r="L4026" s="48">
        <f t="shared" si="451"/>
        <v>101.19</v>
      </c>
      <c r="M4026" s="48">
        <f t="shared" si="452"/>
        <v>99.11</v>
      </c>
      <c r="N4026" s="48">
        <f t="shared" si="453"/>
        <v>99.25</v>
      </c>
      <c r="O4026" s="49">
        <f t="shared" ca="1" si="456"/>
        <v>5994300</v>
      </c>
    </row>
    <row r="4027" spans="1:15" x14ac:dyDescent="0.25">
      <c r="A4027">
        <v>4012</v>
      </c>
      <c r="B4027" s="93">
        <v>36370</v>
      </c>
      <c r="C4027" s="48">
        <v>134.9375</v>
      </c>
      <c r="D4027" s="48">
        <v>135.25</v>
      </c>
      <c r="E4027" s="48">
        <v>133.3125</v>
      </c>
      <c r="F4027" s="48">
        <v>134.406204</v>
      </c>
      <c r="G4027" s="49">
        <v>7760600</v>
      </c>
      <c r="H4027" s="48">
        <v>100.485197</v>
      </c>
      <c r="I4027" s="52">
        <f t="shared" si="454"/>
        <v>0.74762320495265233</v>
      </c>
      <c r="J4027" s="52">
        <f t="shared" ca="1" si="455"/>
        <v>1</v>
      </c>
      <c r="K4027" s="48">
        <f t="shared" si="450"/>
        <v>100.88</v>
      </c>
      <c r="L4027" s="48">
        <f t="shared" si="451"/>
        <v>101.12</v>
      </c>
      <c r="M4027" s="48">
        <f t="shared" si="452"/>
        <v>99.67</v>
      </c>
      <c r="N4027" s="48">
        <f t="shared" si="453"/>
        <v>100.49</v>
      </c>
      <c r="O4027" s="49">
        <f t="shared" ca="1" si="456"/>
        <v>7760600</v>
      </c>
    </row>
    <row r="4028" spans="1:15" x14ac:dyDescent="0.25">
      <c r="A4028">
        <v>4013</v>
      </c>
      <c r="B4028" s="93">
        <v>36369</v>
      </c>
      <c r="C4028" s="48">
        <v>136.25</v>
      </c>
      <c r="D4028" s="48">
        <v>137.3125</v>
      </c>
      <c r="E4028" s="48">
        <v>135.593704</v>
      </c>
      <c r="F4028" s="48">
        <v>136.3125</v>
      </c>
      <c r="G4028" s="49">
        <v>3955500</v>
      </c>
      <c r="H4028" s="48">
        <v>101.910388</v>
      </c>
      <c r="I4028" s="52">
        <f t="shared" si="454"/>
        <v>0.74762320403484639</v>
      </c>
      <c r="J4028" s="52">
        <f t="shared" ca="1" si="455"/>
        <v>1</v>
      </c>
      <c r="K4028" s="48">
        <f t="shared" si="450"/>
        <v>101.86</v>
      </c>
      <c r="L4028" s="48">
        <f t="shared" si="451"/>
        <v>102.66</v>
      </c>
      <c r="M4028" s="48">
        <f t="shared" si="452"/>
        <v>101.37</v>
      </c>
      <c r="N4028" s="48">
        <f t="shared" si="453"/>
        <v>101.91</v>
      </c>
      <c r="O4028" s="49">
        <f t="shared" ca="1" si="456"/>
        <v>3955500</v>
      </c>
    </row>
    <row r="4029" spans="1:15" x14ac:dyDescent="0.25">
      <c r="A4029">
        <v>4014</v>
      </c>
      <c r="B4029" s="93">
        <v>36368</v>
      </c>
      <c r="C4029" s="48">
        <v>136</v>
      </c>
      <c r="D4029" s="48">
        <v>137.20309399999999</v>
      </c>
      <c r="E4029" s="48">
        <v>135.375</v>
      </c>
      <c r="F4029" s="48">
        <v>135.875</v>
      </c>
      <c r="G4029" s="49">
        <v>5908500</v>
      </c>
      <c r="H4029" s="48">
        <v>101.583303</v>
      </c>
      <c r="I4029" s="52">
        <f t="shared" si="454"/>
        <v>0.74762320515179392</v>
      </c>
      <c r="J4029" s="52">
        <f t="shared" ca="1" si="455"/>
        <v>1</v>
      </c>
      <c r="K4029" s="48">
        <f t="shared" si="450"/>
        <v>101.68</v>
      </c>
      <c r="L4029" s="48">
        <f t="shared" si="451"/>
        <v>102.58</v>
      </c>
      <c r="M4029" s="48">
        <f t="shared" si="452"/>
        <v>101.21</v>
      </c>
      <c r="N4029" s="48">
        <f t="shared" si="453"/>
        <v>101.58</v>
      </c>
      <c r="O4029" s="49">
        <f t="shared" ca="1" si="456"/>
        <v>5908500</v>
      </c>
    </row>
    <row r="4030" spans="1:15" x14ac:dyDescent="0.25">
      <c r="A4030">
        <v>4015</v>
      </c>
      <c r="B4030" s="93">
        <v>36367</v>
      </c>
      <c r="C4030" s="48">
        <v>134.875</v>
      </c>
      <c r="D4030" s="48">
        <v>136.125</v>
      </c>
      <c r="E4030" s="48">
        <v>134.625</v>
      </c>
      <c r="F4030" s="48">
        <v>134.75</v>
      </c>
      <c r="G4030" s="49">
        <v>4333400</v>
      </c>
      <c r="H4030" s="48">
        <v>100.742227</v>
      </c>
      <c r="I4030" s="52">
        <f t="shared" si="454"/>
        <v>0.74762320593692022</v>
      </c>
      <c r="J4030" s="52">
        <f t="shared" ca="1" si="455"/>
        <v>1</v>
      </c>
      <c r="K4030" s="48">
        <f t="shared" si="450"/>
        <v>100.84</v>
      </c>
      <c r="L4030" s="48">
        <f t="shared" si="451"/>
        <v>101.77</v>
      </c>
      <c r="M4030" s="48">
        <f t="shared" si="452"/>
        <v>100.65</v>
      </c>
      <c r="N4030" s="48">
        <f t="shared" si="453"/>
        <v>100.74</v>
      </c>
      <c r="O4030" s="49">
        <f t="shared" ca="1" si="456"/>
        <v>4333400</v>
      </c>
    </row>
    <row r="4031" spans="1:15" x14ac:dyDescent="0.25">
      <c r="A4031">
        <v>4016</v>
      </c>
      <c r="B4031" s="93">
        <v>36364</v>
      </c>
      <c r="C4031" s="48">
        <v>136.656204</v>
      </c>
      <c r="D4031" s="48">
        <v>137</v>
      </c>
      <c r="E4031" s="48">
        <v>135.125</v>
      </c>
      <c r="F4031" s="48">
        <v>135.75</v>
      </c>
      <c r="G4031" s="49">
        <v>4603000</v>
      </c>
      <c r="H4031" s="48">
        <v>101.48985</v>
      </c>
      <c r="I4031" s="52">
        <f t="shared" si="454"/>
        <v>0.7476232044198895</v>
      </c>
      <c r="J4031" s="52">
        <f t="shared" ca="1" si="455"/>
        <v>1</v>
      </c>
      <c r="K4031" s="48">
        <f t="shared" si="450"/>
        <v>102.17</v>
      </c>
      <c r="L4031" s="48">
        <f t="shared" si="451"/>
        <v>102.42</v>
      </c>
      <c r="M4031" s="48">
        <f t="shared" si="452"/>
        <v>101.02</v>
      </c>
      <c r="N4031" s="48">
        <f t="shared" si="453"/>
        <v>101.49</v>
      </c>
      <c r="O4031" s="49">
        <f t="shared" ca="1" si="456"/>
        <v>4603000</v>
      </c>
    </row>
    <row r="4032" spans="1:15" x14ac:dyDescent="0.25">
      <c r="A4032">
        <v>4017</v>
      </c>
      <c r="B4032" s="93">
        <v>36363</v>
      </c>
      <c r="C4032" s="48">
        <v>137.4375</v>
      </c>
      <c r="D4032" s="48">
        <v>138</v>
      </c>
      <c r="E4032" s="48">
        <v>135.468704</v>
      </c>
      <c r="F4032" s="48">
        <v>136.01559399999999</v>
      </c>
      <c r="G4032" s="49">
        <v>7804100</v>
      </c>
      <c r="H4032" s="48">
        <v>101.68841500000001</v>
      </c>
      <c r="I4032" s="52">
        <f t="shared" si="454"/>
        <v>0.74762321002693277</v>
      </c>
      <c r="J4032" s="52">
        <f t="shared" ca="1" si="455"/>
        <v>1</v>
      </c>
      <c r="K4032" s="48">
        <f t="shared" si="450"/>
        <v>102.75</v>
      </c>
      <c r="L4032" s="48">
        <f t="shared" si="451"/>
        <v>103.17</v>
      </c>
      <c r="M4032" s="48">
        <f t="shared" si="452"/>
        <v>101.28</v>
      </c>
      <c r="N4032" s="48">
        <f t="shared" si="453"/>
        <v>101.69</v>
      </c>
      <c r="O4032" s="49">
        <f t="shared" ca="1" si="456"/>
        <v>7804100</v>
      </c>
    </row>
    <row r="4033" spans="1:15" x14ac:dyDescent="0.25">
      <c r="A4033">
        <v>4018</v>
      </c>
      <c r="B4033" s="93">
        <v>36362</v>
      </c>
      <c r="C4033" s="48">
        <v>138.093704</v>
      </c>
      <c r="D4033" s="48">
        <v>138.906204</v>
      </c>
      <c r="E4033" s="48">
        <v>137.3125</v>
      </c>
      <c r="F4033" s="48">
        <v>137.82809399999999</v>
      </c>
      <c r="G4033" s="49">
        <v>4793700</v>
      </c>
      <c r="H4033" s="48">
        <v>103.043482</v>
      </c>
      <c r="I4033" s="52">
        <f t="shared" si="454"/>
        <v>0.74762320953230332</v>
      </c>
      <c r="J4033" s="52">
        <f t="shared" ca="1" si="455"/>
        <v>1</v>
      </c>
      <c r="K4033" s="48">
        <f t="shared" si="450"/>
        <v>103.24</v>
      </c>
      <c r="L4033" s="48">
        <f t="shared" si="451"/>
        <v>103.85</v>
      </c>
      <c r="M4033" s="48">
        <f t="shared" si="452"/>
        <v>102.66</v>
      </c>
      <c r="N4033" s="48">
        <f t="shared" si="453"/>
        <v>103.04</v>
      </c>
      <c r="O4033" s="49">
        <f t="shared" ca="1" si="456"/>
        <v>4793700</v>
      </c>
    </row>
    <row r="4034" spans="1:15" x14ac:dyDescent="0.25">
      <c r="A4034">
        <v>4019</v>
      </c>
      <c r="B4034" s="93">
        <v>36361</v>
      </c>
      <c r="C4034" s="48">
        <v>140.125</v>
      </c>
      <c r="D4034" s="48">
        <v>140.406204</v>
      </c>
      <c r="E4034" s="48">
        <v>137.531204</v>
      </c>
      <c r="F4034" s="48">
        <v>137.98429899999999</v>
      </c>
      <c r="G4034" s="49">
        <v>7060100</v>
      </c>
      <c r="H4034" s="48">
        <v>103.160264</v>
      </c>
      <c r="I4034" s="52">
        <f t="shared" si="454"/>
        <v>0.74762320602868015</v>
      </c>
      <c r="J4034" s="52">
        <f t="shared" ca="1" si="455"/>
        <v>1</v>
      </c>
      <c r="K4034" s="48">
        <f t="shared" si="450"/>
        <v>104.76</v>
      </c>
      <c r="L4034" s="48">
        <f t="shared" si="451"/>
        <v>104.97</v>
      </c>
      <c r="M4034" s="48">
        <f t="shared" si="452"/>
        <v>102.82</v>
      </c>
      <c r="N4034" s="48">
        <f t="shared" si="453"/>
        <v>103.16</v>
      </c>
      <c r="O4034" s="49">
        <f t="shared" ca="1" si="456"/>
        <v>7060100</v>
      </c>
    </row>
    <row r="4035" spans="1:15" x14ac:dyDescent="0.25">
      <c r="A4035">
        <v>4020</v>
      </c>
      <c r="B4035" s="93">
        <v>36360</v>
      </c>
      <c r="C4035" s="48">
        <v>142.1875</v>
      </c>
      <c r="D4035" s="48">
        <v>142.25</v>
      </c>
      <c r="E4035" s="48">
        <v>140.5625</v>
      </c>
      <c r="F4035" s="48">
        <v>140.875</v>
      </c>
      <c r="G4035" s="49">
        <v>4287000</v>
      </c>
      <c r="H4035" s="48">
        <v>105.32141900000001</v>
      </c>
      <c r="I4035" s="52">
        <f t="shared" si="454"/>
        <v>0.74762320496894419</v>
      </c>
      <c r="J4035" s="52">
        <f t="shared" ca="1" si="455"/>
        <v>1</v>
      </c>
      <c r="K4035" s="48">
        <f t="shared" si="450"/>
        <v>106.3</v>
      </c>
      <c r="L4035" s="48">
        <f t="shared" si="451"/>
        <v>106.35</v>
      </c>
      <c r="M4035" s="48">
        <f t="shared" si="452"/>
        <v>105.09</v>
      </c>
      <c r="N4035" s="48">
        <f t="shared" si="453"/>
        <v>105.32</v>
      </c>
      <c r="O4035" s="49">
        <f t="shared" ca="1" si="456"/>
        <v>4287000</v>
      </c>
    </row>
    <row r="4036" spans="1:15" x14ac:dyDescent="0.25">
      <c r="A4036">
        <v>4021</v>
      </c>
      <c r="B4036" s="93">
        <v>36357</v>
      </c>
      <c r="C4036" s="48">
        <v>141.25</v>
      </c>
      <c r="D4036" s="48">
        <v>142.156204</v>
      </c>
      <c r="E4036" s="48">
        <v>140.75</v>
      </c>
      <c r="F4036" s="48">
        <v>141.8125</v>
      </c>
      <c r="G4036" s="49">
        <v>2281500</v>
      </c>
      <c r="H4036" s="48">
        <v>106.022316</v>
      </c>
      <c r="I4036" s="52">
        <f t="shared" si="454"/>
        <v>0.74762320669898641</v>
      </c>
      <c r="J4036" s="52">
        <f t="shared" ca="1" si="455"/>
        <v>1</v>
      </c>
      <c r="K4036" s="48">
        <f t="shared" si="450"/>
        <v>105.6</v>
      </c>
      <c r="L4036" s="48">
        <f t="shared" si="451"/>
        <v>106.28</v>
      </c>
      <c r="M4036" s="48">
        <f t="shared" si="452"/>
        <v>105.23</v>
      </c>
      <c r="N4036" s="48">
        <f t="shared" si="453"/>
        <v>106.02</v>
      </c>
      <c r="O4036" s="49">
        <f t="shared" ca="1" si="456"/>
        <v>2281500</v>
      </c>
    </row>
    <row r="4037" spans="1:15" x14ac:dyDescent="0.25">
      <c r="A4037">
        <v>4022</v>
      </c>
      <c r="B4037" s="93">
        <v>36356</v>
      </c>
      <c r="C4037" s="48">
        <v>140.781204</v>
      </c>
      <c r="D4037" s="48">
        <v>141.375</v>
      </c>
      <c r="E4037" s="48">
        <v>140.3125</v>
      </c>
      <c r="F4037" s="48">
        <v>141.04679899999999</v>
      </c>
      <c r="G4037" s="49">
        <v>3348600</v>
      </c>
      <c r="H4037" s="48">
        <v>105.44986</v>
      </c>
      <c r="I4037" s="52">
        <f t="shared" si="454"/>
        <v>0.74762320554328932</v>
      </c>
      <c r="J4037" s="52">
        <f t="shared" ca="1" si="455"/>
        <v>1</v>
      </c>
      <c r="K4037" s="48">
        <f t="shared" si="450"/>
        <v>105.25</v>
      </c>
      <c r="L4037" s="48">
        <f t="shared" si="451"/>
        <v>105.7</v>
      </c>
      <c r="M4037" s="48">
        <f t="shared" si="452"/>
        <v>104.9</v>
      </c>
      <c r="N4037" s="48">
        <f t="shared" si="453"/>
        <v>105.45</v>
      </c>
      <c r="O4037" s="49">
        <f t="shared" ca="1" si="456"/>
        <v>3348600</v>
      </c>
    </row>
    <row r="4038" spans="1:15" x14ac:dyDescent="0.25">
      <c r="A4038">
        <v>4023</v>
      </c>
      <c r="B4038" s="93">
        <v>36355</v>
      </c>
      <c r="C4038" s="48">
        <v>140</v>
      </c>
      <c r="D4038" s="48">
        <v>140.218704</v>
      </c>
      <c r="E4038" s="48">
        <v>138.75</v>
      </c>
      <c r="F4038" s="48">
        <v>140.156204</v>
      </c>
      <c r="G4038" s="49">
        <v>4382500</v>
      </c>
      <c r="H4038" s="48">
        <v>104.784031</v>
      </c>
      <c r="I4038" s="52">
        <f t="shared" si="454"/>
        <v>0.74762320903040436</v>
      </c>
      <c r="J4038" s="52">
        <f t="shared" ca="1" si="455"/>
        <v>1</v>
      </c>
      <c r="K4038" s="48">
        <f t="shared" si="450"/>
        <v>104.67</v>
      </c>
      <c r="L4038" s="48">
        <f t="shared" si="451"/>
        <v>104.83</v>
      </c>
      <c r="M4038" s="48">
        <f t="shared" si="452"/>
        <v>103.73</v>
      </c>
      <c r="N4038" s="48">
        <f t="shared" si="453"/>
        <v>104.78</v>
      </c>
      <c r="O4038" s="49">
        <f t="shared" ca="1" si="456"/>
        <v>4382500</v>
      </c>
    </row>
    <row r="4039" spans="1:15" x14ac:dyDescent="0.25">
      <c r="A4039">
        <v>4024</v>
      </c>
      <c r="B4039" s="93">
        <v>36354</v>
      </c>
      <c r="C4039" s="48">
        <v>139.375</v>
      </c>
      <c r="D4039" s="48">
        <v>139.92179899999999</v>
      </c>
      <c r="E4039" s="48">
        <v>138.656204</v>
      </c>
      <c r="F4039" s="48">
        <v>139.375</v>
      </c>
      <c r="G4039" s="49">
        <v>6477600</v>
      </c>
      <c r="H4039" s="48">
        <v>104.199984</v>
      </c>
      <c r="I4039" s="52">
        <f t="shared" si="454"/>
        <v>0.74762320358744394</v>
      </c>
      <c r="J4039" s="52">
        <f t="shared" ca="1" si="455"/>
        <v>1</v>
      </c>
      <c r="K4039" s="48">
        <f t="shared" si="450"/>
        <v>104.2</v>
      </c>
      <c r="L4039" s="48">
        <f t="shared" si="451"/>
        <v>104.61</v>
      </c>
      <c r="M4039" s="48">
        <f t="shared" si="452"/>
        <v>103.66</v>
      </c>
      <c r="N4039" s="48">
        <f t="shared" si="453"/>
        <v>104.2</v>
      </c>
      <c r="O4039" s="49">
        <f t="shared" ca="1" si="456"/>
        <v>6477600</v>
      </c>
    </row>
    <row r="4040" spans="1:15" x14ac:dyDescent="0.25">
      <c r="A4040">
        <v>4025</v>
      </c>
      <c r="B4040" s="93">
        <v>36353</v>
      </c>
      <c r="C4040" s="48">
        <v>140.9375</v>
      </c>
      <c r="D4040" s="48">
        <v>140.9375</v>
      </c>
      <c r="E4040" s="48">
        <v>139.5</v>
      </c>
      <c r="F4040" s="48">
        <v>139.875</v>
      </c>
      <c r="G4040" s="49">
        <v>4436300</v>
      </c>
      <c r="H4040" s="48">
        <v>104.573796</v>
      </c>
      <c r="I4040" s="52">
        <f t="shared" si="454"/>
        <v>0.74762320643431635</v>
      </c>
      <c r="J4040" s="52">
        <f t="shared" ca="1" si="455"/>
        <v>1</v>
      </c>
      <c r="K4040" s="48">
        <f t="shared" si="450"/>
        <v>105.37</v>
      </c>
      <c r="L4040" s="48">
        <f t="shared" si="451"/>
        <v>105.37</v>
      </c>
      <c r="M4040" s="48">
        <f t="shared" si="452"/>
        <v>104.29</v>
      </c>
      <c r="N4040" s="48">
        <f t="shared" si="453"/>
        <v>104.57</v>
      </c>
      <c r="O4040" s="49">
        <f t="shared" ca="1" si="456"/>
        <v>4436300</v>
      </c>
    </row>
    <row r="4041" spans="1:15" x14ac:dyDescent="0.25">
      <c r="A4041">
        <v>4026</v>
      </c>
      <c r="B4041" s="93">
        <v>36350</v>
      </c>
      <c r="C4041" s="48">
        <v>140</v>
      </c>
      <c r="D4041" s="48">
        <v>140.593704</v>
      </c>
      <c r="E4041" s="48">
        <v>139.5625</v>
      </c>
      <c r="F4041" s="48">
        <v>140.5</v>
      </c>
      <c r="G4041" s="49">
        <v>2976800</v>
      </c>
      <c r="H4041" s="48">
        <v>105.04106</v>
      </c>
      <c r="I4041" s="52">
        <f t="shared" si="454"/>
        <v>0.74762320284697514</v>
      </c>
      <c r="J4041" s="52">
        <f t="shared" ca="1" si="455"/>
        <v>1</v>
      </c>
      <c r="K4041" s="48">
        <f t="shared" si="450"/>
        <v>104.67</v>
      </c>
      <c r="L4041" s="48">
        <f t="shared" si="451"/>
        <v>105.11</v>
      </c>
      <c r="M4041" s="48">
        <f t="shared" si="452"/>
        <v>104.34</v>
      </c>
      <c r="N4041" s="48">
        <f t="shared" si="453"/>
        <v>105.04</v>
      </c>
      <c r="O4041" s="49">
        <f t="shared" ca="1" si="456"/>
        <v>2976800</v>
      </c>
    </row>
    <row r="4042" spans="1:15" x14ac:dyDescent="0.25">
      <c r="A4042">
        <v>4027</v>
      </c>
      <c r="B4042" s="93">
        <v>36349</v>
      </c>
      <c r="C4042" s="48">
        <v>139.0625</v>
      </c>
      <c r="D4042" s="48">
        <v>140.625</v>
      </c>
      <c r="E4042" s="48">
        <v>138.75</v>
      </c>
      <c r="F4042" s="48">
        <v>139.67179899999999</v>
      </c>
      <c r="G4042" s="49">
        <v>7101500</v>
      </c>
      <c r="H4042" s="48">
        <v>104.42187800000001</v>
      </c>
      <c r="I4042" s="52">
        <f t="shared" si="454"/>
        <v>0.74762320488189615</v>
      </c>
      <c r="J4042" s="52">
        <f t="shared" ca="1" si="455"/>
        <v>1</v>
      </c>
      <c r="K4042" s="48">
        <f t="shared" si="450"/>
        <v>103.97</v>
      </c>
      <c r="L4042" s="48">
        <f t="shared" si="451"/>
        <v>105.13</v>
      </c>
      <c r="M4042" s="48">
        <f t="shared" si="452"/>
        <v>103.73</v>
      </c>
      <c r="N4042" s="48">
        <f t="shared" si="453"/>
        <v>104.42</v>
      </c>
      <c r="O4042" s="49">
        <f t="shared" ca="1" si="456"/>
        <v>7101500</v>
      </c>
    </row>
    <row r="4043" spans="1:15" x14ac:dyDescent="0.25">
      <c r="A4043">
        <v>4028</v>
      </c>
      <c r="B4043" s="93">
        <v>36348</v>
      </c>
      <c r="C4043" s="48">
        <v>139.0625</v>
      </c>
      <c r="D4043" s="48">
        <v>139.718704</v>
      </c>
      <c r="E4043" s="48">
        <v>138.51559399999999</v>
      </c>
      <c r="F4043" s="48">
        <v>139.5625</v>
      </c>
      <c r="G4043" s="49">
        <v>3230700</v>
      </c>
      <c r="H4043" s="48">
        <v>104.340164</v>
      </c>
      <c r="I4043" s="52">
        <f t="shared" si="454"/>
        <v>0.74762320824003581</v>
      </c>
      <c r="J4043" s="52">
        <f t="shared" ca="1" si="455"/>
        <v>1</v>
      </c>
      <c r="K4043" s="48">
        <f t="shared" si="450"/>
        <v>103.97</v>
      </c>
      <c r="L4043" s="48">
        <f t="shared" si="451"/>
        <v>104.46</v>
      </c>
      <c r="M4043" s="48">
        <f t="shared" si="452"/>
        <v>103.56</v>
      </c>
      <c r="N4043" s="48">
        <f t="shared" si="453"/>
        <v>104.34</v>
      </c>
      <c r="O4043" s="49">
        <f t="shared" ca="1" si="456"/>
        <v>3230700</v>
      </c>
    </row>
    <row r="4044" spans="1:15" x14ac:dyDescent="0.25">
      <c r="A4044">
        <v>4029</v>
      </c>
      <c r="B4044" s="93">
        <v>36347</v>
      </c>
      <c r="C4044" s="48">
        <v>139.25</v>
      </c>
      <c r="D4044" s="48">
        <v>140.75</v>
      </c>
      <c r="E4044" s="48">
        <v>138.593704</v>
      </c>
      <c r="F4044" s="48">
        <v>139.375</v>
      </c>
      <c r="G4044" s="49">
        <v>11221100</v>
      </c>
      <c r="H4044" s="48">
        <v>104.199984</v>
      </c>
      <c r="I4044" s="52">
        <f t="shared" si="454"/>
        <v>0.74762320358744394</v>
      </c>
      <c r="J4044" s="52">
        <f t="shared" ca="1" si="455"/>
        <v>1</v>
      </c>
      <c r="K4044" s="48">
        <f t="shared" si="450"/>
        <v>104.11</v>
      </c>
      <c r="L4044" s="48">
        <f t="shared" si="451"/>
        <v>105.23</v>
      </c>
      <c r="M4044" s="48">
        <f t="shared" si="452"/>
        <v>103.62</v>
      </c>
      <c r="N4044" s="48">
        <f t="shared" si="453"/>
        <v>104.2</v>
      </c>
      <c r="O4044" s="49">
        <f t="shared" ca="1" si="456"/>
        <v>11221100</v>
      </c>
    </row>
    <row r="4045" spans="1:15" x14ac:dyDescent="0.25">
      <c r="A4045">
        <v>4030</v>
      </c>
      <c r="B4045" s="93">
        <v>36343</v>
      </c>
      <c r="C4045" s="48">
        <v>138.125</v>
      </c>
      <c r="D4045" s="48">
        <v>139.5</v>
      </c>
      <c r="E4045" s="48">
        <v>137.906204</v>
      </c>
      <c r="F4045" s="48">
        <v>139.406204</v>
      </c>
      <c r="G4045" s="49">
        <v>3772800</v>
      </c>
      <c r="H4045" s="48">
        <v>104.223313</v>
      </c>
      <c r="I4045" s="52">
        <f t="shared" si="454"/>
        <v>0.74762320477501853</v>
      </c>
      <c r="J4045" s="52">
        <f t="shared" ca="1" si="455"/>
        <v>1</v>
      </c>
      <c r="K4045" s="48">
        <f t="shared" si="450"/>
        <v>103.27</v>
      </c>
      <c r="L4045" s="48">
        <f t="shared" si="451"/>
        <v>104.29</v>
      </c>
      <c r="M4045" s="48">
        <f t="shared" si="452"/>
        <v>103.1</v>
      </c>
      <c r="N4045" s="48">
        <f t="shared" si="453"/>
        <v>104.22</v>
      </c>
      <c r="O4045" s="49">
        <f t="shared" ca="1" si="456"/>
        <v>3772800</v>
      </c>
    </row>
    <row r="4046" spans="1:15" x14ac:dyDescent="0.25">
      <c r="A4046">
        <v>4031</v>
      </c>
      <c r="B4046" s="93">
        <v>36342</v>
      </c>
      <c r="C4046" s="48">
        <v>137</v>
      </c>
      <c r="D4046" s="48">
        <v>138.5</v>
      </c>
      <c r="E4046" s="48">
        <v>136.0625</v>
      </c>
      <c r="F4046" s="48">
        <v>138.031204</v>
      </c>
      <c r="G4046" s="49">
        <v>9939500</v>
      </c>
      <c r="H4046" s="48">
        <v>103.195331</v>
      </c>
      <c r="I4046" s="52">
        <f t="shared" si="454"/>
        <v>0.747623204098111</v>
      </c>
      <c r="J4046" s="52">
        <f t="shared" ca="1" si="455"/>
        <v>1</v>
      </c>
      <c r="K4046" s="48">
        <f t="shared" si="450"/>
        <v>102.42</v>
      </c>
      <c r="L4046" s="48">
        <f t="shared" si="451"/>
        <v>103.55</v>
      </c>
      <c r="M4046" s="48">
        <f t="shared" si="452"/>
        <v>101.72</v>
      </c>
      <c r="N4046" s="48">
        <f t="shared" si="453"/>
        <v>103.2</v>
      </c>
      <c r="O4046" s="49">
        <f t="shared" ca="1" si="456"/>
        <v>9939500</v>
      </c>
    </row>
    <row r="4047" spans="1:15" x14ac:dyDescent="0.25">
      <c r="A4047">
        <v>4032</v>
      </c>
      <c r="B4047" s="93">
        <v>36341</v>
      </c>
      <c r="C4047" s="48">
        <v>134.625</v>
      </c>
      <c r="D4047" s="48">
        <v>137.5</v>
      </c>
      <c r="E4047" s="48">
        <v>133.843704</v>
      </c>
      <c r="F4047" s="48">
        <v>137</v>
      </c>
      <c r="G4047" s="49">
        <v>16856100</v>
      </c>
      <c r="H4047" s="48">
        <v>102.424379</v>
      </c>
      <c r="I4047" s="52">
        <f t="shared" si="454"/>
        <v>0.74762320437956209</v>
      </c>
      <c r="J4047" s="52">
        <f t="shared" ca="1" si="455"/>
        <v>1</v>
      </c>
      <c r="K4047" s="48">
        <f t="shared" si="450"/>
        <v>100.65</v>
      </c>
      <c r="L4047" s="48">
        <f t="shared" si="451"/>
        <v>102.8</v>
      </c>
      <c r="M4047" s="48">
        <f t="shared" si="452"/>
        <v>100.06</v>
      </c>
      <c r="N4047" s="48">
        <f t="shared" si="453"/>
        <v>102.42</v>
      </c>
      <c r="O4047" s="49">
        <f t="shared" ca="1" si="456"/>
        <v>16856100</v>
      </c>
    </row>
    <row r="4048" spans="1:15" x14ac:dyDescent="0.25">
      <c r="A4048">
        <v>4033</v>
      </c>
      <c r="B4048" s="93">
        <v>36340</v>
      </c>
      <c r="C4048" s="48">
        <v>133</v>
      </c>
      <c r="D4048" s="48">
        <v>135.1875</v>
      </c>
      <c r="E4048" s="48">
        <v>132.781204</v>
      </c>
      <c r="F4048" s="48">
        <v>134.5625</v>
      </c>
      <c r="G4048" s="49">
        <v>6956200</v>
      </c>
      <c r="H4048" s="48">
        <v>100.602048</v>
      </c>
      <c r="I4048" s="52">
        <f t="shared" si="454"/>
        <v>0.74762320854621456</v>
      </c>
      <c r="J4048" s="52">
        <f t="shared" ca="1" si="455"/>
        <v>1</v>
      </c>
      <c r="K4048" s="48">
        <f t="shared" ref="K4048:K4111" si="457">ROUND($I4048*C4048,2)</f>
        <v>99.43</v>
      </c>
      <c r="L4048" s="48">
        <f t="shared" ref="L4048:L4111" si="458">ROUND($I4048*D4048,2)</f>
        <v>101.07</v>
      </c>
      <c r="M4048" s="48">
        <f t="shared" ref="M4048:M4111" si="459">ROUND($I4048*E4048,2)</f>
        <v>99.27</v>
      </c>
      <c r="N4048" s="48">
        <f t="shared" ref="N4048:N4111" si="460">ROUND($I4048*F4048,2)</f>
        <v>100.6</v>
      </c>
      <c r="O4048" s="49">
        <f t="shared" ca="1" si="456"/>
        <v>6956200</v>
      </c>
    </row>
    <row r="4049" spans="1:15" x14ac:dyDescent="0.25">
      <c r="A4049">
        <v>4034</v>
      </c>
      <c r="B4049" s="93">
        <v>36339</v>
      </c>
      <c r="C4049" s="48">
        <v>132.6875</v>
      </c>
      <c r="D4049" s="48">
        <v>133.625</v>
      </c>
      <c r="E4049" s="48">
        <v>132.5</v>
      </c>
      <c r="F4049" s="48">
        <v>133.3125</v>
      </c>
      <c r="G4049" s="49">
        <v>5028900</v>
      </c>
      <c r="H4049" s="48">
        <v>99.667518999999999</v>
      </c>
      <c r="I4049" s="52">
        <f t="shared" si="454"/>
        <v>0.7476232086263479</v>
      </c>
      <c r="J4049" s="52">
        <f t="shared" ca="1" si="455"/>
        <v>1</v>
      </c>
      <c r="K4049" s="48">
        <f t="shared" si="457"/>
        <v>99.2</v>
      </c>
      <c r="L4049" s="48">
        <f t="shared" si="458"/>
        <v>99.9</v>
      </c>
      <c r="M4049" s="48">
        <f t="shared" si="459"/>
        <v>99.06</v>
      </c>
      <c r="N4049" s="48">
        <f t="shared" si="460"/>
        <v>99.67</v>
      </c>
      <c r="O4049" s="49">
        <f t="shared" ca="1" si="456"/>
        <v>5028900</v>
      </c>
    </row>
    <row r="4050" spans="1:15" x14ac:dyDescent="0.25">
      <c r="A4050">
        <v>4035</v>
      </c>
      <c r="B4050" s="93">
        <v>36336</v>
      </c>
      <c r="C4050" s="48">
        <v>132.593704</v>
      </c>
      <c r="D4050" s="48">
        <v>133.01559399999999</v>
      </c>
      <c r="E4050" s="48">
        <v>131.25</v>
      </c>
      <c r="F4050" s="48">
        <v>131.70309399999999</v>
      </c>
      <c r="G4050" s="49">
        <v>4087000</v>
      </c>
      <c r="H4050" s="48">
        <v>98.464290000000005</v>
      </c>
      <c r="I4050" s="52">
        <f t="shared" ref="I4050:I4113" si="461">H4050/F4050</f>
        <v>0.74762321073489746</v>
      </c>
      <c r="J4050" s="52">
        <f t="shared" ref="J4050:J4113" ca="1" si="462">INDEX(OFFSET($T$15,0,0,$S$13+1,1),MATCH(B4050,OFFSET($Q$15,0,0,$S$13+1,1),-1))</f>
        <v>1</v>
      </c>
      <c r="K4050" s="48">
        <f t="shared" si="457"/>
        <v>99.13</v>
      </c>
      <c r="L4050" s="48">
        <f t="shared" si="458"/>
        <v>99.45</v>
      </c>
      <c r="M4050" s="48">
        <f t="shared" si="459"/>
        <v>98.13</v>
      </c>
      <c r="N4050" s="48">
        <f t="shared" si="460"/>
        <v>98.46</v>
      </c>
      <c r="O4050" s="49">
        <f t="shared" ref="O4050:O4113" ca="1" si="463">G4050*J4050</f>
        <v>4087000</v>
      </c>
    </row>
    <row r="4051" spans="1:15" x14ac:dyDescent="0.25">
      <c r="A4051">
        <v>4036</v>
      </c>
      <c r="B4051" s="93">
        <v>36335</v>
      </c>
      <c r="C4051" s="48">
        <v>132.875</v>
      </c>
      <c r="D4051" s="48">
        <v>132.9375</v>
      </c>
      <c r="E4051" s="48">
        <v>130.656204</v>
      </c>
      <c r="F4051" s="48">
        <v>132.031204</v>
      </c>
      <c r="G4051" s="49">
        <v>9176900</v>
      </c>
      <c r="H4051" s="48">
        <v>98.709592000000001</v>
      </c>
      <c r="I4051" s="52">
        <f t="shared" si="461"/>
        <v>0.74762320579913821</v>
      </c>
      <c r="J4051" s="52">
        <f t="shared" ca="1" si="462"/>
        <v>1</v>
      </c>
      <c r="K4051" s="48">
        <f t="shared" si="457"/>
        <v>99.34</v>
      </c>
      <c r="L4051" s="48">
        <f t="shared" si="458"/>
        <v>99.39</v>
      </c>
      <c r="M4051" s="48">
        <f t="shared" si="459"/>
        <v>97.68</v>
      </c>
      <c r="N4051" s="48">
        <f t="shared" si="460"/>
        <v>98.71</v>
      </c>
      <c r="O4051" s="49">
        <f t="shared" ca="1" si="463"/>
        <v>9176900</v>
      </c>
    </row>
    <row r="4052" spans="1:15" x14ac:dyDescent="0.25">
      <c r="A4052">
        <v>4037</v>
      </c>
      <c r="B4052" s="93">
        <v>36334</v>
      </c>
      <c r="C4052" s="48">
        <v>133</v>
      </c>
      <c r="D4052" s="48">
        <v>133.625</v>
      </c>
      <c r="E4052" s="48">
        <v>132.125</v>
      </c>
      <c r="F4052" s="48">
        <v>133.031204</v>
      </c>
      <c r="G4052" s="49">
        <v>9629200</v>
      </c>
      <c r="H4052" s="48">
        <v>99.457215000000005</v>
      </c>
      <c r="I4052" s="52">
        <f t="shared" si="461"/>
        <v>0.74762320425213924</v>
      </c>
      <c r="J4052" s="52">
        <f t="shared" ca="1" si="462"/>
        <v>1</v>
      </c>
      <c r="K4052" s="48">
        <f t="shared" si="457"/>
        <v>99.43</v>
      </c>
      <c r="L4052" s="48">
        <f t="shared" si="458"/>
        <v>99.9</v>
      </c>
      <c r="M4052" s="48">
        <f t="shared" si="459"/>
        <v>98.78</v>
      </c>
      <c r="N4052" s="48">
        <f t="shared" si="460"/>
        <v>99.46</v>
      </c>
      <c r="O4052" s="49">
        <f t="shared" ca="1" si="463"/>
        <v>9629200</v>
      </c>
    </row>
    <row r="4053" spans="1:15" x14ac:dyDescent="0.25">
      <c r="A4053">
        <v>4038</v>
      </c>
      <c r="B4053" s="93">
        <v>36333</v>
      </c>
      <c r="C4053" s="48">
        <v>134</v>
      </c>
      <c r="D4053" s="48">
        <v>135.1875</v>
      </c>
      <c r="E4053" s="48">
        <v>133.5</v>
      </c>
      <c r="F4053" s="48">
        <v>133.6875</v>
      </c>
      <c r="G4053" s="49">
        <v>5862400</v>
      </c>
      <c r="H4053" s="48">
        <v>99.947877000000005</v>
      </c>
      <c r="I4053" s="52">
        <f t="shared" si="461"/>
        <v>0.74762320336605892</v>
      </c>
      <c r="J4053" s="52">
        <f t="shared" ca="1" si="462"/>
        <v>1</v>
      </c>
      <c r="K4053" s="48">
        <f t="shared" si="457"/>
        <v>100.18</v>
      </c>
      <c r="L4053" s="48">
        <f t="shared" si="458"/>
        <v>101.07</v>
      </c>
      <c r="M4053" s="48">
        <f t="shared" si="459"/>
        <v>99.81</v>
      </c>
      <c r="N4053" s="48">
        <f t="shared" si="460"/>
        <v>99.95</v>
      </c>
      <c r="O4053" s="49">
        <f t="shared" ca="1" si="463"/>
        <v>5862400</v>
      </c>
    </row>
    <row r="4054" spans="1:15" x14ac:dyDescent="0.25">
      <c r="A4054">
        <v>4039</v>
      </c>
      <c r="B4054" s="93">
        <v>36332</v>
      </c>
      <c r="C4054" s="48">
        <v>134.468704</v>
      </c>
      <c r="D4054" s="48">
        <v>135.25</v>
      </c>
      <c r="E4054" s="48">
        <v>133.656204</v>
      </c>
      <c r="F4054" s="48">
        <v>134.625</v>
      </c>
      <c r="G4054" s="49">
        <v>4646400</v>
      </c>
      <c r="H4054" s="48">
        <v>100.648774</v>
      </c>
      <c r="I4054" s="52">
        <f t="shared" si="461"/>
        <v>0.74762320519962866</v>
      </c>
      <c r="J4054" s="52">
        <f t="shared" ca="1" si="462"/>
        <v>1</v>
      </c>
      <c r="K4054" s="48">
        <f t="shared" si="457"/>
        <v>100.53</v>
      </c>
      <c r="L4054" s="48">
        <f t="shared" si="458"/>
        <v>101.12</v>
      </c>
      <c r="M4054" s="48">
        <f t="shared" si="459"/>
        <v>99.92</v>
      </c>
      <c r="N4054" s="48">
        <f t="shared" si="460"/>
        <v>100.65</v>
      </c>
      <c r="O4054" s="49">
        <f t="shared" ca="1" si="463"/>
        <v>4646400</v>
      </c>
    </row>
    <row r="4055" spans="1:15" x14ac:dyDescent="0.25">
      <c r="A4055">
        <v>4040</v>
      </c>
      <c r="B4055" s="93">
        <v>36329</v>
      </c>
      <c r="C4055" s="48">
        <v>134.0625</v>
      </c>
      <c r="D4055" s="48">
        <v>134.6875</v>
      </c>
      <c r="E4055" s="48">
        <v>133.375</v>
      </c>
      <c r="F4055" s="48">
        <v>134.3125</v>
      </c>
      <c r="G4055" s="49">
        <v>2875100</v>
      </c>
      <c r="H4055" s="48">
        <v>100.415142</v>
      </c>
      <c r="I4055" s="52">
        <f t="shared" si="461"/>
        <v>0.74762320707305729</v>
      </c>
      <c r="J4055" s="52">
        <f t="shared" ca="1" si="462"/>
        <v>1</v>
      </c>
      <c r="K4055" s="48">
        <f t="shared" si="457"/>
        <v>100.23</v>
      </c>
      <c r="L4055" s="48">
        <f t="shared" si="458"/>
        <v>100.7</v>
      </c>
      <c r="M4055" s="48">
        <f t="shared" si="459"/>
        <v>99.71</v>
      </c>
      <c r="N4055" s="48">
        <f t="shared" si="460"/>
        <v>100.42</v>
      </c>
      <c r="O4055" s="49">
        <f t="shared" ca="1" si="463"/>
        <v>2875100</v>
      </c>
    </row>
    <row r="4056" spans="1:15" x14ac:dyDescent="0.25">
      <c r="A4056">
        <v>4041</v>
      </c>
      <c r="B4056" s="93">
        <v>36328</v>
      </c>
      <c r="C4056" s="48">
        <v>132.875</v>
      </c>
      <c r="D4056" s="48">
        <v>135.5625</v>
      </c>
      <c r="E4056" s="48">
        <v>132.625</v>
      </c>
      <c r="F4056" s="48">
        <v>134.5625</v>
      </c>
      <c r="G4056" s="49">
        <v>8162800</v>
      </c>
      <c r="H4056" s="48">
        <v>100.299256</v>
      </c>
      <c r="I4056" s="52">
        <f t="shared" si="461"/>
        <v>0.74537301254064092</v>
      </c>
      <c r="J4056" s="52">
        <f t="shared" ca="1" si="462"/>
        <v>1</v>
      </c>
      <c r="K4056" s="48">
        <f t="shared" si="457"/>
        <v>99.04</v>
      </c>
      <c r="L4056" s="48">
        <f t="shared" si="458"/>
        <v>101.04</v>
      </c>
      <c r="M4056" s="48">
        <f t="shared" si="459"/>
        <v>98.86</v>
      </c>
      <c r="N4056" s="48">
        <f t="shared" si="460"/>
        <v>100.3</v>
      </c>
      <c r="O4056" s="49">
        <f t="shared" ca="1" si="463"/>
        <v>8162800</v>
      </c>
    </row>
    <row r="4057" spans="1:15" x14ac:dyDescent="0.25">
      <c r="A4057">
        <v>4042</v>
      </c>
      <c r="B4057" s="93">
        <v>36327</v>
      </c>
      <c r="C4057" s="48">
        <v>132.375</v>
      </c>
      <c r="D4057" s="48">
        <v>133.875</v>
      </c>
      <c r="E4057" s="48">
        <v>132.375</v>
      </c>
      <c r="F4057" s="48">
        <v>133.3125</v>
      </c>
      <c r="G4057" s="49">
        <v>7865800</v>
      </c>
      <c r="H4057" s="48">
        <v>99.367538999999994</v>
      </c>
      <c r="I4057" s="52">
        <f t="shared" si="461"/>
        <v>0.74537300703234877</v>
      </c>
      <c r="J4057" s="52">
        <f t="shared" ca="1" si="462"/>
        <v>1</v>
      </c>
      <c r="K4057" s="48">
        <f t="shared" si="457"/>
        <v>98.67</v>
      </c>
      <c r="L4057" s="48">
        <f t="shared" si="458"/>
        <v>99.79</v>
      </c>
      <c r="M4057" s="48">
        <f t="shared" si="459"/>
        <v>98.67</v>
      </c>
      <c r="N4057" s="48">
        <f t="shared" si="460"/>
        <v>99.37</v>
      </c>
      <c r="O4057" s="49">
        <f t="shared" ca="1" si="463"/>
        <v>7865800</v>
      </c>
    </row>
    <row r="4058" spans="1:15" x14ac:dyDescent="0.25">
      <c r="A4058">
        <v>4043</v>
      </c>
      <c r="B4058" s="93">
        <v>36326</v>
      </c>
      <c r="C4058" s="48">
        <v>130.468704</v>
      </c>
      <c r="D4058" s="48">
        <v>131.656204</v>
      </c>
      <c r="E4058" s="48">
        <v>130.07809399999999</v>
      </c>
      <c r="F4058" s="48">
        <v>130.8125</v>
      </c>
      <c r="G4058" s="49">
        <v>5700900</v>
      </c>
      <c r="H4058" s="48">
        <v>97.504107000000005</v>
      </c>
      <c r="I4058" s="52">
        <f t="shared" si="461"/>
        <v>0.74537301098901099</v>
      </c>
      <c r="J4058" s="52">
        <f t="shared" ca="1" si="462"/>
        <v>1</v>
      </c>
      <c r="K4058" s="48">
        <f t="shared" si="457"/>
        <v>97.25</v>
      </c>
      <c r="L4058" s="48">
        <f t="shared" si="458"/>
        <v>98.13</v>
      </c>
      <c r="M4058" s="48">
        <f t="shared" si="459"/>
        <v>96.96</v>
      </c>
      <c r="N4058" s="48">
        <f t="shared" si="460"/>
        <v>97.5</v>
      </c>
      <c r="O4058" s="49">
        <f t="shared" ca="1" si="463"/>
        <v>5700900</v>
      </c>
    </row>
    <row r="4059" spans="1:15" x14ac:dyDescent="0.25">
      <c r="A4059">
        <v>4044</v>
      </c>
      <c r="B4059" s="93">
        <v>36325</v>
      </c>
      <c r="C4059" s="48">
        <v>130.6875</v>
      </c>
      <c r="D4059" s="48">
        <v>130.75</v>
      </c>
      <c r="E4059" s="48">
        <v>129.54679899999999</v>
      </c>
      <c r="F4059" s="48">
        <v>129.9375</v>
      </c>
      <c r="G4059" s="49">
        <v>6823500</v>
      </c>
      <c r="H4059" s="48">
        <v>96.851906</v>
      </c>
      <c r="I4059" s="52">
        <f t="shared" si="461"/>
        <v>0.7453730139490139</v>
      </c>
      <c r="J4059" s="52">
        <f t="shared" ca="1" si="462"/>
        <v>1</v>
      </c>
      <c r="K4059" s="48">
        <f t="shared" si="457"/>
        <v>97.41</v>
      </c>
      <c r="L4059" s="48">
        <f t="shared" si="458"/>
        <v>97.46</v>
      </c>
      <c r="M4059" s="48">
        <f t="shared" si="459"/>
        <v>96.56</v>
      </c>
      <c r="N4059" s="48">
        <f t="shared" si="460"/>
        <v>96.85</v>
      </c>
      <c r="O4059" s="49">
        <f t="shared" ca="1" si="463"/>
        <v>6823500</v>
      </c>
    </row>
    <row r="4060" spans="1:15" x14ac:dyDescent="0.25">
      <c r="A4060">
        <v>4045</v>
      </c>
      <c r="B4060" s="93">
        <v>36322</v>
      </c>
      <c r="C4060" s="48">
        <v>131.218704</v>
      </c>
      <c r="D4060" s="48">
        <v>132.218704</v>
      </c>
      <c r="E4060" s="48">
        <v>129.093704</v>
      </c>
      <c r="F4060" s="48">
        <v>129.8125</v>
      </c>
      <c r="G4060" s="49">
        <v>12824800</v>
      </c>
      <c r="H4060" s="48">
        <v>96.758734000000004</v>
      </c>
      <c r="I4060" s="52">
        <f t="shared" si="461"/>
        <v>0.74537301107366394</v>
      </c>
      <c r="J4060" s="52">
        <f t="shared" ca="1" si="462"/>
        <v>1</v>
      </c>
      <c r="K4060" s="48">
        <f t="shared" si="457"/>
        <v>97.81</v>
      </c>
      <c r="L4060" s="48">
        <f t="shared" si="458"/>
        <v>98.55</v>
      </c>
      <c r="M4060" s="48">
        <f t="shared" si="459"/>
        <v>96.22</v>
      </c>
      <c r="N4060" s="48">
        <f t="shared" si="460"/>
        <v>96.76</v>
      </c>
      <c r="O4060" s="49">
        <f t="shared" ca="1" si="463"/>
        <v>12824800</v>
      </c>
    </row>
    <row r="4061" spans="1:15" x14ac:dyDescent="0.25">
      <c r="A4061">
        <v>4046</v>
      </c>
      <c r="B4061" s="93">
        <v>36321</v>
      </c>
      <c r="C4061" s="48">
        <v>131.4375</v>
      </c>
      <c r="D4061" s="48">
        <v>131.468704</v>
      </c>
      <c r="E4061" s="48">
        <v>129.593704</v>
      </c>
      <c r="F4061" s="48">
        <v>130.906204</v>
      </c>
      <c r="G4061" s="49">
        <v>7040700</v>
      </c>
      <c r="H4061" s="48">
        <v>97.573952000000006</v>
      </c>
      <c r="I4061" s="52">
        <f t="shared" si="461"/>
        <v>0.74537301532324629</v>
      </c>
      <c r="J4061" s="52">
        <f t="shared" ca="1" si="462"/>
        <v>1</v>
      </c>
      <c r="K4061" s="48">
        <f t="shared" si="457"/>
        <v>97.97</v>
      </c>
      <c r="L4061" s="48">
        <f t="shared" si="458"/>
        <v>97.99</v>
      </c>
      <c r="M4061" s="48">
        <f t="shared" si="459"/>
        <v>96.6</v>
      </c>
      <c r="N4061" s="48">
        <f t="shared" si="460"/>
        <v>97.57</v>
      </c>
      <c r="O4061" s="49">
        <f t="shared" ca="1" si="463"/>
        <v>7040700</v>
      </c>
    </row>
    <row r="4062" spans="1:15" x14ac:dyDescent="0.25">
      <c r="A4062">
        <v>4047</v>
      </c>
      <c r="B4062" s="93">
        <v>36320</v>
      </c>
      <c r="C4062" s="48">
        <v>132.406204</v>
      </c>
      <c r="D4062" s="48">
        <v>133.093704</v>
      </c>
      <c r="E4062" s="48">
        <v>131.8125</v>
      </c>
      <c r="F4062" s="48">
        <v>132.125</v>
      </c>
      <c r="G4062" s="49">
        <v>7409700</v>
      </c>
      <c r="H4062" s="48">
        <v>98.482409000000004</v>
      </c>
      <c r="I4062" s="52">
        <f t="shared" si="461"/>
        <v>0.74537301040681181</v>
      </c>
      <c r="J4062" s="52">
        <f t="shared" ca="1" si="462"/>
        <v>1</v>
      </c>
      <c r="K4062" s="48">
        <f t="shared" si="457"/>
        <v>98.69</v>
      </c>
      <c r="L4062" s="48">
        <f t="shared" si="458"/>
        <v>99.2</v>
      </c>
      <c r="M4062" s="48">
        <f t="shared" si="459"/>
        <v>98.25</v>
      </c>
      <c r="N4062" s="48">
        <f t="shared" si="460"/>
        <v>98.48</v>
      </c>
      <c r="O4062" s="49">
        <f t="shared" ca="1" si="463"/>
        <v>7409700</v>
      </c>
    </row>
    <row r="4063" spans="1:15" x14ac:dyDescent="0.25">
      <c r="A4063">
        <v>4048</v>
      </c>
      <c r="B4063" s="93">
        <v>36319</v>
      </c>
      <c r="C4063" s="48">
        <v>133.375</v>
      </c>
      <c r="D4063" s="48">
        <v>133.79679899999999</v>
      </c>
      <c r="E4063" s="48">
        <v>131.593704</v>
      </c>
      <c r="F4063" s="48">
        <v>132.25</v>
      </c>
      <c r="G4063" s="49">
        <v>4895700</v>
      </c>
      <c r="H4063" s="48">
        <v>98.575581</v>
      </c>
      <c r="I4063" s="52">
        <f t="shared" si="461"/>
        <v>0.74537301323251415</v>
      </c>
      <c r="J4063" s="52">
        <f t="shared" ca="1" si="462"/>
        <v>1</v>
      </c>
      <c r="K4063" s="48">
        <f t="shared" si="457"/>
        <v>99.41</v>
      </c>
      <c r="L4063" s="48">
        <f t="shared" si="458"/>
        <v>99.73</v>
      </c>
      <c r="M4063" s="48">
        <f t="shared" si="459"/>
        <v>98.09</v>
      </c>
      <c r="N4063" s="48">
        <f t="shared" si="460"/>
        <v>98.58</v>
      </c>
      <c r="O4063" s="49">
        <f t="shared" ca="1" si="463"/>
        <v>4895700</v>
      </c>
    </row>
    <row r="4064" spans="1:15" x14ac:dyDescent="0.25">
      <c r="A4064">
        <v>4049</v>
      </c>
      <c r="B4064" s="93">
        <v>36318</v>
      </c>
      <c r="C4064" s="48">
        <v>133.4375</v>
      </c>
      <c r="D4064" s="48">
        <v>134.1875</v>
      </c>
      <c r="E4064" s="48">
        <v>132.906204</v>
      </c>
      <c r="F4064" s="48">
        <v>133.5625</v>
      </c>
      <c r="G4064" s="49">
        <v>5299100</v>
      </c>
      <c r="H4064" s="48">
        <v>99.553882999999999</v>
      </c>
      <c r="I4064" s="52">
        <f t="shared" si="461"/>
        <v>0.74537301263453437</v>
      </c>
      <c r="J4064" s="52">
        <f t="shared" ca="1" si="462"/>
        <v>1</v>
      </c>
      <c r="K4064" s="48">
        <f t="shared" si="457"/>
        <v>99.46</v>
      </c>
      <c r="L4064" s="48">
        <f t="shared" si="458"/>
        <v>100.02</v>
      </c>
      <c r="M4064" s="48">
        <f t="shared" si="459"/>
        <v>99.06</v>
      </c>
      <c r="N4064" s="48">
        <f t="shared" si="460"/>
        <v>99.55</v>
      </c>
      <c r="O4064" s="49">
        <f t="shared" ca="1" si="463"/>
        <v>5299100</v>
      </c>
    </row>
    <row r="4065" spans="1:15" x14ac:dyDescent="0.25">
      <c r="A4065">
        <v>4050</v>
      </c>
      <c r="B4065" s="93">
        <v>36315</v>
      </c>
      <c r="C4065" s="48">
        <v>131.468704</v>
      </c>
      <c r="D4065" s="48">
        <v>133.35929899999999</v>
      </c>
      <c r="E4065" s="48">
        <v>130.9375</v>
      </c>
      <c r="F4065" s="48">
        <v>133.218704</v>
      </c>
      <c r="G4065" s="49">
        <v>9787200</v>
      </c>
      <c r="H4065" s="48">
        <v>99.297627000000006</v>
      </c>
      <c r="I4065" s="52">
        <f t="shared" si="461"/>
        <v>0.74537301458810168</v>
      </c>
      <c r="J4065" s="52">
        <f t="shared" ca="1" si="462"/>
        <v>1</v>
      </c>
      <c r="K4065" s="48">
        <f t="shared" si="457"/>
        <v>97.99</v>
      </c>
      <c r="L4065" s="48">
        <f t="shared" si="458"/>
        <v>99.4</v>
      </c>
      <c r="M4065" s="48">
        <f t="shared" si="459"/>
        <v>97.6</v>
      </c>
      <c r="N4065" s="48">
        <f t="shared" si="460"/>
        <v>99.3</v>
      </c>
      <c r="O4065" s="49">
        <f t="shared" ca="1" si="463"/>
        <v>9787200</v>
      </c>
    </row>
    <row r="4066" spans="1:15" x14ac:dyDescent="0.25">
      <c r="A4066">
        <v>4051</v>
      </c>
      <c r="B4066" s="93">
        <v>36314</v>
      </c>
      <c r="C4066" s="48">
        <v>130.6875</v>
      </c>
      <c r="D4066" s="48">
        <v>130.875</v>
      </c>
      <c r="E4066" s="48">
        <v>129.781204</v>
      </c>
      <c r="F4066" s="48">
        <v>130.593704</v>
      </c>
      <c r="G4066" s="49">
        <v>6076600</v>
      </c>
      <c r="H4066" s="48">
        <v>97.341021999999995</v>
      </c>
      <c r="I4066" s="52">
        <f t="shared" si="461"/>
        <v>0.74537300818116003</v>
      </c>
      <c r="J4066" s="52">
        <f t="shared" ca="1" si="462"/>
        <v>1</v>
      </c>
      <c r="K4066" s="48">
        <f t="shared" si="457"/>
        <v>97.41</v>
      </c>
      <c r="L4066" s="48">
        <f t="shared" si="458"/>
        <v>97.55</v>
      </c>
      <c r="M4066" s="48">
        <f t="shared" si="459"/>
        <v>96.74</v>
      </c>
      <c r="N4066" s="48">
        <f t="shared" si="460"/>
        <v>97.34</v>
      </c>
      <c r="O4066" s="49">
        <f t="shared" ca="1" si="463"/>
        <v>6076600</v>
      </c>
    </row>
    <row r="4067" spans="1:15" x14ac:dyDescent="0.25">
      <c r="A4067">
        <v>4052</v>
      </c>
      <c r="B4067" s="93">
        <v>36313</v>
      </c>
      <c r="C4067" s="48">
        <v>129.75</v>
      </c>
      <c r="D4067" s="48">
        <v>130.1875</v>
      </c>
      <c r="E4067" s="48">
        <v>128.01559399999999</v>
      </c>
      <c r="F4067" s="48">
        <v>129.875</v>
      </c>
      <c r="G4067" s="49">
        <v>6981900</v>
      </c>
      <c r="H4067" s="48">
        <v>96.805319999999995</v>
      </c>
      <c r="I4067" s="52">
        <f t="shared" si="461"/>
        <v>0.74537301251203081</v>
      </c>
      <c r="J4067" s="52">
        <f t="shared" ca="1" si="462"/>
        <v>1</v>
      </c>
      <c r="K4067" s="48">
        <f t="shared" si="457"/>
        <v>96.71</v>
      </c>
      <c r="L4067" s="48">
        <f t="shared" si="458"/>
        <v>97.04</v>
      </c>
      <c r="M4067" s="48">
        <f t="shared" si="459"/>
        <v>95.42</v>
      </c>
      <c r="N4067" s="48">
        <f t="shared" si="460"/>
        <v>96.81</v>
      </c>
      <c r="O4067" s="49">
        <f t="shared" ca="1" si="463"/>
        <v>6981900</v>
      </c>
    </row>
    <row r="4068" spans="1:15" x14ac:dyDescent="0.25">
      <c r="A4068">
        <v>4053</v>
      </c>
      <c r="B4068" s="93">
        <v>36312</v>
      </c>
      <c r="C4068" s="48">
        <v>130.125</v>
      </c>
      <c r="D4068" s="48">
        <v>130.156204</v>
      </c>
      <c r="E4068" s="48">
        <v>128.375</v>
      </c>
      <c r="F4068" s="48">
        <v>129.75</v>
      </c>
      <c r="G4068" s="49">
        <v>6705300</v>
      </c>
      <c r="H4068" s="48">
        <v>96.712147999999999</v>
      </c>
      <c r="I4068" s="52">
        <f t="shared" si="461"/>
        <v>0.7453730096339114</v>
      </c>
      <c r="J4068" s="52">
        <f t="shared" ca="1" si="462"/>
        <v>1</v>
      </c>
      <c r="K4068" s="48">
        <f t="shared" si="457"/>
        <v>96.99</v>
      </c>
      <c r="L4068" s="48">
        <f t="shared" si="458"/>
        <v>97.01</v>
      </c>
      <c r="M4068" s="48">
        <f t="shared" si="459"/>
        <v>95.69</v>
      </c>
      <c r="N4068" s="48">
        <f t="shared" si="460"/>
        <v>96.71</v>
      </c>
      <c r="O4068" s="49">
        <f t="shared" ca="1" si="463"/>
        <v>6705300</v>
      </c>
    </row>
    <row r="4069" spans="1:15" x14ac:dyDescent="0.25">
      <c r="A4069">
        <v>4054</v>
      </c>
      <c r="B4069" s="93">
        <v>36308</v>
      </c>
      <c r="C4069" s="48">
        <v>129</v>
      </c>
      <c r="D4069" s="48">
        <v>130.75</v>
      </c>
      <c r="E4069" s="48">
        <v>128.593704</v>
      </c>
      <c r="F4069" s="48">
        <v>130.20309399999999</v>
      </c>
      <c r="G4069" s="49">
        <v>8748000</v>
      </c>
      <c r="H4069" s="48">
        <v>97.049873000000005</v>
      </c>
      <c r="I4069" s="52">
        <f t="shared" si="461"/>
        <v>0.74537301701908876</v>
      </c>
      <c r="J4069" s="52">
        <f t="shared" ca="1" si="462"/>
        <v>1</v>
      </c>
      <c r="K4069" s="48">
        <f t="shared" si="457"/>
        <v>96.15</v>
      </c>
      <c r="L4069" s="48">
        <f t="shared" si="458"/>
        <v>97.46</v>
      </c>
      <c r="M4069" s="48">
        <f t="shared" si="459"/>
        <v>95.85</v>
      </c>
      <c r="N4069" s="48">
        <f t="shared" si="460"/>
        <v>97.05</v>
      </c>
      <c r="O4069" s="49">
        <f t="shared" ca="1" si="463"/>
        <v>8748000</v>
      </c>
    </row>
    <row r="4070" spans="1:15" x14ac:dyDescent="0.25">
      <c r="A4070">
        <v>4055</v>
      </c>
      <c r="B4070" s="93">
        <v>36307</v>
      </c>
      <c r="C4070" s="48">
        <v>129.843704</v>
      </c>
      <c r="D4070" s="48">
        <v>130.281204</v>
      </c>
      <c r="E4070" s="48">
        <v>128</v>
      </c>
      <c r="F4070" s="48">
        <v>128.5625</v>
      </c>
      <c r="G4070" s="49">
        <v>14515400</v>
      </c>
      <c r="H4070" s="48">
        <v>95.827017999999995</v>
      </c>
      <c r="I4070" s="52">
        <f t="shared" si="461"/>
        <v>0.74537301312591153</v>
      </c>
      <c r="J4070" s="52">
        <f t="shared" ca="1" si="462"/>
        <v>1</v>
      </c>
      <c r="K4070" s="48">
        <f t="shared" si="457"/>
        <v>96.78</v>
      </c>
      <c r="L4070" s="48">
        <f t="shared" si="458"/>
        <v>97.11</v>
      </c>
      <c r="M4070" s="48">
        <f t="shared" si="459"/>
        <v>95.41</v>
      </c>
      <c r="N4070" s="48">
        <f t="shared" si="460"/>
        <v>95.83</v>
      </c>
      <c r="O4070" s="49">
        <f t="shared" ca="1" si="463"/>
        <v>14515400</v>
      </c>
    </row>
    <row r="4071" spans="1:15" x14ac:dyDescent="0.25">
      <c r="A4071">
        <v>4056</v>
      </c>
      <c r="B4071" s="93">
        <v>36306</v>
      </c>
      <c r="C4071" s="48">
        <v>129.3125</v>
      </c>
      <c r="D4071" s="48">
        <v>131</v>
      </c>
      <c r="E4071" s="48">
        <v>128.093704</v>
      </c>
      <c r="F4071" s="48">
        <v>130.4375</v>
      </c>
      <c r="G4071" s="49">
        <v>12575900</v>
      </c>
      <c r="H4071" s="48">
        <v>97.224592000000001</v>
      </c>
      <c r="I4071" s="52">
        <f t="shared" si="461"/>
        <v>0.7453730100622904</v>
      </c>
      <c r="J4071" s="52">
        <f t="shared" ca="1" si="462"/>
        <v>1</v>
      </c>
      <c r="K4071" s="48">
        <f t="shared" si="457"/>
        <v>96.39</v>
      </c>
      <c r="L4071" s="48">
        <f t="shared" si="458"/>
        <v>97.64</v>
      </c>
      <c r="M4071" s="48">
        <f t="shared" si="459"/>
        <v>95.48</v>
      </c>
      <c r="N4071" s="48">
        <f t="shared" si="460"/>
        <v>97.22</v>
      </c>
      <c r="O4071" s="49">
        <f t="shared" ca="1" si="463"/>
        <v>12575900</v>
      </c>
    </row>
    <row r="4072" spans="1:15" x14ac:dyDescent="0.25">
      <c r="A4072">
        <v>4057</v>
      </c>
      <c r="B4072" s="93">
        <v>36305</v>
      </c>
      <c r="C4072" s="48">
        <v>131.375</v>
      </c>
      <c r="D4072" s="48">
        <v>132.343704</v>
      </c>
      <c r="E4072" s="48">
        <v>128.4375</v>
      </c>
      <c r="F4072" s="48">
        <v>129</v>
      </c>
      <c r="G4072" s="49">
        <v>15406400</v>
      </c>
      <c r="H4072" s="48">
        <v>96.153118000000006</v>
      </c>
      <c r="I4072" s="52">
        <f t="shared" si="461"/>
        <v>0.74537300775193804</v>
      </c>
      <c r="J4072" s="52">
        <f t="shared" ca="1" si="462"/>
        <v>1</v>
      </c>
      <c r="K4072" s="48">
        <f t="shared" si="457"/>
        <v>97.92</v>
      </c>
      <c r="L4072" s="48">
        <f t="shared" si="458"/>
        <v>98.65</v>
      </c>
      <c r="M4072" s="48">
        <f t="shared" si="459"/>
        <v>95.73</v>
      </c>
      <c r="N4072" s="48">
        <f t="shared" si="460"/>
        <v>96.15</v>
      </c>
      <c r="O4072" s="49">
        <f t="shared" ca="1" si="463"/>
        <v>15406400</v>
      </c>
    </row>
    <row r="4073" spans="1:15" x14ac:dyDescent="0.25">
      <c r="A4073">
        <v>4058</v>
      </c>
      <c r="B4073" s="93">
        <v>36304</v>
      </c>
      <c r="C4073" s="48">
        <v>133.843704</v>
      </c>
      <c r="D4073" s="48">
        <v>133.843704</v>
      </c>
      <c r="E4073" s="48">
        <v>130.39059399999999</v>
      </c>
      <c r="F4073" s="48">
        <v>131.125</v>
      </c>
      <c r="G4073" s="49">
        <v>7952000</v>
      </c>
      <c r="H4073" s="48">
        <v>97.737036000000003</v>
      </c>
      <c r="I4073" s="52">
        <f t="shared" si="461"/>
        <v>0.74537301048617732</v>
      </c>
      <c r="J4073" s="52">
        <f t="shared" ca="1" si="462"/>
        <v>1</v>
      </c>
      <c r="K4073" s="48">
        <f t="shared" si="457"/>
        <v>99.76</v>
      </c>
      <c r="L4073" s="48">
        <f t="shared" si="458"/>
        <v>99.76</v>
      </c>
      <c r="M4073" s="48">
        <f t="shared" si="459"/>
        <v>97.19</v>
      </c>
      <c r="N4073" s="48">
        <f t="shared" si="460"/>
        <v>97.74</v>
      </c>
      <c r="O4073" s="49">
        <f t="shared" ca="1" si="463"/>
        <v>7952000</v>
      </c>
    </row>
    <row r="4074" spans="1:15" x14ac:dyDescent="0.25">
      <c r="A4074">
        <v>4059</v>
      </c>
      <c r="B4074" s="93">
        <v>36301</v>
      </c>
      <c r="C4074" s="48">
        <v>134.125</v>
      </c>
      <c r="D4074" s="48">
        <v>134.6875</v>
      </c>
      <c r="E4074" s="48">
        <v>132.593704</v>
      </c>
      <c r="F4074" s="48">
        <v>133.343704</v>
      </c>
      <c r="G4074" s="49">
        <v>6418200</v>
      </c>
      <c r="H4074" s="48">
        <v>99.390798000000004</v>
      </c>
      <c r="I4074" s="52">
        <f t="shared" si="461"/>
        <v>0.74537300988729094</v>
      </c>
      <c r="J4074" s="52">
        <f t="shared" ca="1" si="462"/>
        <v>1</v>
      </c>
      <c r="K4074" s="48">
        <f t="shared" si="457"/>
        <v>99.97</v>
      </c>
      <c r="L4074" s="48">
        <f t="shared" si="458"/>
        <v>100.39</v>
      </c>
      <c r="M4074" s="48">
        <f t="shared" si="459"/>
        <v>98.83</v>
      </c>
      <c r="N4074" s="48">
        <f t="shared" si="460"/>
        <v>99.39</v>
      </c>
      <c r="O4074" s="49">
        <f t="shared" ca="1" si="463"/>
        <v>6418200</v>
      </c>
    </row>
    <row r="4075" spans="1:15" x14ac:dyDescent="0.25">
      <c r="A4075">
        <v>4060</v>
      </c>
      <c r="B4075" s="93">
        <v>36300</v>
      </c>
      <c r="C4075" s="48">
        <v>135.125</v>
      </c>
      <c r="D4075" s="48">
        <v>135.593704</v>
      </c>
      <c r="E4075" s="48">
        <v>134.0625</v>
      </c>
      <c r="F4075" s="48">
        <v>134.093704</v>
      </c>
      <c r="G4075" s="49">
        <v>4670400</v>
      </c>
      <c r="H4075" s="48">
        <v>99.949827999999997</v>
      </c>
      <c r="I4075" s="52">
        <f t="shared" si="461"/>
        <v>0.74537301169635817</v>
      </c>
      <c r="J4075" s="52">
        <f t="shared" ca="1" si="462"/>
        <v>1</v>
      </c>
      <c r="K4075" s="48">
        <f t="shared" si="457"/>
        <v>100.72</v>
      </c>
      <c r="L4075" s="48">
        <f t="shared" si="458"/>
        <v>101.07</v>
      </c>
      <c r="M4075" s="48">
        <f t="shared" si="459"/>
        <v>99.93</v>
      </c>
      <c r="N4075" s="48">
        <f t="shared" si="460"/>
        <v>99.95</v>
      </c>
      <c r="O4075" s="49">
        <f t="shared" ca="1" si="463"/>
        <v>4670400</v>
      </c>
    </row>
    <row r="4076" spans="1:15" x14ac:dyDescent="0.25">
      <c r="A4076">
        <v>4061</v>
      </c>
      <c r="B4076" s="93">
        <v>36299</v>
      </c>
      <c r="C4076" s="48">
        <v>134.468704</v>
      </c>
      <c r="D4076" s="48">
        <v>135</v>
      </c>
      <c r="E4076" s="48">
        <v>133.25</v>
      </c>
      <c r="F4076" s="48">
        <v>134.906204</v>
      </c>
      <c r="G4076" s="49">
        <v>5052400</v>
      </c>
      <c r="H4076" s="48">
        <v>100.55544399999999</v>
      </c>
      <c r="I4076" s="52">
        <f t="shared" si="461"/>
        <v>0.74537301486890839</v>
      </c>
      <c r="J4076" s="52">
        <f t="shared" ca="1" si="462"/>
        <v>1</v>
      </c>
      <c r="K4076" s="48">
        <f t="shared" si="457"/>
        <v>100.23</v>
      </c>
      <c r="L4076" s="48">
        <f t="shared" si="458"/>
        <v>100.63</v>
      </c>
      <c r="M4076" s="48">
        <f t="shared" si="459"/>
        <v>99.32</v>
      </c>
      <c r="N4076" s="48">
        <f t="shared" si="460"/>
        <v>100.56</v>
      </c>
      <c r="O4076" s="49">
        <f t="shared" ca="1" si="463"/>
        <v>5052400</v>
      </c>
    </row>
    <row r="4077" spans="1:15" x14ac:dyDescent="0.25">
      <c r="A4077">
        <v>4062</v>
      </c>
      <c r="B4077" s="93">
        <v>36298</v>
      </c>
      <c r="C4077" s="48">
        <v>134.531204</v>
      </c>
      <c r="D4077" s="48">
        <v>134.98429899999999</v>
      </c>
      <c r="E4077" s="48">
        <v>132.625</v>
      </c>
      <c r="F4077" s="48">
        <v>133.9375</v>
      </c>
      <c r="G4077" s="49">
        <v>8218600</v>
      </c>
      <c r="H4077" s="48">
        <v>99.833398000000003</v>
      </c>
      <c r="I4077" s="52">
        <f t="shared" si="461"/>
        <v>0.74537301353243124</v>
      </c>
      <c r="J4077" s="52">
        <f t="shared" ca="1" si="462"/>
        <v>1</v>
      </c>
      <c r="K4077" s="48">
        <f t="shared" si="457"/>
        <v>100.28</v>
      </c>
      <c r="L4077" s="48">
        <f t="shared" si="458"/>
        <v>100.61</v>
      </c>
      <c r="M4077" s="48">
        <f t="shared" si="459"/>
        <v>98.86</v>
      </c>
      <c r="N4077" s="48">
        <f t="shared" si="460"/>
        <v>99.83</v>
      </c>
      <c r="O4077" s="49">
        <f t="shared" ca="1" si="463"/>
        <v>8218600</v>
      </c>
    </row>
    <row r="4078" spans="1:15" x14ac:dyDescent="0.25">
      <c r="A4078">
        <v>4063</v>
      </c>
      <c r="B4078" s="93">
        <v>36297</v>
      </c>
      <c r="C4078" s="48">
        <v>133.625</v>
      </c>
      <c r="D4078" s="48">
        <v>134.48429899999999</v>
      </c>
      <c r="E4078" s="48">
        <v>132.375</v>
      </c>
      <c r="F4078" s="48">
        <v>134.1875</v>
      </c>
      <c r="G4078" s="49">
        <v>6268100</v>
      </c>
      <c r="H4078" s="48">
        <v>100.019741</v>
      </c>
      <c r="I4078" s="52">
        <f t="shared" si="461"/>
        <v>0.74537301164415459</v>
      </c>
      <c r="J4078" s="52">
        <f t="shared" ca="1" si="462"/>
        <v>1</v>
      </c>
      <c r="K4078" s="48">
        <f t="shared" si="457"/>
        <v>99.6</v>
      </c>
      <c r="L4078" s="48">
        <f t="shared" si="458"/>
        <v>100.24</v>
      </c>
      <c r="M4078" s="48">
        <f t="shared" si="459"/>
        <v>98.67</v>
      </c>
      <c r="N4078" s="48">
        <f t="shared" si="460"/>
        <v>100.02</v>
      </c>
      <c r="O4078" s="49">
        <f t="shared" ca="1" si="463"/>
        <v>6268100</v>
      </c>
    </row>
    <row r="4079" spans="1:15" x14ac:dyDescent="0.25">
      <c r="A4079">
        <v>4064</v>
      </c>
      <c r="B4079" s="93">
        <v>36294</v>
      </c>
      <c r="C4079" s="48">
        <v>134.5625</v>
      </c>
      <c r="D4079" s="48">
        <v>135.875</v>
      </c>
      <c r="E4079" s="48">
        <v>133.5</v>
      </c>
      <c r="F4079" s="48">
        <v>133.781204</v>
      </c>
      <c r="G4079" s="49">
        <v>8370100</v>
      </c>
      <c r="H4079" s="48">
        <v>99.716898999999998</v>
      </c>
      <c r="I4079" s="52">
        <f t="shared" si="461"/>
        <v>0.7453730121908605</v>
      </c>
      <c r="J4079" s="52">
        <f t="shared" ca="1" si="462"/>
        <v>1</v>
      </c>
      <c r="K4079" s="48">
        <f t="shared" si="457"/>
        <v>100.3</v>
      </c>
      <c r="L4079" s="48">
        <f t="shared" si="458"/>
        <v>101.28</v>
      </c>
      <c r="M4079" s="48">
        <f t="shared" si="459"/>
        <v>99.51</v>
      </c>
      <c r="N4079" s="48">
        <f t="shared" si="460"/>
        <v>99.72</v>
      </c>
      <c r="O4079" s="49">
        <f t="shared" ca="1" si="463"/>
        <v>8370100</v>
      </c>
    </row>
    <row r="4080" spans="1:15" x14ac:dyDescent="0.25">
      <c r="A4080">
        <v>4065</v>
      </c>
      <c r="B4080" s="93">
        <v>36293</v>
      </c>
      <c r="C4080" s="48">
        <v>137.25</v>
      </c>
      <c r="D4080" s="48">
        <v>138</v>
      </c>
      <c r="E4080" s="48">
        <v>136.8125</v>
      </c>
      <c r="F4080" s="48">
        <v>137.343704</v>
      </c>
      <c r="G4080" s="49">
        <v>4485700</v>
      </c>
      <c r="H4080" s="48">
        <v>102.37229000000001</v>
      </c>
      <c r="I4080" s="52">
        <f t="shared" si="461"/>
        <v>0.74537300959933339</v>
      </c>
      <c r="J4080" s="52">
        <f t="shared" ca="1" si="462"/>
        <v>1</v>
      </c>
      <c r="K4080" s="48">
        <f t="shared" si="457"/>
        <v>102.3</v>
      </c>
      <c r="L4080" s="48">
        <f t="shared" si="458"/>
        <v>102.86</v>
      </c>
      <c r="M4080" s="48">
        <f t="shared" si="459"/>
        <v>101.98</v>
      </c>
      <c r="N4080" s="48">
        <f t="shared" si="460"/>
        <v>102.37</v>
      </c>
      <c r="O4080" s="49">
        <f t="shared" ca="1" si="463"/>
        <v>4485700</v>
      </c>
    </row>
    <row r="4081" spans="1:15" x14ac:dyDescent="0.25">
      <c r="A4081">
        <v>4066</v>
      </c>
      <c r="B4081" s="93">
        <v>36292</v>
      </c>
      <c r="C4081" s="48">
        <v>135.75</v>
      </c>
      <c r="D4081" s="48">
        <v>137.218704</v>
      </c>
      <c r="E4081" s="48">
        <v>131.5</v>
      </c>
      <c r="F4081" s="48">
        <v>136.75</v>
      </c>
      <c r="G4081" s="49">
        <v>13865800</v>
      </c>
      <c r="H4081" s="48">
        <v>101.929759</v>
      </c>
      <c r="I4081" s="52">
        <f t="shared" si="461"/>
        <v>0.74537300914076787</v>
      </c>
      <c r="J4081" s="52">
        <f t="shared" ca="1" si="462"/>
        <v>1</v>
      </c>
      <c r="K4081" s="48">
        <f t="shared" si="457"/>
        <v>101.18</v>
      </c>
      <c r="L4081" s="48">
        <f t="shared" si="458"/>
        <v>102.28</v>
      </c>
      <c r="M4081" s="48">
        <f t="shared" si="459"/>
        <v>98.02</v>
      </c>
      <c r="N4081" s="48">
        <f t="shared" si="460"/>
        <v>101.93</v>
      </c>
      <c r="O4081" s="49">
        <f t="shared" ca="1" si="463"/>
        <v>13865800</v>
      </c>
    </row>
    <row r="4082" spans="1:15" x14ac:dyDescent="0.25">
      <c r="A4082">
        <v>4067</v>
      </c>
      <c r="B4082" s="93">
        <v>36291</v>
      </c>
      <c r="C4082" s="48">
        <v>135.3125</v>
      </c>
      <c r="D4082" s="48">
        <v>136.875</v>
      </c>
      <c r="E4082" s="48">
        <v>134.718704</v>
      </c>
      <c r="F4082" s="48">
        <v>135.6875</v>
      </c>
      <c r="G4082" s="49">
        <v>7000600</v>
      </c>
      <c r="H4082" s="48">
        <v>101.1378</v>
      </c>
      <c r="I4082" s="52">
        <f t="shared" si="461"/>
        <v>0.74537300783049287</v>
      </c>
      <c r="J4082" s="52">
        <f t="shared" ca="1" si="462"/>
        <v>1</v>
      </c>
      <c r="K4082" s="48">
        <f t="shared" si="457"/>
        <v>100.86</v>
      </c>
      <c r="L4082" s="48">
        <f t="shared" si="458"/>
        <v>102.02</v>
      </c>
      <c r="M4082" s="48">
        <f t="shared" si="459"/>
        <v>100.42</v>
      </c>
      <c r="N4082" s="48">
        <f t="shared" si="460"/>
        <v>101.14</v>
      </c>
      <c r="O4082" s="49">
        <f t="shared" ca="1" si="463"/>
        <v>7000600</v>
      </c>
    </row>
    <row r="4083" spans="1:15" x14ac:dyDescent="0.25">
      <c r="A4083">
        <v>4068</v>
      </c>
      <c r="B4083" s="93">
        <v>36290</v>
      </c>
      <c r="C4083" s="48">
        <v>134.843704</v>
      </c>
      <c r="D4083" s="48">
        <v>135.718704</v>
      </c>
      <c r="E4083" s="48">
        <v>133.531204</v>
      </c>
      <c r="F4083" s="48">
        <v>134.32809399999999</v>
      </c>
      <c r="G4083" s="49">
        <v>5580100</v>
      </c>
      <c r="H4083" s="48">
        <v>100.12453600000001</v>
      </c>
      <c r="I4083" s="52">
        <f t="shared" si="461"/>
        <v>0.74537301184367288</v>
      </c>
      <c r="J4083" s="52">
        <f t="shared" ca="1" si="462"/>
        <v>1</v>
      </c>
      <c r="K4083" s="48">
        <f t="shared" si="457"/>
        <v>100.51</v>
      </c>
      <c r="L4083" s="48">
        <f t="shared" si="458"/>
        <v>101.16</v>
      </c>
      <c r="M4083" s="48">
        <f t="shared" si="459"/>
        <v>99.53</v>
      </c>
      <c r="N4083" s="48">
        <f t="shared" si="460"/>
        <v>100.12</v>
      </c>
      <c r="O4083" s="49">
        <f t="shared" ca="1" si="463"/>
        <v>5580100</v>
      </c>
    </row>
    <row r="4084" spans="1:15" x14ac:dyDescent="0.25">
      <c r="A4084">
        <v>4069</v>
      </c>
      <c r="B4084" s="93">
        <v>36287</v>
      </c>
      <c r="C4084" s="48">
        <v>134.5</v>
      </c>
      <c r="D4084" s="48">
        <v>135.125</v>
      </c>
      <c r="E4084" s="48">
        <v>133.4375</v>
      </c>
      <c r="F4084" s="48">
        <v>135</v>
      </c>
      <c r="G4084" s="49">
        <v>8680700</v>
      </c>
      <c r="H4084" s="48">
        <v>100.625356</v>
      </c>
      <c r="I4084" s="52">
        <f t="shared" si="461"/>
        <v>0.74537300740740742</v>
      </c>
      <c r="J4084" s="52">
        <f t="shared" ca="1" si="462"/>
        <v>1</v>
      </c>
      <c r="K4084" s="48">
        <f t="shared" si="457"/>
        <v>100.25</v>
      </c>
      <c r="L4084" s="48">
        <f t="shared" si="458"/>
        <v>100.72</v>
      </c>
      <c r="M4084" s="48">
        <f t="shared" si="459"/>
        <v>99.46</v>
      </c>
      <c r="N4084" s="48">
        <f t="shared" si="460"/>
        <v>100.63</v>
      </c>
      <c r="O4084" s="49">
        <f t="shared" ca="1" si="463"/>
        <v>8680700</v>
      </c>
    </row>
    <row r="4085" spans="1:15" x14ac:dyDescent="0.25">
      <c r="A4085">
        <v>4070</v>
      </c>
      <c r="B4085" s="93">
        <v>36286</v>
      </c>
      <c r="C4085" s="48">
        <v>134.4375</v>
      </c>
      <c r="D4085" s="48">
        <v>135.125</v>
      </c>
      <c r="E4085" s="48">
        <v>132.375</v>
      </c>
      <c r="F4085" s="48">
        <v>133.98429899999999</v>
      </c>
      <c r="G4085" s="49">
        <v>13507200</v>
      </c>
      <c r="H4085" s="48">
        <v>99.868279999999999</v>
      </c>
      <c r="I4085" s="52">
        <f t="shared" si="461"/>
        <v>0.74537300822091102</v>
      </c>
      <c r="J4085" s="52">
        <f t="shared" ca="1" si="462"/>
        <v>1</v>
      </c>
      <c r="K4085" s="48">
        <f t="shared" si="457"/>
        <v>100.21</v>
      </c>
      <c r="L4085" s="48">
        <f t="shared" si="458"/>
        <v>100.72</v>
      </c>
      <c r="M4085" s="48">
        <f t="shared" si="459"/>
        <v>98.67</v>
      </c>
      <c r="N4085" s="48">
        <f t="shared" si="460"/>
        <v>99.87</v>
      </c>
      <c r="O4085" s="49">
        <f t="shared" ca="1" si="463"/>
        <v>13507200</v>
      </c>
    </row>
    <row r="4086" spans="1:15" x14ac:dyDescent="0.25">
      <c r="A4086">
        <v>4071</v>
      </c>
      <c r="B4086" s="93">
        <v>36285</v>
      </c>
      <c r="C4086" s="48">
        <v>133.9375</v>
      </c>
      <c r="D4086" s="48">
        <v>135.0625</v>
      </c>
      <c r="E4086" s="48">
        <v>131.843704</v>
      </c>
      <c r="F4086" s="48">
        <v>134.8125</v>
      </c>
      <c r="G4086" s="49">
        <v>10032300</v>
      </c>
      <c r="H4086" s="48">
        <v>100.48559899999999</v>
      </c>
      <c r="I4086" s="52">
        <f t="shared" si="461"/>
        <v>0.7453730106629578</v>
      </c>
      <c r="J4086" s="52">
        <f t="shared" ca="1" si="462"/>
        <v>1</v>
      </c>
      <c r="K4086" s="48">
        <f t="shared" si="457"/>
        <v>99.83</v>
      </c>
      <c r="L4086" s="48">
        <f t="shared" si="458"/>
        <v>100.67</v>
      </c>
      <c r="M4086" s="48">
        <f t="shared" si="459"/>
        <v>98.27</v>
      </c>
      <c r="N4086" s="48">
        <f t="shared" si="460"/>
        <v>100.49</v>
      </c>
      <c r="O4086" s="49">
        <f t="shared" ca="1" si="463"/>
        <v>10032300</v>
      </c>
    </row>
    <row r="4087" spans="1:15" x14ac:dyDescent="0.25">
      <c r="A4087">
        <v>4072</v>
      </c>
      <c r="B4087" s="93">
        <v>36284</v>
      </c>
      <c r="C4087" s="48">
        <v>135.125</v>
      </c>
      <c r="D4087" s="48">
        <v>135.8125</v>
      </c>
      <c r="E4087" s="48">
        <v>133.125</v>
      </c>
      <c r="F4087" s="48">
        <v>133.75</v>
      </c>
      <c r="G4087" s="49">
        <v>10509300</v>
      </c>
      <c r="H4087" s="48">
        <v>99.693640000000002</v>
      </c>
      <c r="I4087" s="52">
        <f t="shared" si="461"/>
        <v>0.74537300934579442</v>
      </c>
      <c r="J4087" s="52">
        <f t="shared" ca="1" si="462"/>
        <v>1</v>
      </c>
      <c r="K4087" s="48">
        <f t="shared" si="457"/>
        <v>100.72</v>
      </c>
      <c r="L4087" s="48">
        <f t="shared" si="458"/>
        <v>101.23</v>
      </c>
      <c r="M4087" s="48">
        <f t="shared" si="459"/>
        <v>99.23</v>
      </c>
      <c r="N4087" s="48">
        <f t="shared" si="460"/>
        <v>99.69</v>
      </c>
      <c r="O4087" s="49">
        <f t="shared" ca="1" si="463"/>
        <v>10509300</v>
      </c>
    </row>
    <row r="4088" spans="1:15" x14ac:dyDescent="0.25">
      <c r="A4088">
        <v>4073</v>
      </c>
      <c r="B4088" s="93">
        <v>36283</v>
      </c>
      <c r="C4088" s="48">
        <v>133.4375</v>
      </c>
      <c r="D4088" s="48">
        <v>135.843704</v>
      </c>
      <c r="E4088" s="48">
        <v>133.093704</v>
      </c>
      <c r="F4088" s="48">
        <v>135.6875</v>
      </c>
      <c r="G4088" s="49">
        <v>10709700</v>
      </c>
      <c r="H4088" s="48">
        <v>101.1378</v>
      </c>
      <c r="I4088" s="52">
        <f t="shared" si="461"/>
        <v>0.74537300783049287</v>
      </c>
      <c r="J4088" s="52">
        <f t="shared" ca="1" si="462"/>
        <v>1</v>
      </c>
      <c r="K4088" s="48">
        <f t="shared" si="457"/>
        <v>99.46</v>
      </c>
      <c r="L4088" s="48">
        <f t="shared" si="458"/>
        <v>101.25</v>
      </c>
      <c r="M4088" s="48">
        <f t="shared" si="459"/>
        <v>99.2</v>
      </c>
      <c r="N4088" s="48">
        <f t="shared" si="460"/>
        <v>101.14</v>
      </c>
      <c r="O4088" s="49">
        <f t="shared" ca="1" si="463"/>
        <v>10709700</v>
      </c>
    </row>
    <row r="4089" spans="1:15" x14ac:dyDescent="0.25">
      <c r="A4089">
        <v>4074</v>
      </c>
      <c r="B4089" s="93">
        <v>36280</v>
      </c>
      <c r="C4089" s="48">
        <v>135.093704</v>
      </c>
      <c r="D4089" s="48">
        <v>135.625</v>
      </c>
      <c r="E4089" s="48">
        <v>131.5</v>
      </c>
      <c r="F4089" s="48">
        <v>133.25</v>
      </c>
      <c r="G4089" s="49">
        <v>10991900</v>
      </c>
      <c r="H4089" s="48">
        <v>99.320954</v>
      </c>
      <c r="I4089" s="52">
        <f t="shared" si="461"/>
        <v>0.74537301313320825</v>
      </c>
      <c r="J4089" s="52">
        <f t="shared" ca="1" si="462"/>
        <v>1</v>
      </c>
      <c r="K4089" s="48">
        <f t="shared" si="457"/>
        <v>100.7</v>
      </c>
      <c r="L4089" s="48">
        <f t="shared" si="458"/>
        <v>101.09</v>
      </c>
      <c r="M4089" s="48">
        <f t="shared" si="459"/>
        <v>98.02</v>
      </c>
      <c r="N4089" s="48">
        <f t="shared" si="460"/>
        <v>99.32</v>
      </c>
      <c r="O4089" s="49">
        <f t="shared" ca="1" si="463"/>
        <v>10991900</v>
      </c>
    </row>
    <row r="4090" spans="1:15" x14ac:dyDescent="0.25">
      <c r="A4090">
        <v>4075</v>
      </c>
      <c r="B4090" s="93">
        <v>36279</v>
      </c>
      <c r="C4090" s="48">
        <v>135.5625</v>
      </c>
      <c r="D4090" s="48">
        <v>136.0625</v>
      </c>
      <c r="E4090" s="48">
        <v>133.8125</v>
      </c>
      <c r="F4090" s="48">
        <v>134.343704</v>
      </c>
      <c r="G4090" s="49">
        <v>9824300</v>
      </c>
      <c r="H4090" s="48">
        <v>100.136171</v>
      </c>
      <c r="I4090" s="52">
        <f t="shared" si="461"/>
        <v>0.74537300981369403</v>
      </c>
      <c r="J4090" s="52">
        <f t="shared" ca="1" si="462"/>
        <v>1</v>
      </c>
      <c r="K4090" s="48">
        <f t="shared" si="457"/>
        <v>101.04</v>
      </c>
      <c r="L4090" s="48">
        <f t="shared" si="458"/>
        <v>101.42</v>
      </c>
      <c r="M4090" s="48">
        <f t="shared" si="459"/>
        <v>99.74</v>
      </c>
      <c r="N4090" s="48">
        <f t="shared" si="460"/>
        <v>100.14</v>
      </c>
      <c r="O4090" s="49">
        <f t="shared" ca="1" si="463"/>
        <v>9824300</v>
      </c>
    </row>
    <row r="4091" spans="1:15" x14ac:dyDescent="0.25">
      <c r="A4091">
        <v>4076</v>
      </c>
      <c r="B4091" s="93">
        <v>36278</v>
      </c>
      <c r="C4091" s="48">
        <v>136.4375</v>
      </c>
      <c r="D4091" s="48">
        <v>137.25</v>
      </c>
      <c r="E4091" s="48">
        <v>135</v>
      </c>
      <c r="F4091" s="48">
        <v>135.375</v>
      </c>
      <c r="G4091" s="49">
        <v>5544300</v>
      </c>
      <c r="H4091" s="48">
        <v>100.904871</v>
      </c>
      <c r="I4091" s="52">
        <f t="shared" si="461"/>
        <v>0.74537300831024933</v>
      </c>
      <c r="J4091" s="52">
        <f t="shared" ca="1" si="462"/>
        <v>1</v>
      </c>
      <c r="K4091" s="48">
        <f t="shared" si="457"/>
        <v>101.7</v>
      </c>
      <c r="L4091" s="48">
        <f t="shared" si="458"/>
        <v>102.3</v>
      </c>
      <c r="M4091" s="48">
        <f t="shared" si="459"/>
        <v>100.63</v>
      </c>
      <c r="N4091" s="48">
        <f t="shared" si="460"/>
        <v>100.9</v>
      </c>
      <c r="O4091" s="49">
        <f t="shared" ca="1" si="463"/>
        <v>5544300</v>
      </c>
    </row>
    <row r="4092" spans="1:15" x14ac:dyDescent="0.25">
      <c r="A4092">
        <v>4077</v>
      </c>
      <c r="B4092" s="93">
        <v>36277</v>
      </c>
      <c r="C4092" s="48">
        <v>137.125</v>
      </c>
      <c r="D4092" s="48">
        <v>137.5</v>
      </c>
      <c r="E4092" s="48">
        <v>135.843704</v>
      </c>
      <c r="F4092" s="48">
        <v>137.25</v>
      </c>
      <c r="G4092" s="49">
        <v>5147200</v>
      </c>
      <c r="H4092" s="48">
        <v>102.302446</v>
      </c>
      <c r="I4092" s="52">
        <f t="shared" si="461"/>
        <v>0.74537301275045542</v>
      </c>
      <c r="J4092" s="52">
        <f t="shared" ca="1" si="462"/>
        <v>1</v>
      </c>
      <c r="K4092" s="48">
        <f t="shared" si="457"/>
        <v>102.21</v>
      </c>
      <c r="L4092" s="48">
        <f t="shared" si="458"/>
        <v>102.49</v>
      </c>
      <c r="M4092" s="48">
        <f t="shared" si="459"/>
        <v>101.25</v>
      </c>
      <c r="N4092" s="48">
        <f t="shared" si="460"/>
        <v>102.3</v>
      </c>
      <c r="O4092" s="49">
        <f t="shared" ca="1" si="463"/>
        <v>5147200</v>
      </c>
    </row>
    <row r="4093" spans="1:15" x14ac:dyDescent="0.25">
      <c r="A4093">
        <v>4078</v>
      </c>
      <c r="B4093" s="93">
        <v>36276</v>
      </c>
      <c r="C4093" s="48">
        <v>136.5</v>
      </c>
      <c r="D4093" s="48">
        <v>136.8125</v>
      </c>
      <c r="E4093" s="48">
        <v>135.468704</v>
      </c>
      <c r="F4093" s="48">
        <v>136.593704</v>
      </c>
      <c r="G4093" s="49">
        <v>3606500</v>
      </c>
      <c r="H4093" s="48">
        <v>101.813261</v>
      </c>
      <c r="I4093" s="52">
        <f t="shared" si="461"/>
        <v>0.74537301514277698</v>
      </c>
      <c r="J4093" s="52">
        <f t="shared" ca="1" si="462"/>
        <v>1</v>
      </c>
      <c r="K4093" s="48">
        <f t="shared" si="457"/>
        <v>101.74</v>
      </c>
      <c r="L4093" s="48">
        <f t="shared" si="458"/>
        <v>101.98</v>
      </c>
      <c r="M4093" s="48">
        <f t="shared" si="459"/>
        <v>100.97</v>
      </c>
      <c r="N4093" s="48">
        <f t="shared" si="460"/>
        <v>101.81</v>
      </c>
      <c r="O4093" s="49">
        <f t="shared" ca="1" si="463"/>
        <v>3606500</v>
      </c>
    </row>
    <row r="4094" spans="1:15" x14ac:dyDescent="0.25">
      <c r="A4094">
        <v>4079</v>
      </c>
      <c r="B4094" s="93">
        <v>36273</v>
      </c>
      <c r="C4094" s="48">
        <v>135.875</v>
      </c>
      <c r="D4094" s="48">
        <v>136.75</v>
      </c>
      <c r="E4094" s="48">
        <v>135</v>
      </c>
      <c r="F4094" s="48">
        <v>135.8125</v>
      </c>
      <c r="G4094" s="49">
        <v>4593100</v>
      </c>
      <c r="H4094" s="48">
        <v>101.23097199999999</v>
      </c>
      <c r="I4094" s="52">
        <f t="shared" si="461"/>
        <v>0.74537301058444538</v>
      </c>
      <c r="J4094" s="52">
        <f t="shared" ca="1" si="462"/>
        <v>1</v>
      </c>
      <c r="K4094" s="48">
        <f t="shared" si="457"/>
        <v>101.28</v>
      </c>
      <c r="L4094" s="48">
        <f t="shared" si="458"/>
        <v>101.93</v>
      </c>
      <c r="M4094" s="48">
        <f t="shared" si="459"/>
        <v>100.63</v>
      </c>
      <c r="N4094" s="48">
        <f t="shared" si="460"/>
        <v>101.23</v>
      </c>
      <c r="O4094" s="49">
        <f t="shared" ca="1" si="463"/>
        <v>4593100</v>
      </c>
    </row>
    <row r="4095" spans="1:15" x14ac:dyDescent="0.25">
      <c r="A4095">
        <v>4080</v>
      </c>
      <c r="B4095" s="93">
        <v>36272</v>
      </c>
      <c r="C4095" s="48">
        <v>135.125</v>
      </c>
      <c r="D4095" s="48">
        <v>136.375</v>
      </c>
      <c r="E4095" s="48">
        <v>134.39059399999999</v>
      </c>
      <c r="F4095" s="48">
        <v>136.156204</v>
      </c>
      <c r="G4095" s="49">
        <v>6897400</v>
      </c>
      <c r="H4095" s="48">
        <v>101.48716</v>
      </c>
      <c r="I4095" s="52">
        <f t="shared" si="461"/>
        <v>0.74537301289627611</v>
      </c>
      <c r="J4095" s="52">
        <f t="shared" ca="1" si="462"/>
        <v>1</v>
      </c>
      <c r="K4095" s="48">
        <f t="shared" si="457"/>
        <v>100.72</v>
      </c>
      <c r="L4095" s="48">
        <f t="shared" si="458"/>
        <v>101.65</v>
      </c>
      <c r="M4095" s="48">
        <f t="shared" si="459"/>
        <v>100.17</v>
      </c>
      <c r="N4095" s="48">
        <f t="shared" si="460"/>
        <v>101.49</v>
      </c>
      <c r="O4095" s="49">
        <f t="shared" ca="1" si="463"/>
        <v>6897400</v>
      </c>
    </row>
    <row r="4096" spans="1:15" x14ac:dyDescent="0.25">
      <c r="A4096">
        <v>4081</v>
      </c>
      <c r="B4096" s="93">
        <v>36271</v>
      </c>
      <c r="C4096" s="48">
        <v>131.0625</v>
      </c>
      <c r="D4096" s="48">
        <v>135.625</v>
      </c>
      <c r="E4096" s="48">
        <v>130.406204</v>
      </c>
      <c r="F4096" s="48">
        <v>134.875</v>
      </c>
      <c r="G4096" s="49">
        <v>5772200</v>
      </c>
      <c r="H4096" s="48">
        <v>100.532185</v>
      </c>
      <c r="I4096" s="52">
        <f t="shared" si="461"/>
        <v>0.74537301204819273</v>
      </c>
      <c r="J4096" s="52">
        <f t="shared" ca="1" si="462"/>
        <v>1</v>
      </c>
      <c r="K4096" s="48">
        <f t="shared" si="457"/>
        <v>97.69</v>
      </c>
      <c r="L4096" s="48">
        <f t="shared" si="458"/>
        <v>101.09</v>
      </c>
      <c r="M4096" s="48">
        <f t="shared" si="459"/>
        <v>97.2</v>
      </c>
      <c r="N4096" s="48">
        <f t="shared" si="460"/>
        <v>100.53</v>
      </c>
      <c r="O4096" s="49">
        <f t="shared" ca="1" si="463"/>
        <v>5772200</v>
      </c>
    </row>
    <row r="4097" spans="1:15" x14ac:dyDescent="0.25">
      <c r="A4097">
        <v>4082</v>
      </c>
      <c r="B4097" s="93">
        <v>36270</v>
      </c>
      <c r="C4097" s="48">
        <v>129.8125</v>
      </c>
      <c r="D4097" s="48">
        <v>131.1875</v>
      </c>
      <c r="E4097" s="48">
        <v>129</v>
      </c>
      <c r="F4097" s="48">
        <v>131.125</v>
      </c>
      <c r="G4097" s="49">
        <v>9049600</v>
      </c>
      <c r="H4097" s="48">
        <v>97.737036000000003</v>
      </c>
      <c r="I4097" s="52">
        <f t="shared" si="461"/>
        <v>0.74537301048617732</v>
      </c>
      <c r="J4097" s="52">
        <f t="shared" ca="1" si="462"/>
        <v>1</v>
      </c>
      <c r="K4097" s="48">
        <f t="shared" si="457"/>
        <v>96.76</v>
      </c>
      <c r="L4097" s="48">
        <f t="shared" si="458"/>
        <v>97.78</v>
      </c>
      <c r="M4097" s="48">
        <f t="shared" si="459"/>
        <v>96.15</v>
      </c>
      <c r="N4097" s="48">
        <f t="shared" si="460"/>
        <v>97.74</v>
      </c>
      <c r="O4097" s="49">
        <f t="shared" ca="1" si="463"/>
        <v>9049600</v>
      </c>
    </row>
    <row r="4098" spans="1:15" x14ac:dyDescent="0.25">
      <c r="A4098">
        <v>4083</v>
      </c>
      <c r="B4098" s="93">
        <v>36269</v>
      </c>
      <c r="C4098" s="48">
        <v>132.6875</v>
      </c>
      <c r="D4098" s="48">
        <v>134.531204</v>
      </c>
      <c r="E4098" s="48">
        <v>128.375</v>
      </c>
      <c r="F4098" s="48">
        <v>129.5</v>
      </c>
      <c r="G4098" s="49">
        <v>12487200</v>
      </c>
      <c r="H4098" s="48">
        <v>96.525805000000005</v>
      </c>
      <c r="I4098" s="52">
        <f t="shared" si="461"/>
        <v>0.74537301158301161</v>
      </c>
      <c r="J4098" s="52">
        <f t="shared" ca="1" si="462"/>
        <v>1</v>
      </c>
      <c r="K4098" s="48">
        <f t="shared" si="457"/>
        <v>98.9</v>
      </c>
      <c r="L4098" s="48">
        <f t="shared" si="458"/>
        <v>100.28</v>
      </c>
      <c r="M4098" s="48">
        <f t="shared" si="459"/>
        <v>95.69</v>
      </c>
      <c r="N4098" s="48">
        <f t="shared" si="460"/>
        <v>96.53</v>
      </c>
      <c r="O4098" s="49">
        <f t="shared" ca="1" si="463"/>
        <v>12487200</v>
      </c>
    </row>
    <row r="4099" spans="1:15" x14ac:dyDescent="0.25">
      <c r="A4099">
        <v>4084</v>
      </c>
      <c r="B4099" s="93">
        <v>36266</v>
      </c>
      <c r="C4099" s="48">
        <v>132.906204</v>
      </c>
      <c r="D4099" s="48">
        <v>132.906204</v>
      </c>
      <c r="E4099" s="48">
        <v>131.1875</v>
      </c>
      <c r="F4099" s="48">
        <v>131.531204</v>
      </c>
      <c r="G4099" s="49">
        <v>6476200</v>
      </c>
      <c r="H4099" s="48">
        <v>98.039810000000003</v>
      </c>
      <c r="I4099" s="52">
        <f t="shared" si="461"/>
        <v>0.74537301430008962</v>
      </c>
      <c r="J4099" s="52">
        <f t="shared" ca="1" si="462"/>
        <v>1</v>
      </c>
      <c r="K4099" s="48">
        <f t="shared" si="457"/>
        <v>99.06</v>
      </c>
      <c r="L4099" s="48">
        <f t="shared" si="458"/>
        <v>99.06</v>
      </c>
      <c r="M4099" s="48">
        <f t="shared" si="459"/>
        <v>97.78</v>
      </c>
      <c r="N4099" s="48">
        <f t="shared" si="460"/>
        <v>98.04</v>
      </c>
      <c r="O4099" s="49">
        <f t="shared" ca="1" si="463"/>
        <v>6476200</v>
      </c>
    </row>
    <row r="4100" spans="1:15" x14ac:dyDescent="0.25">
      <c r="A4100">
        <v>4085</v>
      </c>
      <c r="B4100" s="93">
        <v>36265</v>
      </c>
      <c r="C4100" s="48">
        <v>133.4375</v>
      </c>
      <c r="D4100" s="48">
        <v>133.5625</v>
      </c>
      <c r="E4100" s="48">
        <v>131</v>
      </c>
      <c r="F4100" s="48">
        <v>132.656204</v>
      </c>
      <c r="G4100" s="49">
        <v>11150000</v>
      </c>
      <c r="H4100" s="48">
        <v>98.878354000000002</v>
      </c>
      <c r="I4100" s="52">
        <f t="shared" si="461"/>
        <v>0.74537300946738982</v>
      </c>
      <c r="J4100" s="52">
        <f t="shared" ca="1" si="462"/>
        <v>1</v>
      </c>
      <c r="K4100" s="48">
        <f t="shared" si="457"/>
        <v>99.46</v>
      </c>
      <c r="L4100" s="48">
        <f t="shared" si="458"/>
        <v>99.55</v>
      </c>
      <c r="M4100" s="48">
        <f t="shared" si="459"/>
        <v>97.64</v>
      </c>
      <c r="N4100" s="48">
        <f t="shared" si="460"/>
        <v>98.88</v>
      </c>
      <c r="O4100" s="49">
        <f t="shared" ca="1" si="463"/>
        <v>11150000</v>
      </c>
    </row>
    <row r="4101" spans="1:15" x14ac:dyDescent="0.25">
      <c r="A4101">
        <v>4086</v>
      </c>
      <c r="B4101" s="93">
        <v>36264</v>
      </c>
      <c r="C4101" s="48">
        <v>136.0625</v>
      </c>
      <c r="D4101" s="48">
        <v>136.0625</v>
      </c>
      <c r="E4101" s="48">
        <v>132.6875</v>
      </c>
      <c r="F4101" s="48">
        <v>133.156204</v>
      </c>
      <c r="G4101" s="49">
        <v>11551700</v>
      </c>
      <c r="H4101" s="48">
        <v>99.251041000000001</v>
      </c>
      <c r="I4101" s="52">
        <f t="shared" si="461"/>
        <v>0.74537301318682825</v>
      </c>
      <c r="J4101" s="52">
        <f t="shared" ca="1" si="462"/>
        <v>1</v>
      </c>
      <c r="K4101" s="48">
        <f t="shared" si="457"/>
        <v>101.42</v>
      </c>
      <c r="L4101" s="48">
        <f t="shared" si="458"/>
        <v>101.42</v>
      </c>
      <c r="M4101" s="48">
        <f t="shared" si="459"/>
        <v>98.9</v>
      </c>
      <c r="N4101" s="48">
        <f t="shared" si="460"/>
        <v>99.25</v>
      </c>
      <c r="O4101" s="49">
        <f t="shared" ca="1" si="463"/>
        <v>11551700</v>
      </c>
    </row>
    <row r="4102" spans="1:15" x14ac:dyDescent="0.25">
      <c r="A4102">
        <v>4087</v>
      </c>
      <c r="B4102" s="93">
        <v>36263</v>
      </c>
      <c r="C4102" s="48">
        <v>136.25</v>
      </c>
      <c r="D4102" s="48">
        <v>136.468704</v>
      </c>
      <c r="E4102" s="48">
        <v>134.5</v>
      </c>
      <c r="F4102" s="48">
        <v>135.4375</v>
      </c>
      <c r="G4102" s="49">
        <v>10071400</v>
      </c>
      <c r="H4102" s="48">
        <v>100.951457</v>
      </c>
      <c r="I4102" s="52">
        <f t="shared" si="461"/>
        <v>0.74537300969081688</v>
      </c>
      <c r="J4102" s="52">
        <f t="shared" ca="1" si="462"/>
        <v>1</v>
      </c>
      <c r="K4102" s="48">
        <f t="shared" si="457"/>
        <v>101.56</v>
      </c>
      <c r="L4102" s="48">
        <f t="shared" si="458"/>
        <v>101.72</v>
      </c>
      <c r="M4102" s="48">
        <f t="shared" si="459"/>
        <v>100.25</v>
      </c>
      <c r="N4102" s="48">
        <f t="shared" si="460"/>
        <v>100.95</v>
      </c>
      <c r="O4102" s="49">
        <f t="shared" ca="1" si="463"/>
        <v>10071400</v>
      </c>
    </row>
    <row r="4103" spans="1:15" x14ac:dyDescent="0.25">
      <c r="A4103">
        <v>4088</v>
      </c>
      <c r="B4103" s="93">
        <v>36262</v>
      </c>
      <c r="C4103" s="48">
        <v>133.468704</v>
      </c>
      <c r="D4103" s="48">
        <v>136.406204</v>
      </c>
      <c r="E4103" s="48">
        <v>133.218704</v>
      </c>
      <c r="F4103" s="48">
        <v>136.3125</v>
      </c>
      <c r="G4103" s="49">
        <v>8213200</v>
      </c>
      <c r="H4103" s="48">
        <v>101.60365899999999</v>
      </c>
      <c r="I4103" s="52">
        <f t="shared" si="461"/>
        <v>0.74537301421366342</v>
      </c>
      <c r="J4103" s="52">
        <f t="shared" ca="1" si="462"/>
        <v>1</v>
      </c>
      <c r="K4103" s="48">
        <f t="shared" si="457"/>
        <v>99.48</v>
      </c>
      <c r="L4103" s="48">
        <f t="shared" si="458"/>
        <v>101.67</v>
      </c>
      <c r="M4103" s="48">
        <f t="shared" si="459"/>
        <v>99.3</v>
      </c>
      <c r="N4103" s="48">
        <f t="shared" si="460"/>
        <v>101.6</v>
      </c>
      <c r="O4103" s="49">
        <f t="shared" ca="1" si="463"/>
        <v>8213200</v>
      </c>
    </row>
    <row r="4104" spans="1:15" x14ac:dyDescent="0.25">
      <c r="A4104">
        <v>4089</v>
      </c>
      <c r="B4104" s="93">
        <v>36259</v>
      </c>
      <c r="C4104" s="48">
        <v>134.4375</v>
      </c>
      <c r="D4104" s="48">
        <v>135.5</v>
      </c>
      <c r="E4104" s="48">
        <v>133.593704</v>
      </c>
      <c r="F4104" s="48">
        <v>134.875</v>
      </c>
      <c r="G4104" s="49">
        <v>4365800</v>
      </c>
      <c r="H4104" s="48">
        <v>100.532185</v>
      </c>
      <c r="I4104" s="52">
        <f t="shared" si="461"/>
        <v>0.74537301204819273</v>
      </c>
      <c r="J4104" s="52">
        <f t="shared" ca="1" si="462"/>
        <v>1</v>
      </c>
      <c r="K4104" s="48">
        <f t="shared" si="457"/>
        <v>100.21</v>
      </c>
      <c r="L4104" s="48">
        <f t="shared" si="458"/>
        <v>101</v>
      </c>
      <c r="M4104" s="48">
        <f t="shared" si="459"/>
        <v>99.58</v>
      </c>
      <c r="N4104" s="48">
        <f t="shared" si="460"/>
        <v>100.53</v>
      </c>
      <c r="O4104" s="49">
        <f t="shared" ca="1" si="463"/>
        <v>4365800</v>
      </c>
    </row>
    <row r="4105" spans="1:15" x14ac:dyDescent="0.25">
      <c r="A4105">
        <v>4090</v>
      </c>
      <c r="B4105" s="93">
        <v>36258</v>
      </c>
      <c r="C4105" s="48">
        <v>133.1875</v>
      </c>
      <c r="D4105" s="48">
        <v>134.9375</v>
      </c>
      <c r="E4105" s="48">
        <v>132.281204</v>
      </c>
      <c r="F4105" s="48">
        <v>134.843704</v>
      </c>
      <c r="G4105" s="49">
        <v>5909100</v>
      </c>
      <c r="H4105" s="48">
        <v>100.508858</v>
      </c>
      <c r="I4105" s="52">
        <f t="shared" si="461"/>
        <v>0.74537301348530149</v>
      </c>
      <c r="J4105" s="52">
        <f t="shared" ca="1" si="462"/>
        <v>1</v>
      </c>
      <c r="K4105" s="48">
        <f t="shared" si="457"/>
        <v>99.27</v>
      </c>
      <c r="L4105" s="48">
        <f t="shared" si="458"/>
        <v>100.58</v>
      </c>
      <c r="M4105" s="48">
        <f t="shared" si="459"/>
        <v>98.6</v>
      </c>
      <c r="N4105" s="48">
        <f t="shared" si="460"/>
        <v>100.51</v>
      </c>
      <c r="O4105" s="49">
        <f t="shared" ca="1" si="463"/>
        <v>5909100</v>
      </c>
    </row>
    <row r="4106" spans="1:15" x14ac:dyDescent="0.25">
      <c r="A4106">
        <v>4091</v>
      </c>
      <c r="B4106" s="93">
        <v>36257</v>
      </c>
      <c r="C4106" s="48">
        <v>132.6875</v>
      </c>
      <c r="D4106" s="48">
        <v>133.375</v>
      </c>
      <c r="E4106" s="48">
        <v>131.375</v>
      </c>
      <c r="F4106" s="48">
        <v>133.156204</v>
      </c>
      <c r="G4106" s="49">
        <v>6248600</v>
      </c>
      <c r="H4106" s="48">
        <v>99.251041000000001</v>
      </c>
      <c r="I4106" s="52">
        <f t="shared" si="461"/>
        <v>0.74537301318682825</v>
      </c>
      <c r="J4106" s="52">
        <f t="shared" ca="1" si="462"/>
        <v>1</v>
      </c>
      <c r="K4106" s="48">
        <f t="shared" si="457"/>
        <v>98.9</v>
      </c>
      <c r="L4106" s="48">
        <f t="shared" si="458"/>
        <v>99.41</v>
      </c>
      <c r="M4106" s="48">
        <f t="shared" si="459"/>
        <v>97.92</v>
      </c>
      <c r="N4106" s="48">
        <f t="shared" si="460"/>
        <v>99.25</v>
      </c>
      <c r="O4106" s="49">
        <f t="shared" ca="1" si="463"/>
        <v>6248600</v>
      </c>
    </row>
    <row r="4107" spans="1:15" x14ac:dyDescent="0.25">
      <c r="A4107">
        <v>4092</v>
      </c>
      <c r="B4107" s="93">
        <v>36256</v>
      </c>
      <c r="C4107" s="48">
        <v>132.1875</v>
      </c>
      <c r="D4107" s="48">
        <v>132.98429899999999</v>
      </c>
      <c r="E4107" s="48">
        <v>131.156204</v>
      </c>
      <c r="F4107" s="48">
        <v>132.093704</v>
      </c>
      <c r="G4107" s="49">
        <v>5381300</v>
      </c>
      <c r="H4107" s="48">
        <v>98.459081999999995</v>
      </c>
      <c r="I4107" s="52">
        <f t="shared" si="461"/>
        <v>0.74537301187345006</v>
      </c>
      <c r="J4107" s="52">
        <f t="shared" ca="1" si="462"/>
        <v>1</v>
      </c>
      <c r="K4107" s="48">
        <f t="shared" si="457"/>
        <v>98.53</v>
      </c>
      <c r="L4107" s="48">
        <f t="shared" si="458"/>
        <v>99.12</v>
      </c>
      <c r="M4107" s="48">
        <f t="shared" si="459"/>
        <v>97.76</v>
      </c>
      <c r="N4107" s="48">
        <f t="shared" si="460"/>
        <v>98.46</v>
      </c>
      <c r="O4107" s="49">
        <f t="shared" ca="1" si="463"/>
        <v>5381300</v>
      </c>
    </row>
    <row r="4108" spans="1:15" x14ac:dyDescent="0.25">
      <c r="A4108">
        <v>4093</v>
      </c>
      <c r="B4108" s="93">
        <v>36255</v>
      </c>
      <c r="C4108" s="48">
        <v>130.9375</v>
      </c>
      <c r="D4108" s="48">
        <v>132.593704</v>
      </c>
      <c r="E4108" s="48">
        <v>130.25</v>
      </c>
      <c r="F4108" s="48">
        <v>132.406204</v>
      </c>
      <c r="G4108" s="49">
        <v>5791100</v>
      </c>
      <c r="H4108" s="48">
        <v>98.692010999999994</v>
      </c>
      <c r="I4108" s="52">
        <f t="shared" si="461"/>
        <v>0.74537301137339451</v>
      </c>
      <c r="J4108" s="52">
        <f t="shared" ca="1" si="462"/>
        <v>1</v>
      </c>
      <c r="K4108" s="48">
        <f t="shared" si="457"/>
        <v>97.6</v>
      </c>
      <c r="L4108" s="48">
        <f t="shared" si="458"/>
        <v>98.83</v>
      </c>
      <c r="M4108" s="48">
        <f t="shared" si="459"/>
        <v>97.08</v>
      </c>
      <c r="N4108" s="48">
        <f t="shared" si="460"/>
        <v>98.69</v>
      </c>
      <c r="O4108" s="49">
        <f t="shared" ca="1" si="463"/>
        <v>5791100</v>
      </c>
    </row>
    <row r="4109" spans="1:15" x14ac:dyDescent="0.25">
      <c r="A4109">
        <v>4094</v>
      </c>
      <c r="B4109" s="93">
        <v>36251</v>
      </c>
      <c r="C4109" s="48">
        <v>129.6875</v>
      </c>
      <c r="D4109" s="48">
        <v>129.6875</v>
      </c>
      <c r="E4109" s="48">
        <v>128.125</v>
      </c>
      <c r="F4109" s="48">
        <v>129.343704</v>
      </c>
      <c r="G4109" s="49">
        <v>7683600</v>
      </c>
      <c r="H4109" s="48">
        <v>96.409306000000001</v>
      </c>
      <c r="I4109" s="52">
        <f t="shared" si="461"/>
        <v>0.7453730101930589</v>
      </c>
      <c r="J4109" s="52">
        <f t="shared" ca="1" si="462"/>
        <v>1</v>
      </c>
      <c r="K4109" s="48">
        <f t="shared" si="457"/>
        <v>96.67</v>
      </c>
      <c r="L4109" s="48">
        <f t="shared" si="458"/>
        <v>96.67</v>
      </c>
      <c r="M4109" s="48">
        <f t="shared" si="459"/>
        <v>95.5</v>
      </c>
      <c r="N4109" s="48">
        <f t="shared" si="460"/>
        <v>96.41</v>
      </c>
      <c r="O4109" s="49">
        <f t="shared" ca="1" si="463"/>
        <v>7683600</v>
      </c>
    </row>
    <row r="4110" spans="1:15" x14ac:dyDescent="0.25">
      <c r="A4110">
        <v>4095</v>
      </c>
      <c r="B4110" s="93">
        <v>36250</v>
      </c>
      <c r="C4110" s="48">
        <v>131.156204</v>
      </c>
      <c r="D4110" s="48">
        <v>131.60929899999999</v>
      </c>
      <c r="E4110" s="48">
        <v>128.3125</v>
      </c>
      <c r="F4110" s="48">
        <v>128.375</v>
      </c>
      <c r="G4110" s="49">
        <v>7413600</v>
      </c>
      <c r="H4110" s="48">
        <v>95.687259999999995</v>
      </c>
      <c r="I4110" s="52">
        <f t="shared" si="461"/>
        <v>0.74537300876338852</v>
      </c>
      <c r="J4110" s="52">
        <f t="shared" ca="1" si="462"/>
        <v>1</v>
      </c>
      <c r="K4110" s="48">
        <f t="shared" si="457"/>
        <v>97.76</v>
      </c>
      <c r="L4110" s="48">
        <f t="shared" si="458"/>
        <v>98.1</v>
      </c>
      <c r="M4110" s="48">
        <f t="shared" si="459"/>
        <v>95.64</v>
      </c>
      <c r="N4110" s="48">
        <f t="shared" si="460"/>
        <v>95.69</v>
      </c>
      <c r="O4110" s="49">
        <f t="shared" ca="1" si="463"/>
        <v>7413600</v>
      </c>
    </row>
    <row r="4111" spans="1:15" x14ac:dyDescent="0.25">
      <c r="A4111">
        <v>4096</v>
      </c>
      <c r="B4111" s="93">
        <v>36249</v>
      </c>
      <c r="C4111" s="48">
        <v>129.9375</v>
      </c>
      <c r="D4111" s="48">
        <v>131.218704</v>
      </c>
      <c r="E4111" s="48">
        <v>129.5625</v>
      </c>
      <c r="F4111" s="48">
        <v>130.468704</v>
      </c>
      <c r="G4111" s="49">
        <v>5401400</v>
      </c>
      <c r="H4111" s="48">
        <v>97.247850999999997</v>
      </c>
      <c r="I4111" s="52">
        <f t="shared" si="461"/>
        <v>0.74537301297941916</v>
      </c>
      <c r="J4111" s="52">
        <f t="shared" ca="1" si="462"/>
        <v>1</v>
      </c>
      <c r="K4111" s="48">
        <f t="shared" si="457"/>
        <v>96.85</v>
      </c>
      <c r="L4111" s="48">
        <f t="shared" si="458"/>
        <v>97.81</v>
      </c>
      <c r="M4111" s="48">
        <f t="shared" si="459"/>
        <v>96.57</v>
      </c>
      <c r="N4111" s="48">
        <f t="shared" si="460"/>
        <v>97.25</v>
      </c>
      <c r="O4111" s="49">
        <f t="shared" ca="1" si="463"/>
        <v>5401400</v>
      </c>
    </row>
    <row r="4112" spans="1:15" x14ac:dyDescent="0.25">
      <c r="A4112">
        <v>4097</v>
      </c>
      <c r="B4112" s="93">
        <v>36248</v>
      </c>
      <c r="C4112" s="48">
        <v>129.156204</v>
      </c>
      <c r="D4112" s="48">
        <v>131.4375</v>
      </c>
      <c r="E4112" s="48">
        <v>129.156204</v>
      </c>
      <c r="F4112" s="48">
        <v>131.156204</v>
      </c>
      <c r="G4112" s="49">
        <v>5863900</v>
      </c>
      <c r="H4112" s="48">
        <v>97.760294999999999</v>
      </c>
      <c r="I4112" s="52">
        <f t="shared" si="461"/>
        <v>0.74537301338791417</v>
      </c>
      <c r="J4112" s="52">
        <f t="shared" ca="1" si="462"/>
        <v>1</v>
      </c>
      <c r="K4112" s="48">
        <f t="shared" ref="K4112:K4175" si="464">ROUND($I4112*C4112,2)</f>
        <v>96.27</v>
      </c>
      <c r="L4112" s="48">
        <f t="shared" ref="L4112:L4175" si="465">ROUND($I4112*D4112,2)</f>
        <v>97.97</v>
      </c>
      <c r="M4112" s="48">
        <f t="shared" ref="M4112:M4175" si="466">ROUND($I4112*E4112,2)</f>
        <v>96.27</v>
      </c>
      <c r="N4112" s="48">
        <f t="shared" ref="N4112:N4175" si="467">ROUND($I4112*F4112,2)</f>
        <v>97.76</v>
      </c>
      <c r="O4112" s="49">
        <f t="shared" ca="1" si="463"/>
        <v>5863900</v>
      </c>
    </row>
    <row r="4113" spans="1:15" x14ac:dyDescent="0.25">
      <c r="A4113">
        <v>4098</v>
      </c>
      <c r="B4113" s="93">
        <v>36245</v>
      </c>
      <c r="C4113" s="48">
        <v>128.625</v>
      </c>
      <c r="D4113" s="48">
        <v>129.125</v>
      </c>
      <c r="E4113" s="48">
        <v>127.71869700000001</v>
      </c>
      <c r="F4113" s="48">
        <v>128.5625</v>
      </c>
      <c r="G4113" s="49">
        <v>6159700</v>
      </c>
      <c r="H4113" s="48">
        <v>95.827017999999995</v>
      </c>
      <c r="I4113" s="52">
        <f t="shared" si="461"/>
        <v>0.74537301312591153</v>
      </c>
      <c r="J4113" s="52">
        <f t="shared" ca="1" si="462"/>
        <v>1</v>
      </c>
      <c r="K4113" s="48">
        <f t="shared" si="464"/>
        <v>95.87</v>
      </c>
      <c r="L4113" s="48">
        <f t="shared" si="465"/>
        <v>96.25</v>
      </c>
      <c r="M4113" s="48">
        <f t="shared" si="466"/>
        <v>95.2</v>
      </c>
      <c r="N4113" s="48">
        <f t="shared" si="467"/>
        <v>95.83</v>
      </c>
      <c r="O4113" s="49">
        <f t="shared" ca="1" si="463"/>
        <v>6159700</v>
      </c>
    </row>
    <row r="4114" spans="1:15" x14ac:dyDescent="0.25">
      <c r="A4114">
        <v>4099</v>
      </c>
      <c r="B4114" s="93">
        <v>36244</v>
      </c>
      <c r="C4114" s="48">
        <v>128.0625</v>
      </c>
      <c r="D4114" s="48">
        <v>129.5</v>
      </c>
      <c r="E4114" s="48">
        <v>127.75</v>
      </c>
      <c r="F4114" s="48">
        <v>129.5</v>
      </c>
      <c r="G4114" s="49">
        <v>6639600</v>
      </c>
      <c r="H4114" s="48">
        <v>96.525805000000005</v>
      </c>
      <c r="I4114" s="52">
        <f t="shared" ref="I4114:I4177" si="468">H4114/F4114</f>
        <v>0.74537301158301161</v>
      </c>
      <c r="J4114" s="52">
        <f t="shared" ref="J4114:J4177" ca="1" si="469">INDEX(OFFSET($T$15,0,0,$S$13+1,1),MATCH(B4114,OFFSET($Q$15,0,0,$S$13+1,1),-1))</f>
        <v>1</v>
      </c>
      <c r="K4114" s="48">
        <f t="shared" si="464"/>
        <v>95.45</v>
      </c>
      <c r="L4114" s="48">
        <f t="shared" si="465"/>
        <v>96.53</v>
      </c>
      <c r="M4114" s="48">
        <f t="shared" si="466"/>
        <v>95.22</v>
      </c>
      <c r="N4114" s="48">
        <f t="shared" si="467"/>
        <v>96.53</v>
      </c>
      <c r="O4114" s="49">
        <f t="shared" ref="O4114:O4177" ca="1" si="470">G4114*J4114</f>
        <v>6639600</v>
      </c>
    </row>
    <row r="4115" spans="1:15" x14ac:dyDescent="0.25">
      <c r="A4115">
        <v>4100</v>
      </c>
      <c r="B4115" s="93">
        <v>36243</v>
      </c>
      <c r="C4115" s="48">
        <v>126.84369700000001</v>
      </c>
      <c r="D4115" s="48">
        <v>127.17179899999999</v>
      </c>
      <c r="E4115" s="48">
        <v>125.625</v>
      </c>
      <c r="F4115" s="48">
        <v>126.90619700000001</v>
      </c>
      <c r="G4115" s="49">
        <v>6280900</v>
      </c>
      <c r="H4115" s="48">
        <v>94.592454000000004</v>
      </c>
      <c r="I4115" s="52">
        <f t="shared" si="468"/>
        <v>0.74537300964112885</v>
      </c>
      <c r="J4115" s="52">
        <f t="shared" ca="1" si="469"/>
        <v>1</v>
      </c>
      <c r="K4115" s="48">
        <f t="shared" si="464"/>
        <v>94.55</v>
      </c>
      <c r="L4115" s="48">
        <f t="shared" si="465"/>
        <v>94.79</v>
      </c>
      <c r="M4115" s="48">
        <f t="shared" si="466"/>
        <v>93.64</v>
      </c>
      <c r="N4115" s="48">
        <f t="shared" si="467"/>
        <v>94.59</v>
      </c>
      <c r="O4115" s="49">
        <f t="shared" ca="1" si="470"/>
        <v>6280900</v>
      </c>
    </row>
    <row r="4116" spans="1:15" x14ac:dyDescent="0.25">
      <c r="A4116">
        <v>4101</v>
      </c>
      <c r="B4116" s="93">
        <v>36242</v>
      </c>
      <c r="C4116" s="48">
        <v>129.3125</v>
      </c>
      <c r="D4116" s="48">
        <v>129.531204</v>
      </c>
      <c r="E4116" s="48">
        <v>125.703102</v>
      </c>
      <c r="F4116" s="48">
        <v>126.1875</v>
      </c>
      <c r="G4116" s="49">
        <v>9713800</v>
      </c>
      <c r="H4116" s="48">
        <v>94.056757000000005</v>
      </c>
      <c r="I4116" s="52">
        <f t="shared" si="468"/>
        <v>0.74537301238236753</v>
      </c>
      <c r="J4116" s="52">
        <f t="shared" ca="1" si="469"/>
        <v>1</v>
      </c>
      <c r="K4116" s="48">
        <f t="shared" si="464"/>
        <v>96.39</v>
      </c>
      <c r="L4116" s="48">
        <f t="shared" si="465"/>
        <v>96.55</v>
      </c>
      <c r="M4116" s="48">
        <f t="shared" si="466"/>
        <v>93.7</v>
      </c>
      <c r="N4116" s="48">
        <f t="shared" si="467"/>
        <v>94.06</v>
      </c>
      <c r="O4116" s="49">
        <f t="shared" ca="1" si="470"/>
        <v>9713800</v>
      </c>
    </row>
    <row r="4117" spans="1:15" x14ac:dyDescent="0.25">
      <c r="A4117">
        <v>4102</v>
      </c>
      <c r="B4117" s="93">
        <v>36241</v>
      </c>
      <c r="C4117" s="48">
        <v>130.0625</v>
      </c>
      <c r="D4117" s="48">
        <v>130.593704</v>
      </c>
      <c r="E4117" s="48">
        <v>129.42179899999999</v>
      </c>
      <c r="F4117" s="48">
        <v>129.9375</v>
      </c>
      <c r="G4117" s="49">
        <v>4603800</v>
      </c>
      <c r="H4117" s="48">
        <v>96.851906</v>
      </c>
      <c r="I4117" s="52">
        <f t="shared" si="468"/>
        <v>0.7453730139490139</v>
      </c>
      <c r="J4117" s="52">
        <f t="shared" ca="1" si="469"/>
        <v>1</v>
      </c>
      <c r="K4117" s="48">
        <f t="shared" si="464"/>
        <v>96.95</v>
      </c>
      <c r="L4117" s="48">
        <f t="shared" si="465"/>
        <v>97.34</v>
      </c>
      <c r="M4117" s="48">
        <f t="shared" si="466"/>
        <v>96.47</v>
      </c>
      <c r="N4117" s="48">
        <f t="shared" si="467"/>
        <v>96.85</v>
      </c>
      <c r="O4117" s="49">
        <f t="shared" ca="1" si="470"/>
        <v>4603800</v>
      </c>
    </row>
    <row r="4118" spans="1:15" x14ac:dyDescent="0.25">
      <c r="A4118">
        <v>4103</v>
      </c>
      <c r="B4118" s="93">
        <v>36238</v>
      </c>
      <c r="C4118" s="48">
        <v>132.3125</v>
      </c>
      <c r="D4118" s="48">
        <v>132.625</v>
      </c>
      <c r="E4118" s="48">
        <v>129.6875</v>
      </c>
      <c r="F4118" s="48">
        <v>129.6875</v>
      </c>
      <c r="G4118" s="49">
        <v>5526700</v>
      </c>
      <c r="H4118" s="48">
        <v>96.665561999999994</v>
      </c>
      <c r="I4118" s="52">
        <f t="shared" si="468"/>
        <v>0.74537300819277108</v>
      </c>
      <c r="J4118" s="52">
        <f t="shared" ca="1" si="469"/>
        <v>1</v>
      </c>
      <c r="K4118" s="48">
        <f t="shared" si="464"/>
        <v>98.62</v>
      </c>
      <c r="L4118" s="48">
        <f t="shared" si="465"/>
        <v>98.86</v>
      </c>
      <c r="M4118" s="48">
        <f t="shared" si="466"/>
        <v>96.67</v>
      </c>
      <c r="N4118" s="48">
        <f t="shared" si="467"/>
        <v>96.67</v>
      </c>
      <c r="O4118" s="49">
        <f t="shared" ca="1" si="470"/>
        <v>5526700</v>
      </c>
    </row>
    <row r="4119" spans="1:15" x14ac:dyDescent="0.25">
      <c r="A4119">
        <v>4104</v>
      </c>
      <c r="B4119" s="93">
        <v>36237</v>
      </c>
      <c r="C4119" s="48">
        <v>129.781204</v>
      </c>
      <c r="D4119" s="48">
        <v>132.375</v>
      </c>
      <c r="E4119" s="48">
        <v>129.75</v>
      </c>
      <c r="F4119" s="48">
        <v>132.25</v>
      </c>
      <c r="G4119" s="49">
        <v>3506300</v>
      </c>
      <c r="H4119" s="48">
        <v>98.337064999999996</v>
      </c>
      <c r="I4119" s="52">
        <f t="shared" si="468"/>
        <v>0.74356948960302449</v>
      </c>
      <c r="J4119" s="52">
        <f t="shared" ca="1" si="469"/>
        <v>1</v>
      </c>
      <c r="K4119" s="48">
        <f t="shared" si="464"/>
        <v>96.5</v>
      </c>
      <c r="L4119" s="48">
        <f t="shared" si="465"/>
        <v>98.43</v>
      </c>
      <c r="M4119" s="48">
        <f t="shared" si="466"/>
        <v>96.48</v>
      </c>
      <c r="N4119" s="48">
        <f t="shared" si="467"/>
        <v>98.34</v>
      </c>
      <c r="O4119" s="49">
        <f t="shared" ca="1" si="470"/>
        <v>3506300</v>
      </c>
    </row>
    <row r="4120" spans="1:15" x14ac:dyDescent="0.25">
      <c r="A4120">
        <v>4105</v>
      </c>
      <c r="B4120" s="93">
        <v>36236</v>
      </c>
      <c r="C4120" s="48">
        <v>130.6875</v>
      </c>
      <c r="D4120" s="48">
        <v>130.9375</v>
      </c>
      <c r="E4120" s="48">
        <v>129.625</v>
      </c>
      <c r="F4120" s="48">
        <v>130.156204</v>
      </c>
      <c r="G4120" s="49">
        <v>4524100</v>
      </c>
      <c r="H4120" s="48">
        <v>96.780182999999994</v>
      </c>
      <c r="I4120" s="52">
        <f t="shared" si="468"/>
        <v>0.74356949592660215</v>
      </c>
      <c r="J4120" s="52">
        <f t="shared" ca="1" si="469"/>
        <v>1</v>
      </c>
      <c r="K4120" s="48">
        <f t="shared" si="464"/>
        <v>97.18</v>
      </c>
      <c r="L4120" s="48">
        <f t="shared" si="465"/>
        <v>97.36</v>
      </c>
      <c r="M4120" s="48">
        <f t="shared" si="466"/>
        <v>96.39</v>
      </c>
      <c r="N4120" s="48">
        <f t="shared" si="467"/>
        <v>96.78</v>
      </c>
      <c r="O4120" s="49">
        <f t="shared" ca="1" si="470"/>
        <v>4524100</v>
      </c>
    </row>
    <row r="4121" spans="1:15" x14ac:dyDescent="0.25">
      <c r="A4121">
        <v>4106</v>
      </c>
      <c r="B4121" s="93">
        <v>36235</v>
      </c>
      <c r="C4121" s="48">
        <v>131.125</v>
      </c>
      <c r="D4121" s="48">
        <v>131.656204</v>
      </c>
      <c r="E4121" s="48">
        <v>130.468704</v>
      </c>
      <c r="F4121" s="48">
        <v>130.718704</v>
      </c>
      <c r="G4121" s="49">
        <v>4547500</v>
      </c>
      <c r="H4121" s="48">
        <v>97.198441000000003</v>
      </c>
      <c r="I4121" s="52">
        <f t="shared" si="468"/>
        <v>0.74356949713944531</v>
      </c>
      <c r="J4121" s="52">
        <f t="shared" ca="1" si="469"/>
        <v>1</v>
      </c>
      <c r="K4121" s="48">
        <f t="shared" si="464"/>
        <v>97.5</v>
      </c>
      <c r="L4121" s="48">
        <f t="shared" si="465"/>
        <v>97.9</v>
      </c>
      <c r="M4121" s="48">
        <f t="shared" si="466"/>
        <v>97.01</v>
      </c>
      <c r="N4121" s="48">
        <f t="shared" si="467"/>
        <v>97.2</v>
      </c>
      <c r="O4121" s="49">
        <f t="shared" ca="1" si="470"/>
        <v>4547500</v>
      </c>
    </row>
    <row r="4122" spans="1:15" x14ac:dyDescent="0.25">
      <c r="A4122">
        <v>4107</v>
      </c>
      <c r="B4122" s="93">
        <v>36234</v>
      </c>
      <c r="C4122" s="48">
        <v>129.9375</v>
      </c>
      <c r="D4122" s="48">
        <v>131.25</v>
      </c>
      <c r="E4122" s="48">
        <v>129.5</v>
      </c>
      <c r="F4122" s="48">
        <v>131.218704</v>
      </c>
      <c r="G4122" s="49">
        <v>5394400</v>
      </c>
      <c r="H4122" s="48">
        <v>97.570224999999994</v>
      </c>
      <c r="I4122" s="52">
        <f t="shared" si="468"/>
        <v>0.74356949143469664</v>
      </c>
      <c r="J4122" s="52">
        <f t="shared" ca="1" si="469"/>
        <v>1</v>
      </c>
      <c r="K4122" s="48">
        <f t="shared" si="464"/>
        <v>96.62</v>
      </c>
      <c r="L4122" s="48">
        <f t="shared" si="465"/>
        <v>97.59</v>
      </c>
      <c r="M4122" s="48">
        <f t="shared" si="466"/>
        <v>96.29</v>
      </c>
      <c r="N4122" s="48">
        <f t="shared" si="467"/>
        <v>97.57</v>
      </c>
      <c r="O4122" s="49">
        <f t="shared" ca="1" si="470"/>
        <v>5394400</v>
      </c>
    </row>
    <row r="4123" spans="1:15" x14ac:dyDescent="0.25">
      <c r="A4123">
        <v>4108</v>
      </c>
      <c r="B4123" s="93">
        <v>36231</v>
      </c>
      <c r="C4123" s="48">
        <v>131</v>
      </c>
      <c r="D4123" s="48">
        <v>131.031204</v>
      </c>
      <c r="E4123" s="48">
        <v>129.218704</v>
      </c>
      <c r="F4123" s="48">
        <v>129.375</v>
      </c>
      <c r="G4123" s="49">
        <v>5286500</v>
      </c>
      <c r="H4123" s="48">
        <v>96.199303</v>
      </c>
      <c r="I4123" s="52">
        <f t="shared" si="468"/>
        <v>0.74356949178743958</v>
      </c>
      <c r="J4123" s="52">
        <f t="shared" ca="1" si="469"/>
        <v>1</v>
      </c>
      <c r="K4123" s="48">
        <f t="shared" si="464"/>
        <v>97.41</v>
      </c>
      <c r="L4123" s="48">
        <f t="shared" si="465"/>
        <v>97.43</v>
      </c>
      <c r="M4123" s="48">
        <f t="shared" si="466"/>
        <v>96.08</v>
      </c>
      <c r="N4123" s="48">
        <f t="shared" si="467"/>
        <v>96.2</v>
      </c>
      <c r="O4123" s="49">
        <f t="shared" ca="1" si="470"/>
        <v>5286500</v>
      </c>
    </row>
    <row r="4124" spans="1:15" x14ac:dyDescent="0.25">
      <c r="A4124">
        <v>4109</v>
      </c>
      <c r="B4124" s="93">
        <v>36230</v>
      </c>
      <c r="C4124" s="48">
        <v>129.6875</v>
      </c>
      <c r="D4124" s="48">
        <v>131.1875</v>
      </c>
      <c r="E4124" s="48">
        <v>128.875</v>
      </c>
      <c r="F4124" s="48">
        <v>130.625</v>
      </c>
      <c r="G4124" s="49">
        <v>6583700</v>
      </c>
      <c r="H4124" s="48">
        <v>97.128765000000001</v>
      </c>
      <c r="I4124" s="52">
        <f t="shared" si="468"/>
        <v>0.74356949282296647</v>
      </c>
      <c r="J4124" s="52">
        <f t="shared" ca="1" si="469"/>
        <v>1</v>
      </c>
      <c r="K4124" s="48">
        <f t="shared" si="464"/>
        <v>96.43</v>
      </c>
      <c r="L4124" s="48">
        <f t="shared" si="465"/>
        <v>97.55</v>
      </c>
      <c r="M4124" s="48">
        <f t="shared" si="466"/>
        <v>95.83</v>
      </c>
      <c r="N4124" s="48">
        <f t="shared" si="467"/>
        <v>97.13</v>
      </c>
      <c r="O4124" s="49">
        <f t="shared" ca="1" si="470"/>
        <v>6583700</v>
      </c>
    </row>
    <row r="4125" spans="1:15" x14ac:dyDescent="0.25">
      <c r="A4125">
        <v>4110</v>
      </c>
      <c r="B4125" s="93">
        <v>36229</v>
      </c>
      <c r="C4125" s="48">
        <v>128.468704</v>
      </c>
      <c r="D4125" s="48">
        <v>129.25</v>
      </c>
      <c r="E4125" s="48">
        <v>127.78119700000001</v>
      </c>
      <c r="F4125" s="48">
        <v>129.1875</v>
      </c>
      <c r="G4125" s="49">
        <v>3950000</v>
      </c>
      <c r="H4125" s="48">
        <v>96.059883999999997</v>
      </c>
      <c r="I4125" s="52">
        <f t="shared" si="468"/>
        <v>0.74356949395258831</v>
      </c>
      <c r="J4125" s="52">
        <f t="shared" ca="1" si="469"/>
        <v>1</v>
      </c>
      <c r="K4125" s="48">
        <f t="shared" si="464"/>
        <v>95.53</v>
      </c>
      <c r="L4125" s="48">
        <f t="shared" si="465"/>
        <v>96.11</v>
      </c>
      <c r="M4125" s="48">
        <f t="shared" si="466"/>
        <v>95.01</v>
      </c>
      <c r="N4125" s="48">
        <f t="shared" si="467"/>
        <v>96.06</v>
      </c>
      <c r="O4125" s="49">
        <f t="shared" ca="1" si="470"/>
        <v>3950000</v>
      </c>
    </row>
    <row r="4126" spans="1:15" x14ac:dyDescent="0.25">
      <c r="A4126">
        <v>4111</v>
      </c>
      <c r="B4126" s="93">
        <v>36228</v>
      </c>
      <c r="C4126" s="48">
        <v>128.125</v>
      </c>
      <c r="D4126" s="48">
        <v>129.9375</v>
      </c>
      <c r="E4126" s="48">
        <v>127.75</v>
      </c>
      <c r="F4126" s="48">
        <v>128.0625</v>
      </c>
      <c r="G4126" s="49">
        <v>7893400</v>
      </c>
      <c r="H4126" s="48">
        <v>95.223367999999994</v>
      </c>
      <c r="I4126" s="52">
        <f t="shared" si="468"/>
        <v>0.74356949145924833</v>
      </c>
      <c r="J4126" s="52">
        <f t="shared" ca="1" si="469"/>
        <v>1</v>
      </c>
      <c r="K4126" s="48">
        <f t="shared" si="464"/>
        <v>95.27</v>
      </c>
      <c r="L4126" s="48">
        <f t="shared" si="465"/>
        <v>96.62</v>
      </c>
      <c r="M4126" s="48">
        <f t="shared" si="466"/>
        <v>94.99</v>
      </c>
      <c r="N4126" s="48">
        <f t="shared" si="467"/>
        <v>95.22</v>
      </c>
      <c r="O4126" s="49">
        <f t="shared" ca="1" si="470"/>
        <v>7893400</v>
      </c>
    </row>
    <row r="4127" spans="1:15" x14ac:dyDescent="0.25">
      <c r="A4127">
        <v>4112</v>
      </c>
      <c r="B4127" s="93">
        <v>36227</v>
      </c>
      <c r="C4127" s="48">
        <v>128.281204</v>
      </c>
      <c r="D4127" s="48">
        <v>128.79679899999999</v>
      </c>
      <c r="E4127" s="48">
        <v>127.25</v>
      </c>
      <c r="F4127" s="48">
        <v>128.375</v>
      </c>
      <c r="G4127" s="49">
        <v>4802200</v>
      </c>
      <c r="H4127" s="48">
        <v>95.455734000000007</v>
      </c>
      <c r="I4127" s="52">
        <f t="shared" si="468"/>
        <v>0.74356949561830576</v>
      </c>
      <c r="J4127" s="52">
        <f t="shared" ca="1" si="469"/>
        <v>1</v>
      </c>
      <c r="K4127" s="48">
        <f t="shared" si="464"/>
        <v>95.39</v>
      </c>
      <c r="L4127" s="48">
        <f t="shared" si="465"/>
        <v>95.77</v>
      </c>
      <c r="M4127" s="48">
        <f t="shared" si="466"/>
        <v>94.62</v>
      </c>
      <c r="N4127" s="48">
        <f t="shared" si="467"/>
        <v>95.46</v>
      </c>
      <c r="O4127" s="49">
        <f t="shared" ca="1" si="470"/>
        <v>4802200</v>
      </c>
    </row>
    <row r="4128" spans="1:15" x14ac:dyDescent="0.25">
      <c r="A4128">
        <v>4113</v>
      </c>
      <c r="B4128" s="93">
        <v>36224</v>
      </c>
      <c r="C4128" s="48">
        <v>127.5</v>
      </c>
      <c r="D4128" s="48">
        <v>128.125</v>
      </c>
      <c r="E4128" s="48">
        <v>126.5625</v>
      </c>
      <c r="F4128" s="48">
        <v>127.54679899999999</v>
      </c>
      <c r="G4128" s="49">
        <v>10703100</v>
      </c>
      <c r="H4128" s="48">
        <v>94.839907999999994</v>
      </c>
      <c r="I4128" s="52">
        <f t="shared" si="468"/>
        <v>0.74356948777679632</v>
      </c>
      <c r="J4128" s="52">
        <f t="shared" ca="1" si="469"/>
        <v>1</v>
      </c>
      <c r="K4128" s="48">
        <f t="shared" si="464"/>
        <v>94.81</v>
      </c>
      <c r="L4128" s="48">
        <f t="shared" si="465"/>
        <v>95.27</v>
      </c>
      <c r="M4128" s="48">
        <f t="shared" si="466"/>
        <v>94.11</v>
      </c>
      <c r="N4128" s="48">
        <f t="shared" si="467"/>
        <v>94.84</v>
      </c>
      <c r="O4128" s="49">
        <f t="shared" ca="1" si="470"/>
        <v>10703100</v>
      </c>
    </row>
    <row r="4129" spans="1:15" x14ac:dyDescent="0.25">
      <c r="A4129">
        <v>4114</v>
      </c>
      <c r="B4129" s="93">
        <v>36223</v>
      </c>
      <c r="C4129" s="48">
        <v>124.0625</v>
      </c>
      <c r="D4129" s="48">
        <v>125.48429899999999</v>
      </c>
      <c r="E4129" s="48">
        <v>123.265602</v>
      </c>
      <c r="F4129" s="48">
        <v>125.03119700000001</v>
      </c>
      <c r="G4129" s="49">
        <v>8256400</v>
      </c>
      <c r="H4129" s="48">
        <v>92.969382999999993</v>
      </c>
      <c r="I4129" s="52">
        <f t="shared" si="468"/>
        <v>0.74356948690173696</v>
      </c>
      <c r="J4129" s="52">
        <f t="shared" ca="1" si="469"/>
        <v>1</v>
      </c>
      <c r="K4129" s="48">
        <f t="shared" si="464"/>
        <v>92.25</v>
      </c>
      <c r="L4129" s="48">
        <f t="shared" si="465"/>
        <v>93.31</v>
      </c>
      <c r="M4129" s="48">
        <f t="shared" si="466"/>
        <v>91.66</v>
      </c>
      <c r="N4129" s="48">
        <f t="shared" si="467"/>
        <v>92.97</v>
      </c>
      <c r="O4129" s="49">
        <f t="shared" ca="1" si="470"/>
        <v>8256400</v>
      </c>
    </row>
    <row r="4130" spans="1:15" x14ac:dyDescent="0.25">
      <c r="A4130">
        <v>4115</v>
      </c>
      <c r="B4130" s="93">
        <v>36222</v>
      </c>
      <c r="C4130" s="48">
        <v>123.09369700000001</v>
      </c>
      <c r="D4130" s="48">
        <v>123.5625</v>
      </c>
      <c r="E4130" s="48">
        <v>121.78119700000001</v>
      </c>
      <c r="F4130" s="48">
        <v>123.46869700000001</v>
      </c>
      <c r="G4130" s="49">
        <v>7881400</v>
      </c>
      <c r="H4130" s="48">
        <v>91.807556000000005</v>
      </c>
      <c r="I4130" s="52">
        <f t="shared" si="468"/>
        <v>0.74356948952008461</v>
      </c>
      <c r="J4130" s="52">
        <f t="shared" ca="1" si="469"/>
        <v>1</v>
      </c>
      <c r="K4130" s="48">
        <f t="shared" si="464"/>
        <v>91.53</v>
      </c>
      <c r="L4130" s="48">
        <f t="shared" si="465"/>
        <v>91.88</v>
      </c>
      <c r="M4130" s="48">
        <f t="shared" si="466"/>
        <v>90.55</v>
      </c>
      <c r="N4130" s="48">
        <f t="shared" si="467"/>
        <v>91.81</v>
      </c>
      <c r="O4130" s="49">
        <f t="shared" ca="1" si="470"/>
        <v>7881400</v>
      </c>
    </row>
    <row r="4131" spans="1:15" x14ac:dyDescent="0.25">
      <c r="A4131">
        <v>4116</v>
      </c>
      <c r="B4131" s="93">
        <v>36221</v>
      </c>
      <c r="C4131" s="48">
        <v>124.5</v>
      </c>
      <c r="D4131" s="48">
        <v>125.3125</v>
      </c>
      <c r="E4131" s="48">
        <v>122.3125</v>
      </c>
      <c r="F4131" s="48">
        <v>122.8125</v>
      </c>
      <c r="G4131" s="49">
        <v>9651500</v>
      </c>
      <c r="H4131" s="48">
        <v>91.319627999999994</v>
      </c>
      <c r="I4131" s="52">
        <f t="shared" si="468"/>
        <v>0.74356949007633588</v>
      </c>
      <c r="J4131" s="52">
        <f t="shared" ca="1" si="469"/>
        <v>1</v>
      </c>
      <c r="K4131" s="48">
        <f t="shared" si="464"/>
        <v>92.57</v>
      </c>
      <c r="L4131" s="48">
        <f t="shared" si="465"/>
        <v>93.18</v>
      </c>
      <c r="M4131" s="48">
        <f t="shared" si="466"/>
        <v>90.95</v>
      </c>
      <c r="N4131" s="48">
        <f t="shared" si="467"/>
        <v>91.32</v>
      </c>
      <c r="O4131" s="49">
        <f t="shared" ca="1" si="470"/>
        <v>9651500</v>
      </c>
    </row>
    <row r="4132" spans="1:15" x14ac:dyDescent="0.25">
      <c r="A4132">
        <v>4117</v>
      </c>
      <c r="B4132" s="93">
        <v>36220</v>
      </c>
      <c r="C4132" s="48">
        <v>123.65619700000001</v>
      </c>
      <c r="D4132" s="48">
        <v>124.3125</v>
      </c>
      <c r="E4132" s="48">
        <v>122.375</v>
      </c>
      <c r="F4132" s="48">
        <v>123.90619700000001</v>
      </c>
      <c r="G4132" s="49">
        <v>7607200</v>
      </c>
      <c r="H4132" s="48">
        <v>92.132868000000002</v>
      </c>
      <c r="I4132" s="52">
        <f t="shared" si="468"/>
        <v>0.74356949233136416</v>
      </c>
      <c r="J4132" s="52">
        <f t="shared" ca="1" si="469"/>
        <v>1</v>
      </c>
      <c r="K4132" s="48">
        <f t="shared" si="464"/>
        <v>91.95</v>
      </c>
      <c r="L4132" s="48">
        <f t="shared" si="465"/>
        <v>92.43</v>
      </c>
      <c r="M4132" s="48">
        <f t="shared" si="466"/>
        <v>90.99</v>
      </c>
      <c r="N4132" s="48">
        <f t="shared" si="467"/>
        <v>92.13</v>
      </c>
      <c r="O4132" s="49">
        <f t="shared" ca="1" si="470"/>
        <v>7607200</v>
      </c>
    </row>
    <row r="4133" spans="1:15" x14ac:dyDescent="0.25">
      <c r="A4133">
        <v>4118</v>
      </c>
      <c r="B4133" s="93">
        <v>36217</v>
      </c>
      <c r="C4133" s="48">
        <v>124.75</v>
      </c>
      <c r="D4133" s="48">
        <v>124.84369700000001</v>
      </c>
      <c r="E4133" s="48">
        <v>122.8125</v>
      </c>
      <c r="F4133" s="48">
        <v>123.5625</v>
      </c>
      <c r="G4133" s="49">
        <v>9621300</v>
      </c>
      <c r="H4133" s="48">
        <v>91.877306000000004</v>
      </c>
      <c r="I4133" s="52">
        <f t="shared" si="468"/>
        <v>0.74356949721800714</v>
      </c>
      <c r="J4133" s="52">
        <f t="shared" ca="1" si="469"/>
        <v>1</v>
      </c>
      <c r="K4133" s="48">
        <f t="shared" si="464"/>
        <v>92.76</v>
      </c>
      <c r="L4133" s="48">
        <f t="shared" si="465"/>
        <v>92.83</v>
      </c>
      <c r="M4133" s="48">
        <f t="shared" si="466"/>
        <v>91.32</v>
      </c>
      <c r="N4133" s="48">
        <f t="shared" si="467"/>
        <v>91.88</v>
      </c>
      <c r="O4133" s="49">
        <f t="shared" ca="1" si="470"/>
        <v>9621300</v>
      </c>
    </row>
    <row r="4134" spans="1:15" x14ac:dyDescent="0.25">
      <c r="A4134">
        <v>4119</v>
      </c>
      <c r="B4134" s="93">
        <v>36216</v>
      </c>
      <c r="C4134" s="48">
        <v>124.53119700000001</v>
      </c>
      <c r="D4134" s="48">
        <v>125.28119700000001</v>
      </c>
      <c r="E4134" s="48">
        <v>122.6875</v>
      </c>
      <c r="F4134" s="48">
        <v>124.0625</v>
      </c>
      <c r="G4134" s="49">
        <v>11633000</v>
      </c>
      <c r="H4134" s="48">
        <v>92.249089999999995</v>
      </c>
      <c r="I4134" s="52">
        <f t="shared" si="468"/>
        <v>0.74356949118387905</v>
      </c>
      <c r="J4134" s="52">
        <f t="shared" ca="1" si="469"/>
        <v>1</v>
      </c>
      <c r="K4134" s="48">
        <f t="shared" si="464"/>
        <v>92.6</v>
      </c>
      <c r="L4134" s="48">
        <f t="shared" si="465"/>
        <v>93.16</v>
      </c>
      <c r="M4134" s="48">
        <f t="shared" si="466"/>
        <v>91.23</v>
      </c>
      <c r="N4134" s="48">
        <f t="shared" si="467"/>
        <v>92.25</v>
      </c>
      <c r="O4134" s="49">
        <f t="shared" ca="1" si="470"/>
        <v>11633000</v>
      </c>
    </row>
    <row r="4135" spans="1:15" x14ac:dyDescent="0.25">
      <c r="A4135">
        <v>4120</v>
      </c>
      <c r="B4135" s="93">
        <v>36215</v>
      </c>
      <c r="C4135" s="48">
        <v>127.84369700000001</v>
      </c>
      <c r="D4135" s="48">
        <v>128.843704</v>
      </c>
      <c r="E4135" s="48">
        <v>125</v>
      </c>
      <c r="F4135" s="48">
        <v>125.25</v>
      </c>
      <c r="G4135" s="49">
        <v>7271000</v>
      </c>
      <c r="H4135" s="48">
        <v>93.132079000000004</v>
      </c>
      <c r="I4135" s="52">
        <f t="shared" si="468"/>
        <v>0.74356949301397213</v>
      </c>
      <c r="J4135" s="52">
        <f t="shared" ca="1" si="469"/>
        <v>1</v>
      </c>
      <c r="K4135" s="48">
        <f t="shared" si="464"/>
        <v>95.06</v>
      </c>
      <c r="L4135" s="48">
        <f t="shared" si="465"/>
        <v>95.8</v>
      </c>
      <c r="M4135" s="48">
        <f t="shared" si="466"/>
        <v>92.95</v>
      </c>
      <c r="N4135" s="48">
        <f t="shared" si="467"/>
        <v>93.13</v>
      </c>
      <c r="O4135" s="49">
        <f t="shared" ca="1" si="470"/>
        <v>7271000</v>
      </c>
    </row>
    <row r="4136" spans="1:15" x14ac:dyDescent="0.25">
      <c r="A4136">
        <v>4121</v>
      </c>
      <c r="B4136" s="93">
        <v>36214</v>
      </c>
      <c r="C4136" s="48">
        <v>127.59369700000001</v>
      </c>
      <c r="D4136" s="48">
        <v>128.5</v>
      </c>
      <c r="E4136" s="48">
        <v>126.59369700000001</v>
      </c>
      <c r="F4136" s="48">
        <v>127.5</v>
      </c>
      <c r="G4136" s="49">
        <v>7770700</v>
      </c>
      <c r="H4136" s="48">
        <v>94.805109999999999</v>
      </c>
      <c r="I4136" s="52">
        <f t="shared" si="468"/>
        <v>0.74356949019607843</v>
      </c>
      <c r="J4136" s="52">
        <f t="shared" ca="1" si="469"/>
        <v>1</v>
      </c>
      <c r="K4136" s="48">
        <f t="shared" si="464"/>
        <v>94.87</v>
      </c>
      <c r="L4136" s="48">
        <f t="shared" si="465"/>
        <v>95.55</v>
      </c>
      <c r="M4136" s="48">
        <f t="shared" si="466"/>
        <v>94.13</v>
      </c>
      <c r="N4136" s="48">
        <f t="shared" si="467"/>
        <v>94.81</v>
      </c>
      <c r="O4136" s="49">
        <f t="shared" ca="1" si="470"/>
        <v>7770700</v>
      </c>
    </row>
    <row r="4137" spans="1:15" x14ac:dyDescent="0.25">
      <c r="A4137">
        <v>4122</v>
      </c>
      <c r="B4137" s="93">
        <v>36213</v>
      </c>
      <c r="C4137" s="48">
        <v>124.4375</v>
      </c>
      <c r="D4137" s="48">
        <v>127.71869700000001</v>
      </c>
      <c r="E4137" s="48">
        <v>124.28119700000001</v>
      </c>
      <c r="F4137" s="48">
        <v>127.5625</v>
      </c>
      <c r="G4137" s="49">
        <v>10695800</v>
      </c>
      <c r="H4137" s="48">
        <v>94.851583000000005</v>
      </c>
      <c r="I4137" s="52">
        <f t="shared" si="468"/>
        <v>0.74356948946594814</v>
      </c>
      <c r="J4137" s="52">
        <f t="shared" ca="1" si="469"/>
        <v>1</v>
      </c>
      <c r="K4137" s="48">
        <f t="shared" si="464"/>
        <v>92.53</v>
      </c>
      <c r="L4137" s="48">
        <f t="shared" si="465"/>
        <v>94.97</v>
      </c>
      <c r="M4137" s="48">
        <f t="shared" si="466"/>
        <v>92.41</v>
      </c>
      <c r="N4137" s="48">
        <f t="shared" si="467"/>
        <v>94.85</v>
      </c>
      <c r="O4137" s="49">
        <f t="shared" ca="1" si="470"/>
        <v>10695800</v>
      </c>
    </row>
    <row r="4138" spans="1:15" x14ac:dyDescent="0.25">
      <c r="A4138">
        <v>4123</v>
      </c>
      <c r="B4138" s="93">
        <v>36210</v>
      </c>
      <c r="C4138" s="48">
        <v>124</v>
      </c>
      <c r="D4138" s="48">
        <v>125.75</v>
      </c>
      <c r="E4138" s="48">
        <v>123.375</v>
      </c>
      <c r="F4138" s="48">
        <v>124.25</v>
      </c>
      <c r="G4138" s="49">
        <v>5312200</v>
      </c>
      <c r="H4138" s="48">
        <v>92.388509999999997</v>
      </c>
      <c r="I4138" s="52">
        <f t="shared" si="468"/>
        <v>0.74356949698189134</v>
      </c>
      <c r="J4138" s="52">
        <f t="shared" ca="1" si="469"/>
        <v>1</v>
      </c>
      <c r="K4138" s="48">
        <f t="shared" si="464"/>
        <v>92.2</v>
      </c>
      <c r="L4138" s="48">
        <f t="shared" si="465"/>
        <v>93.5</v>
      </c>
      <c r="M4138" s="48">
        <f t="shared" si="466"/>
        <v>91.74</v>
      </c>
      <c r="N4138" s="48">
        <f t="shared" si="467"/>
        <v>92.39</v>
      </c>
      <c r="O4138" s="49">
        <f t="shared" ca="1" si="470"/>
        <v>5312200</v>
      </c>
    </row>
    <row r="4139" spans="1:15" x14ac:dyDescent="0.25">
      <c r="A4139">
        <v>4124</v>
      </c>
      <c r="B4139" s="93">
        <v>36209</v>
      </c>
      <c r="C4139" s="48">
        <v>123.1875</v>
      </c>
      <c r="D4139" s="48">
        <v>124.375</v>
      </c>
      <c r="E4139" s="48">
        <v>122.21869700000001</v>
      </c>
      <c r="F4139" s="48">
        <v>123.71869700000001</v>
      </c>
      <c r="G4139" s="49">
        <v>9048900</v>
      </c>
      <c r="H4139" s="48">
        <v>91.993448999999998</v>
      </c>
      <c r="I4139" s="52">
        <f t="shared" si="468"/>
        <v>0.74356949459304433</v>
      </c>
      <c r="J4139" s="52">
        <f t="shared" ca="1" si="469"/>
        <v>1</v>
      </c>
      <c r="K4139" s="48">
        <f t="shared" si="464"/>
        <v>91.6</v>
      </c>
      <c r="L4139" s="48">
        <f t="shared" si="465"/>
        <v>92.48</v>
      </c>
      <c r="M4139" s="48">
        <f t="shared" si="466"/>
        <v>90.88</v>
      </c>
      <c r="N4139" s="48">
        <f t="shared" si="467"/>
        <v>91.99</v>
      </c>
      <c r="O4139" s="49">
        <f t="shared" ca="1" si="470"/>
        <v>9048900</v>
      </c>
    </row>
    <row r="4140" spans="1:15" x14ac:dyDescent="0.25">
      <c r="A4140">
        <v>4125</v>
      </c>
      <c r="B4140" s="93">
        <v>36208</v>
      </c>
      <c r="C4140" s="48">
        <v>123.1875</v>
      </c>
      <c r="D4140" s="48">
        <v>125.35929899999999</v>
      </c>
      <c r="E4140" s="48">
        <v>122.25</v>
      </c>
      <c r="F4140" s="48">
        <v>122.75</v>
      </c>
      <c r="G4140" s="49">
        <v>7858100</v>
      </c>
      <c r="H4140" s="48">
        <v>91.273155000000003</v>
      </c>
      <c r="I4140" s="52">
        <f t="shared" si="468"/>
        <v>0.74356949083503054</v>
      </c>
      <c r="J4140" s="52">
        <f t="shared" ca="1" si="469"/>
        <v>1</v>
      </c>
      <c r="K4140" s="48">
        <f t="shared" si="464"/>
        <v>91.6</v>
      </c>
      <c r="L4140" s="48">
        <f t="shared" si="465"/>
        <v>93.21</v>
      </c>
      <c r="M4140" s="48">
        <f t="shared" si="466"/>
        <v>90.9</v>
      </c>
      <c r="N4140" s="48">
        <f t="shared" si="467"/>
        <v>91.27</v>
      </c>
      <c r="O4140" s="49">
        <f t="shared" ca="1" si="470"/>
        <v>7858100</v>
      </c>
    </row>
    <row r="4141" spans="1:15" x14ac:dyDescent="0.25">
      <c r="A4141">
        <v>4126</v>
      </c>
      <c r="B4141" s="93">
        <v>36207</v>
      </c>
      <c r="C4141" s="48">
        <v>124.75</v>
      </c>
      <c r="D4141" s="48">
        <v>125.625</v>
      </c>
      <c r="E4141" s="48">
        <v>122.875</v>
      </c>
      <c r="F4141" s="48">
        <v>122.875</v>
      </c>
      <c r="G4141" s="49">
        <v>6915500</v>
      </c>
      <c r="H4141" s="48">
        <v>91.366101</v>
      </c>
      <c r="I4141" s="52">
        <f t="shared" si="468"/>
        <v>0.74356948931841305</v>
      </c>
      <c r="J4141" s="52">
        <f t="shared" ca="1" si="469"/>
        <v>1</v>
      </c>
      <c r="K4141" s="48">
        <f t="shared" si="464"/>
        <v>92.76</v>
      </c>
      <c r="L4141" s="48">
        <f t="shared" si="465"/>
        <v>93.41</v>
      </c>
      <c r="M4141" s="48">
        <f t="shared" si="466"/>
        <v>91.37</v>
      </c>
      <c r="N4141" s="48">
        <f t="shared" si="467"/>
        <v>91.37</v>
      </c>
      <c r="O4141" s="49">
        <f t="shared" ca="1" si="470"/>
        <v>6915500</v>
      </c>
    </row>
    <row r="4142" spans="1:15" x14ac:dyDescent="0.25">
      <c r="A4142">
        <v>4127</v>
      </c>
      <c r="B4142" s="93">
        <v>36203</v>
      </c>
      <c r="C4142" s="48">
        <v>124.8125</v>
      </c>
      <c r="D4142" s="48">
        <v>125.5</v>
      </c>
      <c r="E4142" s="48">
        <v>122.625</v>
      </c>
      <c r="F4142" s="48">
        <v>123.625</v>
      </c>
      <c r="G4142" s="49">
        <v>10676600</v>
      </c>
      <c r="H4142" s="48">
        <v>91.923778999999996</v>
      </c>
      <c r="I4142" s="52">
        <f t="shared" si="468"/>
        <v>0.74356949646107173</v>
      </c>
      <c r="J4142" s="52">
        <f t="shared" ca="1" si="469"/>
        <v>1</v>
      </c>
      <c r="K4142" s="48">
        <f t="shared" si="464"/>
        <v>92.81</v>
      </c>
      <c r="L4142" s="48">
        <f t="shared" si="465"/>
        <v>93.32</v>
      </c>
      <c r="M4142" s="48">
        <f t="shared" si="466"/>
        <v>91.18</v>
      </c>
      <c r="N4142" s="48">
        <f t="shared" si="467"/>
        <v>91.92</v>
      </c>
      <c r="O4142" s="49">
        <f t="shared" ca="1" si="470"/>
        <v>10676600</v>
      </c>
    </row>
    <row r="4143" spans="1:15" x14ac:dyDescent="0.25">
      <c r="A4143">
        <v>4128</v>
      </c>
      <c r="B4143" s="93">
        <v>36202</v>
      </c>
      <c r="C4143" s="48">
        <v>123.0625</v>
      </c>
      <c r="D4143" s="48">
        <v>126.09369700000001</v>
      </c>
      <c r="E4143" s="48">
        <v>122.5</v>
      </c>
      <c r="F4143" s="48">
        <v>125.125</v>
      </c>
      <c r="G4143" s="49">
        <v>9181800</v>
      </c>
      <c r="H4143" s="48">
        <v>93.039133000000007</v>
      </c>
      <c r="I4143" s="52">
        <f t="shared" si="468"/>
        <v>0.74356949450549459</v>
      </c>
      <c r="J4143" s="52">
        <f t="shared" ca="1" si="469"/>
        <v>1</v>
      </c>
      <c r="K4143" s="48">
        <f t="shared" si="464"/>
        <v>91.51</v>
      </c>
      <c r="L4143" s="48">
        <f t="shared" si="465"/>
        <v>93.76</v>
      </c>
      <c r="M4143" s="48">
        <f t="shared" si="466"/>
        <v>91.09</v>
      </c>
      <c r="N4143" s="48">
        <f t="shared" si="467"/>
        <v>93.04</v>
      </c>
      <c r="O4143" s="49">
        <f t="shared" ca="1" si="470"/>
        <v>9181800</v>
      </c>
    </row>
    <row r="4144" spans="1:15" x14ac:dyDescent="0.25">
      <c r="A4144">
        <v>4129</v>
      </c>
      <c r="B4144" s="93">
        <v>36201</v>
      </c>
      <c r="C4144" s="48">
        <v>122.125</v>
      </c>
      <c r="D4144" s="48">
        <v>123</v>
      </c>
      <c r="E4144" s="48">
        <v>121.328102</v>
      </c>
      <c r="F4144" s="48">
        <v>122.3125</v>
      </c>
      <c r="G4144" s="49">
        <v>6936700</v>
      </c>
      <c r="H4144" s="48">
        <v>90.947844000000003</v>
      </c>
      <c r="I4144" s="52">
        <f t="shared" si="468"/>
        <v>0.74356949616760348</v>
      </c>
      <c r="J4144" s="52">
        <f t="shared" ca="1" si="469"/>
        <v>1</v>
      </c>
      <c r="K4144" s="48">
        <f t="shared" si="464"/>
        <v>90.81</v>
      </c>
      <c r="L4144" s="48">
        <f t="shared" si="465"/>
        <v>91.46</v>
      </c>
      <c r="M4144" s="48">
        <f t="shared" si="466"/>
        <v>90.22</v>
      </c>
      <c r="N4144" s="48">
        <f t="shared" si="467"/>
        <v>90.95</v>
      </c>
      <c r="O4144" s="49">
        <f t="shared" ca="1" si="470"/>
        <v>6936700</v>
      </c>
    </row>
    <row r="4145" spans="1:15" x14ac:dyDescent="0.25">
      <c r="A4145">
        <v>4130</v>
      </c>
      <c r="B4145" s="93">
        <v>36200</v>
      </c>
      <c r="C4145" s="48">
        <v>124.375</v>
      </c>
      <c r="D4145" s="48">
        <v>124.5</v>
      </c>
      <c r="E4145" s="48">
        <v>121.515602</v>
      </c>
      <c r="F4145" s="48">
        <v>121.53119700000001</v>
      </c>
      <c r="G4145" s="49">
        <v>8985700</v>
      </c>
      <c r="H4145" s="48">
        <v>90.366889999999998</v>
      </c>
      <c r="I4145" s="52">
        <f t="shared" si="468"/>
        <v>0.74356948858160254</v>
      </c>
      <c r="J4145" s="52">
        <f t="shared" ca="1" si="469"/>
        <v>1</v>
      </c>
      <c r="K4145" s="48">
        <f t="shared" si="464"/>
        <v>92.48</v>
      </c>
      <c r="L4145" s="48">
        <f t="shared" si="465"/>
        <v>92.57</v>
      </c>
      <c r="M4145" s="48">
        <f t="shared" si="466"/>
        <v>90.36</v>
      </c>
      <c r="N4145" s="48">
        <f t="shared" si="467"/>
        <v>90.37</v>
      </c>
      <c r="O4145" s="49">
        <f t="shared" ca="1" si="470"/>
        <v>8985700</v>
      </c>
    </row>
    <row r="4146" spans="1:15" x14ac:dyDescent="0.25">
      <c r="A4146">
        <v>4131</v>
      </c>
      <c r="B4146" s="93">
        <v>36199</v>
      </c>
      <c r="C4146" s="48">
        <v>125.09369700000001</v>
      </c>
      <c r="D4146" s="48">
        <v>125.09369700000001</v>
      </c>
      <c r="E4146" s="48">
        <v>123.34369700000001</v>
      </c>
      <c r="F4146" s="48">
        <v>124.3125</v>
      </c>
      <c r="G4146" s="49">
        <v>8528400</v>
      </c>
      <c r="H4146" s="48">
        <v>92.434983000000003</v>
      </c>
      <c r="I4146" s="52">
        <f t="shared" si="468"/>
        <v>0.74356949622926094</v>
      </c>
      <c r="J4146" s="52">
        <f t="shared" ca="1" si="469"/>
        <v>1</v>
      </c>
      <c r="K4146" s="48">
        <f t="shared" si="464"/>
        <v>93.02</v>
      </c>
      <c r="L4146" s="48">
        <f t="shared" si="465"/>
        <v>93.02</v>
      </c>
      <c r="M4146" s="48">
        <f t="shared" si="466"/>
        <v>91.71</v>
      </c>
      <c r="N4146" s="48">
        <f t="shared" si="467"/>
        <v>92.43</v>
      </c>
      <c r="O4146" s="49">
        <f t="shared" ca="1" si="470"/>
        <v>8528400</v>
      </c>
    </row>
    <row r="4147" spans="1:15" x14ac:dyDescent="0.25">
      <c r="A4147">
        <v>4132</v>
      </c>
      <c r="B4147" s="93">
        <v>36196</v>
      </c>
      <c r="C4147" s="48">
        <v>125.65619700000001</v>
      </c>
      <c r="D4147" s="48">
        <v>125.65619700000001</v>
      </c>
      <c r="E4147" s="48">
        <v>123.21869700000001</v>
      </c>
      <c r="F4147" s="48">
        <v>124.0625</v>
      </c>
      <c r="G4147" s="49">
        <v>7516100</v>
      </c>
      <c r="H4147" s="48">
        <v>92.249089999999995</v>
      </c>
      <c r="I4147" s="52">
        <f t="shared" si="468"/>
        <v>0.74356949118387905</v>
      </c>
      <c r="J4147" s="52">
        <f t="shared" ca="1" si="469"/>
        <v>1</v>
      </c>
      <c r="K4147" s="48">
        <f t="shared" si="464"/>
        <v>93.43</v>
      </c>
      <c r="L4147" s="48">
        <f t="shared" si="465"/>
        <v>93.43</v>
      </c>
      <c r="M4147" s="48">
        <f t="shared" si="466"/>
        <v>91.62</v>
      </c>
      <c r="N4147" s="48">
        <f t="shared" si="467"/>
        <v>92.25</v>
      </c>
      <c r="O4147" s="49">
        <f t="shared" ca="1" si="470"/>
        <v>7516100</v>
      </c>
    </row>
    <row r="4148" spans="1:15" x14ac:dyDescent="0.25">
      <c r="A4148">
        <v>4133</v>
      </c>
      <c r="B4148" s="93">
        <v>36195</v>
      </c>
      <c r="C4148" s="48">
        <v>127.375</v>
      </c>
      <c r="D4148" s="48">
        <v>127.5</v>
      </c>
      <c r="E4148" s="48">
        <v>124.78119700000001</v>
      </c>
      <c r="F4148" s="48">
        <v>125.5</v>
      </c>
      <c r="G4148" s="49">
        <v>7761100</v>
      </c>
      <c r="H4148" s="48">
        <v>93.317971</v>
      </c>
      <c r="I4148" s="52">
        <f t="shared" si="468"/>
        <v>0.74356949003984063</v>
      </c>
      <c r="J4148" s="52">
        <f t="shared" ca="1" si="469"/>
        <v>1</v>
      </c>
      <c r="K4148" s="48">
        <f t="shared" si="464"/>
        <v>94.71</v>
      </c>
      <c r="L4148" s="48">
        <f t="shared" si="465"/>
        <v>94.81</v>
      </c>
      <c r="M4148" s="48">
        <f t="shared" si="466"/>
        <v>92.78</v>
      </c>
      <c r="N4148" s="48">
        <f t="shared" si="467"/>
        <v>93.32</v>
      </c>
      <c r="O4148" s="49">
        <f t="shared" ca="1" si="470"/>
        <v>7761100</v>
      </c>
    </row>
    <row r="4149" spans="1:15" x14ac:dyDescent="0.25">
      <c r="A4149">
        <v>4134</v>
      </c>
      <c r="B4149" s="93">
        <v>36194</v>
      </c>
      <c r="C4149" s="48">
        <v>125.6875</v>
      </c>
      <c r="D4149" s="48">
        <v>127.9375</v>
      </c>
      <c r="E4149" s="48">
        <v>125.65619700000001</v>
      </c>
      <c r="F4149" s="48">
        <v>127.40619700000001</v>
      </c>
      <c r="G4149" s="49">
        <v>10290700</v>
      </c>
      <c r="H4149" s="48">
        <v>94.735360999999997</v>
      </c>
      <c r="I4149" s="52">
        <f t="shared" si="468"/>
        <v>0.74356949057980271</v>
      </c>
      <c r="J4149" s="52">
        <f t="shared" ca="1" si="469"/>
        <v>1</v>
      </c>
      <c r="K4149" s="48">
        <f t="shared" si="464"/>
        <v>93.46</v>
      </c>
      <c r="L4149" s="48">
        <f t="shared" si="465"/>
        <v>95.13</v>
      </c>
      <c r="M4149" s="48">
        <f t="shared" si="466"/>
        <v>93.43</v>
      </c>
      <c r="N4149" s="48">
        <f t="shared" si="467"/>
        <v>94.74</v>
      </c>
      <c r="O4149" s="49">
        <f t="shared" ca="1" si="470"/>
        <v>10290700</v>
      </c>
    </row>
    <row r="4150" spans="1:15" x14ac:dyDescent="0.25">
      <c r="A4150">
        <v>4135</v>
      </c>
      <c r="B4150" s="93">
        <v>36193</v>
      </c>
      <c r="C4150" s="48">
        <v>127.078102</v>
      </c>
      <c r="D4150" s="48">
        <v>127.21869700000001</v>
      </c>
      <c r="E4150" s="48">
        <v>124.765602</v>
      </c>
      <c r="F4150" s="48">
        <v>126.125</v>
      </c>
      <c r="G4150" s="49">
        <v>9194500</v>
      </c>
      <c r="H4150" s="48">
        <v>93.782702</v>
      </c>
      <c r="I4150" s="52">
        <f t="shared" si="468"/>
        <v>0.74356949058473731</v>
      </c>
      <c r="J4150" s="52">
        <f t="shared" ca="1" si="469"/>
        <v>1</v>
      </c>
      <c r="K4150" s="48">
        <f t="shared" si="464"/>
        <v>94.49</v>
      </c>
      <c r="L4150" s="48">
        <f t="shared" si="465"/>
        <v>94.6</v>
      </c>
      <c r="M4150" s="48">
        <f t="shared" si="466"/>
        <v>92.77</v>
      </c>
      <c r="N4150" s="48">
        <f t="shared" si="467"/>
        <v>93.78</v>
      </c>
      <c r="O4150" s="49">
        <f t="shared" ca="1" si="470"/>
        <v>9194500</v>
      </c>
    </row>
    <row r="4151" spans="1:15" x14ac:dyDescent="0.25">
      <c r="A4151">
        <v>4136</v>
      </c>
      <c r="B4151" s="93">
        <v>36192</v>
      </c>
      <c r="C4151" s="48">
        <v>128.6875</v>
      </c>
      <c r="D4151" s="48">
        <v>128.6875</v>
      </c>
      <c r="E4151" s="48">
        <v>126.90619700000001</v>
      </c>
      <c r="F4151" s="48">
        <v>126.90619700000001</v>
      </c>
      <c r="G4151" s="49">
        <v>9426800</v>
      </c>
      <c r="H4151" s="48">
        <v>94.363575999999995</v>
      </c>
      <c r="I4151" s="52">
        <f t="shared" si="468"/>
        <v>0.74356948857272898</v>
      </c>
      <c r="J4151" s="52">
        <f t="shared" ca="1" si="469"/>
        <v>1</v>
      </c>
      <c r="K4151" s="48">
        <f t="shared" si="464"/>
        <v>95.69</v>
      </c>
      <c r="L4151" s="48">
        <f t="shared" si="465"/>
        <v>95.69</v>
      </c>
      <c r="M4151" s="48">
        <f t="shared" si="466"/>
        <v>94.36</v>
      </c>
      <c r="N4151" s="48">
        <f t="shared" si="467"/>
        <v>94.36</v>
      </c>
      <c r="O4151" s="49">
        <f t="shared" ca="1" si="470"/>
        <v>9426800</v>
      </c>
    </row>
    <row r="4152" spans="1:15" x14ac:dyDescent="0.25">
      <c r="A4152">
        <v>4137</v>
      </c>
      <c r="B4152" s="93">
        <v>36189</v>
      </c>
      <c r="C4152" s="48">
        <v>127.34369700000001</v>
      </c>
      <c r="D4152" s="48">
        <v>128.29679899999999</v>
      </c>
      <c r="E4152" s="48">
        <v>125.40619700000001</v>
      </c>
      <c r="F4152" s="48">
        <v>127.65619700000001</v>
      </c>
      <c r="G4152" s="49">
        <v>6456800</v>
      </c>
      <c r="H4152" s="48">
        <v>94.921252999999993</v>
      </c>
      <c r="I4152" s="52">
        <f t="shared" si="468"/>
        <v>0.74356948766067332</v>
      </c>
      <c r="J4152" s="52">
        <f t="shared" ca="1" si="469"/>
        <v>1</v>
      </c>
      <c r="K4152" s="48">
        <f t="shared" si="464"/>
        <v>94.69</v>
      </c>
      <c r="L4152" s="48">
        <f t="shared" si="465"/>
        <v>95.4</v>
      </c>
      <c r="M4152" s="48">
        <f t="shared" si="466"/>
        <v>93.25</v>
      </c>
      <c r="N4152" s="48">
        <f t="shared" si="467"/>
        <v>94.92</v>
      </c>
      <c r="O4152" s="49">
        <f t="shared" ca="1" si="470"/>
        <v>6456800</v>
      </c>
    </row>
    <row r="4153" spans="1:15" x14ac:dyDescent="0.25">
      <c r="A4153">
        <v>4138</v>
      </c>
      <c r="B4153" s="93">
        <v>36188</v>
      </c>
      <c r="C4153" s="48">
        <v>125.25</v>
      </c>
      <c r="D4153" s="48">
        <v>126.96869700000001</v>
      </c>
      <c r="E4153" s="48">
        <v>125.1875</v>
      </c>
      <c r="F4153" s="48">
        <v>126.6875</v>
      </c>
      <c r="G4153" s="49">
        <v>5961700</v>
      </c>
      <c r="H4153" s="48">
        <v>94.200959999999995</v>
      </c>
      <c r="I4153" s="52">
        <f t="shared" si="468"/>
        <v>0.74356949185989141</v>
      </c>
      <c r="J4153" s="52">
        <f t="shared" ca="1" si="469"/>
        <v>1</v>
      </c>
      <c r="K4153" s="48">
        <f t="shared" si="464"/>
        <v>93.13</v>
      </c>
      <c r="L4153" s="48">
        <f t="shared" si="465"/>
        <v>94.41</v>
      </c>
      <c r="M4153" s="48">
        <f t="shared" si="466"/>
        <v>93.09</v>
      </c>
      <c r="N4153" s="48">
        <f t="shared" si="467"/>
        <v>94.2</v>
      </c>
      <c r="O4153" s="49">
        <f t="shared" ca="1" si="470"/>
        <v>5961700</v>
      </c>
    </row>
    <row r="4154" spans="1:15" x14ac:dyDescent="0.25">
      <c r="A4154">
        <v>4139</v>
      </c>
      <c r="B4154" s="93">
        <v>36187</v>
      </c>
      <c r="C4154" s="48">
        <v>126.375</v>
      </c>
      <c r="D4154" s="48">
        <v>126.625</v>
      </c>
      <c r="E4154" s="48">
        <v>124.15619700000001</v>
      </c>
      <c r="F4154" s="48">
        <v>124.59369700000001</v>
      </c>
      <c r="G4154" s="49">
        <v>7399400</v>
      </c>
      <c r="H4154" s="48">
        <v>92.644071999999994</v>
      </c>
      <c r="I4154" s="52">
        <f t="shared" si="468"/>
        <v>0.74356949212286394</v>
      </c>
      <c r="J4154" s="52">
        <f t="shared" ca="1" si="469"/>
        <v>1</v>
      </c>
      <c r="K4154" s="48">
        <f t="shared" si="464"/>
        <v>93.97</v>
      </c>
      <c r="L4154" s="48">
        <f t="shared" si="465"/>
        <v>94.15</v>
      </c>
      <c r="M4154" s="48">
        <f t="shared" si="466"/>
        <v>92.32</v>
      </c>
      <c r="N4154" s="48">
        <f t="shared" si="467"/>
        <v>92.64</v>
      </c>
      <c r="O4154" s="49">
        <f t="shared" ca="1" si="470"/>
        <v>7399400</v>
      </c>
    </row>
    <row r="4155" spans="1:15" x14ac:dyDescent="0.25">
      <c r="A4155">
        <v>4140</v>
      </c>
      <c r="B4155" s="93">
        <v>36186</v>
      </c>
      <c r="C4155" s="48">
        <v>124.125</v>
      </c>
      <c r="D4155" s="48">
        <v>126.0625</v>
      </c>
      <c r="E4155" s="48">
        <v>123.625</v>
      </c>
      <c r="F4155" s="48">
        <v>126.0625</v>
      </c>
      <c r="G4155" s="49">
        <v>6047000</v>
      </c>
      <c r="H4155" s="48">
        <v>93.736228999999994</v>
      </c>
      <c r="I4155" s="52">
        <f t="shared" si="468"/>
        <v>0.74356949132374806</v>
      </c>
      <c r="J4155" s="52">
        <f t="shared" ca="1" si="469"/>
        <v>1</v>
      </c>
      <c r="K4155" s="48">
        <f t="shared" si="464"/>
        <v>92.3</v>
      </c>
      <c r="L4155" s="48">
        <f t="shared" si="465"/>
        <v>93.74</v>
      </c>
      <c r="M4155" s="48">
        <f t="shared" si="466"/>
        <v>91.92</v>
      </c>
      <c r="N4155" s="48">
        <f t="shared" si="467"/>
        <v>93.74</v>
      </c>
      <c r="O4155" s="49">
        <f t="shared" ca="1" si="470"/>
        <v>6047000</v>
      </c>
    </row>
    <row r="4156" spans="1:15" x14ac:dyDescent="0.25">
      <c r="A4156">
        <v>4141</v>
      </c>
      <c r="B4156" s="93">
        <v>36185</v>
      </c>
      <c r="C4156" s="48">
        <v>123.28119700000001</v>
      </c>
      <c r="D4156" s="48">
        <v>124</v>
      </c>
      <c r="E4156" s="48">
        <v>121.90619700000001</v>
      </c>
      <c r="F4156" s="48">
        <v>123.8125</v>
      </c>
      <c r="G4156" s="49">
        <v>5700300</v>
      </c>
      <c r="H4156" s="48">
        <v>92.063198</v>
      </c>
      <c r="I4156" s="52">
        <f t="shared" si="468"/>
        <v>0.74356949419485108</v>
      </c>
      <c r="J4156" s="52">
        <f t="shared" ca="1" si="469"/>
        <v>1</v>
      </c>
      <c r="K4156" s="48">
        <f t="shared" si="464"/>
        <v>91.67</v>
      </c>
      <c r="L4156" s="48">
        <f t="shared" si="465"/>
        <v>92.2</v>
      </c>
      <c r="M4156" s="48">
        <f t="shared" si="466"/>
        <v>90.65</v>
      </c>
      <c r="N4156" s="48">
        <f t="shared" si="467"/>
        <v>92.06</v>
      </c>
      <c r="O4156" s="49">
        <f t="shared" ca="1" si="470"/>
        <v>5700300</v>
      </c>
    </row>
    <row r="4157" spans="1:15" x14ac:dyDescent="0.25">
      <c r="A4157">
        <v>4142</v>
      </c>
      <c r="B4157" s="93">
        <v>36182</v>
      </c>
      <c r="C4157" s="48">
        <v>122.125</v>
      </c>
      <c r="D4157" s="48">
        <v>123.84369700000001</v>
      </c>
      <c r="E4157" s="48">
        <v>121.78119700000001</v>
      </c>
      <c r="F4157" s="48">
        <v>122.5625</v>
      </c>
      <c r="G4157" s="49">
        <v>7522300</v>
      </c>
      <c r="H4157" s="48">
        <v>91.133735999999999</v>
      </c>
      <c r="I4157" s="52">
        <f t="shared" si="468"/>
        <v>0.74356949311575726</v>
      </c>
      <c r="J4157" s="52">
        <f t="shared" ca="1" si="469"/>
        <v>1</v>
      </c>
      <c r="K4157" s="48">
        <f t="shared" si="464"/>
        <v>90.81</v>
      </c>
      <c r="L4157" s="48">
        <f t="shared" si="465"/>
        <v>92.09</v>
      </c>
      <c r="M4157" s="48">
        <f t="shared" si="466"/>
        <v>90.55</v>
      </c>
      <c r="N4157" s="48">
        <f t="shared" si="467"/>
        <v>91.13</v>
      </c>
      <c r="O4157" s="49">
        <f t="shared" ca="1" si="470"/>
        <v>7522300</v>
      </c>
    </row>
    <row r="4158" spans="1:15" x14ac:dyDescent="0.25">
      <c r="A4158">
        <v>4143</v>
      </c>
      <c r="B4158" s="93">
        <v>36181</v>
      </c>
      <c r="C4158" s="48">
        <v>125.578102</v>
      </c>
      <c r="D4158" s="48">
        <v>125.84369700000001</v>
      </c>
      <c r="E4158" s="48">
        <v>122.59369700000001</v>
      </c>
      <c r="F4158" s="48">
        <v>122.84369700000001</v>
      </c>
      <c r="G4158" s="49">
        <v>6937500</v>
      </c>
      <c r="H4158" s="48">
        <v>91.342825000000005</v>
      </c>
      <c r="I4158" s="52">
        <f t="shared" si="468"/>
        <v>0.74356948895798858</v>
      </c>
      <c r="J4158" s="52">
        <f t="shared" ca="1" si="469"/>
        <v>1</v>
      </c>
      <c r="K4158" s="48">
        <f t="shared" si="464"/>
        <v>93.38</v>
      </c>
      <c r="L4158" s="48">
        <f t="shared" si="465"/>
        <v>93.57</v>
      </c>
      <c r="M4158" s="48">
        <f t="shared" si="466"/>
        <v>91.16</v>
      </c>
      <c r="N4158" s="48">
        <f t="shared" si="467"/>
        <v>91.34</v>
      </c>
      <c r="O4158" s="49">
        <f t="shared" ca="1" si="470"/>
        <v>6937500</v>
      </c>
    </row>
    <row r="4159" spans="1:15" x14ac:dyDescent="0.25">
      <c r="A4159">
        <v>4144</v>
      </c>
      <c r="B4159" s="93">
        <v>36180</v>
      </c>
      <c r="C4159" s="48">
        <v>126.09369700000001</v>
      </c>
      <c r="D4159" s="48">
        <v>127.9375</v>
      </c>
      <c r="E4159" s="48">
        <v>125.03119700000001</v>
      </c>
      <c r="F4159" s="48">
        <v>126.1875</v>
      </c>
      <c r="G4159" s="49">
        <v>6534400</v>
      </c>
      <c r="H4159" s="48">
        <v>93.829175000000006</v>
      </c>
      <c r="I4159" s="52">
        <f t="shared" si="468"/>
        <v>0.74356948984645865</v>
      </c>
      <c r="J4159" s="52">
        <f t="shared" ca="1" si="469"/>
        <v>1</v>
      </c>
      <c r="K4159" s="48">
        <f t="shared" si="464"/>
        <v>93.76</v>
      </c>
      <c r="L4159" s="48">
        <f t="shared" si="465"/>
        <v>95.13</v>
      </c>
      <c r="M4159" s="48">
        <f t="shared" si="466"/>
        <v>92.97</v>
      </c>
      <c r="N4159" s="48">
        <f t="shared" si="467"/>
        <v>93.83</v>
      </c>
      <c r="O4159" s="49">
        <f t="shared" ca="1" si="470"/>
        <v>6534400</v>
      </c>
    </row>
    <row r="4160" spans="1:15" x14ac:dyDescent="0.25">
      <c r="A4160">
        <v>4145</v>
      </c>
      <c r="B4160" s="93">
        <v>36179</v>
      </c>
      <c r="C4160" s="48">
        <v>125.29679899999999</v>
      </c>
      <c r="D4160" s="48">
        <v>125.625</v>
      </c>
      <c r="E4160" s="48">
        <v>123.5</v>
      </c>
      <c r="F4160" s="48">
        <v>125.1875</v>
      </c>
      <c r="G4160" s="49">
        <v>6535100</v>
      </c>
      <c r="H4160" s="48">
        <v>93.085605999999999</v>
      </c>
      <c r="I4160" s="52">
        <f t="shared" si="468"/>
        <v>0.74356949375936099</v>
      </c>
      <c r="J4160" s="52">
        <f t="shared" ca="1" si="469"/>
        <v>1</v>
      </c>
      <c r="K4160" s="48">
        <f t="shared" si="464"/>
        <v>93.17</v>
      </c>
      <c r="L4160" s="48">
        <f t="shared" si="465"/>
        <v>93.41</v>
      </c>
      <c r="M4160" s="48">
        <f t="shared" si="466"/>
        <v>91.83</v>
      </c>
      <c r="N4160" s="48">
        <f t="shared" si="467"/>
        <v>93.09</v>
      </c>
      <c r="O4160" s="49">
        <f t="shared" ca="1" si="470"/>
        <v>6535100</v>
      </c>
    </row>
    <row r="4161" spans="1:15" x14ac:dyDescent="0.25">
      <c r="A4161">
        <v>4146</v>
      </c>
      <c r="B4161" s="93">
        <v>36175</v>
      </c>
      <c r="C4161" s="48">
        <v>122.375</v>
      </c>
      <c r="D4161" s="48">
        <v>124.78119700000001</v>
      </c>
      <c r="E4161" s="48">
        <v>122.0625</v>
      </c>
      <c r="F4161" s="48">
        <v>124.375</v>
      </c>
      <c r="G4161" s="49">
        <v>7817700</v>
      </c>
      <c r="H4161" s="48">
        <v>92.481455999999994</v>
      </c>
      <c r="I4161" s="52">
        <f t="shared" si="468"/>
        <v>0.74356949547738693</v>
      </c>
      <c r="J4161" s="52">
        <f t="shared" ca="1" si="469"/>
        <v>1</v>
      </c>
      <c r="K4161" s="48">
        <f t="shared" si="464"/>
        <v>90.99</v>
      </c>
      <c r="L4161" s="48">
        <f t="shared" si="465"/>
        <v>92.78</v>
      </c>
      <c r="M4161" s="48">
        <f t="shared" si="466"/>
        <v>90.76</v>
      </c>
      <c r="N4161" s="48">
        <f t="shared" si="467"/>
        <v>92.48</v>
      </c>
      <c r="O4161" s="49">
        <f t="shared" ca="1" si="470"/>
        <v>7817700</v>
      </c>
    </row>
    <row r="4162" spans="1:15" x14ac:dyDescent="0.25">
      <c r="A4162">
        <v>4147</v>
      </c>
      <c r="B4162" s="93">
        <v>36174</v>
      </c>
      <c r="C4162" s="48">
        <v>123.625</v>
      </c>
      <c r="D4162" s="48">
        <v>123.90619700000001</v>
      </c>
      <c r="E4162" s="48">
        <v>120.90619700000001</v>
      </c>
      <c r="F4162" s="48">
        <v>121.21869700000001</v>
      </c>
      <c r="G4162" s="49">
        <v>11400700</v>
      </c>
      <c r="H4162" s="48">
        <v>90.134524999999996</v>
      </c>
      <c r="I4162" s="52">
        <f t="shared" si="468"/>
        <v>0.74356949241914383</v>
      </c>
      <c r="J4162" s="52">
        <f t="shared" ca="1" si="469"/>
        <v>1</v>
      </c>
      <c r="K4162" s="48">
        <f t="shared" si="464"/>
        <v>91.92</v>
      </c>
      <c r="L4162" s="48">
        <f t="shared" si="465"/>
        <v>92.13</v>
      </c>
      <c r="M4162" s="48">
        <f t="shared" si="466"/>
        <v>89.9</v>
      </c>
      <c r="N4162" s="48">
        <f t="shared" si="467"/>
        <v>90.13</v>
      </c>
      <c r="O4162" s="49">
        <f t="shared" ca="1" si="470"/>
        <v>11400700</v>
      </c>
    </row>
    <row r="4163" spans="1:15" x14ac:dyDescent="0.25">
      <c r="A4163">
        <v>4148</v>
      </c>
      <c r="B4163" s="93">
        <v>36173</v>
      </c>
      <c r="C4163" s="48">
        <v>120.40619700000001</v>
      </c>
      <c r="D4163" s="48">
        <v>125.125</v>
      </c>
      <c r="E4163" s="48">
        <v>120.375</v>
      </c>
      <c r="F4163" s="48">
        <v>123.375</v>
      </c>
      <c r="G4163" s="49">
        <v>10810600</v>
      </c>
      <c r="H4163" s="48">
        <v>91.737886000000003</v>
      </c>
      <c r="I4163" s="52">
        <f t="shared" si="468"/>
        <v>0.74356949138804462</v>
      </c>
      <c r="J4163" s="52">
        <f t="shared" ca="1" si="469"/>
        <v>1</v>
      </c>
      <c r="K4163" s="48">
        <f t="shared" si="464"/>
        <v>89.53</v>
      </c>
      <c r="L4163" s="48">
        <f t="shared" si="465"/>
        <v>93.04</v>
      </c>
      <c r="M4163" s="48">
        <f t="shared" si="466"/>
        <v>89.51</v>
      </c>
      <c r="N4163" s="48">
        <f t="shared" si="467"/>
        <v>91.74</v>
      </c>
      <c r="O4163" s="49">
        <f t="shared" ca="1" si="470"/>
        <v>10810600</v>
      </c>
    </row>
    <row r="4164" spans="1:15" x14ac:dyDescent="0.25">
      <c r="A4164">
        <v>4149</v>
      </c>
      <c r="B4164" s="93">
        <v>36172</v>
      </c>
      <c r="C4164" s="48">
        <v>126.21869700000001</v>
      </c>
      <c r="D4164" s="48">
        <v>126.21869700000001</v>
      </c>
      <c r="E4164" s="48">
        <v>123.75</v>
      </c>
      <c r="F4164" s="48">
        <v>124.25</v>
      </c>
      <c r="G4164" s="49">
        <v>7768800</v>
      </c>
      <c r="H4164" s="48">
        <v>92.388509999999997</v>
      </c>
      <c r="I4164" s="52">
        <f t="shared" si="468"/>
        <v>0.74356949698189134</v>
      </c>
      <c r="J4164" s="52">
        <f t="shared" ca="1" si="469"/>
        <v>1</v>
      </c>
      <c r="K4164" s="48">
        <f t="shared" si="464"/>
        <v>93.85</v>
      </c>
      <c r="L4164" s="48">
        <f t="shared" si="465"/>
        <v>93.85</v>
      </c>
      <c r="M4164" s="48">
        <f t="shared" si="466"/>
        <v>92.02</v>
      </c>
      <c r="N4164" s="48">
        <f t="shared" si="467"/>
        <v>92.39</v>
      </c>
      <c r="O4164" s="49">
        <f t="shared" ca="1" si="470"/>
        <v>7768800</v>
      </c>
    </row>
    <row r="4165" spans="1:15" x14ac:dyDescent="0.25">
      <c r="A4165">
        <v>4150</v>
      </c>
      <c r="B4165" s="93">
        <v>36171</v>
      </c>
      <c r="C4165" s="48">
        <v>127.6875</v>
      </c>
      <c r="D4165" s="48">
        <v>127.6875</v>
      </c>
      <c r="E4165" s="48">
        <v>125.21869700000001</v>
      </c>
      <c r="F4165" s="48">
        <v>126.53119700000001</v>
      </c>
      <c r="G4165" s="49">
        <v>7578300</v>
      </c>
      <c r="H4165" s="48">
        <v>94.084738000000002</v>
      </c>
      <c r="I4165" s="52">
        <f t="shared" si="468"/>
        <v>0.743569492984406</v>
      </c>
      <c r="J4165" s="52">
        <f t="shared" ca="1" si="469"/>
        <v>1</v>
      </c>
      <c r="K4165" s="48">
        <f t="shared" si="464"/>
        <v>94.94</v>
      </c>
      <c r="L4165" s="48">
        <f t="shared" si="465"/>
        <v>94.94</v>
      </c>
      <c r="M4165" s="48">
        <f t="shared" si="466"/>
        <v>93.11</v>
      </c>
      <c r="N4165" s="48">
        <f t="shared" si="467"/>
        <v>94.08</v>
      </c>
      <c r="O4165" s="49">
        <f t="shared" ca="1" si="470"/>
        <v>7578300</v>
      </c>
    </row>
    <row r="4166" spans="1:15" x14ac:dyDescent="0.25">
      <c r="A4166">
        <v>4151</v>
      </c>
      <c r="B4166" s="93">
        <v>36168</v>
      </c>
      <c r="C4166" s="48">
        <v>128.1875</v>
      </c>
      <c r="D4166" s="48">
        <v>128.5</v>
      </c>
      <c r="E4166" s="48">
        <v>125.96869700000001</v>
      </c>
      <c r="F4166" s="48">
        <v>127.75</v>
      </c>
      <c r="G4166" s="49">
        <v>6224400</v>
      </c>
      <c r="H4166" s="48">
        <v>94.991003000000006</v>
      </c>
      <c r="I4166" s="52">
        <f t="shared" si="468"/>
        <v>0.74356949510763215</v>
      </c>
      <c r="J4166" s="52">
        <f t="shared" ca="1" si="469"/>
        <v>1</v>
      </c>
      <c r="K4166" s="48">
        <f t="shared" si="464"/>
        <v>95.32</v>
      </c>
      <c r="L4166" s="48">
        <f t="shared" si="465"/>
        <v>95.55</v>
      </c>
      <c r="M4166" s="48">
        <f t="shared" si="466"/>
        <v>93.67</v>
      </c>
      <c r="N4166" s="48">
        <f t="shared" si="467"/>
        <v>94.99</v>
      </c>
      <c r="O4166" s="49">
        <f t="shared" ca="1" si="470"/>
        <v>6224400</v>
      </c>
    </row>
    <row r="4167" spans="1:15" x14ac:dyDescent="0.25">
      <c r="A4167">
        <v>4152</v>
      </c>
      <c r="B4167" s="93">
        <v>36167</v>
      </c>
      <c r="C4167" s="48">
        <v>126.375</v>
      </c>
      <c r="D4167" s="48">
        <v>127.21869700000001</v>
      </c>
      <c r="E4167" s="48">
        <v>125.78119700000001</v>
      </c>
      <c r="F4167" s="48">
        <v>126.8125</v>
      </c>
      <c r="G4167" s="49">
        <v>5504900</v>
      </c>
      <c r="H4167" s="48">
        <v>94.293906000000007</v>
      </c>
      <c r="I4167" s="52">
        <f t="shared" si="468"/>
        <v>0.74356949038935438</v>
      </c>
      <c r="J4167" s="52">
        <f t="shared" ca="1" si="469"/>
        <v>1</v>
      </c>
      <c r="K4167" s="48">
        <f t="shared" si="464"/>
        <v>93.97</v>
      </c>
      <c r="L4167" s="48">
        <f t="shared" si="465"/>
        <v>94.6</v>
      </c>
      <c r="M4167" s="48">
        <f t="shared" si="466"/>
        <v>93.53</v>
      </c>
      <c r="N4167" s="48">
        <f t="shared" si="467"/>
        <v>94.29</v>
      </c>
      <c r="O4167" s="49">
        <f t="shared" ca="1" si="470"/>
        <v>5504900</v>
      </c>
    </row>
    <row r="4168" spans="1:15" x14ac:dyDescent="0.25">
      <c r="A4168">
        <v>4153</v>
      </c>
      <c r="B4168" s="93">
        <v>36166</v>
      </c>
      <c r="C4168" s="48">
        <v>125.8125</v>
      </c>
      <c r="D4168" s="48">
        <v>127.75</v>
      </c>
      <c r="E4168" s="48">
        <v>125.75</v>
      </c>
      <c r="F4168" s="48">
        <v>127.4375</v>
      </c>
      <c r="G4168" s="49">
        <v>7737700</v>
      </c>
      <c r="H4168" s="48">
        <v>94.758636999999993</v>
      </c>
      <c r="I4168" s="52">
        <f t="shared" si="468"/>
        <v>0.74356949092692493</v>
      </c>
      <c r="J4168" s="52">
        <f t="shared" ca="1" si="469"/>
        <v>1</v>
      </c>
      <c r="K4168" s="48">
        <f t="shared" si="464"/>
        <v>93.55</v>
      </c>
      <c r="L4168" s="48">
        <f t="shared" si="465"/>
        <v>94.99</v>
      </c>
      <c r="M4168" s="48">
        <f t="shared" si="466"/>
        <v>93.5</v>
      </c>
      <c r="N4168" s="48">
        <f t="shared" si="467"/>
        <v>94.76</v>
      </c>
      <c r="O4168" s="49">
        <f t="shared" ca="1" si="470"/>
        <v>7737700</v>
      </c>
    </row>
    <row r="4169" spans="1:15" x14ac:dyDescent="0.25">
      <c r="A4169">
        <v>4154</v>
      </c>
      <c r="B4169" s="93">
        <v>36165</v>
      </c>
      <c r="C4169" s="48">
        <v>122.9375</v>
      </c>
      <c r="D4169" s="48">
        <v>124.875</v>
      </c>
      <c r="E4169" s="48">
        <v>122.9375</v>
      </c>
      <c r="F4169" s="48">
        <v>124.4375</v>
      </c>
      <c r="G4169" s="49">
        <v>8031000</v>
      </c>
      <c r="H4169" s="48">
        <v>92.527929</v>
      </c>
      <c r="I4169" s="52">
        <f t="shared" si="468"/>
        <v>0.74356949472626821</v>
      </c>
      <c r="J4169" s="52">
        <f t="shared" ca="1" si="469"/>
        <v>1</v>
      </c>
      <c r="K4169" s="48">
        <f t="shared" si="464"/>
        <v>91.41</v>
      </c>
      <c r="L4169" s="48">
        <f t="shared" si="465"/>
        <v>92.85</v>
      </c>
      <c r="M4169" s="48">
        <f t="shared" si="466"/>
        <v>91.41</v>
      </c>
      <c r="N4169" s="48">
        <f t="shared" si="467"/>
        <v>92.53</v>
      </c>
      <c r="O4169" s="49">
        <f t="shared" ca="1" si="470"/>
        <v>8031000</v>
      </c>
    </row>
    <row r="4170" spans="1:15" x14ac:dyDescent="0.25">
      <c r="A4170">
        <v>4155</v>
      </c>
      <c r="B4170" s="93">
        <v>36164</v>
      </c>
      <c r="C4170" s="48">
        <v>123.375</v>
      </c>
      <c r="D4170" s="48">
        <v>125.21869700000001</v>
      </c>
      <c r="E4170" s="48">
        <v>121.71869700000001</v>
      </c>
      <c r="F4170" s="48">
        <v>123.03119700000001</v>
      </c>
      <c r="G4170" s="49">
        <v>9450400</v>
      </c>
      <c r="H4170" s="48">
        <v>91.482245000000006</v>
      </c>
      <c r="I4170" s="52">
        <f t="shared" si="468"/>
        <v>0.74356949481683088</v>
      </c>
      <c r="J4170" s="52">
        <f t="shared" ca="1" si="469"/>
        <v>1</v>
      </c>
      <c r="K4170" s="48">
        <f t="shared" si="464"/>
        <v>91.74</v>
      </c>
      <c r="L4170" s="48">
        <f t="shared" si="465"/>
        <v>93.11</v>
      </c>
      <c r="M4170" s="48">
        <f t="shared" si="466"/>
        <v>90.51</v>
      </c>
      <c r="N4170" s="48">
        <f t="shared" si="467"/>
        <v>91.48</v>
      </c>
      <c r="O4170" s="49">
        <f t="shared" ca="1" si="470"/>
        <v>9450400</v>
      </c>
    </row>
    <row r="4171" spans="1:15" x14ac:dyDescent="0.25">
      <c r="A4171">
        <v>4156</v>
      </c>
      <c r="B4171" s="93">
        <v>36160</v>
      </c>
      <c r="C4171" s="48">
        <v>123.3125</v>
      </c>
      <c r="D4171" s="48">
        <v>123.9375</v>
      </c>
      <c r="E4171" s="48">
        <v>122.46869700000001</v>
      </c>
      <c r="F4171" s="48">
        <v>123.3125</v>
      </c>
      <c r="G4171" s="49">
        <v>6790500</v>
      </c>
      <c r="H4171" s="48">
        <v>91.691412999999997</v>
      </c>
      <c r="I4171" s="52">
        <f t="shared" si="468"/>
        <v>0.74356949214394319</v>
      </c>
      <c r="J4171" s="52">
        <f t="shared" ca="1" si="469"/>
        <v>1</v>
      </c>
      <c r="K4171" s="48">
        <f t="shared" si="464"/>
        <v>91.69</v>
      </c>
      <c r="L4171" s="48">
        <f t="shared" si="465"/>
        <v>92.16</v>
      </c>
      <c r="M4171" s="48">
        <f t="shared" si="466"/>
        <v>91.06</v>
      </c>
      <c r="N4171" s="48">
        <f t="shared" si="467"/>
        <v>91.69</v>
      </c>
      <c r="O4171" s="49">
        <f t="shared" ca="1" si="470"/>
        <v>6790500</v>
      </c>
    </row>
    <row r="4172" spans="1:15" x14ac:dyDescent="0.25">
      <c r="A4172">
        <v>4157</v>
      </c>
      <c r="B4172" s="93">
        <v>36159</v>
      </c>
      <c r="C4172" s="48">
        <v>123.9375</v>
      </c>
      <c r="D4172" s="48">
        <v>124.75</v>
      </c>
      <c r="E4172" s="48">
        <v>123.03119700000001</v>
      </c>
      <c r="F4172" s="48">
        <v>123.3125</v>
      </c>
      <c r="G4172" s="49">
        <v>6810700</v>
      </c>
      <c r="H4172" s="48">
        <v>91.691412999999997</v>
      </c>
      <c r="I4172" s="52">
        <f t="shared" si="468"/>
        <v>0.74356949214394319</v>
      </c>
      <c r="J4172" s="52">
        <f t="shared" ca="1" si="469"/>
        <v>1</v>
      </c>
      <c r="K4172" s="48">
        <f t="shared" si="464"/>
        <v>92.16</v>
      </c>
      <c r="L4172" s="48">
        <f t="shared" si="465"/>
        <v>92.76</v>
      </c>
      <c r="M4172" s="48">
        <f t="shared" si="466"/>
        <v>91.48</v>
      </c>
      <c r="N4172" s="48">
        <f t="shared" si="467"/>
        <v>91.69</v>
      </c>
      <c r="O4172" s="49">
        <f t="shared" ca="1" si="470"/>
        <v>6810700</v>
      </c>
    </row>
    <row r="4173" spans="1:15" x14ac:dyDescent="0.25">
      <c r="A4173">
        <v>4158</v>
      </c>
      <c r="B4173" s="93">
        <v>36158</v>
      </c>
      <c r="C4173" s="48">
        <v>122.71869700000001</v>
      </c>
      <c r="D4173" s="48">
        <v>124.48429899999999</v>
      </c>
      <c r="E4173" s="48">
        <v>122.125</v>
      </c>
      <c r="F4173" s="48">
        <v>124.3125</v>
      </c>
      <c r="G4173" s="49">
        <v>3935800</v>
      </c>
      <c r="H4173" s="48">
        <v>92.434983000000003</v>
      </c>
      <c r="I4173" s="52">
        <f t="shared" si="468"/>
        <v>0.74356949622926094</v>
      </c>
      <c r="J4173" s="52">
        <f t="shared" ca="1" si="469"/>
        <v>1</v>
      </c>
      <c r="K4173" s="48">
        <f t="shared" si="464"/>
        <v>91.25</v>
      </c>
      <c r="L4173" s="48">
        <f t="shared" si="465"/>
        <v>92.56</v>
      </c>
      <c r="M4173" s="48">
        <f t="shared" si="466"/>
        <v>90.81</v>
      </c>
      <c r="N4173" s="48">
        <f t="shared" si="467"/>
        <v>92.43</v>
      </c>
      <c r="O4173" s="49">
        <f t="shared" ca="1" si="470"/>
        <v>3935800</v>
      </c>
    </row>
    <row r="4174" spans="1:15" x14ac:dyDescent="0.25">
      <c r="A4174">
        <v>4159</v>
      </c>
      <c r="B4174" s="93">
        <v>36157</v>
      </c>
      <c r="C4174" s="48">
        <v>123.25</v>
      </c>
      <c r="D4174" s="48">
        <v>123.3125</v>
      </c>
      <c r="E4174" s="48">
        <v>122</v>
      </c>
      <c r="F4174" s="48">
        <v>122.375</v>
      </c>
      <c r="G4174" s="49">
        <v>4203600</v>
      </c>
      <c r="H4174" s="48">
        <v>90.994316999999995</v>
      </c>
      <c r="I4174" s="52">
        <f t="shared" si="468"/>
        <v>0.74356949540347295</v>
      </c>
      <c r="J4174" s="52">
        <f t="shared" ca="1" si="469"/>
        <v>1</v>
      </c>
      <c r="K4174" s="48">
        <f t="shared" si="464"/>
        <v>91.64</v>
      </c>
      <c r="L4174" s="48">
        <f t="shared" si="465"/>
        <v>91.69</v>
      </c>
      <c r="M4174" s="48">
        <f t="shared" si="466"/>
        <v>90.72</v>
      </c>
      <c r="N4174" s="48">
        <f t="shared" si="467"/>
        <v>90.99</v>
      </c>
      <c r="O4174" s="49">
        <f t="shared" ca="1" si="470"/>
        <v>4203600</v>
      </c>
    </row>
    <row r="4175" spans="1:15" x14ac:dyDescent="0.25">
      <c r="A4175">
        <v>4160</v>
      </c>
      <c r="B4175" s="93">
        <v>36153</v>
      </c>
      <c r="C4175" s="48">
        <v>123.15619700000001</v>
      </c>
      <c r="D4175" s="48">
        <v>123.25</v>
      </c>
      <c r="E4175" s="48">
        <v>122.5</v>
      </c>
      <c r="F4175" s="48">
        <v>122.6875</v>
      </c>
      <c r="G4175" s="49">
        <v>1507100</v>
      </c>
      <c r="H4175" s="48">
        <v>91.226681999999997</v>
      </c>
      <c r="I4175" s="52">
        <f t="shared" si="468"/>
        <v>0.74356949159449814</v>
      </c>
      <c r="J4175" s="52">
        <f t="shared" ca="1" si="469"/>
        <v>1</v>
      </c>
      <c r="K4175" s="48">
        <f t="shared" si="464"/>
        <v>91.58</v>
      </c>
      <c r="L4175" s="48">
        <f t="shared" si="465"/>
        <v>91.64</v>
      </c>
      <c r="M4175" s="48">
        <f t="shared" si="466"/>
        <v>91.09</v>
      </c>
      <c r="N4175" s="48">
        <f t="shared" si="467"/>
        <v>91.23</v>
      </c>
      <c r="O4175" s="49">
        <f t="shared" ca="1" si="470"/>
        <v>1507100</v>
      </c>
    </row>
    <row r="4176" spans="1:15" x14ac:dyDescent="0.25">
      <c r="A4176">
        <v>4161</v>
      </c>
      <c r="B4176" s="93">
        <v>36152</v>
      </c>
      <c r="C4176" s="48">
        <v>121.1875</v>
      </c>
      <c r="D4176" s="48">
        <v>123.21869700000001</v>
      </c>
      <c r="E4176" s="48">
        <v>120.8125</v>
      </c>
      <c r="F4176" s="48">
        <v>123.21869700000001</v>
      </c>
      <c r="G4176" s="49">
        <v>7791000</v>
      </c>
      <c r="H4176" s="48">
        <v>91.621663999999996</v>
      </c>
      <c r="I4176" s="52">
        <f t="shared" si="468"/>
        <v>0.74356949254219096</v>
      </c>
      <c r="J4176" s="52">
        <f t="shared" ca="1" si="469"/>
        <v>1</v>
      </c>
      <c r="K4176" s="48">
        <f t="shared" ref="K4176:K4239" si="471">ROUND($I4176*C4176,2)</f>
        <v>90.11</v>
      </c>
      <c r="L4176" s="48">
        <f t="shared" ref="L4176:L4239" si="472">ROUND($I4176*D4176,2)</f>
        <v>91.62</v>
      </c>
      <c r="M4176" s="48">
        <f t="shared" ref="M4176:M4239" si="473">ROUND($I4176*E4176,2)</f>
        <v>89.83</v>
      </c>
      <c r="N4176" s="48">
        <f t="shared" ref="N4176:N4239" si="474">ROUND($I4176*F4176,2)</f>
        <v>91.62</v>
      </c>
      <c r="O4176" s="49">
        <f t="shared" ca="1" si="470"/>
        <v>7791000</v>
      </c>
    </row>
    <row r="4177" spans="1:15" x14ac:dyDescent="0.25">
      <c r="A4177">
        <v>4162</v>
      </c>
      <c r="B4177" s="93">
        <v>36151</v>
      </c>
      <c r="C4177" s="48">
        <v>120.40619700000001</v>
      </c>
      <c r="D4177" s="48">
        <v>121.21869700000001</v>
      </c>
      <c r="E4177" s="48">
        <v>119.1875</v>
      </c>
      <c r="F4177" s="48">
        <v>120.6875</v>
      </c>
      <c r="G4177" s="49">
        <v>5461100</v>
      </c>
      <c r="H4177" s="48">
        <v>89.739542999999998</v>
      </c>
      <c r="I4177" s="52">
        <f t="shared" si="468"/>
        <v>0.74356949145520457</v>
      </c>
      <c r="J4177" s="52">
        <f t="shared" ca="1" si="469"/>
        <v>1</v>
      </c>
      <c r="K4177" s="48">
        <f t="shared" si="471"/>
        <v>89.53</v>
      </c>
      <c r="L4177" s="48">
        <f t="shared" si="472"/>
        <v>90.13</v>
      </c>
      <c r="M4177" s="48">
        <f t="shared" si="473"/>
        <v>88.62</v>
      </c>
      <c r="N4177" s="48">
        <f t="shared" si="474"/>
        <v>89.74</v>
      </c>
      <c r="O4177" s="49">
        <f t="shared" ca="1" si="470"/>
        <v>5461100</v>
      </c>
    </row>
    <row r="4178" spans="1:15" x14ac:dyDescent="0.25">
      <c r="A4178">
        <v>4163</v>
      </c>
      <c r="B4178" s="93">
        <v>36150</v>
      </c>
      <c r="C4178" s="48">
        <v>119.25</v>
      </c>
      <c r="D4178" s="48">
        <v>121.34369700000001</v>
      </c>
      <c r="E4178" s="48">
        <v>119</v>
      </c>
      <c r="F4178" s="48">
        <v>120.15619700000001</v>
      </c>
      <c r="G4178" s="49">
        <v>8580700</v>
      </c>
      <c r="H4178" s="48">
        <v>89.344481999999999</v>
      </c>
      <c r="I4178" s="52">
        <f t="shared" ref="I4178:I4241" si="475">H4178/F4178</f>
        <v>0.7435694889710931</v>
      </c>
      <c r="J4178" s="52">
        <f t="shared" ref="J4178:J4241" ca="1" si="476">INDEX(OFFSET($T$15,0,0,$S$13+1,1),MATCH(B4178,OFFSET($Q$15,0,0,$S$13+1,1),-1))</f>
        <v>1</v>
      </c>
      <c r="K4178" s="48">
        <f t="shared" si="471"/>
        <v>88.67</v>
      </c>
      <c r="L4178" s="48">
        <f t="shared" si="472"/>
        <v>90.23</v>
      </c>
      <c r="M4178" s="48">
        <f t="shared" si="473"/>
        <v>88.48</v>
      </c>
      <c r="N4178" s="48">
        <f t="shared" si="474"/>
        <v>89.34</v>
      </c>
      <c r="O4178" s="49">
        <f t="shared" ref="O4178:O4241" ca="1" si="477">G4178*J4178</f>
        <v>8580700</v>
      </c>
    </row>
    <row r="4179" spans="1:15" x14ac:dyDescent="0.25">
      <c r="A4179">
        <v>4164</v>
      </c>
      <c r="B4179" s="93">
        <v>36147</v>
      </c>
      <c r="C4179" s="48">
        <v>118.3125</v>
      </c>
      <c r="D4179" s="48">
        <v>119.125</v>
      </c>
      <c r="E4179" s="48">
        <v>117.875</v>
      </c>
      <c r="F4179" s="48">
        <v>118.5</v>
      </c>
      <c r="G4179" s="49">
        <v>4802400</v>
      </c>
      <c r="H4179" s="48">
        <v>88.112984999999995</v>
      </c>
      <c r="I4179" s="52">
        <f t="shared" si="475"/>
        <v>0.74356949367088598</v>
      </c>
      <c r="J4179" s="52">
        <f t="shared" ca="1" si="476"/>
        <v>1</v>
      </c>
      <c r="K4179" s="48">
        <f t="shared" si="471"/>
        <v>87.97</v>
      </c>
      <c r="L4179" s="48">
        <f t="shared" si="472"/>
        <v>88.58</v>
      </c>
      <c r="M4179" s="48">
        <f t="shared" si="473"/>
        <v>87.65</v>
      </c>
      <c r="N4179" s="48">
        <f t="shared" si="474"/>
        <v>88.11</v>
      </c>
      <c r="O4179" s="49">
        <f t="shared" ca="1" si="477"/>
        <v>4802400</v>
      </c>
    </row>
    <row r="4180" spans="1:15" x14ac:dyDescent="0.25">
      <c r="A4180">
        <v>4165</v>
      </c>
      <c r="B4180" s="93">
        <v>36146</v>
      </c>
      <c r="C4180" s="48">
        <v>117.21869700000001</v>
      </c>
      <c r="D4180" s="48">
        <v>118.59369700000001</v>
      </c>
      <c r="E4180" s="48">
        <v>117.03119700000001</v>
      </c>
      <c r="F4180" s="48">
        <v>118.390602</v>
      </c>
      <c r="G4180" s="49">
        <v>6914700</v>
      </c>
      <c r="H4180" s="48">
        <v>87.740159000000006</v>
      </c>
      <c r="I4180" s="52">
        <f t="shared" si="475"/>
        <v>0.7411074656077854</v>
      </c>
      <c r="J4180" s="52">
        <f t="shared" ca="1" si="476"/>
        <v>1</v>
      </c>
      <c r="K4180" s="48">
        <f t="shared" si="471"/>
        <v>86.87</v>
      </c>
      <c r="L4180" s="48">
        <f t="shared" si="472"/>
        <v>87.89</v>
      </c>
      <c r="M4180" s="48">
        <f t="shared" si="473"/>
        <v>86.73</v>
      </c>
      <c r="N4180" s="48">
        <f t="shared" si="474"/>
        <v>87.74</v>
      </c>
      <c r="O4180" s="49">
        <f t="shared" ca="1" si="477"/>
        <v>6914700</v>
      </c>
    </row>
    <row r="4181" spans="1:15" x14ac:dyDescent="0.25">
      <c r="A4181">
        <v>4166</v>
      </c>
      <c r="B4181" s="93">
        <v>36145</v>
      </c>
      <c r="C4181" s="48">
        <v>117.125</v>
      </c>
      <c r="D4181" s="48">
        <v>117.125</v>
      </c>
      <c r="E4181" s="48">
        <v>115.75</v>
      </c>
      <c r="F4181" s="48">
        <v>116.53119700000001</v>
      </c>
      <c r="G4181" s="49">
        <v>7260000</v>
      </c>
      <c r="H4181" s="48">
        <v>86.362139999999997</v>
      </c>
      <c r="I4181" s="52">
        <f t="shared" si="475"/>
        <v>0.74110746498210256</v>
      </c>
      <c r="J4181" s="52">
        <f t="shared" ca="1" si="476"/>
        <v>1</v>
      </c>
      <c r="K4181" s="48">
        <f t="shared" si="471"/>
        <v>86.8</v>
      </c>
      <c r="L4181" s="48">
        <f t="shared" si="472"/>
        <v>86.8</v>
      </c>
      <c r="M4181" s="48">
        <f t="shared" si="473"/>
        <v>85.78</v>
      </c>
      <c r="N4181" s="48">
        <f t="shared" si="474"/>
        <v>86.36</v>
      </c>
      <c r="O4181" s="49">
        <f t="shared" ca="1" si="477"/>
        <v>7260000</v>
      </c>
    </row>
    <row r="4182" spans="1:15" x14ac:dyDescent="0.25">
      <c r="A4182">
        <v>4167</v>
      </c>
      <c r="B4182" s="93">
        <v>36144</v>
      </c>
      <c r="C4182" s="48">
        <v>114.6875</v>
      </c>
      <c r="D4182" s="48">
        <v>116.75</v>
      </c>
      <c r="E4182" s="48">
        <v>114.53119700000001</v>
      </c>
      <c r="F4182" s="48">
        <v>116.6875</v>
      </c>
      <c r="G4182" s="49">
        <v>9631500</v>
      </c>
      <c r="H4182" s="48">
        <v>86.477976999999996</v>
      </c>
      <c r="I4182" s="52">
        <f t="shared" si="475"/>
        <v>0.74110746223888591</v>
      </c>
      <c r="J4182" s="52">
        <f t="shared" ca="1" si="476"/>
        <v>1</v>
      </c>
      <c r="K4182" s="48">
        <f t="shared" si="471"/>
        <v>85</v>
      </c>
      <c r="L4182" s="48">
        <f t="shared" si="472"/>
        <v>86.52</v>
      </c>
      <c r="M4182" s="48">
        <f t="shared" si="473"/>
        <v>84.88</v>
      </c>
      <c r="N4182" s="48">
        <f t="shared" si="474"/>
        <v>86.48</v>
      </c>
      <c r="O4182" s="49">
        <f t="shared" ca="1" si="477"/>
        <v>9631500</v>
      </c>
    </row>
    <row r="4183" spans="1:15" x14ac:dyDescent="0.25">
      <c r="A4183">
        <v>4168</v>
      </c>
      <c r="B4183" s="93">
        <v>36143</v>
      </c>
      <c r="C4183" s="48">
        <v>116.15619700000001</v>
      </c>
      <c r="D4183" s="48">
        <v>116.40619700000001</v>
      </c>
      <c r="E4183" s="48">
        <v>113.75</v>
      </c>
      <c r="F4183" s="48">
        <v>113.75</v>
      </c>
      <c r="G4183" s="49">
        <v>9521400</v>
      </c>
      <c r="H4183" s="48">
        <v>84.300973999999997</v>
      </c>
      <c r="I4183" s="52">
        <f t="shared" si="475"/>
        <v>0.74110746373626368</v>
      </c>
      <c r="J4183" s="52">
        <f t="shared" ca="1" si="476"/>
        <v>1</v>
      </c>
      <c r="K4183" s="48">
        <f t="shared" si="471"/>
        <v>86.08</v>
      </c>
      <c r="L4183" s="48">
        <f t="shared" si="472"/>
        <v>86.27</v>
      </c>
      <c r="M4183" s="48">
        <f t="shared" si="473"/>
        <v>84.3</v>
      </c>
      <c r="N4183" s="48">
        <f t="shared" si="474"/>
        <v>84.3</v>
      </c>
      <c r="O4183" s="49">
        <f t="shared" ca="1" si="477"/>
        <v>9521400</v>
      </c>
    </row>
    <row r="4184" spans="1:15" x14ac:dyDescent="0.25">
      <c r="A4184">
        <v>4169</v>
      </c>
      <c r="B4184" s="93">
        <v>36140</v>
      </c>
      <c r="C4184" s="48">
        <v>116.4375</v>
      </c>
      <c r="D4184" s="48">
        <v>117.34369700000001</v>
      </c>
      <c r="E4184" s="48">
        <v>115.5625</v>
      </c>
      <c r="F4184" s="48">
        <v>117.125</v>
      </c>
      <c r="G4184" s="49">
        <v>8198200</v>
      </c>
      <c r="H4184" s="48">
        <v>86.802211999999997</v>
      </c>
      <c r="I4184" s="52">
        <f t="shared" si="475"/>
        <v>0.74110746638207037</v>
      </c>
      <c r="J4184" s="52">
        <f t="shared" ca="1" si="476"/>
        <v>1</v>
      </c>
      <c r="K4184" s="48">
        <f t="shared" si="471"/>
        <v>86.29</v>
      </c>
      <c r="L4184" s="48">
        <f t="shared" si="472"/>
        <v>86.96</v>
      </c>
      <c r="M4184" s="48">
        <f t="shared" si="473"/>
        <v>85.64</v>
      </c>
      <c r="N4184" s="48">
        <f t="shared" si="474"/>
        <v>86.8</v>
      </c>
      <c r="O4184" s="49">
        <f t="shared" ca="1" si="477"/>
        <v>8198200</v>
      </c>
    </row>
    <row r="4185" spans="1:15" x14ac:dyDescent="0.25">
      <c r="A4185">
        <v>4170</v>
      </c>
      <c r="B4185" s="93">
        <v>36139</v>
      </c>
      <c r="C4185" s="48">
        <v>118.84369700000001</v>
      </c>
      <c r="D4185" s="48">
        <v>118.84369700000001</v>
      </c>
      <c r="E4185" s="48">
        <v>116.71869700000001</v>
      </c>
      <c r="F4185" s="48">
        <v>116.890602</v>
      </c>
      <c r="G4185" s="49">
        <v>5966600</v>
      </c>
      <c r="H4185" s="48">
        <v>86.628497999999993</v>
      </c>
      <c r="I4185" s="52">
        <f t="shared" si="475"/>
        <v>0.74110746730519872</v>
      </c>
      <c r="J4185" s="52">
        <f t="shared" ca="1" si="476"/>
        <v>1</v>
      </c>
      <c r="K4185" s="48">
        <f t="shared" si="471"/>
        <v>88.08</v>
      </c>
      <c r="L4185" s="48">
        <f t="shared" si="472"/>
        <v>88.08</v>
      </c>
      <c r="M4185" s="48">
        <f t="shared" si="473"/>
        <v>86.5</v>
      </c>
      <c r="N4185" s="48">
        <f t="shared" si="474"/>
        <v>86.63</v>
      </c>
      <c r="O4185" s="49">
        <f t="shared" ca="1" si="477"/>
        <v>5966600</v>
      </c>
    </row>
    <row r="4186" spans="1:15" x14ac:dyDescent="0.25">
      <c r="A4186">
        <v>4171</v>
      </c>
      <c r="B4186" s="93">
        <v>36138</v>
      </c>
      <c r="C4186" s="48">
        <v>118.6875</v>
      </c>
      <c r="D4186" s="48">
        <v>118.96869700000001</v>
      </c>
      <c r="E4186" s="48">
        <v>117.875</v>
      </c>
      <c r="F4186" s="48">
        <v>118.625</v>
      </c>
      <c r="G4186" s="49">
        <v>5327900</v>
      </c>
      <c r="H4186" s="48">
        <v>87.913872999999995</v>
      </c>
      <c r="I4186" s="52">
        <f t="shared" si="475"/>
        <v>0.7411074646996838</v>
      </c>
      <c r="J4186" s="52">
        <f t="shared" ca="1" si="476"/>
        <v>1</v>
      </c>
      <c r="K4186" s="48">
        <f t="shared" si="471"/>
        <v>87.96</v>
      </c>
      <c r="L4186" s="48">
        <f t="shared" si="472"/>
        <v>88.17</v>
      </c>
      <c r="M4186" s="48">
        <f t="shared" si="473"/>
        <v>87.36</v>
      </c>
      <c r="N4186" s="48">
        <f t="shared" si="474"/>
        <v>87.91</v>
      </c>
      <c r="O4186" s="49">
        <f t="shared" ca="1" si="477"/>
        <v>5327900</v>
      </c>
    </row>
    <row r="4187" spans="1:15" x14ac:dyDescent="0.25">
      <c r="A4187">
        <v>4172</v>
      </c>
      <c r="B4187" s="93">
        <v>36137</v>
      </c>
      <c r="C4187" s="48">
        <v>118.53119700000001</v>
      </c>
      <c r="D4187" s="48">
        <v>119.75</v>
      </c>
      <c r="E4187" s="48">
        <v>117.5</v>
      </c>
      <c r="F4187" s="48">
        <v>118.40619700000001</v>
      </c>
      <c r="G4187" s="49">
        <v>10102600</v>
      </c>
      <c r="H4187" s="48">
        <v>87.751716000000002</v>
      </c>
      <c r="I4187" s="52">
        <f t="shared" si="475"/>
        <v>0.74110746078602618</v>
      </c>
      <c r="J4187" s="52">
        <f t="shared" ca="1" si="476"/>
        <v>1</v>
      </c>
      <c r="K4187" s="48">
        <f t="shared" si="471"/>
        <v>87.84</v>
      </c>
      <c r="L4187" s="48">
        <f t="shared" si="472"/>
        <v>88.75</v>
      </c>
      <c r="M4187" s="48">
        <f t="shared" si="473"/>
        <v>87.08</v>
      </c>
      <c r="N4187" s="48">
        <f t="shared" si="474"/>
        <v>87.75</v>
      </c>
      <c r="O4187" s="49">
        <f t="shared" ca="1" si="477"/>
        <v>10102600</v>
      </c>
    </row>
    <row r="4188" spans="1:15" x14ac:dyDescent="0.25">
      <c r="A4188">
        <v>4173</v>
      </c>
      <c r="B4188" s="93">
        <v>36136</v>
      </c>
      <c r="C4188" s="48">
        <v>118.0625</v>
      </c>
      <c r="D4188" s="48">
        <v>119.46869700000001</v>
      </c>
      <c r="E4188" s="48">
        <v>118</v>
      </c>
      <c r="F4188" s="48">
        <v>118.9375</v>
      </c>
      <c r="G4188" s="49">
        <v>4290000</v>
      </c>
      <c r="H4188" s="48">
        <v>88.145469000000006</v>
      </c>
      <c r="I4188" s="52">
        <f t="shared" si="475"/>
        <v>0.74110746400420391</v>
      </c>
      <c r="J4188" s="52">
        <f t="shared" ca="1" si="476"/>
        <v>1</v>
      </c>
      <c r="K4188" s="48">
        <f t="shared" si="471"/>
        <v>87.5</v>
      </c>
      <c r="L4188" s="48">
        <f t="shared" si="472"/>
        <v>88.54</v>
      </c>
      <c r="M4188" s="48">
        <f t="shared" si="473"/>
        <v>87.45</v>
      </c>
      <c r="N4188" s="48">
        <f t="shared" si="474"/>
        <v>88.15</v>
      </c>
      <c r="O4188" s="49">
        <f t="shared" ca="1" si="477"/>
        <v>4290000</v>
      </c>
    </row>
    <row r="4189" spans="1:15" x14ac:dyDescent="0.25">
      <c r="A4189">
        <v>4174</v>
      </c>
      <c r="B4189" s="93">
        <v>36133</v>
      </c>
      <c r="C4189" s="48">
        <v>116.625</v>
      </c>
      <c r="D4189" s="48">
        <v>118.5</v>
      </c>
      <c r="E4189" s="48">
        <v>116.5</v>
      </c>
      <c r="F4189" s="48">
        <v>118.375</v>
      </c>
      <c r="G4189" s="49">
        <v>10339500</v>
      </c>
      <c r="H4189" s="48">
        <v>87.728595999999996</v>
      </c>
      <c r="I4189" s="52">
        <f t="shared" si="475"/>
        <v>0.74110746356916579</v>
      </c>
      <c r="J4189" s="52">
        <f t="shared" ca="1" si="476"/>
        <v>1</v>
      </c>
      <c r="K4189" s="48">
        <f t="shared" si="471"/>
        <v>86.43</v>
      </c>
      <c r="L4189" s="48">
        <f t="shared" si="472"/>
        <v>87.82</v>
      </c>
      <c r="M4189" s="48">
        <f t="shared" si="473"/>
        <v>86.34</v>
      </c>
      <c r="N4189" s="48">
        <f t="shared" si="474"/>
        <v>87.73</v>
      </c>
      <c r="O4189" s="49">
        <f t="shared" ca="1" si="477"/>
        <v>10339500</v>
      </c>
    </row>
    <row r="4190" spans="1:15" x14ac:dyDescent="0.25">
      <c r="A4190">
        <v>4175</v>
      </c>
      <c r="B4190" s="93">
        <v>36132</v>
      </c>
      <c r="C4190" s="48">
        <v>117.25</v>
      </c>
      <c r="D4190" s="48">
        <v>118.3125</v>
      </c>
      <c r="E4190" s="48">
        <v>115.09369700000001</v>
      </c>
      <c r="F4190" s="48">
        <v>115.34369700000001</v>
      </c>
      <c r="G4190" s="49">
        <v>12145300</v>
      </c>
      <c r="H4190" s="48">
        <v>85.482073999999997</v>
      </c>
      <c r="I4190" s="52">
        <f t="shared" si="475"/>
        <v>0.74110745730648808</v>
      </c>
      <c r="J4190" s="52">
        <f t="shared" ca="1" si="476"/>
        <v>1</v>
      </c>
      <c r="K4190" s="48">
        <f t="shared" si="471"/>
        <v>86.89</v>
      </c>
      <c r="L4190" s="48">
        <f t="shared" si="472"/>
        <v>87.68</v>
      </c>
      <c r="M4190" s="48">
        <f t="shared" si="473"/>
        <v>85.3</v>
      </c>
      <c r="N4190" s="48">
        <f t="shared" si="474"/>
        <v>85.48</v>
      </c>
      <c r="O4190" s="49">
        <f t="shared" ca="1" si="477"/>
        <v>12145300</v>
      </c>
    </row>
    <row r="4191" spans="1:15" x14ac:dyDescent="0.25">
      <c r="A4191">
        <v>4176</v>
      </c>
      <c r="B4191" s="93">
        <v>36131</v>
      </c>
      <c r="C4191" s="48">
        <v>117.21869700000001</v>
      </c>
      <c r="D4191" s="48">
        <v>117.90619700000001</v>
      </c>
      <c r="E4191" s="48">
        <v>116</v>
      </c>
      <c r="F4191" s="48">
        <v>117.28119700000001</v>
      </c>
      <c r="G4191" s="49">
        <v>7495500</v>
      </c>
      <c r="H4191" s="48">
        <v>86.917969999999997</v>
      </c>
      <c r="I4191" s="52">
        <f t="shared" si="475"/>
        <v>0.74110745987696558</v>
      </c>
      <c r="J4191" s="52">
        <f t="shared" ca="1" si="476"/>
        <v>1</v>
      </c>
      <c r="K4191" s="48">
        <f t="shared" si="471"/>
        <v>86.87</v>
      </c>
      <c r="L4191" s="48">
        <f t="shared" si="472"/>
        <v>87.38</v>
      </c>
      <c r="M4191" s="48">
        <f t="shared" si="473"/>
        <v>85.97</v>
      </c>
      <c r="N4191" s="48">
        <f t="shared" si="474"/>
        <v>86.92</v>
      </c>
      <c r="O4191" s="49">
        <f t="shared" ca="1" si="477"/>
        <v>7495500</v>
      </c>
    </row>
    <row r="4192" spans="1:15" x14ac:dyDescent="0.25">
      <c r="A4192">
        <v>4177</v>
      </c>
      <c r="B4192" s="93">
        <v>36130</v>
      </c>
      <c r="C4192" s="48">
        <v>116.125</v>
      </c>
      <c r="D4192" s="48">
        <v>118.03119700000001</v>
      </c>
      <c r="E4192" s="48">
        <v>115.21869700000001</v>
      </c>
      <c r="F4192" s="48">
        <v>117.625</v>
      </c>
      <c r="G4192" s="49">
        <v>8950600</v>
      </c>
      <c r="H4192" s="48">
        <v>87.172764999999998</v>
      </c>
      <c r="I4192" s="52">
        <f t="shared" si="475"/>
        <v>0.74110746014877793</v>
      </c>
      <c r="J4192" s="52">
        <f t="shared" ca="1" si="476"/>
        <v>1</v>
      </c>
      <c r="K4192" s="48">
        <f t="shared" si="471"/>
        <v>86.06</v>
      </c>
      <c r="L4192" s="48">
        <f t="shared" si="472"/>
        <v>87.47</v>
      </c>
      <c r="M4192" s="48">
        <f t="shared" si="473"/>
        <v>85.39</v>
      </c>
      <c r="N4192" s="48">
        <f t="shared" si="474"/>
        <v>87.17</v>
      </c>
      <c r="O4192" s="49">
        <f t="shared" ca="1" si="477"/>
        <v>8950600</v>
      </c>
    </row>
    <row r="4193" spans="1:15" x14ac:dyDescent="0.25">
      <c r="A4193">
        <v>4178</v>
      </c>
      <c r="B4193" s="93">
        <v>36129</v>
      </c>
      <c r="C4193" s="48">
        <v>119.015602</v>
      </c>
      <c r="D4193" s="48">
        <v>119.375</v>
      </c>
      <c r="E4193" s="48">
        <v>116.125</v>
      </c>
      <c r="F4193" s="48">
        <v>116.125</v>
      </c>
      <c r="G4193" s="49">
        <v>8705400</v>
      </c>
      <c r="H4193" s="48">
        <v>86.061104</v>
      </c>
      <c r="I4193" s="52">
        <f t="shared" si="475"/>
        <v>0.74110746178686759</v>
      </c>
      <c r="J4193" s="52">
        <f t="shared" ca="1" si="476"/>
        <v>1</v>
      </c>
      <c r="K4193" s="48">
        <f t="shared" si="471"/>
        <v>88.2</v>
      </c>
      <c r="L4193" s="48">
        <f t="shared" si="472"/>
        <v>88.47</v>
      </c>
      <c r="M4193" s="48">
        <f t="shared" si="473"/>
        <v>86.06</v>
      </c>
      <c r="N4193" s="48">
        <f t="shared" si="474"/>
        <v>86.06</v>
      </c>
      <c r="O4193" s="49">
        <f t="shared" ca="1" si="477"/>
        <v>8705400</v>
      </c>
    </row>
    <row r="4194" spans="1:15" x14ac:dyDescent="0.25">
      <c r="A4194">
        <v>4179</v>
      </c>
      <c r="B4194" s="93">
        <v>36126</v>
      </c>
      <c r="C4194" s="48">
        <v>119.46869700000001</v>
      </c>
      <c r="D4194" s="48">
        <v>119.71869700000001</v>
      </c>
      <c r="E4194" s="48">
        <v>119.015602</v>
      </c>
      <c r="F4194" s="48">
        <v>119.5</v>
      </c>
      <c r="G4194" s="49">
        <v>4557900</v>
      </c>
      <c r="H4194" s="48">
        <v>88.562342000000001</v>
      </c>
      <c r="I4194" s="52">
        <f t="shared" si="475"/>
        <v>0.74110746443514641</v>
      </c>
      <c r="J4194" s="52">
        <f t="shared" ca="1" si="476"/>
        <v>1</v>
      </c>
      <c r="K4194" s="48">
        <f t="shared" si="471"/>
        <v>88.54</v>
      </c>
      <c r="L4194" s="48">
        <f t="shared" si="472"/>
        <v>88.72</v>
      </c>
      <c r="M4194" s="48">
        <f t="shared" si="473"/>
        <v>88.2</v>
      </c>
      <c r="N4194" s="48">
        <f t="shared" si="474"/>
        <v>88.56</v>
      </c>
      <c r="O4194" s="49">
        <f t="shared" ca="1" si="477"/>
        <v>4557900</v>
      </c>
    </row>
    <row r="4195" spans="1:15" x14ac:dyDescent="0.25">
      <c r="A4195">
        <v>4180</v>
      </c>
      <c r="B4195" s="93">
        <v>36124</v>
      </c>
      <c r="C4195" s="48">
        <v>118.9375</v>
      </c>
      <c r="D4195" s="48">
        <v>119.1875</v>
      </c>
      <c r="E4195" s="48">
        <v>118.21869700000001</v>
      </c>
      <c r="F4195" s="48">
        <v>118.625</v>
      </c>
      <c r="G4195" s="49">
        <v>4393500</v>
      </c>
      <c r="H4195" s="48">
        <v>87.913872999999995</v>
      </c>
      <c r="I4195" s="52">
        <f t="shared" si="475"/>
        <v>0.7411074646996838</v>
      </c>
      <c r="J4195" s="52">
        <f t="shared" ca="1" si="476"/>
        <v>1</v>
      </c>
      <c r="K4195" s="48">
        <f t="shared" si="471"/>
        <v>88.15</v>
      </c>
      <c r="L4195" s="48">
        <f t="shared" si="472"/>
        <v>88.33</v>
      </c>
      <c r="M4195" s="48">
        <f t="shared" si="473"/>
        <v>87.61</v>
      </c>
      <c r="N4195" s="48">
        <f t="shared" si="474"/>
        <v>87.91</v>
      </c>
      <c r="O4195" s="49">
        <f t="shared" ca="1" si="477"/>
        <v>4393500</v>
      </c>
    </row>
    <row r="4196" spans="1:15" x14ac:dyDescent="0.25">
      <c r="A4196">
        <v>4181</v>
      </c>
      <c r="B4196" s="93">
        <v>36123</v>
      </c>
      <c r="C4196" s="48">
        <v>119</v>
      </c>
      <c r="D4196" s="48">
        <v>119.65619700000001</v>
      </c>
      <c r="E4196" s="48">
        <v>118.453102</v>
      </c>
      <c r="F4196" s="48">
        <v>118.625</v>
      </c>
      <c r="G4196" s="49">
        <v>5323700</v>
      </c>
      <c r="H4196" s="48">
        <v>87.913872999999995</v>
      </c>
      <c r="I4196" s="52">
        <f t="shared" si="475"/>
        <v>0.7411074646996838</v>
      </c>
      <c r="J4196" s="52">
        <f t="shared" ca="1" si="476"/>
        <v>1</v>
      </c>
      <c r="K4196" s="48">
        <f t="shared" si="471"/>
        <v>88.19</v>
      </c>
      <c r="L4196" s="48">
        <f t="shared" si="472"/>
        <v>88.68</v>
      </c>
      <c r="M4196" s="48">
        <f t="shared" si="473"/>
        <v>87.79</v>
      </c>
      <c r="N4196" s="48">
        <f t="shared" si="474"/>
        <v>87.91</v>
      </c>
      <c r="O4196" s="49">
        <f t="shared" ca="1" si="477"/>
        <v>5323700</v>
      </c>
    </row>
    <row r="4197" spans="1:15" x14ac:dyDescent="0.25">
      <c r="A4197">
        <v>4182</v>
      </c>
      <c r="B4197" s="93">
        <v>36122</v>
      </c>
      <c r="C4197" s="48">
        <v>117.46869700000001</v>
      </c>
      <c r="D4197" s="48">
        <v>119.625</v>
      </c>
      <c r="E4197" s="48">
        <v>117.15619700000001</v>
      </c>
      <c r="F4197" s="48">
        <v>119.375</v>
      </c>
      <c r="G4197" s="49">
        <v>7151300</v>
      </c>
      <c r="H4197" s="48">
        <v>88.469702999999996</v>
      </c>
      <c r="I4197" s="52">
        <f t="shared" si="475"/>
        <v>0.74110745968586389</v>
      </c>
      <c r="J4197" s="52">
        <f t="shared" ca="1" si="476"/>
        <v>1</v>
      </c>
      <c r="K4197" s="48">
        <f t="shared" si="471"/>
        <v>87.06</v>
      </c>
      <c r="L4197" s="48">
        <f t="shared" si="472"/>
        <v>88.65</v>
      </c>
      <c r="M4197" s="48">
        <f t="shared" si="473"/>
        <v>86.83</v>
      </c>
      <c r="N4197" s="48">
        <f t="shared" si="474"/>
        <v>88.47</v>
      </c>
      <c r="O4197" s="49">
        <f t="shared" ca="1" si="477"/>
        <v>7151300</v>
      </c>
    </row>
    <row r="4198" spans="1:15" x14ac:dyDescent="0.25">
      <c r="A4198">
        <v>4183</v>
      </c>
      <c r="B4198" s="93">
        <v>36119</v>
      </c>
      <c r="C4198" s="48">
        <v>116.35929899999999</v>
      </c>
      <c r="D4198" s="48">
        <v>116.75</v>
      </c>
      <c r="E4198" s="48">
        <v>115.84369700000001</v>
      </c>
      <c r="F4198" s="48">
        <v>116.625</v>
      </c>
      <c r="G4198" s="49">
        <v>5562000</v>
      </c>
      <c r="H4198" s="48">
        <v>86.431657999999999</v>
      </c>
      <c r="I4198" s="52">
        <f t="shared" si="475"/>
        <v>0.74110746409431938</v>
      </c>
      <c r="J4198" s="52">
        <f t="shared" ca="1" si="476"/>
        <v>1</v>
      </c>
      <c r="K4198" s="48">
        <f t="shared" si="471"/>
        <v>86.23</v>
      </c>
      <c r="L4198" s="48">
        <f t="shared" si="472"/>
        <v>86.52</v>
      </c>
      <c r="M4198" s="48">
        <f t="shared" si="473"/>
        <v>85.85</v>
      </c>
      <c r="N4198" s="48">
        <f t="shared" si="474"/>
        <v>86.43</v>
      </c>
      <c r="O4198" s="49">
        <f t="shared" ca="1" si="477"/>
        <v>5562000</v>
      </c>
    </row>
    <row r="4199" spans="1:15" x14ac:dyDescent="0.25">
      <c r="A4199">
        <v>4184</v>
      </c>
      <c r="B4199" s="93">
        <v>36118</v>
      </c>
      <c r="C4199" s="48">
        <v>115.28119700000001</v>
      </c>
      <c r="D4199" s="48">
        <v>115.90619700000001</v>
      </c>
      <c r="E4199" s="48">
        <v>114.625</v>
      </c>
      <c r="F4199" s="48">
        <v>115.75</v>
      </c>
      <c r="G4199" s="49">
        <v>5249300</v>
      </c>
      <c r="H4199" s="48">
        <v>85.783188999999993</v>
      </c>
      <c r="I4199" s="52">
        <f t="shared" si="475"/>
        <v>0.74110746436285091</v>
      </c>
      <c r="J4199" s="52">
        <f t="shared" ca="1" si="476"/>
        <v>1</v>
      </c>
      <c r="K4199" s="48">
        <f t="shared" si="471"/>
        <v>85.44</v>
      </c>
      <c r="L4199" s="48">
        <f t="shared" si="472"/>
        <v>85.9</v>
      </c>
      <c r="M4199" s="48">
        <f t="shared" si="473"/>
        <v>84.95</v>
      </c>
      <c r="N4199" s="48">
        <f t="shared" si="474"/>
        <v>85.78</v>
      </c>
      <c r="O4199" s="49">
        <f t="shared" ca="1" si="477"/>
        <v>5249300</v>
      </c>
    </row>
    <row r="4200" spans="1:15" x14ac:dyDescent="0.25">
      <c r="A4200">
        <v>4185</v>
      </c>
      <c r="B4200" s="93">
        <v>36117</v>
      </c>
      <c r="C4200" s="48">
        <v>114.3125</v>
      </c>
      <c r="D4200" s="48">
        <v>115</v>
      </c>
      <c r="E4200" s="48">
        <v>113.5</v>
      </c>
      <c r="F4200" s="48">
        <v>114.75</v>
      </c>
      <c r="G4200" s="49">
        <v>4567700</v>
      </c>
      <c r="H4200" s="48">
        <v>85.042080999999996</v>
      </c>
      <c r="I4200" s="52">
        <f t="shared" si="475"/>
        <v>0.74110745969498903</v>
      </c>
      <c r="J4200" s="52">
        <f t="shared" ca="1" si="476"/>
        <v>1</v>
      </c>
      <c r="K4200" s="48">
        <f t="shared" si="471"/>
        <v>84.72</v>
      </c>
      <c r="L4200" s="48">
        <f t="shared" si="472"/>
        <v>85.23</v>
      </c>
      <c r="M4200" s="48">
        <f t="shared" si="473"/>
        <v>84.12</v>
      </c>
      <c r="N4200" s="48">
        <f t="shared" si="474"/>
        <v>85.04</v>
      </c>
      <c r="O4200" s="49">
        <f t="shared" ca="1" si="477"/>
        <v>4567700</v>
      </c>
    </row>
    <row r="4201" spans="1:15" x14ac:dyDescent="0.25">
      <c r="A4201">
        <v>4186</v>
      </c>
      <c r="B4201" s="93">
        <v>36116</v>
      </c>
      <c r="C4201" s="48">
        <v>113.65619700000001</v>
      </c>
      <c r="D4201" s="48">
        <v>115.625</v>
      </c>
      <c r="E4201" s="48">
        <v>113</v>
      </c>
      <c r="F4201" s="48">
        <v>114.0625</v>
      </c>
      <c r="G4201" s="49">
        <v>9058900</v>
      </c>
      <c r="H4201" s="48">
        <v>84.532570000000007</v>
      </c>
      <c r="I4201" s="52">
        <f t="shared" si="475"/>
        <v>0.74110746301369868</v>
      </c>
      <c r="J4201" s="52">
        <f t="shared" ca="1" si="476"/>
        <v>1</v>
      </c>
      <c r="K4201" s="48">
        <f t="shared" si="471"/>
        <v>84.23</v>
      </c>
      <c r="L4201" s="48">
        <f t="shared" si="472"/>
        <v>85.69</v>
      </c>
      <c r="M4201" s="48">
        <f t="shared" si="473"/>
        <v>83.75</v>
      </c>
      <c r="N4201" s="48">
        <f t="shared" si="474"/>
        <v>84.53</v>
      </c>
      <c r="O4201" s="49">
        <f t="shared" ca="1" si="477"/>
        <v>9058900</v>
      </c>
    </row>
    <row r="4202" spans="1:15" x14ac:dyDescent="0.25">
      <c r="A4202">
        <v>4187</v>
      </c>
      <c r="B4202" s="93">
        <v>36115</v>
      </c>
      <c r="C4202" s="48">
        <v>114.21869700000001</v>
      </c>
      <c r="D4202" s="48">
        <v>114.35929899999999</v>
      </c>
      <c r="E4202" s="48">
        <v>112.890602</v>
      </c>
      <c r="F4202" s="48">
        <v>114.0625</v>
      </c>
      <c r="G4202" s="49">
        <v>6023700</v>
      </c>
      <c r="H4202" s="48">
        <v>84.532570000000007</v>
      </c>
      <c r="I4202" s="52">
        <f t="shared" si="475"/>
        <v>0.74110746301369868</v>
      </c>
      <c r="J4202" s="52">
        <f t="shared" ca="1" si="476"/>
        <v>1</v>
      </c>
      <c r="K4202" s="48">
        <f t="shared" si="471"/>
        <v>84.65</v>
      </c>
      <c r="L4202" s="48">
        <f t="shared" si="472"/>
        <v>84.75</v>
      </c>
      <c r="M4202" s="48">
        <f t="shared" si="473"/>
        <v>83.66</v>
      </c>
      <c r="N4202" s="48">
        <f t="shared" si="474"/>
        <v>84.53</v>
      </c>
      <c r="O4202" s="49">
        <f t="shared" ca="1" si="477"/>
        <v>6023700</v>
      </c>
    </row>
    <row r="4203" spans="1:15" x14ac:dyDescent="0.25">
      <c r="A4203">
        <v>4188</v>
      </c>
      <c r="B4203" s="93">
        <v>36112</v>
      </c>
      <c r="C4203" s="48">
        <v>112.21869700000001</v>
      </c>
      <c r="D4203" s="48">
        <v>113.21869700000001</v>
      </c>
      <c r="E4203" s="48">
        <v>112.125</v>
      </c>
      <c r="F4203" s="48">
        <v>113.21869700000001</v>
      </c>
      <c r="G4203" s="49">
        <v>5524600</v>
      </c>
      <c r="H4203" s="48">
        <v>83.907221000000007</v>
      </c>
      <c r="I4203" s="52">
        <f t="shared" si="475"/>
        <v>0.74110746036937702</v>
      </c>
      <c r="J4203" s="52">
        <f t="shared" ca="1" si="476"/>
        <v>1</v>
      </c>
      <c r="K4203" s="48">
        <f t="shared" si="471"/>
        <v>83.17</v>
      </c>
      <c r="L4203" s="48">
        <f t="shared" si="472"/>
        <v>83.91</v>
      </c>
      <c r="M4203" s="48">
        <f t="shared" si="473"/>
        <v>83.1</v>
      </c>
      <c r="N4203" s="48">
        <f t="shared" si="474"/>
        <v>83.91</v>
      </c>
      <c r="O4203" s="49">
        <f t="shared" ca="1" si="477"/>
        <v>5524600</v>
      </c>
    </row>
    <row r="4204" spans="1:15" x14ac:dyDescent="0.25">
      <c r="A4204">
        <v>4189</v>
      </c>
      <c r="B4204" s="93">
        <v>36111</v>
      </c>
      <c r="C4204" s="48">
        <v>112.3125</v>
      </c>
      <c r="D4204" s="48">
        <v>113.125</v>
      </c>
      <c r="E4204" s="48">
        <v>111.6875</v>
      </c>
      <c r="F4204" s="48">
        <v>112.125</v>
      </c>
      <c r="G4204" s="49">
        <v>5457400</v>
      </c>
      <c r="H4204" s="48">
        <v>83.096673999999993</v>
      </c>
      <c r="I4204" s="52">
        <f t="shared" si="475"/>
        <v>0.74110746042363429</v>
      </c>
      <c r="J4204" s="52">
        <f t="shared" ca="1" si="476"/>
        <v>1</v>
      </c>
      <c r="K4204" s="48">
        <f t="shared" si="471"/>
        <v>83.24</v>
      </c>
      <c r="L4204" s="48">
        <f t="shared" si="472"/>
        <v>83.84</v>
      </c>
      <c r="M4204" s="48">
        <f t="shared" si="473"/>
        <v>82.77</v>
      </c>
      <c r="N4204" s="48">
        <f t="shared" si="474"/>
        <v>83.1</v>
      </c>
      <c r="O4204" s="49">
        <f t="shared" ca="1" si="477"/>
        <v>5457400</v>
      </c>
    </row>
    <row r="4205" spans="1:15" x14ac:dyDescent="0.25">
      <c r="A4205">
        <v>4190</v>
      </c>
      <c r="B4205" s="93">
        <v>36110</v>
      </c>
      <c r="C4205" s="48">
        <v>113.8125</v>
      </c>
      <c r="D4205" s="48">
        <v>114</v>
      </c>
      <c r="E4205" s="48">
        <v>111.890602</v>
      </c>
      <c r="F4205" s="48">
        <v>112.25</v>
      </c>
      <c r="G4205" s="49">
        <v>10922400</v>
      </c>
      <c r="H4205" s="48">
        <v>83.189312999999999</v>
      </c>
      <c r="I4205" s="52">
        <f t="shared" si="475"/>
        <v>0.74110746547884188</v>
      </c>
      <c r="J4205" s="52">
        <f t="shared" ca="1" si="476"/>
        <v>1</v>
      </c>
      <c r="K4205" s="48">
        <f t="shared" si="471"/>
        <v>84.35</v>
      </c>
      <c r="L4205" s="48">
        <f t="shared" si="472"/>
        <v>84.49</v>
      </c>
      <c r="M4205" s="48">
        <f t="shared" si="473"/>
        <v>82.92</v>
      </c>
      <c r="N4205" s="48">
        <f t="shared" si="474"/>
        <v>83.19</v>
      </c>
      <c r="O4205" s="49">
        <f t="shared" ca="1" si="477"/>
        <v>10922400</v>
      </c>
    </row>
    <row r="4206" spans="1:15" x14ac:dyDescent="0.25">
      <c r="A4206">
        <v>4191</v>
      </c>
      <c r="B4206" s="93">
        <v>36109</v>
      </c>
      <c r="C4206" s="48">
        <v>113</v>
      </c>
      <c r="D4206" s="48">
        <v>113.9375</v>
      </c>
      <c r="E4206" s="48">
        <v>112.25</v>
      </c>
      <c r="F4206" s="48">
        <v>113</v>
      </c>
      <c r="G4206" s="49">
        <v>14015200</v>
      </c>
      <c r="H4206" s="48">
        <v>83.745142999999999</v>
      </c>
      <c r="I4206" s="52">
        <f t="shared" si="475"/>
        <v>0.74110746017699114</v>
      </c>
      <c r="J4206" s="52">
        <f t="shared" ca="1" si="476"/>
        <v>1</v>
      </c>
      <c r="K4206" s="48">
        <f t="shared" si="471"/>
        <v>83.75</v>
      </c>
      <c r="L4206" s="48">
        <f t="shared" si="472"/>
        <v>84.44</v>
      </c>
      <c r="M4206" s="48">
        <f t="shared" si="473"/>
        <v>83.19</v>
      </c>
      <c r="N4206" s="48">
        <f t="shared" si="474"/>
        <v>83.75</v>
      </c>
      <c r="O4206" s="49">
        <f t="shared" ca="1" si="477"/>
        <v>14015200</v>
      </c>
    </row>
    <row r="4207" spans="1:15" x14ac:dyDescent="0.25">
      <c r="A4207">
        <v>4192</v>
      </c>
      <c r="B4207" s="93">
        <v>36108</v>
      </c>
      <c r="C4207" s="48">
        <v>113.9375</v>
      </c>
      <c r="D4207" s="48">
        <v>114.25</v>
      </c>
      <c r="E4207" s="48">
        <v>112.5</v>
      </c>
      <c r="F4207" s="48">
        <v>113.3125</v>
      </c>
      <c r="G4207" s="49">
        <v>6188700</v>
      </c>
      <c r="H4207" s="48">
        <v>83.976738999999995</v>
      </c>
      <c r="I4207" s="52">
        <f t="shared" si="475"/>
        <v>0.74110745945945944</v>
      </c>
      <c r="J4207" s="52">
        <f t="shared" ca="1" si="476"/>
        <v>1</v>
      </c>
      <c r="K4207" s="48">
        <f t="shared" si="471"/>
        <v>84.44</v>
      </c>
      <c r="L4207" s="48">
        <f t="shared" si="472"/>
        <v>84.67</v>
      </c>
      <c r="M4207" s="48">
        <f t="shared" si="473"/>
        <v>83.37</v>
      </c>
      <c r="N4207" s="48">
        <f t="shared" si="474"/>
        <v>83.98</v>
      </c>
      <c r="O4207" s="49">
        <f t="shared" ca="1" si="477"/>
        <v>6188700</v>
      </c>
    </row>
    <row r="4208" spans="1:15" x14ac:dyDescent="0.25">
      <c r="A4208">
        <v>4193</v>
      </c>
      <c r="B4208" s="93">
        <v>36105</v>
      </c>
      <c r="C4208" s="48">
        <v>113.46869700000001</v>
      </c>
      <c r="D4208" s="48">
        <v>114.5625</v>
      </c>
      <c r="E4208" s="48">
        <v>113.3125</v>
      </c>
      <c r="F4208" s="48">
        <v>114.125</v>
      </c>
      <c r="G4208" s="49">
        <v>5224800</v>
      </c>
      <c r="H4208" s="48">
        <v>84.578889000000004</v>
      </c>
      <c r="I4208" s="52">
        <f t="shared" si="475"/>
        <v>0.74110746111719605</v>
      </c>
      <c r="J4208" s="52">
        <f t="shared" ca="1" si="476"/>
        <v>1</v>
      </c>
      <c r="K4208" s="48">
        <f t="shared" si="471"/>
        <v>84.09</v>
      </c>
      <c r="L4208" s="48">
        <f t="shared" si="472"/>
        <v>84.9</v>
      </c>
      <c r="M4208" s="48">
        <f t="shared" si="473"/>
        <v>83.98</v>
      </c>
      <c r="N4208" s="48">
        <f t="shared" si="474"/>
        <v>84.58</v>
      </c>
      <c r="O4208" s="49">
        <f t="shared" ca="1" si="477"/>
        <v>5224800</v>
      </c>
    </row>
    <row r="4209" spans="1:15" x14ac:dyDescent="0.25">
      <c r="A4209">
        <v>4194</v>
      </c>
      <c r="B4209" s="93">
        <v>36104</v>
      </c>
      <c r="C4209" s="48">
        <v>111.53119700000001</v>
      </c>
      <c r="D4209" s="48">
        <v>113.9375</v>
      </c>
      <c r="E4209" s="48">
        <v>111.125</v>
      </c>
      <c r="F4209" s="48">
        <v>113.78119700000001</v>
      </c>
      <c r="G4209" s="49">
        <v>6841500</v>
      </c>
      <c r="H4209" s="48">
        <v>84.324094000000002</v>
      </c>
      <c r="I4209" s="52">
        <f t="shared" si="475"/>
        <v>0.74110746083994883</v>
      </c>
      <c r="J4209" s="52">
        <f t="shared" ca="1" si="476"/>
        <v>1</v>
      </c>
      <c r="K4209" s="48">
        <f t="shared" si="471"/>
        <v>82.66</v>
      </c>
      <c r="L4209" s="48">
        <f t="shared" si="472"/>
        <v>84.44</v>
      </c>
      <c r="M4209" s="48">
        <f t="shared" si="473"/>
        <v>82.36</v>
      </c>
      <c r="N4209" s="48">
        <f t="shared" si="474"/>
        <v>84.32</v>
      </c>
      <c r="O4209" s="49">
        <f t="shared" ca="1" si="477"/>
        <v>6841500</v>
      </c>
    </row>
    <row r="4210" spans="1:15" x14ac:dyDescent="0.25">
      <c r="A4210">
        <v>4195</v>
      </c>
      <c r="B4210" s="93">
        <v>36103</v>
      </c>
      <c r="C4210" s="48">
        <v>112.46869700000001</v>
      </c>
      <c r="D4210" s="48">
        <v>113.09369700000001</v>
      </c>
      <c r="E4210" s="48">
        <v>111.09369700000001</v>
      </c>
      <c r="F4210" s="48">
        <v>112.25</v>
      </c>
      <c r="G4210" s="49">
        <v>8233600</v>
      </c>
      <c r="H4210" s="48">
        <v>83.189312999999999</v>
      </c>
      <c r="I4210" s="52">
        <f t="shared" si="475"/>
        <v>0.74110746547884188</v>
      </c>
      <c r="J4210" s="52">
        <f t="shared" ca="1" si="476"/>
        <v>1</v>
      </c>
      <c r="K4210" s="48">
        <f t="shared" si="471"/>
        <v>83.35</v>
      </c>
      <c r="L4210" s="48">
        <f t="shared" si="472"/>
        <v>83.81</v>
      </c>
      <c r="M4210" s="48">
        <f t="shared" si="473"/>
        <v>82.33</v>
      </c>
      <c r="N4210" s="48">
        <f t="shared" si="474"/>
        <v>83.19</v>
      </c>
      <c r="O4210" s="49">
        <f t="shared" ca="1" si="477"/>
        <v>8233600</v>
      </c>
    </row>
    <row r="4211" spans="1:15" x14ac:dyDescent="0.25">
      <c r="A4211">
        <v>4196</v>
      </c>
      <c r="B4211" s="93">
        <v>36102</v>
      </c>
      <c r="C4211" s="48">
        <v>111.59369700000001</v>
      </c>
      <c r="D4211" s="48">
        <v>111.8125</v>
      </c>
      <c r="E4211" s="48">
        <v>110.75</v>
      </c>
      <c r="F4211" s="48">
        <v>111.0625</v>
      </c>
      <c r="G4211" s="49">
        <v>6866000</v>
      </c>
      <c r="H4211" s="48">
        <v>82.309247999999997</v>
      </c>
      <c r="I4211" s="52">
        <f t="shared" si="475"/>
        <v>0.74110746651660098</v>
      </c>
      <c r="J4211" s="52">
        <f t="shared" ca="1" si="476"/>
        <v>1</v>
      </c>
      <c r="K4211" s="48">
        <f t="shared" si="471"/>
        <v>82.7</v>
      </c>
      <c r="L4211" s="48">
        <f t="shared" si="472"/>
        <v>82.87</v>
      </c>
      <c r="M4211" s="48">
        <f t="shared" si="473"/>
        <v>82.08</v>
      </c>
      <c r="N4211" s="48">
        <f t="shared" si="474"/>
        <v>82.31</v>
      </c>
      <c r="O4211" s="49">
        <f t="shared" ca="1" si="477"/>
        <v>6866000</v>
      </c>
    </row>
    <row r="4212" spans="1:15" x14ac:dyDescent="0.25">
      <c r="A4212">
        <v>4197</v>
      </c>
      <c r="B4212" s="93">
        <v>36101</v>
      </c>
      <c r="C4212" s="48">
        <v>110.8125</v>
      </c>
      <c r="D4212" s="48">
        <v>111.875</v>
      </c>
      <c r="E4212" s="48">
        <v>110.1875</v>
      </c>
      <c r="F4212" s="48">
        <v>111.875</v>
      </c>
      <c r="G4212" s="49">
        <v>6501400</v>
      </c>
      <c r="H4212" s="48">
        <v>82.911398000000005</v>
      </c>
      <c r="I4212" s="52">
        <f t="shared" si="475"/>
        <v>0.74110746815642459</v>
      </c>
      <c r="J4212" s="52">
        <f t="shared" ca="1" si="476"/>
        <v>1</v>
      </c>
      <c r="K4212" s="48">
        <f t="shared" si="471"/>
        <v>82.12</v>
      </c>
      <c r="L4212" s="48">
        <f t="shared" si="472"/>
        <v>82.91</v>
      </c>
      <c r="M4212" s="48">
        <f t="shared" si="473"/>
        <v>81.66</v>
      </c>
      <c r="N4212" s="48">
        <f t="shared" si="474"/>
        <v>82.91</v>
      </c>
      <c r="O4212" s="49">
        <f t="shared" ca="1" si="477"/>
        <v>6501400</v>
      </c>
    </row>
    <row r="4213" spans="1:15" x14ac:dyDescent="0.25">
      <c r="A4213">
        <v>4198</v>
      </c>
      <c r="B4213" s="93">
        <v>36098</v>
      </c>
      <c r="C4213" s="48">
        <v>110.125</v>
      </c>
      <c r="D4213" s="48">
        <v>110.90619700000001</v>
      </c>
      <c r="E4213" s="48">
        <v>109.5</v>
      </c>
      <c r="F4213" s="48">
        <v>110</v>
      </c>
      <c r="G4213" s="49">
        <v>9872800</v>
      </c>
      <c r="H4213" s="48">
        <v>81.521821000000003</v>
      </c>
      <c r="I4213" s="52">
        <f t="shared" si="475"/>
        <v>0.74110746363636371</v>
      </c>
      <c r="J4213" s="52">
        <f t="shared" ca="1" si="476"/>
        <v>1</v>
      </c>
      <c r="K4213" s="48">
        <f t="shared" si="471"/>
        <v>81.61</v>
      </c>
      <c r="L4213" s="48">
        <f t="shared" si="472"/>
        <v>82.19</v>
      </c>
      <c r="M4213" s="48">
        <f t="shared" si="473"/>
        <v>81.150000000000006</v>
      </c>
      <c r="N4213" s="48">
        <f t="shared" si="474"/>
        <v>81.52</v>
      </c>
      <c r="O4213" s="49">
        <f t="shared" ca="1" si="477"/>
        <v>9872800</v>
      </c>
    </row>
    <row r="4214" spans="1:15" x14ac:dyDescent="0.25">
      <c r="A4214">
        <v>4199</v>
      </c>
      <c r="B4214" s="93">
        <v>36097</v>
      </c>
      <c r="C4214" s="48">
        <v>107.09369700000001</v>
      </c>
      <c r="D4214" s="48">
        <v>109.4375</v>
      </c>
      <c r="E4214" s="48">
        <v>106.625</v>
      </c>
      <c r="F4214" s="48">
        <v>109.40619700000001</v>
      </c>
      <c r="G4214" s="49">
        <v>9625600</v>
      </c>
      <c r="H4214" s="48">
        <v>81.081749000000002</v>
      </c>
      <c r="I4214" s="52">
        <f t="shared" si="475"/>
        <v>0.74110746213032153</v>
      </c>
      <c r="J4214" s="52">
        <f t="shared" ca="1" si="476"/>
        <v>1</v>
      </c>
      <c r="K4214" s="48">
        <f t="shared" si="471"/>
        <v>79.37</v>
      </c>
      <c r="L4214" s="48">
        <f t="shared" si="472"/>
        <v>81.099999999999994</v>
      </c>
      <c r="M4214" s="48">
        <f t="shared" si="473"/>
        <v>79.02</v>
      </c>
      <c r="N4214" s="48">
        <f t="shared" si="474"/>
        <v>81.08</v>
      </c>
      <c r="O4214" s="49">
        <f t="shared" ca="1" si="477"/>
        <v>9625600</v>
      </c>
    </row>
    <row r="4215" spans="1:15" x14ac:dyDescent="0.25">
      <c r="A4215">
        <v>4200</v>
      </c>
      <c r="B4215" s="93">
        <v>36096</v>
      </c>
      <c r="C4215" s="48">
        <v>106.5625</v>
      </c>
      <c r="D4215" s="48">
        <v>107.53119700000001</v>
      </c>
      <c r="E4215" s="48">
        <v>106.03119700000001</v>
      </c>
      <c r="F4215" s="48">
        <v>106.8125</v>
      </c>
      <c r="G4215" s="49">
        <v>5650600</v>
      </c>
      <c r="H4215" s="48">
        <v>79.159541000000004</v>
      </c>
      <c r="I4215" s="52">
        <f t="shared" si="475"/>
        <v>0.74110746401404337</v>
      </c>
      <c r="J4215" s="52">
        <f t="shared" ca="1" si="476"/>
        <v>1</v>
      </c>
      <c r="K4215" s="48">
        <f t="shared" si="471"/>
        <v>78.97</v>
      </c>
      <c r="L4215" s="48">
        <f t="shared" si="472"/>
        <v>79.69</v>
      </c>
      <c r="M4215" s="48">
        <f t="shared" si="473"/>
        <v>78.58</v>
      </c>
      <c r="N4215" s="48">
        <f t="shared" si="474"/>
        <v>79.16</v>
      </c>
      <c r="O4215" s="49">
        <f t="shared" ca="1" si="477"/>
        <v>5650600</v>
      </c>
    </row>
    <row r="4216" spans="1:15" x14ac:dyDescent="0.25">
      <c r="A4216">
        <v>4201</v>
      </c>
      <c r="B4216" s="93">
        <v>36095</v>
      </c>
      <c r="C4216" s="48">
        <v>108.4375</v>
      </c>
      <c r="D4216" s="48">
        <v>108.96869700000001</v>
      </c>
      <c r="E4216" s="48">
        <v>106.28119700000001</v>
      </c>
      <c r="F4216" s="48">
        <v>107</v>
      </c>
      <c r="G4216" s="49">
        <v>10089700</v>
      </c>
      <c r="H4216" s="48">
        <v>79.298499000000007</v>
      </c>
      <c r="I4216" s="52">
        <f t="shared" si="475"/>
        <v>0.74110746728971966</v>
      </c>
      <c r="J4216" s="52">
        <f t="shared" ca="1" si="476"/>
        <v>1</v>
      </c>
      <c r="K4216" s="48">
        <f t="shared" si="471"/>
        <v>80.36</v>
      </c>
      <c r="L4216" s="48">
        <f t="shared" si="472"/>
        <v>80.760000000000005</v>
      </c>
      <c r="M4216" s="48">
        <f t="shared" si="473"/>
        <v>78.77</v>
      </c>
      <c r="N4216" s="48">
        <f t="shared" si="474"/>
        <v>79.3</v>
      </c>
      <c r="O4216" s="49">
        <f t="shared" ca="1" si="477"/>
        <v>10089700</v>
      </c>
    </row>
    <row r="4217" spans="1:15" x14ac:dyDescent="0.25">
      <c r="A4217">
        <v>4202</v>
      </c>
      <c r="B4217" s="93">
        <v>36094</v>
      </c>
      <c r="C4217" s="48">
        <v>107.71869700000001</v>
      </c>
      <c r="D4217" s="48">
        <v>108.46869700000001</v>
      </c>
      <c r="E4217" s="48">
        <v>106.78119700000001</v>
      </c>
      <c r="F4217" s="48">
        <v>107.625</v>
      </c>
      <c r="G4217" s="49">
        <v>5838600</v>
      </c>
      <c r="H4217" s="48">
        <v>79.761690999999999</v>
      </c>
      <c r="I4217" s="52">
        <f t="shared" si="475"/>
        <v>0.74110746573751451</v>
      </c>
      <c r="J4217" s="52">
        <f t="shared" ca="1" si="476"/>
        <v>1</v>
      </c>
      <c r="K4217" s="48">
        <f t="shared" si="471"/>
        <v>79.83</v>
      </c>
      <c r="L4217" s="48">
        <f t="shared" si="472"/>
        <v>80.39</v>
      </c>
      <c r="M4217" s="48">
        <f t="shared" si="473"/>
        <v>79.14</v>
      </c>
      <c r="N4217" s="48">
        <f t="shared" si="474"/>
        <v>79.760000000000005</v>
      </c>
      <c r="O4217" s="49">
        <f t="shared" ca="1" si="477"/>
        <v>5838600</v>
      </c>
    </row>
    <row r="4218" spans="1:15" x14ac:dyDescent="0.25">
      <c r="A4218">
        <v>4203</v>
      </c>
      <c r="B4218" s="93">
        <v>36091</v>
      </c>
      <c r="C4218" s="48">
        <v>107.96869700000001</v>
      </c>
      <c r="D4218" s="48">
        <v>108</v>
      </c>
      <c r="E4218" s="48">
        <v>106.78119700000001</v>
      </c>
      <c r="F4218" s="48">
        <v>106.84369700000001</v>
      </c>
      <c r="G4218" s="49">
        <v>6237200</v>
      </c>
      <c r="H4218" s="48">
        <v>79.182660999999996</v>
      </c>
      <c r="I4218" s="52">
        <f t="shared" si="475"/>
        <v>0.74110746092958568</v>
      </c>
      <c r="J4218" s="52">
        <f t="shared" ca="1" si="476"/>
        <v>1</v>
      </c>
      <c r="K4218" s="48">
        <f t="shared" si="471"/>
        <v>80.02</v>
      </c>
      <c r="L4218" s="48">
        <f t="shared" si="472"/>
        <v>80.040000000000006</v>
      </c>
      <c r="M4218" s="48">
        <f t="shared" si="473"/>
        <v>79.14</v>
      </c>
      <c r="N4218" s="48">
        <f t="shared" si="474"/>
        <v>79.180000000000007</v>
      </c>
      <c r="O4218" s="49">
        <f t="shared" ca="1" si="477"/>
        <v>6237200</v>
      </c>
    </row>
    <row r="4219" spans="1:15" x14ac:dyDescent="0.25">
      <c r="A4219">
        <v>4204</v>
      </c>
      <c r="B4219" s="93">
        <v>36090</v>
      </c>
      <c r="C4219" s="48">
        <v>106.78119700000001</v>
      </c>
      <c r="D4219" s="48">
        <v>108.46869700000001</v>
      </c>
      <c r="E4219" s="48">
        <v>106.15619700000001</v>
      </c>
      <c r="F4219" s="48">
        <v>108.21869700000001</v>
      </c>
      <c r="G4219" s="49">
        <v>8277500</v>
      </c>
      <c r="H4219" s="48">
        <v>80.201684</v>
      </c>
      <c r="I4219" s="52">
        <f t="shared" si="475"/>
        <v>0.74110746315860743</v>
      </c>
      <c r="J4219" s="52">
        <f t="shared" ca="1" si="476"/>
        <v>1</v>
      </c>
      <c r="K4219" s="48">
        <f t="shared" si="471"/>
        <v>79.14</v>
      </c>
      <c r="L4219" s="48">
        <f t="shared" si="472"/>
        <v>80.39</v>
      </c>
      <c r="M4219" s="48">
        <f t="shared" si="473"/>
        <v>78.67</v>
      </c>
      <c r="N4219" s="48">
        <f t="shared" si="474"/>
        <v>80.2</v>
      </c>
      <c r="O4219" s="49">
        <f t="shared" ca="1" si="477"/>
        <v>8277500</v>
      </c>
    </row>
    <row r="4220" spans="1:15" x14ac:dyDescent="0.25">
      <c r="A4220">
        <v>4205</v>
      </c>
      <c r="B4220" s="93">
        <v>36089</v>
      </c>
      <c r="C4220" s="48">
        <v>106.875</v>
      </c>
      <c r="D4220" s="48">
        <v>107.625</v>
      </c>
      <c r="E4220" s="48">
        <v>105.875</v>
      </c>
      <c r="F4220" s="48">
        <v>106.625</v>
      </c>
      <c r="G4220" s="49">
        <v>9178400</v>
      </c>
      <c r="H4220" s="48">
        <v>79.020583000000002</v>
      </c>
      <c r="I4220" s="52">
        <f t="shared" si="475"/>
        <v>0.74110746072684641</v>
      </c>
      <c r="J4220" s="52">
        <f t="shared" ca="1" si="476"/>
        <v>1</v>
      </c>
      <c r="K4220" s="48">
        <f t="shared" si="471"/>
        <v>79.209999999999994</v>
      </c>
      <c r="L4220" s="48">
        <f t="shared" si="472"/>
        <v>79.760000000000005</v>
      </c>
      <c r="M4220" s="48">
        <f t="shared" si="473"/>
        <v>78.459999999999994</v>
      </c>
      <c r="N4220" s="48">
        <f t="shared" si="474"/>
        <v>79.02</v>
      </c>
      <c r="O4220" s="49">
        <f t="shared" ca="1" si="477"/>
        <v>9178400</v>
      </c>
    </row>
    <row r="4221" spans="1:15" x14ac:dyDescent="0.25">
      <c r="A4221">
        <v>4206</v>
      </c>
      <c r="B4221" s="93">
        <v>36088</v>
      </c>
      <c r="C4221" s="48">
        <v>107.5625</v>
      </c>
      <c r="D4221" s="48">
        <v>108.79679899999999</v>
      </c>
      <c r="E4221" s="48">
        <v>106.09369700000001</v>
      </c>
      <c r="F4221" s="48">
        <v>107</v>
      </c>
      <c r="G4221" s="49">
        <v>14611600</v>
      </c>
      <c r="H4221" s="48">
        <v>79.298499000000007</v>
      </c>
      <c r="I4221" s="52">
        <f t="shared" si="475"/>
        <v>0.74110746728971966</v>
      </c>
      <c r="J4221" s="52">
        <f t="shared" ca="1" si="476"/>
        <v>1</v>
      </c>
      <c r="K4221" s="48">
        <f t="shared" si="471"/>
        <v>79.72</v>
      </c>
      <c r="L4221" s="48">
        <f t="shared" si="472"/>
        <v>80.63</v>
      </c>
      <c r="M4221" s="48">
        <f t="shared" si="473"/>
        <v>78.63</v>
      </c>
      <c r="N4221" s="48">
        <f t="shared" si="474"/>
        <v>79.3</v>
      </c>
      <c r="O4221" s="49">
        <f t="shared" ca="1" si="477"/>
        <v>14611600</v>
      </c>
    </row>
    <row r="4222" spans="1:15" x14ac:dyDescent="0.25">
      <c r="A4222">
        <v>4207</v>
      </c>
      <c r="B4222" s="93">
        <v>36087</v>
      </c>
      <c r="C4222" s="48">
        <v>105.6875</v>
      </c>
      <c r="D4222" s="48">
        <v>106.8125</v>
      </c>
      <c r="E4222" s="48">
        <v>105.5</v>
      </c>
      <c r="F4222" s="48">
        <v>106.375</v>
      </c>
      <c r="G4222" s="49">
        <v>7915900</v>
      </c>
      <c r="H4222" s="48">
        <v>78.835306000000003</v>
      </c>
      <c r="I4222" s="52">
        <f t="shared" si="475"/>
        <v>0.74110745945945944</v>
      </c>
      <c r="J4222" s="52">
        <f t="shared" ca="1" si="476"/>
        <v>1</v>
      </c>
      <c r="K4222" s="48">
        <f t="shared" si="471"/>
        <v>78.33</v>
      </c>
      <c r="L4222" s="48">
        <f t="shared" si="472"/>
        <v>79.16</v>
      </c>
      <c r="M4222" s="48">
        <f t="shared" si="473"/>
        <v>78.19</v>
      </c>
      <c r="N4222" s="48">
        <f t="shared" si="474"/>
        <v>78.84</v>
      </c>
      <c r="O4222" s="49">
        <f t="shared" ca="1" si="477"/>
        <v>7915900</v>
      </c>
    </row>
    <row r="4223" spans="1:15" x14ac:dyDescent="0.25">
      <c r="A4223">
        <v>4208</v>
      </c>
      <c r="B4223" s="93">
        <v>36084</v>
      </c>
      <c r="C4223" s="48">
        <v>106.125</v>
      </c>
      <c r="D4223" s="48">
        <v>106.75</v>
      </c>
      <c r="E4223" s="48">
        <v>105</v>
      </c>
      <c r="F4223" s="48">
        <v>106</v>
      </c>
      <c r="G4223" s="49">
        <v>16573900</v>
      </c>
      <c r="H4223" s="48">
        <v>78.557390999999996</v>
      </c>
      <c r="I4223" s="52">
        <f t="shared" si="475"/>
        <v>0.74110746226415092</v>
      </c>
      <c r="J4223" s="52">
        <f t="shared" ca="1" si="476"/>
        <v>1</v>
      </c>
      <c r="K4223" s="48">
        <f t="shared" si="471"/>
        <v>78.650000000000006</v>
      </c>
      <c r="L4223" s="48">
        <f t="shared" si="472"/>
        <v>79.11</v>
      </c>
      <c r="M4223" s="48">
        <f t="shared" si="473"/>
        <v>77.819999999999993</v>
      </c>
      <c r="N4223" s="48">
        <f t="shared" si="474"/>
        <v>78.56</v>
      </c>
      <c r="O4223" s="49">
        <f t="shared" ca="1" si="477"/>
        <v>16573900</v>
      </c>
    </row>
    <row r="4224" spans="1:15" x14ac:dyDescent="0.25">
      <c r="A4224">
        <v>4209</v>
      </c>
      <c r="B4224" s="93">
        <v>36083</v>
      </c>
      <c r="C4224" s="48">
        <v>100.125</v>
      </c>
      <c r="D4224" s="48">
        <v>107.25</v>
      </c>
      <c r="E4224" s="48">
        <v>99.9375</v>
      </c>
      <c r="F4224" s="48">
        <v>105.96869700000001</v>
      </c>
      <c r="G4224" s="49">
        <v>20541100</v>
      </c>
      <c r="H4224" s="48">
        <v>78.534192000000004</v>
      </c>
      <c r="I4224" s="52">
        <f t="shared" si="475"/>
        <v>0.74110746119677207</v>
      </c>
      <c r="J4224" s="52">
        <f t="shared" ca="1" si="476"/>
        <v>1</v>
      </c>
      <c r="K4224" s="48">
        <f t="shared" si="471"/>
        <v>74.2</v>
      </c>
      <c r="L4224" s="48">
        <f t="shared" si="472"/>
        <v>79.48</v>
      </c>
      <c r="M4224" s="48">
        <f t="shared" si="473"/>
        <v>74.06</v>
      </c>
      <c r="N4224" s="48">
        <f t="shared" si="474"/>
        <v>78.53</v>
      </c>
      <c r="O4224" s="49">
        <f t="shared" ca="1" si="477"/>
        <v>20541100</v>
      </c>
    </row>
    <row r="4225" spans="1:15" x14ac:dyDescent="0.25">
      <c r="A4225">
        <v>4210</v>
      </c>
      <c r="B4225" s="93">
        <v>36082</v>
      </c>
      <c r="C4225" s="48">
        <v>98.9375</v>
      </c>
      <c r="D4225" s="48">
        <v>101.8125</v>
      </c>
      <c r="E4225" s="48">
        <v>98.843697000000006</v>
      </c>
      <c r="F4225" s="48">
        <v>100.5625</v>
      </c>
      <c r="G4225" s="49">
        <v>8176900</v>
      </c>
      <c r="H4225" s="48">
        <v>74.527619000000001</v>
      </c>
      <c r="I4225" s="52">
        <f t="shared" si="475"/>
        <v>0.7411074605344935</v>
      </c>
      <c r="J4225" s="52">
        <f t="shared" ca="1" si="476"/>
        <v>1</v>
      </c>
      <c r="K4225" s="48">
        <f t="shared" si="471"/>
        <v>73.319999999999993</v>
      </c>
      <c r="L4225" s="48">
        <f t="shared" si="472"/>
        <v>75.45</v>
      </c>
      <c r="M4225" s="48">
        <f t="shared" si="473"/>
        <v>73.25</v>
      </c>
      <c r="N4225" s="48">
        <f t="shared" si="474"/>
        <v>74.53</v>
      </c>
      <c r="O4225" s="49">
        <f t="shared" ca="1" si="477"/>
        <v>8176900</v>
      </c>
    </row>
    <row r="4226" spans="1:15" x14ac:dyDescent="0.25">
      <c r="A4226">
        <v>4211</v>
      </c>
      <c r="B4226" s="93">
        <v>36081</v>
      </c>
      <c r="C4226" s="48">
        <v>99.5625</v>
      </c>
      <c r="D4226" s="48">
        <v>100.40619700000001</v>
      </c>
      <c r="E4226" s="48">
        <v>98.75</v>
      </c>
      <c r="F4226" s="48">
        <v>99.625</v>
      </c>
      <c r="G4226" s="49">
        <v>6256800</v>
      </c>
      <c r="H4226" s="48">
        <v>73.832830999999999</v>
      </c>
      <c r="I4226" s="52">
        <f t="shared" si="475"/>
        <v>0.74110746298619823</v>
      </c>
      <c r="J4226" s="52">
        <f t="shared" ca="1" si="476"/>
        <v>1</v>
      </c>
      <c r="K4226" s="48">
        <f t="shared" si="471"/>
        <v>73.790000000000006</v>
      </c>
      <c r="L4226" s="48">
        <f t="shared" si="472"/>
        <v>74.41</v>
      </c>
      <c r="M4226" s="48">
        <f t="shared" si="473"/>
        <v>73.180000000000007</v>
      </c>
      <c r="N4226" s="48">
        <f t="shared" si="474"/>
        <v>73.83</v>
      </c>
      <c r="O4226" s="49">
        <f t="shared" ca="1" si="477"/>
        <v>6256800</v>
      </c>
    </row>
    <row r="4227" spans="1:15" x14ac:dyDescent="0.25">
      <c r="A4227">
        <v>4212</v>
      </c>
      <c r="B4227" s="93">
        <v>36080</v>
      </c>
      <c r="C4227" s="48">
        <v>100.625</v>
      </c>
      <c r="D4227" s="48">
        <v>101.4375</v>
      </c>
      <c r="E4227" s="48">
        <v>99.6875</v>
      </c>
      <c r="F4227" s="48">
        <v>99.968697000000006</v>
      </c>
      <c r="G4227" s="49">
        <v>9508500</v>
      </c>
      <c r="H4227" s="48">
        <v>74.087547000000001</v>
      </c>
      <c r="I4227" s="52">
        <f t="shared" si="475"/>
        <v>0.74110745886784934</v>
      </c>
      <c r="J4227" s="52">
        <f t="shared" ca="1" si="476"/>
        <v>1</v>
      </c>
      <c r="K4227" s="48">
        <f t="shared" si="471"/>
        <v>74.569999999999993</v>
      </c>
      <c r="L4227" s="48">
        <f t="shared" si="472"/>
        <v>75.180000000000007</v>
      </c>
      <c r="M4227" s="48">
        <f t="shared" si="473"/>
        <v>73.88</v>
      </c>
      <c r="N4227" s="48">
        <f t="shared" si="474"/>
        <v>74.09</v>
      </c>
      <c r="O4227" s="49">
        <f t="shared" ca="1" si="477"/>
        <v>9508500</v>
      </c>
    </row>
    <row r="4228" spans="1:15" x14ac:dyDescent="0.25">
      <c r="A4228">
        <v>4213</v>
      </c>
      <c r="B4228" s="93">
        <v>36077</v>
      </c>
      <c r="C4228" s="48">
        <v>97</v>
      </c>
      <c r="D4228" s="48">
        <v>98.781197000000006</v>
      </c>
      <c r="E4228" s="48">
        <v>94.0625</v>
      </c>
      <c r="F4228" s="48">
        <v>98.531197000000006</v>
      </c>
      <c r="G4228" s="49">
        <v>12708500</v>
      </c>
      <c r="H4228" s="48">
        <v>73.022205</v>
      </c>
      <c r="I4228" s="52">
        <f t="shared" si="475"/>
        <v>0.741107458584919</v>
      </c>
      <c r="J4228" s="52">
        <f t="shared" ca="1" si="476"/>
        <v>1</v>
      </c>
      <c r="K4228" s="48">
        <f t="shared" si="471"/>
        <v>71.89</v>
      </c>
      <c r="L4228" s="48">
        <f t="shared" si="472"/>
        <v>73.209999999999994</v>
      </c>
      <c r="M4228" s="48">
        <f t="shared" si="473"/>
        <v>69.709999999999994</v>
      </c>
      <c r="N4228" s="48">
        <f t="shared" si="474"/>
        <v>73.02</v>
      </c>
      <c r="O4228" s="49">
        <f t="shared" ca="1" si="477"/>
        <v>12708500</v>
      </c>
    </row>
    <row r="4229" spans="1:15" x14ac:dyDescent="0.25">
      <c r="A4229">
        <v>4214</v>
      </c>
      <c r="B4229" s="93">
        <v>36076</v>
      </c>
      <c r="C4229" s="48">
        <v>94.5625</v>
      </c>
      <c r="D4229" s="48">
        <v>96.75</v>
      </c>
      <c r="E4229" s="48">
        <v>92.218697000000006</v>
      </c>
      <c r="F4229" s="48">
        <v>96.593697000000006</v>
      </c>
      <c r="G4229" s="49">
        <v>20625000</v>
      </c>
      <c r="H4229" s="48">
        <v>71.586309999999997</v>
      </c>
      <c r="I4229" s="52">
        <f t="shared" si="475"/>
        <v>0.74110746584220699</v>
      </c>
      <c r="J4229" s="52">
        <f t="shared" ca="1" si="476"/>
        <v>1</v>
      </c>
      <c r="K4229" s="48">
        <f t="shared" si="471"/>
        <v>70.08</v>
      </c>
      <c r="L4229" s="48">
        <f t="shared" si="472"/>
        <v>71.7</v>
      </c>
      <c r="M4229" s="48">
        <f t="shared" si="473"/>
        <v>68.34</v>
      </c>
      <c r="N4229" s="48">
        <f t="shared" si="474"/>
        <v>71.59</v>
      </c>
      <c r="O4229" s="49">
        <f t="shared" ca="1" si="477"/>
        <v>20625000</v>
      </c>
    </row>
    <row r="4230" spans="1:15" x14ac:dyDescent="0.25">
      <c r="A4230">
        <v>4215</v>
      </c>
      <c r="B4230" s="93">
        <v>36075</v>
      </c>
      <c r="C4230" s="48">
        <v>98.625</v>
      </c>
      <c r="D4230" s="48">
        <v>100.03119700000001</v>
      </c>
      <c r="E4230" s="48">
        <v>95.75</v>
      </c>
      <c r="F4230" s="48">
        <v>97.125</v>
      </c>
      <c r="G4230" s="49">
        <v>14348500</v>
      </c>
      <c r="H4230" s="48">
        <v>71.980062000000004</v>
      </c>
      <c r="I4230" s="52">
        <f t="shared" si="475"/>
        <v>0.74110745945945955</v>
      </c>
      <c r="J4230" s="52">
        <f t="shared" ca="1" si="476"/>
        <v>1</v>
      </c>
      <c r="K4230" s="48">
        <f t="shared" si="471"/>
        <v>73.09</v>
      </c>
      <c r="L4230" s="48">
        <f t="shared" si="472"/>
        <v>74.13</v>
      </c>
      <c r="M4230" s="48">
        <f t="shared" si="473"/>
        <v>70.959999999999994</v>
      </c>
      <c r="N4230" s="48">
        <f t="shared" si="474"/>
        <v>71.98</v>
      </c>
      <c r="O4230" s="49">
        <f t="shared" ca="1" si="477"/>
        <v>14348500</v>
      </c>
    </row>
    <row r="4231" spans="1:15" x14ac:dyDescent="0.25">
      <c r="A4231">
        <v>4216</v>
      </c>
      <c r="B4231" s="93">
        <v>36074</v>
      </c>
      <c r="C4231" s="48">
        <v>100.75</v>
      </c>
      <c r="D4231" s="48">
        <v>101.28119700000001</v>
      </c>
      <c r="E4231" s="48">
        <v>97.531197000000006</v>
      </c>
      <c r="F4231" s="48">
        <v>98.593697000000006</v>
      </c>
      <c r="G4231" s="49">
        <v>12621000</v>
      </c>
      <c r="H4231" s="48">
        <v>73.068523999999996</v>
      </c>
      <c r="I4231" s="52">
        <f t="shared" si="475"/>
        <v>0.74110745639247089</v>
      </c>
      <c r="J4231" s="52">
        <f t="shared" ca="1" si="476"/>
        <v>1</v>
      </c>
      <c r="K4231" s="48">
        <f t="shared" si="471"/>
        <v>74.67</v>
      </c>
      <c r="L4231" s="48">
        <f t="shared" si="472"/>
        <v>75.06</v>
      </c>
      <c r="M4231" s="48">
        <f t="shared" si="473"/>
        <v>72.28</v>
      </c>
      <c r="N4231" s="48">
        <f t="shared" si="474"/>
        <v>73.069999999999993</v>
      </c>
      <c r="O4231" s="49">
        <f t="shared" ca="1" si="477"/>
        <v>12621000</v>
      </c>
    </row>
    <row r="4232" spans="1:15" x14ac:dyDescent="0.25">
      <c r="A4232">
        <v>4217</v>
      </c>
      <c r="B4232" s="93">
        <v>36073</v>
      </c>
      <c r="C4232" s="48">
        <v>99.593697000000006</v>
      </c>
      <c r="D4232" s="48">
        <v>99.968697000000006</v>
      </c>
      <c r="E4232" s="48">
        <v>96.343697000000006</v>
      </c>
      <c r="F4232" s="48">
        <v>98.6875</v>
      </c>
      <c r="G4232" s="49">
        <v>12807200</v>
      </c>
      <c r="H4232" s="48">
        <v>73.138042999999996</v>
      </c>
      <c r="I4232" s="52">
        <f t="shared" si="475"/>
        <v>0.74110746548448381</v>
      </c>
      <c r="J4232" s="52">
        <f t="shared" ca="1" si="476"/>
        <v>1</v>
      </c>
      <c r="K4232" s="48">
        <f t="shared" si="471"/>
        <v>73.81</v>
      </c>
      <c r="L4232" s="48">
        <f t="shared" si="472"/>
        <v>74.09</v>
      </c>
      <c r="M4232" s="48">
        <f t="shared" si="473"/>
        <v>71.400000000000006</v>
      </c>
      <c r="N4232" s="48">
        <f t="shared" si="474"/>
        <v>73.14</v>
      </c>
      <c r="O4232" s="49">
        <f t="shared" ca="1" si="477"/>
        <v>12807200</v>
      </c>
    </row>
    <row r="4233" spans="1:15" x14ac:dyDescent="0.25">
      <c r="A4233">
        <v>4218</v>
      </c>
      <c r="B4233" s="93">
        <v>36070</v>
      </c>
      <c r="C4233" s="48">
        <v>98.875</v>
      </c>
      <c r="D4233" s="48">
        <v>100.875</v>
      </c>
      <c r="E4233" s="48">
        <v>97.218697000000006</v>
      </c>
      <c r="F4233" s="48">
        <v>100.71869700000001</v>
      </c>
      <c r="G4233" s="49">
        <v>14351800</v>
      </c>
      <c r="H4233" s="48">
        <v>74.643377999999998</v>
      </c>
      <c r="I4233" s="52">
        <f t="shared" si="475"/>
        <v>0.74110746289738039</v>
      </c>
      <c r="J4233" s="52">
        <f t="shared" ca="1" si="476"/>
        <v>1</v>
      </c>
      <c r="K4233" s="48">
        <f t="shared" si="471"/>
        <v>73.28</v>
      </c>
      <c r="L4233" s="48">
        <f t="shared" si="472"/>
        <v>74.760000000000005</v>
      </c>
      <c r="M4233" s="48">
        <f t="shared" si="473"/>
        <v>72.05</v>
      </c>
      <c r="N4233" s="48">
        <f t="shared" si="474"/>
        <v>74.64</v>
      </c>
      <c r="O4233" s="49">
        <f t="shared" ca="1" si="477"/>
        <v>14351800</v>
      </c>
    </row>
    <row r="4234" spans="1:15" x14ac:dyDescent="0.25">
      <c r="A4234">
        <v>4219</v>
      </c>
      <c r="B4234" s="93">
        <v>36069</v>
      </c>
      <c r="C4234" s="48">
        <v>100.03119700000001</v>
      </c>
      <c r="D4234" s="48">
        <v>101.54679899999999</v>
      </c>
      <c r="E4234" s="48">
        <v>98.093697000000006</v>
      </c>
      <c r="F4234" s="48">
        <v>98.8125</v>
      </c>
      <c r="G4234" s="49">
        <v>13335600</v>
      </c>
      <c r="H4234" s="48">
        <v>73.230681000000004</v>
      </c>
      <c r="I4234" s="52">
        <f t="shared" si="475"/>
        <v>0.74110746110056935</v>
      </c>
      <c r="J4234" s="52">
        <f t="shared" ca="1" si="476"/>
        <v>1</v>
      </c>
      <c r="K4234" s="48">
        <f t="shared" si="471"/>
        <v>74.13</v>
      </c>
      <c r="L4234" s="48">
        <f t="shared" si="472"/>
        <v>75.260000000000005</v>
      </c>
      <c r="M4234" s="48">
        <f t="shared" si="473"/>
        <v>72.7</v>
      </c>
      <c r="N4234" s="48">
        <f t="shared" si="474"/>
        <v>73.23</v>
      </c>
      <c r="O4234" s="49">
        <f t="shared" ca="1" si="477"/>
        <v>13335600</v>
      </c>
    </row>
    <row r="4235" spans="1:15" x14ac:dyDescent="0.25">
      <c r="A4235">
        <v>4220</v>
      </c>
      <c r="B4235" s="93">
        <v>36068</v>
      </c>
      <c r="C4235" s="48">
        <v>103.5</v>
      </c>
      <c r="D4235" s="48">
        <v>104.3125</v>
      </c>
      <c r="E4235" s="48">
        <v>101.375</v>
      </c>
      <c r="F4235" s="48">
        <v>101.75</v>
      </c>
      <c r="G4235" s="49">
        <v>7908400</v>
      </c>
      <c r="H4235" s="48">
        <v>75.407684000000003</v>
      </c>
      <c r="I4235" s="52">
        <f t="shared" si="475"/>
        <v>0.74110745945945944</v>
      </c>
      <c r="J4235" s="52">
        <f t="shared" ca="1" si="476"/>
        <v>1</v>
      </c>
      <c r="K4235" s="48">
        <f t="shared" si="471"/>
        <v>76.7</v>
      </c>
      <c r="L4235" s="48">
        <f t="shared" si="472"/>
        <v>77.31</v>
      </c>
      <c r="M4235" s="48">
        <f t="shared" si="473"/>
        <v>75.13</v>
      </c>
      <c r="N4235" s="48">
        <f t="shared" si="474"/>
        <v>75.41</v>
      </c>
      <c r="O4235" s="49">
        <f t="shared" ca="1" si="477"/>
        <v>7908400</v>
      </c>
    </row>
    <row r="4236" spans="1:15" x14ac:dyDescent="0.25">
      <c r="A4236">
        <v>4221</v>
      </c>
      <c r="B4236" s="93">
        <v>36067</v>
      </c>
      <c r="C4236" s="48">
        <v>105.375</v>
      </c>
      <c r="D4236" s="48">
        <v>105.9375</v>
      </c>
      <c r="E4236" s="48">
        <v>103.375</v>
      </c>
      <c r="F4236" s="48">
        <v>104.9375</v>
      </c>
      <c r="G4236" s="49">
        <v>10618100</v>
      </c>
      <c r="H4236" s="48">
        <v>77.769964000000002</v>
      </c>
      <c r="I4236" s="52">
        <f t="shared" si="475"/>
        <v>0.7411074592019059</v>
      </c>
      <c r="J4236" s="52">
        <f t="shared" ca="1" si="476"/>
        <v>1</v>
      </c>
      <c r="K4236" s="48">
        <f t="shared" si="471"/>
        <v>78.09</v>
      </c>
      <c r="L4236" s="48">
        <f t="shared" si="472"/>
        <v>78.510000000000005</v>
      </c>
      <c r="M4236" s="48">
        <f t="shared" si="473"/>
        <v>76.61</v>
      </c>
      <c r="N4236" s="48">
        <f t="shared" si="474"/>
        <v>77.77</v>
      </c>
      <c r="O4236" s="49">
        <f t="shared" ca="1" si="477"/>
        <v>10618100</v>
      </c>
    </row>
    <row r="4237" spans="1:15" x14ac:dyDescent="0.25">
      <c r="A4237">
        <v>4222</v>
      </c>
      <c r="B4237" s="93">
        <v>36066</v>
      </c>
      <c r="C4237" s="48">
        <v>105.3125</v>
      </c>
      <c r="D4237" s="48">
        <v>106.3125</v>
      </c>
      <c r="E4237" s="48">
        <v>104.25</v>
      </c>
      <c r="F4237" s="48">
        <v>105.1875</v>
      </c>
      <c r="G4237" s="49">
        <v>8847800</v>
      </c>
      <c r="H4237" s="48">
        <v>77.955241000000001</v>
      </c>
      <c r="I4237" s="52">
        <f t="shared" si="475"/>
        <v>0.7411074604872252</v>
      </c>
      <c r="J4237" s="52">
        <f t="shared" ca="1" si="476"/>
        <v>1</v>
      </c>
      <c r="K4237" s="48">
        <f t="shared" si="471"/>
        <v>78.05</v>
      </c>
      <c r="L4237" s="48">
        <f t="shared" si="472"/>
        <v>78.790000000000006</v>
      </c>
      <c r="M4237" s="48">
        <f t="shared" si="473"/>
        <v>77.260000000000005</v>
      </c>
      <c r="N4237" s="48">
        <f t="shared" si="474"/>
        <v>77.959999999999994</v>
      </c>
      <c r="O4237" s="49">
        <f t="shared" ca="1" si="477"/>
        <v>8847800</v>
      </c>
    </row>
    <row r="4238" spans="1:15" x14ac:dyDescent="0.25">
      <c r="A4238">
        <v>4223</v>
      </c>
      <c r="B4238" s="93">
        <v>36063</v>
      </c>
      <c r="C4238" s="48">
        <v>103.125</v>
      </c>
      <c r="D4238" s="48">
        <v>105.42179899999999</v>
      </c>
      <c r="E4238" s="48">
        <v>102.625</v>
      </c>
      <c r="F4238" s="48">
        <v>104.25</v>
      </c>
      <c r="G4238" s="49">
        <v>10247400</v>
      </c>
      <c r="H4238" s="48">
        <v>77.260452999999998</v>
      </c>
      <c r="I4238" s="52">
        <f t="shared" si="475"/>
        <v>0.74110746282973616</v>
      </c>
      <c r="J4238" s="52">
        <f t="shared" ca="1" si="476"/>
        <v>1</v>
      </c>
      <c r="K4238" s="48">
        <f t="shared" si="471"/>
        <v>76.430000000000007</v>
      </c>
      <c r="L4238" s="48">
        <f t="shared" si="472"/>
        <v>78.13</v>
      </c>
      <c r="M4238" s="48">
        <f t="shared" si="473"/>
        <v>76.06</v>
      </c>
      <c r="N4238" s="48">
        <f t="shared" si="474"/>
        <v>77.260000000000005</v>
      </c>
      <c r="O4238" s="49">
        <f t="shared" ca="1" si="477"/>
        <v>10247400</v>
      </c>
    </row>
    <row r="4239" spans="1:15" x14ac:dyDescent="0.25">
      <c r="A4239">
        <v>4224</v>
      </c>
      <c r="B4239" s="93">
        <v>36062</v>
      </c>
      <c r="C4239" s="48">
        <v>106.3125</v>
      </c>
      <c r="D4239" s="48">
        <v>106.8125</v>
      </c>
      <c r="E4239" s="48">
        <v>103.25</v>
      </c>
      <c r="F4239" s="48">
        <v>104.375</v>
      </c>
      <c r="G4239" s="49">
        <v>11129500</v>
      </c>
      <c r="H4239" s="48">
        <v>77.353092000000004</v>
      </c>
      <c r="I4239" s="52">
        <f t="shared" si="475"/>
        <v>0.74110746826347307</v>
      </c>
      <c r="J4239" s="52">
        <f t="shared" ca="1" si="476"/>
        <v>1</v>
      </c>
      <c r="K4239" s="48">
        <f t="shared" si="471"/>
        <v>78.790000000000006</v>
      </c>
      <c r="L4239" s="48">
        <f t="shared" si="472"/>
        <v>79.16</v>
      </c>
      <c r="M4239" s="48">
        <f t="shared" si="473"/>
        <v>76.52</v>
      </c>
      <c r="N4239" s="48">
        <f t="shared" si="474"/>
        <v>77.349999999999994</v>
      </c>
      <c r="O4239" s="49">
        <f t="shared" ca="1" si="477"/>
        <v>11129500</v>
      </c>
    </row>
    <row r="4240" spans="1:15" x14ac:dyDescent="0.25">
      <c r="A4240">
        <v>4225</v>
      </c>
      <c r="B4240" s="93">
        <v>36061</v>
      </c>
      <c r="C4240" s="48">
        <v>103.875</v>
      </c>
      <c r="D4240" s="48">
        <v>107</v>
      </c>
      <c r="E4240" s="48">
        <v>103.78119700000001</v>
      </c>
      <c r="F4240" s="48">
        <v>107</v>
      </c>
      <c r="G4240" s="49">
        <v>13688500</v>
      </c>
      <c r="H4240" s="48">
        <v>79.298499000000007</v>
      </c>
      <c r="I4240" s="52">
        <f t="shared" si="475"/>
        <v>0.74110746728971966</v>
      </c>
      <c r="J4240" s="52">
        <f t="shared" ca="1" si="476"/>
        <v>1</v>
      </c>
      <c r="K4240" s="48">
        <f t="shared" ref="K4240:K4303" si="478">ROUND($I4240*C4240,2)</f>
        <v>76.98</v>
      </c>
      <c r="L4240" s="48">
        <f t="shared" ref="L4240:L4303" si="479">ROUND($I4240*D4240,2)</f>
        <v>79.3</v>
      </c>
      <c r="M4240" s="48">
        <f t="shared" ref="M4240:M4303" si="480">ROUND($I4240*E4240,2)</f>
        <v>76.91</v>
      </c>
      <c r="N4240" s="48">
        <f t="shared" ref="N4240:N4303" si="481">ROUND($I4240*F4240,2)</f>
        <v>79.3</v>
      </c>
      <c r="O4240" s="49">
        <f t="shared" ca="1" si="477"/>
        <v>13688500</v>
      </c>
    </row>
    <row r="4241" spans="1:15" x14ac:dyDescent="0.25">
      <c r="A4241">
        <v>4226</v>
      </c>
      <c r="B4241" s="93">
        <v>36060</v>
      </c>
      <c r="C4241" s="48">
        <v>103.5</v>
      </c>
      <c r="D4241" s="48">
        <v>103.65619700000001</v>
      </c>
      <c r="E4241" s="48">
        <v>102.15619700000001</v>
      </c>
      <c r="F4241" s="48">
        <v>102.875</v>
      </c>
      <c r="G4241" s="49">
        <v>7270100</v>
      </c>
      <c r="H4241" s="48">
        <v>76.241429999999994</v>
      </c>
      <c r="I4241" s="52">
        <f t="shared" si="475"/>
        <v>0.74110746051032805</v>
      </c>
      <c r="J4241" s="52">
        <f t="shared" ca="1" si="476"/>
        <v>1</v>
      </c>
      <c r="K4241" s="48">
        <f t="shared" si="478"/>
        <v>76.7</v>
      </c>
      <c r="L4241" s="48">
        <f t="shared" si="479"/>
        <v>76.819999999999993</v>
      </c>
      <c r="M4241" s="48">
        <f t="shared" si="480"/>
        <v>75.709999999999994</v>
      </c>
      <c r="N4241" s="48">
        <f t="shared" si="481"/>
        <v>76.239999999999995</v>
      </c>
      <c r="O4241" s="49">
        <f t="shared" ca="1" si="477"/>
        <v>7270100</v>
      </c>
    </row>
    <row r="4242" spans="1:15" x14ac:dyDescent="0.25">
      <c r="A4242">
        <v>4227</v>
      </c>
      <c r="B4242" s="93">
        <v>36059</v>
      </c>
      <c r="C4242" s="48">
        <v>99.625</v>
      </c>
      <c r="D4242" s="48">
        <v>103.40619700000001</v>
      </c>
      <c r="E4242" s="48">
        <v>98.9375</v>
      </c>
      <c r="F4242" s="48">
        <v>102.03119700000001</v>
      </c>
      <c r="G4242" s="49">
        <v>8834600</v>
      </c>
      <c r="H4242" s="48">
        <v>75.616080999999994</v>
      </c>
      <c r="I4242" s="52">
        <f t="shared" ref="I4242:I4305" si="482">H4242/F4242</f>
        <v>0.74110745755535912</v>
      </c>
      <c r="J4242" s="52">
        <f t="shared" ref="J4242:J4305" ca="1" si="483">INDEX(OFFSET($T$15,0,0,$S$13+1,1),MATCH(B4242,OFFSET($Q$15,0,0,$S$13+1,1),-1))</f>
        <v>1</v>
      </c>
      <c r="K4242" s="48">
        <f t="shared" si="478"/>
        <v>73.83</v>
      </c>
      <c r="L4242" s="48">
        <f t="shared" si="479"/>
        <v>76.64</v>
      </c>
      <c r="M4242" s="48">
        <f t="shared" si="480"/>
        <v>73.319999999999993</v>
      </c>
      <c r="N4242" s="48">
        <f t="shared" si="481"/>
        <v>75.62</v>
      </c>
      <c r="O4242" s="49">
        <f t="shared" ref="O4242:O4305" ca="1" si="484">G4242*J4242</f>
        <v>8834600</v>
      </c>
    </row>
    <row r="4243" spans="1:15" x14ac:dyDescent="0.25">
      <c r="A4243">
        <v>4228</v>
      </c>
      <c r="B4243" s="93">
        <v>36056</v>
      </c>
      <c r="C4243" s="48">
        <v>102.375</v>
      </c>
      <c r="D4243" s="48">
        <v>102.40619700000001</v>
      </c>
      <c r="E4243" s="48">
        <v>101.09369700000001</v>
      </c>
      <c r="F4243" s="48">
        <v>102.09369700000001</v>
      </c>
      <c r="G4243" s="49">
        <v>7019200</v>
      </c>
      <c r="H4243" s="48">
        <v>75.662401000000003</v>
      </c>
      <c r="I4243" s="52">
        <f t="shared" si="482"/>
        <v>0.74110746523362747</v>
      </c>
      <c r="J4243" s="52">
        <f t="shared" ca="1" si="483"/>
        <v>1</v>
      </c>
      <c r="K4243" s="48">
        <f t="shared" si="478"/>
        <v>75.87</v>
      </c>
      <c r="L4243" s="48">
        <f t="shared" si="479"/>
        <v>75.89</v>
      </c>
      <c r="M4243" s="48">
        <f t="shared" si="480"/>
        <v>74.92</v>
      </c>
      <c r="N4243" s="48">
        <f t="shared" si="481"/>
        <v>75.66</v>
      </c>
      <c r="O4243" s="49">
        <f t="shared" ca="1" si="484"/>
        <v>7019200</v>
      </c>
    </row>
    <row r="4244" spans="1:15" x14ac:dyDescent="0.25">
      <c r="A4244">
        <v>4229</v>
      </c>
      <c r="B4244" s="93">
        <v>36055</v>
      </c>
      <c r="C4244" s="48">
        <v>102.25</v>
      </c>
      <c r="D4244" s="48">
        <v>103.03119700000001</v>
      </c>
      <c r="E4244" s="48">
        <v>101.78119700000001</v>
      </c>
      <c r="F4244" s="48">
        <v>102</v>
      </c>
      <c r="G4244" s="49">
        <v>12945200</v>
      </c>
      <c r="H4244" s="48">
        <v>75.326903000000001</v>
      </c>
      <c r="I4244" s="52">
        <f t="shared" si="482"/>
        <v>0.73849904901960783</v>
      </c>
      <c r="J4244" s="52">
        <f t="shared" ca="1" si="483"/>
        <v>1</v>
      </c>
      <c r="K4244" s="48">
        <f t="shared" si="478"/>
        <v>75.510000000000005</v>
      </c>
      <c r="L4244" s="48">
        <f t="shared" si="479"/>
        <v>76.09</v>
      </c>
      <c r="M4244" s="48">
        <f t="shared" si="480"/>
        <v>75.17</v>
      </c>
      <c r="N4244" s="48">
        <f t="shared" si="481"/>
        <v>75.33</v>
      </c>
      <c r="O4244" s="49">
        <f t="shared" ca="1" si="484"/>
        <v>12945200</v>
      </c>
    </row>
    <row r="4245" spans="1:15" x14ac:dyDescent="0.25">
      <c r="A4245">
        <v>4230</v>
      </c>
      <c r="B4245" s="93">
        <v>36054</v>
      </c>
      <c r="C4245" s="48">
        <v>104.75</v>
      </c>
      <c r="D4245" s="48">
        <v>105.25</v>
      </c>
      <c r="E4245" s="48">
        <v>103.15619700000001</v>
      </c>
      <c r="F4245" s="48">
        <v>105</v>
      </c>
      <c r="G4245" s="49">
        <v>11024900</v>
      </c>
      <c r="H4245" s="48">
        <v>77.542400000000001</v>
      </c>
      <c r="I4245" s="52">
        <f t="shared" si="482"/>
        <v>0.73849904761904761</v>
      </c>
      <c r="J4245" s="52">
        <f t="shared" ca="1" si="483"/>
        <v>1</v>
      </c>
      <c r="K4245" s="48">
        <f t="shared" si="478"/>
        <v>77.36</v>
      </c>
      <c r="L4245" s="48">
        <f t="shared" si="479"/>
        <v>77.73</v>
      </c>
      <c r="M4245" s="48">
        <f t="shared" si="480"/>
        <v>76.180000000000007</v>
      </c>
      <c r="N4245" s="48">
        <f t="shared" si="481"/>
        <v>77.540000000000006</v>
      </c>
      <c r="O4245" s="49">
        <f t="shared" ca="1" si="484"/>
        <v>11024900</v>
      </c>
    </row>
    <row r="4246" spans="1:15" x14ac:dyDescent="0.25">
      <c r="A4246">
        <v>4231</v>
      </c>
      <c r="B4246" s="93">
        <v>36053</v>
      </c>
      <c r="C4246" s="48">
        <v>102.875</v>
      </c>
      <c r="D4246" s="48">
        <v>104.3125</v>
      </c>
      <c r="E4246" s="48">
        <v>102.28119700000001</v>
      </c>
      <c r="F4246" s="48">
        <v>104.0625</v>
      </c>
      <c r="G4246" s="49">
        <v>8337900</v>
      </c>
      <c r="H4246" s="48">
        <v>76.850057000000007</v>
      </c>
      <c r="I4246" s="52">
        <f t="shared" si="482"/>
        <v>0.73849904624624629</v>
      </c>
      <c r="J4246" s="52">
        <f t="shared" ca="1" si="483"/>
        <v>1</v>
      </c>
      <c r="K4246" s="48">
        <f t="shared" si="478"/>
        <v>75.97</v>
      </c>
      <c r="L4246" s="48">
        <f t="shared" si="479"/>
        <v>77.03</v>
      </c>
      <c r="M4246" s="48">
        <f t="shared" si="480"/>
        <v>75.53</v>
      </c>
      <c r="N4246" s="48">
        <f t="shared" si="481"/>
        <v>76.849999999999994</v>
      </c>
      <c r="O4246" s="49">
        <f t="shared" ca="1" si="484"/>
        <v>8337900</v>
      </c>
    </row>
    <row r="4247" spans="1:15" x14ac:dyDescent="0.25">
      <c r="A4247">
        <v>4232</v>
      </c>
      <c r="B4247" s="93">
        <v>36052</v>
      </c>
      <c r="C4247" s="48">
        <v>102.875</v>
      </c>
      <c r="D4247" s="48">
        <v>104.453102</v>
      </c>
      <c r="E4247" s="48">
        <v>102.09369700000001</v>
      </c>
      <c r="F4247" s="48">
        <v>103.4375</v>
      </c>
      <c r="G4247" s="49">
        <v>10686800</v>
      </c>
      <c r="H4247" s="48">
        <v>76.388495000000006</v>
      </c>
      <c r="I4247" s="52">
        <f t="shared" si="482"/>
        <v>0.73849904531722055</v>
      </c>
      <c r="J4247" s="52">
        <f t="shared" ca="1" si="483"/>
        <v>1</v>
      </c>
      <c r="K4247" s="48">
        <f t="shared" si="478"/>
        <v>75.97</v>
      </c>
      <c r="L4247" s="48">
        <f t="shared" si="479"/>
        <v>77.14</v>
      </c>
      <c r="M4247" s="48">
        <f t="shared" si="480"/>
        <v>75.400000000000006</v>
      </c>
      <c r="N4247" s="48">
        <f t="shared" si="481"/>
        <v>76.39</v>
      </c>
      <c r="O4247" s="49">
        <f t="shared" ca="1" si="484"/>
        <v>10686800</v>
      </c>
    </row>
    <row r="4248" spans="1:15" x14ac:dyDescent="0.25">
      <c r="A4248">
        <v>4233</v>
      </c>
      <c r="B4248" s="93">
        <v>36049</v>
      </c>
      <c r="C4248" s="48">
        <v>98.1875</v>
      </c>
      <c r="D4248" s="48">
        <v>101.6875</v>
      </c>
      <c r="E4248" s="48">
        <v>97</v>
      </c>
      <c r="F4248" s="48">
        <v>101.6875</v>
      </c>
      <c r="G4248" s="49">
        <v>20379800</v>
      </c>
      <c r="H4248" s="48">
        <v>75.096121999999994</v>
      </c>
      <c r="I4248" s="52">
        <f t="shared" si="482"/>
        <v>0.73849904855562376</v>
      </c>
      <c r="J4248" s="52">
        <f t="shared" ca="1" si="483"/>
        <v>1</v>
      </c>
      <c r="K4248" s="48">
        <f t="shared" si="478"/>
        <v>72.510000000000005</v>
      </c>
      <c r="L4248" s="48">
        <f t="shared" si="479"/>
        <v>75.099999999999994</v>
      </c>
      <c r="M4248" s="48">
        <f t="shared" si="480"/>
        <v>71.63</v>
      </c>
      <c r="N4248" s="48">
        <f t="shared" si="481"/>
        <v>75.099999999999994</v>
      </c>
      <c r="O4248" s="49">
        <f t="shared" ca="1" si="484"/>
        <v>20379800</v>
      </c>
    </row>
    <row r="4249" spans="1:15" x14ac:dyDescent="0.25">
      <c r="A4249">
        <v>4234</v>
      </c>
      <c r="B4249" s="93">
        <v>36048</v>
      </c>
      <c r="C4249" s="48">
        <v>98.4375</v>
      </c>
      <c r="D4249" s="48">
        <v>99.343697000000006</v>
      </c>
      <c r="E4249" s="48">
        <v>96.8125</v>
      </c>
      <c r="F4249" s="48">
        <v>98.5</v>
      </c>
      <c r="G4249" s="49">
        <v>19889300</v>
      </c>
      <c r="H4249" s="48">
        <v>72.742155999999994</v>
      </c>
      <c r="I4249" s="52">
        <f t="shared" si="482"/>
        <v>0.73849904568527913</v>
      </c>
      <c r="J4249" s="52">
        <f t="shared" ca="1" si="483"/>
        <v>1</v>
      </c>
      <c r="K4249" s="48">
        <f t="shared" si="478"/>
        <v>72.7</v>
      </c>
      <c r="L4249" s="48">
        <f t="shared" si="479"/>
        <v>73.37</v>
      </c>
      <c r="M4249" s="48">
        <f t="shared" si="480"/>
        <v>71.5</v>
      </c>
      <c r="N4249" s="48">
        <f t="shared" si="481"/>
        <v>72.739999999999995</v>
      </c>
      <c r="O4249" s="49">
        <f t="shared" ca="1" si="484"/>
        <v>19889300</v>
      </c>
    </row>
    <row r="4250" spans="1:15" x14ac:dyDescent="0.25">
      <c r="A4250">
        <v>4235</v>
      </c>
      <c r="B4250" s="93">
        <v>36047</v>
      </c>
      <c r="C4250" s="48">
        <v>102.75</v>
      </c>
      <c r="D4250" s="48">
        <v>103.125</v>
      </c>
      <c r="E4250" s="48">
        <v>100.4375</v>
      </c>
      <c r="F4250" s="48">
        <v>100.5</v>
      </c>
      <c r="G4250" s="49">
        <v>12109700</v>
      </c>
      <c r="H4250" s="48">
        <v>74.219154000000003</v>
      </c>
      <c r="I4250" s="52">
        <f t="shared" si="482"/>
        <v>0.73849904477611938</v>
      </c>
      <c r="J4250" s="52">
        <f t="shared" ca="1" si="483"/>
        <v>1</v>
      </c>
      <c r="K4250" s="48">
        <f t="shared" si="478"/>
        <v>75.88</v>
      </c>
      <c r="L4250" s="48">
        <f t="shared" si="479"/>
        <v>76.16</v>
      </c>
      <c r="M4250" s="48">
        <f t="shared" si="480"/>
        <v>74.17</v>
      </c>
      <c r="N4250" s="48">
        <f t="shared" si="481"/>
        <v>74.22</v>
      </c>
      <c r="O4250" s="49">
        <f t="shared" ca="1" si="484"/>
        <v>12109700</v>
      </c>
    </row>
    <row r="4251" spans="1:15" x14ac:dyDescent="0.25">
      <c r="A4251">
        <v>4236</v>
      </c>
      <c r="B4251" s="93">
        <v>36046</v>
      </c>
      <c r="C4251" s="48">
        <v>100.875</v>
      </c>
      <c r="D4251" s="48">
        <v>103</v>
      </c>
      <c r="E4251" s="48">
        <v>99.8125</v>
      </c>
      <c r="F4251" s="48">
        <v>103</v>
      </c>
      <c r="G4251" s="49">
        <v>14746500</v>
      </c>
      <c r="H4251" s="48">
        <v>76.065402000000006</v>
      </c>
      <c r="I4251" s="52">
        <f t="shared" si="482"/>
        <v>0.73849904854368942</v>
      </c>
      <c r="J4251" s="52">
        <f t="shared" ca="1" si="483"/>
        <v>1</v>
      </c>
      <c r="K4251" s="48">
        <f t="shared" si="478"/>
        <v>74.5</v>
      </c>
      <c r="L4251" s="48">
        <f t="shared" si="479"/>
        <v>76.069999999999993</v>
      </c>
      <c r="M4251" s="48">
        <f t="shared" si="480"/>
        <v>73.709999999999994</v>
      </c>
      <c r="N4251" s="48">
        <f t="shared" si="481"/>
        <v>76.069999999999993</v>
      </c>
      <c r="O4251" s="49">
        <f t="shared" ca="1" si="484"/>
        <v>14746500</v>
      </c>
    </row>
    <row r="4252" spans="1:15" x14ac:dyDescent="0.25">
      <c r="A4252">
        <v>4237</v>
      </c>
      <c r="B4252" s="93">
        <v>36042</v>
      </c>
      <c r="C4252" s="48">
        <v>99.4375</v>
      </c>
      <c r="D4252" s="48">
        <v>99.8125</v>
      </c>
      <c r="E4252" s="48">
        <v>95.75</v>
      </c>
      <c r="F4252" s="48">
        <v>97.75</v>
      </c>
      <c r="G4252" s="49">
        <v>17783800</v>
      </c>
      <c r="H4252" s="48">
        <v>72.188282000000001</v>
      </c>
      <c r="I4252" s="52">
        <f t="shared" si="482"/>
        <v>0.73849904859335036</v>
      </c>
      <c r="J4252" s="52">
        <f t="shared" ca="1" si="483"/>
        <v>1</v>
      </c>
      <c r="K4252" s="48">
        <f t="shared" si="478"/>
        <v>73.430000000000007</v>
      </c>
      <c r="L4252" s="48">
        <f t="shared" si="479"/>
        <v>73.709999999999994</v>
      </c>
      <c r="M4252" s="48">
        <f t="shared" si="480"/>
        <v>70.709999999999994</v>
      </c>
      <c r="N4252" s="48">
        <f t="shared" si="481"/>
        <v>72.19</v>
      </c>
      <c r="O4252" s="49">
        <f t="shared" ca="1" si="484"/>
        <v>17783800</v>
      </c>
    </row>
    <row r="4253" spans="1:15" x14ac:dyDescent="0.25">
      <c r="A4253">
        <v>4238</v>
      </c>
      <c r="B4253" s="93">
        <v>36041</v>
      </c>
      <c r="C4253" s="48">
        <v>97.625</v>
      </c>
      <c r="D4253" s="48">
        <v>99.375</v>
      </c>
      <c r="E4253" s="48">
        <v>96.75</v>
      </c>
      <c r="F4253" s="48">
        <v>98.5625</v>
      </c>
      <c r="G4253" s="49">
        <v>17311300</v>
      </c>
      <c r="H4253" s="48">
        <v>72.788312000000005</v>
      </c>
      <c r="I4253" s="52">
        <f t="shared" si="482"/>
        <v>0.73849904375396325</v>
      </c>
      <c r="J4253" s="52">
        <f t="shared" ca="1" si="483"/>
        <v>1</v>
      </c>
      <c r="K4253" s="48">
        <f t="shared" si="478"/>
        <v>72.099999999999994</v>
      </c>
      <c r="L4253" s="48">
        <f t="shared" si="479"/>
        <v>73.39</v>
      </c>
      <c r="M4253" s="48">
        <f t="shared" si="480"/>
        <v>71.45</v>
      </c>
      <c r="N4253" s="48">
        <f t="shared" si="481"/>
        <v>72.790000000000006</v>
      </c>
      <c r="O4253" s="49">
        <f t="shared" ca="1" si="484"/>
        <v>17311300</v>
      </c>
    </row>
    <row r="4254" spans="1:15" x14ac:dyDescent="0.25">
      <c r="A4254">
        <v>4239</v>
      </c>
      <c r="B4254" s="93">
        <v>36040</v>
      </c>
      <c r="C4254" s="48">
        <v>99.8125</v>
      </c>
      <c r="D4254" s="48">
        <v>101.75</v>
      </c>
      <c r="E4254" s="48">
        <v>98.781197000000006</v>
      </c>
      <c r="F4254" s="48">
        <v>99.343697000000006</v>
      </c>
      <c r="G4254" s="49">
        <v>13843200</v>
      </c>
      <c r="H4254" s="48">
        <v>73.365224999999995</v>
      </c>
      <c r="I4254" s="52">
        <f t="shared" si="482"/>
        <v>0.73849904136343936</v>
      </c>
      <c r="J4254" s="52">
        <f t="shared" ca="1" si="483"/>
        <v>1</v>
      </c>
      <c r="K4254" s="48">
        <f t="shared" si="478"/>
        <v>73.709999999999994</v>
      </c>
      <c r="L4254" s="48">
        <f t="shared" si="479"/>
        <v>75.14</v>
      </c>
      <c r="M4254" s="48">
        <f t="shared" si="480"/>
        <v>72.95</v>
      </c>
      <c r="N4254" s="48">
        <f t="shared" si="481"/>
        <v>73.37</v>
      </c>
      <c r="O4254" s="49">
        <f t="shared" ca="1" si="484"/>
        <v>13843200</v>
      </c>
    </row>
    <row r="4255" spans="1:15" x14ac:dyDescent="0.25">
      <c r="A4255">
        <v>4240</v>
      </c>
      <c r="B4255" s="93">
        <v>36039</v>
      </c>
      <c r="C4255" s="48">
        <v>96.0625</v>
      </c>
      <c r="D4255" s="48">
        <v>100.5625</v>
      </c>
      <c r="E4255" s="48">
        <v>93.625</v>
      </c>
      <c r="F4255" s="48">
        <v>100.0625</v>
      </c>
      <c r="G4255" s="49">
        <v>24748500</v>
      </c>
      <c r="H4255" s="48">
        <v>73.896061000000003</v>
      </c>
      <c r="I4255" s="52">
        <f t="shared" si="482"/>
        <v>0.73849904809494071</v>
      </c>
      <c r="J4255" s="52">
        <f t="shared" ca="1" si="483"/>
        <v>1</v>
      </c>
      <c r="K4255" s="48">
        <f t="shared" si="478"/>
        <v>70.94</v>
      </c>
      <c r="L4255" s="48">
        <f t="shared" si="479"/>
        <v>74.27</v>
      </c>
      <c r="M4255" s="48">
        <f t="shared" si="480"/>
        <v>69.14</v>
      </c>
      <c r="N4255" s="48">
        <f t="shared" si="481"/>
        <v>73.900000000000006</v>
      </c>
      <c r="O4255" s="49">
        <f t="shared" ca="1" si="484"/>
        <v>24748500</v>
      </c>
    </row>
    <row r="4256" spans="1:15" x14ac:dyDescent="0.25">
      <c r="A4256">
        <v>4241</v>
      </c>
      <c r="B4256" s="93">
        <v>36038</v>
      </c>
      <c r="C4256" s="48">
        <v>103.75</v>
      </c>
      <c r="D4256" s="48">
        <v>104.015602</v>
      </c>
      <c r="E4256" s="48">
        <v>95</v>
      </c>
      <c r="F4256" s="48">
        <v>96</v>
      </c>
      <c r="G4256" s="49">
        <v>22563100</v>
      </c>
      <c r="H4256" s="48">
        <v>70.895908000000006</v>
      </c>
      <c r="I4256" s="52">
        <f t="shared" si="482"/>
        <v>0.73849904166666669</v>
      </c>
      <c r="J4256" s="52">
        <f t="shared" ca="1" si="483"/>
        <v>1</v>
      </c>
      <c r="K4256" s="48">
        <f t="shared" si="478"/>
        <v>76.62</v>
      </c>
      <c r="L4256" s="48">
        <f t="shared" si="479"/>
        <v>76.819999999999993</v>
      </c>
      <c r="M4256" s="48">
        <f t="shared" si="480"/>
        <v>70.16</v>
      </c>
      <c r="N4256" s="48">
        <f t="shared" si="481"/>
        <v>70.900000000000006</v>
      </c>
      <c r="O4256" s="49">
        <f t="shared" ca="1" si="484"/>
        <v>22563100</v>
      </c>
    </row>
    <row r="4257" spans="1:15" x14ac:dyDescent="0.25">
      <c r="A4257">
        <v>4242</v>
      </c>
      <c r="B4257" s="93">
        <v>36035</v>
      </c>
      <c r="C4257" s="48">
        <v>104.96869700000001</v>
      </c>
      <c r="D4257" s="48">
        <v>105.71869700000001</v>
      </c>
      <c r="E4257" s="48">
        <v>102.15619700000001</v>
      </c>
      <c r="F4257" s="48">
        <v>103.375</v>
      </c>
      <c r="G4257" s="49">
        <v>23735900</v>
      </c>
      <c r="H4257" s="48">
        <v>76.342338999999996</v>
      </c>
      <c r="I4257" s="52">
        <f t="shared" si="482"/>
        <v>0.73849904715840387</v>
      </c>
      <c r="J4257" s="52">
        <f t="shared" ca="1" si="483"/>
        <v>1</v>
      </c>
      <c r="K4257" s="48">
        <f t="shared" si="478"/>
        <v>77.52</v>
      </c>
      <c r="L4257" s="48">
        <f t="shared" si="479"/>
        <v>78.069999999999993</v>
      </c>
      <c r="M4257" s="48">
        <f t="shared" si="480"/>
        <v>75.44</v>
      </c>
      <c r="N4257" s="48">
        <f t="shared" si="481"/>
        <v>76.34</v>
      </c>
      <c r="O4257" s="49">
        <f t="shared" ca="1" si="484"/>
        <v>23735900</v>
      </c>
    </row>
    <row r="4258" spans="1:15" x14ac:dyDescent="0.25">
      <c r="A4258">
        <v>4243</v>
      </c>
      <c r="B4258" s="93">
        <v>36034</v>
      </c>
      <c r="C4258" s="48">
        <v>107</v>
      </c>
      <c r="D4258" s="48">
        <v>107.5625</v>
      </c>
      <c r="E4258" s="48">
        <v>103.46869700000001</v>
      </c>
      <c r="F4258" s="48">
        <v>103.75</v>
      </c>
      <c r="G4258" s="49">
        <v>24887800</v>
      </c>
      <c r="H4258" s="48">
        <v>76.619275999999999</v>
      </c>
      <c r="I4258" s="52">
        <f t="shared" si="482"/>
        <v>0.73849904578313252</v>
      </c>
      <c r="J4258" s="52">
        <f t="shared" ca="1" si="483"/>
        <v>1</v>
      </c>
      <c r="K4258" s="48">
        <f t="shared" si="478"/>
        <v>79.02</v>
      </c>
      <c r="L4258" s="48">
        <f t="shared" si="479"/>
        <v>79.430000000000007</v>
      </c>
      <c r="M4258" s="48">
        <f t="shared" si="480"/>
        <v>76.41</v>
      </c>
      <c r="N4258" s="48">
        <f t="shared" si="481"/>
        <v>76.62</v>
      </c>
      <c r="O4258" s="49">
        <f t="shared" ca="1" si="484"/>
        <v>24887800</v>
      </c>
    </row>
    <row r="4259" spans="1:15" x14ac:dyDescent="0.25">
      <c r="A4259">
        <v>4244</v>
      </c>
      <c r="B4259" s="93">
        <v>36033</v>
      </c>
      <c r="C4259" s="48">
        <v>108.28119700000001</v>
      </c>
      <c r="D4259" s="48">
        <v>109.625</v>
      </c>
      <c r="E4259" s="48">
        <v>107.75</v>
      </c>
      <c r="F4259" s="48">
        <v>108.875</v>
      </c>
      <c r="G4259" s="49">
        <v>9339700</v>
      </c>
      <c r="H4259" s="48">
        <v>80.404083999999997</v>
      </c>
      <c r="I4259" s="52">
        <f t="shared" si="482"/>
        <v>0.73849904936854194</v>
      </c>
      <c r="J4259" s="52">
        <f t="shared" ca="1" si="483"/>
        <v>1</v>
      </c>
      <c r="K4259" s="48">
        <f t="shared" si="478"/>
        <v>79.97</v>
      </c>
      <c r="L4259" s="48">
        <f t="shared" si="479"/>
        <v>80.959999999999994</v>
      </c>
      <c r="M4259" s="48">
        <f t="shared" si="480"/>
        <v>79.569999999999993</v>
      </c>
      <c r="N4259" s="48">
        <f t="shared" si="481"/>
        <v>80.400000000000006</v>
      </c>
      <c r="O4259" s="49">
        <f t="shared" ca="1" si="484"/>
        <v>9339700</v>
      </c>
    </row>
    <row r="4260" spans="1:15" x14ac:dyDescent="0.25">
      <c r="A4260">
        <v>4245</v>
      </c>
      <c r="B4260" s="93">
        <v>36032</v>
      </c>
      <c r="C4260" s="48">
        <v>110.375</v>
      </c>
      <c r="D4260" s="48">
        <v>111.25</v>
      </c>
      <c r="E4260" s="48">
        <v>108.640602</v>
      </c>
      <c r="F4260" s="48">
        <v>109.5</v>
      </c>
      <c r="G4260" s="49">
        <v>9688300</v>
      </c>
      <c r="H4260" s="48">
        <v>80.865645000000001</v>
      </c>
      <c r="I4260" s="52">
        <f t="shared" si="482"/>
        <v>0.73849904109589037</v>
      </c>
      <c r="J4260" s="52">
        <f t="shared" ca="1" si="483"/>
        <v>1</v>
      </c>
      <c r="K4260" s="48">
        <f t="shared" si="478"/>
        <v>81.510000000000005</v>
      </c>
      <c r="L4260" s="48">
        <f t="shared" si="479"/>
        <v>82.16</v>
      </c>
      <c r="M4260" s="48">
        <f t="shared" si="480"/>
        <v>80.23</v>
      </c>
      <c r="N4260" s="48">
        <f t="shared" si="481"/>
        <v>80.87</v>
      </c>
      <c r="O4260" s="49">
        <f t="shared" ca="1" si="484"/>
        <v>9688300</v>
      </c>
    </row>
    <row r="4261" spans="1:15" x14ac:dyDescent="0.25">
      <c r="A4261">
        <v>4246</v>
      </c>
      <c r="B4261" s="93">
        <v>36031</v>
      </c>
      <c r="C4261" s="48">
        <v>109.25</v>
      </c>
      <c r="D4261" s="48">
        <v>109.9375</v>
      </c>
      <c r="E4261" s="48">
        <v>108.3125</v>
      </c>
      <c r="F4261" s="48">
        <v>109.25</v>
      </c>
      <c r="G4261" s="49">
        <v>7201700</v>
      </c>
      <c r="H4261" s="48">
        <v>80.681021000000001</v>
      </c>
      <c r="I4261" s="52">
        <f t="shared" si="482"/>
        <v>0.73849904805491995</v>
      </c>
      <c r="J4261" s="52">
        <f t="shared" ca="1" si="483"/>
        <v>1</v>
      </c>
      <c r="K4261" s="48">
        <f t="shared" si="478"/>
        <v>80.680000000000007</v>
      </c>
      <c r="L4261" s="48">
        <f t="shared" si="479"/>
        <v>81.19</v>
      </c>
      <c r="M4261" s="48">
        <f t="shared" si="480"/>
        <v>79.989999999999995</v>
      </c>
      <c r="N4261" s="48">
        <f t="shared" si="481"/>
        <v>80.680000000000007</v>
      </c>
      <c r="O4261" s="49">
        <f t="shared" ca="1" si="484"/>
        <v>7201700</v>
      </c>
    </row>
    <row r="4262" spans="1:15" x14ac:dyDescent="0.25">
      <c r="A4262">
        <v>4247</v>
      </c>
      <c r="B4262" s="93">
        <v>36028</v>
      </c>
      <c r="C4262" s="48">
        <v>108.1875</v>
      </c>
      <c r="D4262" s="48">
        <v>108.71869700000001</v>
      </c>
      <c r="E4262" s="48">
        <v>105.5</v>
      </c>
      <c r="F4262" s="48">
        <v>108.5625</v>
      </c>
      <c r="G4262" s="49">
        <v>16685400</v>
      </c>
      <c r="H4262" s="48">
        <v>80.173303000000004</v>
      </c>
      <c r="I4262" s="52">
        <f t="shared" si="482"/>
        <v>0.73849904893494533</v>
      </c>
      <c r="J4262" s="52">
        <f t="shared" ca="1" si="483"/>
        <v>1</v>
      </c>
      <c r="K4262" s="48">
        <f t="shared" si="478"/>
        <v>79.900000000000006</v>
      </c>
      <c r="L4262" s="48">
        <f t="shared" si="479"/>
        <v>80.290000000000006</v>
      </c>
      <c r="M4262" s="48">
        <f t="shared" si="480"/>
        <v>77.91</v>
      </c>
      <c r="N4262" s="48">
        <f t="shared" si="481"/>
        <v>80.17</v>
      </c>
      <c r="O4262" s="49">
        <f t="shared" ca="1" si="484"/>
        <v>16685400</v>
      </c>
    </row>
    <row r="4263" spans="1:15" x14ac:dyDescent="0.25">
      <c r="A4263">
        <v>4248</v>
      </c>
      <c r="B4263" s="93">
        <v>36027</v>
      </c>
      <c r="C4263" s="48">
        <v>109.6875</v>
      </c>
      <c r="D4263" s="48">
        <v>110.40619700000001</v>
      </c>
      <c r="E4263" s="48">
        <v>109.15619700000001</v>
      </c>
      <c r="F4263" s="48">
        <v>109.4375</v>
      </c>
      <c r="G4263" s="49">
        <v>7402800</v>
      </c>
      <c r="H4263" s="48">
        <v>80.819489000000004</v>
      </c>
      <c r="I4263" s="52">
        <f t="shared" si="482"/>
        <v>0.7384990428326671</v>
      </c>
      <c r="J4263" s="52">
        <f t="shared" ca="1" si="483"/>
        <v>1</v>
      </c>
      <c r="K4263" s="48">
        <f t="shared" si="478"/>
        <v>81</v>
      </c>
      <c r="L4263" s="48">
        <f t="shared" si="479"/>
        <v>81.53</v>
      </c>
      <c r="M4263" s="48">
        <f t="shared" si="480"/>
        <v>80.61</v>
      </c>
      <c r="N4263" s="48">
        <f t="shared" si="481"/>
        <v>80.819999999999993</v>
      </c>
      <c r="O4263" s="49">
        <f t="shared" ca="1" si="484"/>
        <v>7402800</v>
      </c>
    </row>
    <row r="4264" spans="1:15" x14ac:dyDescent="0.25">
      <c r="A4264">
        <v>4249</v>
      </c>
      <c r="B4264" s="93">
        <v>36026</v>
      </c>
      <c r="C4264" s="48">
        <v>111.09369700000001</v>
      </c>
      <c r="D4264" s="48">
        <v>111.09369700000001</v>
      </c>
      <c r="E4264" s="48">
        <v>109.625</v>
      </c>
      <c r="F4264" s="48">
        <v>110.09369700000001</v>
      </c>
      <c r="G4264" s="49">
        <v>6258600</v>
      </c>
      <c r="H4264" s="48">
        <v>81.304090000000002</v>
      </c>
      <c r="I4264" s="52">
        <f t="shared" si="482"/>
        <v>0.73849904413692269</v>
      </c>
      <c r="J4264" s="52">
        <f t="shared" ca="1" si="483"/>
        <v>1</v>
      </c>
      <c r="K4264" s="48">
        <f t="shared" si="478"/>
        <v>82.04</v>
      </c>
      <c r="L4264" s="48">
        <f t="shared" si="479"/>
        <v>82.04</v>
      </c>
      <c r="M4264" s="48">
        <f t="shared" si="480"/>
        <v>80.959999999999994</v>
      </c>
      <c r="N4264" s="48">
        <f t="shared" si="481"/>
        <v>81.3</v>
      </c>
      <c r="O4264" s="49">
        <f t="shared" ca="1" si="484"/>
        <v>6258600</v>
      </c>
    </row>
    <row r="4265" spans="1:15" x14ac:dyDescent="0.25">
      <c r="A4265">
        <v>4250</v>
      </c>
      <c r="B4265" s="93">
        <v>36025</v>
      </c>
      <c r="C4265" s="48">
        <v>109</v>
      </c>
      <c r="D4265" s="48">
        <v>110.59369700000001</v>
      </c>
      <c r="E4265" s="48">
        <v>108.78119700000001</v>
      </c>
      <c r="F4265" s="48">
        <v>110.375</v>
      </c>
      <c r="G4265" s="49">
        <v>7603900</v>
      </c>
      <c r="H4265" s="48">
        <v>81.511831999999998</v>
      </c>
      <c r="I4265" s="52">
        <f t="shared" si="482"/>
        <v>0.73849904416761036</v>
      </c>
      <c r="J4265" s="52">
        <f t="shared" ca="1" si="483"/>
        <v>1</v>
      </c>
      <c r="K4265" s="48">
        <f t="shared" si="478"/>
        <v>80.5</v>
      </c>
      <c r="L4265" s="48">
        <f t="shared" si="479"/>
        <v>81.67</v>
      </c>
      <c r="M4265" s="48">
        <f t="shared" si="480"/>
        <v>80.33</v>
      </c>
      <c r="N4265" s="48">
        <f t="shared" si="481"/>
        <v>81.510000000000005</v>
      </c>
      <c r="O4265" s="49">
        <f t="shared" ca="1" si="484"/>
        <v>7603900</v>
      </c>
    </row>
    <row r="4266" spans="1:15" x14ac:dyDescent="0.25">
      <c r="A4266">
        <v>4251</v>
      </c>
      <c r="B4266" s="93">
        <v>36024</v>
      </c>
      <c r="C4266" s="48">
        <v>106</v>
      </c>
      <c r="D4266" s="48">
        <v>108.9375</v>
      </c>
      <c r="E4266" s="48">
        <v>105.5</v>
      </c>
      <c r="F4266" s="48">
        <v>108.375</v>
      </c>
      <c r="G4266" s="49">
        <v>11290000</v>
      </c>
      <c r="H4266" s="48">
        <v>80.034834000000004</v>
      </c>
      <c r="I4266" s="52">
        <f t="shared" si="482"/>
        <v>0.73849904498269903</v>
      </c>
      <c r="J4266" s="52">
        <f t="shared" ca="1" si="483"/>
        <v>1</v>
      </c>
      <c r="K4266" s="48">
        <f t="shared" si="478"/>
        <v>78.28</v>
      </c>
      <c r="L4266" s="48">
        <f t="shared" si="479"/>
        <v>80.45</v>
      </c>
      <c r="M4266" s="48">
        <f t="shared" si="480"/>
        <v>77.91</v>
      </c>
      <c r="N4266" s="48">
        <f t="shared" si="481"/>
        <v>80.03</v>
      </c>
      <c r="O4266" s="49">
        <f t="shared" ca="1" si="484"/>
        <v>11290000</v>
      </c>
    </row>
    <row r="4267" spans="1:15" x14ac:dyDescent="0.25">
      <c r="A4267">
        <v>4252</v>
      </c>
      <c r="B4267" s="93">
        <v>36021</v>
      </c>
      <c r="C4267" s="48">
        <v>108.34369700000001</v>
      </c>
      <c r="D4267" s="48">
        <v>108.71869700000001</v>
      </c>
      <c r="E4267" s="48">
        <v>105.78119700000001</v>
      </c>
      <c r="F4267" s="48">
        <v>106.125</v>
      </c>
      <c r="G4267" s="49">
        <v>8628500</v>
      </c>
      <c r="H4267" s="48">
        <v>78.373210999999998</v>
      </c>
      <c r="I4267" s="52">
        <f t="shared" si="482"/>
        <v>0.73849904358068319</v>
      </c>
      <c r="J4267" s="52">
        <f t="shared" ca="1" si="483"/>
        <v>1</v>
      </c>
      <c r="K4267" s="48">
        <f t="shared" si="478"/>
        <v>80.010000000000005</v>
      </c>
      <c r="L4267" s="48">
        <f t="shared" si="479"/>
        <v>80.290000000000006</v>
      </c>
      <c r="M4267" s="48">
        <f t="shared" si="480"/>
        <v>78.12</v>
      </c>
      <c r="N4267" s="48">
        <f t="shared" si="481"/>
        <v>78.37</v>
      </c>
      <c r="O4267" s="49">
        <f t="shared" ca="1" si="484"/>
        <v>8628500</v>
      </c>
    </row>
    <row r="4268" spans="1:15" x14ac:dyDescent="0.25">
      <c r="A4268">
        <v>4253</v>
      </c>
      <c r="B4268" s="93">
        <v>36020</v>
      </c>
      <c r="C4268" s="48">
        <v>108.8125</v>
      </c>
      <c r="D4268" s="48">
        <v>109.65619700000001</v>
      </c>
      <c r="E4268" s="48">
        <v>107.375</v>
      </c>
      <c r="F4268" s="48">
        <v>107.375</v>
      </c>
      <c r="G4268" s="49">
        <v>9073900</v>
      </c>
      <c r="H4268" s="48">
        <v>79.296334999999999</v>
      </c>
      <c r="I4268" s="52">
        <f t="shared" si="482"/>
        <v>0.73849904540162981</v>
      </c>
      <c r="J4268" s="52">
        <f t="shared" ca="1" si="483"/>
        <v>1</v>
      </c>
      <c r="K4268" s="48">
        <f t="shared" si="478"/>
        <v>80.36</v>
      </c>
      <c r="L4268" s="48">
        <f t="shared" si="479"/>
        <v>80.98</v>
      </c>
      <c r="M4268" s="48">
        <f t="shared" si="480"/>
        <v>79.3</v>
      </c>
      <c r="N4268" s="48">
        <f t="shared" si="481"/>
        <v>79.3</v>
      </c>
      <c r="O4268" s="49">
        <f t="shared" ca="1" si="484"/>
        <v>9073900</v>
      </c>
    </row>
    <row r="4269" spans="1:15" x14ac:dyDescent="0.25">
      <c r="A4269">
        <v>4254</v>
      </c>
      <c r="B4269" s="93">
        <v>36019</v>
      </c>
      <c r="C4269" s="48">
        <v>107.75</v>
      </c>
      <c r="D4269" s="48">
        <v>108.875</v>
      </c>
      <c r="E4269" s="48">
        <v>107.5</v>
      </c>
      <c r="F4269" s="48">
        <v>108.6875</v>
      </c>
      <c r="G4269" s="49">
        <v>11158400</v>
      </c>
      <c r="H4269" s="48">
        <v>80.265614999999997</v>
      </c>
      <c r="I4269" s="52">
        <f t="shared" si="482"/>
        <v>0.73849904542840705</v>
      </c>
      <c r="J4269" s="52">
        <f t="shared" ca="1" si="483"/>
        <v>1</v>
      </c>
      <c r="K4269" s="48">
        <f t="shared" si="478"/>
        <v>79.569999999999993</v>
      </c>
      <c r="L4269" s="48">
        <f t="shared" si="479"/>
        <v>80.400000000000006</v>
      </c>
      <c r="M4269" s="48">
        <f t="shared" si="480"/>
        <v>79.39</v>
      </c>
      <c r="N4269" s="48">
        <f t="shared" si="481"/>
        <v>80.27</v>
      </c>
      <c r="O4269" s="49">
        <f t="shared" ca="1" si="484"/>
        <v>11158400</v>
      </c>
    </row>
    <row r="4270" spans="1:15" x14ac:dyDescent="0.25">
      <c r="A4270">
        <v>4255</v>
      </c>
      <c r="B4270" s="93">
        <v>36018</v>
      </c>
      <c r="C4270" s="48">
        <v>106.78119700000001</v>
      </c>
      <c r="D4270" s="48">
        <v>107.4375</v>
      </c>
      <c r="E4270" s="48">
        <v>105.5</v>
      </c>
      <c r="F4270" s="48">
        <v>106.875</v>
      </c>
      <c r="G4270" s="49">
        <v>14287100</v>
      </c>
      <c r="H4270" s="48">
        <v>78.927085000000005</v>
      </c>
      <c r="I4270" s="52">
        <f t="shared" si="482"/>
        <v>0.73849904093567253</v>
      </c>
      <c r="J4270" s="52">
        <f t="shared" ca="1" si="483"/>
        <v>1</v>
      </c>
      <c r="K4270" s="48">
        <f t="shared" si="478"/>
        <v>78.86</v>
      </c>
      <c r="L4270" s="48">
        <f t="shared" si="479"/>
        <v>79.34</v>
      </c>
      <c r="M4270" s="48">
        <f t="shared" si="480"/>
        <v>77.91</v>
      </c>
      <c r="N4270" s="48">
        <f t="shared" si="481"/>
        <v>78.930000000000007</v>
      </c>
      <c r="O4270" s="49">
        <f t="shared" ca="1" si="484"/>
        <v>14287100</v>
      </c>
    </row>
    <row r="4271" spans="1:15" x14ac:dyDescent="0.25">
      <c r="A4271">
        <v>4256</v>
      </c>
      <c r="B4271" s="93">
        <v>36017</v>
      </c>
      <c r="C4271" s="48">
        <v>108.75</v>
      </c>
      <c r="D4271" s="48">
        <v>109.65619700000001</v>
      </c>
      <c r="E4271" s="48">
        <v>108.1875</v>
      </c>
      <c r="F4271" s="48">
        <v>108.5</v>
      </c>
      <c r="G4271" s="49">
        <v>6273000</v>
      </c>
      <c r="H4271" s="48">
        <v>80.127145999999996</v>
      </c>
      <c r="I4271" s="52">
        <f t="shared" si="482"/>
        <v>0.73849904147465439</v>
      </c>
      <c r="J4271" s="52">
        <f t="shared" ca="1" si="483"/>
        <v>1</v>
      </c>
      <c r="K4271" s="48">
        <f t="shared" si="478"/>
        <v>80.31</v>
      </c>
      <c r="L4271" s="48">
        <f t="shared" si="479"/>
        <v>80.98</v>
      </c>
      <c r="M4271" s="48">
        <f t="shared" si="480"/>
        <v>79.900000000000006</v>
      </c>
      <c r="N4271" s="48">
        <f t="shared" si="481"/>
        <v>80.13</v>
      </c>
      <c r="O4271" s="49">
        <f t="shared" ca="1" si="484"/>
        <v>6273000</v>
      </c>
    </row>
    <row r="4272" spans="1:15" x14ac:dyDescent="0.25">
      <c r="A4272">
        <v>4257</v>
      </c>
      <c r="B4272" s="93">
        <v>36014</v>
      </c>
      <c r="C4272" s="48">
        <v>109.6875</v>
      </c>
      <c r="D4272" s="48">
        <v>110.59369700000001</v>
      </c>
      <c r="E4272" s="48">
        <v>108.46869700000001</v>
      </c>
      <c r="F4272" s="48">
        <v>109.125</v>
      </c>
      <c r="G4272" s="49">
        <v>12083800</v>
      </c>
      <c r="H4272" s="48">
        <v>80.588707999999997</v>
      </c>
      <c r="I4272" s="52">
        <f t="shared" si="482"/>
        <v>0.73849904238258879</v>
      </c>
      <c r="J4272" s="52">
        <f t="shared" ca="1" si="483"/>
        <v>1</v>
      </c>
      <c r="K4272" s="48">
        <f t="shared" si="478"/>
        <v>81</v>
      </c>
      <c r="L4272" s="48">
        <f t="shared" si="479"/>
        <v>81.67</v>
      </c>
      <c r="M4272" s="48">
        <f t="shared" si="480"/>
        <v>80.099999999999994</v>
      </c>
      <c r="N4272" s="48">
        <f t="shared" si="481"/>
        <v>80.59</v>
      </c>
      <c r="O4272" s="49">
        <f t="shared" ca="1" si="484"/>
        <v>12083800</v>
      </c>
    </row>
    <row r="4273" spans="1:15" x14ac:dyDescent="0.25">
      <c r="A4273">
        <v>4258</v>
      </c>
      <c r="B4273" s="93">
        <v>36013</v>
      </c>
      <c r="C4273" s="48">
        <v>108.125</v>
      </c>
      <c r="D4273" s="48">
        <v>109.5</v>
      </c>
      <c r="E4273" s="48">
        <v>107.5625</v>
      </c>
      <c r="F4273" s="48">
        <v>108.9375</v>
      </c>
      <c r="G4273" s="49">
        <v>13084400</v>
      </c>
      <c r="H4273" s="48">
        <v>80.450239999999994</v>
      </c>
      <c r="I4273" s="52">
        <f t="shared" si="482"/>
        <v>0.73849904761904761</v>
      </c>
      <c r="J4273" s="52">
        <f t="shared" ca="1" si="483"/>
        <v>1</v>
      </c>
      <c r="K4273" s="48">
        <f t="shared" si="478"/>
        <v>79.849999999999994</v>
      </c>
      <c r="L4273" s="48">
        <f t="shared" si="479"/>
        <v>80.87</v>
      </c>
      <c r="M4273" s="48">
        <f t="shared" si="480"/>
        <v>79.430000000000007</v>
      </c>
      <c r="N4273" s="48">
        <f t="shared" si="481"/>
        <v>80.45</v>
      </c>
      <c r="O4273" s="49">
        <f t="shared" ca="1" si="484"/>
        <v>13084400</v>
      </c>
    </row>
    <row r="4274" spans="1:15" x14ac:dyDescent="0.25">
      <c r="A4274">
        <v>4259</v>
      </c>
      <c r="B4274" s="93">
        <v>36012</v>
      </c>
      <c r="C4274" s="48">
        <v>107.9375</v>
      </c>
      <c r="D4274" s="48">
        <v>108.875</v>
      </c>
      <c r="E4274" s="48">
        <v>105.59369700000001</v>
      </c>
      <c r="F4274" s="48">
        <v>108.46869700000001</v>
      </c>
      <c r="G4274" s="49">
        <v>21718400</v>
      </c>
      <c r="H4274" s="48">
        <v>80.104028999999997</v>
      </c>
      <c r="I4274" s="52">
        <f t="shared" si="482"/>
        <v>0.73849904364574415</v>
      </c>
      <c r="J4274" s="52">
        <f t="shared" ca="1" si="483"/>
        <v>1</v>
      </c>
      <c r="K4274" s="48">
        <f t="shared" si="478"/>
        <v>79.709999999999994</v>
      </c>
      <c r="L4274" s="48">
        <f t="shared" si="479"/>
        <v>80.400000000000006</v>
      </c>
      <c r="M4274" s="48">
        <f t="shared" si="480"/>
        <v>77.98</v>
      </c>
      <c r="N4274" s="48">
        <f t="shared" si="481"/>
        <v>80.099999999999994</v>
      </c>
      <c r="O4274" s="49">
        <f t="shared" ca="1" si="484"/>
        <v>21718400</v>
      </c>
    </row>
    <row r="4275" spans="1:15" x14ac:dyDescent="0.25">
      <c r="A4275">
        <v>4260</v>
      </c>
      <c r="B4275" s="93">
        <v>36011</v>
      </c>
      <c r="C4275" s="48">
        <v>112.21869700000001</v>
      </c>
      <c r="D4275" s="48">
        <v>112.21869700000001</v>
      </c>
      <c r="E4275" s="48">
        <v>107</v>
      </c>
      <c r="F4275" s="48">
        <v>107</v>
      </c>
      <c r="G4275" s="49">
        <v>15091600</v>
      </c>
      <c r="H4275" s="48">
        <v>79.019397999999995</v>
      </c>
      <c r="I4275" s="52">
        <f t="shared" si="482"/>
        <v>0.73849904672897193</v>
      </c>
      <c r="J4275" s="52">
        <f t="shared" ca="1" si="483"/>
        <v>1</v>
      </c>
      <c r="K4275" s="48">
        <f t="shared" si="478"/>
        <v>82.87</v>
      </c>
      <c r="L4275" s="48">
        <f t="shared" si="479"/>
        <v>82.87</v>
      </c>
      <c r="M4275" s="48">
        <f t="shared" si="480"/>
        <v>79.02</v>
      </c>
      <c r="N4275" s="48">
        <f t="shared" si="481"/>
        <v>79.02</v>
      </c>
      <c r="O4275" s="49">
        <f t="shared" ca="1" si="484"/>
        <v>15091600</v>
      </c>
    </row>
    <row r="4276" spans="1:15" x14ac:dyDescent="0.25">
      <c r="A4276">
        <v>4261</v>
      </c>
      <c r="B4276" s="93">
        <v>36010</v>
      </c>
      <c r="C4276" s="48">
        <v>111.78119700000001</v>
      </c>
      <c r="D4276" s="48">
        <v>112.42179899999999</v>
      </c>
      <c r="E4276" s="48">
        <v>111.03119700000001</v>
      </c>
      <c r="F4276" s="48">
        <v>111.3125</v>
      </c>
      <c r="G4276" s="49">
        <v>10486500</v>
      </c>
      <c r="H4276" s="48">
        <v>82.204175000000006</v>
      </c>
      <c r="I4276" s="52">
        <f t="shared" si="482"/>
        <v>0.7384990454800674</v>
      </c>
      <c r="J4276" s="52">
        <f t="shared" ca="1" si="483"/>
        <v>1</v>
      </c>
      <c r="K4276" s="48">
        <f t="shared" si="478"/>
        <v>82.55</v>
      </c>
      <c r="L4276" s="48">
        <f t="shared" si="479"/>
        <v>83.02</v>
      </c>
      <c r="M4276" s="48">
        <f t="shared" si="480"/>
        <v>82</v>
      </c>
      <c r="N4276" s="48">
        <f t="shared" si="481"/>
        <v>82.2</v>
      </c>
      <c r="O4276" s="49">
        <f t="shared" ca="1" si="484"/>
        <v>10486500</v>
      </c>
    </row>
    <row r="4277" spans="1:15" x14ac:dyDescent="0.25">
      <c r="A4277">
        <v>4262</v>
      </c>
      <c r="B4277" s="93">
        <v>36007</v>
      </c>
      <c r="C4277" s="48">
        <v>114.34369700000001</v>
      </c>
      <c r="D4277" s="48">
        <v>114.5</v>
      </c>
      <c r="E4277" s="48">
        <v>111.3125</v>
      </c>
      <c r="F4277" s="48">
        <v>111.78119700000001</v>
      </c>
      <c r="G4277" s="49">
        <v>7680500</v>
      </c>
      <c r="H4277" s="48">
        <v>82.550307000000004</v>
      </c>
      <c r="I4277" s="52">
        <f t="shared" si="482"/>
        <v>0.73849904291148361</v>
      </c>
      <c r="J4277" s="52">
        <f t="shared" ca="1" si="483"/>
        <v>1</v>
      </c>
      <c r="K4277" s="48">
        <f t="shared" si="478"/>
        <v>84.44</v>
      </c>
      <c r="L4277" s="48">
        <f t="shared" si="479"/>
        <v>84.56</v>
      </c>
      <c r="M4277" s="48">
        <f t="shared" si="480"/>
        <v>82.2</v>
      </c>
      <c r="N4277" s="48">
        <f t="shared" si="481"/>
        <v>82.55</v>
      </c>
      <c r="O4277" s="49">
        <f t="shared" ca="1" si="484"/>
        <v>7680500</v>
      </c>
    </row>
    <row r="4278" spans="1:15" x14ac:dyDescent="0.25">
      <c r="A4278">
        <v>4263</v>
      </c>
      <c r="B4278" s="93">
        <v>36006</v>
      </c>
      <c r="C4278" s="48">
        <v>113.625</v>
      </c>
      <c r="D4278" s="48">
        <v>114.59369700000001</v>
      </c>
      <c r="E4278" s="48">
        <v>113.40619700000001</v>
      </c>
      <c r="F4278" s="48">
        <v>114.21869700000001</v>
      </c>
      <c r="G4278" s="49">
        <v>6821600</v>
      </c>
      <c r="H4278" s="48">
        <v>84.350397999999998</v>
      </c>
      <c r="I4278" s="52">
        <f t="shared" si="482"/>
        <v>0.73849903925974569</v>
      </c>
      <c r="J4278" s="52">
        <f t="shared" ca="1" si="483"/>
        <v>1</v>
      </c>
      <c r="K4278" s="48">
        <f t="shared" si="478"/>
        <v>83.91</v>
      </c>
      <c r="L4278" s="48">
        <f t="shared" si="479"/>
        <v>84.63</v>
      </c>
      <c r="M4278" s="48">
        <f t="shared" si="480"/>
        <v>83.75</v>
      </c>
      <c r="N4278" s="48">
        <f t="shared" si="481"/>
        <v>84.35</v>
      </c>
      <c r="O4278" s="49">
        <f t="shared" ca="1" si="484"/>
        <v>6821600</v>
      </c>
    </row>
    <row r="4279" spans="1:15" x14ac:dyDescent="0.25">
      <c r="A4279">
        <v>4264</v>
      </c>
      <c r="B4279" s="93">
        <v>36005</v>
      </c>
      <c r="C4279" s="48">
        <v>113.71869700000001</v>
      </c>
      <c r="D4279" s="48">
        <v>114.125</v>
      </c>
      <c r="E4279" s="48">
        <v>112.25</v>
      </c>
      <c r="F4279" s="48">
        <v>112.53119700000001</v>
      </c>
      <c r="G4279" s="49">
        <v>7462400</v>
      </c>
      <c r="H4279" s="48">
        <v>83.104180999999997</v>
      </c>
      <c r="I4279" s="52">
        <f t="shared" si="482"/>
        <v>0.73849904040388015</v>
      </c>
      <c r="J4279" s="52">
        <f t="shared" ca="1" si="483"/>
        <v>1</v>
      </c>
      <c r="K4279" s="48">
        <f t="shared" si="478"/>
        <v>83.98</v>
      </c>
      <c r="L4279" s="48">
        <f t="shared" si="479"/>
        <v>84.28</v>
      </c>
      <c r="M4279" s="48">
        <f t="shared" si="480"/>
        <v>82.9</v>
      </c>
      <c r="N4279" s="48">
        <f t="shared" si="481"/>
        <v>83.1</v>
      </c>
      <c r="O4279" s="49">
        <f t="shared" ca="1" si="484"/>
        <v>7462400</v>
      </c>
    </row>
    <row r="4280" spans="1:15" x14ac:dyDescent="0.25">
      <c r="A4280">
        <v>4265</v>
      </c>
      <c r="B4280" s="93">
        <v>36004</v>
      </c>
      <c r="C4280" s="48">
        <v>114.4375</v>
      </c>
      <c r="D4280" s="48">
        <v>114.65619700000001</v>
      </c>
      <c r="E4280" s="48">
        <v>111.875</v>
      </c>
      <c r="F4280" s="48">
        <v>112.96869700000001</v>
      </c>
      <c r="G4280" s="49">
        <v>13693000</v>
      </c>
      <c r="H4280" s="48">
        <v>83.427274999999995</v>
      </c>
      <c r="I4280" s="52">
        <f t="shared" si="482"/>
        <v>0.73849904633316243</v>
      </c>
      <c r="J4280" s="52">
        <f t="shared" ca="1" si="483"/>
        <v>1</v>
      </c>
      <c r="K4280" s="48">
        <f t="shared" si="478"/>
        <v>84.51</v>
      </c>
      <c r="L4280" s="48">
        <f t="shared" si="479"/>
        <v>84.67</v>
      </c>
      <c r="M4280" s="48">
        <f t="shared" si="480"/>
        <v>82.62</v>
      </c>
      <c r="N4280" s="48">
        <f t="shared" si="481"/>
        <v>83.43</v>
      </c>
      <c r="O4280" s="49">
        <f t="shared" ca="1" si="484"/>
        <v>13693000</v>
      </c>
    </row>
    <row r="4281" spans="1:15" x14ac:dyDescent="0.25">
      <c r="A4281">
        <v>4266</v>
      </c>
      <c r="B4281" s="93">
        <v>36003</v>
      </c>
      <c r="C4281" s="48">
        <v>113.625</v>
      </c>
      <c r="D4281" s="48">
        <v>115</v>
      </c>
      <c r="E4281" s="48">
        <v>112.84369700000001</v>
      </c>
      <c r="F4281" s="48">
        <v>114.90619700000001</v>
      </c>
      <c r="G4281" s="49">
        <v>9600000</v>
      </c>
      <c r="H4281" s="48">
        <v>84.858115999999995</v>
      </c>
      <c r="I4281" s="52">
        <f t="shared" si="482"/>
        <v>0.73849903848092713</v>
      </c>
      <c r="J4281" s="52">
        <f t="shared" ca="1" si="483"/>
        <v>1</v>
      </c>
      <c r="K4281" s="48">
        <f t="shared" si="478"/>
        <v>83.91</v>
      </c>
      <c r="L4281" s="48">
        <f t="shared" si="479"/>
        <v>84.93</v>
      </c>
      <c r="M4281" s="48">
        <f t="shared" si="480"/>
        <v>83.33</v>
      </c>
      <c r="N4281" s="48">
        <f t="shared" si="481"/>
        <v>84.86</v>
      </c>
      <c r="O4281" s="49">
        <f t="shared" ca="1" si="484"/>
        <v>9600000</v>
      </c>
    </row>
    <row r="4282" spans="1:15" x14ac:dyDescent="0.25">
      <c r="A4282">
        <v>4267</v>
      </c>
      <c r="B4282" s="93">
        <v>36000</v>
      </c>
      <c r="C4282" s="48">
        <v>114.96869700000001</v>
      </c>
      <c r="D4282" s="48">
        <v>115.09369700000001</v>
      </c>
      <c r="E4282" s="48">
        <v>112.875</v>
      </c>
      <c r="F4282" s="48">
        <v>114.09369700000001</v>
      </c>
      <c r="G4282" s="49">
        <v>11540500</v>
      </c>
      <c r="H4282" s="48">
        <v>84.258086000000006</v>
      </c>
      <c r="I4282" s="52">
        <f t="shared" si="482"/>
        <v>0.73849904258953059</v>
      </c>
      <c r="J4282" s="52">
        <f t="shared" ca="1" si="483"/>
        <v>1</v>
      </c>
      <c r="K4282" s="48">
        <f t="shared" si="478"/>
        <v>84.9</v>
      </c>
      <c r="L4282" s="48">
        <f t="shared" si="479"/>
        <v>85</v>
      </c>
      <c r="M4282" s="48">
        <f t="shared" si="480"/>
        <v>83.36</v>
      </c>
      <c r="N4282" s="48">
        <f t="shared" si="481"/>
        <v>84.26</v>
      </c>
      <c r="O4282" s="49">
        <f t="shared" ca="1" si="484"/>
        <v>11540500</v>
      </c>
    </row>
    <row r="4283" spans="1:15" x14ac:dyDescent="0.25">
      <c r="A4283">
        <v>4268</v>
      </c>
      <c r="B4283" s="93">
        <v>35999</v>
      </c>
      <c r="C4283" s="48">
        <v>116.3125</v>
      </c>
      <c r="D4283" s="48">
        <v>116.59369700000001</v>
      </c>
      <c r="E4283" s="48">
        <v>113.90619700000001</v>
      </c>
      <c r="F4283" s="48">
        <v>114.1875</v>
      </c>
      <c r="G4283" s="49">
        <v>15110900</v>
      </c>
      <c r="H4283" s="48">
        <v>84.327359999999999</v>
      </c>
      <c r="I4283" s="52">
        <f t="shared" si="482"/>
        <v>0.73849904761904761</v>
      </c>
      <c r="J4283" s="52">
        <f t="shared" ca="1" si="483"/>
        <v>1</v>
      </c>
      <c r="K4283" s="48">
        <f t="shared" si="478"/>
        <v>85.9</v>
      </c>
      <c r="L4283" s="48">
        <f t="shared" si="479"/>
        <v>86.1</v>
      </c>
      <c r="M4283" s="48">
        <f t="shared" si="480"/>
        <v>84.12</v>
      </c>
      <c r="N4283" s="48">
        <f t="shared" si="481"/>
        <v>84.33</v>
      </c>
      <c r="O4283" s="49">
        <f t="shared" ca="1" si="484"/>
        <v>15110900</v>
      </c>
    </row>
    <row r="4284" spans="1:15" x14ac:dyDescent="0.25">
      <c r="A4284">
        <v>4269</v>
      </c>
      <c r="B4284" s="93">
        <v>35998</v>
      </c>
      <c r="C4284" s="48">
        <v>116.34369700000001</v>
      </c>
      <c r="D4284" s="48">
        <v>116.98429899999999</v>
      </c>
      <c r="E4284" s="48">
        <v>115.53119700000001</v>
      </c>
      <c r="F4284" s="48">
        <v>116.5</v>
      </c>
      <c r="G4284" s="49">
        <v>10417300</v>
      </c>
      <c r="H4284" s="48">
        <v>86.035139000000001</v>
      </c>
      <c r="I4284" s="52">
        <f t="shared" si="482"/>
        <v>0.73849904721030046</v>
      </c>
      <c r="J4284" s="52">
        <f t="shared" ca="1" si="483"/>
        <v>1</v>
      </c>
      <c r="K4284" s="48">
        <f t="shared" si="478"/>
        <v>85.92</v>
      </c>
      <c r="L4284" s="48">
        <f t="shared" si="479"/>
        <v>86.39</v>
      </c>
      <c r="M4284" s="48">
        <f t="shared" si="480"/>
        <v>85.32</v>
      </c>
      <c r="N4284" s="48">
        <f t="shared" si="481"/>
        <v>86.04</v>
      </c>
      <c r="O4284" s="49">
        <f t="shared" ca="1" si="484"/>
        <v>10417300</v>
      </c>
    </row>
    <row r="4285" spans="1:15" x14ac:dyDescent="0.25">
      <c r="A4285">
        <v>4270</v>
      </c>
      <c r="B4285" s="93">
        <v>35997</v>
      </c>
      <c r="C4285" s="48">
        <v>119</v>
      </c>
      <c r="D4285" s="48">
        <v>119</v>
      </c>
      <c r="E4285" s="48">
        <v>116.28119700000001</v>
      </c>
      <c r="F4285" s="48">
        <v>116.5</v>
      </c>
      <c r="G4285" s="49">
        <v>5518600</v>
      </c>
      <c r="H4285" s="48">
        <v>86.035139000000001</v>
      </c>
      <c r="I4285" s="52">
        <f t="shared" si="482"/>
        <v>0.73849904721030046</v>
      </c>
      <c r="J4285" s="52">
        <f t="shared" ca="1" si="483"/>
        <v>1</v>
      </c>
      <c r="K4285" s="48">
        <f t="shared" si="478"/>
        <v>87.88</v>
      </c>
      <c r="L4285" s="48">
        <f t="shared" si="479"/>
        <v>87.88</v>
      </c>
      <c r="M4285" s="48">
        <f t="shared" si="480"/>
        <v>85.87</v>
      </c>
      <c r="N4285" s="48">
        <f t="shared" si="481"/>
        <v>86.04</v>
      </c>
      <c r="O4285" s="49">
        <f t="shared" ca="1" si="484"/>
        <v>5518600</v>
      </c>
    </row>
    <row r="4286" spans="1:15" x14ac:dyDescent="0.25">
      <c r="A4286">
        <v>4271</v>
      </c>
      <c r="B4286" s="93">
        <v>35996</v>
      </c>
      <c r="C4286" s="48">
        <v>118.75</v>
      </c>
      <c r="D4286" s="48">
        <v>119.23429899999999</v>
      </c>
      <c r="E4286" s="48">
        <v>117.9375</v>
      </c>
      <c r="F4286" s="48">
        <v>118.5625</v>
      </c>
      <c r="G4286" s="49">
        <v>2338400</v>
      </c>
      <c r="H4286" s="48">
        <v>87.558293000000006</v>
      </c>
      <c r="I4286" s="52">
        <f t="shared" si="482"/>
        <v>0.73849904480759099</v>
      </c>
      <c r="J4286" s="52">
        <f t="shared" ca="1" si="483"/>
        <v>1</v>
      </c>
      <c r="K4286" s="48">
        <f t="shared" si="478"/>
        <v>87.7</v>
      </c>
      <c r="L4286" s="48">
        <f t="shared" si="479"/>
        <v>88.05</v>
      </c>
      <c r="M4286" s="48">
        <f t="shared" si="480"/>
        <v>87.1</v>
      </c>
      <c r="N4286" s="48">
        <f t="shared" si="481"/>
        <v>87.56</v>
      </c>
      <c r="O4286" s="49">
        <f t="shared" ca="1" si="484"/>
        <v>2338400</v>
      </c>
    </row>
    <row r="4287" spans="1:15" x14ac:dyDescent="0.25">
      <c r="A4287">
        <v>4272</v>
      </c>
      <c r="B4287" s="93">
        <v>35993</v>
      </c>
      <c r="C4287" s="48">
        <v>118.625</v>
      </c>
      <c r="D4287" s="48">
        <v>119</v>
      </c>
      <c r="E4287" s="48">
        <v>118.3125</v>
      </c>
      <c r="F4287" s="48">
        <v>118.5625</v>
      </c>
      <c r="G4287" s="49">
        <v>3539500</v>
      </c>
      <c r="H4287" s="48">
        <v>87.558293000000006</v>
      </c>
      <c r="I4287" s="52">
        <f t="shared" si="482"/>
        <v>0.73849904480759099</v>
      </c>
      <c r="J4287" s="52">
        <f t="shared" ca="1" si="483"/>
        <v>1</v>
      </c>
      <c r="K4287" s="48">
        <f t="shared" si="478"/>
        <v>87.6</v>
      </c>
      <c r="L4287" s="48">
        <f t="shared" si="479"/>
        <v>87.88</v>
      </c>
      <c r="M4287" s="48">
        <f t="shared" si="480"/>
        <v>87.37</v>
      </c>
      <c r="N4287" s="48">
        <f t="shared" si="481"/>
        <v>87.56</v>
      </c>
      <c r="O4287" s="49">
        <f t="shared" ca="1" si="484"/>
        <v>3539500</v>
      </c>
    </row>
    <row r="4288" spans="1:15" x14ac:dyDescent="0.25">
      <c r="A4288">
        <v>4273</v>
      </c>
      <c r="B4288" s="93">
        <v>35992</v>
      </c>
      <c r="C4288" s="48">
        <v>117.6875</v>
      </c>
      <c r="D4288" s="48">
        <v>118.59369700000001</v>
      </c>
      <c r="E4288" s="48">
        <v>117.0625</v>
      </c>
      <c r="F4288" s="48">
        <v>118.40619700000001</v>
      </c>
      <c r="G4288" s="49">
        <v>6315600</v>
      </c>
      <c r="H4288" s="48">
        <v>87.442863000000003</v>
      </c>
      <c r="I4288" s="52">
        <f t="shared" si="482"/>
        <v>0.73849904156621127</v>
      </c>
      <c r="J4288" s="52">
        <f t="shared" ca="1" si="483"/>
        <v>1</v>
      </c>
      <c r="K4288" s="48">
        <f t="shared" si="478"/>
        <v>86.91</v>
      </c>
      <c r="L4288" s="48">
        <f t="shared" si="479"/>
        <v>87.58</v>
      </c>
      <c r="M4288" s="48">
        <f t="shared" si="480"/>
        <v>86.45</v>
      </c>
      <c r="N4288" s="48">
        <f t="shared" si="481"/>
        <v>87.44</v>
      </c>
      <c r="O4288" s="49">
        <f t="shared" ca="1" si="484"/>
        <v>6315600</v>
      </c>
    </row>
    <row r="4289" spans="1:15" x14ac:dyDescent="0.25">
      <c r="A4289">
        <v>4274</v>
      </c>
      <c r="B4289" s="93">
        <v>35991</v>
      </c>
      <c r="C4289" s="48">
        <v>118.0625</v>
      </c>
      <c r="D4289" s="48">
        <v>118.28119700000001</v>
      </c>
      <c r="E4289" s="48">
        <v>117.53119700000001</v>
      </c>
      <c r="F4289" s="48">
        <v>117.59369700000001</v>
      </c>
      <c r="G4289" s="49">
        <v>4977500</v>
      </c>
      <c r="H4289" s="48">
        <v>86.842832999999999</v>
      </c>
      <c r="I4289" s="52">
        <f t="shared" si="482"/>
        <v>0.7384990455738456</v>
      </c>
      <c r="J4289" s="52">
        <f t="shared" ca="1" si="483"/>
        <v>1</v>
      </c>
      <c r="K4289" s="48">
        <f t="shared" si="478"/>
        <v>87.19</v>
      </c>
      <c r="L4289" s="48">
        <f t="shared" si="479"/>
        <v>87.35</v>
      </c>
      <c r="M4289" s="48">
        <f t="shared" si="480"/>
        <v>86.8</v>
      </c>
      <c r="N4289" s="48">
        <f t="shared" si="481"/>
        <v>86.84</v>
      </c>
      <c r="O4289" s="49">
        <f t="shared" ca="1" si="484"/>
        <v>4977500</v>
      </c>
    </row>
    <row r="4290" spans="1:15" x14ac:dyDescent="0.25">
      <c r="A4290">
        <v>4275</v>
      </c>
      <c r="B4290" s="93">
        <v>35990</v>
      </c>
      <c r="C4290" s="48">
        <v>116.9375</v>
      </c>
      <c r="D4290" s="48">
        <v>118.15619700000001</v>
      </c>
      <c r="E4290" s="48">
        <v>116.9375</v>
      </c>
      <c r="F4290" s="48">
        <v>117.8125</v>
      </c>
      <c r="G4290" s="49">
        <v>6983600</v>
      </c>
      <c r="H4290" s="48">
        <v>87.004418999999999</v>
      </c>
      <c r="I4290" s="52">
        <f t="shared" si="482"/>
        <v>0.73849904721485415</v>
      </c>
      <c r="J4290" s="52">
        <f t="shared" ca="1" si="483"/>
        <v>1</v>
      </c>
      <c r="K4290" s="48">
        <f t="shared" si="478"/>
        <v>86.36</v>
      </c>
      <c r="L4290" s="48">
        <f t="shared" si="479"/>
        <v>87.26</v>
      </c>
      <c r="M4290" s="48">
        <f t="shared" si="480"/>
        <v>86.36</v>
      </c>
      <c r="N4290" s="48">
        <f t="shared" si="481"/>
        <v>87</v>
      </c>
      <c r="O4290" s="49">
        <f t="shared" ca="1" si="484"/>
        <v>6983600</v>
      </c>
    </row>
    <row r="4291" spans="1:15" x14ac:dyDescent="0.25">
      <c r="A4291">
        <v>4276</v>
      </c>
      <c r="B4291" s="93">
        <v>35989</v>
      </c>
      <c r="C4291" s="48">
        <v>116.5625</v>
      </c>
      <c r="D4291" s="48">
        <v>116.84369700000001</v>
      </c>
      <c r="E4291" s="48">
        <v>116.0625</v>
      </c>
      <c r="F4291" s="48">
        <v>116.5</v>
      </c>
      <c r="G4291" s="49">
        <v>6555100</v>
      </c>
      <c r="H4291" s="48">
        <v>86.035139000000001</v>
      </c>
      <c r="I4291" s="52">
        <f t="shared" si="482"/>
        <v>0.73849904721030046</v>
      </c>
      <c r="J4291" s="52">
        <f t="shared" ca="1" si="483"/>
        <v>1</v>
      </c>
      <c r="K4291" s="48">
        <f t="shared" si="478"/>
        <v>86.08</v>
      </c>
      <c r="L4291" s="48">
        <f t="shared" si="479"/>
        <v>86.29</v>
      </c>
      <c r="M4291" s="48">
        <f t="shared" si="480"/>
        <v>85.71</v>
      </c>
      <c r="N4291" s="48">
        <f t="shared" si="481"/>
        <v>86.04</v>
      </c>
      <c r="O4291" s="49">
        <f t="shared" ca="1" si="484"/>
        <v>6555100</v>
      </c>
    </row>
    <row r="4292" spans="1:15" x14ac:dyDescent="0.25">
      <c r="A4292">
        <v>4277</v>
      </c>
      <c r="B4292" s="93">
        <v>35986</v>
      </c>
      <c r="C4292" s="48">
        <v>116.03119700000001</v>
      </c>
      <c r="D4292" s="48">
        <v>116.9375</v>
      </c>
      <c r="E4292" s="48">
        <v>115.0625</v>
      </c>
      <c r="F4292" s="48">
        <v>116.46869700000001</v>
      </c>
      <c r="G4292" s="49">
        <v>7849700</v>
      </c>
      <c r="H4292" s="48">
        <v>86.012021000000004</v>
      </c>
      <c r="I4292" s="52">
        <f t="shared" si="482"/>
        <v>0.73849904064780603</v>
      </c>
      <c r="J4292" s="52">
        <f t="shared" ca="1" si="483"/>
        <v>1</v>
      </c>
      <c r="K4292" s="48">
        <f t="shared" si="478"/>
        <v>85.69</v>
      </c>
      <c r="L4292" s="48">
        <f t="shared" si="479"/>
        <v>86.36</v>
      </c>
      <c r="M4292" s="48">
        <f t="shared" si="480"/>
        <v>84.97</v>
      </c>
      <c r="N4292" s="48">
        <f t="shared" si="481"/>
        <v>86.01</v>
      </c>
      <c r="O4292" s="49">
        <f t="shared" ca="1" si="484"/>
        <v>7849700</v>
      </c>
    </row>
    <row r="4293" spans="1:15" x14ac:dyDescent="0.25">
      <c r="A4293">
        <v>4278</v>
      </c>
      <c r="B4293" s="93">
        <v>35985</v>
      </c>
      <c r="C4293" s="48">
        <v>116.28119700000001</v>
      </c>
      <c r="D4293" s="48">
        <v>116.71869700000001</v>
      </c>
      <c r="E4293" s="48">
        <v>115.625</v>
      </c>
      <c r="F4293" s="48">
        <v>115.84369700000001</v>
      </c>
      <c r="G4293" s="49">
        <v>6942500</v>
      </c>
      <c r="H4293" s="48">
        <v>85.550459000000004</v>
      </c>
      <c r="I4293" s="52">
        <f t="shared" si="482"/>
        <v>0.73849903978806886</v>
      </c>
      <c r="J4293" s="52">
        <f t="shared" ca="1" si="483"/>
        <v>1</v>
      </c>
      <c r="K4293" s="48">
        <f t="shared" si="478"/>
        <v>85.87</v>
      </c>
      <c r="L4293" s="48">
        <f t="shared" si="479"/>
        <v>86.2</v>
      </c>
      <c r="M4293" s="48">
        <f t="shared" si="480"/>
        <v>85.39</v>
      </c>
      <c r="N4293" s="48">
        <f t="shared" si="481"/>
        <v>85.55</v>
      </c>
      <c r="O4293" s="49">
        <f t="shared" ca="1" si="484"/>
        <v>6942500</v>
      </c>
    </row>
    <row r="4294" spans="1:15" x14ac:dyDescent="0.25">
      <c r="A4294">
        <v>4279</v>
      </c>
      <c r="B4294" s="93">
        <v>35984</v>
      </c>
      <c r="C4294" s="48">
        <v>115.875</v>
      </c>
      <c r="D4294" s="48">
        <v>116.9375</v>
      </c>
      <c r="E4294" s="48">
        <v>115.75</v>
      </c>
      <c r="F4294" s="48">
        <v>116.625</v>
      </c>
      <c r="G4294" s="49">
        <v>6875000</v>
      </c>
      <c r="H4294" s="48">
        <v>86.127450999999994</v>
      </c>
      <c r="I4294" s="52">
        <f t="shared" si="482"/>
        <v>0.7384990439442658</v>
      </c>
      <c r="J4294" s="52">
        <f t="shared" ca="1" si="483"/>
        <v>1</v>
      </c>
      <c r="K4294" s="48">
        <f t="shared" si="478"/>
        <v>85.57</v>
      </c>
      <c r="L4294" s="48">
        <f t="shared" si="479"/>
        <v>86.36</v>
      </c>
      <c r="M4294" s="48">
        <f t="shared" si="480"/>
        <v>85.48</v>
      </c>
      <c r="N4294" s="48">
        <f t="shared" si="481"/>
        <v>86.13</v>
      </c>
      <c r="O4294" s="49">
        <f t="shared" ca="1" si="484"/>
        <v>6875000</v>
      </c>
    </row>
    <row r="4295" spans="1:15" x14ac:dyDescent="0.25">
      <c r="A4295">
        <v>4280</v>
      </c>
      <c r="B4295" s="93">
        <v>35983</v>
      </c>
      <c r="C4295" s="48">
        <v>115.98429899999999</v>
      </c>
      <c r="D4295" s="48">
        <v>116.125</v>
      </c>
      <c r="E4295" s="48">
        <v>115.28119700000001</v>
      </c>
      <c r="F4295" s="48">
        <v>115.78119700000001</v>
      </c>
      <c r="G4295" s="49">
        <v>4920700</v>
      </c>
      <c r="H4295" s="48">
        <v>85.504302999999993</v>
      </c>
      <c r="I4295" s="52">
        <f t="shared" si="482"/>
        <v>0.73849904142898082</v>
      </c>
      <c r="J4295" s="52">
        <f t="shared" ca="1" si="483"/>
        <v>1</v>
      </c>
      <c r="K4295" s="48">
        <f t="shared" si="478"/>
        <v>85.65</v>
      </c>
      <c r="L4295" s="48">
        <f t="shared" si="479"/>
        <v>85.76</v>
      </c>
      <c r="M4295" s="48">
        <f t="shared" si="480"/>
        <v>85.14</v>
      </c>
      <c r="N4295" s="48">
        <f t="shared" si="481"/>
        <v>85.5</v>
      </c>
      <c r="O4295" s="49">
        <f t="shared" ca="1" si="484"/>
        <v>4920700</v>
      </c>
    </row>
    <row r="4296" spans="1:15" x14ac:dyDescent="0.25">
      <c r="A4296">
        <v>4281</v>
      </c>
      <c r="B4296" s="93">
        <v>35982</v>
      </c>
      <c r="C4296" s="48">
        <v>114.78119700000001</v>
      </c>
      <c r="D4296" s="48">
        <v>116</v>
      </c>
      <c r="E4296" s="48">
        <v>114.5625</v>
      </c>
      <c r="F4296" s="48">
        <v>116</v>
      </c>
      <c r="G4296" s="49">
        <v>3144400</v>
      </c>
      <c r="H4296" s="48">
        <v>85.665889000000007</v>
      </c>
      <c r="I4296" s="52">
        <f t="shared" si="482"/>
        <v>0.73849904310344838</v>
      </c>
      <c r="J4296" s="52">
        <f t="shared" ca="1" si="483"/>
        <v>1</v>
      </c>
      <c r="K4296" s="48">
        <f t="shared" si="478"/>
        <v>84.77</v>
      </c>
      <c r="L4296" s="48">
        <f t="shared" si="479"/>
        <v>85.67</v>
      </c>
      <c r="M4296" s="48">
        <f t="shared" si="480"/>
        <v>84.6</v>
      </c>
      <c r="N4296" s="48">
        <f t="shared" si="481"/>
        <v>85.67</v>
      </c>
      <c r="O4296" s="49">
        <f t="shared" ca="1" si="484"/>
        <v>3144400</v>
      </c>
    </row>
    <row r="4297" spans="1:15" x14ac:dyDescent="0.25">
      <c r="A4297">
        <v>4282</v>
      </c>
      <c r="B4297" s="93">
        <v>35978</v>
      </c>
      <c r="C4297" s="48">
        <v>114.71869700000001</v>
      </c>
      <c r="D4297" s="48">
        <v>114.875</v>
      </c>
      <c r="E4297" s="48">
        <v>114.25</v>
      </c>
      <c r="F4297" s="48">
        <v>114.84369700000001</v>
      </c>
      <c r="G4297" s="49">
        <v>3503900</v>
      </c>
      <c r="H4297" s="48">
        <v>84.811959999999999</v>
      </c>
      <c r="I4297" s="52">
        <f t="shared" si="482"/>
        <v>0.73849904013452294</v>
      </c>
      <c r="J4297" s="52">
        <f t="shared" ca="1" si="483"/>
        <v>1</v>
      </c>
      <c r="K4297" s="48">
        <f t="shared" si="478"/>
        <v>84.72</v>
      </c>
      <c r="L4297" s="48">
        <f t="shared" si="479"/>
        <v>84.84</v>
      </c>
      <c r="M4297" s="48">
        <f t="shared" si="480"/>
        <v>84.37</v>
      </c>
      <c r="N4297" s="48">
        <f t="shared" si="481"/>
        <v>84.81</v>
      </c>
      <c r="O4297" s="49">
        <f t="shared" ca="1" si="484"/>
        <v>3503900</v>
      </c>
    </row>
    <row r="4298" spans="1:15" x14ac:dyDescent="0.25">
      <c r="A4298">
        <v>4283</v>
      </c>
      <c r="B4298" s="93">
        <v>35977</v>
      </c>
      <c r="C4298" s="48">
        <v>114.0625</v>
      </c>
      <c r="D4298" s="48">
        <v>114.9375</v>
      </c>
      <c r="E4298" s="48">
        <v>113.625</v>
      </c>
      <c r="F4298" s="48">
        <v>114.625</v>
      </c>
      <c r="G4298" s="49">
        <v>3489500</v>
      </c>
      <c r="H4298" s="48">
        <v>84.650452999999999</v>
      </c>
      <c r="I4298" s="52">
        <f t="shared" si="482"/>
        <v>0.73849904471101413</v>
      </c>
      <c r="J4298" s="52">
        <f t="shared" ca="1" si="483"/>
        <v>1</v>
      </c>
      <c r="K4298" s="48">
        <f t="shared" si="478"/>
        <v>84.24</v>
      </c>
      <c r="L4298" s="48">
        <f t="shared" si="479"/>
        <v>84.88</v>
      </c>
      <c r="M4298" s="48">
        <f t="shared" si="480"/>
        <v>83.91</v>
      </c>
      <c r="N4298" s="48">
        <f t="shared" si="481"/>
        <v>84.65</v>
      </c>
      <c r="O4298" s="49">
        <f t="shared" ca="1" si="484"/>
        <v>3489500</v>
      </c>
    </row>
    <row r="4299" spans="1:15" x14ac:dyDescent="0.25">
      <c r="A4299">
        <v>4284</v>
      </c>
      <c r="B4299" s="93">
        <v>35976</v>
      </c>
      <c r="C4299" s="48">
        <v>113.90619700000001</v>
      </c>
      <c r="D4299" s="48">
        <v>114.1875</v>
      </c>
      <c r="E4299" s="48">
        <v>113.0625</v>
      </c>
      <c r="F4299" s="48">
        <v>113.3125</v>
      </c>
      <c r="G4299" s="49">
        <v>4284800</v>
      </c>
      <c r="H4299" s="48">
        <v>83.681173000000001</v>
      </c>
      <c r="I4299" s="52">
        <f t="shared" si="482"/>
        <v>0.73849904467733041</v>
      </c>
      <c r="J4299" s="52">
        <f t="shared" ca="1" si="483"/>
        <v>1</v>
      </c>
      <c r="K4299" s="48">
        <f t="shared" si="478"/>
        <v>84.12</v>
      </c>
      <c r="L4299" s="48">
        <f t="shared" si="479"/>
        <v>84.33</v>
      </c>
      <c r="M4299" s="48">
        <f t="shared" si="480"/>
        <v>83.5</v>
      </c>
      <c r="N4299" s="48">
        <f t="shared" si="481"/>
        <v>83.68</v>
      </c>
      <c r="O4299" s="49">
        <f t="shared" ca="1" si="484"/>
        <v>4284800</v>
      </c>
    </row>
    <row r="4300" spans="1:15" x14ac:dyDescent="0.25">
      <c r="A4300">
        <v>4285</v>
      </c>
      <c r="B4300" s="93">
        <v>35975</v>
      </c>
      <c r="C4300" s="48">
        <v>114.25</v>
      </c>
      <c r="D4300" s="48">
        <v>114.6875</v>
      </c>
      <c r="E4300" s="48">
        <v>113.79679899999999</v>
      </c>
      <c r="F4300" s="48">
        <v>114.09369700000001</v>
      </c>
      <c r="G4300" s="49">
        <v>5953400</v>
      </c>
      <c r="H4300" s="48">
        <v>84.258086000000006</v>
      </c>
      <c r="I4300" s="52">
        <f t="shared" si="482"/>
        <v>0.73849904258953059</v>
      </c>
      <c r="J4300" s="52">
        <f t="shared" ca="1" si="483"/>
        <v>1</v>
      </c>
      <c r="K4300" s="48">
        <f t="shared" si="478"/>
        <v>84.37</v>
      </c>
      <c r="L4300" s="48">
        <f t="shared" si="479"/>
        <v>84.7</v>
      </c>
      <c r="M4300" s="48">
        <f t="shared" si="480"/>
        <v>84.04</v>
      </c>
      <c r="N4300" s="48">
        <f t="shared" si="481"/>
        <v>84.26</v>
      </c>
      <c r="O4300" s="49">
        <f t="shared" ca="1" si="484"/>
        <v>5953400</v>
      </c>
    </row>
    <row r="4301" spans="1:15" x14ac:dyDescent="0.25">
      <c r="A4301">
        <v>4286</v>
      </c>
      <c r="B4301" s="93">
        <v>35972</v>
      </c>
      <c r="C4301" s="48">
        <v>113.3125</v>
      </c>
      <c r="D4301" s="48">
        <v>113.84369700000001</v>
      </c>
      <c r="E4301" s="48">
        <v>113.125</v>
      </c>
      <c r="F4301" s="48">
        <v>113.6875</v>
      </c>
      <c r="G4301" s="49">
        <v>4833100</v>
      </c>
      <c r="H4301" s="48">
        <v>83.958110000000005</v>
      </c>
      <c r="I4301" s="52">
        <f t="shared" si="482"/>
        <v>0.73849904343045636</v>
      </c>
      <c r="J4301" s="52">
        <f t="shared" ca="1" si="483"/>
        <v>1</v>
      </c>
      <c r="K4301" s="48">
        <f t="shared" si="478"/>
        <v>83.68</v>
      </c>
      <c r="L4301" s="48">
        <f t="shared" si="479"/>
        <v>84.07</v>
      </c>
      <c r="M4301" s="48">
        <f t="shared" si="480"/>
        <v>83.54</v>
      </c>
      <c r="N4301" s="48">
        <f t="shared" si="481"/>
        <v>83.96</v>
      </c>
      <c r="O4301" s="49">
        <f t="shared" ca="1" si="484"/>
        <v>4833100</v>
      </c>
    </row>
    <row r="4302" spans="1:15" x14ac:dyDescent="0.25">
      <c r="A4302">
        <v>4287</v>
      </c>
      <c r="B4302" s="93">
        <v>35971</v>
      </c>
      <c r="C4302" s="48">
        <v>113.90619700000001</v>
      </c>
      <c r="D4302" s="48">
        <v>114.4375</v>
      </c>
      <c r="E4302" s="48">
        <v>112.8125</v>
      </c>
      <c r="F4302" s="48">
        <v>113.21869700000001</v>
      </c>
      <c r="G4302" s="49">
        <v>5854800</v>
      </c>
      <c r="H4302" s="48">
        <v>83.611898999999994</v>
      </c>
      <c r="I4302" s="52">
        <f t="shared" si="482"/>
        <v>0.73849903960650587</v>
      </c>
      <c r="J4302" s="52">
        <f t="shared" ca="1" si="483"/>
        <v>1</v>
      </c>
      <c r="K4302" s="48">
        <f t="shared" si="478"/>
        <v>84.12</v>
      </c>
      <c r="L4302" s="48">
        <f t="shared" si="479"/>
        <v>84.51</v>
      </c>
      <c r="M4302" s="48">
        <f t="shared" si="480"/>
        <v>83.31</v>
      </c>
      <c r="N4302" s="48">
        <f t="shared" si="481"/>
        <v>83.61</v>
      </c>
      <c r="O4302" s="49">
        <f t="shared" ca="1" si="484"/>
        <v>5854800</v>
      </c>
    </row>
    <row r="4303" spans="1:15" x14ac:dyDescent="0.25">
      <c r="A4303">
        <v>4288</v>
      </c>
      <c r="B4303" s="93">
        <v>35970</v>
      </c>
      <c r="C4303" s="48">
        <v>112.15619700000001</v>
      </c>
      <c r="D4303" s="48">
        <v>113.6875</v>
      </c>
      <c r="E4303" s="48">
        <v>111.60929899999999</v>
      </c>
      <c r="F4303" s="48">
        <v>113.40619700000001</v>
      </c>
      <c r="G4303" s="49">
        <v>8291900</v>
      </c>
      <c r="H4303" s="48">
        <v>83.750367999999995</v>
      </c>
      <c r="I4303" s="52">
        <f t="shared" si="482"/>
        <v>0.73849904339883643</v>
      </c>
      <c r="J4303" s="52">
        <f t="shared" ca="1" si="483"/>
        <v>1</v>
      </c>
      <c r="K4303" s="48">
        <f t="shared" si="478"/>
        <v>82.83</v>
      </c>
      <c r="L4303" s="48">
        <f t="shared" si="479"/>
        <v>83.96</v>
      </c>
      <c r="M4303" s="48">
        <f t="shared" si="480"/>
        <v>82.42</v>
      </c>
      <c r="N4303" s="48">
        <f t="shared" si="481"/>
        <v>83.75</v>
      </c>
      <c r="O4303" s="49">
        <f t="shared" ca="1" si="484"/>
        <v>8291900</v>
      </c>
    </row>
    <row r="4304" spans="1:15" x14ac:dyDescent="0.25">
      <c r="A4304">
        <v>4289</v>
      </c>
      <c r="B4304" s="93">
        <v>35969</v>
      </c>
      <c r="C4304" s="48">
        <v>111.09369700000001</v>
      </c>
      <c r="D4304" s="48">
        <v>112.0625</v>
      </c>
      <c r="E4304" s="48">
        <v>111</v>
      </c>
      <c r="F4304" s="48">
        <v>111.90619700000001</v>
      </c>
      <c r="G4304" s="49">
        <v>5004600</v>
      </c>
      <c r="H4304" s="48">
        <v>82.642618999999996</v>
      </c>
      <c r="I4304" s="52">
        <f t="shared" si="482"/>
        <v>0.73849903951253026</v>
      </c>
      <c r="J4304" s="52">
        <f t="shared" ca="1" si="483"/>
        <v>1</v>
      </c>
      <c r="K4304" s="48">
        <f t="shared" ref="K4304:K4367" si="485">ROUND($I4304*C4304,2)</f>
        <v>82.04</v>
      </c>
      <c r="L4304" s="48">
        <f t="shared" ref="L4304:L4367" si="486">ROUND($I4304*D4304,2)</f>
        <v>82.76</v>
      </c>
      <c r="M4304" s="48">
        <f t="shared" ref="M4304:M4367" si="487">ROUND($I4304*E4304,2)</f>
        <v>81.97</v>
      </c>
      <c r="N4304" s="48">
        <f t="shared" ref="N4304:N4367" si="488">ROUND($I4304*F4304,2)</f>
        <v>82.64</v>
      </c>
      <c r="O4304" s="49">
        <f t="shared" ca="1" si="484"/>
        <v>5004600</v>
      </c>
    </row>
    <row r="4305" spans="1:15" x14ac:dyDescent="0.25">
      <c r="A4305">
        <v>4290</v>
      </c>
      <c r="B4305" s="93">
        <v>35968</v>
      </c>
      <c r="C4305" s="48">
        <v>110.25</v>
      </c>
      <c r="D4305" s="48">
        <v>111.0625</v>
      </c>
      <c r="E4305" s="48">
        <v>110.0625</v>
      </c>
      <c r="F4305" s="48">
        <v>110.59369700000001</v>
      </c>
      <c r="G4305" s="49">
        <v>5438300</v>
      </c>
      <c r="H4305" s="48">
        <v>81.673338999999999</v>
      </c>
      <c r="I4305" s="52">
        <f t="shared" si="482"/>
        <v>0.738499039416324</v>
      </c>
      <c r="J4305" s="52">
        <f t="shared" ca="1" si="483"/>
        <v>1</v>
      </c>
      <c r="K4305" s="48">
        <f t="shared" si="485"/>
        <v>81.42</v>
      </c>
      <c r="L4305" s="48">
        <f t="shared" si="486"/>
        <v>82.02</v>
      </c>
      <c r="M4305" s="48">
        <f t="shared" si="487"/>
        <v>81.28</v>
      </c>
      <c r="N4305" s="48">
        <f t="shared" si="488"/>
        <v>81.67</v>
      </c>
      <c r="O4305" s="49">
        <f t="shared" ca="1" si="484"/>
        <v>5438300</v>
      </c>
    </row>
    <row r="4306" spans="1:15" x14ac:dyDescent="0.25">
      <c r="A4306">
        <v>4291</v>
      </c>
      <c r="B4306" s="93">
        <v>35965</v>
      </c>
      <c r="C4306" s="48">
        <v>111.0625</v>
      </c>
      <c r="D4306" s="48">
        <v>111.23429899999999</v>
      </c>
      <c r="E4306" s="48">
        <v>109.625</v>
      </c>
      <c r="F4306" s="48">
        <v>110.0625</v>
      </c>
      <c r="G4306" s="49">
        <v>3549100</v>
      </c>
      <c r="H4306" s="48">
        <v>81.281051000000005</v>
      </c>
      <c r="I4306" s="52">
        <f t="shared" ref="I4306:I4369" si="489">H4306/F4306</f>
        <v>0.73849904372515618</v>
      </c>
      <c r="J4306" s="52">
        <f t="shared" ref="J4306:J4369" ca="1" si="490">INDEX(OFFSET($T$15,0,0,$S$13+1,1),MATCH(B4306,OFFSET($Q$15,0,0,$S$13+1,1),-1))</f>
        <v>1</v>
      </c>
      <c r="K4306" s="48">
        <f t="shared" si="485"/>
        <v>82.02</v>
      </c>
      <c r="L4306" s="48">
        <f t="shared" si="486"/>
        <v>82.15</v>
      </c>
      <c r="M4306" s="48">
        <f t="shared" si="487"/>
        <v>80.959999999999994</v>
      </c>
      <c r="N4306" s="48">
        <f t="shared" si="488"/>
        <v>81.28</v>
      </c>
      <c r="O4306" s="49">
        <f t="shared" ref="O4306:O4369" ca="1" si="491">G4306*J4306</f>
        <v>3549100</v>
      </c>
    </row>
    <row r="4307" spans="1:15" x14ac:dyDescent="0.25">
      <c r="A4307">
        <v>4292</v>
      </c>
      <c r="B4307" s="93">
        <v>35964</v>
      </c>
      <c r="C4307" s="48">
        <v>111.1875</v>
      </c>
      <c r="D4307" s="48">
        <v>111.4375</v>
      </c>
      <c r="E4307" s="48">
        <v>110.75</v>
      </c>
      <c r="F4307" s="48">
        <v>110.96869700000001</v>
      </c>
      <c r="G4307" s="49">
        <v>3844600</v>
      </c>
      <c r="H4307" s="48">
        <v>81.690330000000003</v>
      </c>
      <c r="I4307" s="52">
        <f t="shared" si="489"/>
        <v>0.73615652169007628</v>
      </c>
      <c r="J4307" s="52">
        <f t="shared" ca="1" si="490"/>
        <v>1</v>
      </c>
      <c r="K4307" s="48">
        <f t="shared" si="485"/>
        <v>81.849999999999994</v>
      </c>
      <c r="L4307" s="48">
        <f t="shared" si="486"/>
        <v>82.04</v>
      </c>
      <c r="M4307" s="48">
        <f t="shared" si="487"/>
        <v>81.53</v>
      </c>
      <c r="N4307" s="48">
        <f t="shared" si="488"/>
        <v>81.69</v>
      </c>
      <c r="O4307" s="49">
        <f t="shared" ca="1" si="491"/>
        <v>3844600</v>
      </c>
    </row>
    <row r="4308" spans="1:15" x14ac:dyDescent="0.25">
      <c r="A4308">
        <v>4293</v>
      </c>
      <c r="B4308" s="93">
        <v>35963</v>
      </c>
      <c r="C4308" s="48">
        <v>110.15619700000001</v>
      </c>
      <c r="D4308" s="48">
        <v>111.78119700000001</v>
      </c>
      <c r="E4308" s="48">
        <v>109.9375</v>
      </c>
      <c r="F4308" s="48">
        <v>111.46869700000001</v>
      </c>
      <c r="G4308" s="49">
        <v>12057700</v>
      </c>
      <c r="H4308" s="48">
        <v>82.058408</v>
      </c>
      <c r="I4308" s="52">
        <f t="shared" si="489"/>
        <v>0.73615651935000193</v>
      </c>
      <c r="J4308" s="52">
        <f t="shared" ca="1" si="490"/>
        <v>1</v>
      </c>
      <c r="K4308" s="48">
        <f t="shared" si="485"/>
        <v>81.09</v>
      </c>
      <c r="L4308" s="48">
        <f t="shared" si="486"/>
        <v>82.29</v>
      </c>
      <c r="M4308" s="48">
        <f t="shared" si="487"/>
        <v>80.930000000000007</v>
      </c>
      <c r="N4308" s="48">
        <f t="shared" si="488"/>
        <v>82.06</v>
      </c>
      <c r="O4308" s="49">
        <f t="shared" ca="1" si="491"/>
        <v>12057700</v>
      </c>
    </row>
    <row r="4309" spans="1:15" x14ac:dyDescent="0.25">
      <c r="A4309">
        <v>4294</v>
      </c>
      <c r="B4309" s="93">
        <v>35962</v>
      </c>
      <c r="C4309" s="48">
        <v>108.40619700000001</v>
      </c>
      <c r="D4309" s="48">
        <v>109.21869700000001</v>
      </c>
      <c r="E4309" s="48">
        <v>107.75</v>
      </c>
      <c r="F4309" s="48">
        <v>109.1875</v>
      </c>
      <c r="G4309" s="49">
        <v>7471500</v>
      </c>
      <c r="H4309" s="48">
        <v>80.379090000000005</v>
      </c>
      <c r="I4309" s="52">
        <f t="shared" si="489"/>
        <v>0.73615651974813967</v>
      </c>
      <c r="J4309" s="52">
        <f t="shared" ca="1" si="490"/>
        <v>1</v>
      </c>
      <c r="K4309" s="48">
        <f t="shared" si="485"/>
        <v>79.8</v>
      </c>
      <c r="L4309" s="48">
        <f t="shared" si="486"/>
        <v>80.400000000000006</v>
      </c>
      <c r="M4309" s="48">
        <f t="shared" si="487"/>
        <v>79.319999999999993</v>
      </c>
      <c r="N4309" s="48">
        <f t="shared" si="488"/>
        <v>80.38</v>
      </c>
      <c r="O4309" s="49">
        <f t="shared" ca="1" si="491"/>
        <v>7471500</v>
      </c>
    </row>
    <row r="4310" spans="1:15" x14ac:dyDescent="0.25">
      <c r="A4310">
        <v>4295</v>
      </c>
      <c r="B4310" s="93">
        <v>35961</v>
      </c>
      <c r="C4310" s="48">
        <v>108.8125</v>
      </c>
      <c r="D4310" s="48">
        <v>109.90619700000001</v>
      </c>
      <c r="E4310" s="48">
        <v>107.5</v>
      </c>
      <c r="F4310" s="48">
        <v>107.53119700000001</v>
      </c>
      <c r="G4310" s="49">
        <v>10234200</v>
      </c>
      <c r="H4310" s="48">
        <v>79.159791999999996</v>
      </c>
      <c r="I4310" s="52">
        <f t="shared" si="489"/>
        <v>0.73615652209283966</v>
      </c>
      <c r="J4310" s="52">
        <f t="shared" ca="1" si="490"/>
        <v>1</v>
      </c>
      <c r="K4310" s="48">
        <f t="shared" si="485"/>
        <v>80.099999999999994</v>
      </c>
      <c r="L4310" s="48">
        <f t="shared" si="486"/>
        <v>80.91</v>
      </c>
      <c r="M4310" s="48">
        <f t="shared" si="487"/>
        <v>79.14</v>
      </c>
      <c r="N4310" s="48">
        <f t="shared" si="488"/>
        <v>79.16</v>
      </c>
      <c r="O4310" s="49">
        <f t="shared" ca="1" si="491"/>
        <v>10234200</v>
      </c>
    </row>
    <row r="4311" spans="1:15" x14ac:dyDescent="0.25">
      <c r="A4311">
        <v>4296</v>
      </c>
      <c r="B4311" s="93">
        <v>35958</v>
      </c>
      <c r="C4311" s="48">
        <v>109.875</v>
      </c>
      <c r="D4311" s="48">
        <v>110.4375</v>
      </c>
      <c r="E4311" s="48">
        <v>108.25</v>
      </c>
      <c r="F4311" s="48">
        <v>110.4375</v>
      </c>
      <c r="G4311" s="49">
        <v>9779000</v>
      </c>
      <c r="H4311" s="48">
        <v>81.299285999999995</v>
      </c>
      <c r="I4311" s="52">
        <f t="shared" si="489"/>
        <v>0.73615652292020373</v>
      </c>
      <c r="J4311" s="52">
        <f t="shared" ca="1" si="490"/>
        <v>1</v>
      </c>
      <c r="K4311" s="48">
        <f t="shared" si="485"/>
        <v>80.89</v>
      </c>
      <c r="L4311" s="48">
        <f t="shared" si="486"/>
        <v>81.3</v>
      </c>
      <c r="M4311" s="48">
        <f t="shared" si="487"/>
        <v>79.69</v>
      </c>
      <c r="N4311" s="48">
        <f t="shared" si="488"/>
        <v>81.3</v>
      </c>
      <c r="O4311" s="49">
        <f t="shared" ca="1" si="491"/>
        <v>9779000</v>
      </c>
    </row>
    <row r="4312" spans="1:15" x14ac:dyDescent="0.25">
      <c r="A4312">
        <v>4297</v>
      </c>
      <c r="B4312" s="93">
        <v>35957</v>
      </c>
      <c r="C4312" s="48">
        <v>111.4375</v>
      </c>
      <c r="D4312" s="48">
        <v>111.875</v>
      </c>
      <c r="E4312" s="48">
        <v>109.375</v>
      </c>
      <c r="F4312" s="48">
        <v>109.40619700000001</v>
      </c>
      <c r="G4312" s="49">
        <v>8056600</v>
      </c>
      <c r="H4312" s="48">
        <v>80.540085000000005</v>
      </c>
      <c r="I4312" s="52">
        <f t="shared" si="489"/>
        <v>0.73615651771535395</v>
      </c>
      <c r="J4312" s="52">
        <f t="shared" ca="1" si="490"/>
        <v>1</v>
      </c>
      <c r="K4312" s="48">
        <f t="shared" si="485"/>
        <v>82.04</v>
      </c>
      <c r="L4312" s="48">
        <f t="shared" si="486"/>
        <v>82.36</v>
      </c>
      <c r="M4312" s="48">
        <f t="shared" si="487"/>
        <v>80.52</v>
      </c>
      <c r="N4312" s="48">
        <f t="shared" si="488"/>
        <v>80.540000000000006</v>
      </c>
      <c r="O4312" s="49">
        <f t="shared" ca="1" si="491"/>
        <v>8056600</v>
      </c>
    </row>
    <row r="4313" spans="1:15" x14ac:dyDescent="0.25">
      <c r="A4313">
        <v>4298</v>
      </c>
      <c r="B4313" s="93">
        <v>35956</v>
      </c>
      <c r="C4313" s="48">
        <v>111.625</v>
      </c>
      <c r="D4313" s="48">
        <v>113.0625</v>
      </c>
      <c r="E4313" s="48">
        <v>111.25</v>
      </c>
      <c r="F4313" s="48">
        <v>111.5</v>
      </c>
      <c r="G4313" s="49">
        <v>6186900</v>
      </c>
      <c r="H4313" s="48">
        <v>82.081451999999999</v>
      </c>
      <c r="I4313" s="52">
        <f t="shared" si="489"/>
        <v>0.73615652017937216</v>
      </c>
      <c r="J4313" s="52">
        <f t="shared" ca="1" si="490"/>
        <v>1</v>
      </c>
      <c r="K4313" s="48">
        <f t="shared" si="485"/>
        <v>82.17</v>
      </c>
      <c r="L4313" s="48">
        <f t="shared" si="486"/>
        <v>83.23</v>
      </c>
      <c r="M4313" s="48">
        <f t="shared" si="487"/>
        <v>81.900000000000006</v>
      </c>
      <c r="N4313" s="48">
        <f t="shared" si="488"/>
        <v>82.08</v>
      </c>
      <c r="O4313" s="49">
        <f t="shared" ca="1" si="491"/>
        <v>6186900</v>
      </c>
    </row>
    <row r="4314" spans="1:15" x14ac:dyDescent="0.25">
      <c r="A4314">
        <v>4299</v>
      </c>
      <c r="B4314" s="93">
        <v>35955</v>
      </c>
      <c r="C4314" s="48">
        <v>111.71869700000001</v>
      </c>
      <c r="D4314" s="48">
        <v>112.42179899999999</v>
      </c>
      <c r="E4314" s="48">
        <v>111.40619700000001</v>
      </c>
      <c r="F4314" s="48">
        <v>112.21869700000001</v>
      </c>
      <c r="G4314" s="49">
        <v>2725300</v>
      </c>
      <c r="H4314" s="48">
        <v>82.610525999999993</v>
      </c>
      <c r="I4314" s="52">
        <f t="shared" si="489"/>
        <v>0.73615652479016036</v>
      </c>
      <c r="J4314" s="52">
        <f t="shared" ca="1" si="490"/>
        <v>1</v>
      </c>
      <c r="K4314" s="48">
        <f t="shared" si="485"/>
        <v>82.24</v>
      </c>
      <c r="L4314" s="48">
        <f t="shared" si="486"/>
        <v>82.76</v>
      </c>
      <c r="M4314" s="48">
        <f t="shared" si="487"/>
        <v>82.01</v>
      </c>
      <c r="N4314" s="48">
        <f t="shared" si="488"/>
        <v>82.61</v>
      </c>
      <c r="O4314" s="49">
        <f t="shared" ca="1" si="491"/>
        <v>2725300</v>
      </c>
    </row>
    <row r="4315" spans="1:15" x14ac:dyDescent="0.25">
      <c r="A4315">
        <v>4300</v>
      </c>
      <c r="B4315" s="93">
        <v>35954</v>
      </c>
      <c r="C4315" s="48">
        <v>111.9375</v>
      </c>
      <c r="D4315" s="48">
        <v>112.46869700000001</v>
      </c>
      <c r="E4315" s="48">
        <v>111.65619700000001</v>
      </c>
      <c r="F4315" s="48">
        <v>111.875</v>
      </c>
      <c r="G4315" s="49">
        <v>4159900</v>
      </c>
      <c r="H4315" s="48">
        <v>82.357511000000002</v>
      </c>
      <c r="I4315" s="52">
        <f t="shared" si="489"/>
        <v>0.73615652290502798</v>
      </c>
      <c r="J4315" s="52">
        <f t="shared" ca="1" si="490"/>
        <v>1</v>
      </c>
      <c r="K4315" s="48">
        <f t="shared" si="485"/>
        <v>82.4</v>
      </c>
      <c r="L4315" s="48">
        <f t="shared" si="486"/>
        <v>82.79</v>
      </c>
      <c r="M4315" s="48">
        <f t="shared" si="487"/>
        <v>82.2</v>
      </c>
      <c r="N4315" s="48">
        <f t="shared" si="488"/>
        <v>82.36</v>
      </c>
      <c r="O4315" s="49">
        <f t="shared" ca="1" si="491"/>
        <v>4159900</v>
      </c>
    </row>
    <row r="4316" spans="1:15" x14ac:dyDescent="0.25">
      <c r="A4316">
        <v>4301</v>
      </c>
      <c r="B4316" s="93">
        <v>35951</v>
      </c>
      <c r="C4316" s="48">
        <v>110.375</v>
      </c>
      <c r="D4316" s="48">
        <v>112</v>
      </c>
      <c r="E4316" s="48">
        <v>109.875</v>
      </c>
      <c r="F4316" s="48">
        <v>112</v>
      </c>
      <c r="G4316" s="49">
        <v>8463200</v>
      </c>
      <c r="H4316" s="48">
        <v>82.449530999999993</v>
      </c>
      <c r="I4316" s="52">
        <f t="shared" si="489"/>
        <v>0.73615652678571419</v>
      </c>
      <c r="J4316" s="52">
        <f t="shared" ca="1" si="490"/>
        <v>1</v>
      </c>
      <c r="K4316" s="48">
        <f t="shared" si="485"/>
        <v>81.25</v>
      </c>
      <c r="L4316" s="48">
        <f t="shared" si="486"/>
        <v>82.45</v>
      </c>
      <c r="M4316" s="48">
        <f t="shared" si="487"/>
        <v>80.89</v>
      </c>
      <c r="N4316" s="48">
        <f t="shared" si="488"/>
        <v>82.45</v>
      </c>
      <c r="O4316" s="49">
        <f t="shared" ca="1" si="491"/>
        <v>8463200</v>
      </c>
    </row>
    <row r="4317" spans="1:15" x14ac:dyDescent="0.25">
      <c r="A4317">
        <v>4302</v>
      </c>
      <c r="B4317" s="93">
        <v>35950</v>
      </c>
      <c r="C4317" s="48">
        <v>108.25</v>
      </c>
      <c r="D4317" s="48">
        <v>110.0625</v>
      </c>
      <c r="E4317" s="48">
        <v>108.0625</v>
      </c>
      <c r="F4317" s="48">
        <v>109.875</v>
      </c>
      <c r="G4317" s="49">
        <v>6566300</v>
      </c>
      <c r="H4317" s="48">
        <v>80.885198000000003</v>
      </c>
      <c r="I4317" s="52">
        <f t="shared" si="489"/>
        <v>0.7361565233219568</v>
      </c>
      <c r="J4317" s="52">
        <f t="shared" ca="1" si="490"/>
        <v>1</v>
      </c>
      <c r="K4317" s="48">
        <f t="shared" si="485"/>
        <v>79.69</v>
      </c>
      <c r="L4317" s="48">
        <f t="shared" si="486"/>
        <v>81.02</v>
      </c>
      <c r="M4317" s="48">
        <f t="shared" si="487"/>
        <v>79.55</v>
      </c>
      <c r="N4317" s="48">
        <f t="shared" si="488"/>
        <v>80.89</v>
      </c>
      <c r="O4317" s="49">
        <f t="shared" ca="1" si="491"/>
        <v>6566300</v>
      </c>
    </row>
    <row r="4318" spans="1:15" x14ac:dyDescent="0.25">
      <c r="A4318">
        <v>4303</v>
      </c>
      <c r="B4318" s="93">
        <v>35949</v>
      </c>
      <c r="C4318" s="48">
        <v>109.875</v>
      </c>
      <c r="D4318" s="48">
        <v>110.1875</v>
      </c>
      <c r="E4318" s="48">
        <v>107.875</v>
      </c>
      <c r="F4318" s="48">
        <v>107.875</v>
      </c>
      <c r="G4318" s="49">
        <v>6445100</v>
      </c>
      <c r="H4318" s="48">
        <v>79.412885000000003</v>
      </c>
      <c r="I4318" s="52">
        <f t="shared" si="489"/>
        <v>0.73615652375434537</v>
      </c>
      <c r="J4318" s="52">
        <f t="shared" ca="1" si="490"/>
        <v>1</v>
      </c>
      <c r="K4318" s="48">
        <f t="shared" si="485"/>
        <v>80.89</v>
      </c>
      <c r="L4318" s="48">
        <f t="shared" si="486"/>
        <v>81.12</v>
      </c>
      <c r="M4318" s="48">
        <f t="shared" si="487"/>
        <v>79.41</v>
      </c>
      <c r="N4318" s="48">
        <f t="shared" si="488"/>
        <v>79.41</v>
      </c>
      <c r="O4318" s="49">
        <f t="shared" ca="1" si="491"/>
        <v>6445100</v>
      </c>
    </row>
    <row r="4319" spans="1:15" x14ac:dyDescent="0.25">
      <c r="A4319">
        <v>4304</v>
      </c>
      <c r="B4319" s="93">
        <v>35948</v>
      </c>
      <c r="C4319" s="48">
        <v>110</v>
      </c>
      <c r="D4319" s="48">
        <v>110.34369700000001</v>
      </c>
      <c r="E4319" s="48">
        <v>109.15619700000001</v>
      </c>
      <c r="F4319" s="48">
        <v>109.625</v>
      </c>
      <c r="G4319" s="49">
        <v>6701100</v>
      </c>
      <c r="H4319" s="48">
        <v>80.701159000000004</v>
      </c>
      <c r="I4319" s="52">
        <f t="shared" si="489"/>
        <v>0.73615652451539337</v>
      </c>
      <c r="J4319" s="52">
        <f t="shared" ca="1" si="490"/>
        <v>1</v>
      </c>
      <c r="K4319" s="48">
        <f t="shared" si="485"/>
        <v>80.98</v>
      </c>
      <c r="L4319" s="48">
        <f t="shared" si="486"/>
        <v>81.23</v>
      </c>
      <c r="M4319" s="48">
        <f t="shared" si="487"/>
        <v>80.36</v>
      </c>
      <c r="N4319" s="48">
        <f t="shared" si="488"/>
        <v>80.7</v>
      </c>
      <c r="O4319" s="49">
        <f t="shared" ca="1" si="491"/>
        <v>6701100</v>
      </c>
    </row>
    <row r="4320" spans="1:15" x14ac:dyDescent="0.25">
      <c r="A4320">
        <v>4305</v>
      </c>
      <c r="B4320" s="93">
        <v>35947</v>
      </c>
      <c r="C4320" s="48">
        <v>108.96869700000001</v>
      </c>
      <c r="D4320" s="48">
        <v>110.21869700000001</v>
      </c>
      <c r="E4320" s="48">
        <v>108.5625</v>
      </c>
      <c r="F4320" s="48">
        <v>109.53119700000001</v>
      </c>
      <c r="G4320" s="49">
        <v>6092200</v>
      </c>
      <c r="H4320" s="48">
        <v>80.632104999999996</v>
      </c>
      <c r="I4320" s="52">
        <f t="shared" si="489"/>
        <v>0.73615652168943235</v>
      </c>
      <c r="J4320" s="52">
        <f t="shared" ca="1" si="490"/>
        <v>1</v>
      </c>
      <c r="K4320" s="48">
        <f t="shared" si="485"/>
        <v>80.22</v>
      </c>
      <c r="L4320" s="48">
        <f t="shared" si="486"/>
        <v>81.14</v>
      </c>
      <c r="M4320" s="48">
        <f t="shared" si="487"/>
        <v>79.92</v>
      </c>
      <c r="N4320" s="48">
        <f t="shared" si="488"/>
        <v>80.63</v>
      </c>
      <c r="O4320" s="49">
        <f t="shared" ca="1" si="491"/>
        <v>6092200</v>
      </c>
    </row>
    <row r="4321" spans="1:15" x14ac:dyDescent="0.25">
      <c r="A4321">
        <v>4306</v>
      </c>
      <c r="B4321" s="93">
        <v>35944</v>
      </c>
      <c r="C4321" s="48">
        <v>110.625</v>
      </c>
      <c r="D4321" s="48">
        <v>110.8125</v>
      </c>
      <c r="E4321" s="48">
        <v>109.03119700000001</v>
      </c>
      <c r="F4321" s="48">
        <v>109.03119700000001</v>
      </c>
      <c r="G4321" s="49">
        <v>4772600</v>
      </c>
      <c r="H4321" s="48">
        <v>80.264026999999999</v>
      </c>
      <c r="I4321" s="52">
        <f t="shared" si="489"/>
        <v>0.73615652408181853</v>
      </c>
      <c r="J4321" s="52">
        <f t="shared" ca="1" si="490"/>
        <v>1</v>
      </c>
      <c r="K4321" s="48">
        <f t="shared" si="485"/>
        <v>81.44</v>
      </c>
      <c r="L4321" s="48">
        <f t="shared" si="486"/>
        <v>81.58</v>
      </c>
      <c r="M4321" s="48">
        <f t="shared" si="487"/>
        <v>80.260000000000005</v>
      </c>
      <c r="N4321" s="48">
        <f t="shared" si="488"/>
        <v>80.260000000000005</v>
      </c>
      <c r="O4321" s="49">
        <f t="shared" ca="1" si="491"/>
        <v>4772600</v>
      </c>
    </row>
    <row r="4322" spans="1:15" x14ac:dyDescent="0.25">
      <c r="A4322">
        <v>4307</v>
      </c>
      <c r="B4322" s="93">
        <v>35943</v>
      </c>
      <c r="C4322" s="48">
        <v>109.875</v>
      </c>
      <c r="D4322" s="48">
        <v>110.375</v>
      </c>
      <c r="E4322" s="48">
        <v>109.0625</v>
      </c>
      <c r="F4322" s="48">
        <v>110.125</v>
      </c>
      <c r="G4322" s="49">
        <v>4907600</v>
      </c>
      <c r="H4322" s="48">
        <v>81.069237000000001</v>
      </c>
      <c r="I4322" s="52">
        <f t="shared" si="489"/>
        <v>0.73615652213393867</v>
      </c>
      <c r="J4322" s="52">
        <f t="shared" ca="1" si="490"/>
        <v>1</v>
      </c>
      <c r="K4322" s="48">
        <f t="shared" si="485"/>
        <v>80.89</v>
      </c>
      <c r="L4322" s="48">
        <f t="shared" si="486"/>
        <v>81.25</v>
      </c>
      <c r="M4322" s="48">
        <f t="shared" si="487"/>
        <v>80.290000000000006</v>
      </c>
      <c r="N4322" s="48">
        <f t="shared" si="488"/>
        <v>81.069999999999993</v>
      </c>
      <c r="O4322" s="49">
        <f t="shared" ca="1" si="491"/>
        <v>4907600</v>
      </c>
    </row>
    <row r="4323" spans="1:15" x14ac:dyDescent="0.25">
      <c r="A4323">
        <v>4308</v>
      </c>
      <c r="B4323" s="93">
        <v>35942</v>
      </c>
      <c r="C4323" s="48">
        <v>108.53119700000001</v>
      </c>
      <c r="D4323" s="48">
        <v>109.90619700000001</v>
      </c>
      <c r="E4323" s="48">
        <v>107.578102</v>
      </c>
      <c r="F4323" s="48">
        <v>109.625</v>
      </c>
      <c r="G4323" s="49">
        <v>10202600</v>
      </c>
      <c r="H4323" s="48">
        <v>80.701159000000004</v>
      </c>
      <c r="I4323" s="52">
        <f t="shared" si="489"/>
        <v>0.73615652451539337</v>
      </c>
      <c r="J4323" s="52">
        <f t="shared" ca="1" si="490"/>
        <v>1</v>
      </c>
      <c r="K4323" s="48">
        <f t="shared" si="485"/>
        <v>79.900000000000006</v>
      </c>
      <c r="L4323" s="48">
        <f t="shared" si="486"/>
        <v>80.91</v>
      </c>
      <c r="M4323" s="48">
        <f t="shared" si="487"/>
        <v>79.19</v>
      </c>
      <c r="N4323" s="48">
        <f t="shared" si="488"/>
        <v>80.7</v>
      </c>
      <c r="O4323" s="49">
        <f t="shared" ca="1" si="491"/>
        <v>10202600</v>
      </c>
    </row>
    <row r="4324" spans="1:15" x14ac:dyDescent="0.25">
      <c r="A4324">
        <v>4309</v>
      </c>
      <c r="B4324" s="93">
        <v>35941</v>
      </c>
      <c r="C4324" s="48">
        <v>112.09369700000001</v>
      </c>
      <c r="D4324" s="48">
        <v>112.09369700000001</v>
      </c>
      <c r="E4324" s="48">
        <v>109.1875</v>
      </c>
      <c r="F4324" s="48">
        <v>109.46869700000001</v>
      </c>
      <c r="G4324" s="49">
        <v>6899300</v>
      </c>
      <c r="H4324" s="48">
        <v>80.586095</v>
      </c>
      <c r="I4324" s="52">
        <f t="shared" si="489"/>
        <v>0.73615651970352758</v>
      </c>
      <c r="J4324" s="52">
        <f t="shared" ca="1" si="490"/>
        <v>1</v>
      </c>
      <c r="K4324" s="48">
        <f t="shared" si="485"/>
        <v>82.52</v>
      </c>
      <c r="L4324" s="48">
        <f t="shared" si="486"/>
        <v>82.52</v>
      </c>
      <c r="M4324" s="48">
        <f t="shared" si="487"/>
        <v>80.38</v>
      </c>
      <c r="N4324" s="48">
        <f t="shared" si="488"/>
        <v>80.59</v>
      </c>
      <c r="O4324" s="49">
        <f t="shared" ca="1" si="491"/>
        <v>6899300</v>
      </c>
    </row>
    <row r="4325" spans="1:15" x14ac:dyDescent="0.25">
      <c r="A4325">
        <v>4310</v>
      </c>
      <c r="B4325" s="93">
        <v>35937</v>
      </c>
      <c r="C4325" s="48">
        <v>111.75</v>
      </c>
      <c r="D4325" s="48">
        <v>112.0625</v>
      </c>
      <c r="E4325" s="48">
        <v>110.9375</v>
      </c>
      <c r="F4325" s="48">
        <v>111.25</v>
      </c>
      <c r="G4325" s="49">
        <v>4862200</v>
      </c>
      <c r="H4325" s="48">
        <v>81.897413</v>
      </c>
      <c r="I4325" s="52">
        <f t="shared" si="489"/>
        <v>0.73615652134831466</v>
      </c>
      <c r="J4325" s="52">
        <f t="shared" ca="1" si="490"/>
        <v>1</v>
      </c>
      <c r="K4325" s="48">
        <f t="shared" si="485"/>
        <v>82.27</v>
      </c>
      <c r="L4325" s="48">
        <f t="shared" si="486"/>
        <v>82.5</v>
      </c>
      <c r="M4325" s="48">
        <f t="shared" si="487"/>
        <v>81.67</v>
      </c>
      <c r="N4325" s="48">
        <f t="shared" si="488"/>
        <v>81.900000000000006</v>
      </c>
      <c r="O4325" s="49">
        <f t="shared" ca="1" si="491"/>
        <v>4862200</v>
      </c>
    </row>
    <row r="4326" spans="1:15" x14ac:dyDescent="0.25">
      <c r="A4326">
        <v>4311</v>
      </c>
      <c r="B4326" s="93">
        <v>35936</v>
      </c>
      <c r="C4326" s="48">
        <v>112.375</v>
      </c>
      <c r="D4326" s="48">
        <v>112.78119700000001</v>
      </c>
      <c r="E4326" s="48">
        <v>111.3125</v>
      </c>
      <c r="F4326" s="48">
        <v>111.6875</v>
      </c>
      <c r="G4326" s="49">
        <v>6301500</v>
      </c>
      <c r="H4326" s="48">
        <v>82.219481999999999</v>
      </c>
      <c r="I4326" s="52">
        <f t="shared" si="489"/>
        <v>0.73615652602126469</v>
      </c>
      <c r="J4326" s="52">
        <f t="shared" ca="1" si="490"/>
        <v>1</v>
      </c>
      <c r="K4326" s="48">
        <f t="shared" si="485"/>
        <v>82.73</v>
      </c>
      <c r="L4326" s="48">
        <f t="shared" si="486"/>
        <v>83.02</v>
      </c>
      <c r="M4326" s="48">
        <f t="shared" si="487"/>
        <v>81.94</v>
      </c>
      <c r="N4326" s="48">
        <f t="shared" si="488"/>
        <v>82.22</v>
      </c>
      <c r="O4326" s="49">
        <f t="shared" ca="1" si="491"/>
        <v>6301500</v>
      </c>
    </row>
    <row r="4327" spans="1:15" x14ac:dyDescent="0.25">
      <c r="A4327">
        <v>4312</v>
      </c>
      <c r="B4327" s="93">
        <v>35935</v>
      </c>
      <c r="C4327" s="48">
        <v>112.09369700000001</v>
      </c>
      <c r="D4327" s="48">
        <v>112.5</v>
      </c>
      <c r="E4327" s="48">
        <v>110.875</v>
      </c>
      <c r="F4327" s="48">
        <v>112.40619700000001</v>
      </c>
      <c r="G4327" s="49">
        <v>5716600</v>
      </c>
      <c r="H4327" s="48">
        <v>82.748554999999996</v>
      </c>
      <c r="I4327" s="52">
        <f t="shared" si="489"/>
        <v>0.73615652169070356</v>
      </c>
      <c r="J4327" s="52">
        <f t="shared" ca="1" si="490"/>
        <v>1</v>
      </c>
      <c r="K4327" s="48">
        <f t="shared" si="485"/>
        <v>82.52</v>
      </c>
      <c r="L4327" s="48">
        <f t="shared" si="486"/>
        <v>82.82</v>
      </c>
      <c r="M4327" s="48">
        <f t="shared" si="487"/>
        <v>81.62</v>
      </c>
      <c r="N4327" s="48">
        <f t="shared" si="488"/>
        <v>82.75</v>
      </c>
      <c r="O4327" s="49">
        <f t="shared" ca="1" si="491"/>
        <v>5716600</v>
      </c>
    </row>
    <row r="4328" spans="1:15" x14ac:dyDescent="0.25">
      <c r="A4328">
        <v>4313</v>
      </c>
      <c r="B4328" s="93">
        <v>35934</v>
      </c>
      <c r="C4328" s="48">
        <v>111</v>
      </c>
      <c r="D4328" s="48">
        <v>111.6875</v>
      </c>
      <c r="E4328" s="48">
        <v>110.78119700000001</v>
      </c>
      <c r="F4328" s="48">
        <v>111.34369700000001</v>
      </c>
      <c r="G4328" s="49">
        <v>5918700</v>
      </c>
      <c r="H4328" s="48">
        <v>81.966389000000007</v>
      </c>
      <c r="I4328" s="52">
        <f t="shared" si="489"/>
        <v>0.7361565244236502</v>
      </c>
      <c r="J4328" s="52">
        <f t="shared" ca="1" si="490"/>
        <v>1</v>
      </c>
      <c r="K4328" s="48">
        <f t="shared" si="485"/>
        <v>81.709999999999994</v>
      </c>
      <c r="L4328" s="48">
        <f t="shared" si="486"/>
        <v>82.22</v>
      </c>
      <c r="M4328" s="48">
        <f t="shared" si="487"/>
        <v>81.55</v>
      </c>
      <c r="N4328" s="48">
        <f t="shared" si="488"/>
        <v>81.97</v>
      </c>
      <c r="O4328" s="49">
        <f t="shared" ca="1" si="491"/>
        <v>5918700</v>
      </c>
    </row>
    <row r="4329" spans="1:15" x14ac:dyDescent="0.25">
      <c r="A4329">
        <v>4314</v>
      </c>
      <c r="B4329" s="93">
        <v>35933</v>
      </c>
      <c r="C4329" s="48">
        <v>110.71869700000001</v>
      </c>
      <c r="D4329" s="48">
        <v>111.59369700000001</v>
      </c>
      <c r="E4329" s="48">
        <v>109.828102</v>
      </c>
      <c r="F4329" s="48">
        <v>110.59369700000001</v>
      </c>
      <c r="G4329" s="49">
        <v>4847200</v>
      </c>
      <c r="H4329" s="48">
        <v>81.414270999999999</v>
      </c>
      <c r="I4329" s="52">
        <f t="shared" si="489"/>
        <v>0.73615651893796441</v>
      </c>
      <c r="J4329" s="52">
        <f t="shared" ca="1" si="490"/>
        <v>1</v>
      </c>
      <c r="K4329" s="48">
        <f t="shared" si="485"/>
        <v>81.510000000000005</v>
      </c>
      <c r="L4329" s="48">
        <f t="shared" si="486"/>
        <v>82.15</v>
      </c>
      <c r="M4329" s="48">
        <f t="shared" si="487"/>
        <v>80.849999999999994</v>
      </c>
      <c r="N4329" s="48">
        <f t="shared" si="488"/>
        <v>81.41</v>
      </c>
      <c r="O4329" s="49">
        <f t="shared" ca="1" si="491"/>
        <v>4847200</v>
      </c>
    </row>
    <row r="4330" spans="1:15" x14ac:dyDescent="0.25">
      <c r="A4330">
        <v>4315</v>
      </c>
      <c r="B4330" s="93">
        <v>35930</v>
      </c>
      <c r="C4330" s="48">
        <v>112</v>
      </c>
      <c r="D4330" s="48">
        <v>112.21869700000001</v>
      </c>
      <c r="E4330" s="48">
        <v>110.8125</v>
      </c>
      <c r="F4330" s="48">
        <v>111.03119700000001</v>
      </c>
      <c r="G4330" s="49">
        <v>6716100</v>
      </c>
      <c r="H4330" s="48">
        <v>81.736339999999998</v>
      </c>
      <c r="I4330" s="52">
        <f t="shared" si="489"/>
        <v>0.73615652364803374</v>
      </c>
      <c r="J4330" s="52">
        <f t="shared" ca="1" si="490"/>
        <v>1</v>
      </c>
      <c r="K4330" s="48">
        <f t="shared" si="485"/>
        <v>82.45</v>
      </c>
      <c r="L4330" s="48">
        <f t="shared" si="486"/>
        <v>82.61</v>
      </c>
      <c r="M4330" s="48">
        <f t="shared" si="487"/>
        <v>81.58</v>
      </c>
      <c r="N4330" s="48">
        <f t="shared" si="488"/>
        <v>81.739999999999995</v>
      </c>
      <c r="O4330" s="49">
        <f t="shared" ca="1" si="491"/>
        <v>6716100</v>
      </c>
    </row>
    <row r="4331" spans="1:15" x14ac:dyDescent="0.25">
      <c r="A4331">
        <v>4316</v>
      </c>
      <c r="B4331" s="93">
        <v>35929</v>
      </c>
      <c r="C4331" s="48">
        <v>111.53119700000001</v>
      </c>
      <c r="D4331" s="48">
        <v>112.6875</v>
      </c>
      <c r="E4331" s="48">
        <v>111.34369700000001</v>
      </c>
      <c r="F4331" s="48">
        <v>111.65619700000001</v>
      </c>
      <c r="G4331" s="49">
        <v>4187500</v>
      </c>
      <c r="H4331" s="48">
        <v>82.196437000000003</v>
      </c>
      <c r="I4331" s="52">
        <f t="shared" si="489"/>
        <v>0.73615651623886136</v>
      </c>
      <c r="J4331" s="52">
        <f t="shared" ca="1" si="490"/>
        <v>1</v>
      </c>
      <c r="K4331" s="48">
        <f t="shared" si="485"/>
        <v>82.1</v>
      </c>
      <c r="L4331" s="48">
        <f t="shared" si="486"/>
        <v>82.96</v>
      </c>
      <c r="M4331" s="48">
        <f t="shared" si="487"/>
        <v>81.97</v>
      </c>
      <c r="N4331" s="48">
        <f t="shared" si="488"/>
        <v>82.2</v>
      </c>
      <c r="O4331" s="49">
        <f t="shared" ca="1" si="491"/>
        <v>4187500</v>
      </c>
    </row>
    <row r="4332" spans="1:15" x14ac:dyDescent="0.25">
      <c r="A4332">
        <v>4317</v>
      </c>
      <c r="B4332" s="93">
        <v>35928</v>
      </c>
      <c r="C4332" s="48">
        <v>112.0625</v>
      </c>
      <c r="D4332" s="48">
        <v>112.5625</v>
      </c>
      <c r="E4332" s="48">
        <v>111.59369700000001</v>
      </c>
      <c r="F4332" s="48">
        <v>112.21869700000001</v>
      </c>
      <c r="G4332" s="49">
        <v>4441500</v>
      </c>
      <c r="H4332" s="48">
        <v>82.610525999999993</v>
      </c>
      <c r="I4332" s="52">
        <f t="shared" si="489"/>
        <v>0.73615652479016036</v>
      </c>
      <c r="J4332" s="52">
        <f t="shared" ca="1" si="490"/>
        <v>1</v>
      </c>
      <c r="K4332" s="48">
        <f t="shared" si="485"/>
        <v>82.5</v>
      </c>
      <c r="L4332" s="48">
        <f t="shared" si="486"/>
        <v>82.86</v>
      </c>
      <c r="M4332" s="48">
        <f t="shared" si="487"/>
        <v>82.15</v>
      </c>
      <c r="N4332" s="48">
        <f t="shared" si="488"/>
        <v>82.61</v>
      </c>
      <c r="O4332" s="49">
        <f t="shared" ca="1" si="491"/>
        <v>4441500</v>
      </c>
    </row>
    <row r="4333" spans="1:15" x14ac:dyDescent="0.25">
      <c r="A4333">
        <v>4318</v>
      </c>
      <c r="B4333" s="93">
        <v>35927</v>
      </c>
      <c r="C4333" s="48">
        <v>110.8125</v>
      </c>
      <c r="D4333" s="48">
        <v>111.96869700000001</v>
      </c>
      <c r="E4333" s="48">
        <v>110.34369700000001</v>
      </c>
      <c r="F4333" s="48">
        <v>111.9375</v>
      </c>
      <c r="G4333" s="49">
        <v>6045200</v>
      </c>
      <c r="H4333" s="48">
        <v>82.403520999999998</v>
      </c>
      <c r="I4333" s="52">
        <f t="shared" si="489"/>
        <v>0.73615652484645444</v>
      </c>
      <c r="J4333" s="52">
        <f t="shared" ca="1" si="490"/>
        <v>1</v>
      </c>
      <c r="K4333" s="48">
        <f t="shared" si="485"/>
        <v>81.58</v>
      </c>
      <c r="L4333" s="48">
        <f t="shared" si="486"/>
        <v>82.43</v>
      </c>
      <c r="M4333" s="48">
        <f t="shared" si="487"/>
        <v>81.23</v>
      </c>
      <c r="N4333" s="48">
        <f t="shared" si="488"/>
        <v>82.4</v>
      </c>
      <c r="O4333" s="49">
        <f t="shared" ca="1" si="491"/>
        <v>6045200</v>
      </c>
    </row>
    <row r="4334" spans="1:15" x14ac:dyDescent="0.25">
      <c r="A4334">
        <v>4319</v>
      </c>
      <c r="B4334" s="93">
        <v>35926</v>
      </c>
      <c r="C4334" s="48">
        <v>111.5625</v>
      </c>
      <c r="D4334" s="48">
        <v>112.21869700000001</v>
      </c>
      <c r="E4334" s="48">
        <v>110.375</v>
      </c>
      <c r="F4334" s="48">
        <v>110.75</v>
      </c>
      <c r="G4334" s="49">
        <v>6336300</v>
      </c>
      <c r="H4334" s="48">
        <v>81.529335000000003</v>
      </c>
      <c r="I4334" s="52">
        <f t="shared" si="489"/>
        <v>0.73615652370203166</v>
      </c>
      <c r="J4334" s="52">
        <f t="shared" ca="1" si="490"/>
        <v>1</v>
      </c>
      <c r="K4334" s="48">
        <f t="shared" si="485"/>
        <v>82.13</v>
      </c>
      <c r="L4334" s="48">
        <f t="shared" si="486"/>
        <v>82.61</v>
      </c>
      <c r="M4334" s="48">
        <f t="shared" si="487"/>
        <v>81.25</v>
      </c>
      <c r="N4334" s="48">
        <f t="shared" si="488"/>
        <v>81.53</v>
      </c>
      <c r="O4334" s="49">
        <f t="shared" ca="1" si="491"/>
        <v>6336300</v>
      </c>
    </row>
    <row r="4335" spans="1:15" x14ac:dyDescent="0.25">
      <c r="A4335">
        <v>4320</v>
      </c>
      <c r="B4335" s="93">
        <v>35923</v>
      </c>
      <c r="C4335" s="48">
        <v>110</v>
      </c>
      <c r="D4335" s="48">
        <v>111.375</v>
      </c>
      <c r="E4335" s="48">
        <v>110</v>
      </c>
      <c r="F4335" s="48">
        <v>111.125</v>
      </c>
      <c r="G4335" s="49">
        <v>7951000</v>
      </c>
      <c r="H4335" s="48">
        <v>81.805394000000007</v>
      </c>
      <c r="I4335" s="52">
        <f t="shared" si="489"/>
        <v>0.73615652643419582</v>
      </c>
      <c r="J4335" s="52">
        <f t="shared" ca="1" si="490"/>
        <v>1</v>
      </c>
      <c r="K4335" s="48">
        <f t="shared" si="485"/>
        <v>80.98</v>
      </c>
      <c r="L4335" s="48">
        <f t="shared" si="486"/>
        <v>81.99</v>
      </c>
      <c r="M4335" s="48">
        <f t="shared" si="487"/>
        <v>80.98</v>
      </c>
      <c r="N4335" s="48">
        <f t="shared" si="488"/>
        <v>81.81</v>
      </c>
      <c r="O4335" s="49">
        <f t="shared" ca="1" si="491"/>
        <v>7951000</v>
      </c>
    </row>
    <row r="4336" spans="1:15" x14ac:dyDescent="0.25">
      <c r="A4336">
        <v>4321</v>
      </c>
      <c r="B4336" s="93">
        <v>35922</v>
      </c>
      <c r="C4336" s="48">
        <v>110.5</v>
      </c>
      <c r="D4336" s="48">
        <v>110.5625</v>
      </c>
      <c r="E4336" s="48">
        <v>109.34369700000001</v>
      </c>
      <c r="F4336" s="48">
        <v>109.34369700000001</v>
      </c>
      <c r="G4336" s="49">
        <v>6940400</v>
      </c>
      <c r="H4336" s="48">
        <v>80.494076000000007</v>
      </c>
      <c r="I4336" s="52">
        <f t="shared" si="489"/>
        <v>0.73615652487038186</v>
      </c>
      <c r="J4336" s="52">
        <f t="shared" ca="1" si="490"/>
        <v>1</v>
      </c>
      <c r="K4336" s="48">
        <f t="shared" si="485"/>
        <v>81.349999999999994</v>
      </c>
      <c r="L4336" s="48">
        <f t="shared" si="486"/>
        <v>81.39</v>
      </c>
      <c r="M4336" s="48">
        <f t="shared" si="487"/>
        <v>80.489999999999995</v>
      </c>
      <c r="N4336" s="48">
        <f t="shared" si="488"/>
        <v>80.489999999999995</v>
      </c>
      <c r="O4336" s="49">
        <f t="shared" ca="1" si="491"/>
        <v>6940400</v>
      </c>
    </row>
    <row r="4337" spans="1:15" x14ac:dyDescent="0.25">
      <c r="A4337">
        <v>4322</v>
      </c>
      <c r="B4337" s="93">
        <v>35921</v>
      </c>
      <c r="C4337" s="48">
        <v>112.125</v>
      </c>
      <c r="D4337" s="48">
        <v>112.125</v>
      </c>
      <c r="E4337" s="48">
        <v>110.1875</v>
      </c>
      <c r="F4337" s="48">
        <v>110.21869700000001</v>
      </c>
      <c r="G4337" s="49">
        <v>5526100</v>
      </c>
      <c r="H4337" s="48">
        <v>81.138211999999996</v>
      </c>
      <c r="I4337" s="52">
        <f t="shared" si="489"/>
        <v>0.73615651616712541</v>
      </c>
      <c r="J4337" s="52">
        <f t="shared" ca="1" si="490"/>
        <v>1</v>
      </c>
      <c r="K4337" s="48">
        <f t="shared" si="485"/>
        <v>82.54</v>
      </c>
      <c r="L4337" s="48">
        <f t="shared" si="486"/>
        <v>82.54</v>
      </c>
      <c r="M4337" s="48">
        <f t="shared" si="487"/>
        <v>81.12</v>
      </c>
      <c r="N4337" s="48">
        <f t="shared" si="488"/>
        <v>81.14</v>
      </c>
      <c r="O4337" s="49">
        <f t="shared" ca="1" si="491"/>
        <v>5526100</v>
      </c>
    </row>
    <row r="4338" spans="1:15" x14ac:dyDescent="0.25">
      <c r="A4338">
        <v>4323</v>
      </c>
      <c r="B4338" s="93">
        <v>35920</v>
      </c>
      <c r="C4338" s="48">
        <v>112</v>
      </c>
      <c r="D4338" s="48">
        <v>112.15619700000001</v>
      </c>
      <c r="E4338" s="48">
        <v>111.125</v>
      </c>
      <c r="F4338" s="48">
        <v>111.53119700000001</v>
      </c>
      <c r="G4338" s="49">
        <v>5146400</v>
      </c>
      <c r="H4338" s="48">
        <v>82.104417999999995</v>
      </c>
      <c r="I4338" s="52">
        <f t="shared" si="489"/>
        <v>0.73615652130049314</v>
      </c>
      <c r="J4338" s="52">
        <f t="shared" ca="1" si="490"/>
        <v>1</v>
      </c>
      <c r="K4338" s="48">
        <f t="shared" si="485"/>
        <v>82.45</v>
      </c>
      <c r="L4338" s="48">
        <f t="shared" si="486"/>
        <v>82.56</v>
      </c>
      <c r="M4338" s="48">
        <f t="shared" si="487"/>
        <v>81.81</v>
      </c>
      <c r="N4338" s="48">
        <f t="shared" si="488"/>
        <v>82.1</v>
      </c>
      <c r="O4338" s="49">
        <f t="shared" ca="1" si="491"/>
        <v>5146400</v>
      </c>
    </row>
    <row r="4339" spans="1:15" x14ac:dyDescent="0.25">
      <c r="A4339">
        <v>4324</v>
      </c>
      <c r="B4339" s="93">
        <v>35919</v>
      </c>
      <c r="C4339" s="48">
        <v>112.71869700000001</v>
      </c>
      <c r="D4339" s="48">
        <v>113.3125</v>
      </c>
      <c r="E4339" s="48">
        <v>112.15619700000001</v>
      </c>
      <c r="F4339" s="48">
        <v>112.3125</v>
      </c>
      <c r="G4339" s="49">
        <v>4537200</v>
      </c>
      <c r="H4339" s="48">
        <v>82.679580000000001</v>
      </c>
      <c r="I4339" s="52">
        <f t="shared" si="489"/>
        <v>0.73615652754590988</v>
      </c>
      <c r="J4339" s="52">
        <f t="shared" ca="1" si="490"/>
        <v>1</v>
      </c>
      <c r="K4339" s="48">
        <f t="shared" si="485"/>
        <v>82.98</v>
      </c>
      <c r="L4339" s="48">
        <f t="shared" si="486"/>
        <v>83.42</v>
      </c>
      <c r="M4339" s="48">
        <f t="shared" si="487"/>
        <v>82.56</v>
      </c>
      <c r="N4339" s="48">
        <f t="shared" si="488"/>
        <v>82.68</v>
      </c>
      <c r="O4339" s="49">
        <f t="shared" ca="1" si="491"/>
        <v>4537200</v>
      </c>
    </row>
    <row r="4340" spans="1:15" x14ac:dyDescent="0.25">
      <c r="A4340">
        <v>4325</v>
      </c>
      <c r="B4340" s="93">
        <v>35916</v>
      </c>
      <c r="C4340" s="48">
        <v>111.75</v>
      </c>
      <c r="D4340" s="48">
        <v>112.59369700000001</v>
      </c>
      <c r="E4340" s="48">
        <v>111.3125</v>
      </c>
      <c r="F4340" s="48">
        <v>112.59369700000001</v>
      </c>
      <c r="G4340" s="49">
        <v>4008800</v>
      </c>
      <c r="H4340" s="48">
        <v>82.886583999999999</v>
      </c>
      <c r="I4340" s="52">
        <f t="shared" si="489"/>
        <v>0.73615651860156961</v>
      </c>
      <c r="J4340" s="52">
        <f t="shared" ca="1" si="490"/>
        <v>1</v>
      </c>
      <c r="K4340" s="48">
        <f t="shared" si="485"/>
        <v>82.27</v>
      </c>
      <c r="L4340" s="48">
        <f t="shared" si="486"/>
        <v>82.89</v>
      </c>
      <c r="M4340" s="48">
        <f t="shared" si="487"/>
        <v>81.94</v>
      </c>
      <c r="N4340" s="48">
        <f t="shared" si="488"/>
        <v>82.89</v>
      </c>
      <c r="O4340" s="49">
        <f t="shared" ca="1" si="491"/>
        <v>4008800</v>
      </c>
    </row>
    <row r="4341" spans="1:15" x14ac:dyDescent="0.25">
      <c r="A4341">
        <v>4326</v>
      </c>
      <c r="B4341" s="93">
        <v>35915</v>
      </c>
      <c r="C4341" s="48">
        <v>110.5625</v>
      </c>
      <c r="D4341" s="48">
        <v>111.92179899999999</v>
      </c>
      <c r="E4341" s="48">
        <v>110.40619700000001</v>
      </c>
      <c r="F4341" s="48">
        <v>111.34369700000001</v>
      </c>
      <c r="G4341" s="49">
        <v>8684500</v>
      </c>
      <c r="H4341" s="48">
        <v>81.966389000000007</v>
      </c>
      <c r="I4341" s="52">
        <f t="shared" si="489"/>
        <v>0.7361565244236502</v>
      </c>
      <c r="J4341" s="52">
        <f t="shared" ca="1" si="490"/>
        <v>1</v>
      </c>
      <c r="K4341" s="48">
        <f t="shared" si="485"/>
        <v>81.39</v>
      </c>
      <c r="L4341" s="48">
        <f t="shared" si="486"/>
        <v>82.39</v>
      </c>
      <c r="M4341" s="48">
        <f t="shared" si="487"/>
        <v>81.28</v>
      </c>
      <c r="N4341" s="48">
        <f t="shared" si="488"/>
        <v>81.97</v>
      </c>
      <c r="O4341" s="49">
        <f t="shared" ca="1" si="491"/>
        <v>8684500</v>
      </c>
    </row>
    <row r="4342" spans="1:15" x14ac:dyDescent="0.25">
      <c r="A4342">
        <v>4327</v>
      </c>
      <c r="B4342" s="93">
        <v>35914</v>
      </c>
      <c r="C4342" s="48">
        <v>109.03119700000001</v>
      </c>
      <c r="D4342" s="48">
        <v>109.96869700000001</v>
      </c>
      <c r="E4342" s="48">
        <v>108.4375</v>
      </c>
      <c r="F4342" s="48">
        <v>109.3125</v>
      </c>
      <c r="G4342" s="49">
        <v>7703100</v>
      </c>
      <c r="H4342" s="48">
        <v>80.471109999999996</v>
      </c>
      <c r="I4342" s="52">
        <f t="shared" si="489"/>
        <v>0.73615652372784446</v>
      </c>
      <c r="J4342" s="52">
        <f t="shared" ca="1" si="490"/>
        <v>1</v>
      </c>
      <c r="K4342" s="48">
        <f t="shared" si="485"/>
        <v>80.260000000000005</v>
      </c>
      <c r="L4342" s="48">
        <f t="shared" si="486"/>
        <v>80.95</v>
      </c>
      <c r="M4342" s="48">
        <f t="shared" si="487"/>
        <v>79.83</v>
      </c>
      <c r="N4342" s="48">
        <f t="shared" si="488"/>
        <v>80.47</v>
      </c>
      <c r="O4342" s="49">
        <f t="shared" ca="1" si="491"/>
        <v>7703100</v>
      </c>
    </row>
    <row r="4343" spans="1:15" x14ac:dyDescent="0.25">
      <c r="A4343">
        <v>4328</v>
      </c>
      <c r="B4343" s="93">
        <v>35913</v>
      </c>
      <c r="C4343" s="48">
        <v>109.78119700000001</v>
      </c>
      <c r="D4343" s="48">
        <v>109.8125</v>
      </c>
      <c r="E4343" s="48">
        <v>108.125</v>
      </c>
      <c r="F4343" s="48">
        <v>108.5625</v>
      </c>
      <c r="G4343" s="49">
        <v>6511400</v>
      </c>
      <c r="H4343" s="48">
        <v>79.918993</v>
      </c>
      <c r="I4343" s="52">
        <f t="shared" si="489"/>
        <v>0.7361565273459989</v>
      </c>
      <c r="J4343" s="52">
        <f t="shared" ca="1" si="490"/>
        <v>1</v>
      </c>
      <c r="K4343" s="48">
        <f t="shared" si="485"/>
        <v>80.819999999999993</v>
      </c>
      <c r="L4343" s="48">
        <f t="shared" si="486"/>
        <v>80.84</v>
      </c>
      <c r="M4343" s="48">
        <f t="shared" si="487"/>
        <v>79.599999999999994</v>
      </c>
      <c r="N4343" s="48">
        <f t="shared" si="488"/>
        <v>79.92</v>
      </c>
      <c r="O4343" s="49">
        <f t="shared" ca="1" si="491"/>
        <v>6511400</v>
      </c>
    </row>
    <row r="4344" spans="1:15" x14ac:dyDescent="0.25">
      <c r="A4344">
        <v>4329</v>
      </c>
      <c r="B4344" s="93">
        <v>35912</v>
      </c>
      <c r="C4344" s="48">
        <v>109.375</v>
      </c>
      <c r="D4344" s="48">
        <v>109.6875</v>
      </c>
      <c r="E4344" s="48">
        <v>107.625</v>
      </c>
      <c r="F4344" s="48">
        <v>108.71869700000001</v>
      </c>
      <c r="G4344" s="49">
        <v>14510200</v>
      </c>
      <c r="H4344" s="48">
        <v>80.033978000000005</v>
      </c>
      <c r="I4344" s="52">
        <f t="shared" si="489"/>
        <v>0.73615652328872194</v>
      </c>
      <c r="J4344" s="52">
        <f t="shared" ca="1" si="490"/>
        <v>1</v>
      </c>
      <c r="K4344" s="48">
        <f t="shared" si="485"/>
        <v>80.52</v>
      </c>
      <c r="L4344" s="48">
        <f t="shared" si="486"/>
        <v>80.75</v>
      </c>
      <c r="M4344" s="48">
        <f t="shared" si="487"/>
        <v>79.23</v>
      </c>
      <c r="N4344" s="48">
        <f t="shared" si="488"/>
        <v>80.03</v>
      </c>
      <c r="O4344" s="49">
        <f t="shared" ca="1" si="491"/>
        <v>14510200</v>
      </c>
    </row>
    <row r="4345" spans="1:15" x14ac:dyDescent="0.25">
      <c r="A4345">
        <v>4330</v>
      </c>
      <c r="B4345" s="93">
        <v>35909</v>
      </c>
      <c r="C4345" s="48">
        <v>111.75</v>
      </c>
      <c r="D4345" s="48">
        <v>112.46869700000001</v>
      </c>
      <c r="E4345" s="48">
        <v>110.34369700000001</v>
      </c>
      <c r="F4345" s="48">
        <v>110.8125</v>
      </c>
      <c r="G4345" s="49">
        <v>11039700</v>
      </c>
      <c r="H4345" s="48">
        <v>81.575344999999999</v>
      </c>
      <c r="I4345" s="52">
        <f t="shared" si="489"/>
        <v>0.7361565256627185</v>
      </c>
      <c r="J4345" s="52">
        <f t="shared" ca="1" si="490"/>
        <v>1</v>
      </c>
      <c r="K4345" s="48">
        <f t="shared" si="485"/>
        <v>82.27</v>
      </c>
      <c r="L4345" s="48">
        <f t="shared" si="486"/>
        <v>82.79</v>
      </c>
      <c r="M4345" s="48">
        <f t="shared" si="487"/>
        <v>81.23</v>
      </c>
      <c r="N4345" s="48">
        <f t="shared" si="488"/>
        <v>81.58</v>
      </c>
      <c r="O4345" s="49">
        <f t="shared" ca="1" si="491"/>
        <v>11039700</v>
      </c>
    </row>
    <row r="4346" spans="1:15" x14ac:dyDescent="0.25">
      <c r="A4346">
        <v>4331</v>
      </c>
      <c r="B4346" s="93">
        <v>35908</v>
      </c>
      <c r="C4346" s="48">
        <v>112.625</v>
      </c>
      <c r="D4346" s="48">
        <v>113</v>
      </c>
      <c r="E4346" s="48">
        <v>111.75</v>
      </c>
      <c r="F4346" s="48">
        <v>112</v>
      </c>
      <c r="G4346" s="49">
        <v>5062000</v>
      </c>
      <c r="H4346" s="48">
        <v>82.449530999999993</v>
      </c>
      <c r="I4346" s="52">
        <f t="shared" si="489"/>
        <v>0.73615652678571419</v>
      </c>
      <c r="J4346" s="52">
        <f t="shared" ca="1" si="490"/>
        <v>1</v>
      </c>
      <c r="K4346" s="48">
        <f t="shared" si="485"/>
        <v>82.91</v>
      </c>
      <c r="L4346" s="48">
        <f t="shared" si="486"/>
        <v>83.19</v>
      </c>
      <c r="M4346" s="48">
        <f t="shared" si="487"/>
        <v>82.27</v>
      </c>
      <c r="N4346" s="48">
        <f t="shared" si="488"/>
        <v>82.45</v>
      </c>
      <c r="O4346" s="49">
        <f t="shared" ca="1" si="491"/>
        <v>5062000</v>
      </c>
    </row>
    <row r="4347" spans="1:15" x14ac:dyDescent="0.25">
      <c r="A4347">
        <v>4332</v>
      </c>
      <c r="B4347" s="93">
        <v>35907</v>
      </c>
      <c r="C4347" s="48">
        <v>112.875</v>
      </c>
      <c r="D4347" s="48">
        <v>113.4375</v>
      </c>
      <c r="E4347" s="48">
        <v>112.8125</v>
      </c>
      <c r="F4347" s="48">
        <v>113.09369700000001</v>
      </c>
      <c r="G4347" s="49">
        <v>2386100</v>
      </c>
      <c r="H4347" s="48">
        <v>83.254661999999996</v>
      </c>
      <c r="I4347" s="52">
        <f t="shared" si="489"/>
        <v>0.73615651630877355</v>
      </c>
      <c r="J4347" s="52">
        <f t="shared" ca="1" si="490"/>
        <v>1</v>
      </c>
      <c r="K4347" s="48">
        <f t="shared" si="485"/>
        <v>83.09</v>
      </c>
      <c r="L4347" s="48">
        <f t="shared" si="486"/>
        <v>83.51</v>
      </c>
      <c r="M4347" s="48">
        <f t="shared" si="487"/>
        <v>83.05</v>
      </c>
      <c r="N4347" s="48">
        <f t="shared" si="488"/>
        <v>83.25</v>
      </c>
      <c r="O4347" s="49">
        <f t="shared" ca="1" si="491"/>
        <v>2386100</v>
      </c>
    </row>
    <row r="4348" spans="1:15" x14ac:dyDescent="0.25">
      <c r="A4348">
        <v>4333</v>
      </c>
      <c r="B4348" s="93">
        <v>35906</v>
      </c>
      <c r="C4348" s="48">
        <v>112.4375</v>
      </c>
      <c r="D4348" s="48">
        <v>113.15619700000001</v>
      </c>
      <c r="E4348" s="48">
        <v>111.90619700000001</v>
      </c>
      <c r="F4348" s="48">
        <v>112.78119700000001</v>
      </c>
      <c r="G4348" s="49">
        <v>4573200</v>
      </c>
      <c r="H4348" s="48">
        <v>83.024614</v>
      </c>
      <c r="I4348" s="52">
        <f t="shared" si="489"/>
        <v>0.73615652438943346</v>
      </c>
      <c r="J4348" s="52">
        <f t="shared" ca="1" si="490"/>
        <v>1</v>
      </c>
      <c r="K4348" s="48">
        <f t="shared" si="485"/>
        <v>82.77</v>
      </c>
      <c r="L4348" s="48">
        <f t="shared" si="486"/>
        <v>83.3</v>
      </c>
      <c r="M4348" s="48">
        <f t="shared" si="487"/>
        <v>82.38</v>
      </c>
      <c r="N4348" s="48">
        <f t="shared" si="488"/>
        <v>83.02</v>
      </c>
      <c r="O4348" s="49">
        <f t="shared" ca="1" si="491"/>
        <v>4573200</v>
      </c>
    </row>
    <row r="4349" spans="1:15" x14ac:dyDescent="0.25">
      <c r="A4349">
        <v>4334</v>
      </c>
      <c r="B4349" s="93">
        <v>35905</v>
      </c>
      <c r="C4349" s="48">
        <v>112</v>
      </c>
      <c r="D4349" s="48">
        <v>112.5625</v>
      </c>
      <c r="E4349" s="48">
        <v>111.875</v>
      </c>
      <c r="F4349" s="48">
        <v>112.25</v>
      </c>
      <c r="G4349" s="49">
        <v>3688300</v>
      </c>
      <c r="H4349" s="48">
        <v>82.633570000000006</v>
      </c>
      <c r="I4349" s="52">
        <f t="shared" si="489"/>
        <v>0.73615652561247225</v>
      </c>
      <c r="J4349" s="52">
        <f t="shared" ca="1" si="490"/>
        <v>1</v>
      </c>
      <c r="K4349" s="48">
        <f t="shared" si="485"/>
        <v>82.45</v>
      </c>
      <c r="L4349" s="48">
        <f t="shared" si="486"/>
        <v>82.86</v>
      </c>
      <c r="M4349" s="48">
        <f t="shared" si="487"/>
        <v>82.36</v>
      </c>
      <c r="N4349" s="48">
        <f t="shared" si="488"/>
        <v>82.63</v>
      </c>
      <c r="O4349" s="49">
        <f t="shared" ca="1" si="491"/>
        <v>3688300</v>
      </c>
    </row>
    <row r="4350" spans="1:15" x14ac:dyDescent="0.25">
      <c r="A4350">
        <v>4335</v>
      </c>
      <c r="B4350" s="93">
        <v>35902</v>
      </c>
      <c r="C4350" s="48">
        <v>110.71869700000001</v>
      </c>
      <c r="D4350" s="48">
        <v>112.4375</v>
      </c>
      <c r="E4350" s="48">
        <v>110.4375</v>
      </c>
      <c r="F4350" s="48">
        <v>112.28119700000001</v>
      </c>
      <c r="G4350" s="49">
        <v>5688800</v>
      </c>
      <c r="H4350" s="48">
        <v>82.656535000000005</v>
      </c>
      <c r="I4350" s="52">
        <f t="shared" si="489"/>
        <v>0.7361565178183842</v>
      </c>
      <c r="J4350" s="52">
        <f t="shared" ca="1" si="490"/>
        <v>1</v>
      </c>
      <c r="K4350" s="48">
        <f t="shared" si="485"/>
        <v>81.510000000000005</v>
      </c>
      <c r="L4350" s="48">
        <f t="shared" si="486"/>
        <v>82.77</v>
      </c>
      <c r="M4350" s="48">
        <f t="shared" si="487"/>
        <v>81.3</v>
      </c>
      <c r="N4350" s="48">
        <f t="shared" si="488"/>
        <v>82.66</v>
      </c>
      <c r="O4350" s="49">
        <f t="shared" ca="1" si="491"/>
        <v>5688800</v>
      </c>
    </row>
    <row r="4351" spans="1:15" x14ac:dyDescent="0.25">
      <c r="A4351">
        <v>4336</v>
      </c>
      <c r="B4351" s="93">
        <v>35901</v>
      </c>
      <c r="C4351" s="48">
        <v>111.3125</v>
      </c>
      <c r="D4351" s="48">
        <v>111.5</v>
      </c>
      <c r="E4351" s="48">
        <v>110.5</v>
      </c>
      <c r="F4351" s="48">
        <v>110.8125</v>
      </c>
      <c r="G4351" s="49">
        <v>7177900</v>
      </c>
      <c r="H4351" s="48">
        <v>81.575344999999999</v>
      </c>
      <c r="I4351" s="52">
        <f t="shared" si="489"/>
        <v>0.7361565256627185</v>
      </c>
      <c r="J4351" s="52">
        <f t="shared" ca="1" si="490"/>
        <v>1</v>
      </c>
      <c r="K4351" s="48">
        <f t="shared" si="485"/>
        <v>81.94</v>
      </c>
      <c r="L4351" s="48">
        <f t="shared" si="486"/>
        <v>82.08</v>
      </c>
      <c r="M4351" s="48">
        <f t="shared" si="487"/>
        <v>81.349999999999994</v>
      </c>
      <c r="N4351" s="48">
        <f t="shared" si="488"/>
        <v>81.58</v>
      </c>
      <c r="O4351" s="49">
        <f t="shared" ca="1" si="491"/>
        <v>7177900</v>
      </c>
    </row>
    <row r="4352" spans="1:15" x14ac:dyDescent="0.25">
      <c r="A4352">
        <v>4337</v>
      </c>
      <c r="B4352" s="93">
        <v>35900</v>
      </c>
      <c r="C4352" s="48">
        <v>111.96869700000001</v>
      </c>
      <c r="D4352" s="48">
        <v>112.125</v>
      </c>
      <c r="E4352" s="48">
        <v>111.15619700000001</v>
      </c>
      <c r="F4352" s="48">
        <v>112.125</v>
      </c>
      <c r="G4352" s="49">
        <v>3867200</v>
      </c>
      <c r="H4352" s="48">
        <v>82.541550000000001</v>
      </c>
      <c r="I4352" s="52">
        <f t="shared" si="489"/>
        <v>0.73615652173913049</v>
      </c>
      <c r="J4352" s="52">
        <f t="shared" ca="1" si="490"/>
        <v>1</v>
      </c>
      <c r="K4352" s="48">
        <f t="shared" si="485"/>
        <v>82.43</v>
      </c>
      <c r="L4352" s="48">
        <f t="shared" si="486"/>
        <v>82.54</v>
      </c>
      <c r="M4352" s="48">
        <f t="shared" si="487"/>
        <v>81.83</v>
      </c>
      <c r="N4352" s="48">
        <f t="shared" si="488"/>
        <v>82.54</v>
      </c>
      <c r="O4352" s="49">
        <f t="shared" ca="1" si="491"/>
        <v>3867200</v>
      </c>
    </row>
    <row r="4353" spans="1:15" x14ac:dyDescent="0.25">
      <c r="A4353">
        <v>4338</v>
      </c>
      <c r="B4353" s="93">
        <v>35899</v>
      </c>
      <c r="C4353" s="48">
        <v>111.125</v>
      </c>
      <c r="D4353" s="48">
        <v>111.8125</v>
      </c>
      <c r="E4353" s="48">
        <v>110.90619700000001</v>
      </c>
      <c r="F4353" s="48">
        <v>111.8125</v>
      </c>
      <c r="G4353" s="49">
        <v>3279100</v>
      </c>
      <c r="H4353" s="48">
        <v>82.311501000000007</v>
      </c>
      <c r="I4353" s="52">
        <f t="shared" si="489"/>
        <v>0.73615652096143103</v>
      </c>
      <c r="J4353" s="52">
        <f t="shared" ca="1" si="490"/>
        <v>1</v>
      </c>
      <c r="K4353" s="48">
        <f t="shared" si="485"/>
        <v>81.81</v>
      </c>
      <c r="L4353" s="48">
        <f t="shared" si="486"/>
        <v>82.31</v>
      </c>
      <c r="M4353" s="48">
        <f t="shared" si="487"/>
        <v>81.64</v>
      </c>
      <c r="N4353" s="48">
        <f t="shared" si="488"/>
        <v>82.31</v>
      </c>
      <c r="O4353" s="49">
        <f t="shared" ca="1" si="491"/>
        <v>3279100</v>
      </c>
    </row>
    <row r="4354" spans="1:15" x14ac:dyDescent="0.25">
      <c r="A4354">
        <v>4339</v>
      </c>
      <c r="B4354" s="93">
        <v>35898</v>
      </c>
      <c r="C4354" s="48">
        <v>111.375</v>
      </c>
      <c r="D4354" s="48">
        <v>111.375</v>
      </c>
      <c r="E4354" s="48">
        <v>110</v>
      </c>
      <c r="F4354" s="48">
        <v>110.875</v>
      </c>
      <c r="G4354" s="49">
        <v>4350200</v>
      </c>
      <c r="H4354" s="48">
        <v>81.621354999999994</v>
      </c>
      <c r="I4354" s="52">
        <f t="shared" si="489"/>
        <v>0.73615652762119499</v>
      </c>
      <c r="J4354" s="52">
        <f t="shared" ca="1" si="490"/>
        <v>1</v>
      </c>
      <c r="K4354" s="48">
        <f t="shared" si="485"/>
        <v>81.99</v>
      </c>
      <c r="L4354" s="48">
        <f t="shared" si="486"/>
        <v>81.99</v>
      </c>
      <c r="M4354" s="48">
        <f t="shared" si="487"/>
        <v>80.98</v>
      </c>
      <c r="N4354" s="48">
        <f t="shared" si="488"/>
        <v>81.62</v>
      </c>
      <c r="O4354" s="49">
        <f t="shared" ca="1" si="491"/>
        <v>4350200</v>
      </c>
    </row>
    <row r="4355" spans="1:15" x14ac:dyDescent="0.25">
      <c r="A4355">
        <v>4340</v>
      </c>
      <c r="B4355" s="93">
        <v>35894</v>
      </c>
      <c r="C4355" s="48">
        <v>110.5625</v>
      </c>
      <c r="D4355" s="48">
        <v>111.28119700000001</v>
      </c>
      <c r="E4355" s="48">
        <v>110.53119700000001</v>
      </c>
      <c r="F4355" s="48">
        <v>111.1875</v>
      </c>
      <c r="G4355" s="49">
        <v>4481200</v>
      </c>
      <c r="H4355" s="48">
        <v>81.851403000000005</v>
      </c>
      <c r="I4355" s="52">
        <f t="shared" si="489"/>
        <v>0.73615651939291737</v>
      </c>
      <c r="J4355" s="52">
        <f t="shared" ca="1" si="490"/>
        <v>1</v>
      </c>
      <c r="K4355" s="48">
        <f t="shared" si="485"/>
        <v>81.39</v>
      </c>
      <c r="L4355" s="48">
        <f t="shared" si="486"/>
        <v>81.92</v>
      </c>
      <c r="M4355" s="48">
        <f t="shared" si="487"/>
        <v>81.37</v>
      </c>
      <c r="N4355" s="48">
        <f t="shared" si="488"/>
        <v>81.849999999999994</v>
      </c>
      <c r="O4355" s="49">
        <f t="shared" ca="1" si="491"/>
        <v>4481200</v>
      </c>
    </row>
    <row r="4356" spans="1:15" x14ac:dyDescent="0.25">
      <c r="A4356">
        <v>4341</v>
      </c>
      <c r="B4356" s="93">
        <v>35893</v>
      </c>
      <c r="C4356" s="48">
        <v>111.21869700000001</v>
      </c>
      <c r="D4356" s="48">
        <v>111.28119700000001</v>
      </c>
      <c r="E4356" s="48">
        <v>109.75</v>
      </c>
      <c r="F4356" s="48">
        <v>110.3125</v>
      </c>
      <c r="G4356" s="49">
        <v>4854800</v>
      </c>
      <c r="H4356" s="48">
        <v>81.207266000000004</v>
      </c>
      <c r="I4356" s="52">
        <f t="shared" si="489"/>
        <v>0.73615651898016998</v>
      </c>
      <c r="J4356" s="52">
        <f t="shared" ca="1" si="490"/>
        <v>1</v>
      </c>
      <c r="K4356" s="48">
        <f t="shared" si="485"/>
        <v>81.87</v>
      </c>
      <c r="L4356" s="48">
        <f t="shared" si="486"/>
        <v>81.92</v>
      </c>
      <c r="M4356" s="48">
        <f t="shared" si="487"/>
        <v>80.790000000000006</v>
      </c>
      <c r="N4356" s="48">
        <f t="shared" si="488"/>
        <v>81.209999999999994</v>
      </c>
      <c r="O4356" s="49">
        <f t="shared" ca="1" si="491"/>
        <v>4854800</v>
      </c>
    </row>
    <row r="4357" spans="1:15" x14ac:dyDescent="0.25">
      <c r="A4357">
        <v>4342</v>
      </c>
      <c r="B4357" s="93">
        <v>35892</v>
      </c>
      <c r="C4357" s="48">
        <v>111.75</v>
      </c>
      <c r="D4357" s="48">
        <v>111.9375</v>
      </c>
      <c r="E4357" s="48">
        <v>110.15619700000001</v>
      </c>
      <c r="F4357" s="48">
        <v>110.9375</v>
      </c>
      <c r="G4357" s="49">
        <v>5583700</v>
      </c>
      <c r="H4357" s="48">
        <v>81.667364000000006</v>
      </c>
      <c r="I4357" s="52">
        <f t="shared" si="489"/>
        <v>0.73615652056338032</v>
      </c>
      <c r="J4357" s="52">
        <f t="shared" ca="1" si="490"/>
        <v>1</v>
      </c>
      <c r="K4357" s="48">
        <f t="shared" si="485"/>
        <v>82.27</v>
      </c>
      <c r="L4357" s="48">
        <f t="shared" si="486"/>
        <v>82.4</v>
      </c>
      <c r="M4357" s="48">
        <f t="shared" si="487"/>
        <v>81.09</v>
      </c>
      <c r="N4357" s="48">
        <f t="shared" si="488"/>
        <v>81.67</v>
      </c>
      <c r="O4357" s="49">
        <f t="shared" ca="1" si="491"/>
        <v>5583700</v>
      </c>
    </row>
    <row r="4358" spans="1:15" x14ac:dyDescent="0.25">
      <c r="A4358">
        <v>4343</v>
      </c>
      <c r="B4358" s="93">
        <v>35891</v>
      </c>
      <c r="C4358" s="48">
        <v>113.25</v>
      </c>
      <c r="D4358" s="48">
        <v>113.375</v>
      </c>
      <c r="E4358" s="48">
        <v>111.6875</v>
      </c>
      <c r="F4358" s="48">
        <v>111.6875</v>
      </c>
      <c r="G4358" s="49">
        <v>4550500</v>
      </c>
      <c r="H4358" s="48">
        <v>82.219481999999999</v>
      </c>
      <c r="I4358" s="52">
        <f t="shared" si="489"/>
        <v>0.73615652602126469</v>
      </c>
      <c r="J4358" s="52">
        <f t="shared" ca="1" si="490"/>
        <v>1</v>
      </c>
      <c r="K4358" s="48">
        <f t="shared" si="485"/>
        <v>83.37</v>
      </c>
      <c r="L4358" s="48">
        <f t="shared" si="486"/>
        <v>83.46</v>
      </c>
      <c r="M4358" s="48">
        <f t="shared" si="487"/>
        <v>82.22</v>
      </c>
      <c r="N4358" s="48">
        <f t="shared" si="488"/>
        <v>82.22</v>
      </c>
      <c r="O4358" s="49">
        <f t="shared" ca="1" si="491"/>
        <v>4550500</v>
      </c>
    </row>
    <row r="4359" spans="1:15" x14ac:dyDescent="0.25">
      <c r="A4359">
        <v>4344</v>
      </c>
      <c r="B4359" s="93">
        <v>35888</v>
      </c>
      <c r="C4359" s="48">
        <v>112.34369700000001</v>
      </c>
      <c r="D4359" s="48">
        <v>112.8125</v>
      </c>
      <c r="E4359" s="48">
        <v>111.84369700000001</v>
      </c>
      <c r="F4359" s="48">
        <v>112.59369700000001</v>
      </c>
      <c r="G4359" s="49">
        <v>3787600</v>
      </c>
      <c r="H4359" s="48">
        <v>82.886583999999999</v>
      </c>
      <c r="I4359" s="52">
        <f t="shared" si="489"/>
        <v>0.73615651860156961</v>
      </c>
      <c r="J4359" s="52">
        <f t="shared" ca="1" si="490"/>
        <v>1</v>
      </c>
      <c r="K4359" s="48">
        <f t="shared" si="485"/>
        <v>82.7</v>
      </c>
      <c r="L4359" s="48">
        <f t="shared" si="486"/>
        <v>83.05</v>
      </c>
      <c r="M4359" s="48">
        <f t="shared" si="487"/>
        <v>82.33</v>
      </c>
      <c r="N4359" s="48">
        <f t="shared" si="488"/>
        <v>82.89</v>
      </c>
      <c r="O4359" s="49">
        <f t="shared" ca="1" si="491"/>
        <v>3787600</v>
      </c>
    </row>
    <row r="4360" spans="1:15" x14ac:dyDescent="0.25">
      <c r="A4360">
        <v>4345</v>
      </c>
      <c r="B4360" s="93">
        <v>35887</v>
      </c>
      <c r="C4360" s="48">
        <v>110.9375</v>
      </c>
      <c r="D4360" s="48">
        <v>112.25</v>
      </c>
      <c r="E4360" s="48">
        <v>110.75</v>
      </c>
      <c r="F4360" s="48">
        <v>112.03119700000001</v>
      </c>
      <c r="G4360" s="49">
        <v>3920900</v>
      </c>
      <c r="H4360" s="48">
        <v>82.472496000000007</v>
      </c>
      <c r="I4360" s="52">
        <f t="shared" si="489"/>
        <v>0.73615651897390688</v>
      </c>
      <c r="J4360" s="52">
        <f t="shared" ca="1" si="490"/>
        <v>1</v>
      </c>
      <c r="K4360" s="48">
        <f t="shared" si="485"/>
        <v>81.67</v>
      </c>
      <c r="L4360" s="48">
        <f t="shared" si="486"/>
        <v>82.63</v>
      </c>
      <c r="M4360" s="48">
        <f t="shared" si="487"/>
        <v>81.53</v>
      </c>
      <c r="N4360" s="48">
        <f t="shared" si="488"/>
        <v>82.47</v>
      </c>
      <c r="O4360" s="49">
        <f t="shared" ca="1" si="491"/>
        <v>3920900</v>
      </c>
    </row>
    <row r="4361" spans="1:15" x14ac:dyDescent="0.25">
      <c r="A4361">
        <v>4346</v>
      </c>
      <c r="B4361" s="93">
        <v>35886</v>
      </c>
      <c r="C4361" s="48">
        <v>110.3125</v>
      </c>
      <c r="D4361" s="48">
        <v>111.078102</v>
      </c>
      <c r="E4361" s="48">
        <v>109.40619700000001</v>
      </c>
      <c r="F4361" s="48">
        <v>110.828102</v>
      </c>
      <c r="G4361" s="49">
        <v>2929000</v>
      </c>
      <c r="H4361" s="48">
        <v>81.586830000000006</v>
      </c>
      <c r="I4361" s="52">
        <f t="shared" si="489"/>
        <v>0.73615652102388263</v>
      </c>
      <c r="J4361" s="52">
        <f t="shared" ca="1" si="490"/>
        <v>1</v>
      </c>
      <c r="K4361" s="48">
        <f t="shared" si="485"/>
        <v>81.209999999999994</v>
      </c>
      <c r="L4361" s="48">
        <f t="shared" si="486"/>
        <v>81.77</v>
      </c>
      <c r="M4361" s="48">
        <f t="shared" si="487"/>
        <v>80.540000000000006</v>
      </c>
      <c r="N4361" s="48">
        <f t="shared" si="488"/>
        <v>81.59</v>
      </c>
      <c r="O4361" s="49">
        <f t="shared" ca="1" si="491"/>
        <v>2929000</v>
      </c>
    </row>
    <row r="4362" spans="1:15" x14ac:dyDescent="0.25">
      <c r="A4362">
        <v>4347</v>
      </c>
      <c r="B4362" s="93">
        <v>35885</v>
      </c>
      <c r="C4362" s="48">
        <v>110.15619700000001</v>
      </c>
      <c r="D4362" s="48">
        <v>111.1875</v>
      </c>
      <c r="E4362" s="48">
        <v>109.75</v>
      </c>
      <c r="F4362" s="48">
        <v>109.9375</v>
      </c>
      <c r="G4362" s="49">
        <v>5926500</v>
      </c>
      <c r="H4362" s="48">
        <v>80.931207999999998</v>
      </c>
      <c r="I4362" s="52">
        <f t="shared" si="489"/>
        <v>0.73615652529846498</v>
      </c>
      <c r="J4362" s="52">
        <f t="shared" ca="1" si="490"/>
        <v>1</v>
      </c>
      <c r="K4362" s="48">
        <f t="shared" si="485"/>
        <v>81.09</v>
      </c>
      <c r="L4362" s="48">
        <f t="shared" si="486"/>
        <v>81.849999999999994</v>
      </c>
      <c r="M4362" s="48">
        <f t="shared" si="487"/>
        <v>80.790000000000006</v>
      </c>
      <c r="N4362" s="48">
        <f t="shared" si="488"/>
        <v>80.930000000000007</v>
      </c>
      <c r="O4362" s="49">
        <f t="shared" ca="1" si="491"/>
        <v>5926500</v>
      </c>
    </row>
    <row r="4363" spans="1:15" x14ac:dyDescent="0.25">
      <c r="A4363">
        <v>4348</v>
      </c>
      <c r="B4363" s="93">
        <v>35884</v>
      </c>
      <c r="C4363" s="48">
        <v>109.625</v>
      </c>
      <c r="D4363" s="48">
        <v>110.09369700000001</v>
      </c>
      <c r="E4363" s="48">
        <v>108.96869700000001</v>
      </c>
      <c r="F4363" s="48">
        <v>109.5625</v>
      </c>
      <c r="G4363" s="49">
        <v>3108700</v>
      </c>
      <c r="H4363" s="48">
        <v>80.655148999999994</v>
      </c>
      <c r="I4363" s="52">
        <f t="shared" si="489"/>
        <v>0.73615652253280084</v>
      </c>
      <c r="J4363" s="52">
        <f t="shared" ca="1" si="490"/>
        <v>1</v>
      </c>
      <c r="K4363" s="48">
        <f t="shared" si="485"/>
        <v>80.7</v>
      </c>
      <c r="L4363" s="48">
        <f t="shared" si="486"/>
        <v>81.05</v>
      </c>
      <c r="M4363" s="48">
        <f t="shared" si="487"/>
        <v>80.22</v>
      </c>
      <c r="N4363" s="48">
        <f t="shared" si="488"/>
        <v>80.66</v>
      </c>
      <c r="O4363" s="49">
        <f t="shared" ca="1" si="491"/>
        <v>3108700</v>
      </c>
    </row>
    <row r="4364" spans="1:15" x14ac:dyDescent="0.25">
      <c r="A4364">
        <v>4349</v>
      </c>
      <c r="B4364" s="93">
        <v>35881</v>
      </c>
      <c r="C4364" s="48">
        <v>110.75</v>
      </c>
      <c r="D4364" s="48">
        <v>110.78119700000001</v>
      </c>
      <c r="E4364" s="48">
        <v>109</v>
      </c>
      <c r="F4364" s="48">
        <v>109.625</v>
      </c>
      <c r="G4364" s="49">
        <v>2611300</v>
      </c>
      <c r="H4364" s="48">
        <v>80.701159000000004</v>
      </c>
      <c r="I4364" s="52">
        <f t="shared" si="489"/>
        <v>0.73615652451539337</v>
      </c>
      <c r="J4364" s="52">
        <f t="shared" ca="1" si="490"/>
        <v>1</v>
      </c>
      <c r="K4364" s="48">
        <f t="shared" si="485"/>
        <v>81.53</v>
      </c>
      <c r="L4364" s="48">
        <f t="shared" si="486"/>
        <v>81.55</v>
      </c>
      <c r="M4364" s="48">
        <f t="shared" si="487"/>
        <v>80.239999999999995</v>
      </c>
      <c r="N4364" s="48">
        <f t="shared" si="488"/>
        <v>80.7</v>
      </c>
      <c r="O4364" s="49">
        <f t="shared" ca="1" si="491"/>
        <v>2611300</v>
      </c>
    </row>
    <row r="4365" spans="1:15" x14ac:dyDescent="0.25">
      <c r="A4365">
        <v>4350</v>
      </c>
      <c r="B4365" s="93">
        <v>35880</v>
      </c>
      <c r="C4365" s="48">
        <v>109.875</v>
      </c>
      <c r="D4365" s="48">
        <v>110.75</v>
      </c>
      <c r="E4365" s="48">
        <v>109.625</v>
      </c>
      <c r="F4365" s="48">
        <v>110.09369700000001</v>
      </c>
      <c r="G4365" s="49">
        <v>3333500</v>
      </c>
      <c r="H4365" s="48">
        <v>81.046193000000002</v>
      </c>
      <c r="I4365" s="52">
        <f t="shared" si="489"/>
        <v>0.73615652129476583</v>
      </c>
      <c r="J4365" s="52">
        <f t="shared" ca="1" si="490"/>
        <v>1</v>
      </c>
      <c r="K4365" s="48">
        <f t="shared" si="485"/>
        <v>80.89</v>
      </c>
      <c r="L4365" s="48">
        <f t="shared" si="486"/>
        <v>81.53</v>
      </c>
      <c r="M4365" s="48">
        <f t="shared" si="487"/>
        <v>80.7</v>
      </c>
      <c r="N4365" s="48">
        <f t="shared" si="488"/>
        <v>81.05</v>
      </c>
      <c r="O4365" s="49">
        <f t="shared" ca="1" si="491"/>
        <v>3333500</v>
      </c>
    </row>
    <row r="4366" spans="1:15" x14ac:dyDescent="0.25">
      <c r="A4366">
        <v>4351</v>
      </c>
      <c r="B4366" s="93">
        <v>35879</v>
      </c>
      <c r="C4366" s="48">
        <v>111.40619700000001</v>
      </c>
      <c r="D4366" s="48">
        <v>111.53119700000001</v>
      </c>
      <c r="E4366" s="48">
        <v>109.1875</v>
      </c>
      <c r="F4366" s="48">
        <v>110.15619700000001</v>
      </c>
      <c r="G4366" s="49">
        <v>4597600</v>
      </c>
      <c r="H4366" s="48">
        <v>81.092202999999998</v>
      </c>
      <c r="I4366" s="52">
        <f t="shared" si="489"/>
        <v>0.73615652326850023</v>
      </c>
      <c r="J4366" s="52">
        <f t="shared" ca="1" si="490"/>
        <v>1</v>
      </c>
      <c r="K4366" s="48">
        <f t="shared" si="485"/>
        <v>82.01</v>
      </c>
      <c r="L4366" s="48">
        <f t="shared" si="486"/>
        <v>82.1</v>
      </c>
      <c r="M4366" s="48">
        <f t="shared" si="487"/>
        <v>80.38</v>
      </c>
      <c r="N4366" s="48">
        <f t="shared" si="488"/>
        <v>81.09</v>
      </c>
      <c r="O4366" s="49">
        <f t="shared" ca="1" si="491"/>
        <v>4597600</v>
      </c>
    </row>
    <row r="4367" spans="1:15" x14ac:dyDescent="0.25">
      <c r="A4367">
        <v>4352</v>
      </c>
      <c r="B4367" s="93">
        <v>35878</v>
      </c>
      <c r="C4367" s="48">
        <v>110.0625</v>
      </c>
      <c r="D4367" s="48">
        <v>110.8125</v>
      </c>
      <c r="E4367" s="48">
        <v>109.9375</v>
      </c>
      <c r="F4367" s="48">
        <v>110.5625</v>
      </c>
      <c r="G4367" s="49">
        <v>3333600</v>
      </c>
      <c r="H4367" s="48">
        <v>81.391306</v>
      </c>
      <c r="I4367" s="52">
        <f t="shared" si="489"/>
        <v>0.73615652685132849</v>
      </c>
      <c r="J4367" s="52">
        <f t="shared" ca="1" si="490"/>
        <v>1</v>
      </c>
      <c r="K4367" s="48">
        <f t="shared" si="485"/>
        <v>81.02</v>
      </c>
      <c r="L4367" s="48">
        <f t="shared" si="486"/>
        <v>81.58</v>
      </c>
      <c r="M4367" s="48">
        <f t="shared" si="487"/>
        <v>80.930000000000007</v>
      </c>
      <c r="N4367" s="48">
        <f t="shared" si="488"/>
        <v>81.39</v>
      </c>
      <c r="O4367" s="49">
        <f t="shared" ca="1" si="491"/>
        <v>3333600</v>
      </c>
    </row>
    <row r="4368" spans="1:15" x14ac:dyDescent="0.25">
      <c r="A4368">
        <v>4353</v>
      </c>
      <c r="B4368" s="93">
        <v>35877</v>
      </c>
      <c r="C4368" s="48">
        <v>109.71869700000001</v>
      </c>
      <c r="D4368" s="48">
        <v>110.3125</v>
      </c>
      <c r="E4368" s="48">
        <v>109.40619700000001</v>
      </c>
      <c r="F4368" s="48">
        <v>109.625</v>
      </c>
      <c r="G4368" s="49">
        <v>4453100</v>
      </c>
      <c r="H4368" s="48">
        <v>80.701159000000004</v>
      </c>
      <c r="I4368" s="52">
        <f t="shared" si="489"/>
        <v>0.73615652451539337</v>
      </c>
      <c r="J4368" s="52">
        <f t="shared" ca="1" si="490"/>
        <v>1</v>
      </c>
      <c r="K4368" s="48">
        <f t="shared" ref="K4368:K4431" si="492">ROUND($I4368*C4368,2)</f>
        <v>80.77</v>
      </c>
      <c r="L4368" s="48">
        <f t="shared" ref="L4368:L4431" si="493">ROUND($I4368*D4368,2)</f>
        <v>81.209999999999994</v>
      </c>
      <c r="M4368" s="48">
        <f t="shared" ref="M4368:M4431" si="494">ROUND($I4368*E4368,2)</f>
        <v>80.540000000000006</v>
      </c>
      <c r="N4368" s="48">
        <f t="shared" ref="N4368:N4431" si="495">ROUND($I4368*F4368,2)</f>
        <v>80.7</v>
      </c>
      <c r="O4368" s="49">
        <f t="shared" ca="1" si="491"/>
        <v>4453100</v>
      </c>
    </row>
    <row r="4369" spans="1:15" x14ac:dyDescent="0.25">
      <c r="A4369">
        <v>4354</v>
      </c>
      <c r="B4369" s="93">
        <v>35874</v>
      </c>
      <c r="C4369" s="48">
        <v>109.5625</v>
      </c>
      <c r="D4369" s="48">
        <v>110.1875</v>
      </c>
      <c r="E4369" s="48">
        <v>108.875</v>
      </c>
      <c r="F4369" s="48">
        <v>109.875</v>
      </c>
      <c r="G4369" s="49">
        <v>3123300</v>
      </c>
      <c r="H4369" s="48">
        <v>80.885198000000003</v>
      </c>
      <c r="I4369" s="52">
        <f t="shared" si="489"/>
        <v>0.7361565233219568</v>
      </c>
      <c r="J4369" s="52">
        <f t="shared" ca="1" si="490"/>
        <v>1</v>
      </c>
      <c r="K4369" s="48">
        <f t="shared" si="492"/>
        <v>80.66</v>
      </c>
      <c r="L4369" s="48">
        <f t="shared" si="493"/>
        <v>81.12</v>
      </c>
      <c r="M4369" s="48">
        <f t="shared" si="494"/>
        <v>80.150000000000006</v>
      </c>
      <c r="N4369" s="48">
        <f t="shared" si="495"/>
        <v>80.89</v>
      </c>
      <c r="O4369" s="49">
        <f t="shared" ca="1" si="491"/>
        <v>3123300</v>
      </c>
    </row>
    <row r="4370" spans="1:15" x14ac:dyDescent="0.25">
      <c r="A4370">
        <v>4355</v>
      </c>
      <c r="B4370" s="93">
        <v>35873</v>
      </c>
      <c r="C4370" s="48">
        <v>108.96869700000001</v>
      </c>
      <c r="D4370" s="48">
        <v>109.375</v>
      </c>
      <c r="E4370" s="48">
        <v>108.65619700000001</v>
      </c>
      <c r="F4370" s="48">
        <v>109.25</v>
      </c>
      <c r="G4370" s="49">
        <v>2554800</v>
      </c>
      <c r="H4370" s="48">
        <v>80.194680000000005</v>
      </c>
      <c r="I4370" s="52">
        <f t="shared" ref="I4370:I4433" si="496">H4370/F4370</f>
        <v>0.73404741418764308</v>
      </c>
      <c r="J4370" s="52">
        <f t="shared" ref="J4370:J4433" ca="1" si="497">INDEX(OFFSET($T$15,0,0,$S$13+1,1),MATCH(B4370,OFFSET($Q$15,0,0,$S$13+1,1),-1))</f>
        <v>1</v>
      </c>
      <c r="K4370" s="48">
        <f t="shared" si="492"/>
        <v>79.989999999999995</v>
      </c>
      <c r="L4370" s="48">
        <f t="shared" si="493"/>
        <v>80.290000000000006</v>
      </c>
      <c r="M4370" s="48">
        <f t="shared" si="494"/>
        <v>79.760000000000005</v>
      </c>
      <c r="N4370" s="48">
        <f t="shared" si="495"/>
        <v>80.19</v>
      </c>
      <c r="O4370" s="49">
        <f t="shared" ref="O4370:O4433" ca="1" si="498">G4370*J4370</f>
        <v>2554800</v>
      </c>
    </row>
    <row r="4371" spans="1:15" x14ac:dyDescent="0.25">
      <c r="A4371">
        <v>4356</v>
      </c>
      <c r="B4371" s="93">
        <v>35872</v>
      </c>
      <c r="C4371" s="48">
        <v>108.25</v>
      </c>
      <c r="D4371" s="48">
        <v>108.96869700000001</v>
      </c>
      <c r="E4371" s="48">
        <v>108.03119700000001</v>
      </c>
      <c r="F4371" s="48">
        <v>108.96869700000001</v>
      </c>
      <c r="G4371" s="49">
        <v>1944100</v>
      </c>
      <c r="H4371" s="48">
        <v>79.988190000000003</v>
      </c>
      <c r="I4371" s="52">
        <f t="shared" si="496"/>
        <v>0.73404741179937205</v>
      </c>
      <c r="J4371" s="52">
        <f t="shared" ca="1" si="497"/>
        <v>1</v>
      </c>
      <c r="K4371" s="48">
        <f t="shared" si="492"/>
        <v>79.459999999999994</v>
      </c>
      <c r="L4371" s="48">
        <f t="shared" si="493"/>
        <v>79.989999999999995</v>
      </c>
      <c r="M4371" s="48">
        <f t="shared" si="494"/>
        <v>79.3</v>
      </c>
      <c r="N4371" s="48">
        <f t="shared" si="495"/>
        <v>79.989999999999995</v>
      </c>
      <c r="O4371" s="49">
        <f t="shared" ca="1" si="498"/>
        <v>1944100</v>
      </c>
    </row>
    <row r="4372" spans="1:15" x14ac:dyDescent="0.25">
      <c r="A4372">
        <v>4357</v>
      </c>
      <c r="B4372" s="93">
        <v>35871</v>
      </c>
      <c r="C4372" s="48">
        <v>108.3125</v>
      </c>
      <c r="D4372" s="48">
        <v>108.5625</v>
      </c>
      <c r="E4372" s="48">
        <v>107.65619700000001</v>
      </c>
      <c r="F4372" s="48">
        <v>108.5625</v>
      </c>
      <c r="G4372" s="49">
        <v>4581900</v>
      </c>
      <c r="H4372" s="48">
        <v>79.690021999999999</v>
      </c>
      <c r="I4372" s="52">
        <f t="shared" si="496"/>
        <v>0.73404741047783539</v>
      </c>
      <c r="J4372" s="52">
        <f t="shared" ca="1" si="497"/>
        <v>1</v>
      </c>
      <c r="K4372" s="48">
        <f t="shared" si="492"/>
        <v>79.510000000000005</v>
      </c>
      <c r="L4372" s="48">
        <f t="shared" si="493"/>
        <v>79.69</v>
      </c>
      <c r="M4372" s="48">
        <f t="shared" si="494"/>
        <v>79.02</v>
      </c>
      <c r="N4372" s="48">
        <f t="shared" si="495"/>
        <v>79.69</v>
      </c>
      <c r="O4372" s="49">
        <f t="shared" ca="1" si="498"/>
        <v>4581900</v>
      </c>
    </row>
    <row r="4373" spans="1:15" x14ac:dyDescent="0.25">
      <c r="A4373">
        <v>4358</v>
      </c>
      <c r="B4373" s="93">
        <v>35870</v>
      </c>
      <c r="C4373" s="48">
        <v>107.84369700000001</v>
      </c>
      <c r="D4373" s="48">
        <v>108.375</v>
      </c>
      <c r="E4373" s="48">
        <v>107.53119700000001</v>
      </c>
      <c r="F4373" s="48">
        <v>108.25</v>
      </c>
      <c r="G4373" s="49">
        <v>3223600</v>
      </c>
      <c r="H4373" s="48">
        <v>79.460632000000004</v>
      </c>
      <c r="I4373" s="52">
        <f t="shared" si="496"/>
        <v>0.73404740877598151</v>
      </c>
      <c r="J4373" s="52">
        <f t="shared" ca="1" si="497"/>
        <v>1</v>
      </c>
      <c r="K4373" s="48">
        <f t="shared" si="492"/>
        <v>79.16</v>
      </c>
      <c r="L4373" s="48">
        <f t="shared" si="493"/>
        <v>79.55</v>
      </c>
      <c r="M4373" s="48">
        <f t="shared" si="494"/>
        <v>78.930000000000007</v>
      </c>
      <c r="N4373" s="48">
        <f t="shared" si="495"/>
        <v>79.459999999999994</v>
      </c>
      <c r="O4373" s="49">
        <f t="shared" ca="1" si="498"/>
        <v>3223600</v>
      </c>
    </row>
    <row r="4374" spans="1:15" x14ac:dyDescent="0.25">
      <c r="A4374">
        <v>4359</v>
      </c>
      <c r="B4374" s="93">
        <v>35867</v>
      </c>
      <c r="C4374" s="48">
        <v>107.84369700000001</v>
      </c>
      <c r="D4374" s="48">
        <v>108</v>
      </c>
      <c r="E4374" s="48">
        <v>106.875</v>
      </c>
      <c r="F4374" s="48">
        <v>107.09369700000001</v>
      </c>
      <c r="G4374" s="49">
        <v>2879400</v>
      </c>
      <c r="H4374" s="48">
        <v>78.611851000000001</v>
      </c>
      <c r="I4374" s="52">
        <f t="shared" si="496"/>
        <v>0.73404741083875358</v>
      </c>
      <c r="J4374" s="52">
        <f t="shared" ca="1" si="497"/>
        <v>1</v>
      </c>
      <c r="K4374" s="48">
        <f t="shared" si="492"/>
        <v>79.16</v>
      </c>
      <c r="L4374" s="48">
        <f t="shared" si="493"/>
        <v>79.28</v>
      </c>
      <c r="M4374" s="48">
        <f t="shared" si="494"/>
        <v>78.45</v>
      </c>
      <c r="N4374" s="48">
        <f t="shared" si="495"/>
        <v>78.61</v>
      </c>
      <c r="O4374" s="49">
        <f t="shared" ca="1" si="498"/>
        <v>2879400</v>
      </c>
    </row>
    <row r="4375" spans="1:15" x14ac:dyDescent="0.25">
      <c r="A4375">
        <v>4360</v>
      </c>
      <c r="B4375" s="93">
        <v>35866</v>
      </c>
      <c r="C4375" s="48">
        <v>107.09369700000001</v>
      </c>
      <c r="D4375" s="48">
        <v>107.59369700000001</v>
      </c>
      <c r="E4375" s="48">
        <v>106.5</v>
      </c>
      <c r="F4375" s="48">
        <v>107.5</v>
      </c>
      <c r="G4375" s="49">
        <v>3191300</v>
      </c>
      <c r="H4375" s="48">
        <v>78.910096999999993</v>
      </c>
      <c r="I4375" s="52">
        <f t="shared" si="496"/>
        <v>0.73404741395348827</v>
      </c>
      <c r="J4375" s="52">
        <f t="shared" ca="1" si="497"/>
        <v>1</v>
      </c>
      <c r="K4375" s="48">
        <f t="shared" si="492"/>
        <v>78.61</v>
      </c>
      <c r="L4375" s="48">
        <f t="shared" si="493"/>
        <v>78.98</v>
      </c>
      <c r="M4375" s="48">
        <f t="shared" si="494"/>
        <v>78.180000000000007</v>
      </c>
      <c r="N4375" s="48">
        <f t="shared" si="495"/>
        <v>78.91</v>
      </c>
      <c r="O4375" s="49">
        <f t="shared" ca="1" si="498"/>
        <v>3191300</v>
      </c>
    </row>
    <row r="4376" spans="1:15" x14ac:dyDescent="0.25">
      <c r="A4376">
        <v>4361</v>
      </c>
      <c r="B4376" s="93">
        <v>35865</v>
      </c>
      <c r="C4376" s="48">
        <v>106.96869700000001</v>
      </c>
      <c r="D4376" s="48">
        <v>107.3125</v>
      </c>
      <c r="E4376" s="48">
        <v>106.78119700000001</v>
      </c>
      <c r="F4376" s="48">
        <v>107.0625</v>
      </c>
      <c r="G4376" s="49">
        <v>3439600</v>
      </c>
      <c r="H4376" s="48">
        <v>78.588950999999994</v>
      </c>
      <c r="I4376" s="52">
        <f t="shared" si="496"/>
        <v>0.73404741155866893</v>
      </c>
      <c r="J4376" s="52">
        <f t="shared" ca="1" si="497"/>
        <v>1</v>
      </c>
      <c r="K4376" s="48">
        <f t="shared" si="492"/>
        <v>78.52</v>
      </c>
      <c r="L4376" s="48">
        <f t="shared" si="493"/>
        <v>78.77</v>
      </c>
      <c r="M4376" s="48">
        <f t="shared" si="494"/>
        <v>78.38</v>
      </c>
      <c r="N4376" s="48">
        <f t="shared" si="495"/>
        <v>78.59</v>
      </c>
      <c r="O4376" s="49">
        <f t="shared" ca="1" si="498"/>
        <v>3439600</v>
      </c>
    </row>
    <row r="4377" spans="1:15" x14ac:dyDescent="0.25">
      <c r="A4377">
        <v>4362</v>
      </c>
      <c r="B4377" s="93">
        <v>35864</v>
      </c>
      <c r="C4377" s="48">
        <v>106.21869700000001</v>
      </c>
      <c r="D4377" s="48">
        <v>106.84369700000001</v>
      </c>
      <c r="E4377" s="48">
        <v>105.9375</v>
      </c>
      <c r="F4377" s="48">
        <v>106.5625</v>
      </c>
      <c r="G4377" s="49">
        <v>5481900</v>
      </c>
      <c r="H4377" s="48">
        <v>78.221926999999994</v>
      </c>
      <c r="I4377" s="52">
        <f t="shared" si="496"/>
        <v>0.73404740879765396</v>
      </c>
      <c r="J4377" s="52">
        <f t="shared" ca="1" si="497"/>
        <v>1</v>
      </c>
      <c r="K4377" s="48">
        <f t="shared" si="492"/>
        <v>77.97</v>
      </c>
      <c r="L4377" s="48">
        <f t="shared" si="493"/>
        <v>78.430000000000007</v>
      </c>
      <c r="M4377" s="48">
        <f t="shared" si="494"/>
        <v>77.760000000000005</v>
      </c>
      <c r="N4377" s="48">
        <f t="shared" si="495"/>
        <v>78.22</v>
      </c>
      <c r="O4377" s="49">
        <f t="shared" ca="1" si="498"/>
        <v>5481900</v>
      </c>
    </row>
    <row r="4378" spans="1:15" x14ac:dyDescent="0.25">
      <c r="A4378">
        <v>4363</v>
      </c>
      <c r="B4378" s="93">
        <v>35863</v>
      </c>
      <c r="C4378" s="48">
        <v>105.53119700000001</v>
      </c>
      <c r="D4378" s="48">
        <v>106.21869700000001</v>
      </c>
      <c r="E4378" s="48">
        <v>105.25</v>
      </c>
      <c r="F4378" s="48">
        <v>105.5625</v>
      </c>
      <c r="G4378" s="49">
        <v>3362800</v>
      </c>
      <c r="H4378" s="48">
        <v>77.487880000000004</v>
      </c>
      <c r="I4378" s="52">
        <f t="shared" si="496"/>
        <v>0.73404741267021911</v>
      </c>
      <c r="J4378" s="52">
        <f t="shared" ca="1" si="497"/>
        <v>1</v>
      </c>
      <c r="K4378" s="48">
        <f t="shared" si="492"/>
        <v>77.459999999999994</v>
      </c>
      <c r="L4378" s="48">
        <f t="shared" si="493"/>
        <v>77.97</v>
      </c>
      <c r="M4378" s="48">
        <f t="shared" si="494"/>
        <v>77.260000000000005</v>
      </c>
      <c r="N4378" s="48">
        <f t="shared" si="495"/>
        <v>77.489999999999995</v>
      </c>
      <c r="O4378" s="49">
        <f t="shared" ca="1" si="498"/>
        <v>3362800</v>
      </c>
    </row>
    <row r="4379" spans="1:15" x14ac:dyDescent="0.25">
      <c r="A4379">
        <v>4364</v>
      </c>
      <c r="B4379" s="93">
        <v>35860</v>
      </c>
      <c r="C4379" s="48">
        <v>104.5625</v>
      </c>
      <c r="D4379" s="48">
        <v>105.9375</v>
      </c>
      <c r="E4379" s="48">
        <v>104.4375</v>
      </c>
      <c r="F4379" s="48">
        <v>105.9375</v>
      </c>
      <c r="G4379" s="49">
        <v>6896300</v>
      </c>
      <c r="H4379" s="48">
        <v>77.763148000000001</v>
      </c>
      <c r="I4379" s="52">
        <f t="shared" si="496"/>
        <v>0.73404741474926249</v>
      </c>
      <c r="J4379" s="52">
        <f t="shared" ca="1" si="497"/>
        <v>1</v>
      </c>
      <c r="K4379" s="48">
        <f t="shared" si="492"/>
        <v>76.75</v>
      </c>
      <c r="L4379" s="48">
        <f t="shared" si="493"/>
        <v>77.760000000000005</v>
      </c>
      <c r="M4379" s="48">
        <f t="shared" si="494"/>
        <v>76.66</v>
      </c>
      <c r="N4379" s="48">
        <f t="shared" si="495"/>
        <v>77.760000000000005</v>
      </c>
      <c r="O4379" s="49">
        <f t="shared" ca="1" si="498"/>
        <v>6896300</v>
      </c>
    </row>
    <row r="4380" spans="1:15" x14ac:dyDescent="0.25">
      <c r="A4380">
        <v>4365</v>
      </c>
      <c r="B4380" s="93">
        <v>35859</v>
      </c>
      <c r="C4380" s="48">
        <v>103.5</v>
      </c>
      <c r="D4380" s="48">
        <v>104.4375</v>
      </c>
      <c r="E4380" s="48">
        <v>103.15619700000001</v>
      </c>
      <c r="F4380" s="48">
        <v>103.84369700000001</v>
      </c>
      <c r="G4380" s="49">
        <v>7268000</v>
      </c>
      <c r="H4380" s="48">
        <v>76.226196999999999</v>
      </c>
      <c r="I4380" s="52">
        <f t="shared" si="496"/>
        <v>0.7340474116594673</v>
      </c>
      <c r="J4380" s="52">
        <f t="shared" ca="1" si="497"/>
        <v>1</v>
      </c>
      <c r="K4380" s="48">
        <f t="shared" si="492"/>
        <v>75.97</v>
      </c>
      <c r="L4380" s="48">
        <f t="shared" si="493"/>
        <v>76.66</v>
      </c>
      <c r="M4380" s="48">
        <f t="shared" si="494"/>
        <v>75.72</v>
      </c>
      <c r="N4380" s="48">
        <f t="shared" si="495"/>
        <v>76.23</v>
      </c>
      <c r="O4380" s="49">
        <f t="shared" ca="1" si="498"/>
        <v>7268000</v>
      </c>
    </row>
    <row r="4381" spans="1:15" x14ac:dyDescent="0.25">
      <c r="A4381">
        <v>4366</v>
      </c>
      <c r="B4381" s="93">
        <v>35858</v>
      </c>
      <c r="C4381" s="48">
        <v>105.09369700000001</v>
      </c>
      <c r="D4381" s="48">
        <v>105.40619700000001</v>
      </c>
      <c r="E4381" s="48">
        <v>104.4375</v>
      </c>
      <c r="F4381" s="48">
        <v>104.8125</v>
      </c>
      <c r="G4381" s="49">
        <v>4404100</v>
      </c>
      <c r="H4381" s="48">
        <v>76.937343999999996</v>
      </c>
      <c r="I4381" s="52">
        <f t="shared" si="496"/>
        <v>0.73404740846750149</v>
      </c>
      <c r="J4381" s="52">
        <f t="shared" ca="1" si="497"/>
        <v>1</v>
      </c>
      <c r="K4381" s="48">
        <f t="shared" si="492"/>
        <v>77.14</v>
      </c>
      <c r="L4381" s="48">
        <f t="shared" si="493"/>
        <v>77.37</v>
      </c>
      <c r="M4381" s="48">
        <f t="shared" si="494"/>
        <v>76.66</v>
      </c>
      <c r="N4381" s="48">
        <f t="shared" si="495"/>
        <v>76.94</v>
      </c>
      <c r="O4381" s="49">
        <f t="shared" ca="1" si="498"/>
        <v>4404100</v>
      </c>
    </row>
    <row r="4382" spans="1:15" x14ac:dyDescent="0.25">
      <c r="A4382">
        <v>4367</v>
      </c>
      <c r="B4382" s="93">
        <v>35857</v>
      </c>
      <c r="C4382" s="48">
        <v>104.53119700000001</v>
      </c>
      <c r="D4382" s="48">
        <v>105.625</v>
      </c>
      <c r="E4382" s="48">
        <v>104.53119700000001</v>
      </c>
      <c r="F4382" s="48">
        <v>105.5</v>
      </c>
      <c r="G4382" s="49">
        <v>3349200</v>
      </c>
      <c r="H4382" s="48">
        <v>77.442002000000002</v>
      </c>
      <c r="I4382" s="52">
        <f t="shared" si="496"/>
        <v>0.73404741232227488</v>
      </c>
      <c r="J4382" s="52">
        <f t="shared" ca="1" si="497"/>
        <v>1</v>
      </c>
      <c r="K4382" s="48">
        <f t="shared" si="492"/>
        <v>76.73</v>
      </c>
      <c r="L4382" s="48">
        <f t="shared" si="493"/>
        <v>77.53</v>
      </c>
      <c r="M4382" s="48">
        <f t="shared" si="494"/>
        <v>76.73</v>
      </c>
      <c r="N4382" s="48">
        <f t="shared" si="495"/>
        <v>77.44</v>
      </c>
      <c r="O4382" s="49">
        <f t="shared" ca="1" si="498"/>
        <v>3349200</v>
      </c>
    </row>
    <row r="4383" spans="1:15" x14ac:dyDescent="0.25">
      <c r="A4383">
        <v>4368</v>
      </c>
      <c r="B4383" s="93">
        <v>35856</v>
      </c>
      <c r="C4383" s="48">
        <v>105.25</v>
      </c>
      <c r="D4383" s="48">
        <v>105.75</v>
      </c>
      <c r="E4383" s="48">
        <v>104.625</v>
      </c>
      <c r="F4383" s="48">
        <v>104.90619700000001</v>
      </c>
      <c r="G4383" s="49">
        <v>4252300</v>
      </c>
      <c r="H4383" s="48">
        <v>77.006122000000005</v>
      </c>
      <c r="I4383" s="52">
        <f t="shared" si="496"/>
        <v>0.73404740808591129</v>
      </c>
      <c r="J4383" s="52">
        <f t="shared" ca="1" si="497"/>
        <v>1</v>
      </c>
      <c r="K4383" s="48">
        <f t="shared" si="492"/>
        <v>77.260000000000005</v>
      </c>
      <c r="L4383" s="48">
        <f t="shared" si="493"/>
        <v>77.63</v>
      </c>
      <c r="M4383" s="48">
        <f t="shared" si="494"/>
        <v>76.8</v>
      </c>
      <c r="N4383" s="48">
        <f t="shared" si="495"/>
        <v>77.010000000000005</v>
      </c>
      <c r="O4383" s="49">
        <f t="shared" ca="1" si="498"/>
        <v>4252300</v>
      </c>
    </row>
    <row r="4384" spans="1:15" x14ac:dyDescent="0.25">
      <c r="A4384">
        <v>4369</v>
      </c>
      <c r="B4384" s="93">
        <v>35853</v>
      </c>
      <c r="C4384" s="48">
        <v>104.96869700000001</v>
      </c>
      <c r="D4384" s="48">
        <v>105.53119700000001</v>
      </c>
      <c r="E4384" s="48">
        <v>104.53119700000001</v>
      </c>
      <c r="F4384" s="48">
        <v>105.125</v>
      </c>
      <c r="G4384" s="49">
        <v>3442900</v>
      </c>
      <c r="H4384" s="48">
        <v>77.166734000000005</v>
      </c>
      <c r="I4384" s="52">
        <f t="shared" si="496"/>
        <v>0.73404741022592157</v>
      </c>
      <c r="J4384" s="52">
        <f t="shared" ca="1" si="497"/>
        <v>1</v>
      </c>
      <c r="K4384" s="48">
        <f t="shared" si="492"/>
        <v>77.05</v>
      </c>
      <c r="L4384" s="48">
        <f t="shared" si="493"/>
        <v>77.459999999999994</v>
      </c>
      <c r="M4384" s="48">
        <f t="shared" si="494"/>
        <v>76.73</v>
      </c>
      <c r="N4384" s="48">
        <f t="shared" si="495"/>
        <v>77.17</v>
      </c>
      <c r="O4384" s="49">
        <f t="shared" ca="1" si="498"/>
        <v>3442900</v>
      </c>
    </row>
    <row r="4385" spans="1:15" x14ac:dyDescent="0.25">
      <c r="A4385">
        <v>4370</v>
      </c>
      <c r="B4385" s="93">
        <v>35852</v>
      </c>
      <c r="C4385" s="48">
        <v>104.4375</v>
      </c>
      <c r="D4385" s="48">
        <v>105.21869700000001</v>
      </c>
      <c r="E4385" s="48">
        <v>104.1875</v>
      </c>
      <c r="F4385" s="48">
        <v>105.125</v>
      </c>
      <c r="G4385" s="49">
        <v>3187600</v>
      </c>
      <c r="H4385" s="48">
        <v>77.166734000000005</v>
      </c>
      <c r="I4385" s="52">
        <f t="shared" si="496"/>
        <v>0.73404741022592157</v>
      </c>
      <c r="J4385" s="52">
        <f t="shared" ca="1" si="497"/>
        <v>1</v>
      </c>
      <c r="K4385" s="48">
        <f t="shared" si="492"/>
        <v>76.66</v>
      </c>
      <c r="L4385" s="48">
        <f t="shared" si="493"/>
        <v>77.239999999999995</v>
      </c>
      <c r="M4385" s="48">
        <f t="shared" si="494"/>
        <v>76.48</v>
      </c>
      <c r="N4385" s="48">
        <f t="shared" si="495"/>
        <v>77.17</v>
      </c>
      <c r="O4385" s="49">
        <f t="shared" ca="1" si="498"/>
        <v>3187600</v>
      </c>
    </row>
    <row r="4386" spans="1:15" x14ac:dyDescent="0.25">
      <c r="A4386">
        <v>4371</v>
      </c>
      <c r="B4386" s="93">
        <v>35851</v>
      </c>
      <c r="C4386" s="48">
        <v>103.75</v>
      </c>
      <c r="D4386" s="48">
        <v>104.875</v>
      </c>
      <c r="E4386" s="48">
        <v>103.625</v>
      </c>
      <c r="F4386" s="48">
        <v>104.53119700000001</v>
      </c>
      <c r="G4386" s="49">
        <v>3481800</v>
      </c>
      <c r="H4386" s="48">
        <v>76.730853999999994</v>
      </c>
      <c r="I4386" s="52">
        <f t="shared" si="496"/>
        <v>0.73404740596245144</v>
      </c>
      <c r="J4386" s="52">
        <f t="shared" ca="1" si="497"/>
        <v>1</v>
      </c>
      <c r="K4386" s="48">
        <f t="shared" si="492"/>
        <v>76.16</v>
      </c>
      <c r="L4386" s="48">
        <f t="shared" si="493"/>
        <v>76.98</v>
      </c>
      <c r="M4386" s="48">
        <f t="shared" si="494"/>
        <v>76.069999999999993</v>
      </c>
      <c r="N4386" s="48">
        <f t="shared" si="495"/>
        <v>76.73</v>
      </c>
      <c r="O4386" s="49">
        <f t="shared" ca="1" si="498"/>
        <v>3481800</v>
      </c>
    </row>
    <row r="4387" spans="1:15" x14ac:dyDescent="0.25">
      <c r="A4387">
        <v>4372</v>
      </c>
      <c r="B4387" s="93">
        <v>35850</v>
      </c>
      <c r="C4387" s="48">
        <v>103.90619700000001</v>
      </c>
      <c r="D4387" s="48">
        <v>104.09369700000001</v>
      </c>
      <c r="E4387" s="48">
        <v>102.9375</v>
      </c>
      <c r="F4387" s="48">
        <v>103.25</v>
      </c>
      <c r="G4387" s="49">
        <v>3386800</v>
      </c>
      <c r="H4387" s="48">
        <v>75.790395000000004</v>
      </c>
      <c r="I4387" s="52">
        <f t="shared" si="496"/>
        <v>0.73404740920096856</v>
      </c>
      <c r="J4387" s="52">
        <f t="shared" ca="1" si="497"/>
        <v>1</v>
      </c>
      <c r="K4387" s="48">
        <f t="shared" si="492"/>
        <v>76.27</v>
      </c>
      <c r="L4387" s="48">
        <f t="shared" si="493"/>
        <v>76.41</v>
      </c>
      <c r="M4387" s="48">
        <f t="shared" si="494"/>
        <v>75.56</v>
      </c>
      <c r="N4387" s="48">
        <f t="shared" si="495"/>
        <v>75.790000000000006</v>
      </c>
      <c r="O4387" s="49">
        <f t="shared" ca="1" si="498"/>
        <v>3386800</v>
      </c>
    </row>
    <row r="4388" spans="1:15" x14ac:dyDescent="0.25">
      <c r="A4388">
        <v>4373</v>
      </c>
      <c r="B4388" s="93">
        <v>35849</v>
      </c>
      <c r="C4388" s="48">
        <v>104.25</v>
      </c>
      <c r="D4388" s="48">
        <v>104.25</v>
      </c>
      <c r="E4388" s="48">
        <v>103.34369700000001</v>
      </c>
      <c r="F4388" s="48">
        <v>104.0625</v>
      </c>
      <c r="G4388" s="49">
        <v>3227800</v>
      </c>
      <c r="H4388" s="48">
        <v>76.386809</v>
      </c>
      <c r="I4388" s="52">
        <f t="shared" si="496"/>
        <v>0.73404741381381378</v>
      </c>
      <c r="J4388" s="52">
        <f t="shared" ca="1" si="497"/>
        <v>1</v>
      </c>
      <c r="K4388" s="48">
        <f t="shared" si="492"/>
        <v>76.52</v>
      </c>
      <c r="L4388" s="48">
        <f t="shared" si="493"/>
        <v>76.52</v>
      </c>
      <c r="M4388" s="48">
        <f t="shared" si="494"/>
        <v>75.86</v>
      </c>
      <c r="N4388" s="48">
        <f t="shared" si="495"/>
        <v>76.39</v>
      </c>
      <c r="O4388" s="49">
        <f t="shared" ca="1" si="498"/>
        <v>3227800</v>
      </c>
    </row>
    <row r="4389" spans="1:15" x14ac:dyDescent="0.25">
      <c r="A4389">
        <v>4374</v>
      </c>
      <c r="B4389" s="93">
        <v>35846</v>
      </c>
      <c r="C4389" s="48">
        <v>103.15619700000001</v>
      </c>
      <c r="D4389" s="48">
        <v>103.71869700000001</v>
      </c>
      <c r="E4389" s="48">
        <v>102.375</v>
      </c>
      <c r="F4389" s="48">
        <v>103.65619700000001</v>
      </c>
      <c r="G4389" s="49">
        <v>3707000</v>
      </c>
      <c r="H4389" s="48">
        <v>76.088562999999994</v>
      </c>
      <c r="I4389" s="52">
        <f t="shared" si="496"/>
        <v>0.73404741059523904</v>
      </c>
      <c r="J4389" s="52">
        <f t="shared" ca="1" si="497"/>
        <v>1</v>
      </c>
      <c r="K4389" s="48">
        <f t="shared" si="492"/>
        <v>75.72</v>
      </c>
      <c r="L4389" s="48">
        <f t="shared" si="493"/>
        <v>76.13</v>
      </c>
      <c r="M4389" s="48">
        <f t="shared" si="494"/>
        <v>75.150000000000006</v>
      </c>
      <c r="N4389" s="48">
        <f t="shared" si="495"/>
        <v>76.09</v>
      </c>
      <c r="O4389" s="49">
        <f t="shared" ca="1" si="498"/>
        <v>3707000</v>
      </c>
    </row>
    <row r="4390" spans="1:15" x14ac:dyDescent="0.25">
      <c r="A4390">
        <v>4375</v>
      </c>
      <c r="B4390" s="93">
        <v>35845</v>
      </c>
      <c r="C4390" s="48">
        <v>103.25</v>
      </c>
      <c r="D4390" s="48">
        <v>103.40619700000001</v>
      </c>
      <c r="E4390" s="48">
        <v>102.75</v>
      </c>
      <c r="F4390" s="48">
        <v>102.890602</v>
      </c>
      <c r="G4390" s="49">
        <v>3387800</v>
      </c>
      <c r="H4390" s="48">
        <v>75.526579999999996</v>
      </c>
      <c r="I4390" s="52">
        <f t="shared" si="496"/>
        <v>0.73404741086071201</v>
      </c>
      <c r="J4390" s="52">
        <f t="shared" ca="1" si="497"/>
        <v>1</v>
      </c>
      <c r="K4390" s="48">
        <f t="shared" si="492"/>
        <v>75.790000000000006</v>
      </c>
      <c r="L4390" s="48">
        <f t="shared" si="493"/>
        <v>75.91</v>
      </c>
      <c r="M4390" s="48">
        <f t="shared" si="494"/>
        <v>75.42</v>
      </c>
      <c r="N4390" s="48">
        <f t="shared" si="495"/>
        <v>75.53</v>
      </c>
      <c r="O4390" s="49">
        <f t="shared" ca="1" si="498"/>
        <v>3387800</v>
      </c>
    </row>
    <row r="4391" spans="1:15" x14ac:dyDescent="0.25">
      <c r="A4391">
        <v>4376</v>
      </c>
      <c r="B4391" s="93">
        <v>35844</v>
      </c>
      <c r="C4391" s="48">
        <v>102.3125</v>
      </c>
      <c r="D4391" s="48">
        <v>103.48429899999999</v>
      </c>
      <c r="E4391" s="48">
        <v>102.28119700000001</v>
      </c>
      <c r="F4391" s="48">
        <v>103.4375</v>
      </c>
      <c r="G4391" s="49">
        <v>3007400</v>
      </c>
      <c r="H4391" s="48">
        <v>75.928028999999995</v>
      </c>
      <c r="I4391" s="52">
        <f t="shared" si="496"/>
        <v>0.73404741027190323</v>
      </c>
      <c r="J4391" s="52">
        <f t="shared" ca="1" si="497"/>
        <v>1</v>
      </c>
      <c r="K4391" s="48">
        <f t="shared" si="492"/>
        <v>75.099999999999994</v>
      </c>
      <c r="L4391" s="48">
        <f t="shared" si="493"/>
        <v>75.959999999999994</v>
      </c>
      <c r="M4391" s="48">
        <f t="shared" si="494"/>
        <v>75.08</v>
      </c>
      <c r="N4391" s="48">
        <f t="shared" si="495"/>
        <v>75.930000000000007</v>
      </c>
      <c r="O4391" s="49">
        <f t="shared" ca="1" si="498"/>
        <v>3007400</v>
      </c>
    </row>
    <row r="4392" spans="1:15" x14ac:dyDescent="0.25">
      <c r="A4392">
        <v>4377</v>
      </c>
      <c r="B4392" s="93">
        <v>35843</v>
      </c>
      <c r="C4392" s="48">
        <v>102.8125</v>
      </c>
      <c r="D4392" s="48">
        <v>103.09369700000001</v>
      </c>
      <c r="E4392" s="48">
        <v>102.15619700000001</v>
      </c>
      <c r="F4392" s="48">
        <v>102.5</v>
      </c>
      <c r="G4392" s="49">
        <v>3055500</v>
      </c>
      <c r="H4392" s="48">
        <v>75.239859999999993</v>
      </c>
      <c r="I4392" s="52">
        <f t="shared" si="496"/>
        <v>0.73404741463414624</v>
      </c>
      <c r="J4392" s="52">
        <f t="shared" ca="1" si="497"/>
        <v>1</v>
      </c>
      <c r="K4392" s="48">
        <f t="shared" si="492"/>
        <v>75.47</v>
      </c>
      <c r="L4392" s="48">
        <f t="shared" si="493"/>
        <v>75.680000000000007</v>
      </c>
      <c r="M4392" s="48">
        <f t="shared" si="494"/>
        <v>74.989999999999995</v>
      </c>
      <c r="N4392" s="48">
        <f t="shared" si="495"/>
        <v>75.239999999999995</v>
      </c>
      <c r="O4392" s="49">
        <f t="shared" ca="1" si="498"/>
        <v>3055500</v>
      </c>
    </row>
    <row r="4393" spans="1:15" x14ac:dyDescent="0.25">
      <c r="A4393">
        <v>4378</v>
      </c>
      <c r="B4393" s="93">
        <v>35839</v>
      </c>
      <c r="C4393" s="48">
        <v>102.1875</v>
      </c>
      <c r="D4393" s="48">
        <v>102.515602</v>
      </c>
      <c r="E4393" s="48">
        <v>101.875</v>
      </c>
      <c r="F4393" s="48">
        <v>102</v>
      </c>
      <c r="G4393" s="49">
        <v>2101300</v>
      </c>
      <c r="H4393" s="48">
        <v>74.872836000000007</v>
      </c>
      <c r="I4393" s="52">
        <f t="shared" si="496"/>
        <v>0.73404741176470589</v>
      </c>
      <c r="J4393" s="52">
        <f t="shared" ca="1" si="497"/>
        <v>1</v>
      </c>
      <c r="K4393" s="48">
        <f t="shared" si="492"/>
        <v>75.010000000000005</v>
      </c>
      <c r="L4393" s="48">
        <f t="shared" si="493"/>
        <v>75.25</v>
      </c>
      <c r="M4393" s="48">
        <f t="shared" si="494"/>
        <v>74.78</v>
      </c>
      <c r="N4393" s="48">
        <f t="shared" si="495"/>
        <v>74.87</v>
      </c>
      <c r="O4393" s="49">
        <f t="shared" ca="1" si="498"/>
        <v>2101300</v>
      </c>
    </row>
    <row r="4394" spans="1:15" x14ac:dyDescent="0.25">
      <c r="A4394">
        <v>4379</v>
      </c>
      <c r="B4394" s="93">
        <v>35838</v>
      </c>
      <c r="C4394" s="48">
        <v>101.71869700000001</v>
      </c>
      <c r="D4394" s="48">
        <v>102.9375</v>
      </c>
      <c r="E4394" s="48">
        <v>100.875</v>
      </c>
      <c r="F4394" s="48">
        <v>102.59369700000001</v>
      </c>
      <c r="G4394" s="49">
        <v>5024700</v>
      </c>
      <c r="H4394" s="48">
        <v>75.308638000000002</v>
      </c>
      <c r="I4394" s="52">
        <f t="shared" si="496"/>
        <v>0.73404741423832298</v>
      </c>
      <c r="J4394" s="52">
        <f t="shared" ca="1" si="497"/>
        <v>1</v>
      </c>
      <c r="K4394" s="48">
        <f t="shared" si="492"/>
        <v>74.67</v>
      </c>
      <c r="L4394" s="48">
        <f t="shared" si="493"/>
        <v>75.56</v>
      </c>
      <c r="M4394" s="48">
        <f t="shared" si="494"/>
        <v>74.05</v>
      </c>
      <c r="N4394" s="48">
        <f t="shared" si="495"/>
        <v>75.31</v>
      </c>
      <c r="O4394" s="49">
        <f t="shared" ca="1" si="498"/>
        <v>5024700</v>
      </c>
    </row>
    <row r="4395" spans="1:15" x14ac:dyDescent="0.25">
      <c r="A4395">
        <v>4380</v>
      </c>
      <c r="B4395" s="93">
        <v>35837</v>
      </c>
      <c r="C4395" s="48">
        <v>102.09369700000001</v>
      </c>
      <c r="D4395" s="48">
        <v>102.34369700000001</v>
      </c>
      <c r="E4395" s="48">
        <v>101.703102</v>
      </c>
      <c r="F4395" s="48">
        <v>102.15619700000001</v>
      </c>
      <c r="G4395" s="49">
        <v>4073200</v>
      </c>
      <c r="H4395" s="48">
        <v>74.987492000000003</v>
      </c>
      <c r="I4395" s="52">
        <f t="shared" si="496"/>
        <v>0.73404741172970644</v>
      </c>
      <c r="J4395" s="52">
        <f t="shared" ca="1" si="497"/>
        <v>1</v>
      </c>
      <c r="K4395" s="48">
        <f t="shared" si="492"/>
        <v>74.94</v>
      </c>
      <c r="L4395" s="48">
        <f t="shared" si="493"/>
        <v>75.13</v>
      </c>
      <c r="M4395" s="48">
        <f t="shared" si="494"/>
        <v>74.650000000000006</v>
      </c>
      <c r="N4395" s="48">
        <f t="shared" si="495"/>
        <v>74.989999999999995</v>
      </c>
      <c r="O4395" s="49">
        <f t="shared" ca="1" si="498"/>
        <v>4073200</v>
      </c>
    </row>
    <row r="4396" spans="1:15" x14ac:dyDescent="0.25">
      <c r="A4396">
        <v>4381</v>
      </c>
      <c r="B4396" s="93">
        <v>35836</v>
      </c>
      <c r="C4396" s="48">
        <v>101.4375</v>
      </c>
      <c r="D4396" s="48">
        <v>102.46869700000001</v>
      </c>
      <c r="E4396" s="48">
        <v>101.1875</v>
      </c>
      <c r="F4396" s="48">
        <v>102.25</v>
      </c>
      <c r="G4396" s="49">
        <v>3660400</v>
      </c>
      <c r="H4396" s="48">
        <v>75.056348</v>
      </c>
      <c r="I4396" s="52">
        <f t="shared" si="496"/>
        <v>0.73404741320293398</v>
      </c>
      <c r="J4396" s="52">
        <f t="shared" ca="1" si="497"/>
        <v>1</v>
      </c>
      <c r="K4396" s="48">
        <f t="shared" si="492"/>
        <v>74.459999999999994</v>
      </c>
      <c r="L4396" s="48">
        <f t="shared" si="493"/>
        <v>75.22</v>
      </c>
      <c r="M4396" s="48">
        <f t="shared" si="494"/>
        <v>74.28</v>
      </c>
      <c r="N4396" s="48">
        <f t="shared" si="495"/>
        <v>75.06</v>
      </c>
      <c r="O4396" s="49">
        <f t="shared" ca="1" si="498"/>
        <v>3660400</v>
      </c>
    </row>
    <row r="4397" spans="1:15" x14ac:dyDescent="0.25">
      <c r="A4397">
        <v>4382</v>
      </c>
      <c r="B4397" s="93">
        <v>35835</v>
      </c>
      <c r="C4397" s="48">
        <v>101.71869700000001</v>
      </c>
      <c r="D4397" s="48">
        <v>101.75</v>
      </c>
      <c r="E4397" s="48">
        <v>100.71869700000001</v>
      </c>
      <c r="F4397" s="48">
        <v>101.28119700000001</v>
      </c>
      <c r="G4397" s="49">
        <v>2322200</v>
      </c>
      <c r="H4397" s="48">
        <v>74.345200000000006</v>
      </c>
      <c r="I4397" s="52">
        <f t="shared" si="496"/>
        <v>0.73404740664745505</v>
      </c>
      <c r="J4397" s="52">
        <f t="shared" ca="1" si="497"/>
        <v>1</v>
      </c>
      <c r="K4397" s="48">
        <f t="shared" si="492"/>
        <v>74.67</v>
      </c>
      <c r="L4397" s="48">
        <f t="shared" si="493"/>
        <v>74.69</v>
      </c>
      <c r="M4397" s="48">
        <f t="shared" si="494"/>
        <v>73.930000000000007</v>
      </c>
      <c r="N4397" s="48">
        <f t="shared" si="495"/>
        <v>74.349999999999994</v>
      </c>
      <c r="O4397" s="49">
        <f t="shared" ca="1" si="498"/>
        <v>2322200</v>
      </c>
    </row>
    <row r="4398" spans="1:15" x14ac:dyDescent="0.25">
      <c r="A4398">
        <v>4383</v>
      </c>
      <c r="B4398" s="93">
        <v>35832</v>
      </c>
      <c r="C4398" s="48">
        <v>101</v>
      </c>
      <c r="D4398" s="48">
        <v>101.625</v>
      </c>
      <c r="E4398" s="48">
        <v>100.6875</v>
      </c>
      <c r="F4398" s="48">
        <v>101.625</v>
      </c>
      <c r="G4398" s="49">
        <v>5701200</v>
      </c>
      <c r="H4398" s="48">
        <v>74.597567999999995</v>
      </c>
      <c r="I4398" s="52">
        <f t="shared" si="496"/>
        <v>0.73404740959409587</v>
      </c>
      <c r="J4398" s="52">
        <f t="shared" ca="1" si="497"/>
        <v>1</v>
      </c>
      <c r="K4398" s="48">
        <f t="shared" si="492"/>
        <v>74.14</v>
      </c>
      <c r="L4398" s="48">
        <f t="shared" si="493"/>
        <v>74.599999999999994</v>
      </c>
      <c r="M4398" s="48">
        <f t="shared" si="494"/>
        <v>73.91</v>
      </c>
      <c r="N4398" s="48">
        <f t="shared" si="495"/>
        <v>74.599999999999994</v>
      </c>
      <c r="O4398" s="49">
        <f t="shared" ca="1" si="498"/>
        <v>5701200</v>
      </c>
    </row>
    <row r="4399" spans="1:15" x14ac:dyDescent="0.25">
      <c r="A4399">
        <v>4384</v>
      </c>
      <c r="B4399" s="93">
        <v>35831</v>
      </c>
      <c r="C4399" s="48">
        <v>101.3125</v>
      </c>
      <c r="D4399" s="48">
        <v>101.59369700000001</v>
      </c>
      <c r="E4399" s="48">
        <v>100.03119700000001</v>
      </c>
      <c r="F4399" s="48">
        <v>100.5</v>
      </c>
      <c r="G4399" s="49">
        <v>5076200</v>
      </c>
      <c r="H4399" s="48">
        <v>73.771765000000002</v>
      </c>
      <c r="I4399" s="52">
        <f t="shared" si="496"/>
        <v>0.73404741293532338</v>
      </c>
      <c r="J4399" s="52">
        <f t="shared" ca="1" si="497"/>
        <v>1</v>
      </c>
      <c r="K4399" s="48">
        <f t="shared" si="492"/>
        <v>74.37</v>
      </c>
      <c r="L4399" s="48">
        <f t="shared" si="493"/>
        <v>74.569999999999993</v>
      </c>
      <c r="M4399" s="48">
        <f t="shared" si="494"/>
        <v>73.430000000000007</v>
      </c>
      <c r="N4399" s="48">
        <f t="shared" si="495"/>
        <v>73.77</v>
      </c>
      <c r="O4399" s="49">
        <f t="shared" ca="1" si="498"/>
        <v>5076200</v>
      </c>
    </row>
    <row r="4400" spans="1:15" x14ac:dyDescent="0.25">
      <c r="A4400">
        <v>4385</v>
      </c>
      <c r="B4400" s="93">
        <v>35830</v>
      </c>
      <c r="C4400" s="48">
        <v>100.28119700000001</v>
      </c>
      <c r="D4400" s="48">
        <v>101.15619700000001</v>
      </c>
      <c r="E4400" s="48">
        <v>99.9375</v>
      </c>
      <c r="F4400" s="48">
        <v>100.5625</v>
      </c>
      <c r="G4400" s="49">
        <v>3374000</v>
      </c>
      <c r="H4400" s="48">
        <v>73.817643000000004</v>
      </c>
      <c r="I4400" s="52">
        <f t="shared" si="496"/>
        <v>0.73404741330018652</v>
      </c>
      <c r="J4400" s="52">
        <f t="shared" ca="1" si="497"/>
        <v>1</v>
      </c>
      <c r="K4400" s="48">
        <f t="shared" si="492"/>
        <v>73.61</v>
      </c>
      <c r="L4400" s="48">
        <f t="shared" si="493"/>
        <v>74.25</v>
      </c>
      <c r="M4400" s="48">
        <f t="shared" si="494"/>
        <v>73.36</v>
      </c>
      <c r="N4400" s="48">
        <f t="shared" si="495"/>
        <v>73.819999999999993</v>
      </c>
      <c r="O4400" s="49">
        <f t="shared" ca="1" si="498"/>
        <v>3374000</v>
      </c>
    </row>
    <row r="4401" spans="1:15" x14ac:dyDescent="0.25">
      <c r="A4401">
        <v>4386</v>
      </c>
      <c r="B4401" s="93">
        <v>35829</v>
      </c>
      <c r="C4401" s="48">
        <v>100</v>
      </c>
      <c r="D4401" s="48">
        <v>100.8125</v>
      </c>
      <c r="E4401" s="48">
        <v>99.718697000000006</v>
      </c>
      <c r="F4401" s="48">
        <v>100.6875</v>
      </c>
      <c r="G4401" s="49">
        <v>2759600</v>
      </c>
      <c r="H4401" s="48">
        <v>73.909398999999993</v>
      </c>
      <c r="I4401" s="52">
        <f t="shared" si="496"/>
        <v>0.73404741402855367</v>
      </c>
      <c r="J4401" s="52">
        <f t="shared" ca="1" si="497"/>
        <v>1</v>
      </c>
      <c r="K4401" s="48">
        <f t="shared" si="492"/>
        <v>73.400000000000006</v>
      </c>
      <c r="L4401" s="48">
        <f t="shared" si="493"/>
        <v>74</v>
      </c>
      <c r="M4401" s="48">
        <f t="shared" si="494"/>
        <v>73.2</v>
      </c>
      <c r="N4401" s="48">
        <f t="shared" si="495"/>
        <v>73.91</v>
      </c>
      <c r="O4401" s="49">
        <f t="shared" ca="1" si="498"/>
        <v>2759600</v>
      </c>
    </row>
    <row r="4402" spans="1:15" x14ac:dyDescent="0.25">
      <c r="A4402">
        <v>4387</v>
      </c>
      <c r="B4402" s="93">
        <v>35828</v>
      </c>
      <c r="C4402" s="48">
        <v>99.906197000000006</v>
      </c>
      <c r="D4402" s="48">
        <v>100.5</v>
      </c>
      <c r="E4402" s="48">
        <v>99.75</v>
      </c>
      <c r="F4402" s="48">
        <v>99.9375</v>
      </c>
      <c r="G4402" s="49">
        <v>5756300</v>
      </c>
      <c r="H4402" s="48">
        <v>73.358862999999999</v>
      </c>
      <c r="I4402" s="52">
        <f t="shared" si="496"/>
        <v>0.73404740963101933</v>
      </c>
      <c r="J4402" s="52">
        <f t="shared" ca="1" si="497"/>
        <v>1</v>
      </c>
      <c r="K4402" s="48">
        <f t="shared" si="492"/>
        <v>73.34</v>
      </c>
      <c r="L4402" s="48">
        <f t="shared" si="493"/>
        <v>73.77</v>
      </c>
      <c r="M4402" s="48">
        <f t="shared" si="494"/>
        <v>73.22</v>
      </c>
      <c r="N4402" s="48">
        <f t="shared" si="495"/>
        <v>73.36</v>
      </c>
      <c r="O4402" s="49">
        <f t="shared" ca="1" si="498"/>
        <v>5756300</v>
      </c>
    </row>
    <row r="4403" spans="1:15" x14ac:dyDescent="0.25">
      <c r="A4403">
        <v>4388</v>
      </c>
      <c r="B4403" s="93">
        <v>35825</v>
      </c>
      <c r="C4403" s="48">
        <v>98.781197000000006</v>
      </c>
      <c r="D4403" s="48">
        <v>98.968697000000006</v>
      </c>
      <c r="E4403" s="48">
        <v>98</v>
      </c>
      <c r="F4403" s="48">
        <v>98.3125</v>
      </c>
      <c r="G4403" s="49">
        <v>3649100</v>
      </c>
      <c r="H4403" s="48">
        <v>72.166036000000005</v>
      </c>
      <c r="I4403" s="52">
        <f t="shared" si="496"/>
        <v>0.73404741004450103</v>
      </c>
      <c r="J4403" s="52">
        <f t="shared" ca="1" si="497"/>
        <v>1</v>
      </c>
      <c r="K4403" s="48">
        <f t="shared" si="492"/>
        <v>72.510000000000005</v>
      </c>
      <c r="L4403" s="48">
        <f t="shared" si="493"/>
        <v>72.650000000000006</v>
      </c>
      <c r="M4403" s="48">
        <f t="shared" si="494"/>
        <v>71.94</v>
      </c>
      <c r="N4403" s="48">
        <f t="shared" si="495"/>
        <v>72.17</v>
      </c>
      <c r="O4403" s="49">
        <f t="shared" ca="1" si="498"/>
        <v>3649100</v>
      </c>
    </row>
    <row r="4404" spans="1:15" x14ac:dyDescent="0.25">
      <c r="A4404">
        <v>4389</v>
      </c>
      <c r="B4404" s="93">
        <v>35824</v>
      </c>
      <c r="C4404" s="48">
        <v>97.843697000000006</v>
      </c>
      <c r="D4404" s="48">
        <v>99.5625</v>
      </c>
      <c r="E4404" s="48">
        <v>97.5625</v>
      </c>
      <c r="F4404" s="48">
        <v>98.25</v>
      </c>
      <c r="G4404" s="49">
        <v>8007700</v>
      </c>
      <c r="H4404" s="48">
        <v>72.120158000000004</v>
      </c>
      <c r="I4404" s="52">
        <f t="shared" si="496"/>
        <v>0.73404740966921123</v>
      </c>
      <c r="J4404" s="52">
        <f t="shared" ca="1" si="497"/>
        <v>1</v>
      </c>
      <c r="K4404" s="48">
        <f t="shared" si="492"/>
        <v>71.819999999999993</v>
      </c>
      <c r="L4404" s="48">
        <f t="shared" si="493"/>
        <v>73.08</v>
      </c>
      <c r="M4404" s="48">
        <f t="shared" si="494"/>
        <v>71.62</v>
      </c>
      <c r="N4404" s="48">
        <f t="shared" si="495"/>
        <v>72.12</v>
      </c>
      <c r="O4404" s="49">
        <f t="shared" ca="1" si="498"/>
        <v>8007700</v>
      </c>
    </row>
    <row r="4405" spans="1:15" x14ac:dyDescent="0.25">
      <c r="A4405">
        <v>4390</v>
      </c>
      <c r="B4405" s="93">
        <v>35823</v>
      </c>
      <c r="C4405" s="48">
        <v>97.406197000000006</v>
      </c>
      <c r="D4405" s="48">
        <v>98.109298999999993</v>
      </c>
      <c r="E4405" s="48">
        <v>97.1875</v>
      </c>
      <c r="F4405" s="48">
        <v>97.718697000000006</v>
      </c>
      <c r="G4405" s="49">
        <v>4268600</v>
      </c>
      <c r="H4405" s="48">
        <v>71.730155999999994</v>
      </c>
      <c r="I4405" s="52">
        <f t="shared" si="496"/>
        <v>0.73404740548269887</v>
      </c>
      <c r="J4405" s="52">
        <f t="shared" ca="1" si="497"/>
        <v>1</v>
      </c>
      <c r="K4405" s="48">
        <f t="shared" si="492"/>
        <v>71.5</v>
      </c>
      <c r="L4405" s="48">
        <f t="shared" si="493"/>
        <v>72.02</v>
      </c>
      <c r="M4405" s="48">
        <f t="shared" si="494"/>
        <v>71.34</v>
      </c>
      <c r="N4405" s="48">
        <f t="shared" si="495"/>
        <v>71.73</v>
      </c>
      <c r="O4405" s="49">
        <f t="shared" ca="1" si="498"/>
        <v>4268600</v>
      </c>
    </row>
    <row r="4406" spans="1:15" x14ac:dyDescent="0.25">
      <c r="A4406">
        <v>4391</v>
      </c>
      <c r="B4406" s="93">
        <v>35822</v>
      </c>
      <c r="C4406" s="48">
        <v>95.8125</v>
      </c>
      <c r="D4406" s="48">
        <v>97.5</v>
      </c>
      <c r="E4406" s="48">
        <v>95.656197000000006</v>
      </c>
      <c r="F4406" s="48">
        <v>96.843697000000006</v>
      </c>
      <c r="G4406" s="49">
        <v>7044200</v>
      </c>
      <c r="H4406" s="48">
        <v>71.087864999999994</v>
      </c>
      <c r="I4406" s="52">
        <f t="shared" si="496"/>
        <v>0.73404741043704669</v>
      </c>
      <c r="J4406" s="52">
        <f t="shared" ca="1" si="497"/>
        <v>1</v>
      </c>
      <c r="K4406" s="48">
        <f t="shared" si="492"/>
        <v>70.33</v>
      </c>
      <c r="L4406" s="48">
        <f t="shared" si="493"/>
        <v>71.569999999999993</v>
      </c>
      <c r="M4406" s="48">
        <f t="shared" si="494"/>
        <v>70.22</v>
      </c>
      <c r="N4406" s="48">
        <f t="shared" si="495"/>
        <v>71.09</v>
      </c>
      <c r="O4406" s="49">
        <f t="shared" ca="1" si="498"/>
        <v>7044200</v>
      </c>
    </row>
    <row r="4407" spans="1:15" x14ac:dyDescent="0.25">
      <c r="A4407">
        <v>4392</v>
      </c>
      <c r="B4407" s="93">
        <v>35821</v>
      </c>
      <c r="C4407" s="48">
        <v>96.375</v>
      </c>
      <c r="D4407" s="48">
        <v>96.734298999999993</v>
      </c>
      <c r="E4407" s="48">
        <v>95.406197000000006</v>
      </c>
      <c r="F4407" s="48">
        <v>95.875</v>
      </c>
      <c r="G4407" s="49">
        <v>4362900</v>
      </c>
      <c r="H4407" s="48">
        <v>70.376795999999999</v>
      </c>
      <c r="I4407" s="52">
        <f t="shared" si="496"/>
        <v>0.73404741590612776</v>
      </c>
      <c r="J4407" s="52">
        <f t="shared" ca="1" si="497"/>
        <v>1</v>
      </c>
      <c r="K4407" s="48">
        <f t="shared" si="492"/>
        <v>70.739999999999995</v>
      </c>
      <c r="L4407" s="48">
        <f t="shared" si="493"/>
        <v>71.010000000000005</v>
      </c>
      <c r="M4407" s="48">
        <f t="shared" si="494"/>
        <v>70.03</v>
      </c>
      <c r="N4407" s="48">
        <f t="shared" si="495"/>
        <v>70.38</v>
      </c>
      <c r="O4407" s="49">
        <f t="shared" ca="1" si="498"/>
        <v>4362900</v>
      </c>
    </row>
    <row r="4408" spans="1:15" x14ac:dyDescent="0.25">
      <c r="A4408">
        <v>4393</v>
      </c>
      <c r="B4408" s="93">
        <v>35818</v>
      </c>
      <c r="C4408" s="48">
        <v>96.5</v>
      </c>
      <c r="D4408" s="48">
        <v>96.781197000000006</v>
      </c>
      <c r="E4408" s="48">
        <v>95</v>
      </c>
      <c r="F4408" s="48">
        <v>95.9375</v>
      </c>
      <c r="G4408" s="49">
        <v>6350300</v>
      </c>
      <c r="H4408" s="48">
        <v>70.422674000000001</v>
      </c>
      <c r="I4408" s="52">
        <f t="shared" si="496"/>
        <v>0.73404741628664494</v>
      </c>
      <c r="J4408" s="52">
        <f t="shared" ca="1" si="497"/>
        <v>1</v>
      </c>
      <c r="K4408" s="48">
        <f t="shared" si="492"/>
        <v>70.84</v>
      </c>
      <c r="L4408" s="48">
        <f t="shared" si="493"/>
        <v>71.040000000000006</v>
      </c>
      <c r="M4408" s="48">
        <f t="shared" si="494"/>
        <v>69.73</v>
      </c>
      <c r="N4408" s="48">
        <f t="shared" si="495"/>
        <v>70.42</v>
      </c>
      <c r="O4408" s="49">
        <f t="shared" ca="1" si="498"/>
        <v>6350300</v>
      </c>
    </row>
    <row r="4409" spans="1:15" x14ac:dyDescent="0.25">
      <c r="A4409">
        <v>4394</v>
      </c>
      <c r="B4409" s="93">
        <v>35817</v>
      </c>
      <c r="C4409" s="48">
        <v>96.156197000000006</v>
      </c>
      <c r="D4409" s="48">
        <v>96.875</v>
      </c>
      <c r="E4409" s="48">
        <v>95.875</v>
      </c>
      <c r="F4409" s="48">
        <v>96.078102000000001</v>
      </c>
      <c r="G4409" s="49">
        <v>4543400</v>
      </c>
      <c r="H4409" s="48">
        <v>70.525881999999996</v>
      </c>
      <c r="I4409" s="52">
        <f t="shared" si="496"/>
        <v>0.73404741072008262</v>
      </c>
      <c r="J4409" s="52">
        <f t="shared" ca="1" si="497"/>
        <v>1</v>
      </c>
      <c r="K4409" s="48">
        <f t="shared" si="492"/>
        <v>70.58</v>
      </c>
      <c r="L4409" s="48">
        <f t="shared" si="493"/>
        <v>71.11</v>
      </c>
      <c r="M4409" s="48">
        <f t="shared" si="494"/>
        <v>70.38</v>
      </c>
      <c r="N4409" s="48">
        <f t="shared" si="495"/>
        <v>70.53</v>
      </c>
      <c r="O4409" s="49">
        <f t="shared" ca="1" si="498"/>
        <v>4543400</v>
      </c>
    </row>
    <row r="4410" spans="1:15" x14ac:dyDescent="0.25">
      <c r="A4410">
        <v>4395</v>
      </c>
      <c r="B4410" s="93">
        <v>35816</v>
      </c>
      <c r="C4410" s="48">
        <v>97.218697000000006</v>
      </c>
      <c r="D4410" s="48">
        <v>97.6875</v>
      </c>
      <c r="E4410" s="48">
        <v>96.156197000000006</v>
      </c>
      <c r="F4410" s="48">
        <v>96.9375</v>
      </c>
      <c r="G4410" s="49">
        <v>4699400</v>
      </c>
      <c r="H4410" s="48">
        <v>71.156721000000005</v>
      </c>
      <c r="I4410" s="52">
        <f t="shared" si="496"/>
        <v>0.73404741199226309</v>
      </c>
      <c r="J4410" s="52">
        <f t="shared" ca="1" si="497"/>
        <v>1</v>
      </c>
      <c r="K4410" s="48">
        <f t="shared" si="492"/>
        <v>71.36</v>
      </c>
      <c r="L4410" s="48">
        <f t="shared" si="493"/>
        <v>71.709999999999994</v>
      </c>
      <c r="M4410" s="48">
        <f t="shared" si="494"/>
        <v>70.58</v>
      </c>
      <c r="N4410" s="48">
        <f t="shared" si="495"/>
        <v>71.16</v>
      </c>
      <c r="O4410" s="49">
        <f t="shared" ca="1" si="498"/>
        <v>4699400</v>
      </c>
    </row>
    <row r="4411" spans="1:15" x14ac:dyDescent="0.25">
      <c r="A4411">
        <v>4396</v>
      </c>
      <c r="B4411" s="93">
        <v>35815</v>
      </c>
      <c r="C4411" s="48">
        <v>96.6875</v>
      </c>
      <c r="D4411" s="48">
        <v>98.015602000000001</v>
      </c>
      <c r="E4411" s="48">
        <v>96.5</v>
      </c>
      <c r="F4411" s="48">
        <v>97.875</v>
      </c>
      <c r="G4411" s="49">
        <v>5091700</v>
      </c>
      <c r="H4411" s="48">
        <v>71.844891000000004</v>
      </c>
      <c r="I4411" s="52">
        <f t="shared" si="496"/>
        <v>0.73404741762452108</v>
      </c>
      <c r="J4411" s="52">
        <f t="shared" ca="1" si="497"/>
        <v>1</v>
      </c>
      <c r="K4411" s="48">
        <f t="shared" si="492"/>
        <v>70.97</v>
      </c>
      <c r="L4411" s="48">
        <f t="shared" si="493"/>
        <v>71.95</v>
      </c>
      <c r="M4411" s="48">
        <f t="shared" si="494"/>
        <v>70.84</v>
      </c>
      <c r="N4411" s="48">
        <f t="shared" si="495"/>
        <v>71.84</v>
      </c>
      <c r="O4411" s="49">
        <f t="shared" ca="1" si="498"/>
        <v>5091700</v>
      </c>
    </row>
    <row r="4412" spans="1:15" x14ac:dyDescent="0.25">
      <c r="A4412">
        <v>4397</v>
      </c>
      <c r="B4412" s="93">
        <v>35811</v>
      </c>
      <c r="C4412" s="48">
        <v>96.25</v>
      </c>
      <c r="D4412" s="48">
        <v>96.6875</v>
      </c>
      <c r="E4412" s="48">
        <v>95.656197000000006</v>
      </c>
      <c r="F4412" s="48">
        <v>96.3125</v>
      </c>
      <c r="G4412" s="49">
        <v>4374800</v>
      </c>
      <c r="H4412" s="48">
        <v>70.697941</v>
      </c>
      <c r="I4412" s="52">
        <f t="shared" si="496"/>
        <v>0.73404740817650871</v>
      </c>
      <c r="J4412" s="52">
        <f t="shared" ca="1" si="497"/>
        <v>1</v>
      </c>
      <c r="K4412" s="48">
        <f t="shared" si="492"/>
        <v>70.650000000000006</v>
      </c>
      <c r="L4412" s="48">
        <f t="shared" si="493"/>
        <v>70.97</v>
      </c>
      <c r="M4412" s="48">
        <f t="shared" si="494"/>
        <v>70.22</v>
      </c>
      <c r="N4412" s="48">
        <f t="shared" si="495"/>
        <v>70.7</v>
      </c>
      <c r="O4412" s="49">
        <f t="shared" ca="1" si="498"/>
        <v>4374800</v>
      </c>
    </row>
    <row r="4413" spans="1:15" x14ac:dyDescent="0.25">
      <c r="A4413">
        <v>4398</v>
      </c>
      <c r="B4413" s="93">
        <v>35810</v>
      </c>
      <c r="C4413" s="48">
        <v>95.5</v>
      </c>
      <c r="D4413" s="48">
        <v>95.75</v>
      </c>
      <c r="E4413" s="48">
        <v>94.8125</v>
      </c>
      <c r="F4413" s="48">
        <v>94.953102000000001</v>
      </c>
      <c r="G4413" s="49">
        <v>2875400</v>
      </c>
      <c r="H4413" s="48">
        <v>69.700079000000002</v>
      </c>
      <c r="I4413" s="52">
        <f t="shared" si="496"/>
        <v>0.73404741426983611</v>
      </c>
      <c r="J4413" s="52">
        <f t="shared" ca="1" si="497"/>
        <v>1</v>
      </c>
      <c r="K4413" s="48">
        <f t="shared" si="492"/>
        <v>70.099999999999994</v>
      </c>
      <c r="L4413" s="48">
        <f t="shared" si="493"/>
        <v>70.290000000000006</v>
      </c>
      <c r="M4413" s="48">
        <f t="shared" si="494"/>
        <v>69.599999999999994</v>
      </c>
      <c r="N4413" s="48">
        <f t="shared" si="495"/>
        <v>69.7</v>
      </c>
      <c r="O4413" s="49">
        <f t="shared" ca="1" si="498"/>
        <v>2875400</v>
      </c>
    </row>
    <row r="4414" spans="1:15" x14ac:dyDescent="0.25">
      <c r="A4414">
        <v>4399</v>
      </c>
      <c r="B4414" s="93">
        <v>35809</v>
      </c>
      <c r="C4414" s="48">
        <v>95.6875</v>
      </c>
      <c r="D4414" s="48">
        <v>95.968697000000006</v>
      </c>
      <c r="E4414" s="48">
        <v>94.718697000000006</v>
      </c>
      <c r="F4414" s="48">
        <v>95.75</v>
      </c>
      <c r="G4414" s="49">
        <v>3770400</v>
      </c>
      <c r="H4414" s="48">
        <v>70.285039999999995</v>
      </c>
      <c r="I4414" s="52">
        <f t="shared" si="496"/>
        <v>0.73404741514360305</v>
      </c>
      <c r="J4414" s="52">
        <f t="shared" ca="1" si="497"/>
        <v>1</v>
      </c>
      <c r="K4414" s="48">
        <f t="shared" si="492"/>
        <v>70.239999999999995</v>
      </c>
      <c r="L4414" s="48">
        <f t="shared" si="493"/>
        <v>70.45</v>
      </c>
      <c r="M4414" s="48">
        <f t="shared" si="494"/>
        <v>69.53</v>
      </c>
      <c r="N4414" s="48">
        <f t="shared" si="495"/>
        <v>70.290000000000006</v>
      </c>
      <c r="O4414" s="49">
        <f t="shared" ca="1" si="498"/>
        <v>3770400</v>
      </c>
    </row>
    <row r="4415" spans="1:15" x14ac:dyDescent="0.25">
      <c r="A4415">
        <v>4400</v>
      </c>
      <c r="B4415" s="93">
        <v>35808</v>
      </c>
      <c r="C4415" s="48">
        <v>94.625</v>
      </c>
      <c r="D4415" s="48">
        <v>95.375</v>
      </c>
      <c r="E4415" s="48">
        <v>94.218697000000006</v>
      </c>
      <c r="F4415" s="48">
        <v>95.3125</v>
      </c>
      <c r="G4415" s="49">
        <v>5224900</v>
      </c>
      <c r="H4415" s="48">
        <v>69.963893999999996</v>
      </c>
      <c r="I4415" s="52">
        <f t="shared" si="496"/>
        <v>0.73404741245901639</v>
      </c>
      <c r="J4415" s="52">
        <f t="shared" ca="1" si="497"/>
        <v>1</v>
      </c>
      <c r="K4415" s="48">
        <f t="shared" si="492"/>
        <v>69.459999999999994</v>
      </c>
      <c r="L4415" s="48">
        <f t="shared" si="493"/>
        <v>70.010000000000005</v>
      </c>
      <c r="M4415" s="48">
        <f t="shared" si="494"/>
        <v>69.16</v>
      </c>
      <c r="N4415" s="48">
        <f t="shared" si="495"/>
        <v>69.959999999999994</v>
      </c>
      <c r="O4415" s="49">
        <f t="shared" ca="1" si="498"/>
        <v>5224900</v>
      </c>
    </row>
    <row r="4416" spans="1:15" x14ac:dyDescent="0.25">
      <c r="A4416">
        <v>4401</v>
      </c>
      <c r="B4416" s="93">
        <v>35807</v>
      </c>
      <c r="C4416" s="48">
        <v>91.125</v>
      </c>
      <c r="D4416" s="48">
        <v>94.1875</v>
      </c>
      <c r="E4416" s="48">
        <v>90.906197000000006</v>
      </c>
      <c r="F4416" s="48">
        <v>94</v>
      </c>
      <c r="G4416" s="49">
        <v>12097900</v>
      </c>
      <c r="H4416" s="48">
        <v>69.000456999999997</v>
      </c>
      <c r="I4416" s="52">
        <f t="shared" si="496"/>
        <v>0.73404741489361702</v>
      </c>
      <c r="J4416" s="52">
        <f t="shared" ca="1" si="497"/>
        <v>1</v>
      </c>
      <c r="K4416" s="48">
        <f t="shared" si="492"/>
        <v>66.89</v>
      </c>
      <c r="L4416" s="48">
        <f t="shared" si="493"/>
        <v>69.14</v>
      </c>
      <c r="M4416" s="48">
        <f t="shared" si="494"/>
        <v>66.73</v>
      </c>
      <c r="N4416" s="48">
        <f t="shared" si="495"/>
        <v>69</v>
      </c>
      <c r="O4416" s="49">
        <f t="shared" ca="1" si="498"/>
        <v>12097900</v>
      </c>
    </row>
    <row r="4417" spans="1:15" x14ac:dyDescent="0.25">
      <c r="A4417">
        <v>4402</v>
      </c>
      <c r="B4417" s="93">
        <v>35804</v>
      </c>
      <c r="C4417" s="48">
        <v>95.25</v>
      </c>
      <c r="D4417" s="48">
        <v>95.5</v>
      </c>
      <c r="E4417" s="48">
        <v>91.906197000000006</v>
      </c>
      <c r="F4417" s="48">
        <v>92.3125</v>
      </c>
      <c r="G4417" s="49">
        <v>10258800</v>
      </c>
      <c r="H4417" s="48">
        <v>67.761752000000001</v>
      </c>
      <c r="I4417" s="52">
        <f t="shared" si="496"/>
        <v>0.73404741503046722</v>
      </c>
      <c r="J4417" s="52">
        <f t="shared" ca="1" si="497"/>
        <v>1</v>
      </c>
      <c r="K4417" s="48">
        <f t="shared" si="492"/>
        <v>69.92</v>
      </c>
      <c r="L4417" s="48">
        <f t="shared" si="493"/>
        <v>70.099999999999994</v>
      </c>
      <c r="M4417" s="48">
        <f t="shared" si="494"/>
        <v>67.459999999999994</v>
      </c>
      <c r="N4417" s="48">
        <f t="shared" si="495"/>
        <v>67.760000000000005</v>
      </c>
      <c r="O4417" s="49">
        <f t="shared" ca="1" si="498"/>
        <v>10258800</v>
      </c>
    </row>
    <row r="4418" spans="1:15" x14ac:dyDescent="0.25">
      <c r="A4418">
        <v>4403</v>
      </c>
      <c r="B4418" s="93">
        <v>35803</v>
      </c>
      <c r="C4418" s="48">
        <v>96.3125</v>
      </c>
      <c r="D4418" s="48">
        <v>96.3125</v>
      </c>
      <c r="E4418" s="48">
        <v>95.375</v>
      </c>
      <c r="F4418" s="48">
        <v>95.625</v>
      </c>
      <c r="G4418" s="49">
        <v>3831000</v>
      </c>
      <c r="H4418" s="48">
        <v>70.193284000000006</v>
      </c>
      <c r="I4418" s="52">
        <f t="shared" si="496"/>
        <v>0.73404741437908505</v>
      </c>
      <c r="J4418" s="52">
        <f t="shared" ca="1" si="497"/>
        <v>1</v>
      </c>
      <c r="K4418" s="48">
        <f t="shared" si="492"/>
        <v>70.7</v>
      </c>
      <c r="L4418" s="48">
        <f t="shared" si="493"/>
        <v>70.7</v>
      </c>
      <c r="M4418" s="48">
        <f t="shared" si="494"/>
        <v>70.010000000000005</v>
      </c>
      <c r="N4418" s="48">
        <f t="shared" si="495"/>
        <v>70.19</v>
      </c>
      <c r="O4418" s="49">
        <f t="shared" ca="1" si="498"/>
        <v>3831000</v>
      </c>
    </row>
    <row r="4419" spans="1:15" x14ac:dyDescent="0.25">
      <c r="A4419">
        <v>4404</v>
      </c>
      <c r="B4419" s="93">
        <v>35802</v>
      </c>
      <c r="C4419" s="48">
        <v>96.093697000000006</v>
      </c>
      <c r="D4419" s="48">
        <v>96.718697000000006</v>
      </c>
      <c r="E4419" s="48">
        <v>95.218697000000006</v>
      </c>
      <c r="F4419" s="48">
        <v>96.468697000000006</v>
      </c>
      <c r="G4419" s="49">
        <v>4424200</v>
      </c>
      <c r="H4419" s="48">
        <v>70.812596999999997</v>
      </c>
      <c r="I4419" s="52">
        <f t="shared" si="496"/>
        <v>0.7340474081452556</v>
      </c>
      <c r="J4419" s="52">
        <f t="shared" ca="1" si="497"/>
        <v>1</v>
      </c>
      <c r="K4419" s="48">
        <f t="shared" si="492"/>
        <v>70.540000000000006</v>
      </c>
      <c r="L4419" s="48">
        <f t="shared" si="493"/>
        <v>71</v>
      </c>
      <c r="M4419" s="48">
        <f t="shared" si="494"/>
        <v>69.900000000000006</v>
      </c>
      <c r="N4419" s="48">
        <f t="shared" si="495"/>
        <v>70.81</v>
      </c>
      <c r="O4419" s="49">
        <f t="shared" ca="1" si="498"/>
        <v>4424200</v>
      </c>
    </row>
    <row r="4420" spans="1:15" x14ac:dyDescent="0.25">
      <c r="A4420">
        <v>4405</v>
      </c>
      <c r="B4420" s="93">
        <v>35801</v>
      </c>
      <c r="C4420" s="48">
        <v>97.25</v>
      </c>
      <c r="D4420" s="48">
        <v>97.281197000000006</v>
      </c>
      <c r="E4420" s="48">
        <v>96.1875</v>
      </c>
      <c r="F4420" s="48">
        <v>96.218697000000006</v>
      </c>
      <c r="G4420" s="49">
        <v>3154900</v>
      </c>
      <c r="H4420" s="48">
        <v>70.629085000000003</v>
      </c>
      <c r="I4420" s="52">
        <f t="shared" si="496"/>
        <v>0.73404740660747048</v>
      </c>
      <c r="J4420" s="52">
        <f t="shared" ca="1" si="497"/>
        <v>1</v>
      </c>
      <c r="K4420" s="48">
        <f t="shared" si="492"/>
        <v>71.39</v>
      </c>
      <c r="L4420" s="48">
        <f t="shared" si="493"/>
        <v>71.41</v>
      </c>
      <c r="M4420" s="48">
        <f t="shared" si="494"/>
        <v>70.61</v>
      </c>
      <c r="N4420" s="48">
        <f t="shared" si="495"/>
        <v>70.63</v>
      </c>
      <c r="O4420" s="49">
        <f t="shared" ca="1" si="498"/>
        <v>3154900</v>
      </c>
    </row>
    <row r="4421" spans="1:15" x14ac:dyDescent="0.25">
      <c r="A4421">
        <v>4406</v>
      </c>
      <c r="B4421" s="93">
        <v>35800</v>
      </c>
      <c r="C4421" s="48">
        <v>97.843697000000006</v>
      </c>
      <c r="D4421" s="48">
        <v>98.4375</v>
      </c>
      <c r="E4421" s="48">
        <v>96.781197000000006</v>
      </c>
      <c r="F4421" s="48">
        <v>97.781197000000006</v>
      </c>
      <c r="G4421" s="49">
        <v>4191800</v>
      </c>
      <c r="H4421" s="48">
        <v>71.776033999999996</v>
      </c>
      <c r="I4421" s="52">
        <f t="shared" si="496"/>
        <v>0.73404740586270378</v>
      </c>
      <c r="J4421" s="52">
        <f t="shared" ca="1" si="497"/>
        <v>1</v>
      </c>
      <c r="K4421" s="48">
        <f t="shared" si="492"/>
        <v>71.819999999999993</v>
      </c>
      <c r="L4421" s="48">
        <f t="shared" si="493"/>
        <v>72.260000000000005</v>
      </c>
      <c r="M4421" s="48">
        <f t="shared" si="494"/>
        <v>71.040000000000006</v>
      </c>
      <c r="N4421" s="48">
        <f t="shared" si="495"/>
        <v>71.78</v>
      </c>
      <c r="O4421" s="49">
        <f t="shared" ca="1" si="498"/>
        <v>4191800</v>
      </c>
    </row>
    <row r="4422" spans="1:15" x14ac:dyDescent="0.25">
      <c r="A4422">
        <v>4407</v>
      </c>
      <c r="B4422" s="93">
        <v>35797</v>
      </c>
      <c r="C4422" s="48">
        <v>97.3125</v>
      </c>
      <c r="D4422" s="48">
        <v>97.656197000000006</v>
      </c>
      <c r="E4422" s="48">
        <v>96.531197000000006</v>
      </c>
      <c r="F4422" s="48">
        <v>97.5625</v>
      </c>
      <c r="G4422" s="49">
        <v>2360900</v>
      </c>
      <c r="H4422" s="48">
        <v>71.615500999999995</v>
      </c>
      <c r="I4422" s="52">
        <f t="shared" si="496"/>
        <v>0.73404741575912869</v>
      </c>
      <c r="J4422" s="52">
        <f t="shared" ca="1" si="497"/>
        <v>1</v>
      </c>
      <c r="K4422" s="48">
        <f t="shared" si="492"/>
        <v>71.430000000000007</v>
      </c>
      <c r="L4422" s="48">
        <f t="shared" si="493"/>
        <v>71.680000000000007</v>
      </c>
      <c r="M4422" s="48">
        <f t="shared" si="494"/>
        <v>70.86</v>
      </c>
      <c r="N4422" s="48">
        <f t="shared" si="495"/>
        <v>71.62</v>
      </c>
      <c r="O4422" s="49">
        <f t="shared" ca="1" si="498"/>
        <v>2360900</v>
      </c>
    </row>
    <row r="4423" spans="1:15" x14ac:dyDescent="0.25">
      <c r="A4423">
        <v>4408</v>
      </c>
      <c r="B4423" s="93">
        <v>35795</v>
      </c>
      <c r="C4423" s="48">
        <v>96.875</v>
      </c>
      <c r="D4423" s="48">
        <v>97.625</v>
      </c>
      <c r="E4423" s="48">
        <v>96.6875</v>
      </c>
      <c r="F4423" s="48">
        <v>97.0625</v>
      </c>
      <c r="G4423" s="49">
        <v>4359500</v>
      </c>
      <c r="H4423" s="48">
        <v>71.248476999999994</v>
      </c>
      <c r="I4423" s="52">
        <f t="shared" si="496"/>
        <v>0.73404741274951701</v>
      </c>
      <c r="J4423" s="52">
        <f t="shared" ca="1" si="497"/>
        <v>1</v>
      </c>
      <c r="K4423" s="48">
        <f t="shared" si="492"/>
        <v>71.11</v>
      </c>
      <c r="L4423" s="48">
        <f t="shared" si="493"/>
        <v>71.66</v>
      </c>
      <c r="M4423" s="48">
        <f t="shared" si="494"/>
        <v>70.97</v>
      </c>
      <c r="N4423" s="48">
        <f t="shared" si="495"/>
        <v>71.25</v>
      </c>
      <c r="O4423" s="49">
        <f t="shared" ca="1" si="498"/>
        <v>4359500</v>
      </c>
    </row>
    <row r="4424" spans="1:15" x14ac:dyDescent="0.25">
      <c r="A4424">
        <v>4409</v>
      </c>
      <c r="B4424" s="93">
        <v>35794</v>
      </c>
      <c r="C4424" s="48">
        <v>95.9375</v>
      </c>
      <c r="D4424" s="48">
        <v>97.25</v>
      </c>
      <c r="E4424" s="48">
        <v>95.843697000000006</v>
      </c>
      <c r="F4424" s="48">
        <v>97.125</v>
      </c>
      <c r="G4424" s="49">
        <v>3616000</v>
      </c>
      <c r="H4424" s="48">
        <v>71.294354999999996</v>
      </c>
      <c r="I4424" s="52">
        <f t="shared" si="496"/>
        <v>0.73404741312741306</v>
      </c>
      <c r="J4424" s="52">
        <f t="shared" ca="1" si="497"/>
        <v>1</v>
      </c>
      <c r="K4424" s="48">
        <f t="shared" si="492"/>
        <v>70.42</v>
      </c>
      <c r="L4424" s="48">
        <f t="shared" si="493"/>
        <v>71.39</v>
      </c>
      <c r="M4424" s="48">
        <f t="shared" si="494"/>
        <v>70.349999999999994</v>
      </c>
      <c r="N4424" s="48">
        <f t="shared" si="495"/>
        <v>71.290000000000006</v>
      </c>
      <c r="O4424" s="49">
        <f t="shared" ca="1" si="498"/>
        <v>3616000</v>
      </c>
    </row>
    <row r="4425" spans="1:15" x14ac:dyDescent="0.25">
      <c r="A4425">
        <v>4410</v>
      </c>
      <c r="B4425" s="93">
        <v>35793</v>
      </c>
      <c r="C4425" s="48">
        <v>94.593697000000006</v>
      </c>
      <c r="D4425" s="48">
        <v>95.718697000000006</v>
      </c>
      <c r="E4425" s="48">
        <v>94.4375</v>
      </c>
      <c r="F4425" s="48">
        <v>95.625</v>
      </c>
      <c r="G4425" s="49">
        <v>2080000</v>
      </c>
      <c r="H4425" s="48">
        <v>70.193284000000006</v>
      </c>
      <c r="I4425" s="52">
        <f t="shared" si="496"/>
        <v>0.73404741437908505</v>
      </c>
      <c r="J4425" s="52">
        <f t="shared" ca="1" si="497"/>
        <v>1</v>
      </c>
      <c r="K4425" s="48">
        <f t="shared" si="492"/>
        <v>69.44</v>
      </c>
      <c r="L4425" s="48">
        <f t="shared" si="493"/>
        <v>70.260000000000005</v>
      </c>
      <c r="M4425" s="48">
        <f t="shared" si="494"/>
        <v>69.319999999999993</v>
      </c>
      <c r="N4425" s="48">
        <f t="shared" si="495"/>
        <v>70.19</v>
      </c>
      <c r="O4425" s="49">
        <f t="shared" ca="1" si="498"/>
        <v>2080000</v>
      </c>
    </row>
    <row r="4426" spans="1:15" x14ac:dyDescent="0.25">
      <c r="A4426">
        <v>4411</v>
      </c>
      <c r="B4426" s="93">
        <v>35790</v>
      </c>
      <c r="C4426" s="48">
        <v>94.125</v>
      </c>
      <c r="D4426" s="48">
        <v>94.125</v>
      </c>
      <c r="E4426" s="48">
        <v>93.406197000000006</v>
      </c>
      <c r="F4426" s="48">
        <v>93.781197000000006</v>
      </c>
      <c r="G4426" s="49">
        <v>941800</v>
      </c>
      <c r="H4426" s="48">
        <v>68.839844999999997</v>
      </c>
      <c r="I4426" s="52">
        <f t="shared" si="496"/>
        <v>0.73404741251063355</v>
      </c>
      <c r="J4426" s="52">
        <f t="shared" ca="1" si="497"/>
        <v>1</v>
      </c>
      <c r="K4426" s="48">
        <f t="shared" si="492"/>
        <v>69.09</v>
      </c>
      <c r="L4426" s="48">
        <f t="shared" si="493"/>
        <v>69.09</v>
      </c>
      <c r="M4426" s="48">
        <f t="shared" si="494"/>
        <v>68.56</v>
      </c>
      <c r="N4426" s="48">
        <f t="shared" si="495"/>
        <v>68.84</v>
      </c>
      <c r="O4426" s="49">
        <f t="shared" ca="1" si="498"/>
        <v>941800</v>
      </c>
    </row>
    <row r="4427" spans="1:15" x14ac:dyDescent="0.25">
      <c r="A4427">
        <v>4412</v>
      </c>
      <c r="B4427" s="93">
        <v>35788</v>
      </c>
      <c r="C4427" s="48">
        <v>94.4375</v>
      </c>
      <c r="D4427" s="48">
        <v>94.4375</v>
      </c>
      <c r="E4427" s="48">
        <v>93.25</v>
      </c>
      <c r="F4427" s="48">
        <v>93.406197000000006</v>
      </c>
      <c r="G4427" s="49">
        <v>2019200</v>
      </c>
      <c r="H4427" s="48">
        <v>68.564577</v>
      </c>
      <c r="I4427" s="52">
        <f t="shared" si="496"/>
        <v>0.73404741015202657</v>
      </c>
      <c r="J4427" s="52">
        <f t="shared" ca="1" si="497"/>
        <v>1</v>
      </c>
      <c r="K4427" s="48">
        <f t="shared" si="492"/>
        <v>69.319999999999993</v>
      </c>
      <c r="L4427" s="48">
        <f t="shared" si="493"/>
        <v>69.319999999999993</v>
      </c>
      <c r="M4427" s="48">
        <f t="shared" si="494"/>
        <v>68.45</v>
      </c>
      <c r="N4427" s="48">
        <f t="shared" si="495"/>
        <v>68.56</v>
      </c>
      <c r="O4427" s="49">
        <f t="shared" ca="1" si="498"/>
        <v>2019200</v>
      </c>
    </row>
    <row r="4428" spans="1:15" x14ac:dyDescent="0.25">
      <c r="A4428">
        <v>4413</v>
      </c>
      <c r="B4428" s="93">
        <v>35787</v>
      </c>
      <c r="C4428" s="48">
        <v>95.4375</v>
      </c>
      <c r="D4428" s="48">
        <v>95.625</v>
      </c>
      <c r="E4428" s="48">
        <v>93.531197000000006</v>
      </c>
      <c r="F4428" s="48">
        <v>93.6875</v>
      </c>
      <c r="G4428" s="49">
        <v>4436500</v>
      </c>
      <c r="H4428" s="48">
        <v>68.771067000000002</v>
      </c>
      <c r="I4428" s="52">
        <f t="shared" si="496"/>
        <v>0.7340474129419613</v>
      </c>
      <c r="J4428" s="52">
        <f t="shared" ca="1" si="497"/>
        <v>1</v>
      </c>
      <c r="K4428" s="48">
        <f t="shared" si="492"/>
        <v>70.06</v>
      </c>
      <c r="L4428" s="48">
        <f t="shared" si="493"/>
        <v>70.19</v>
      </c>
      <c r="M4428" s="48">
        <f t="shared" si="494"/>
        <v>68.66</v>
      </c>
      <c r="N4428" s="48">
        <f t="shared" si="495"/>
        <v>68.77</v>
      </c>
      <c r="O4428" s="49">
        <f t="shared" ca="1" si="498"/>
        <v>4436500</v>
      </c>
    </row>
    <row r="4429" spans="1:15" x14ac:dyDescent="0.25">
      <c r="A4429">
        <v>4414</v>
      </c>
      <c r="B4429" s="93">
        <v>35786</v>
      </c>
      <c r="C4429" s="48">
        <v>95.4375</v>
      </c>
      <c r="D4429" s="48">
        <v>95.906197000000006</v>
      </c>
      <c r="E4429" s="48">
        <v>94.5625</v>
      </c>
      <c r="F4429" s="48">
        <v>95.390602000000001</v>
      </c>
      <c r="G4429" s="49">
        <v>5136800</v>
      </c>
      <c r="H4429" s="48">
        <v>70.021225000000001</v>
      </c>
      <c r="I4429" s="52">
        <f t="shared" si="496"/>
        <v>0.73404741695623221</v>
      </c>
      <c r="J4429" s="52">
        <f t="shared" ca="1" si="497"/>
        <v>1</v>
      </c>
      <c r="K4429" s="48">
        <f t="shared" si="492"/>
        <v>70.06</v>
      </c>
      <c r="L4429" s="48">
        <f t="shared" si="493"/>
        <v>70.400000000000006</v>
      </c>
      <c r="M4429" s="48">
        <f t="shared" si="494"/>
        <v>69.41</v>
      </c>
      <c r="N4429" s="48">
        <f t="shared" si="495"/>
        <v>70.02</v>
      </c>
      <c r="O4429" s="49">
        <f t="shared" ca="1" si="498"/>
        <v>5136800</v>
      </c>
    </row>
    <row r="4430" spans="1:15" x14ac:dyDescent="0.25">
      <c r="A4430">
        <v>4415</v>
      </c>
      <c r="B4430" s="93">
        <v>35783</v>
      </c>
      <c r="C4430" s="48">
        <v>94.531197000000006</v>
      </c>
      <c r="D4430" s="48">
        <v>95.875</v>
      </c>
      <c r="E4430" s="48">
        <v>92.375</v>
      </c>
      <c r="F4430" s="48">
        <v>94.781197000000006</v>
      </c>
      <c r="G4430" s="49">
        <v>8556000</v>
      </c>
      <c r="H4430" s="48">
        <v>69.573892000000001</v>
      </c>
      <c r="I4430" s="52">
        <f t="shared" si="496"/>
        <v>0.73404740815839242</v>
      </c>
      <c r="J4430" s="52">
        <f t="shared" ca="1" si="497"/>
        <v>1</v>
      </c>
      <c r="K4430" s="48">
        <f t="shared" si="492"/>
        <v>69.39</v>
      </c>
      <c r="L4430" s="48">
        <f t="shared" si="493"/>
        <v>70.38</v>
      </c>
      <c r="M4430" s="48">
        <f t="shared" si="494"/>
        <v>67.81</v>
      </c>
      <c r="N4430" s="48">
        <f t="shared" si="495"/>
        <v>69.569999999999993</v>
      </c>
      <c r="O4430" s="49">
        <f t="shared" ca="1" si="498"/>
        <v>8556000</v>
      </c>
    </row>
    <row r="4431" spans="1:15" x14ac:dyDescent="0.25">
      <c r="A4431">
        <v>4416</v>
      </c>
      <c r="B4431" s="93">
        <v>35782</v>
      </c>
      <c r="C4431" s="48">
        <v>96.9375</v>
      </c>
      <c r="D4431" s="48">
        <v>96.9375</v>
      </c>
      <c r="E4431" s="48">
        <v>95.218697000000006</v>
      </c>
      <c r="F4431" s="48">
        <v>95.875</v>
      </c>
      <c r="G4431" s="49">
        <v>4658300</v>
      </c>
      <c r="H4431" s="48">
        <v>70.097860999999995</v>
      </c>
      <c r="I4431" s="52">
        <f t="shared" si="496"/>
        <v>0.73113805475880045</v>
      </c>
      <c r="J4431" s="52">
        <f t="shared" ca="1" si="497"/>
        <v>1</v>
      </c>
      <c r="K4431" s="48">
        <f t="shared" si="492"/>
        <v>70.87</v>
      </c>
      <c r="L4431" s="48">
        <f t="shared" si="493"/>
        <v>70.87</v>
      </c>
      <c r="M4431" s="48">
        <f t="shared" si="494"/>
        <v>69.62</v>
      </c>
      <c r="N4431" s="48">
        <f t="shared" si="495"/>
        <v>70.099999999999994</v>
      </c>
      <c r="O4431" s="49">
        <f t="shared" ca="1" si="498"/>
        <v>4658300</v>
      </c>
    </row>
    <row r="4432" spans="1:15" x14ac:dyDescent="0.25">
      <c r="A4432">
        <v>4417</v>
      </c>
      <c r="B4432" s="93">
        <v>35781</v>
      </c>
      <c r="C4432" s="48">
        <v>97.843697000000006</v>
      </c>
      <c r="D4432" s="48">
        <v>97.875</v>
      </c>
      <c r="E4432" s="48">
        <v>96.703102000000001</v>
      </c>
      <c r="F4432" s="48">
        <v>96.8125</v>
      </c>
      <c r="G4432" s="49">
        <v>2236300</v>
      </c>
      <c r="H4432" s="48">
        <v>70.783303000000004</v>
      </c>
      <c r="I4432" s="52">
        <f t="shared" si="496"/>
        <v>0.73113805551969013</v>
      </c>
      <c r="J4432" s="52">
        <f t="shared" ca="1" si="497"/>
        <v>1</v>
      </c>
      <c r="K4432" s="48">
        <f t="shared" ref="K4432:K4495" si="499">ROUND($I4432*C4432,2)</f>
        <v>71.540000000000006</v>
      </c>
      <c r="L4432" s="48">
        <f t="shared" ref="L4432:L4495" si="500">ROUND($I4432*D4432,2)</f>
        <v>71.56</v>
      </c>
      <c r="M4432" s="48">
        <f t="shared" ref="M4432:M4495" si="501">ROUND($I4432*E4432,2)</f>
        <v>70.7</v>
      </c>
      <c r="N4432" s="48">
        <f t="shared" ref="N4432:N4495" si="502">ROUND($I4432*F4432,2)</f>
        <v>70.78</v>
      </c>
      <c r="O4432" s="49">
        <f t="shared" ca="1" si="498"/>
        <v>2236300</v>
      </c>
    </row>
    <row r="4433" spans="1:15" x14ac:dyDescent="0.25">
      <c r="A4433">
        <v>4418</v>
      </c>
      <c r="B4433" s="93">
        <v>35780</v>
      </c>
      <c r="C4433" s="48">
        <v>97.218697000000006</v>
      </c>
      <c r="D4433" s="48">
        <v>97.8125</v>
      </c>
      <c r="E4433" s="48">
        <v>96.875</v>
      </c>
      <c r="F4433" s="48">
        <v>97.3125</v>
      </c>
      <c r="G4433" s="49">
        <v>2885800</v>
      </c>
      <c r="H4433" s="48">
        <v>71.148871999999997</v>
      </c>
      <c r="I4433" s="52">
        <f t="shared" si="496"/>
        <v>0.7311380552344251</v>
      </c>
      <c r="J4433" s="52">
        <f t="shared" ca="1" si="497"/>
        <v>1</v>
      </c>
      <c r="K4433" s="48">
        <f t="shared" si="499"/>
        <v>71.08</v>
      </c>
      <c r="L4433" s="48">
        <f t="shared" si="500"/>
        <v>71.510000000000005</v>
      </c>
      <c r="M4433" s="48">
        <f t="shared" si="501"/>
        <v>70.83</v>
      </c>
      <c r="N4433" s="48">
        <f t="shared" si="502"/>
        <v>71.150000000000006</v>
      </c>
      <c r="O4433" s="49">
        <f t="shared" ca="1" si="498"/>
        <v>2885800</v>
      </c>
    </row>
    <row r="4434" spans="1:15" x14ac:dyDescent="0.25">
      <c r="A4434">
        <v>4419</v>
      </c>
      <c r="B4434" s="93">
        <v>35779</v>
      </c>
      <c r="C4434" s="48">
        <v>96.25</v>
      </c>
      <c r="D4434" s="48">
        <v>97.109298999999993</v>
      </c>
      <c r="E4434" s="48">
        <v>95.875</v>
      </c>
      <c r="F4434" s="48">
        <v>96.718697000000006</v>
      </c>
      <c r="G4434" s="49">
        <v>4674700</v>
      </c>
      <c r="H4434" s="48">
        <v>70.714719000000002</v>
      </c>
      <c r="I4434" s="52">
        <f t="shared" ref="I4434:I4497" si="503">H4434/F4434</f>
        <v>0.73113804459131615</v>
      </c>
      <c r="J4434" s="52">
        <f t="shared" ref="J4434:J4497" ca="1" si="504">INDEX(OFFSET($T$15,0,0,$S$13+1,1),MATCH(B4434,OFFSET($Q$15,0,0,$S$13+1,1),-1))</f>
        <v>1</v>
      </c>
      <c r="K4434" s="48">
        <f t="shared" si="499"/>
        <v>70.37</v>
      </c>
      <c r="L4434" s="48">
        <f t="shared" si="500"/>
        <v>71</v>
      </c>
      <c r="M4434" s="48">
        <f t="shared" si="501"/>
        <v>70.099999999999994</v>
      </c>
      <c r="N4434" s="48">
        <f t="shared" si="502"/>
        <v>70.709999999999994</v>
      </c>
      <c r="O4434" s="49">
        <f t="shared" ref="O4434:O4497" ca="1" si="505">G4434*J4434</f>
        <v>4674700</v>
      </c>
    </row>
    <row r="4435" spans="1:15" x14ac:dyDescent="0.25">
      <c r="A4435">
        <v>4420</v>
      </c>
      <c r="B4435" s="93">
        <v>35776</v>
      </c>
      <c r="C4435" s="48">
        <v>96.4375</v>
      </c>
      <c r="D4435" s="48">
        <v>96.5</v>
      </c>
      <c r="E4435" s="48">
        <v>94.906197000000006</v>
      </c>
      <c r="F4435" s="48">
        <v>95.75</v>
      </c>
      <c r="G4435" s="49">
        <v>4478400</v>
      </c>
      <c r="H4435" s="48">
        <v>70.006467999999998</v>
      </c>
      <c r="I4435" s="52">
        <f t="shared" si="503"/>
        <v>0.73113804699738905</v>
      </c>
      <c r="J4435" s="52">
        <f t="shared" ca="1" si="504"/>
        <v>1</v>
      </c>
      <c r="K4435" s="48">
        <f t="shared" si="499"/>
        <v>70.510000000000005</v>
      </c>
      <c r="L4435" s="48">
        <f t="shared" si="500"/>
        <v>70.55</v>
      </c>
      <c r="M4435" s="48">
        <f t="shared" si="501"/>
        <v>69.39</v>
      </c>
      <c r="N4435" s="48">
        <f t="shared" si="502"/>
        <v>70.010000000000005</v>
      </c>
      <c r="O4435" s="49">
        <f t="shared" ca="1" si="505"/>
        <v>4478400</v>
      </c>
    </row>
    <row r="4436" spans="1:15" x14ac:dyDescent="0.25">
      <c r="A4436">
        <v>4421</v>
      </c>
      <c r="B4436" s="93">
        <v>35775</v>
      </c>
      <c r="C4436" s="48">
        <v>96.3125</v>
      </c>
      <c r="D4436" s="48">
        <v>96.593697000000006</v>
      </c>
      <c r="E4436" s="48">
        <v>95.3125</v>
      </c>
      <c r="F4436" s="48">
        <v>95.5625</v>
      </c>
      <c r="G4436" s="49">
        <v>5072800</v>
      </c>
      <c r="H4436" s="48">
        <v>69.869380000000007</v>
      </c>
      <c r="I4436" s="52">
        <f t="shared" si="503"/>
        <v>0.73113805101373452</v>
      </c>
      <c r="J4436" s="52">
        <f t="shared" ca="1" si="504"/>
        <v>1</v>
      </c>
      <c r="K4436" s="48">
        <f t="shared" si="499"/>
        <v>70.42</v>
      </c>
      <c r="L4436" s="48">
        <f t="shared" si="500"/>
        <v>70.62</v>
      </c>
      <c r="M4436" s="48">
        <f t="shared" si="501"/>
        <v>69.69</v>
      </c>
      <c r="N4436" s="48">
        <f t="shared" si="502"/>
        <v>69.87</v>
      </c>
      <c r="O4436" s="49">
        <f t="shared" ca="1" si="505"/>
        <v>5072800</v>
      </c>
    </row>
    <row r="4437" spans="1:15" x14ac:dyDescent="0.25">
      <c r="A4437">
        <v>4422</v>
      </c>
      <c r="B4437" s="93">
        <v>35774</v>
      </c>
      <c r="C4437" s="48">
        <v>97.5625</v>
      </c>
      <c r="D4437" s="48">
        <v>97.843697000000006</v>
      </c>
      <c r="E4437" s="48">
        <v>96.468697000000006</v>
      </c>
      <c r="F4437" s="48">
        <v>97.218697000000006</v>
      </c>
      <c r="G4437" s="49">
        <v>3558400</v>
      </c>
      <c r="H4437" s="48">
        <v>71.080287999999996</v>
      </c>
      <c r="I4437" s="52">
        <f t="shared" si="503"/>
        <v>0.73113804436198104</v>
      </c>
      <c r="J4437" s="52">
        <f t="shared" ca="1" si="504"/>
        <v>1</v>
      </c>
      <c r="K4437" s="48">
        <f t="shared" si="499"/>
        <v>71.33</v>
      </c>
      <c r="L4437" s="48">
        <f t="shared" si="500"/>
        <v>71.540000000000006</v>
      </c>
      <c r="M4437" s="48">
        <f t="shared" si="501"/>
        <v>70.53</v>
      </c>
      <c r="N4437" s="48">
        <f t="shared" si="502"/>
        <v>71.08</v>
      </c>
      <c r="O4437" s="49">
        <f t="shared" ca="1" si="505"/>
        <v>3558400</v>
      </c>
    </row>
    <row r="4438" spans="1:15" x14ac:dyDescent="0.25">
      <c r="A4438">
        <v>4423</v>
      </c>
      <c r="B4438" s="93">
        <v>35773</v>
      </c>
      <c r="C4438" s="48">
        <v>98.218697000000006</v>
      </c>
      <c r="D4438" s="48">
        <v>98.593697000000006</v>
      </c>
      <c r="E4438" s="48">
        <v>97.625</v>
      </c>
      <c r="F4438" s="48">
        <v>98.0625</v>
      </c>
      <c r="G4438" s="49">
        <v>1703000</v>
      </c>
      <c r="H4438" s="48">
        <v>71.697225000000003</v>
      </c>
      <c r="I4438" s="52">
        <f t="shared" si="503"/>
        <v>0.73113804971319318</v>
      </c>
      <c r="J4438" s="52">
        <f t="shared" ca="1" si="504"/>
        <v>1</v>
      </c>
      <c r="K4438" s="48">
        <f t="shared" si="499"/>
        <v>71.81</v>
      </c>
      <c r="L4438" s="48">
        <f t="shared" si="500"/>
        <v>72.09</v>
      </c>
      <c r="M4438" s="48">
        <f t="shared" si="501"/>
        <v>71.38</v>
      </c>
      <c r="N4438" s="48">
        <f t="shared" si="502"/>
        <v>71.7</v>
      </c>
      <c r="O4438" s="49">
        <f t="shared" ca="1" si="505"/>
        <v>1703000</v>
      </c>
    </row>
    <row r="4439" spans="1:15" x14ac:dyDescent="0.25">
      <c r="A4439">
        <v>4424</v>
      </c>
      <c r="B4439" s="93">
        <v>35772</v>
      </c>
      <c r="C4439" s="48">
        <v>98.968697000000006</v>
      </c>
      <c r="D4439" s="48">
        <v>99</v>
      </c>
      <c r="E4439" s="48">
        <v>98.25</v>
      </c>
      <c r="F4439" s="48">
        <v>98.656197000000006</v>
      </c>
      <c r="G4439" s="49">
        <v>2289200</v>
      </c>
      <c r="H4439" s="48">
        <v>72.131298999999999</v>
      </c>
      <c r="I4439" s="52">
        <f t="shared" si="503"/>
        <v>0.7311380449826177</v>
      </c>
      <c r="J4439" s="52">
        <f t="shared" ca="1" si="504"/>
        <v>1</v>
      </c>
      <c r="K4439" s="48">
        <f t="shared" si="499"/>
        <v>72.36</v>
      </c>
      <c r="L4439" s="48">
        <f t="shared" si="500"/>
        <v>72.38</v>
      </c>
      <c r="M4439" s="48">
        <f t="shared" si="501"/>
        <v>71.83</v>
      </c>
      <c r="N4439" s="48">
        <f t="shared" si="502"/>
        <v>72.13</v>
      </c>
      <c r="O4439" s="49">
        <f t="shared" ca="1" si="505"/>
        <v>2289200</v>
      </c>
    </row>
    <row r="4440" spans="1:15" x14ac:dyDescent="0.25">
      <c r="A4440">
        <v>4425</v>
      </c>
      <c r="B4440" s="93">
        <v>35769</v>
      </c>
      <c r="C4440" s="48">
        <v>97.375</v>
      </c>
      <c r="D4440" s="48">
        <v>99</v>
      </c>
      <c r="E4440" s="48">
        <v>97.125</v>
      </c>
      <c r="F4440" s="48">
        <v>98.9375</v>
      </c>
      <c r="G4440" s="49">
        <v>3458800</v>
      </c>
      <c r="H4440" s="48">
        <v>72.336971000000005</v>
      </c>
      <c r="I4440" s="52">
        <f t="shared" si="503"/>
        <v>0.73113805180037905</v>
      </c>
      <c r="J4440" s="52">
        <f t="shared" ca="1" si="504"/>
        <v>1</v>
      </c>
      <c r="K4440" s="48">
        <f t="shared" si="499"/>
        <v>71.19</v>
      </c>
      <c r="L4440" s="48">
        <f t="shared" si="500"/>
        <v>72.38</v>
      </c>
      <c r="M4440" s="48">
        <f t="shared" si="501"/>
        <v>71.010000000000005</v>
      </c>
      <c r="N4440" s="48">
        <f t="shared" si="502"/>
        <v>72.34</v>
      </c>
      <c r="O4440" s="49">
        <f t="shared" ca="1" si="505"/>
        <v>3458800</v>
      </c>
    </row>
    <row r="4441" spans="1:15" x14ac:dyDescent="0.25">
      <c r="A4441">
        <v>4426</v>
      </c>
      <c r="B4441" s="93">
        <v>35768</v>
      </c>
      <c r="C4441" s="48">
        <v>98.5</v>
      </c>
      <c r="D4441" s="48">
        <v>98.718697000000006</v>
      </c>
      <c r="E4441" s="48">
        <v>97.375</v>
      </c>
      <c r="F4441" s="48">
        <v>97.6875</v>
      </c>
      <c r="G4441" s="49">
        <v>2872500</v>
      </c>
      <c r="H4441" s="48">
        <v>71.423047999999994</v>
      </c>
      <c r="I4441" s="52">
        <f t="shared" si="503"/>
        <v>0.73113804734484955</v>
      </c>
      <c r="J4441" s="52">
        <f t="shared" ca="1" si="504"/>
        <v>1</v>
      </c>
      <c r="K4441" s="48">
        <f t="shared" si="499"/>
        <v>72.02</v>
      </c>
      <c r="L4441" s="48">
        <f t="shared" si="500"/>
        <v>72.180000000000007</v>
      </c>
      <c r="M4441" s="48">
        <f t="shared" si="501"/>
        <v>71.19</v>
      </c>
      <c r="N4441" s="48">
        <f t="shared" si="502"/>
        <v>71.42</v>
      </c>
      <c r="O4441" s="49">
        <f t="shared" ca="1" si="505"/>
        <v>2872500</v>
      </c>
    </row>
    <row r="4442" spans="1:15" x14ac:dyDescent="0.25">
      <c r="A4442">
        <v>4427</v>
      </c>
      <c r="B4442" s="93">
        <v>35767</v>
      </c>
      <c r="C4442" s="48">
        <v>97.625</v>
      </c>
      <c r="D4442" s="48">
        <v>98.531197000000006</v>
      </c>
      <c r="E4442" s="48">
        <v>96.875</v>
      </c>
      <c r="F4442" s="48">
        <v>97.781197000000006</v>
      </c>
      <c r="G4442" s="49">
        <v>3302500</v>
      </c>
      <c r="H4442" s="48">
        <v>71.491552999999996</v>
      </c>
      <c r="I4442" s="52">
        <f t="shared" si="503"/>
        <v>0.7311380428284181</v>
      </c>
      <c r="J4442" s="52">
        <f t="shared" ca="1" si="504"/>
        <v>1</v>
      </c>
      <c r="K4442" s="48">
        <f t="shared" si="499"/>
        <v>71.38</v>
      </c>
      <c r="L4442" s="48">
        <f t="shared" si="500"/>
        <v>72.040000000000006</v>
      </c>
      <c r="M4442" s="48">
        <f t="shared" si="501"/>
        <v>70.83</v>
      </c>
      <c r="N4442" s="48">
        <f t="shared" si="502"/>
        <v>71.489999999999995</v>
      </c>
      <c r="O4442" s="49">
        <f t="shared" ca="1" si="505"/>
        <v>3302500</v>
      </c>
    </row>
    <row r="4443" spans="1:15" x14ac:dyDescent="0.25">
      <c r="A4443">
        <v>4428</v>
      </c>
      <c r="B4443" s="93">
        <v>35766</v>
      </c>
      <c r="C4443" s="48">
        <v>97.6875</v>
      </c>
      <c r="D4443" s="48">
        <v>97.984298999999993</v>
      </c>
      <c r="E4443" s="48">
        <v>97.25</v>
      </c>
      <c r="F4443" s="48">
        <v>97.5</v>
      </c>
      <c r="G4443" s="49">
        <v>1974900</v>
      </c>
      <c r="H4443" s="48">
        <v>71.285960000000003</v>
      </c>
      <c r="I4443" s="52">
        <f t="shared" si="503"/>
        <v>0.73113805128205134</v>
      </c>
      <c r="J4443" s="52">
        <f t="shared" ca="1" si="504"/>
        <v>1</v>
      </c>
      <c r="K4443" s="48">
        <f t="shared" si="499"/>
        <v>71.42</v>
      </c>
      <c r="L4443" s="48">
        <f t="shared" si="500"/>
        <v>71.64</v>
      </c>
      <c r="M4443" s="48">
        <f t="shared" si="501"/>
        <v>71.099999999999994</v>
      </c>
      <c r="N4443" s="48">
        <f t="shared" si="502"/>
        <v>71.290000000000006</v>
      </c>
      <c r="O4443" s="49">
        <f t="shared" ca="1" si="505"/>
        <v>1974900</v>
      </c>
    </row>
    <row r="4444" spans="1:15" x14ac:dyDescent="0.25">
      <c r="A4444">
        <v>4429</v>
      </c>
      <c r="B4444" s="93">
        <v>35765</v>
      </c>
      <c r="C4444" s="48">
        <v>96.218697000000006</v>
      </c>
      <c r="D4444" s="48">
        <v>98.093697000000006</v>
      </c>
      <c r="E4444" s="48">
        <v>96.031197000000006</v>
      </c>
      <c r="F4444" s="48">
        <v>98.093697000000006</v>
      </c>
      <c r="G4444" s="49">
        <v>4850900</v>
      </c>
      <c r="H4444" s="48">
        <v>71.720033999999998</v>
      </c>
      <c r="I4444" s="52">
        <f t="shared" si="503"/>
        <v>0.73113804651485403</v>
      </c>
      <c r="J4444" s="52">
        <f t="shared" ca="1" si="504"/>
        <v>1</v>
      </c>
      <c r="K4444" s="48">
        <f t="shared" si="499"/>
        <v>70.349999999999994</v>
      </c>
      <c r="L4444" s="48">
        <f t="shared" si="500"/>
        <v>71.72</v>
      </c>
      <c r="M4444" s="48">
        <f t="shared" si="501"/>
        <v>70.209999999999994</v>
      </c>
      <c r="N4444" s="48">
        <f t="shared" si="502"/>
        <v>71.72</v>
      </c>
      <c r="O4444" s="49">
        <f t="shared" ca="1" si="505"/>
        <v>4850900</v>
      </c>
    </row>
    <row r="4445" spans="1:15" x14ac:dyDescent="0.25">
      <c r="A4445">
        <v>4430</v>
      </c>
      <c r="B4445" s="93">
        <v>35762</v>
      </c>
      <c r="C4445" s="48">
        <v>95.75</v>
      </c>
      <c r="D4445" s="48">
        <v>96.25</v>
      </c>
      <c r="E4445" s="48">
        <v>95.593697000000006</v>
      </c>
      <c r="F4445" s="48">
        <v>95.625</v>
      </c>
      <c r="G4445" s="49">
        <v>1564700</v>
      </c>
      <c r="H4445" s="48">
        <v>69.915075999999999</v>
      </c>
      <c r="I4445" s="52">
        <f t="shared" si="503"/>
        <v>0.73113804967320262</v>
      </c>
      <c r="J4445" s="52">
        <f t="shared" ca="1" si="504"/>
        <v>1</v>
      </c>
      <c r="K4445" s="48">
        <f t="shared" si="499"/>
        <v>70.010000000000005</v>
      </c>
      <c r="L4445" s="48">
        <f t="shared" si="500"/>
        <v>70.37</v>
      </c>
      <c r="M4445" s="48">
        <f t="shared" si="501"/>
        <v>69.89</v>
      </c>
      <c r="N4445" s="48">
        <f t="shared" si="502"/>
        <v>69.92</v>
      </c>
      <c r="O4445" s="49">
        <f t="shared" ca="1" si="505"/>
        <v>1564700</v>
      </c>
    </row>
    <row r="4446" spans="1:15" x14ac:dyDescent="0.25">
      <c r="A4446">
        <v>4431</v>
      </c>
      <c r="B4446" s="93">
        <v>35760</v>
      </c>
      <c r="C4446" s="48">
        <v>95.875</v>
      </c>
      <c r="D4446" s="48">
        <v>95.984298999999993</v>
      </c>
      <c r="E4446" s="48">
        <v>95.3125</v>
      </c>
      <c r="F4446" s="48">
        <v>95.531197000000006</v>
      </c>
      <c r="G4446" s="49">
        <v>2681100</v>
      </c>
      <c r="H4446" s="48">
        <v>69.846492999999995</v>
      </c>
      <c r="I4446" s="52">
        <f t="shared" si="503"/>
        <v>0.73113804907102742</v>
      </c>
      <c r="J4446" s="52">
        <f t="shared" ca="1" si="504"/>
        <v>1</v>
      </c>
      <c r="K4446" s="48">
        <f t="shared" si="499"/>
        <v>70.099999999999994</v>
      </c>
      <c r="L4446" s="48">
        <f t="shared" si="500"/>
        <v>70.180000000000007</v>
      </c>
      <c r="M4446" s="48">
        <f t="shared" si="501"/>
        <v>69.69</v>
      </c>
      <c r="N4446" s="48">
        <f t="shared" si="502"/>
        <v>69.849999999999994</v>
      </c>
      <c r="O4446" s="49">
        <f t="shared" ca="1" si="505"/>
        <v>2681100</v>
      </c>
    </row>
    <row r="4447" spans="1:15" x14ac:dyDescent="0.25">
      <c r="A4447">
        <v>4432</v>
      </c>
      <c r="B4447" s="93">
        <v>35759</v>
      </c>
      <c r="C4447" s="48">
        <v>95.625</v>
      </c>
      <c r="D4447" s="48">
        <v>95.8125</v>
      </c>
      <c r="E4447" s="48">
        <v>94.656197000000006</v>
      </c>
      <c r="F4447" s="48">
        <v>95.25</v>
      </c>
      <c r="G4447" s="49">
        <v>4525000</v>
      </c>
      <c r="H4447" s="48">
        <v>69.640899000000005</v>
      </c>
      <c r="I4447" s="52">
        <f t="shared" si="503"/>
        <v>0.73113804724409459</v>
      </c>
      <c r="J4447" s="52">
        <f t="shared" ca="1" si="504"/>
        <v>1</v>
      </c>
      <c r="K4447" s="48">
        <f t="shared" si="499"/>
        <v>69.92</v>
      </c>
      <c r="L4447" s="48">
        <f t="shared" si="500"/>
        <v>70.05</v>
      </c>
      <c r="M4447" s="48">
        <f t="shared" si="501"/>
        <v>69.209999999999994</v>
      </c>
      <c r="N4447" s="48">
        <f t="shared" si="502"/>
        <v>69.64</v>
      </c>
      <c r="O4447" s="49">
        <f t="shared" ca="1" si="505"/>
        <v>4525000</v>
      </c>
    </row>
    <row r="4448" spans="1:15" x14ac:dyDescent="0.25">
      <c r="A4448">
        <v>4433</v>
      </c>
      <c r="B4448" s="93">
        <v>35758</v>
      </c>
      <c r="C4448" s="48">
        <v>96</v>
      </c>
      <c r="D4448" s="48">
        <v>96.343697000000006</v>
      </c>
      <c r="E4448" s="48">
        <v>94.625</v>
      </c>
      <c r="F4448" s="48">
        <v>95</v>
      </c>
      <c r="G4448" s="49">
        <v>4337200</v>
      </c>
      <c r="H4448" s="48">
        <v>69.458115000000006</v>
      </c>
      <c r="I4448" s="52">
        <f t="shared" si="503"/>
        <v>0.73113805263157905</v>
      </c>
      <c r="J4448" s="52">
        <f t="shared" ca="1" si="504"/>
        <v>1</v>
      </c>
      <c r="K4448" s="48">
        <f t="shared" si="499"/>
        <v>70.19</v>
      </c>
      <c r="L4448" s="48">
        <f t="shared" si="500"/>
        <v>70.44</v>
      </c>
      <c r="M4448" s="48">
        <f t="shared" si="501"/>
        <v>69.180000000000007</v>
      </c>
      <c r="N4448" s="48">
        <f t="shared" si="502"/>
        <v>69.459999999999994</v>
      </c>
      <c r="O4448" s="49">
        <f t="shared" ca="1" si="505"/>
        <v>4337200</v>
      </c>
    </row>
    <row r="4449" spans="1:15" x14ac:dyDescent="0.25">
      <c r="A4449">
        <v>4434</v>
      </c>
      <c r="B4449" s="93">
        <v>35755</v>
      </c>
      <c r="C4449" s="48">
        <v>96.625</v>
      </c>
      <c r="D4449" s="48">
        <v>96.8125</v>
      </c>
      <c r="E4449" s="48">
        <v>95.656197000000006</v>
      </c>
      <c r="F4449" s="48">
        <v>96.75</v>
      </c>
      <c r="G4449" s="49">
        <v>5436500</v>
      </c>
      <c r="H4449" s="48">
        <v>70.737606</v>
      </c>
      <c r="I4449" s="52">
        <f t="shared" si="503"/>
        <v>0.73113804651162795</v>
      </c>
      <c r="J4449" s="52">
        <f t="shared" ca="1" si="504"/>
        <v>1</v>
      </c>
      <c r="K4449" s="48">
        <f t="shared" si="499"/>
        <v>70.650000000000006</v>
      </c>
      <c r="L4449" s="48">
        <f t="shared" si="500"/>
        <v>70.78</v>
      </c>
      <c r="M4449" s="48">
        <f t="shared" si="501"/>
        <v>69.94</v>
      </c>
      <c r="N4449" s="48">
        <f t="shared" si="502"/>
        <v>70.739999999999995</v>
      </c>
      <c r="O4449" s="49">
        <f t="shared" ca="1" si="505"/>
        <v>5436500</v>
      </c>
    </row>
    <row r="4450" spans="1:15" x14ac:dyDescent="0.25">
      <c r="A4450">
        <v>4435</v>
      </c>
      <c r="B4450" s="93">
        <v>35754</v>
      </c>
      <c r="C4450" s="48">
        <v>95.3125</v>
      </c>
      <c r="D4450" s="48">
        <v>96.531197000000006</v>
      </c>
      <c r="E4450" s="48">
        <v>95.281197000000006</v>
      </c>
      <c r="F4450" s="48">
        <v>96.093697000000006</v>
      </c>
      <c r="G4450" s="49">
        <v>4822700</v>
      </c>
      <c r="H4450" s="48">
        <v>70.257757999999995</v>
      </c>
      <c r="I4450" s="52">
        <f t="shared" si="503"/>
        <v>0.73113804748296851</v>
      </c>
      <c r="J4450" s="52">
        <f t="shared" ca="1" si="504"/>
        <v>1</v>
      </c>
      <c r="K4450" s="48">
        <f t="shared" si="499"/>
        <v>69.69</v>
      </c>
      <c r="L4450" s="48">
        <f t="shared" si="500"/>
        <v>70.58</v>
      </c>
      <c r="M4450" s="48">
        <f t="shared" si="501"/>
        <v>69.66</v>
      </c>
      <c r="N4450" s="48">
        <f t="shared" si="502"/>
        <v>70.260000000000005</v>
      </c>
      <c r="O4450" s="49">
        <f t="shared" ca="1" si="505"/>
        <v>4822700</v>
      </c>
    </row>
    <row r="4451" spans="1:15" x14ac:dyDescent="0.25">
      <c r="A4451">
        <v>4436</v>
      </c>
      <c r="B4451" s="93">
        <v>35753</v>
      </c>
      <c r="C4451" s="48">
        <v>93.6875</v>
      </c>
      <c r="D4451" s="48">
        <v>95.0625</v>
      </c>
      <c r="E4451" s="48">
        <v>92.75</v>
      </c>
      <c r="F4451" s="48">
        <v>94.656197000000006</v>
      </c>
      <c r="G4451" s="49">
        <v>4387900</v>
      </c>
      <c r="H4451" s="48">
        <v>69.206746999999993</v>
      </c>
      <c r="I4451" s="52">
        <f t="shared" si="503"/>
        <v>0.73113804688350181</v>
      </c>
      <c r="J4451" s="52">
        <f t="shared" ca="1" si="504"/>
        <v>1</v>
      </c>
      <c r="K4451" s="48">
        <f t="shared" si="499"/>
        <v>68.5</v>
      </c>
      <c r="L4451" s="48">
        <f t="shared" si="500"/>
        <v>69.5</v>
      </c>
      <c r="M4451" s="48">
        <f t="shared" si="501"/>
        <v>67.81</v>
      </c>
      <c r="N4451" s="48">
        <f t="shared" si="502"/>
        <v>69.209999999999994</v>
      </c>
      <c r="O4451" s="49">
        <f t="shared" ca="1" si="505"/>
        <v>4387900</v>
      </c>
    </row>
    <row r="4452" spans="1:15" x14ac:dyDescent="0.25">
      <c r="A4452">
        <v>4437</v>
      </c>
      <c r="B4452" s="93">
        <v>35752</v>
      </c>
      <c r="C4452" s="48">
        <v>94.8125</v>
      </c>
      <c r="D4452" s="48">
        <v>95.093697000000006</v>
      </c>
      <c r="E4452" s="48">
        <v>93.890602000000001</v>
      </c>
      <c r="F4452" s="48">
        <v>94.1875</v>
      </c>
      <c r="G4452" s="49">
        <v>3433600</v>
      </c>
      <c r="H4452" s="48">
        <v>68.864064999999997</v>
      </c>
      <c r="I4452" s="52">
        <f t="shared" si="503"/>
        <v>0.73113804910418045</v>
      </c>
      <c r="J4452" s="52">
        <f t="shared" ca="1" si="504"/>
        <v>1</v>
      </c>
      <c r="K4452" s="48">
        <f t="shared" si="499"/>
        <v>69.319999999999993</v>
      </c>
      <c r="L4452" s="48">
        <f t="shared" si="500"/>
        <v>69.53</v>
      </c>
      <c r="M4452" s="48">
        <f t="shared" si="501"/>
        <v>68.650000000000006</v>
      </c>
      <c r="N4452" s="48">
        <f t="shared" si="502"/>
        <v>68.86</v>
      </c>
      <c r="O4452" s="49">
        <f t="shared" ca="1" si="505"/>
        <v>3433600</v>
      </c>
    </row>
    <row r="4453" spans="1:15" x14ac:dyDescent="0.25">
      <c r="A4453">
        <v>4438</v>
      </c>
      <c r="B4453" s="93">
        <v>35751</v>
      </c>
      <c r="C4453" s="48">
        <v>94.375</v>
      </c>
      <c r="D4453" s="48">
        <v>95.3125</v>
      </c>
      <c r="E4453" s="48">
        <v>94.031197000000006</v>
      </c>
      <c r="F4453" s="48">
        <v>94.781197000000006</v>
      </c>
      <c r="G4453" s="49">
        <v>5149900</v>
      </c>
      <c r="H4453" s="48">
        <v>69.298139000000006</v>
      </c>
      <c r="I4453" s="52">
        <f t="shared" si="503"/>
        <v>0.73113804418401684</v>
      </c>
      <c r="J4453" s="52">
        <f t="shared" ca="1" si="504"/>
        <v>1</v>
      </c>
      <c r="K4453" s="48">
        <f t="shared" si="499"/>
        <v>69</v>
      </c>
      <c r="L4453" s="48">
        <f t="shared" si="500"/>
        <v>69.69</v>
      </c>
      <c r="M4453" s="48">
        <f t="shared" si="501"/>
        <v>68.75</v>
      </c>
      <c r="N4453" s="48">
        <f t="shared" si="502"/>
        <v>69.3</v>
      </c>
      <c r="O4453" s="49">
        <f t="shared" ca="1" si="505"/>
        <v>5149900</v>
      </c>
    </row>
    <row r="4454" spans="1:15" x14ac:dyDescent="0.25">
      <c r="A4454">
        <v>4439</v>
      </c>
      <c r="B4454" s="93">
        <v>35748</v>
      </c>
      <c r="C4454" s="48">
        <v>92.3125</v>
      </c>
      <c r="D4454" s="48">
        <v>93.390602000000001</v>
      </c>
      <c r="E4454" s="48">
        <v>91.609298999999993</v>
      </c>
      <c r="F4454" s="48">
        <v>93.0625</v>
      </c>
      <c r="G4454" s="49">
        <v>5827900</v>
      </c>
      <c r="H4454" s="48">
        <v>68.041534999999996</v>
      </c>
      <c r="I4454" s="52">
        <f t="shared" si="503"/>
        <v>0.73113805238415042</v>
      </c>
      <c r="J4454" s="52">
        <f t="shared" ca="1" si="504"/>
        <v>1</v>
      </c>
      <c r="K4454" s="48">
        <f t="shared" si="499"/>
        <v>67.489999999999995</v>
      </c>
      <c r="L4454" s="48">
        <f t="shared" si="500"/>
        <v>68.28</v>
      </c>
      <c r="M4454" s="48">
        <f t="shared" si="501"/>
        <v>66.98</v>
      </c>
      <c r="N4454" s="48">
        <f t="shared" si="502"/>
        <v>68.040000000000006</v>
      </c>
      <c r="O4454" s="49">
        <f t="shared" ca="1" si="505"/>
        <v>5827900</v>
      </c>
    </row>
    <row r="4455" spans="1:15" x14ac:dyDescent="0.25">
      <c r="A4455">
        <v>4440</v>
      </c>
      <c r="B4455" s="93">
        <v>35747</v>
      </c>
      <c r="C4455" s="48">
        <v>91.468697000000006</v>
      </c>
      <c r="D4455" s="48">
        <v>92.156197000000006</v>
      </c>
      <c r="E4455" s="48">
        <v>90.093697000000006</v>
      </c>
      <c r="F4455" s="48">
        <v>91.8125</v>
      </c>
      <c r="G4455" s="49">
        <v>8589600</v>
      </c>
      <c r="H4455" s="48">
        <v>67.127611999999999</v>
      </c>
      <c r="I4455" s="52">
        <f t="shared" si="503"/>
        <v>0.73113804765146362</v>
      </c>
      <c r="J4455" s="52">
        <f t="shared" ca="1" si="504"/>
        <v>1</v>
      </c>
      <c r="K4455" s="48">
        <f t="shared" si="499"/>
        <v>66.88</v>
      </c>
      <c r="L4455" s="48">
        <f t="shared" si="500"/>
        <v>67.38</v>
      </c>
      <c r="M4455" s="48">
        <f t="shared" si="501"/>
        <v>65.87</v>
      </c>
      <c r="N4455" s="48">
        <f t="shared" si="502"/>
        <v>67.13</v>
      </c>
      <c r="O4455" s="49">
        <f t="shared" ca="1" si="505"/>
        <v>8589600</v>
      </c>
    </row>
    <row r="4456" spans="1:15" x14ac:dyDescent="0.25">
      <c r="A4456">
        <v>4441</v>
      </c>
      <c r="B4456" s="93">
        <v>35746</v>
      </c>
      <c r="C4456" s="48">
        <v>91.625</v>
      </c>
      <c r="D4456" s="48">
        <v>92.718697000000006</v>
      </c>
      <c r="E4456" s="48">
        <v>90.375</v>
      </c>
      <c r="F4456" s="48">
        <v>90.5</v>
      </c>
      <c r="G4456" s="49">
        <v>6775300</v>
      </c>
      <c r="H4456" s="48">
        <v>66.167993999999993</v>
      </c>
      <c r="I4456" s="52">
        <f t="shared" si="503"/>
        <v>0.73113805524861875</v>
      </c>
      <c r="J4456" s="52">
        <f t="shared" ca="1" si="504"/>
        <v>1</v>
      </c>
      <c r="K4456" s="48">
        <f t="shared" si="499"/>
        <v>66.989999999999995</v>
      </c>
      <c r="L4456" s="48">
        <f t="shared" si="500"/>
        <v>67.790000000000006</v>
      </c>
      <c r="M4456" s="48">
        <f t="shared" si="501"/>
        <v>66.08</v>
      </c>
      <c r="N4456" s="48">
        <f t="shared" si="502"/>
        <v>66.17</v>
      </c>
      <c r="O4456" s="49">
        <f t="shared" ca="1" si="505"/>
        <v>6775300</v>
      </c>
    </row>
    <row r="4457" spans="1:15" x14ac:dyDescent="0.25">
      <c r="A4457">
        <v>4442</v>
      </c>
      <c r="B4457" s="93">
        <v>35745</v>
      </c>
      <c r="C4457" s="48">
        <v>92.6875</v>
      </c>
      <c r="D4457" s="48">
        <v>93.0625</v>
      </c>
      <c r="E4457" s="48">
        <v>92.031197000000006</v>
      </c>
      <c r="F4457" s="48">
        <v>92.406197000000006</v>
      </c>
      <c r="G4457" s="49">
        <v>3212400</v>
      </c>
      <c r="H4457" s="48">
        <v>67.561685999999995</v>
      </c>
      <c r="I4457" s="52">
        <f t="shared" si="503"/>
        <v>0.73113804261417648</v>
      </c>
      <c r="J4457" s="52">
        <f t="shared" ca="1" si="504"/>
        <v>1</v>
      </c>
      <c r="K4457" s="48">
        <f t="shared" si="499"/>
        <v>67.77</v>
      </c>
      <c r="L4457" s="48">
        <f t="shared" si="500"/>
        <v>68.040000000000006</v>
      </c>
      <c r="M4457" s="48">
        <f t="shared" si="501"/>
        <v>67.290000000000006</v>
      </c>
      <c r="N4457" s="48">
        <f t="shared" si="502"/>
        <v>67.56</v>
      </c>
      <c r="O4457" s="49">
        <f t="shared" ca="1" si="505"/>
        <v>3212400</v>
      </c>
    </row>
    <row r="4458" spans="1:15" x14ac:dyDescent="0.25">
      <c r="A4458">
        <v>4443</v>
      </c>
      <c r="B4458" s="93">
        <v>35744</v>
      </c>
      <c r="C4458" s="48">
        <v>93.625</v>
      </c>
      <c r="D4458" s="48">
        <v>93.843697000000006</v>
      </c>
      <c r="E4458" s="48">
        <v>92</v>
      </c>
      <c r="F4458" s="48">
        <v>92.375</v>
      </c>
      <c r="G4458" s="49">
        <v>4347900</v>
      </c>
      <c r="H4458" s="48">
        <v>67.538876999999999</v>
      </c>
      <c r="I4458" s="52">
        <f t="shared" si="503"/>
        <v>0.73113804600811905</v>
      </c>
      <c r="J4458" s="52">
        <f t="shared" ca="1" si="504"/>
        <v>1</v>
      </c>
      <c r="K4458" s="48">
        <f t="shared" si="499"/>
        <v>68.45</v>
      </c>
      <c r="L4458" s="48">
        <f t="shared" si="500"/>
        <v>68.61</v>
      </c>
      <c r="M4458" s="48">
        <f t="shared" si="501"/>
        <v>67.260000000000005</v>
      </c>
      <c r="N4458" s="48">
        <f t="shared" si="502"/>
        <v>67.540000000000006</v>
      </c>
      <c r="O4458" s="49">
        <f t="shared" ca="1" si="505"/>
        <v>4347900</v>
      </c>
    </row>
    <row r="4459" spans="1:15" x14ac:dyDescent="0.25">
      <c r="A4459">
        <v>4444</v>
      </c>
      <c r="B4459" s="93">
        <v>35741</v>
      </c>
      <c r="C4459" s="48">
        <v>92.375</v>
      </c>
      <c r="D4459" s="48">
        <v>93.25</v>
      </c>
      <c r="E4459" s="48">
        <v>91.4375</v>
      </c>
      <c r="F4459" s="48">
        <v>92.9375</v>
      </c>
      <c r="G4459" s="49">
        <v>10606800</v>
      </c>
      <c r="H4459" s="48">
        <v>67.950142999999997</v>
      </c>
      <c r="I4459" s="52">
        <f t="shared" si="503"/>
        <v>0.73113805514458641</v>
      </c>
      <c r="J4459" s="52">
        <f t="shared" ca="1" si="504"/>
        <v>1</v>
      </c>
      <c r="K4459" s="48">
        <f t="shared" si="499"/>
        <v>67.540000000000006</v>
      </c>
      <c r="L4459" s="48">
        <f t="shared" si="500"/>
        <v>68.180000000000007</v>
      </c>
      <c r="M4459" s="48">
        <f t="shared" si="501"/>
        <v>66.849999999999994</v>
      </c>
      <c r="N4459" s="48">
        <f t="shared" si="502"/>
        <v>67.95</v>
      </c>
      <c r="O4459" s="49">
        <f t="shared" ca="1" si="505"/>
        <v>10606800</v>
      </c>
    </row>
    <row r="4460" spans="1:15" x14ac:dyDescent="0.25">
      <c r="A4460">
        <v>4445</v>
      </c>
      <c r="B4460" s="93">
        <v>35740</v>
      </c>
      <c r="C4460" s="48">
        <v>94.031197000000006</v>
      </c>
      <c r="D4460" s="48">
        <v>94.343697000000006</v>
      </c>
      <c r="E4460" s="48">
        <v>93.5</v>
      </c>
      <c r="F4460" s="48">
        <v>93.953102000000001</v>
      </c>
      <c r="G4460" s="49">
        <v>3679800</v>
      </c>
      <c r="H4460" s="48">
        <v>68.692688000000004</v>
      </c>
      <c r="I4460" s="52">
        <f t="shared" si="503"/>
        <v>0.73113805225930706</v>
      </c>
      <c r="J4460" s="52">
        <f t="shared" ca="1" si="504"/>
        <v>1</v>
      </c>
      <c r="K4460" s="48">
        <f t="shared" si="499"/>
        <v>68.75</v>
      </c>
      <c r="L4460" s="48">
        <f t="shared" si="500"/>
        <v>68.98</v>
      </c>
      <c r="M4460" s="48">
        <f t="shared" si="501"/>
        <v>68.36</v>
      </c>
      <c r="N4460" s="48">
        <f t="shared" si="502"/>
        <v>68.69</v>
      </c>
      <c r="O4460" s="49">
        <f t="shared" ca="1" si="505"/>
        <v>3679800</v>
      </c>
    </row>
    <row r="4461" spans="1:15" x14ac:dyDescent="0.25">
      <c r="A4461">
        <v>4446</v>
      </c>
      <c r="B4461" s="93">
        <v>35739</v>
      </c>
      <c r="C4461" s="48">
        <v>94.1875</v>
      </c>
      <c r="D4461" s="48">
        <v>95.281197000000006</v>
      </c>
      <c r="E4461" s="48">
        <v>93.843697000000006</v>
      </c>
      <c r="F4461" s="48">
        <v>94.3125</v>
      </c>
      <c r="G4461" s="49">
        <v>4774900</v>
      </c>
      <c r="H4461" s="48">
        <v>68.955456999999996</v>
      </c>
      <c r="I4461" s="52">
        <f t="shared" si="503"/>
        <v>0.73113804638833657</v>
      </c>
      <c r="J4461" s="52">
        <f t="shared" ca="1" si="504"/>
        <v>1</v>
      </c>
      <c r="K4461" s="48">
        <f t="shared" si="499"/>
        <v>68.86</v>
      </c>
      <c r="L4461" s="48">
        <f t="shared" si="500"/>
        <v>69.66</v>
      </c>
      <c r="M4461" s="48">
        <f t="shared" si="501"/>
        <v>68.61</v>
      </c>
      <c r="N4461" s="48">
        <f t="shared" si="502"/>
        <v>68.959999999999994</v>
      </c>
      <c r="O4461" s="49">
        <f t="shared" ca="1" si="505"/>
        <v>4774900</v>
      </c>
    </row>
    <row r="4462" spans="1:15" x14ac:dyDescent="0.25">
      <c r="A4462">
        <v>4447</v>
      </c>
      <c r="B4462" s="93">
        <v>35738</v>
      </c>
      <c r="C4462" s="48">
        <v>93.875</v>
      </c>
      <c r="D4462" s="48">
        <v>94.4375</v>
      </c>
      <c r="E4462" s="48">
        <v>93.281197000000006</v>
      </c>
      <c r="F4462" s="48">
        <v>94</v>
      </c>
      <c r="G4462" s="49">
        <v>3455700</v>
      </c>
      <c r="H4462" s="48">
        <v>68.726977000000005</v>
      </c>
      <c r="I4462" s="52">
        <f t="shared" si="503"/>
        <v>0.73113805319148939</v>
      </c>
      <c r="J4462" s="52">
        <f t="shared" ca="1" si="504"/>
        <v>1</v>
      </c>
      <c r="K4462" s="48">
        <f t="shared" si="499"/>
        <v>68.64</v>
      </c>
      <c r="L4462" s="48">
        <f t="shared" si="500"/>
        <v>69.05</v>
      </c>
      <c r="M4462" s="48">
        <f t="shared" si="501"/>
        <v>68.2</v>
      </c>
      <c r="N4462" s="48">
        <f t="shared" si="502"/>
        <v>68.73</v>
      </c>
      <c r="O4462" s="49">
        <f t="shared" ca="1" si="505"/>
        <v>3455700</v>
      </c>
    </row>
    <row r="4463" spans="1:15" x14ac:dyDescent="0.25">
      <c r="A4463">
        <v>4448</v>
      </c>
      <c r="B4463" s="93">
        <v>35737</v>
      </c>
      <c r="C4463" s="48">
        <v>93.1875</v>
      </c>
      <c r="D4463" s="48">
        <v>94.375</v>
      </c>
      <c r="E4463" s="48">
        <v>92.875</v>
      </c>
      <c r="F4463" s="48">
        <v>94</v>
      </c>
      <c r="G4463" s="49">
        <v>5548500</v>
      </c>
      <c r="H4463" s="48">
        <v>68.726977000000005</v>
      </c>
      <c r="I4463" s="52">
        <f t="shared" si="503"/>
        <v>0.73113805319148939</v>
      </c>
      <c r="J4463" s="52">
        <f t="shared" ca="1" si="504"/>
        <v>1</v>
      </c>
      <c r="K4463" s="48">
        <f t="shared" si="499"/>
        <v>68.13</v>
      </c>
      <c r="L4463" s="48">
        <f t="shared" si="500"/>
        <v>69</v>
      </c>
      <c r="M4463" s="48">
        <f t="shared" si="501"/>
        <v>67.900000000000006</v>
      </c>
      <c r="N4463" s="48">
        <f t="shared" si="502"/>
        <v>68.73</v>
      </c>
      <c r="O4463" s="49">
        <f t="shared" ca="1" si="505"/>
        <v>5548500</v>
      </c>
    </row>
    <row r="4464" spans="1:15" x14ac:dyDescent="0.25">
      <c r="A4464">
        <v>4449</v>
      </c>
      <c r="B4464" s="93">
        <v>35734</v>
      </c>
      <c r="C4464" s="48">
        <v>91.8125</v>
      </c>
      <c r="D4464" s="48">
        <v>92.5</v>
      </c>
      <c r="E4464" s="48">
        <v>90.4375</v>
      </c>
      <c r="F4464" s="48">
        <v>92.0625</v>
      </c>
      <c r="G4464" s="49">
        <v>7072700</v>
      </c>
      <c r="H4464" s="48">
        <v>67.310396999999995</v>
      </c>
      <c r="I4464" s="52">
        <f t="shared" si="503"/>
        <v>0.73113805295315681</v>
      </c>
      <c r="J4464" s="52">
        <f t="shared" ca="1" si="504"/>
        <v>1</v>
      </c>
      <c r="K4464" s="48">
        <f t="shared" si="499"/>
        <v>67.13</v>
      </c>
      <c r="L4464" s="48">
        <f t="shared" si="500"/>
        <v>67.63</v>
      </c>
      <c r="M4464" s="48">
        <f t="shared" si="501"/>
        <v>66.12</v>
      </c>
      <c r="N4464" s="48">
        <f t="shared" si="502"/>
        <v>67.31</v>
      </c>
      <c r="O4464" s="49">
        <f t="shared" ca="1" si="505"/>
        <v>7072700</v>
      </c>
    </row>
    <row r="4465" spans="1:15" x14ac:dyDescent="0.25">
      <c r="A4465">
        <v>4450</v>
      </c>
      <c r="B4465" s="93">
        <v>35733</v>
      </c>
      <c r="C4465" s="48">
        <v>90.625</v>
      </c>
      <c r="D4465" s="48">
        <v>92.5625</v>
      </c>
      <c r="E4465" s="48">
        <v>89.75</v>
      </c>
      <c r="F4465" s="48">
        <v>89.9375</v>
      </c>
      <c r="G4465" s="49">
        <v>9772900</v>
      </c>
      <c r="H4465" s="48">
        <v>65.756727999999995</v>
      </c>
      <c r="I4465" s="52">
        <f t="shared" si="503"/>
        <v>0.73113804586518405</v>
      </c>
      <c r="J4465" s="52">
        <f t="shared" ca="1" si="504"/>
        <v>1</v>
      </c>
      <c r="K4465" s="48">
        <f t="shared" si="499"/>
        <v>66.260000000000005</v>
      </c>
      <c r="L4465" s="48">
        <f t="shared" si="500"/>
        <v>67.680000000000007</v>
      </c>
      <c r="M4465" s="48">
        <f t="shared" si="501"/>
        <v>65.62</v>
      </c>
      <c r="N4465" s="48">
        <f t="shared" si="502"/>
        <v>65.760000000000005</v>
      </c>
      <c r="O4465" s="49">
        <f t="shared" ca="1" si="505"/>
        <v>9772900</v>
      </c>
    </row>
    <row r="4466" spans="1:15" x14ac:dyDescent="0.25">
      <c r="A4466">
        <v>4451</v>
      </c>
      <c r="B4466" s="93">
        <v>35732</v>
      </c>
      <c r="C4466" s="48">
        <v>92.5</v>
      </c>
      <c r="D4466" s="48">
        <v>93.75</v>
      </c>
      <c r="E4466" s="48">
        <v>91.281197000000006</v>
      </c>
      <c r="F4466" s="48">
        <v>91.968697000000006</v>
      </c>
      <c r="G4466" s="49">
        <v>10134400</v>
      </c>
      <c r="H4466" s="48">
        <v>67.241814000000005</v>
      </c>
      <c r="I4466" s="52">
        <f t="shared" si="503"/>
        <v>0.73113805233100126</v>
      </c>
      <c r="J4466" s="52">
        <f t="shared" ca="1" si="504"/>
        <v>1</v>
      </c>
      <c r="K4466" s="48">
        <f t="shared" si="499"/>
        <v>67.63</v>
      </c>
      <c r="L4466" s="48">
        <f t="shared" si="500"/>
        <v>68.540000000000006</v>
      </c>
      <c r="M4466" s="48">
        <f t="shared" si="501"/>
        <v>66.739999999999995</v>
      </c>
      <c r="N4466" s="48">
        <f t="shared" si="502"/>
        <v>67.239999999999995</v>
      </c>
      <c r="O4466" s="49">
        <f t="shared" ca="1" si="505"/>
        <v>10134400</v>
      </c>
    </row>
    <row r="4467" spans="1:15" x14ac:dyDescent="0.25">
      <c r="A4467">
        <v>4452</v>
      </c>
      <c r="B4467" s="93">
        <v>35731</v>
      </c>
      <c r="C4467" s="48">
        <v>84.375</v>
      </c>
      <c r="D4467" s="48">
        <v>92.875</v>
      </c>
      <c r="E4467" s="48">
        <v>84.375</v>
      </c>
      <c r="F4467" s="48">
        <v>92.218697000000006</v>
      </c>
      <c r="G4467" s="49">
        <v>19548000</v>
      </c>
      <c r="H4467" s="48">
        <v>67.424598000000003</v>
      </c>
      <c r="I4467" s="52">
        <f t="shared" si="503"/>
        <v>0.7311380467672407</v>
      </c>
      <c r="J4467" s="52">
        <f t="shared" ca="1" si="504"/>
        <v>1</v>
      </c>
      <c r="K4467" s="48">
        <f t="shared" si="499"/>
        <v>61.69</v>
      </c>
      <c r="L4467" s="48">
        <f t="shared" si="500"/>
        <v>67.900000000000006</v>
      </c>
      <c r="M4467" s="48">
        <f t="shared" si="501"/>
        <v>61.69</v>
      </c>
      <c r="N4467" s="48">
        <f t="shared" si="502"/>
        <v>67.42</v>
      </c>
      <c r="O4467" s="49">
        <f t="shared" ca="1" si="505"/>
        <v>19548000</v>
      </c>
    </row>
    <row r="4468" spans="1:15" x14ac:dyDescent="0.25">
      <c r="A4468">
        <v>4453</v>
      </c>
      <c r="B4468" s="93">
        <v>35730</v>
      </c>
      <c r="C4468" s="48">
        <v>93.015602000000001</v>
      </c>
      <c r="D4468" s="48">
        <v>93.9375</v>
      </c>
      <c r="E4468" s="48">
        <v>86.843697000000006</v>
      </c>
      <c r="F4468" s="48">
        <v>87.1875</v>
      </c>
      <c r="G4468" s="49">
        <v>10840700</v>
      </c>
      <c r="H4468" s="48">
        <v>63.746099000000001</v>
      </c>
      <c r="I4468" s="52">
        <f t="shared" si="503"/>
        <v>0.73113805304659496</v>
      </c>
      <c r="J4468" s="52">
        <f t="shared" ca="1" si="504"/>
        <v>1</v>
      </c>
      <c r="K4468" s="48">
        <f t="shared" si="499"/>
        <v>68.010000000000005</v>
      </c>
      <c r="L4468" s="48">
        <f t="shared" si="500"/>
        <v>68.680000000000007</v>
      </c>
      <c r="M4468" s="48">
        <f t="shared" si="501"/>
        <v>63.49</v>
      </c>
      <c r="N4468" s="48">
        <f t="shared" si="502"/>
        <v>63.75</v>
      </c>
      <c r="O4468" s="49">
        <f t="shared" ca="1" si="505"/>
        <v>10840700</v>
      </c>
    </row>
    <row r="4469" spans="1:15" x14ac:dyDescent="0.25">
      <c r="A4469">
        <v>4454</v>
      </c>
      <c r="B4469" s="93">
        <v>35727</v>
      </c>
      <c r="C4469" s="48">
        <v>96.156197000000006</v>
      </c>
      <c r="D4469" s="48">
        <v>96.156197000000006</v>
      </c>
      <c r="E4469" s="48">
        <v>93.671798999999993</v>
      </c>
      <c r="F4469" s="48">
        <v>94</v>
      </c>
      <c r="G4469" s="49">
        <v>6778700</v>
      </c>
      <c r="H4469" s="48">
        <v>68.726977000000005</v>
      </c>
      <c r="I4469" s="52">
        <f t="shared" si="503"/>
        <v>0.73113805319148939</v>
      </c>
      <c r="J4469" s="52">
        <f t="shared" ca="1" si="504"/>
        <v>1</v>
      </c>
      <c r="K4469" s="48">
        <f t="shared" si="499"/>
        <v>70.3</v>
      </c>
      <c r="L4469" s="48">
        <f t="shared" si="500"/>
        <v>70.3</v>
      </c>
      <c r="M4469" s="48">
        <f t="shared" si="501"/>
        <v>68.489999999999995</v>
      </c>
      <c r="N4469" s="48">
        <f t="shared" si="502"/>
        <v>68.73</v>
      </c>
      <c r="O4469" s="49">
        <f t="shared" ca="1" si="505"/>
        <v>6778700</v>
      </c>
    </row>
    <row r="4470" spans="1:15" x14ac:dyDescent="0.25">
      <c r="A4470">
        <v>4455</v>
      </c>
      <c r="B4470" s="93">
        <v>35726</v>
      </c>
      <c r="C4470" s="48">
        <v>94.9375</v>
      </c>
      <c r="D4470" s="48">
        <v>95.75</v>
      </c>
      <c r="E4470" s="48">
        <v>94.281197000000006</v>
      </c>
      <c r="F4470" s="48">
        <v>94.9375</v>
      </c>
      <c r="G4470" s="49">
        <v>8054100</v>
      </c>
      <c r="H4470" s="48">
        <v>69.412419</v>
      </c>
      <c r="I4470" s="52">
        <f t="shared" si="503"/>
        <v>0.73113805398288345</v>
      </c>
      <c r="J4470" s="52">
        <f t="shared" ca="1" si="504"/>
        <v>1</v>
      </c>
      <c r="K4470" s="48">
        <f t="shared" si="499"/>
        <v>69.41</v>
      </c>
      <c r="L4470" s="48">
        <f t="shared" si="500"/>
        <v>70.010000000000005</v>
      </c>
      <c r="M4470" s="48">
        <f t="shared" si="501"/>
        <v>68.930000000000007</v>
      </c>
      <c r="N4470" s="48">
        <f t="shared" si="502"/>
        <v>69.41</v>
      </c>
      <c r="O4470" s="49">
        <f t="shared" ca="1" si="505"/>
        <v>8054100</v>
      </c>
    </row>
    <row r="4471" spans="1:15" x14ac:dyDescent="0.25">
      <c r="A4471">
        <v>4456</v>
      </c>
      <c r="B4471" s="93">
        <v>35725</v>
      </c>
      <c r="C4471" s="48">
        <v>97.343697000000006</v>
      </c>
      <c r="D4471" s="48">
        <v>97.390602000000001</v>
      </c>
      <c r="E4471" s="48">
        <v>96.531197000000006</v>
      </c>
      <c r="F4471" s="48">
        <v>96.843697000000006</v>
      </c>
      <c r="G4471" s="49">
        <v>4485200</v>
      </c>
      <c r="H4471" s="48">
        <v>70.806111999999999</v>
      </c>
      <c r="I4471" s="52">
        <f t="shared" si="503"/>
        <v>0.73113805227819828</v>
      </c>
      <c r="J4471" s="52">
        <f t="shared" ca="1" si="504"/>
        <v>1</v>
      </c>
      <c r="K4471" s="48">
        <f t="shared" si="499"/>
        <v>71.17</v>
      </c>
      <c r="L4471" s="48">
        <f t="shared" si="500"/>
        <v>71.209999999999994</v>
      </c>
      <c r="M4471" s="48">
        <f t="shared" si="501"/>
        <v>70.58</v>
      </c>
      <c r="N4471" s="48">
        <f t="shared" si="502"/>
        <v>70.81</v>
      </c>
      <c r="O4471" s="49">
        <f t="shared" ca="1" si="505"/>
        <v>4485200</v>
      </c>
    </row>
    <row r="4472" spans="1:15" x14ac:dyDescent="0.25">
      <c r="A4472">
        <v>4457</v>
      </c>
      <c r="B4472" s="93">
        <v>35724</v>
      </c>
      <c r="C4472" s="48">
        <v>96.218697000000006</v>
      </c>
      <c r="D4472" s="48">
        <v>97.5</v>
      </c>
      <c r="E4472" s="48">
        <v>96.031197000000006</v>
      </c>
      <c r="F4472" s="48">
        <v>97.484298999999993</v>
      </c>
      <c r="G4472" s="49">
        <v>5225400</v>
      </c>
      <c r="H4472" s="48">
        <v>71.274479999999997</v>
      </c>
      <c r="I4472" s="52">
        <f t="shared" si="503"/>
        <v>0.73113804716388231</v>
      </c>
      <c r="J4472" s="52">
        <f t="shared" ca="1" si="504"/>
        <v>1</v>
      </c>
      <c r="K4472" s="48">
        <f t="shared" si="499"/>
        <v>70.349999999999994</v>
      </c>
      <c r="L4472" s="48">
        <f t="shared" si="500"/>
        <v>71.290000000000006</v>
      </c>
      <c r="M4472" s="48">
        <f t="shared" si="501"/>
        <v>70.209999999999994</v>
      </c>
      <c r="N4472" s="48">
        <f t="shared" si="502"/>
        <v>71.27</v>
      </c>
      <c r="O4472" s="49">
        <f t="shared" ca="1" si="505"/>
        <v>5225400</v>
      </c>
    </row>
    <row r="4473" spans="1:15" x14ac:dyDescent="0.25">
      <c r="A4473">
        <v>4458</v>
      </c>
      <c r="B4473" s="93">
        <v>35723</v>
      </c>
      <c r="C4473" s="48">
        <v>94.843697000000006</v>
      </c>
      <c r="D4473" s="48">
        <v>95.75</v>
      </c>
      <c r="E4473" s="48">
        <v>94.156197000000006</v>
      </c>
      <c r="F4473" s="48">
        <v>95.625</v>
      </c>
      <c r="G4473" s="49">
        <v>3636400</v>
      </c>
      <c r="H4473" s="48">
        <v>69.915075999999999</v>
      </c>
      <c r="I4473" s="52">
        <f t="shared" si="503"/>
        <v>0.73113804967320262</v>
      </c>
      <c r="J4473" s="52">
        <f t="shared" ca="1" si="504"/>
        <v>1</v>
      </c>
      <c r="K4473" s="48">
        <f t="shared" si="499"/>
        <v>69.34</v>
      </c>
      <c r="L4473" s="48">
        <f t="shared" si="500"/>
        <v>70.010000000000005</v>
      </c>
      <c r="M4473" s="48">
        <f t="shared" si="501"/>
        <v>68.84</v>
      </c>
      <c r="N4473" s="48">
        <f t="shared" si="502"/>
        <v>69.92</v>
      </c>
      <c r="O4473" s="49">
        <f t="shared" ca="1" si="505"/>
        <v>3636400</v>
      </c>
    </row>
    <row r="4474" spans="1:15" x14ac:dyDescent="0.25">
      <c r="A4474">
        <v>4459</v>
      </c>
      <c r="B4474" s="93">
        <v>35720</v>
      </c>
      <c r="C4474" s="48">
        <v>95.015602000000001</v>
      </c>
      <c r="D4474" s="48">
        <v>95.375</v>
      </c>
      <c r="E4474" s="48">
        <v>93</v>
      </c>
      <c r="F4474" s="48">
        <v>94.281197000000006</v>
      </c>
      <c r="G4474" s="49">
        <v>8151300</v>
      </c>
      <c r="H4474" s="48">
        <v>68.932569999999998</v>
      </c>
      <c r="I4474" s="52">
        <f t="shared" si="503"/>
        <v>0.73113804441833719</v>
      </c>
      <c r="J4474" s="52">
        <f t="shared" ca="1" si="504"/>
        <v>1</v>
      </c>
      <c r="K4474" s="48">
        <f t="shared" si="499"/>
        <v>69.47</v>
      </c>
      <c r="L4474" s="48">
        <f t="shared" si="500"/>
        <v>69.73</v>
      </c>
      <c r="M4474" s="48">
        <f t="shared" si="501"/>
        <v>68</v>
      </c>
      <c r="N4474" s="48">
        <f t="shared" si="502"/>
        <v>68.930000000000007</v>
      </c>
      <c r="O4474" s="49">
        <f t="shared" ca="1" si="505"/>
        <v>8151300</v>
      </c>
    </row>
    <row r="4475" spans="1:15" x14ac:dyDescent="0.25">
      <c r="A4475">
        <v>4460</v>
      </c>
      <c r="B4475" s="93">
        <v>35719</v>
      </c>
      <c r="C4475" s="48">
        <v>97.3125</v>
      </c>
      <c r="D4475" s="48">
        <v>97.5</v>
      </c>
      <c r="E4475" s="48">
        <v>95</v>
      </c>
      <c r="F4475" s="48">
        <v>95.25</v>
      </c>
      <c r="G4475" s="49">
        <v>9488100</v>
      </c>
      <c r="H4475" s="48">
        <v>69.640899000000005</v>
      </c>
      <c r="I4475" s="52">
        <f t="shared" si="503"/>
        <v>0.73113804724409459</v>
      </c>
      <c r="J4475" s="52">
        <f t="shared" ca="1" si="504"/>
        <v>1</v>
      </c>
      <c r="K4475" s="48">
        <f t="shared" si="499"/>
        <v>71.150000000000006</v>
      </c>
      <c r="L4475" s="48">
        <f t="shared" si="500"/>
        <v>71.290000000000006</v>
      </c>
      <c r="M4475" s="48">
        <f t="shared" si="501"/>
        <v>69.459999999999994</v>
      </c>
      <c r="N4475" s="48">
        <f t="shared" si="502"/>
        <v>69.64</v>
      </c>
      <c r="O4475" s="49">
        <f t="shared" ca="1" si="505"/>
        <v>9488100</v>
      </c>
    </row>
    <row r="4476" spans="1:15" x14ac:dyDescent="0.25">
      <c r="A4476">
        <v>4461</v>
      </c>
      <c r="B4476" s="93">
        <v>35718</v>
      </c>
      <c r="C4476" s="48">
        <v>96.3125</v>
      </c>
      <c r="D4476" s="48">
        <v>97.0625</v>
      </c>
      <c r="E4476" s="48">
        <v>96.281197000000006</v>
      </c>
      <c r="F4476" s="48">
        <v>96.781197000000006</v>
      </c>
      <c r="G4476" s="49">
        <v>2601700</v>
      </c>
      <c r="H4476" s="48">
        <v>70.760414999999995</v>
      </c>
      <c r="I4476" s="52">
        <f t="shared" si="503"/>
        <v>0.73113804327094645</v>
      </c>
      <c r="J4476" s="52">
        <f t="shared" ca="1" si="504"/>
        <v>1</v>
      </c>
      <c r="K4476" s="48">
        <f t="shared" si="499"/>
        <v>70.42</v>
      </c>
      <c r="L4476" s="48">
        <f t="shared" si="500"/>
        <v>70.97</v>
      </c>
      <c r="M4476" s="48">
        <f t="shared" si="501"/>
        <v>70.39</v>
      </c>
      <c r="N4476" s="48">
        <f t="shared" si="502"/>
        <v>70.760000000000005</v>
      </c>
      <c r="O4476" s="49">
        <f t="shared" ca="1" si="505"/>
        <v>2601700</v>
      </c>
    </row>
    <row r="4477" spans="1:15" x14ac:dyDescent="0.25">
      <c r="A4477">
        <v>4462</v>
      </c>
      <c r="B4477" s="93">
        <v>35717</v>
      </c>
      <c r="C4477" s="48">
        <v>97.468697000000006</v>
      </c>
      <c r="D4477" s="48">
        <v>97.5</v>
      </c>
      <c r="E4477" s="48">
        <v>96.1875</v>
      </c>
      <c r="F4477" s="48">
        <v>97</v>
      </c>
      <c r="G4477" s="49">
        <v>2235700</v>
      </c>
      <c r="H4477" s="48">
        <v>70.920390999999995</v>
      </c>
      <c r="I4477" s="52">
        <f t="shared" si="503"/>
        <v>0.73113805154639167</v>
      </c>
      <c r="J4477" s="52">
        <f t="shared" ca="1" si="504"/>
        <v>1</v>
      </c>
      <c r="K4477" s="48">
        <f t="shared" si="499"/>
        <v>71.260000000000005</v>
      </c>
      <c r="L4477" s="48">
        <f t="shared" si="500"/>
        <v>71.290000000000006</v>
      </c>
      <c r="M4477" s="48">
        <f t="shared" si="501"/>
        <v>70.33</v>
      </c>
      <c r="N4477" s="48">
        <f t="shared" si="502"/>
        <v>70.92</v>
      </c>
      <c r="O4477" s="49">
        <f t="shared" ca="1" si="505"/>
        <v>2235700</v>
      </c>
    </row>
    <row r="4478" spans="1:15" x14ac:dyDescent="0.25">
      <c r="A4478">
        <v>4463</v>
      </c>
      <c r="B4478" s="93">
        <v>35716</v>
      </c>
      <c r="C4478" s="48">
        <v>97.343697000000006</v>
      </c>
      <c r="D4478" s="48">
        <v>97.546798999999993</v>
      </c>
      <c r="E4478" s="48">
        <v>96.718697000000006</v>
      </c>
      <c r="F4478" s="48">
        <v>96.968697000000006</v>
      </c>
      <c r="G4478" s="49">
        <v>1760300</v>
      </c>
      <c r="H4478" s="48">
        <v>70.897503999999998</v>
      </c>
      <c r="I4478" s="52">
        <f t="shared" si="503"/>
        <v>0.73113804963265616</v>
      </c>
      <c r="J4478" s="52">
        <f t="shared" ca="1" si="504"/>
        <v>1</v>
      </c>
      <c r="K4478" s="48">
        <f t="shared" si="499"/>
        <v>71.17</v>
      </c>
      <c r="L4478" s="48">
        <f t="shared" si="500"/>
        <v>71.319999999999993</v>
      </c>
      <c r="M4478" s="48">
        <f t="shared" si="501"/>
        <v>70.709999999999994</v>
      </c>
      <c r="N4478" s="48">
        <f t="shared" si="502"/>
        <v>70.900000000000006</v>
      </c>
      <c r="O4478" s="49">
        <f t="shared" ca="1" si="505"/>
        <v>1760300</v>
      </c>
    </row>
    <row r="4479" spans="1:15" x14ac:dyDescent="0.25">
      <c r="A4479">
        <v>4464</v>
      </c>
      <c r="B4479" s="93">
        <v>35713</v>
      </c>
      <c r="C4479" s="48">
        <v>96.3125</v>
      </c>
      <c r="D4479" s="48">
        <v>96.984298999999993</v>
      </c>
      <c r="E4479" s="48">
        <v>96.25</v>
      </c>
      <c r="F4479" s="48">
        <v>96.875</v>
      </c>
      <c r="G4479" s="49">
        <v>2858100</v>
      </c>
      <c r="H4479" s="48">
        <v>70.828998999999996</v>
      </c>
      <c r="I4479" s="52">
        <f t="shared" si="503"/>
        <v>0.73113805419354838</v>
      </c>
      <c r="J4479" s="52">
        <f t="shared" ca="1" si="504"/>
        <v>1</v>
      </c>
      <c r="K4479" s="48">
        <f t="shared" si="499"/>
        <v>70.42</v>
      </c>
      <c r="L4479" s="48">
        <f t="shared" si="500"/>
        <v>70.91</v>
      </c>
      <c r="M4479" s="48">
        <f t="shared" si="501"/>
        <v>70.37</v>
      </c>
      <c r="N4479" s="48">
        <f t="shared" si="502"/>
        <v>70.83</v>
      </c>
      <c r="O4479" s="49">
        <f t="shared" ca="1" si="505"/>
        <v>2858100</v>
      </c>
    </row>
    <row r="4480" spans="1:15" x14ac:dyDescent="0.25">
      <c r="A4480">
        <v>4465</v>
      </c>
      <c r="B4480" s="93">
        <v>35712</v>
      </c>
      <c r="C4480" s="48">
        <v>96.781197000000006</v>
      </c>
      <c r="D4480" s="48">
        <v>97.609298999999993</v>
      </c>
      <c r="E4480" s="48">
        <v>96.218697000000006</v>
      </c>
      <c r="F4480" s="48">
        <v>97.156197000000006</v>
      </c>
      <c r="G4480" s="49">
        <v>3607600</v>
      </c>
      <c r="H4480" s="48">
        <v>71.034592000000004</v>
      </c>
      <c r="I4480" s="52">
        <f t="shared" si="503"/>
        <v>0.73113804567710694</v>
      </c>
      <c r="J4480" s="52">
        <f t="shared" ca="1" si="504"/>
        <v>1</v>
      </c>
      <c r="K4480" s="48">
        <f t="shared" si="499"/>
        <v>70.760000000000005</v>
      </c>
      <c r="L4480" s="48">
        <f t="shared" si="500"/>
        <v>71.37</v>
      </c>
      <c r="M4480" s="48">
        <f t="shared" si="501"/>
        <v>70.349999999999994</v>
      </c>
      <c r="N4480" s="48">
        <f t="shared" si="502"/>
        <v>71.03</v>
      </c>
      <c r="O4480" s="49">
        <f t="shared" ca="1" si="505"/>
        <v>3607600</v>
      </c>
    </row>
    <row r="4481" spans="1:15" x14ac:dyDescent="0.25">
      <c r="A4481">
        <v>4466</v>
      </c>
      <c r="B4481" s="93">
        <v>35711</v>
      </c>
      <c r="C4481" s="48">
        <v>98.359298999999993</v>
      </c>
      <c r="D4481" s="48">
        <v>98.375</v>
      </c>
      <c r="E4481" s="48">
        <v>96.734298999999993</v>
      </c>
      <c r="F4481" s="48">
        <v>97.5</v>
      </c>
      <c r="G4481" s="49">
        <v>4439400</v>
      </c>
      <c r="H4481" s="48">
        <v>71.285960000000003</v>
      </c>
      <c r="I4481" s="52">
        <f t="shared" si="503"/>
        <v>0.73113805128205134</v>
      </c>
      <c r="J4481" s="52">
        <f t="shared" ca="1" si="504"/>
        <v>1</v>
      </c>
      <c r="K4481" s="48">
        <f t="shared" si="499"/>
        <v>71.91</v>
      </c>
      <c r="L4481" s="48">
        <f t="shared" si="500"/>
        <v>71.930000000000007</v>
      </c>
      <c r="M4481" s="48">
        <f t="shared" si="501"/>
        <v>70.73</v>
      </c>
      <c r="N4481" s="48">
        <f t="shared" si="502"/>
        <v>71.290000000000006</v>
      </c>
      <c r="O4481" s="49">
        <f t="shared" ca="1" si="505"/>
        <v>4439400</v>
      </c>
    </row>
    <row r="4482" spans="1:15" x14ac:dyDescent="0.25">
      <c r="A4482">
        <v>4467</v>
      </c>
      <c r="B4482" s="93">
        <v>35710</v>
      </c>
      <c r="C4482" s="48">
        <v>97.531197000000006</v>
      </c>
      <c r="D4482" s="48">
        <v>98.5</v>
      </c>
      <c r="E4482" s="48">
        <v>97.203102000000001</v>
      </c>
      <c r="F4482" s="48">
        <v>98.1875</v>
      </c>
      <c r="G4482" s="49">
        <v>1832800</v>
      </c>
      <c r="H4482" s="48">
        <v>71.788617000000002</v>
      </c>
      <c r="I4482" s="52">
        <f t="shared" si="503"/>
        <v>0.73113804710375563</v>
      </c>
      <c r="J4482" s="52">
        <f t="shared" ca="1" si="504"/>
        <v>1</v>
      </c>
      <c r="K4482" s="48">
        <f t="shared" si="499"/>
        <v>71.31</v>
      </c>
      <c r="L4482" s="48">
        <f t="shared" si="500"/>
        <v>72.02</v>
      </c>
      <c r="M4482" s="48">
        <f t="shared" si="501"/>
        <v>71.069999999999993</v>
      </c>
      <c r="N4482" s="48">
        <f t="shared" si="502"/>
        <v>71.790000000000006</v>
      </c>
      <c r="O4482" s="49">
        <f t="shared" ca="1" si="505"/>
        <v>1832800</v>
      </c>
    </row>
    <row r="4483" spans="1:15" x14ac:dyDescent="0.25">
      <c r="A4483">
        <v>4468</v>
      </c>
      <c r="B4483" s="93">
        <v>35709</v>
      </c>
      <c r="C4483" s="48">
        <v>97.3125</v>
      </c>
      <c r="D4483" s="48">
        <v>97.609298999999993</v>
      </c>
      <c r="E4483" s="48">
        <v>96.906197000000006</v>
      </c>
      <c r="F4483" s="48">
        <v>97.281197000000006</v>
      </c>
      <c r="G4483" s="49">
        <v>2272100</v>
      </c>
      <c r="H4483" s="48">
        <v>71.125984000000003</v>
      </c>
      <c r="I4483" s="52">
        <f t="shared" si="503"/>
        <v>0.73113804304854513</v>
      </c>
      <c r="J4483" s="52">
        <f t="shared" ca="1" si="504"/>
        <v>1</v>
      </c>
      <c r="K4483" s="48">
        <f t="shared" si="499"/>
        <v>71.150000000000006</v>
      </c>
      <c r="L4483" s="48">
        <f t="shared" si="500"/>
        <v>71.37</v>
      </c>
      <c r="M4483" s="48">
        <f t="shared" si="501"/>
        <v>70.849999999999994</v>
      </c>
      <c r="N4483" s="48">
        <f t="shared" si="502"/>
        <v>71.13</v>
      </c>
      <c r="O4483" s="49">
        <f t="shared" ca="1" si="505"/>
        <v>2272100</v>
      </c>
    </row>
    <row r="4484" spans="1:15" x14ac:dyDescent="0.25">
      <c r="A4484">
        <v>4469</v>
      </c>
      <c r="B4484" s="93">
        <v>35706</v>
      </c>
      <c r="C4484" s="48">
        <v>97.468697000000006</v>
      </c>
      <c r="D4484" s="48">
        <v>97.75</v>
      </c>
      <c r="E4484" s="48">
        <v>95.343697000000006</v>
      </c>
      <c r="F4484" s="48">
        <v>96.640602000000001</v>
      </c>
      <c r="G4484" s="49">
        <v>6499900</v>
      </c>
      <c r="H4484" s="48">
        <v>70.657621000000006</v>
      </c>
      <c r="I4484" s="52">
        <f t="shared" si="503"/>
        <v>0.73113804692565976</v>
      </c>
      <c r="J4484" s="52">
        <f t="shared" ca="1" si="504"/>
        <v>1</v>
      </c>
      <c r="K4484" s="48">
        <f t="shared" si="499"/>
        <v>71.260000000000005</v>
      </c>
      <c r="L4484" s="48">
        <f t="shared" si="500"/>
        <v>71.47</v>
      </c>
      <c r="M4484" s="48">
        <f t="shared" si="501"/>
        <v>69.709999999999994</v>
      </c>
      <c r="N4484" s="48">
        <f t="shared" si="502"/>
        <v>70.66</v>
      </c>
      <c r="O4484" s="49">
        <f t="shared" ca="1" si="505"/>
        <v>6499900</v>
      </c>
    </row>
    <row r="4485" spans="1:15" x14ac:dyDescent="0.25">
      <c r="A4485">
        <v>4470</v>
      </c>
      <c r="B4485" s="93">
        <v>35705</v>
      </c>
      <c r="C4485" s="48">
        <v>95.531197000000006</v>
      </c>
      <c r="D4485" s="48">
        <v>96.1875</v>
      </c>
      <c r="E4485" s="48">
        <v>95.3125</v>
      </c>
      <c r="F4485" s="48">
        <v>96.156197000000006</v>
      </c>
      <c r="G4485" s="49">
        <v>2577500</v>
      </c>
      <c r="H4485" s="48">
        <v>70.303454000000002</v>
      </c>
      <c r="I4485" s="52">
        <f t="shared" si="503"/>
        <v>0.73113804615213718</v>
      </c>
      <c r="J4485" s="52">
        <f t="shared" ca="1" si="504"/>
        <v>1</v>
      </c>
      <c r="K4485" s="48">
        <f t="shared" si="499"/>
        <v>69.849999999999994</v>
      </c>
      <c r="L4485" s="48">
        <f t="shared" si="500"/>
        <v>70.33</v>
      </c>
      <c r="M4485" s="48">
        <f t="shared" si="501"/>
        <v>69.69</v>
      </c>
      <c r="N4485" s="48">
        <f t="shared" si="502"/>
        <v>70.3</v>
      </c>
      <c r="O4485" s="49">
        <f t="shared" ca="1" si="505"/>
        <v>2577500</v>
      </c>
    </row>
    <row r="4486" spans="1:15" x14ac:dyDescent="0.25">
      <c r="A4486">
        <v>4471</v>
      </c>
      <c r="B4486" s="93">
        <v>35704</v>
      </c>
      <c r="C4486" s="48">
        <v>95.25</v>
      </c>
      <c r="D4486" s="48">
        <v>95.8125</v>
      </c>
      <c r="E4486" s="48">
        <v>94.781197000000006</v>
      </c>
      <c r="F4486" s="48">
        <v>95.625</v>
      </c>
      <c r="G4486" s="49">
        <v>3567500</v>
      </c>
      <c r="H4486" s="48">
        <v>69.915075999999999</v>
      </c>
      <c r="I4486" s="52">
        <f t="shared" si="503"/>
        <v>0.73113804967320262</v>
      </c>
      <c r="J4486" s="52">
        <f t="shared" ca="1" si="504"/>
        <v>1</v>
      </c>
      <c r="K4486" s="48">
        <f t="shared" si="499"/>
        <v>69.64</v>
      </c>
      <c r="L4486" s="48">
        <f t="shared" si="500"/>
        <v>70.05</v>
      </c>
      <c r="M4486" s="48">
        <f t="shared" si="501"/>
        <v>69.3</v>
      </c>
      <c r="N4486" s="48">
        <f t="shared" si="502"/>
        <v>69.92</v>
      </c>
      <c r="O4486" s="49">
        <f t="shared" ca="1" si="505"/>
        <v>3567500</v>
      </c>
    </row>
    <row r="4487" spans="1:15" x14ac:dyDescent="0.25">
      <c r="A4487">
        <v>4472</v>
      </c>
      <c r="B4487" s="93">
        <v>35703</v>
      </c>
      <c r="C4487" s="48">
        <v>95</v>
      </c>
      <c r="D4487" s="48">
        <v>95.6875</v>
      </c>
      <c r="E4487" s="48">
        <v>94.375</v>
      </c>
      <c r="F4487" s="48">
        <v>94.375</v>
      </c>
      <c r="G4487" s="49">
        <v>4137600</v>
      </c>
      <c r="H4487" s="48">
        <v>69.001154</v>
      </c>
      <c r="I4487" s="52">
        <f t="shared" si="503"/>
        <v>0.73113805562913903</v>
      </c>
      <c r="J4487" s="52">
        <f t="shared" ca="1" si="504"/>
        <v>1</v>
      </c>
      <c r="K4487" s="48">
        <f t="shared" si="499"/>
        <v>69.459999999999994</v>
      </c>
      <c r="L4487" s="48">
        <f t="shared" si="500"/>
        <v>69.959999999999994</v>
      </c>
      <c r="M4487" s="48">
        <f t="shared" si="501"/>
        <v>69</v>
      </c>
      <c r="N4487" s="48">
        <f t="shared" si="502"/>
        <v>69</v>
      </c>
      <c r="O4487" s="49">
        <f t="shared" ca="1" si="505"/>
        <v>4137600</v>
      </c>
    </row>
    <row r="4488" spans="1:15" x14ac:dyDescent="0.25">
      <c r="A4488">
        <v>4473</v>
      </c>
      <c r="B4488" s="93">
        <v>35702</v>
      </c>
      <c r="C4488" s="48">
        <v>94.5</v>
      </c>
      <c r="D4488" s="48">
        <v>95.5625</v>
      </c>
      <c r="E4488" s="48">
        <v>94.156197000000006</v>
      </c>
      <c r="F4488" s="48">
        <v>95.375</v>
      </c>
      <c r="G4488" s="49">
        <v>2065000</v>
      </c>
      <c r="H4488" s="48">
        <v>69.732292000000001</v>
      </c>
      <c r="I4488" s="52">
        <f t="shared" si="503"/>
        <v>0.73113805504587159</v>
      </c>
      <c r="J4488" s="52">
        <f t="shared" ca="1" si="504"/>
        <v>1</v>
      </c>
      <c r="K4488" s="48">
        <f t="shared" si="499"/>
        <v>69.09</v>
      </c>
      <c r="L4488" s="48">
        <f t="shared" si="500"/>
        <v>69.87</v>
      </c>
      <c r="M4488" s="48">
        <f t="shared" si="501"/>
        <v>68.84</v>
      </c>
      <c r="N4488" s="48">
        <f t="shared" si="502"/>
        <v>69.73</v>
      </c>
      <c r="O4488" s="49">
        <f t="shared" ca="1" si="505"/>
        <v>2065000</v>
      </c>
    </row>
    <row r="4489" spans="1:15" x14ac:dyDescent="0.25">
      <c r="A4489">
        <v>4474</v>
      </c>
      <c r="B4489" s="93">
        <v>35699</v>
      </c>
      <c r="C4489" s="48">
        <v>94.4375</v>
      </c>
      <c r="D4489" s="48">
        <v>94.8125</v>
      </c>
      <c r="E4489" s="48">
        <v>94.1875</v>
      </c>
      <c r="F4489" s="48">
        <v>94.468697000000006</v>
      </c>
      <c r="G4489" s="49">
        <v>3995800</v>
      </c>
      <c r="H4489" s="48">
        <v>69.069659000000001</v>
      </c>
      <c r="I4489" s="52">
        <f t="shared" si="503"/>
        <v>0.7311380509461245</v>
      </c>
      <c r="J4489" s="52">
        <f t="shared" ca="1" si="504"/>
        <v>1</v>
      </c>
      <c r="K4489" s="48">
        <f t="shared" si="499"/>
        <v>69.05</v>
      </c>
      <c r="L4489" s="48">
        <f t="shared" si="500"/>
        <v>69.319999999999993</v>
      </c>
      <c r="M4489" s="48">
        <f t="shared" si="501"/>
        <v>68.86</v>
      </c>
      <c r="N4489" s="48">
        <f t="shared" si="502"/>
        <v>69.069999999999993</v>
      </c>
      <c r="O4489" s="49">
        <f t="shared" ca="1" si="505"/>
        <v>3995800</v>
      </c>
    </row>
    <row r="4490" spans="1:15" x14ac:dyDescent="0.25">
      <c r="A4490">
        <v>4475</v>
      </c>
      <c r="B4490" s="93">
        <v>35698</v>
      </c>
      <c r="C4490" s="48">
        <v>94.25</v>
      </c>
      <c r="D4490" s="48">
        <v>94.75</v>
      </c>
      <c r="E4490" s="48">
        <v>93.625</v>
      </c>
      <c r="F4490" s="48">
        <v>93.6875</v>
      </c>
      <c r="G4490" s="49">
        <v>6327800</v>
      </c>
      <c r="H4490" s="48">
        <v>68.498496000000003</v>
      </c>
      <c r="I4490" s="52">
        <f t="shared" si="503"/>
        <v>0.73113804936624416</v>
      </c>
      <c r="J4490" s="52">
        <f t="shared" ca="1" si="504"/>
        <v>1</v>
      </c>
      <c r="K4490" s="48">
        <f t="shared" si="499"/>
        <v>68.91</v>
      </c>
      <c r="L4490" s="48">
        <f t="shared" si="500"/>
        <v>69.28</v>
      </c>
      <c r="M4490" s="48">
        <f t="shared" si="501"/>
        <v>68.45</v>
      </c>
      <c r="N4490" s="48">
        <f t="shared" si="502"/>
        <v>68.5</v>
      </c>
      <c r="O4490" s="49">
        <f t="shared" ca="1" si="505"/>
        <v>6327800</v>
      </c>
    </row>
    <row r="4491" spans="1:15" x14ac:dyDescent="0.25">
      <c r="A4491">
        <v>4476</v>
      </c>
      <c r="B4491" s="93">
        <v>35697</v>
      </c>
      <c r="C4491" s="48">
        <v>95.375</v>
      </c>
      <c r="D4491" s="48">
        <v>96.109298999999993</v>
      </c>
      <c r="E4491" s="48">
        <v>94.281197000000006</v>
      </c>
      <c r="F4491" s="48">
        <v>94.343697000000006</v>
      </c>
      <c r="G4491" s="49">
        <v>2793100</v>
      </c>
      <c r="H4491" s="48">
        <v>68.978266000000005</v>
      </c>
      <c r="I4491" s="52">
        <f t="shared" si="503"/>
        <v>0.73113804306396857</v>
      </c>
      <c r="J4491" s="52">
        <f t="shared" ca="1" si="504"/>
        <v>1</v>
      </c>
      <c r="K4491" s="48">
        <f t="shared" si="499"/>
        <v>69.73</v>
      </c>
      <c r="L4491" s="48">
        <f t="shared" si="500"/>
        <v>70.27</v>
      </c>
      <c r="M4491" s="48">
        <f t="shared" si="501"/>
        <v>68.930000000000007</v>
      </c>
      <c r="N4491" s="48">
        <f t="shared" si="502"/>
        <v>68.98</v>
      </c>
      <c r="O4491" s="49">
        <f t="shared" ca="1" si="505"/>
        <v>2793100</v>
      </c>
    </row>
    <row r="4492" spans="1:15" x14ac:dyDescent="0.25">
      <c r="A4492">
        <v>4477</v>
      </c>
      <c r="B4492" s="93">
        <v>35696</v>
      </c>
      <c r="C4492" s="48">
        <v>95.5625</v>
      </c>
      <c r="D4492" s="48">
        <v>95.703102000000001</v>
      </c>
      <c r="E4492" s="48">
        <v>94.75</v>
      </c>
      <c r="F4492" s="48">
        <v>95.125</v>
      </c>
      <c r="G4492" s="49">
        <v>1872800</v>
      </c>
      <c r="H4492" s="48">
        <v>69.549507000000006</v>
      </c>
      <c r="I4492" s="52">
        <f t="shared" si="503"/>
        <v>0.73113804993429699</v>
      </c>
      <c r="J4492" s="52">
        <f t="shared" ca="1" si="504"/>
        <v>1</v>
      </c>
      <c r="K4492" s="48">
        <f t="shared" si="499"/>
        <v>69.87</v>
      </c>
      <c r="L4492" s="48">
        <f t="shared" si="500"/>
        <v>69.97</v>
      </c>
      <c r="M4492" s="48">
        <f t="shared" si="501"/>
        <v>69.28</v>
      </c>
      <c r="N4492" s="48">
        <f t="shared" si="502"/>
        <v>69.55</v>
      </c>
      <c r="O4492" s="49">
        <f t="shared" ca="1" si="505"/>
        <v>1872800</v>
      </c>
    </row>
    <row r="4493" spans="1:15" x14ac:dyDescent="0.25">
      <c r="A4493">
        <v>4478</v>
      </c>
      <c r="B4493" s="93">
        <v>35695</v>
      </c>
      <c r="C4493" s="48">
        <v>95.5</v>
      </c>
      <c r="D4493" s="48">
        <v>96.203102000000001</v>
      </c>
      <c r="E4493" s="48">
        <v>95.218697000000006</v>
      </c>
      <c r="F4493" s="48">
        <v>95.5625</v>
      </c>
      <c r="G4493" s="49">
        <v>3259000</v>
      </c>
      <c r="H4493" s="48">
        <v>69.869380000000007</v>
      </c>
      <c r="I4493" s="52">
        <f t="shared" si="503"/>
        <v>0.73113805101373452</v>
      </c>
      <c r="J4493" s="52">
        <f t="shared" ca="1" si="504"/>
        <v>1</v>
      </c>
      <c r="K4493" s="48">
        <f t="shared" si="499"/>
        <v>69.819999999999993</v>
      </c>
      <c r="L4493" s="48">
        <f t="shared" si="500"/>
        <v>70.34</v>
      </c>
      <c r="M4493" s="48">
        <f t="shared" si="501"/>
        <v>69.62</v>
      </c>
      <c r="N4493" s="48">
        <f t="shared" si="502"/>
        <v>69.87</v>
      </c>
      <c r="O4493" s="49">
        <f t="shared" ca="1" si="505"/>
        <v>3259000</v>
      </c>
    </row>
    <row r="4494" spans="1:15" x14ac:dyDescent="0.25">
      <c r="A4494">
        <v>4479</v>
      </c>
      <c r="B4494" s="93">
        <v>35692</v>
      </c>
      <c r="C4494" s="48">
        <v>94.656197000000006</v>
      </c>
      <c r="D4494" s="48">
        <v>95.359298999999993</v>
      </c>
      <c r="E4494" s="48">
        <v>94.406197000000006</v>
      </c>
      <c r="F4494" s="48">
        <v>95.031197000000006</v>
      </c>
      <c r="G4494" s="49">
        <v>1566400</v>
      </c>
      <c r="H4494" s="48">
        <v>69.480924000000002</v>
      </c>
      <c r="I4494" s="52">
        <f t="shared" si="503"/>
        <v>0.73113804932921134</v>
      </c>
      <c r="J4494" s="52">
        <f t="shared" ca="1" si="504"/>
        <v>1</v>
      </c>
      <c r="K4494" s="48">
        <f t="shared" si="499"/>
        <v>69.209999999999994</v>
      </c>
      <c r="L4494" s="48">
        <f t="shared" si="500"/>
        <v>69.72</v>
      </c>
      <c r="M4494" s="48">
        <f t="shared" si="501"/>
        <v>69.02</v>
      </c>
      <c r="N4494" s="48">
        <f t="shared" si="502"/>
        <v>69.48</v>
      </c>
      <c r="O4494" s="49">
        <f t="shared" ca="1" si="505"/>
        <v>1566400</v>
      </c>
    </row>
    <row r="4495" spans="1:15" x14ac:dyDescent="0.25">
      <c r="A4495">
        <v>4480</v>
      </c>
      <c r="B4495" s="93">
        <v>35691</v>
      </c>
      <c r="C4495" s="48">
        <v>95</v>
      </c>
      <c r="D4495" s="48">
        <v>96.375</v>
      </c>
      <c r="E4495" s="48">
        <v>94.968697000000006</v>
      </c>
      <c r="F4495" s="48">
        <v>95.218697000000006</v>
      </c>
      <c r="G4495" s="49">
        <v>5045400</v>
      </c>
      <c r="H4495" s="48">
        <v>69.363574999999997</v>
      </c>
      <c r="I4495" s="52">
        <f t="shared" si="503"/>
        <v>0.72846591252976289</v>
      </c>
      <c r="J4495" s="52">
        <f t="shared" ca="1" si="504"/>
        <v>1</v>
      </c>
      <c r="K4495" s="48">
        <f t="shared" si="499"/>
        <v>69.2</v>
      </c>
      <c r="L4495" s="48">
        <f t="shared" si="500"/>
        <v>70.209999999999994</v>
      </c>
      <c r="M4495" s="48">
        <f t="shared" si="501"/>
        <v>69.180000000000007</v>
      </c>
      <c r="N4495" s="48">
        <f t="shared" si="502"/>
        <v>69.36</v>
      </c>
      <c r="O4495" s="49">
        <f t="shared" ca="1" si="505"/>
        <v>5045400</v>
      </c>
    </row>
    <row r="4496" spans="1:15" x14ac:dyDescent="0.25">
      <c r="A4496">
        <v>4481</v>
      </c>
      <c r="B4496" s="93">
        <v>35690</v>
      </c>
      <c r="C4496" s="48">
        <v>95.375</v>
      </c>
      <c r="D4496" s="48">
        <v>95.5</v>
      </c>
      <c r="E4496" s="48">
        <v>94.5</v>
      </c>
      <c r="F4496" s="48">
        <v>94.8125</v>
      </c>
      <c r="G4496" s="49">
        <v>2220000</v>
      </c>
      <c r="H4496" s="48">
        <v>69.067674999999994</v>
      </c>
      <c r="I4496" s="52">
        <f t="shared" si="503"/>
        <v>0.72846591957811468</v>
      </c>
      <c r="J4496" s="52">
        <f t="shared" ca="1" si="504"/>
        <v>1</v>
      </c>
      <c r="K4496" s="48">
        <f t="shared" ref="K4496:K4559" si="506">ROUND($I4496*C4496,2)</f>
        <v>69.48</v>
      </c>
      <c r="L4496" s="48">
        <f t="shared" ref="L4496:L4559" si="507">ROUND($I4496*D4496,2)</f>
        <v>69.569999999999993</v>
      </c>
      <c r="M4496" s="48">
        <f t="shared" ref="M4496:M4559" si="508">ROUND($I4496*E4496,2)</f>
        <v>68.84</v>
      </c>
      <c r="N4496" s="48">
        <f t="shared" ref="N4496:N4559" si="509">ROUND($I4496*F4496,2)</f>
        <v>69.069999999999993</v>
      </c>
      <c r="O4496" s="49">
        <f t="shared" ca="1" si="505"/>
        <v>2220000</v>
      </c>
    </row>
    <row r="4497" spans="1:15" x14ac:dyDescent="0.25">
      <c r="A4497">
        <v>4482</v>
      </c>
      <c r="B4497" s="93">
        <v>35689</v>
      </c>
      <c r="C4497" s="48">
        <v>93.3125</v>
      </c>
      <c r="D4497" s="48">
        <v>95.281197000000006</v>
      </c>
      <c r="E4497" s="48">
        <v>93.031197000000006</v>
      </c>
      <c r="F4497" s="48">
        <v>94.8125</v>
      </c>
      <c r="G4497" s="49">
        <v>6979000</v>
      </c>
      <c r="H4497" s="48">
        <v>69.067674999999994</v>
      </c>
      <c r="I4497" s="52">
        <f t="shared" si="503"/>
        <v>0.72846591957811468</v>
      </c>
      <c r="J4497" s="52">
        <f t="shared" ca="1" si="504"/>
        <v>1</v>
      </c>
      <c r="K4497" s="48">
        <f t="shared" si="506"/>
        <v>67.97</v>
      </c>
      <c r="L4497" s="48">
        <f t="shared" si="507"/>
        <v>69.41</v>
      </c>
      <c r="M4497" s="48">
        <f t="shared" si="508"/>
        <v>67.77</v>
      </c>
      <c r="N4497" s="48">
        <f t="shared" si="509"/>
        <v>69.069999999999993</v>
      </c>
      <c r="O4497" s="49">
        <f t="shared" ca="1" si="505"/>
        <v>6979000</v>
      </c>
    </row>
    <row r="4498" spans="1:15" x14ac:dyDescent="0.25">
      <c r="A4498">
        <v>4483</v>
      </c>
      <c r="B4498" s="93">
        <v>35688</v>
      </c>
      <c r="C4498" s="48">
        <v>92.656197000000006</v>
      </c>
      <c r="D4498" s="48">
        <v>93.3125</v>
      </c>
      <c r="E4498" s="48">
        <v>92.1875</v>
      </c>
      <c r="F4498" s="48">
        <v>92.5</v>
      </c>
      <c r="G4498" s="49">
        <v>2060500</v>
      </c>
      <c r="H4498" s="48">
        <v>67.383097000000006</v>
      </c>
      <c r="I4498" s="52">
        <f t="shared" ref="I4498:I4561" si="510">H4498/F4498</f>
        <v>0.72846591351351353</v>
      </c>
      <c r="J4498" s="52">
        <f t="shared" ref="J4498:J4561" ca="1" si="511">INDEX(OFFSET($T$15,0,0,$S$13+1,1),MATCH(B4498,OFFSET($Q$15,0,0,$S$13+1,1),-1))</f>
        <v>1</v>
      </c>
      <c r="K4498" s="48">
        <f t="shared" si="506"/>
        <v>67.5</v>
      </c>
      <c r="L4498" s="48">
        <f t="shared" si="507"/>
        <v>67.97</v>
      </c>
      <c r="M4498" s="48">
        <f t="shared" si="508"/>
        <v>67.16</v>
      </c>
      <c r="N4498" s="48">
        <f t="shared" si="509"/>
        <v>67.38</v>
      </c>
      <c r="O4498" s="49">
        <f t="shared" ref="O4498:O4561" ca="1" si="512">G4498*J4498</f>
        <v>2060500</v>
      </c>
    </row>
    <row r="4499" spans="1:15" x14ac:dyDescent="0.25">
      <c r="A4499">
        <v>4484</v>
      </c>
      <c r="B4499" s="93">
        <v>35685</v>
      </c>
      <c r="C4499" s="48">
        <v>92</v>
      </c>
      <c r="D4499" s="48">
        <v>92.968697000000006</v>
      </c>
      <c r="E4499" s="48">
        <v>90.9375</v>
      </c>
      <c r="F4499" s="48">
        <v>92.656197000000006</v>
      </c>
      <c r="G4499" s="49">
        <v>6708000</v>
      </c>
      <c r="H4499" s="48">
        <v>67.496881000000002</v>
      </c>
      <c r="I4499" s="52">
        <f t="shared" si="510"/>
        <v>0.72846591145975914</v>
      </c>
      <c r="J4499" s="52">
        <f t="shared" ca="1" si="511"/>
        <v>1</v>
      </c>
      <c r="K4499" s="48">
        <f t="shared" si="506"/>
        <v>67.02</v>
      </c>
      <c r="L4499" s="48">
        <f t="shared" si="507"/>
        <v>67.72</v>
      </c>
      <c r="M4499" s="48">
        <f t="shared" si="508"/>
        <v>66.239999999999995</v>
      </c>
      <c r="N4499" s="48">
        <f t="shared" si="509"/>
        <v>67.5</v>
      </c>
      <c r="O4499" s="49">
        <f t="shared" ca="1" si="512"/>
        <v>6708000</v>
      </c>
    </row>
    <row r="4500" spans="1:15" x14ac:dyDescent="0.25">
      <c r="A4500">
        <v>4485</v>
      </c>
      <c r="B4500" s="93">
        <v>35684</v>
      </c>
      <c r="C4500" s="48">
        <v>91.781197000000006</v>
      </c>
      <c r="D4500" s="48">
        <v>91.906197000000006</v>
      </c>
      <c r="E4500" s="48">
        <v>90.25</v>
      </c>
      <c r="F4500" s="48">
        <v>91.1875</v>
      </c>
      <c r="G4500" s="49">
        <v>7055900</v>
      </c>
      <c r="H4500" s="48">
        <v>66.426985999999999</v>
      </c>
      <c r="I4500" s="52">
        <f t="shared" si="510"/>
        <v>0.72846591912268677</v>
      </c>
      <c r="J4500" s="52">
        <f t="shared" ca="1" si="511"/>
        <v>1</v>
      </c>
      <c r="K4500" s="48">
        <f t="shared" si="506"/>
        <v>66.86</v>
      </c>
      <c r="L4500" s="48">
        <f t="shared" si="507"/>
        <v>66.95</v>
      </c>
      <c r="M4500" s="48">
        <f t="shared" si="508"/>
        <v>65.739999999999995</v>
      </c>
      <c r="N4500" s="48">
        <f t="shared" si="509"/>
        <v>66.430000000000007</v>
      </c>
      <c r="O4500" s="49">
        <f t="shared" ca="1" si="512"/>
        <v>7055900</v>
      </c>
    </row>
    <row r="4501" spans="1:15" x14ac:dyDescent="0.25">
      <c r="A4501">
        <v>4486</v>
      </c>
      <c r="B4501" s="93">
        <v>35683</v>
      </c>
      <c r="C4501" s="48">
        <v>93.125</v>
      </c>
      <c r="D4501" s="48">
        <v>93.5</v>
      </c>
      <c r="E4501" s="48">
        <v>91.656197000000006</v>
      </c>
      <c r="F4501" s="48">
        <v>91.656197000000006</v>
      </c>
      <c r="G4501" s="49">
        <v>3623700</v>
      </c>
      <c r="H4501" s="48">
        <v>66.768415000000005</v>
      </c>
      <c r="I4501" s="52">
        <f t="shared" si="510"/>
        <v>0.72846591049375531</v>
      </c>
      <c r="J4501" s="52">
        <f t="shared" ca="1" si="511"/>
        <v>1</v>
      </c>
      <c r="K4501" s="48">
        <f t="shared" si="506"/>
        <v>67.84</v>
      </c>
      <c r="L4501" s="48">
        <f t="shared" si="507"/>
        <v>68.11</v>
      </c>
      <c r="M4501" s="48">
        <f t="shared" si="508"/>
        <v>66.77</v>
      </c>
      <c r="N4501" s="48">
        <f t="shared" si="509"/>
        <v>66.77</v>
      </c>
      <c r="O4501" s="49">
        <f t="shared" ca="1" si="512"/>
        <v>3623700</v>
      </c>
    </row>
    <row r="4502" spans="1:15" x14ac:dyDescent="0.25">
      <c r="A4502">
        <v>4487</v>
      </c>
      <c r="B4502" s="93">
        <v>35682</v>
      </c>
      <c r="C4502" s="48">
        <v>93.218697000000006</v>
      </c>
      <c r="D4502" s="48">
        <v>94.281197000000006</v>
      </c>
      <c r="E4502" s="48">
        <v>92.906197000000006</v>
      </c>
      <c r="F4502" s="48">
        <v>93.593697000000006</v>
      </c>
      <c r="G4502" s="49">
        <v>1885200</v>
      </c>
      <c r="H4502" s="48">
        <v>68.179817999999997</v>
      </c>
      <c r="I4502" s="52">
        <f t="shared" si="510"/>
        <v>0.72846591368220015</v>
      </c>
      <c r="J4502" s="52">
        <f t="shared" ca="1" si="511"/>
        <v>1</v>
      </c>
      <c r="K4502" s="48">
        <f t="shared" si="506"/>
        <v>67.91</v>
      </c>
      <c r="L4502" s="48">
        <f t="shared" si="507"/>
        <v>68.680000000000007</v>
      </c>
      <c r="M4502" s="48">
        <f t="shared" si="508"/>
        <v>67.680000000000007</v>
      </c>
      <c r="N4502" s="48">
        <f t="shared" si="509"/>
        <v>68.180000000000007</v>
      </c>
      <c r="O4502" s="49">
        <f t="shared" ca="1" si="512"/>
        <v>1885200</v>
      </c>
    </row>
    <row r="4503" spans="1:15" x14ac:dyDescent="0.25">
      <c r="A4503">
        <v>4488</v>
      </c>
      <c r="B4503" s="93">
        <v>35681</v>
      </c>
      <c r="C4503" s="48">
        <v>93.718697000000006</v>
      </c>
      <c r="D4503" s="48">
        <v>94</v>
      </c>
      <c r="E4503" s="48">
        <v>93.3125</v>
      </c>
      <c r="F4503" s="48">
        <v>93.546798999999993</v>
      </c>
      <c r="G4503" s="49">
        <v>803500</v>
      </c>
      <c r="H4503" s="48">
        <v>68.145653999999993</v>
      </c>
      <c r="I4503" s="52">
        <f t="shared" si="510"/>
        <v>0.72846590934661481</v>
      </c>
      <c r="J4503" s="52">
        <f t="shared" ca="1" si="511"/>
        <v>1</v>
      </c>
      <c r="K4503" s="48">
        <f t="shared" si="506"/>
        <v>68.27</v>
      </c>
      <c r="L4503" s="48">
        <f t="shared" si="507"/>
        <v>68.48</v>
      </c>
      <c r="M4503" s="48">
        <f t="shared" si="508"/>
        <v>67.97</v>
      </c>
      <c r="N4503" s="48">
        <f t="shared" si="509"/>
        <v>68.150000000000006</v>
      </c>
      <c r="O4503" s="49">
        <f t="shared" ca="1" si="512"/>
        <v>803500</v>
      </c>
    </row>
    <row r="4504" spans="1:15" x14ac:dyDescent="0.25">
      <c r="A4504">
        <v>4489</v>
      </c>
      <c r="B4504" s="93">
        <v>35678</v>
      </c>
      <c r="C4504" s="48">
        <v>93.968697000000006</v>
      </c>
      <c r="D4504" s="48">
        <v>94.4375</v>
      </c>
      <c r="E4504" s="48">
        <v>92.593697000000006</v>
      </c>
      <c r="F4504" s="48">
        <v>93.140602000000001</v>
      </c>
      <c r="G4504" s="49">
        <v>3663300</v>
      </c>
      <c r="H4504" s="48">
        <v>67.849754000000004</v>
      </c>
      <c r="I4504" s="52">
        <f t="shared" si="510"/>
        <v>0.72846591650760428</v>
      </c>
      <c r="J4504" s="52">
        <f t="shared" ca="1" si="511"/>
        <v>1</v>
      </c>
      <c r="K4504" s="48">
        <f t="shared" si="506"/>
        <v>68.45</v>
      </c>
      <c r="L4504" s="48">
        <f t="shared" si="507"/>
        <v>68.790000000000006</v>
      </c>
      <c r="M4504" s="48">
        <f t="shared" si="508"/>
        <v>67.45</v>
      </c>
      <c r="N4504" s="48">
        <f t="shared" si="509"/>
        <v>67.849999999999994</v>
      </c>
      <c r="O4504" s="49">
        <f t="shared" ca="1" si="512"/>
        <v>3663300</v>
      </c>
    </row>
    <row r="4505" spans="1:15" x14ac:dyDescent="0.25">
      <c r="A4505">
        <v>4490</v>
      </c>
      <c r="B4505" s="93">
        <v>35677</v>
      </c>
      <c r="C4505" s="48">
        <v>93.0625</v>
      </c>
      <c r="D4505" s="48">
        <v>93.718697000000006</v>
      </c>
      <c r="E4505" s="48">
        <v>92.75</v>
      </c>
      <c r="F4505" s="48">
        <v>93.406197000000006</v>
      </c>
      <c r="G4505" s="49">
        <v>2473700</v>
      </c>
      <c r="H4505" s="48">
        <v>68.043229999999994</v>
      </c>
      <c r="I4505" s="52">
        <f t="shared" si="510"/>
        <v>0.72846590681772416</v>
      </c>
      <c r="J4505" s="52">
        <f t="shared" ca="1" si="511"/>
        <v>1</v>
      </c>
      <c r="K4505" s="48">
        <f t="shared" si="506"/>
        <v>67.790000000000006</v>
      </c>
      <c r="L4505" s="48">
        <f t="shared" si="507"/>
        <v>68.27</v>
      </c>
      <c r="M4505" s="48">
        <f t="shared" si="508"/>
        <v>67.569999999999993</v>
      </c>
      <c r="N4505" s="48">
        <f t="shared" si="509"/>
        <v>68.040000000000006</v>
      </c>
      <c r="O4505" s="49">
        <f t="shared" ca="1" si="512"/>
        <v>2473700</v>
      </c>
    </row>
    <row r="4506" spans="1:15" x14ac:dyDescent="0.25">
      <c r="A4506">
        <v>4491</v>
      </c>
      <c r="B4506" s="93">
        <v>35676</v>
      </c>
      <c r="C4506" s="48">
        <v>93.296798999999993</v>
      </c>
      <c r="D4506" s="48">
        <v>94</v>
      </c>
      <c r="E4506" s="48">
        <v>92.75</v>
      </c>
      <c r="F4506" s="48">
        <v>92.8125</v>
      </c>
      <c r="G4506" s="49">
        <v>2812500</v>
      </c>
      <c r="H4506" s="48">
        <v>67.610742999999999</v>
      </c>
      <c r="I4506" s="52">
        <f t="shared" si="510"/>
        <v>0.72846591784511783</v>
      </c>
      <c r="J4506" s="52">
        <f t="shared" ca="1" si="511"/>
        <v>1</v>
      </c>
      <c r="K4506" s="48">
        <f t="shared" si="506"/>
        <v>67.959999999999994</v>
      </c>
      <c r="L4506" s="48">
        <f t="shared" si="507"/>
        <v>68.48</v>
      </c>
      <c r="M4506" s="48">
        <f t="shared" si="508"/>
        <v>67.569999999999993</v>
      </c>
      <c r="N4506" s="48">
        <f t="shared" si="509"/>
        <v>67.61</v>
      </c>
      <c r="O4506" s="49">
        <f t="shared" ca="1" si="512"/>
        <v>2812500</v>
      </c>
    </row>
    <row r="4507" spans="1:15" x14ac:dyDescent="0.25">
      <c r="A4507">
        <v>4492</v>
      </c>
      <c r="B4507" s="93">
        <v>35675</v>
      </c>
      <c r="C4507" s="48">
        <v>90.6875</v>
      </c>
      <c r="D4507" s="48">
        <v>93.359298999999993</v>
      </c>
      <c r="E4507" s="48">
        <v>90.593697000000006</v>
      </c>
      <c r="F4507" s="48">
        <v>93.3125</v>
      </c>
      <c r="G4507" s="49">
        <v>7294000</v>
      </c>
      <c r="H4507" s="48">
        <v>67.974975999999998</v>
      </c>
      <c r="I4507" s="52">
        <f t="shared" si="510"/>
        <v>0.72846591828533158</v>
      </c>
      <c r="J4507" s="52">
        <f t="shared" ca="1" si="511"/>
        <v>1</v>
      </c>
      <c r="K4507" s="48">
        <f t="shared" si="506"/>
        <v>66.06</v>
      </c>
      <c r="L4507" s="48">
        <f t="shared" si="507"/>
        <v>68.010000000000005</v>
      </c>
      <c r="M4507" s="48">
        <f t="shared" si="508"/>
        <v>65.989999999999995</v>
      </c>
      <c r="N4507" s="48">
        <f t="shared" si="509"/>
        <v>67.97</v>
      </c>
      <c r="O4507" s="49">
        <f t="shared" ca="1" si="512"/>
        <v>7294000</v>
      </c>
    </row>
    <row r="4508" spans="1:15" x14ac:dyDescent="0.25">
      <c r="A4508">
        <v>4493</v>
      </c>
      <c r="B4508" s="93">
        <v>35671</v>
      </c>
      <c r="C4508" s="48">
        <v>90.125</v>
      </c>
      <c r="D4508" s="48">
        <v>91.109298999999993</v>
      </c>
      <c r="E4508" s="48">
        <v>89.718697000000006</v>
      </c>
      <c r="F4508" s="48">
        <v>90.375</v>
      </c>
      <c r="G4508" s="49">
        <v>2652300</v>
      </c>
      <c r="H4508" s="48">
        <v>65.835106999999994</v>
      </c>
      <c r="I4508" s="52">
        <f t="shared" si="510"/>
        <v>0.72846591424619633</v>
      </c>
      <c r="J4508" s="52">
        <f t="shared" ca="1" si="511"/>
        <v>1</v>
      </c>
      <c r="K4508" s="48">
        <f t="shared" si="506"/>
        <v>65.650000000000006</v>
      </c>
      <c r="L4508" s="48">
        <f t="shared" si="507"/>
        <v>66.37</v>
      </c>
      <c r="M4508" s="48">
        <f t="shared" si="508"/>
        <v>65.36</v>
      </c>
      <c r="N4508" s="48">
        <f t="shared" si="509"/>
        <v>65.84</v>
      </c>
      <c r="O4508" s="49">
        <f t="shared" ca="1" si="512"/>
        <v>2652300</v>
      </c>
    </row>
    <row r="4509" spans="1:15" x14ac:dyDescent="0.25">
      <c r="A4509">
        <v>4494</v>
      </c>
      <c r="B4509" s="93">
        <v>35670</v>
      </c>
      <c r="C4509" s="48">
        <v>91.1875</v>
      </c>
      <c r="D4509" s="48">
        <v>91.9375</v>
      </c>
      <c r="E4509" s="48">
        <v>90</v>
      </c>
      <c r="F4509" s="48">
        <v>90.015602000000001</v>
      </c>
      <c r="G4509" s="49">
        <v>4287900</v>
      </c>
      <c r="H4509" s="48">
        <v>65.573297999999994</v>
      </c>
      <c r="I4509" s="52">
        <f t="shared" si="510"/>
        <v>0.72846591638636149</v>
      </c>
      <c r="J4509" s="52">
        <f t="shared" ca="1" si="511"/>
        <v>1</v>
      </c>
      <c r="K4509" s="48">
        <f t="shared" si="506"/>
        <v>66.430000000000007</v>
      </c>
      <c r="L4509" s="48">
        <f t="shared" si="507"/>
        <v>66.97</v>
      </c>
      <c r="M4509" s="48">
        <f t="shared" si="508"/>
        <v>65.56</v>
      </c>
      <c r="N4509" s="48">
        <f t="shared" si="509"/>
        <v>65.569999999999993</v>
      </c>
      <c r="O4509" s="49">
        <f t="shared" ca="1" si="512"/>
        <v>4287900</v>
      </c>
    </row>
    <row r="4510" spans="1:15" x14ac:dyDescent="0.25">
      <c r="A4510">
        <v>4495</v>
      </c>
      <c r="B4510" s="93">
        <v>35669</v>
      </c>
      <c r="C4510" s="48">
        <v>91</v>
      </c>
      <c r="D4510" s="48">
        <v>91.968697000000006</v>
      </c>
      <c r="E4510" s="48">
        <v>90.406197000000006</v>
      </c>
      <c r="F4510" s="48">
        <v>91.406197000000006</v>
      </c>
      <c r="G4510" s="49">
        <v>5484300</v>
      </c>
      <c r="H4510" s="48">
        <v>66.586298999999997</v>
      </c>
      <c r="I4510" s="52">
        <f t="shared" si="510"/>
        <v>0.72846591571904029</v>
      </c>
      <c r="J4510" s="52">
        <f t="shared" ca="1" si="511"/>
        <v>1</v>
      </c>
      <c r="K4510" s="48">
        <f t="shared" si="506"/>
        <v>66.290000000000006</v>
      </c>
      <c r="L4510" s="48">
        <f t="shared" si="507"/>
        <v>67</v>
      </c>
      <c r="M4510" s="48">
        <f t="shared" si="508"/>
        <v>65.86</v>
      </c>
      <c r="N4510" s="48">
        <f t="shared" si="509"/>
        <v>66.59</v>
      </c>
      <c r="O4510" s="49">
        <f t="shared" ca="1" si="512"/>
        <v>5484300</v>
      </c>
    </row>
    <row r="4511" spans="1:15" x14ac:dyDescent="0.25">
      <c r="A4511">
        <v>4496</v>
      </c>
      <c r="B4511" s="93">
        <v>35668</v>
      </c>
      <c r="C4511" s="48">
        <v>92</v>
      </c>
      <c r="D4511" s="48">
        <v>92.5625</v>
      </c>
      <c r="E4511" s="48">
        <v>90.703102000000001</v>
      </c>
      <c r="F4511" s="48">
        <v>90.859298999999993</v>
      </c>
      <c r="G4511" s="49">
        <v>4290000</v>
      </c>
      <c r="H4511" s="48">
        <v>66.187901999999994</v>
      </c>
      <c r="I4511" s="52">
        <f t="shared" si="510"/>
        <v>0.72846591079246603</v>
      </c>
      <c r="J4511" s="52">
        <f t="shared" ca="1" si="511"/>
        <v>1</v>
      </c>
      <c r="K4511" s="48">
        <f t="shared" si="506"/>
        <v>67.02</v>
      </c>
      <c r="L4511" s="48">
        <f t="shared" si="507"/>
        <v>67.430000000000007</v>
      </c>
      <c r="M4511" s="48">
        <f t="shared" si="508"/>
        <v>66.069999999999993</v>
      </c>
      <c r="N4511" s="48">
        <f t="shared" si="509"/>
        <v>66.19</v>
      </c>
      <c r="O4511" s="49">
        <f t="shared" ca="1" si="512"/>
        <v>4290000</v>
      </c>
    </row>
    <row r="4512" spans="1:15" x14ac:dyDescent="0.25">
      <c r="A4512">
        <v>4497</v>
      </c>
      <c r="B4512" s="93">
        <v>35667</v>
      </c>
      <c r="C4512" s="48">
        <v>92.781197000000006</v>
      </c>
      <c r="D4512" s="48">
        <v>93.406197000000006</v>
      </c>
      <c r="E4512" s="48">
        <v>91.843697000000006</v>
      </c>
      <c r="F4512" s="48">
        <v>92.218697000000006</v>
      </c>
      <c r="G4512" s="49">
        <v>3888000</v>
      </c>
      <c r="H4512" s="48">
        <v>67.178177000000005</v>
      </c>
      <c r="I4512" s="52">
        <f t="shared" si="510"/>
        <v>0.72846590968423686</v>
      </c>
      <c r="J4512" s="52">
        <f t="shared" ca="1" si="511"/>
        <v>1</v>
      </c>
      <c r="K4512" s="48">
        <f t="shared" si="506"/>
        <v>67.59</v>
      </c>
      <c r="L4512" s="48">
        <f t="shared" si="507"/>
        <v>68.040000000000006</v>
      </c>
      <c r="M4512" s="48">
        <f t="shared" si="508"/>
        <v>66.91</v>
      </c>
      <c r="N4512" s="48">
        <f t="shared" si="509"/>
        <v>67.180000000000007</v>
      </c>
      <c r="O4512" s="49">
        <f t="shared" ca="1" si="512"/>
        <v>3888000</v>
      </c>
    </row>
    <row r="4513" spans="1:15" x14ac:dyDescent="0.25">
      <c r="A4513">
        <v>4498</v>
      </c>
      <c r="B4513" s="93">
        <v>35664</v>
      </c>
      <c r="C4513" s="48">
        <v>91</v>
      </c>
      <c r="D4513" s="48">
        <v>92.734298999999993</v>
      </c>
      <c r="E4513" s="48">
        <v>90.5625</v>
      </c>
      <c r="F4513" s="48">
        <v>92.5625</v>
      </c>
      <c r="G4513" s="49">
        <v>8087800</v>
      </c>
      <c r="H4513" s="48">
        <v>67.428625999999994</v>
      </c>
      <c r="I4513" s="52">
        <f t="shared" si="510"/>
        <v>0.72846591222147195</v>
      </c>
      <c r="J4513" s="52">
        <f t="shared" ca="1" si="511"/>
        <v>1</v>
      </c>
      <c r="K4513" s="48">
        <f t="shared" si="506"/>
        <v>66.290000000000006</v>
      </c>
      <c r="L4513" s="48">
        <f t="shared" si="507"/>
        <v>67.55</v>
      </c>
      <c r="M4513" s="48">
        <f t="shared" si="508"/>
        <v>65.97</v>
      </c>
      <c r="N4513" s="48">
        <f t="shared" si="509"/>
        <v>67.430000000000007</v>
      </c>
      <c r="O4513" s="49">
        <f t="shared" ca="1" si="512"/>
        <v>8087800</v>
      </c>
    </row>
    <row r="4514" spans="1:15" x14ac:dyDescent="0.25">
      <c r="A4514">
        <v>4499</v>
      </c>
      <c r="B4514" s="93">
        <v>35663</v>
      </c>
      <c r="C4514" s="48">
        <v>94.125</v>
      </c>
      <c r="D4514" s="48">
        <v>94.25</v>
      </c>
      <c r="E4514" s="48">
        <v>92.093697000000006</v>
      </c>
      <c r="F4514" s="48">
        <v>92.593697000000006</v>
      </c>
      <c r="G4514" s="49">
        <v>5392600</v>
      </c>
      <c r="H4514" s="48">
        <v>67.451352</v>
      </c>
      <c r="I4514" s="52">
        <f t="shared" si="510"/>
        <v>0.72846591274997907</v>
      </c>
      <c r="J4514" s="52">
        <f t="shared" ca="1" si="511"/>
        <v>1</v>
      </c>
      <c r="K4514" s="48">
        <f t="shared" si="506"/>
        <v>68.569999999999993</v>
      </c>
      <c r="L4514" s="48">
        <f t="shared" si="507"/>
        <v>68.66</v>
      </c>
      <c r="M4514" s="48">
        <f t="shared" si="508"/>
        <v>67.09</v>
      </c>
      <c r="N4514" s="48">
        <f t="shared" si="509"/>
        <v>67.45</v>
      </c>
      <c r="O4514" s="49">
        <f t="shared" ca="1" si="512"/>
        <v>5392600</v>
      </c>
    </row>
    <row r="4515" spans="1:15" x14ac:dyDescent="0.25">
      <c r="A4515">
        <v>4500</v>
      </c>
      <c r="B4515" s="93">
        <v>35662</v>
      </c>
      <c r="C4515" s="48">
        <v>92.9375</v>
      </c>
      <c r="D4515" s="48">
        <v>94.3125</v>
      </c>
      <c r="E4515" s="48">
        <v>92.609298999999993</v>
      </c>
      <c r="F4515" s="48">
        <v>94.25</v>
      </c>
      <c r="G4515" s="49">
        <v>3564600</v>
      </c>
      <c r="H4515" s="48">
        <v>68.657911999999996</v>
      </c>
      <c r="I4515" s="52">
        <f t="shared" si="510"/>
        <v>0.72846590981432358</v>
      </c>
      <c r="J4515" s="52">
        <f t="shared" ca="1" si="511"/>
        <v>1</v>
      </c>
      <c r="K4515" s="48">
        <f t="shared" si="506"/>
        <v>67.7</v>
      </c>
      <c r="L4515" s="48">
        <f t="shared" si="507"/>
        <v>68.7</v>
      </c>
      <c r="M4515" s="48">
        <f t="shared" si="508"/>
        <v>67.459999999999994</v>
      </c>
      <c r="N4515" s="48">
        <f t="shared" si="509"/>
        <v>68.66</v>
      </c>
      <c r="O4515" s="49">
        <f t="shared" ca="1" si="512"/>
        <v>3564600</v>
      </c>
    </row>
    <row r="4516" spans="1:15" x14ac:dyDescent="0.25">
      <c r="A4516">
        <v>4501</v>
      </c>
      <c r="B4516" s="93">
        <v>35661</v>
      </c>
      <c r="C4516" s="48">
        <v>92.218697000000006</v>
      </c>
      <c r="D4516" s="48">
        <v>92.906197000000006</v>
      </c>
      <c r="E4516" s="48">
        <v>91.531197000000006</v>
      </c>
      <c r="F4516" s="48">
        <v>92.843697000000006</v>
      </c>
      <c r="G4516" s="49">
        <v>3802800</v>
      </c>
      <c r="H4516" s="48">
        <v>67.633467999999993</v>
      </c>
      <c r="I4516" s="52">
        <f t="shared" si="510"/>
        <v>0.72846590759952168</v>
      </c>
      <c r="J4516" s="52">
        <f t="shared" ca="1" si="511"/>
        <v>1</v>
      </c>
      <c r="K4516" s="48">
        <f t="shared" si="506"/>
        <v>67.180000000000007</v>
      </c>
      <c r="L4516" s="48">
        <f t="shared" si="507"/>
        <v>67.680000000000007</v>
      </c>
      <c r="M4516" s="48">
        <f t="shared" si="508"/>
        <v>66.680000000000007</v>
      </c>
      <c r="N4516" s="48">
        <f t="shared" si="509"/>
        <v>67.63</v>
      </c>
      <c r="O4516" s="49">
        <f t="shared" ca="1" si="512"/>
        <v>3802800</v>
      </c>
    </row>
    <row r="4517" spans="1:15" x14ac:dyDescent="0.25">
      <c r="A4517">
        <v>4502</v>
      </c>
      <c r="B4517" s="93">
        <v>35660</v>
      </c>
      <c r="C4517" s="48">
        <v>90.375</v>
      </c>
      <c r="D4517" s="48">
        <v>91.781197000000006</v>
      </c>
      <c r="E4517" s="48">
        <v>89.343697000000006</v>
      </c>
      <c r="F4517" s="48">
        <v>91.781197000000006</v>
      </c>
      <c r="G4517" s="49">
        <v>5638900</v>
      </c>
      <c r="H4517" s="48">
        <v>66.859472999999994</v>
      </c>
      <c r="I4517" s="52">
        <f t="shared" si="510"/>
        <v>0.72846590789178733</v>
      </c>
      <c r="J4517" s="52">
        <f t="shared" ca="1" si="511"/>
        <v>1</v>
      </c>
      <c r="K4517" s="48">
        <f t="shared" si="506"/>
        <v>65.84</v>
      </c>
      <c r="L4517" s="48">
        <f t="shared" si="507"/>
        <v>66.86</v>
      </c>
      <c r="M4517" s="48">
        <f t="shared" si="508"/>
        <v>65.08</v>
      </c>
      <c r="N4517" s="48">
        <f t="shared" si="509"/>
        <v>66.86</v>
      </c>
      <c r="O4517" s="49">
        <f t="shared" ca="1" si="512"/>
        <v>5638900</v>
      </c>
    </row>
    <row r="4518" spans="1:15" x14ac:dyDescent="0.25">
      <c r="A4518">
        <v>4503</v>
      </c>
      <c r="B4518" s="93">
        <v>35657</v>
      </c>
      <c r="C4518" s="48">
        <v>92.125</v>
      </c>
      <c r="D4518" s="48">
        <v>92.125</v>
      </c>
      <c r="E4518" s="48">
        <v>89.625</v>
      </c>
      <c r="F4518" s="48">
        <v>89.781197000000006</v>
      </c>
      <c r="G4518" s="49">
        <v>4907100</v>
      </c>
      <c r="H4518" s="48">
        <v>65.402541999999997</v>
      </c>
      <c r="I4518" s="52">
        <f t="shared" si="510"/>
        <v>0.72846591697813956</v>
      </c>
      <c r="J4518" s="52">
        <f t="shared" ca="1" si="511"/>
        <v>1</v>
      </c>
      <c r="K4518" s="48">
        <f t="shared" si="506"/>
        <v>67.11</v>
      </c>
      <c r="L4518" s="48">
        <f t="shared" si="507"/>
        <v>67.11</v>
      </c>
      <c r="M4518" s="48">
        <f t="shared" si="508"/>
        <v>65.290000000000006</v>
      </c>
      <c r="N4518" s="48">
        <f t="shared" si="509"/>
        <v>65.400000000000006</v>
      </c>
      <c r="O4518" s="49">
        <f t="shared" ca="1" si="512"/>
        <v>4907100</v>
      </c>
    </row>
    <row r="4519" spans="1:15" x14ac:dyDescent="0.25">
      <c r="A4519">
        <v>4504</v>
      </c>
      <c r="B4519" s="93">
        <v>35656</v>
      </c>
      <c r="C4519" s="48">
        <v>93.093697000000006</v>
      </c>
      <c r="D4519" s="48">
        <v>93.3125</v>
      </c>
      <c r="E4519" s="48">
        <v>91.718697000000006</v>
      </c>
      <c r="F4519" s="48">
        <v>92.625</v>
      </c>
      <c r="G4519" s="49">
        <v>3462700</v>
      </c>
      <c r="H4519" s="48">
        <v>67.474154999999996</v>
      </c>
      <c r="I4519" s="52">
        <f t="shared" si="510"/>
        <v>0.72846591093117408</v>
      </c>
      <c r="J4519" s="52">
        <f t="shared" ca="1" si="511"/>
        <v>1</v>
      </c>
      <c r="K4519" s="48">
        <f t="shared" si="506"/>
        <v>67.819999999999993</v>
      </c>
      <c r="L4519" s="48">
        <f t="shared" si="507"/>
        <v>67.97</v>
      </c>
      <c r="M4519" s="48">
        <f t="shared" si="508"/>
        <v>66.81</v>
      </c>
      <c r="N4519" s="48">
        <f t="shared" si="509"/>
        <v>67.47</v>
      </c>
      <c r="O4519" s="49">
        <f t="shared" ca="1" si="512"/>
        <v>3462700</v>
      </c>
    </row>
    <row r="4520" spans="1:15" x14ac:dyDescent="0.25">
      <c r="A4520">
        <v>4505</v>
      </c>
      <c r="B4520" s="93">
        <v>35655</v>
      </c>
      <c r="C4520" s="48">
        <v>93.6875</v>
      </c>
      <c r="D4520" s="48">
        <v>93.843697000000006</v>
      </c>
      <c r="E4520" s="48">
        <v>91.468697000000006</v>
      </c>
      <c r="F4520" s="48">
        <v>92.281197000000006</v>
      </c>
      <c r="G4520" s="49">
        <v>6982300</v>
      </c>
      <c r="H4520" s="48">
        <v>67.223706000000007</v>
      </c>
      <c r="I4520" s="52">
        <f t="shared" si="510"/>
        <v>0.72846590839085024</v>
      </c>
      <c r="J4520" s="52">
        <f t="shared" ca="1" si="511"/>
        <v>1</v>
      </c>
      <c r="K4520" s="48">
        <f t="shared" si="506"/>
        <v>68.25</v>
      </c>
      <c r="L4520" s="48">
        <f t="shared" si="507"/>
        <v>68.36</v>
      </c>
      <c r="M4520" s="48">
        <f t="shared" si="508"/>
        <v>66.63</v>
      </c>
      <c r="N4520" s="48">
        <f t="shared" si="509"/>
        <v>67.22</v>
      </c>
      <c r="O4520" s="49">
        <f t="shared" ca="1" si="512"/>
        <v>6982300</v>
      </c>
    </row>
    <row r="4521" spans="1:15" x14ac:dyDescent="0.25">
      <c r="A4521">
        <v>4506</v>
      </c>
      <c r="B4521" s="93">
        <v>35654</v>
      </c>
      <c r="C4521" s="48">
        <v>94.218697000000006</v>
      </c>
      <c r="D4521" s="48">
        <v>94.546798999999993</v>
      </c>
      <c r="E4521" s="48">
        <v>92.468697000000006</v>
      </c>
      <c r="F4521" s="48">
        <v>92.5625</v>
      </c>
      <c r="G4521" s="49">
        <v>6132500</v>
      </c>
      <c r="H4521" s="48">
        <v>67.428625999999994</v>
      </c>
      <c r="I4521" s="52">
        <f t="shared" si="510"/>
        <v>0.72846591222147195</v>
      </c>
      <c r="J4521" s="52">
        <f t="shared" ca="1" si="511"/>
        <v>1</v>
      </c>
      <c r="K4521" s="48">
        <f t="shared" si="506"/>
        <v>68.64</v>
      </c>
      <c r="L4521" s="48">
        <f t="shared" si="507"/>
        <v>68.87</v>
      </c>
      <c r="M4521" s="48">
        <f t="shared" si="508"/>
        <v>67.36</v>
      </c>
      <c r="N4521" s="48">
        <f t="shared" si="509"/>
        <v>67.430000000000007</v>
      </c>
      <c r="O4521" s="49">
        <f t="shared" ca="1" si="512"/>
        <v>6132500</v>
      </c>
    </row>
    <row r="4522" spans="1:15" x14ac:dyDescent="0.25">
      <c r="A4522">
        <v>4507</v>
      </c>
      <c r="B4522" s="93">
        <v>35653</v>
      </c>
      <c r="C4522" s="48">
        <v>93.75</v>
      </c>
      <c r="D4522" s="48">
        <v>94.281197000000006</v>
      </c>
      <c r="E4522" s="48">
        <v>92.625</v>
      </c>
      <c r="F4522" s="48">
        <v>94.0625</v>
      </c>
      <c r="G4522" s="49">
        <v>6355900</v>
      </c>
      <c r="H4522" s="48">
        <v>68.521325000000004</v>
      </c>
      <c r="I4522" s="52">
        <f t="shared" si="510"/>
        <v>0.72846591362126245</v>
      </c>
      <c r="J4522" s="52">
        <f t="shared" ca="1" si="511"/>
        <v>1</v>
      </c>
      <c r="K4522" s="48">
        <f t="shared" si="506"/>
        <v>68.290000000000006</v>
      </c>
      <c r="L4522" s="48">
        <f t="shared" si="507"/>
        <v>68.680000000000007</v>
      </c>
      <c r="M4522" s="48">
        <f t="shared" si="508"/>
        <v>67.47</v>
      </c>
      <c r="N4522" s="48">
        <f t="shared" si="509"/>
        <v>68.52</v>
      </c>
      <c r="O4522" s="49">
        <f t="shared" ca="1" si="512"/>
        <v>6355900</v>
      </c>
    </row>
    <row r="4523" spans="1:15" x14ac:dyDescent="0.25">
      <c r="A4523">
        <v>4508</v>
      </c>
      <c r="B4523" s="93">
        <v>35650</v>
      </c>
      <c r="C4523" s="48">
        <v>94.3125</v>
      </c>
      <c r="D4523" s="48">
        <v>94.75</v>
      </c>
      <c r="E4523" s="48">
        <v>92.406197000000006</v>
      </c>
      <c r="F4523" s="48">
        <v>93.375</v>
      </c>
      <c r="G4523" s="49">
        <v>7113100</v>
      </c>
      <c r="H4523" s="48">
        <v>68.020505</v>
      </c>
      <c r="I4523" s="52">
        <f t="shared" si="510"/>
        <v>0.72846591700133867</v>
      </c>
      <c r="J4523" s="52">
        <f t="shared" ca="1" si="511"/>
        <v>1</v>
      </c>
      <c r="K4523" s="48">
        <f t="shared" si="506"/>
        <v>68.7</v>
      </c>
      <c r="L4523" s="48">
        <f t="shared" si="507"/>
        <v>69.02</v>
      </c>
      <c r="M4523" s="48">
        <f t="shared" si="508"/>
        <v>67.31</v>
      </c>
      <c r="N4523" s="48">
        <f t="shared" si="509"/>
        <v>68.02</v>
      </c>
      <c r="O4523" s="49">
        <f t="shared" ca="1" si="512"/>
        <v>7113100</v>
      </c>
    </row>
    <row r="4524" spans="1:15" x14ac:dyDescent="0.25">
      <c r="A4524">
        <v>4509</v>
      </c>
      <c r="B4524" s="93">
        <v>35649</v>
      </c>
      <c r="C4524" s="48">
        <v>96.5</v>
      </c>
      <c r="D4524" s="48">
        <v>96.625</v>
      </c>
      <c r="E4524" s="48">
        <v>95.125</v>
      </c>
      <c r="F4524" s="48">
        <v>95.3125</v>
      </c>
      <c r="G4524" s="49">
        <v>3641900</v>
      </c>
      <c r="H4524" s="48">
        <v>69.431906999999995</v>
      </c>
      <c r="I4524" s="52">
        <f t="shared" si="510"/>
        <v>0.72846590950819667</v>
      </c>
      <c r="J4524" s="52">
        <f t="shared" ca="1" si="511"/>
        <v>1</v>
      </c>
      <c r="K4524" s="48">
        <f t="shared" si="506"/>
        <v>70.3</v>
      </c>
      <c r="L4524" s="48">
        <f t="shared" si="507"/>
        <v>70.39</v>
      </c>
      <c r="M4524" s="48">
        <f t="shared" si="508"/>
        <v>69.3</v>
      </c>
      <c r="N4524" s="48">
        <f t="shared" si="509"/>
        <v>69.430000000000007</v>
      </c>
      <c r="O4524" s="49">
        <f t="shared" ca="1" si="512"/>
        <v>3641900</v>
      </c>
    </row>
    <row r="4525" spans="1:15" x14ac:dyDescent="0.25">
      <c r="A4525">
        <v>4510</v>
      </c>
      <c r="B4525" s="93">
        <v>35648</v>
      </c>
      <c r="C4525" s="48">
        <v>95.4375</v>
      </c>
      <c r="D4525" s="48">
        <v>96.531197000000006</v>
      </c>
      <c r="E4525" s="48">
        <v>95.0625</v>
      </c>
      <c r="F4525" s="48">
        <v>96.031197000000006</v>
      </c>
      <c r="G4525" s="49">
        <v>2478200</v>
      </c>
      <c r="H4525" s="48">
        <v>69.955453000000006</v>
      </c>
      <c r="I4525" s="52">
        <f t="shared" si="510"/>
        <v>0.72846590676152878</v>
      </c>
      <c r="J4525" s="52">
        <f t="shared" ca="1" si="511"/>
        <v>1</v>
      </c>
      <c r="K4525" s="48">
        <f t="shared" si="506"/>
        <v>69.52</v>
      </c>
      <c r="L4525" s="48">
        <f t="shared" si="507"/>
        <v>70.319999999999993</v>
      </c>
      <c r="M4525" s="48">
        <f t="shared" si="508"/>
        <v>69.25</v>
      </c>
      <c r="N4525" s="48">
        <f t="shared" si="509"/>
        <v>69.959999999999994</v>
      </c>
      <c r="O4525" s="49">
        <f t="shared" ca="1" si="512"/>
        <v>2478200</v>
      </c>
    </row>
    <row r="4526" spans="1:15" x14ac:dyDescent="0.25">
      <c r="A4526">
        <v>4511</v>
      </c>
      <c r="B4526" s="93">
        <v>35647</v>
      </c>
      <c r="C4526" s="48">
        <v>95.093697000000006</v>
      </c>
      <c r="D4526" s="48">
        <v>95.6875</v>
      </c>
      <c r="E4526" s="48">
        <v>94.906197000000006</v>
      </c>
      <c r="F4526" s="48">
        <v>95.25</v>
      </c>
      <c r="G4526" s="49">
        <v>1466700</v>
      </c>
      <c r="H4526" s="48">
        <v>69.386377999999993</v>
      </c>
      <c r="I4526" s="52">
        <f t="shared" si="510"/>
        <v>0.72846591076115474</v>
      </c>
      <c r="J4526" s="52">
        <f t="shared" ca="1" si="511"/>
        <v>1</v>
      </c>
      <c r="K4526" s="48">
        <f t="shared" si="506"/>
        <v>69.27</v>
      </c>
      <c r="L4526" s="48">
        <f t="shared" si="507"/>
        <v>69.709999999999994</v>
      </c>
      <c r="M4526" s="48">
        <f t="shared" si="508"/>
        <v>69.14</v>
      </c>
      <c r="N4526" s="48">
        <f t="shared" si="509"/>
        <v>69.39</v>
      </c>
      <c r="O4526" s="49">
        <f t="shared" ca="1" si="512"/>
        <v>1466700</v>
      </c>
    </row>
    <row r="4527" spans="1:15" x14ac:dyDescent="0.25">
      <c r="A4527">
        <v>4512</v>
      </c>
      <c r="B4527" s="93">
        <v>35646</v>
      </c>
      <c r="C4527" s="48">
        <v>94.781197000000006</v>
      </c>
      <c r="D4527" s="48">
        <v>95.546798999999993</v>
      </c>
      <c r="E4527" s="48">
        <v>94.406197000000006</v>
      </c>
      <c r="F4527" s="48">
        <v>95.1875</v>
      </c>
      <c r="G4527" s="49">
        <v>2339500</v>
      </c>
      <c r="H4527" s="48">
        <v>69.340849000000006</v>
      </c>
      <c r="I4527" s="52">
        <f t="shared" si="510"/>
        <v>0.72846591201575839</v>
      </c>
      <c r="J4527" s="52">
        <f t="shared" ca="1" si="511"/>
        <v>1</v>
      </c>
      <c r="K4527" s="48">
        <f t="shared" si="506"/>
        <v>69.040000000000006</v>
      </c>
      <c r="L4527" s="48">
        <f t="shared" si="507"/>
        <v>69.599999999999994</v>
      </c>
      <c r="M4527" s="48">
        <f t="shared" si="508"/>
        <v>68.77</v>
      </c>
      <c r="N4527" s="48">
        <f t="shared" si="509"/>
        <v>69.34</v>
      </c>
      <c r="O4527" s="49">
        <f t="shared" ca="1" si="512"/>
        <v>2339500</v>
      </c>
    </row>
    <row r="4528" spans="1:15" x14ac:dyDescent="0.25">
      <c r="A4528">
        <v>4513</v>
      </c>
      <c r="B4528" s="93">
        <v>35643</v>
      </c>
      <c r="C4528" s="48">
        <v>95.5</v>
      </c>
      <c r="D4528" s="48">
        <v>95.718697000000006</v>
      </c>
      <c r="E4528" s="48">
        <v>93.8125</v>
      </c>
      <c r="F4528" s="48">
        <v>94.9375</v>
      </c>
      <c r="G4528" s="49">
        <v>7077700</v>
      </c>
      <c r="H4528" s="48">
        <v>69.158732999999998</v>
      </c>
      <c r="I4528" s="52">
        <f t="shared" si="510"/>
        <v>0.72846591705069119</v>
      </c>
      <c r="J4528" s="52">
        <f t="shared" ca="1" si="511"/>
        <v>1</v>
      </c>
      <c r="K4528" s="48">
        <f t="shared" si="506"/>
        <v>69.569999999999993</v>
      </c>
      <c r="L4528" s="48">
        <f t="shared" si="507"/>
        <v>69.73</v>
      </c>
      <c r="M4528" s="48">
        <f t="shared" si="508"/>
        <v>68.34</v>
      </c>
      <c r="N4528" s="48">
        <f t="shared" si="509"/>
        <v>69.16</v>
      </c>
      <c r="O4528" s="49">
        <f t="shared" ca="1" si="512"/>
        <v>7077700</v>
      </c>
    </row>
    <row r="4529" spans="1:15" x14ac:dyDescent="0.25">
      <c r="A4529">
        <v>4514</v>
      </c>
      <c r="B4529" s="93">
        <v>35642</v>
      </c>
      <c r="C4529" s="48">
        <v>95.406197000000006</v>
      </c>
      <c r="D4529" s="48">
        <v>96.031197000000006</v>
      </c>
      <c r="E4529" s="48">
        <v>95.031197000000006</v>
      </c>
      <c r="F4529" s="48">
        <v>95.3125</v>
      </c>
      <c r="G4529" s="49">
        <v>2138700</v>
      </c>
      <c r="H4529" s="48">
        <v>69.431906999999995</v>
      </c>
      <c r="I4529" s="52">
        <f t="shared" si="510"/>
        <v>0.72846590950819667</v>
      </c>
      <c r="J4529" s="52">
        <f t="shared" ca="1" si="511"/>
        <v>1</v>
      </c>
      <c r="K4529" s="48">
        <f t="shared" si="506"/>
        <v>69.5</v>
      </c>
      <c r="L4529" s="48">
        <f t="shared" si="507"/>
        <v>69.959999999999994</v>
      </c>
      <c r="M4529" s="48">
        <f t="shared" si="508"/>
        <v>69.23</v>
      </c>
      <c r="N4529" s="48">
        <f t="shared" si="509"/>
        <v>69.430000000000007</v>
      </c>
      <c r="O4529" s="49">
        <f t="shared" ca="1" si="512"/>
        <v>2138700</v>
      </c>
    </row>
    <row r="4530" spans="1:15" x14ac:dyDescent="0.25">
      <c r="A4530">
        <v>4515</v>
      </c>
      <c r="B4530" s="93">
        <v>35641</v>
      </c>
      <c r="C4530" s="48">
        <v>94.5</v>
      </c>
      <c r="D4530" s="48">
        <v>95.625</v>
      </c>
      <c r="E4530" s="48">
        <v>94.406197000000006</v>
      </c>
      <c r="F4530" s="48">
        <v>95.406197000000006</v>
      </c>
      <c r="G4530" s="49">
        <v>4839800</v>
      </c>
      <c r="H4530" s="48">
        <v>69.500162000000003</v>
      </c>
      <c r="I4530" s="52">
        <f t="shared" si="510"/>
        <v>0.72846590877110429</v>
      </c>
      <c r="J4530" s="52">
        <f t="shared" ca="1" si="511"/>
        <v>1</v>
      </c>
      <c r="K4530" s="48">
        <f t="shared" si="506"/>
        <v>68.84</v>
      </c>
      <c r="L4530" s="48">
        <f t="shared" si="507"/>
        <v>69.66</v>
      </c>
      <c r="M4530" s="48">
        <f t="shared" si="508"/>
        <v>68.77</v>
      </c>
      <c r="N4530" s="48">
        <f t="shared" si="509"/>
        <v>69.5</v>
      </c>
      <c r="O4530" s="49">
        <f t="shared" ca="1" si="512"/>
        <v>4839800</v>
      </c>
    </row>
    <row r="4531" spans="1:15" x14ac:dyDescent="0.25">
      <c r="A4531">
        <v>4516</v>
      </c>
      <c r="B4531" s="93">
        <v>35640</v>
      </c>
      <c r="C4531" s="48">
        <v>93.625</v>
      </c>
      <c r="D4531" s="48">
        <v>94.468697000000006</v>
      </c>
      <c r="E4531" s="48">
        <v>93.421798999999993</v>
      </c>
      <c r="F4531" s="48">
        <v>94.281197000000006</v>
      </c>
      <c r="G4531" s="49">
        <v>2737100</v>
      </c>
      <c r="H4531" s="48">
        <v>68.680638000000002</v>
      </c>
      <c r="I4531" s="52">
        <f t="shared" si="510"/>
        <v>0.72846591033416763</v>
      </c>
      <c r="J4531" s="52">
        <f t="shared" ca="1" si="511"/>
        <v>1</v>
      </c>
      <c r="K4531" s="48">
        <f t="shared" si="506"/>
        <v>68.2</v>
      </c>
      <c r="L4531" s="48">
        <f t="shared" si="507"/>
        <v>68.819999999999993</v>
      </c>
      <c r="M4531" s="48">
        <f t="shared" si="508"/>
        <v>68.05</v>
      </c>
      <c r="N4531" s="48">
        <f t="shared" si="509"/>
        <v>68.680000000000007</v>
      </c>
      <c r="O4531" s="49">
        <f t="shared" ca="1" si="512"/>
        <v>2737100</v>
      </c>
    </row>
    <row r="4532" spans="1:15" x14ac:dyDescent="0.25">
      <c r="A4532">
        <v>4517</v>
      </c>
      <c r="B4532" s="93">
        <v>35639</v>
      </c>
      <c r="C4532" s="48">
        <v>94.25</v>
      </c>
      <c r="D4532" s="48">
        <v>94.5625</v>
      </c>
      <c r="E4532" s="48">
        <v>93.5</v>
      </c>
      <c r="F4532" s="48">
        <v>93.968697000000006</v>
      </c>
      <c r="G4532" s="49">
        <v>2794700</v>
      </c>
      <c r="H4532" s="48">
        <v>68.452993000000006</v>
      </c>
      <c r="I4532" s="52">
        <f t="shared" si="510"/>
        <v>0.72846591668712835</v>
      </c>
      <c r="J4532" s="52">
        <f t="shared" ca="1" si="511"/>
        <v>1</v>
      </c>
      <c r="K4532" s="48">
        <f t="shared" si="506"/>
        <v>68.66</v>
      </c>
      <c r="L4532" s="48">
        <f t="shared" si="507"/>
        <v>68.89</v>
      </c>
      <c r="M4532" s="48">
        <f t="shared" si="508"/>
        <v>68.11</v>
      </c>
      <c r="N4532" s="48">
        <f t="shared" si="509"/>
        <v>68.45</v>
      </c>
      <c r="O4532" s="49">
        <f t="shared" ca="1" si="512"/>
        <v>2794700</v>
      </c>
    </row>
    <row r="4533" spans="1:15" x14ac:dyDescent="0.25">
      <c r="A4533">
        <v>4518</v>
      </c>
      <c r="B4533" s="93">
        <v>35636</v>
      </c>
      <c r="C4533" s="48">
        <v>94.5625</v>
      </c>
      <c r="D4533" s="48">
        <v>94.8125</v>
      </c>
      <c r="E4533" s="48">
        <v>93.625</v>
      </c>
      <c r="F4533" s="48">
        <v>94.031197000000006</v>
      </c>
      <c r="G4533" s="49">
        <v>2364800</v>
      </c>
      <c r="H4533" s="48">
        <v>68.498521999999994</v>
      </c>
      <c r="I4533" s="52">
        <f t="shared" si="510"/>
        <v>0.72846591541315797</v>
      </c>
      <c r="J4533" s="52">
        <f t="shared" ca="1" si="511"/>
        <v>1</v>
      </c>
      <c r="K4533" s="48">
        <f t="shared" si="506"/>
        <v>68.89</v>
      </c>
      <c r="L4533" s="48">
        <f t="shared" si="507"/>
        <v>69.069999999999993</v>
      </c>
      <c r="M4533" s="48">
        <f t="shared" si="508"/>
        <v>68.2</v>
      </c>
      <c r="N4533" s="48">
        <f t="shared" si="509"/>
        <v>68.5</v>
      </c>
      <c r="O4533" s="49">
        <f t="shared" ca="1" si="512"/>
        <v>2364800</v>
      </c>
    </row>
    <row r="4534" spans="1:15" x14ac:dyDescent="0.25">
      <c r="A4534">
        <v>4519</v>
      </c>
      <c r="B4534" s="93">
        <v>35635</v>
      </c>
      <c r="C4534" s="48">
        <v>93.9375</v>
      </c>
      <c r="D4534" s="48">
        <v>94.265602000000001</v>
      </c>
      <c r="E4534" s="48">
        <v>92.6875</v>
      </c>
      <c r="F4534" s="48">
        <v>94.093697000000006</v>
      </c>
      <c r="G4534" s="49">
        <v>4152700</v>
      </c>
      <c r="H4534" s="48">
        <v>68.544050999999996</v>
      </c>
      <c r="I4534" s="52">
        <f t="shared" si="510"/>
        <v>0.72846591414088013</v>
      </c>
      <c r="J4534" s="52">
        <f t="shared" ca="1" si="511"/>
        <v>1</v>
      </c>
      <c r="K4534" s="48">
        <f t="shared" si="506"/>
        <v>68.430000000000007</v>
      </c>
      <c r="L4534" s="48">
        <f t="shared" si="507"/>
        <v>68.67</v>
      </c>
      <c r="M4534" s="48">
        <f t="shared" si="508"/>
        <v>67.52</v>
      </c>
      <c r="N4534" s="48">
        <f t="shared" si="509"/>
        <v>68.540000000000006</v>
      </c>
      <c r="O4534" s="49">
        <f t="shared" ca="1" si="512"/>
        <v>4152700</v>
      </c>
    </row>
    <row r="4535" spans="1:15" x14ac:dyDescent="0.25">
      <c r="A4535">
        <v>4520</v>
      </c>
      <c r="B4535" s="93">
        <v>35634</v>
      </c>
      <c r="C4535" s="48">
        <v>93.9375</v>
      </c>
      <c r="D4535" s="48">
        <v>94.484298999999993</v>
      </c>
      <c r="E4535" s="48">
        <v>93.531197000000006</v>
      </c>
      <c r="F4535" s="48">
        <v>93.656197000000006</v>
      </c>
      <c r="G4535" s="49">
        <v>3204300</v>
      </c>
      <c r="H4535" s="48">
        <v>68.225346999999999</v>
      </c>
      <c r="I4535" s="52">
        <f t="shared" si="510"/>
        <v>0.72846591240513425</v>
      </c>
      <c r="J4535" s="52">
        <f t="shared" ca="1" si="511"/>
        <v>1</v>
      </c>
      <c r="K4535" s="48">
        <f t="shared" si="506"/>
        <v>68.430000000000007</v>
      </c>
      <c r="L4535" s="48">
        <f t="shared" si="507"/>
        <v>68.83</v>
      </c>
      <c r="M4535" s="48">
        <f t="shared" si="508"/>
        <v>68.13</v>
      </c>
      <c r="N4535" s="48">
        <f t="shared" si="509"/>
        <v>68.23</v>
      </c>
      <c r="O4535" s="49">
        <f t="shared" ca="1" si="512"/>
        <v>3204300</v>
      </c>
    </row>
    <row r="4536" spans="1:15" x14ac:dyDescent="0.25">
      <c r="A4536">
        <v>4521</v>
      </c>
      <c r="B4536" s="93">
        <v>35633</v>
      </c>
      <c r="C4536" s="48">
        <v>91.6875</v>
      </c>
      <c r="D4536" s="48">
        <v>93.796798999999993</v>
      </c>
      <c r="E4536" s="48">
        <v>91.625</v>
      </c>
      <c r="F4536" s="48">
        <v>93.734298999999993</v>
      </c>
      <c r="G4536" s="49">
        <v>4243400</v>
      </c>
      <c r="H4536" s="48">
        <v>68.282241999999997</v>
      </c>
      <c r="I4536" s="52">
        <f t="shared" si="510"/>
        <v>0.72846591619573542</v>
      </c>
      <c r="J4536" s="52">
        <f t="shared" ca="1" si="511"/>
        <v>1</v>
      </c>
      <c r="K4536" s="48">
        <f t="shared" si="506"/>
        <v>66.790000000000006</v>
      </c>
      <c r="L4536" s="48">
        <f t="shared" si="507"/>
        <v>68.33</v>
      </c>
      <c r="M4536" s="48">
        <f t="shared" si="508"/>
        <v>66.75</v>
      </c>
      <c r="N4536" s="48">
        <f t="shared" si="509"/>
        <v>68.28</v>
      </c>
      <c r="O4536" s="49">
        <f t="shared" ca="1" si="512"/>
        <v>4243400</v>
      </c>
    </row>
    <row r="4537" spans="1:15" x14ac:dyDescent="0.25">
      <c r="A4537">
        <v>4522</v>
      </c>
      <c r="B4537" s="93">
        <v>35632</v>
      </c>
      <c r="C4537" s="48">
        <v>91.281197000000006</v>
      </c>
      <c r="D4537" s="48">
        <v>91.593697000000006</v>
      </c>
      <c r="E4537" s="48">
        <v>90.6875</v>
      </c>
      <c r="F4537" s="48">
        <v>91.3125</v>
      </c>
      <c r="G4537" s="49">
        <v>3810300</v>
      </c>
      <c r="H4537" s="48">
        <v>66.518044000000003</v>
      </c>
      <c r="I4537" s="52">
        <f t="shared" si="510"/>
        <v>0.72846591649555104</v>
      </c>
      <c r="J4537" s="52">
        <f t="shared" ca="1" si="511"/>
        <v>1</v>
      </c>
      <c r="K4537" s="48">
        <f t="shared" si="506"/>
        <v>66.5</v>
      </c>
      <c r="L4537" s="48">
        <f t="shared" si="507"/>
        <v>66.72</v>
      </c>
      <c r="M4537" s="48">
        <f t="shared" si="508"/>
        <v>66.06</v>
      </c>
      <c r="N4537" s="48">
        <f t="shared" si="509"/>
        <v>66.52</v>
      </c>
      <c r="O4537" s="49">
        <f t="shared" ca="1" si="512"/>
        <v>3810300</v>
      </c>
    </row>
    <row r="4538" spans="1:15" x14ac:dyDescent="0.25">
      <c r="A4538">
        <v>4523</v>
      </c>
      <c r="B4538" s="93">
        <v>35629</v>
      </c>
      <c r="C4538" s="48">
        <v>93.015602000000001</v>
      </c>
      <c r="D4538" s="48">
        <v>93.218697000000006</v>
      </c>
      <c r="E4538" s="48">
        <v>91.0625</v>
      </c>
      <c r="F4538" s="48">
        <v>91.296798999999993</v>
      </c>
      <c r="G4538" s="49">
        <v>3961900</v>
      </c>
      <c r="H4538" s="48">
        <v>66.506606000000005</v>
      </c>
      <c r="I4538" s="52">
        <f t="shared" si="510"/>
        <v>0.72846591258911508</v>
      </c>
      <c r="J4538" s="52">
        <f t="shared" ca="1" si="511"/>
        <v>1</v>
      </c>
      <c r="K4538" s="48">
        <f t="shared" si="506"/>
        <v>67.760000000000005</v>
      </c>
      <c r="L4538" s="48">
        <f t="shared" si="507"/>
        <v>67.91</v>
      </c>
      <c r="M4538" s="48">
        <f t="shared" si="508"/>
        <v>66.34</v>
      </c>
      <c r="N4538" s="48">
        <f t="shared" si="509"/>
        <v>66.510000000000005</v>
      </c>
      <c r="O4538" s="49">
        <f t="shared" ca="1" si="512"/>
        <v>3961900</v>
      </c>
    </row>
    <row r="4539" spans="1:15" x14ac:dyDescent="0.25">
      <c r="A4539">
        <v>4524</v>
      </c>
      <c r="B4539" s="93">
        <v>35628</v>
      </c>
      <c r="C4539" s="48">
        <v>93.625</v>
      </c>
      <c r="D4539" s="48">
        <v>93.8125</v>
      </c>
      <c r="E4539" s="48">
        <v>92.781197000000006</v>
      </c>
      <c r="F4539" s="48">
        <v>93.281197000000006</v>
      </c>
      <c r="G4539" s="49">
        <v>1794800</v>
      </c>
      <c r="H4539" s="48">
        <v>67.952172000000004</v>
      </c>
      <c r="I4539" s="52">
        <f t="shared" si="510"/>
        <v>0.72846590937292544</v>
      </c>
      <c r="J4539" s="52">
        <f t="shared" ca="1" si="511"/>
        <v>1</v>
      </c>
      <c r="K4539" s="48">
        <f t="shared" si="506"/>
        <v>68.2</v>
      </c>
      <c r="L4539" s="48">
        <f t="shared" si="507"/>
        <v>68.34</v>
      </c>
      <c r="M4539" s="48">
        <f t="shared" si="508"/>
        <v>67.59</v>
      </c>
      <c r="N4539" s="48">
        <f t="shared" si="509"/>
        <v>67.95</v>
      </c>
      <c r="O4539" s="49">
        <f t="shared" ca="1" si="512"/>
        <v>1794800</v>
      </c>
    </row>
    <row r="4540" spans="1:15" x14ac:dyDescent="0.25">
      <c r="A4540">
        <v>4525</v>
      </c>
      <c r="B4540" s="93">
        <v>35627</v>
      </c>
      <c r="C4540" s="48">
        <v>93.125</v>
      </c>
      <c r="D4540" s="48">
        <v>94.093697000000006</v>
      </c>
      <c r="E4540" s="48">
        <v>92.890602000000001</v>
      </c>
      <c r="F4540" s="48">
        <v>93.75</v>
      </c>
      <c r="G4540" s="49">
        <v>2621300</v>
      </c>
      <c r="H4540" s="48">
        <v>68.293679999999995</v>
      </c>
      <c r="I4540" s="52">
        <f t="shared" si="510"/>
        <v>0.72846591999999999</v>
      </c>
      <c r="J4540" s="52">
        <f t="shared" ca="1" si="511"/>
        <v>1</v>
      </c>
      <c r="K4540" s="48">
        <f t="shared" si="506"/>
        <v>67.84</v>
      </c>
      <c r="L4540" s="48">
        <f t="shared" si="507"/>
        <v>68.540000000000006</v>
      </c>
      <c r="M4540" s="48">
        <f t="shared" si="508"/>
        <v>67.67</v>
      </c>
      <c r="N4540" s="48">
        <f t="shared" si="509"/>
        <v>68.290000000000006</v>
      </c>
      <c r="O4540" s="49">
        <f t="shared" ca="1" si="512"/>
        <v>2621300</v>
      </c>
    </row>
    <row r="4541" spans="1:15" x14ac:dyDescent="0.25">
      <c r="A4541">
        <v>4526</v>
      </c>
      <c r="B4541" s="93">
        <v>35626</v>
      </c>
      <c r="C4541" s="48">
        <v>92.3125</v>
      </c>
      <c r="D4541" s="48">
        <v>92.765602000000001</v>
      </c>
      <c r="E4541" s="48">
        <v>91.468697000000006</v>
      </c>
      <c r="F4541" s="48">
        <v>92.531197000000006</v>
      </c>
      <c r="G4541" s="49">
        <v>2983100</v>
      </c>
      <c r="H4541" s="48">
        <v>67.405822999999998</v>
      </c>
      <c r="I4541" s="52">
        <f t="shared" si="510"/>
        <v>0.72846591404194194</v>
      </c>
      <c r="J4541" s="52">
        <f t="shared" ca="1" si="511"/>
        <v>1</v>
      </c>
      <c r="K4541" s="48">
        <f t="shared" si="506"/>
        <v>67.25</v>
      </c>
      <c r="L4541" s="48">
        <f t="shared" si="507"/>
        <v>67.58</v>
      </c>
      <c r="M4541" s="48">
        <f t="shared" si="508"/>
        <v>66.63</v>
      </c>
      <c r="N4541" s="48">
        <f t="shared" si="509"/>
        <v>67.41</v>
      </c>
      <c r="O4541" s="49">
        <f t="shared" ca="1" si="512"/>
        <v>2983100</v>
      </c>
    </row>
    <row r="4542" spans="1:15" x14ac:dyDescent="0.25">
      <c r="A4542">
        <v>4527</v>
      </c>
      <c r="B4542" s="93">
        <v>35625</v>
      </c>
      <c r="C4542" s="48">
        <v>91.890602000000001</v>
      </c>
      <c r="D4542" s="48">
        <v>92.3125</v>
      </c>
      <c r="E4542" s="48">
        <v>91.218697000000006</v>
      </c>
      <c r="F4542" s="48">
        <v>92.0625</v>
      </c>
      <c r="G4542" s="49">
        <v>3186400</v>
      </c>
      <c r="H4542" s="48">
        <v>67.064392999999995</v>
      </c>
      <c r="I4542" s="52">
        <f t="shared" si="510"/>
        <v>0.72846591174473863</v>
      </c>
      <c r="J4542" s="52">
        <f t="shared" ca="1" si="511"/>
        <v>1</v>
      </c>
      <c r="K4542" s="48">
        <f t="shared" si="506"/>
        <v>66.94</v>
      </c>
      <c r="L4542" s="48">
        <f t="shared" si="507"/>
        <v>67.25</v>
      </c>
      <c r="M4542" s="48">
        <f t="shared" si="508"/>
        <v>66.45</v>
      </c>
      <c r="N4542" s="48">
        <f t="shared" si="509"/>
        <v>67.06</v>
      </c>
      <c r="O4542" s="49">
        <f t="shared" ca="1" si="512"/>
        <v>3186400</v>
      </c>
    </row>
    <row r="4543" spans="1:15" x14ac:dyDescent="0.25">
      <c r="A4543">
        <v>4528</v>
      </c>
      <c r="B4543" s="93">
        <v>35622</v>
      </c>
      <c r="C4543" s="48">
        <v>91.593697000000006</v>
      </c>
      <c r="D4543" s="48">
        <v>92.1875</v>
      </c>
      <c r="E4543" s="48">
        <v>91.375</v>
      </c>
      <c r="F4543" s="48">
        <v>91.781197000000006</v>
      </c>
      <c r="G4543" s="49">
        <v>2258900</v>
      </c>
      <c r="H4543" s="48">
        <v>66.859472999999994</v>
      </c>
      <c r="I4543" s="52">
        <f t="shared" si="510"/>
        <v>0.72846590789178733</v>
      </c>
      <c r="J4543" s="52">
        <f t="shared" ca="1" si="511"/>
        <v>1</v>
      </c>
      <c r="K4543" s="48">
        <f t="shared" si="506"/>
        <v>66.72</v>
      </c>
      <c r="L4543" s="48">
        <f t="shared" si="507"/>
        <v>67.16</v>
      </c>
      <c r="M4543" s="48">
        <f t="shared" si="508"/>
        <v>66.56</v>
      </c>
      <c r="N4543" s="48">
        <f t="shared" si="509"/>
        <v>66.86</v>
      </c>
      <c r="O4543" s="49">
        <f t="shared" ca="1" si="512"/>
        <v>2258900</v>
      </c>
    </row>
    <row r="4544" spans="1:15" x14ac:dyDescent="0.25">
      <c r="A4544">
        <v>4529</v>
      </c>
      <c r="B4544" s="93">
        <v>35621</v>
      </c>
      <c r="C4544" s="48">
        <v>91.125</v>
      </c>
      <c r="D4544" s="48">
        <v>91.843697000000006</v>
      </c>
      <c r="E4544" s="48">
        <v>90.484298999999993</v>
      </c>
      <c r="F4544" s="48">
        <v>91.468697000000006</v>
      </c>
      <c r="G4544" s="49">
        <v>2072200</v>
      </c>
      <c r="H4544" s="48">
        <v>66.631827999999999</v>
      </c>
      <c r="I4544" s="52">
        <f t="shared" si="510"/>
        <v>0.72846591441004127</v>
      </c>
      <c r="J4544" s="52">
        <f t="shared" ca="1" si="511"/>
        <v>1</v>
      </c>
      <c r="K4544" s="48">
        <f t="shared" si="506"/>
        <v>66.38</v>
      </c>
      <c r="L4544" s="48">
        <f t="shared" si="507"/>
        <v>66.91</v>
      </c>
      <c r="M4544" s="48">
        <f t="shared" si="508"/>
        <v>65.91</v>
      </c>
      <c r="N4544" s="48">
        <f t="shared" si="509"/>
        <v>66.63</v>
      </c>
      <c r="O4544" s="49">
        <f t="shared" ca="1" si="512"/>
        <v>2072200</v>
      </c>
    </row>
    <row r="4545" spans="1:15" x14ac:dyDescent="0.25">
      <c r="A4545">
        <v>4530</v>
      </c>
      <c r="B4545" s="93">
        <v>35620</v>
      </c>
      <c r="C4545" s="48">
        <v>92.3125</v>
      </c>
      <c r="D4545" s="48">
        <v>92.375</v>
      </c>
      <c r="E4545" s="48">
        <v>90.031197000000006</v>
      </c>
      <c r="F4545" s="48">
        <v>91.0625</v>
      </c>
      <c r="G4545" s="49">
        <v>5390300</v>
      </c>
      <c r="H4545" s="48">
        <v>66.335926999999998</v>
      </c>
      <c r="I4545" s="52">
        <f t="shared" si="510"/>
        <v>0.72846591077556622</v>
      </c>
      <c r="J4545" s="52">
        <f t="shared" ca="1" si="511"/>
        <v>1</v>
      </c>
      <c r="K4545" s="48">
        <f t="shared" si="506"/>
        <v>67.25</v>
      </c>
      <c r="L4545" s="48">
        <f t="shared" si="507"/>
        <v>67.290000000000006</v>
      </c>
      <c r="M4545" s="48">
        <f t="shared" si="508"/>
        <v>65.58</v>
      </c>
      <c r="N4545" s="48">
        <f t="shared" si="509"/>
        <v>66.34</v>
      </c>
      <c r="O4545" s="49">
        <f t="shared" ca="1" si="512"/>
        <v>5390300</v>
      </c>
    </row>
    <row r="4546" spans="1:15" x14ac:dyDescent="0.25">
      <c r="A4546">
        <v>4531</v>
      </c>
      <c r="B4546" s="93">
        <v>35619</v>
      </c>
      <c r="C4546" s="48">
        <v>91.25</v>
      </c>
      <c r="D4546" s="48">
        <v>92.1875</v>
      </c>
      <c r="E4546" s="48">
        <v>91.1875</v>
      </c>
      <c r="F4546" s="48">
        <v>92.078102000000001</v>
      </c>
      <c r="G4546" s="49">
        <v>3396500</v>
      </c>
      <c r="H4546" s="48">
        <v>67.075759000000005</v>
      </c>
      <c r="I4546" s="52">
        <f t="shared" si="510"/>
        <v>0.72846591690171902</v>
      </c>
      <c r="J4546" s="52">
        <f t="shared" ca="1" si="511"/>
        <v>1</v>
      </c>
      <c r="K4546" s="48">
        <f t="shared" si="506"/>
        <v>66.47</v>
      </c>
      <c r="L4546" s="48">
        <f t="shared" si="507"/>
        <v>67.16</v>
      </c>
      <c r="M4546" s="48">
        <f t="shared" si="508"/>
        <v>66.430000000000007</v>
      </c>
      <c r="N4546" s="48">
        <f t="shared" si="509"/>
        <v>67.08</v>
      </c>
      <c r="O4546" s="49">
        <f t="shared" ca="1" si="512"/>
        <v>3396500</v>
      </c>
    </row>
    <row r="4547" spans="1:15" x14ac:dyDescent="0.25">
      <c r="A4547">
        <v>4532</v>
      </c>
      <c r="B4547" s="93">
        <v>35618</v>
      </c>
      <c r="C4547" s="48">
        <v>92.375</v>
      </c>
      <c r="D4547" s="48">
        <v>92.5</v>
      </c>
      <c r="E4547" s="48">
        <v>90.906197000000006</v>
      </c>
      <c r="F4547" s="48">
        <v>91.125</v>
      </c>
      <c r="G4547" s="49">
        <v>1158600</v>
      </c>
      <c r="H4547" s="48">
        <v>66.381456</v>
      </c>
      <c r="I4547" s="52">
        <f t="shared" si="510"/>
        <v>0.72846590946502054</v>
      </c>
      <c r="J4547" s="52">
        <f t="shared" ca="1" si="511"/>
        <v>1</v>
      </c>
      <c r="K4547" s="48">
        <f t="shared" si="506"/>
        <v>67.290000000000006</v>
      </c>
      <c r="L4547" s="48">
        <f t="shared" si="507"/>
        <v>67.38</v>
      </c>
      <c r="M4547" s="48">
        <f t="shared" si="508"/>
        <v>66.22</v>
      </c>
      <c r="N4547" s="48">
        <f t="shared" si="509"/>
        <v>66.38</v>
      </c>
      <c r="O4547" s="49">
        <f t="shared" ca="1" si="512"/>
        <v>1158600</v>
      </c>
    </row>
    <row r="4548" spans="1:15" x14ac:dyDescent="0.25">
      <c r="A4548">
        <v>4533</v>
      </c>
      <c r="B4548" s="93">
        <v>35614</v>
      </c>
      <c r="C4548" s="48">
        <v>91.875</v>
      </c>
      <c r="D4548" s="48">
        <v>92.156197000000006</v>
      </c>
      <c r="E4548" s="48">
        <v>91.468697000000006</v>
      </c>
      <c r="F4548" s="48">
        <v>92.0625</v>
      </c>
      <c r="G4548" s="49">
        <v>2539100</v>
      </c>
      <c r="H4548" s="48">
        <v>67.064392999999995</v>
      </c>
      <c r="I4548" s="52">
        <f t="shared" si="510"/>
        <v>0.72846591174473863</v>
      </c>
      <c r="J4548" s="52">
        <f t="shared" ca="1" si="511"/>
        <v>1</v>
      </c>
      <c r="K4548" s="48">
        <f t="shared" si="506"/>
        <v>66.930000000000007</v>
      </c>
      <c r="L4548" s="48">
        <f t="shared" si="507"/>
        <v>67.13</v>
      </c>
      <c r="M4548" s="48">
        <f t="shared" si="508"/>
        <v>66.63</v>
      </c>
      <c r="N4548" s="48">
        <f t="shared" si="509"/>
        <v>67.06</v>
      </c>
      <c r="O4548" s="49">
        <f t="shared" ca="1" si="512"/>
        <v>2539100</v>
      </c>
    </row>
    <row r="4549" spans="1:15" x14ac:dyDescent="0.25">
      <c r="A4549">
        <v>4534</v>
      </c>
      <c r="B4549" s="93">
        <v>35613</v>
      </c>
      <c r="C4549" s="48">
        <v>89.5625</v>
      </c>
      <c r="D4549" s="48">
        <v>90.8125</v>
      </c>
      <c r="E4549" s="48">
        <v>89.218697000000006</v>
      </c>
      <c r="F4549" s="48">
        <v>90.8125</v>
      </c>
      <c r="G4549" s="49">
        <v>1961800</v>
      </c>
      <c r="H4549" s="48">
        <v>66.153811000000005</v>
      </c>
      <c r="I4549" s="52">
        <f t="shared" si="510"/>
        <v>0.72846591603578803</v>
      </c>
      <c r="J4549" s="52">
        <f t="shared" ca="1" si="511"/>
        <v>1</v>
      </c>
      <c r="K4549" s="48">
        <f t="shared" si="506"/>
        <v>65.239999999999995</v>
      </c>
      <c r="L4549" s="48">
        <f t="shared" si="507"/>
        <v>66.150000000000006</v>
      </c>
      <c r="M4549" s="48">
        <f t="shared" si="508"/>
        <v>64.989999999999995</v>
      </c>
      <c r="N4549" s="48">
        <f t="shared" si="509"/>
        <v>66.150000000000006</v>
      </c>
      <c r="O4549" s="49">
        <f t="shared" ca="1" si="512"/>
        <v>1961800</v>
      </c>
    </row>
    <row r="4550" spans="1:15" x14ac:dyDescent="0.25">
      <c r="A4550">
        <v>4535</v>
      </c>
      <c r="B4550" s="93">
        <v>35612</v>
      </c>
      <c r="C4550" s="48">
        <v>88.5</v>
      </c>
      <c r="D4550" s="48">
        <v>89.5625</v>
      </c>
      <c r="E4550" s="48">
        <v>88.390602000000001</v>
      </c>
      <c r="F4550" s="48">
        <v>89.343697000000006</v>
      </c>
      <c r="G4550" s="49">
        <v>1749000</v>
      </c>
      <c r="H4550" s="48">
        <v>65.083838</v>
      </c>
      <c r="I4550" s="52">
        <f t="shared" si="510"/>
        <v>0.72846591517250503</v>
      </c>
      <c r="J4550" s="52">
        <f t="shared" ca="1" si="511"/>
        <v>1</v>
      </c>
      <c r="K4550" s="48">
        <f t="shared" si="506"/>
        <v>64.47</v>
      </c>
      <c r="L4550" s="48">
        <f t="shared" si="507"/>
        <v>65.239999999999995</v>
      </c>
      <c r="M4550" s="48">
        <f t="shared" si="508"/>
        <v>64.39</v>
      </c>
      <c r="N4550" s="48">
        <f t="shared" si="509"/>
        <v>65.08</v>
      </c>
      <c r="O4550" s="49">
        <f t="shared" ca="1" si="512"/>
        <v>1749000</v>
      </c>
    </row>
    <row r="4551" spans="1:15" x14ac:dyDescent="0.25">
      <c r="A4551">
        <v>4536</v>
      </c>
      <c r="B4551" s="93">
        <v>35611</v>
      </c>
      <c r="C4551" s="48">
        <v>88.906197000000006</v>
      </c>
      <c r="D4551" s="48">
        <v>89.468697000000006</v>
      </c>
      <c r="E4551" s="48">
        <v>87.875</v>
      </c>
      <c r="F4551" s="48">
        <v>88.3125</v>
      </c>
      <c r="G4551" s="49">
        <v>2384900</v>
      </c>
      <c r="H4551" s="48">
        <v>64.332645999999997</v>
      </c>
      <c r="I4551" s="52">
        <f t="shared" si="510"/>
        <v>0.7284659136588818</v>
      </c>
      <c r="J4551" s="52">
        <f t="shared" ca="1" si="511"/>
        <v>1</v>
      </c>
      <c r="K4551" s="48">
        <f t="shared" si="506"/>
        <v>64.77</v>
      </c>
      <c r="L4551" s="48">
        <f t="shared" si="507"/>
        <v>65.17</v>
      </c>
      <c r="M4551" s="48">
        <f t="shared" si="508"/>
        <v>64.010000000000005</v>
      </c>
      <c r="N4551" s="48">
        <f t="shared" si="509"/>
        <v>64.33</v>
      </c>
      <c r="O4551" s="49">
        <f t="shared" ca="1" si="512"/>
        <v>2384900</v>
      </c>
    </row>
    <row r="4552" spans="1:15" x14ac:dyDescent="0.25">
      <c r="A4552">
        <v>4537</v>
      </c>
      <c r="B4552" s="93">
        <v>35608</v>
      </c>
      <c r="C4552" s="48">
        <v>88.968697000000006</v>
      </c>
      <c r="D4552" s="48">
        <v>89.718697000000006</v>
      </c>
      <c r="E4552" s="48">
        <v>88.6875</v>
      </c>
      <c r="F4552" s="48">
        <v>88.906197000000006</v>
      </c>
      <c r="G4552" s="49">
        <v>2617900</v>
      </c>
      <c r="H4552" s="48">
        <v>64.765134000000003</v>
      </c>
      <c r="I4552" s="52">
        <f t="shared" si="510"/>
        <v>0.72846591334909983</v>
      </c>
      <c r="J4552" s="52">
        <f t="shared" ca="1" si="511"/>
        <v>1</v>
      </c>
      <c r="K4552" s="48">
        <f t="shared" si="506"/>
        <v>64.81</v>
      </c>
      <c r="L4552" s="48">
        <f t="shared" si="507"/>
        <v>65.36</v>
      </c>
      <c r="M4552" s="48">
        <f t="shared" si="508"/>
        <v>64.61</v>
      </c>
      <c r="N4552" s="48">
        <f t="shared" si="509"/>
        <v>64.77</v>
      </c>
      <c r="O4552" s="49">
        <f t="shared" ca="1" si="512"/>
        <v>2617900</v>
      </c>
    </row>
    <row r="4553" spans="1:15" x14ac:dyDescent="0.25">
      <c r="A4553">
        <v>4538</v>
      </c>
      <c r="B4553" s="93">
        <v>35607</v>
      </c>
      <c r="C4553" s="48">
        <v>88.843697000000006</v>
      </c>
      <c r="D4553" s="48">
        <v>89.625</v>
      </c>
      <c r="E4553" s="48">
        <v>87.6875</v>
      </c>
      <c r="F4553" s="48">
        <v>88.5625</v>
      </c>
      <c r="G4553" s="49">
        <v>2569900</v>
      </c>
      <c r="H4553" s="48">
        <v>64.514763000000002</v>
      </c>
      <c r="I4553" s="52">
        <f t="shared" si="510"/>
        <v>0.72846591954834161</v>
      </c>
      <c r="J4553" s="52">
        <f t="shared" ca="1" si="511"/>
        <v>1</v>
      </c>
      <c r="K4553" s="48">
        <f t="shared" si="506"/>
        <v>64.72</v>
      </c>
      <c r="L4553" s="48">
        <f t="shared" si="507"/>
        <v>65.290000000000006</v>
      </c>
      <c r="M4553" s="48">
        <f t="shared" si="508"/>
        <v>63.88</v>
      </c>
      <c r="N4553" s="48">
        <f t="shared" si="509"/>
        <v>64.510000000000005</v>
      </c>
      <c r="O4553" s="49">
        <f t="shared" ca="1" si="512"/>
        <v>2569900</v>
      </c>
    </row>
    <row r="4554" spans="1:15" x14ac:dyDescent="0.25">
      <c r="A4554">
        <v>4539</v>
      </c>
      <c r="B4554" s="93">
        <v>35606</v>
      </c>
      <c r="C4554" s="48">
        <v>89.484298999999993</v>
      </c>
      <c r="D4554" s="48">
        <v>90.25</v>
      </c>
      <c r="E4554" s="48">
        <v>87.9375</v>
      </c>
      <c r="F4554" s="48">
        <v>89</v>
      </c>
      <c r="G4554" s="49">
        <v>4708900</v>
      </c>
      <c r="H4554" s="48">
        <v>64.833466000000001</v>
      </c>
      <c r="I4554" s="52">
        <f t="shared" si="510"/>
        <v>0.72846591011235962</v>
      </c>
      <c r="J4554" s="52">
        <f t="shared" ca="1" si="511"/>
        <v>1</v>
      </c>
      <c r="K4554" s="48">
        <f t="shared" si="506"/>
        <v>65.19</v>
      </c>
      <c r="L4554" s="48">
        <f t="shared" si="507"/>
        <v>65.739999999999995</v>
      </c>
      <c r="M4554" s="48">
        <f t="shared" si="508"/>
        <v>64.06</v>
      </c>
      <c r="N4554" s="48">
        <f t="shared" si="509"/>
        <v>64.83</v>
      </c>
      <c r="O4554" s="49">
        <f t="shared" ca="1" si="512"/>
        <v>4708900</v>
      </c>
    </row>
    <row r="4555" spans="1:15" x14ac:dyDescent="0.25">
      <c r="A4555">
        <v>4540</v>
      </c>
      <c r="B4555" s="93">
        <v>35605</v>
      </c>
      <c r="C4555" s="48">
        <v>88.25</v>
      </c>
      <c r="D4555" s="48">
        <v>89.875</v>
      </c>
      <c r="E4555" s="48">
        <v>88</v>
      </c>
      <c r="F4555" s="48">
        <v>89.625</v>
      </c>
      <c r="G4555" s="49">
        <v>4895100</v>
      </c>
      <c r="H4555" s="48">
        <v>65.288758000000001</v>
      </c>
      <c r="I4555" s="52">
        <f t="shared" si="510"/>
        <v>0.72846591910739189</v>
      </c>
      <c r="J4555" s="52">
        <f t="shared" ca="1" si="511"/>
        <v>1</v>
      </c>
      <c r="K4555" s="48">
        <f t="shared" si="506"/>
        <v>64.290000000000006</v>
      </c>
      <c r="L4555" s="48">
        <f t="shared" si="507"/>
        <v>65.47</v>
      </c>
      <c r="M4555" s="48">
        <f t="shared" si="508"/>
        <v>64.11</v>
      </c>
      <c r="N4555" s="48">
        <f t="shared" si="509"/>
        <v>65.290000000000006</v>
      </c>
      <c r="O4555" s="49">
        <f t="shared" ca="1" si="512"/>
        <v>4895100</v>
      </c>
    </row>
    <row r="4556" spans="1:15" x14ac:dyDescent="0.25">
      <c r="A4556">
        <v>4541</v>
      </c>
      <c r="B4556" s="93">
        <v>35604</v>
      </c>
      <c r="C4556" s="48">
        <v>89.406197000000006</v>
      </c>
      <c r="D4556" s="48">
        <v>89.906197000000006</v>
      </c>
      <c r="E4556" s="48">
        <v>87.343697000000006</v>
      </c>
      <c r="F4556" s="48">
        <v>87.406197000000006</v>
      </c>
      <c r="G4556" s="49">
        <v>3991500</v>
      </c>
      <c r="H4556" s="48">
        <v>63.672435</v>
      </c>
      <c r="I4556" s="52">
        <f t="shared" si="510"/>
        <v>0.72846591186206167</v>
      </c>
      <c r="J4556" s="52">
        <f t="shared" ca="1" si="511"/>
        <v>1</v>
      </c>
      <c r="K4556" s="48">
        <f t="shared" si="506"/>
        <v>65.13</v>
      </c>
      <c r="L4556" s="48">
        <f t="shared" si="507"/>
        <v>65.489999999999995</v>
      </c>
      <c r="M4556" s="48">
        <f t="shared" si="508"/>
        <v>63.63</v>
      </c>
      <c r="N4556" s="48">
        <f t="shared" si="509"/>
        <v>63.67</v>
      </c>
      <c r="O4556" s="49">
        <f t="shared" ca="1" si="512"/>
        <v>3991500</v>
      </c>
    </row>
    <row r="4557" spans="1:15" x14ac:dyDescent="0.25">
      <c r="A4557">
        <v>4542</v>
      </c>
      <c r="B4557" s="93">
        <v>35601</v>
      </c>
      <c r="C4557" s="48">
        <v>89.9375</v>
      </c>
      <c r="D4557" s="48">
        <v>90.343697000000006</v>
      </c>
      <c r="E4557" s="48">
        <v>89.5</v>
      </c>
      <c r="F4557" s="48">
        <v>89.578102000000001</v>
      </c>
      <c r="G4557" s="49">
        <v>1396900</v>
      </c>
      <c r="H4557" s="48">
        <v>65.254593999999997</v>
      </c>
      <c r="I4557" s="52">
        <f t="shared" si="510"/>
        <v>0.72846591458256171</v>
      </c>
      <c r="J4557" s="52">
        <f t="shared" ca="1" si="511"/>
        <v>1</v>
      </c>
      <c r="K4557" s="48">
        <f t="shared" si="506"/>
        <v>65.52</v>
      </c>
      <c r="L4557" s="48">
        <f t="shared" si="507"/>
        <v>65.81</v>
      </c>
      <c r="M4557" s="48">
        <f t="shared" si="508"/>
        <v>65.2</v>
      </c>
      <c r="N4557" s="48">
        <f t="shared" si="509"/>
        <v>65.25</v>
      </c>
      <c r="O4557" s="49">
        <f t="shared" ca="1" si="512"/>
        <v>1396900</v>
      </c>
    </row>
    <row r="4558" spans="1:15" x14ac:dyDescent="0.25">
      <c r="A4558">
        <v>4543</v>
      </c>
      <c r="B4558" s="93">
        <v>35600</v>
      </c>
      <c r="C4558" s="48">
        <v>89.609298999999993</v>
      </c>
      <c r="D4558" s="48">
        <v>90.5</v>
      </c>
      <c r="E4558" s="48">
        <v>89.375</v>
      </c>
      <c r="F4558" s="48">
        <v>90.234298999999993</v>
      </c>
      <c r="G4558" s="49">
        <v>2029900</v>
      </c>
      <c r="H4558" s="48">
        <v>65.477649</v>
      </c>
      <c r="I4558" s="52">
        <f t="shared" si="510"/>
        <v>0.72564035766488311</v>
      </c>
      <c r="J4558" s="52">
        <f t="shared" ca="1" si="511"/>
        <v>1</v>
      </c>
      <c r="K4558" s="48">
        <f t="shared" si="506"/>
        <v>65.02</v>
      </c>
      <c r="L4558" s="48">
        <f t="shared" si="507"/>
        <v>65.67</v>
      </c>
      <c r="M4558" s="48">
        <f t="shared" si="508"/>
        <v>64.849999999999994</v>
      </c>
      <c r="N4558" s="48">
        <f t="shared" si="509"/>
        <v>65.48</v>
      </c>
      <c r="O4558" s="49">
        <f t="shared" ca="1" si="512"/>
        <v>2029900</v>
      </c>
    </row>
    <row r="4559" spans="1:15" x14ac:dyDescent="0.25">
      <c r="A4559">
        <v>4544</v>
      </c>
      <c r="B4559" s="93">
        <v>35599</v>
      </c>
      <c r="C4559" s="48">
        <v>89.125</v>
      </c>
      <c r="D4559" s="48">
        <v>89.625</v>
      </c>
      <c r="E4559" s="48">
        <v>88.968697000000006</v>
      </c>
      <c r="F4559" s="48">
        <v>89.3125</v>
      </c>
      <c r="G4559" s="49">
        <v>1971900</v>
      </c>
      <c r="H4559" s="48">
        <v>64.808753999999993</v>
      </c>
      <c r="I4559" s="52">
        <f t="shared" si="510"/>
        <v>0.72564035269419169</v>
      </c>
      <c r="J4559" s="52">
        <f t="shared" ca="1" si="511"/>
        <v>1</v>
      </c>
      <c r="K4559" s="48">
        <f t="shared" si="506"/>
        <v>64.67</v>
      </c>
      <c r="L4559" s="48">
        <f t="shared" si="507"/>
        <v>65.040000000000006</v>
      </c>
      <c r="M4559" s="48">
        <f t="shared" si="508"/>
        <v>64.56</v>
      </c>
      <c r="N4559" s="48">
        <f t="shared" si="509"/>
        <v>64.81</v>
      </c>
      <c r="O4559" s="49">
        <f t="shared" ca="1" si="512"/>
        <v>1971900</v>
      </c>
    </row>
    <row r="4560" spans="1:15" x14ac:dyDescent="0.25">
      <c r="A4560">
        <v>4545</v>
      </c>
      <c r="B4560" s="93">
        <v>35598</v>
      </c>
      <c r="C4560" s="48">
        <v>89.4375</v>
      </c>
      <c r="D4560" s="48">
        <v>90.234298999999993</v>
      </c>
      <c r="E4560" s="48">
        <v>88.9375</v>
      </c>
      <c r="F4560" s="48">
        <v>89.625</v>
      </c>
      <c r="G4560" s="49">
        <v>2048100</v>
      </c>
      <c r="H4560" s="48">
        <v>65.035516999999999</v>
      </c>
      <c r="I4560" s="52">
        <f t="shared" si="510"/>
        <v>0.72564035704323571</v>
      </c>
      <c r="J4560" s="52">
        <f t="shared" ca="1" si="511"/>
        <v>1</v>
      </c>
      <c r="K4560" s="48">
        <f t="shared" ref="K4560:K4623" si="513">ROUND($I4560*C4560,2)</f>
        <v>64.900000000000006</v>
      </c>
      <c r="L4560" s="48">
        <f t="shared" ref="L4560:L4623" si="514">ROUND($I4560*D4560,2)</f>
        <v>65.48</v>
      </c>
      <c r="M4560" s="48">
        <f t="shared" ref="M4560:M4623" si="515">ROUND($I4560*E4560,2)</f>
        <v>64.540000000000006</v>
      </c>
      <c r="N4560" s="48">
        <f t="shared" ref="N4560:N4623" si="516">ROUND($I4560*F4560,2)</f>
        <v>65.040000000000006</v>
      </c>
      <c r="O4560" s="49">
        <f t="shared" ca="1" si="512"/>
        <v>2048100</v>
      </c>
    </row>
    <row r="4561" spans="1:15" x14ac:dyDescent="0.25">
      <c r="A4561">
        <v>4546</v>
      </c>
      <c r="B4561" s="93">
        <v>35597</v>
      </c>
      <c r="C4561" s="48">
        <v>89.75</v>
      </c>
      <c r="D4561" s="48">
        <v>90</v>
      </c>
      <c r="E4561" s="48">
        <v>89.468697000000006</v>
      </c>
      <c r="F4561" s="48">
        <v>89.75</v>
      </c>
      <c r="G4561" s="49">
        <v>800400</v>
      </c>
      <c r="H4561" s="48">
        <v>65.126221999999999</v>
      </c>
      <c r="I4561" s="52">
        <f t="shared" si="510"/>
        <v>0.72564035654596104</v>
      </c>
      <c r="J4561" s="52">
        <f t="shared" ca="1" si="511"/>
        <v>1</v>
      </c>
      <c r="K4561" s="48">
        <f t="shared" si="513"/>
        <v>65.13</v>
      </c>
      <c r="L4561" s="48">
        <f t="shared" si="514"/>
        <v>65.31</v>
      </c>
      <c r="M4561" s="48">
        <f t="shared" si="515"/>
        <v>64.92</v>
      </c>
      <c r="N4561" s="48">
        <f t="shared" si="516"/>
        <v>65.13</v>
      </c>
      <c r="O4561" s="49">
        <f t="shared" ca="1" si="512"/>
        <v>800400</v>
      </c>
    </row>
    <row r="4562" spans="1:15" x14ac:dyDescent="0.25">
      <c r="A4562">
        <v>4547</v>
      </c>
      <c r="B4562" s="93">
        <v>35594</v>
      </c>
      <c r="C4562" s="48">
        <v>89.0625</v>
      </c>
      <c r="D4562" s="48">
        <v>90</v>
      </c>
      <c r="E4562" s="48">
        <v>88.906197000000006</v>
      </c>
      <c r="F4562" s="48">
        <v>89.718697000000006</v>
      </c>
      <c r="G4562" s="49">
        <v>2132900</v>
      </c>
      <c r="H4562" s="48">
        <v>65.103506999999993</v>
      </c>
      <c r="I4562" s="52">
        <f t="shared" ref="I4562:I4625" si="517">H4562/F4562</f>
        <v>0.72564035342599753</v>
      </c>
      <c r="J4562" s="52">
        <f t="shared" ref="J4562:J4625" ca="1" si="518">INDEX(OFFSET($T$15,0,0,$S$13+1,1),MATCH(B4562,OFFSET($Q$15,0,0,$S$13+1,1),-1))</f>
        <v>1</v>
      </c>
      <c r="K4562" s="48">
        <f t="shared" si="513"/>
        <v>64.63</v>
      </c>
      <c r="L4562" s="48">
        <f t="shared" si="514"/>
        <v>65.31</v>
      </c>
      <c r="M4562" s="48">
        <f t="shared" si="515"/>
        <v>64.510000000000005</v>
      </c>
      <c r="N4562" s="48">
        <f t="shared" si="516"/>
        <v>65.099999999999994</v>
      </c>
      <c r="O4562" s="49">
        <f t="shared" ref="O4562:O4625" ca="1" si="519">G4562*J4562</f>
        <v>2132900</v>
      </c>
    </row>
    <row r="4563" spans="1:15" x14ac:dyDescent="0.25">
      <c r="A4563">
        <v>4548</v>
      </c>
      <c r="B4563" s="93">
        <v>35593</v>
      </c>
      <c r="C4563" s="48">
        <v>87.875</v>
      </c>
      <c r="D4563" s="48">
        <v>89</v>
      </c>
      <c r="E4563" s="48">
        <v>87.5625</v>
      </c>
      <c r="F4563" s="48">
        <v>88.968697000000006</v>
      </c>
      <c r="G4563" s="49">
        <v>4273300</v>
      </c>
      <c r="H4563" s="48">
        <v>64.559276999999994</v>
      </c>
      <c r="I4563" s="52">
        <f t="shared" si="517"/>
        <v>0.72564035640535451</v>
      </c>
      <c r="J4563" s="52">
        <f t="shared" ca="1" si="518"/>
        <v>1</v>
      </c>
      <c r="K4563" s="48">
        <f t="shared" si="513"/>
        <v>63.77</v>
      </c>
      <c r="L4563" s="48">
        <f t="shared" si="514"/>
        <v>64.58</v>
      </c>
      <c r="M4563" s="48">
        <f t="shared" si="515"/>
        <v>63.54</v>
      </c>
      <c r="N4563" s="48">
        <f t="shared" si="516"/>
        <v>64.56</v>
      </c>
      <c r="O4563" s="49">
        <f t="shared" ca="1" si="519"/>
        <v>4273300</v>
      </c>
    </row>
    <row r="4564" spans="1:15" x14ac:dyDescent="0.25">
      <c r="A4564">
        <v>4549</v>
      </c>
      <c r="B4564" s="93">
        <v>35592</v>
      </c>
      <c r="C4564" s="48">
        <v>87</v>
      </c>
      <c r="D4564" s="48">
        <v>87.406197000000006</v>
      </c>
      <c r="E4564" s="48">
        <v>86.828102000000001</v>
      </c>
      <c r="F4564" s="48">
        <v>87.281197000000006</v>
      </c>
      <c r="G4564" s="49">
        <v>1673800</v>
      </c>
      <c r="H4564" s="48">
        <v>63.334758999999998</v>
      </c>
      <c r="I4564" s="52">
        <f t="shared" si="517"/>
        <v>0.72564035756750667</v>
      </c>
      <c r="J4564" s="52">
        <f t="shared" ca="1" si="518"/>
        <v>1</v>
      </c>
      <c r="K4564" s="48">
        <f t="shared" si="513"/>
        <v>63.13</v>
      </c>
      <c r="L4564" s="48">
        <f t="shared" si="514"/>
        <v>63.43</v>
      </c>
      <c r="M4564" s="48">
        <f t="shared" si="515"/>
        <v>63.01</v>
      </c>
      <c r="N4564" s="48">
        <f t="shared" si="516"/>
        <v>63.33</v>
      </c>
      <c r="O4564" s="49">
        <f t="shared" ca="1" si="519"/>
        <v>1673800</v>
      </c>
    </row>
    <row r="4565" spans="1:15" x14ac:dyDescent="0.25">
      <c r="A4565">
        <v>4550</v>
      </c>
      <c r="B4565" s="93">
        <v>35591</v>
      </c>
      <c r="C4565" s="48">
        <v>86.843697000000006</v>
      </c>
      <c r="D4565" s="48">
        <v>87.406197000000006</v>
      </c>
      <c r="E4565" s="48">
        <v>86.5</v>
      </c>
      <c r="F4565" s="48">
        <v>87.078102000000001</v>
      </c>
      <c r="G4565" s="49">
        <v>1217500</v>
      </c>
      <c r="H4565" s="48">
        <v>63.187384999999999</v>
      </c>
      <c r="I4565" s="52">
        <f t="shared" si="517"/>
        <v>0.7256403567454881</v>
      </c>
      <c r="J4565" s="52">
        <f t="shared" ca="1" si="518"/>
        <v>1</v>
      </c>
      <c r="K4565" s="48">
        <f t="shared" si="513"/>
        <v>63.02</v>
      </c>
      <c r="L4565" s="48">
        <f t="shared" si="514"/>
        <v>63.43</v>
      </c>
      <c r="M4565" s="48">
        <f t="shared" si="515"/>
        <v>62.77</v>
      </c>
      <c r="N4565" s="48">
        <f t="shared" si="516"/>
        <v>63.19</v>
      </c>
      <c r="O4565" s="49">
        <f t="shared" ca="1" si="519"/>
        <v>1217500</v>
      </c>
    </row>
    <row r="4566" spans="1:15" x14ac:dyDescent="0.25">
      <c r="A4566">
        <v>4551</v>
      </c>
      <c r="B4566" s="93">
        <v>35590</v>
      </c>
      <c r="C4566" s="48">
        <v>86.4375</v>
      </c>
      <c r="D4566" s="48">
        <v>86.875</v>
      </c>
      <c r="E4566" s="48">
        <v>86.343697000000006</v>
      </c>
      <c r="F4566" s="48">
        <v>86.8125</v>
      </c>
      <c r="G4566" s="49">
        <v>1823400</v>
      </c>
      <c r="H4566" s="48">
        <v>62.994653</v>
      </c>
      <c r="I4566" s="52">
        <f t="shared" si="517"/>
        <v>0.72564035133189342</v>
      </c>
      <c r="J4566" s="52">
        <f t="shared" ca="1" si="518"/>
        <v>1</v>
      </c>
      <c r="K4566" s="48">
        <f t="shared" si="513"/>
        <v>62.72</v>
      </c>
      <c r="L4566" s="48">
        <f t="shared" si="514"/>
        <v>63.04</v>
      </c>
      <c r="M4566" s="48">
        <f t="shared" si="515"/>
        <v>62.65</v>
      </c>
      <c r="N4566" s="48">
        <f t="shared" si="516"/>
        <v>62.99</v>
      </c>
      <c r="O4566" s="49">
        <f t="shared" ca="1" si="519"/>
        <v>1823400</v>
      </c>
    </row>
    <row r="4567" spans="1:15" x14ac:dyDescent="0.25">
      <c r="A4567">
        <v>4552</v>
      </c>
      <c r="B4567" s="93">
        <v>35587</v>
      </c>
      <c r="C4567" s="48">
        <v>84.593697000000006</v>
      </c>
      <c r="D4567" s="48">
        <v>86.4375</v>
      </c>
      <c r="E4567" s="48">
        <v>84.593697000000006</v>
      </c>
      <c r="F4567" s="48">
        <v>86.375</v>
      </c>
      <c r="G4567" s="49">
        <v>1511100</v>
      </c>
      <c r="H4567" s="48">
        <v>62.677185999999999</v>
      </c>
      <c r="I4567" s="52">
        <f t="shared" si="517"/>
        <v>0.72564035890014467</v>
      </c>
      <c r="J4567" s="52">
        <f t="shared" ca="1" si="518"/>
        <v>1</v>
      </c>
      <c r="K4567" s="48">
        <f t="shared" si="513"/>
        <v>61.38</v>
      </c>
      <c r="L4567" s="48">
        <f t="shared" si="514"/>
        <v>62.72</v>
      </c>
      <c r="M4567" s="48">
        <f t="shared" si="515"/>
        <v>61.38</v>
      </c>
      <c r="N4567" s="48">
        <f t="shared" si="516"/>
        <v>62.68</v>
      </c>
      <c r="O4567" s="49">
        <f t="shared" ca="1" si="519"/>
        <v>1511100</v>
      </c>
    </row>
    <row r="4568" spans="1:15" x14ac:dyDescent="0.25">
      <c r="A4568">
        <v>4553</v>
      </c>
      <c r="B4568" s="93">
        <v>35586</v>
      </c>
      <c r="C4568" s="48">
        <v>84.593697000000006</v>
      </c>
      <c r="D4568" s="48">
        <v>85.3125</v>
      </c>
      <c r="E4568" s="48">
        <v>84.421798999999993</v>
      </c>
      <c r="F4568" s="48">
        <v>84.718697000000006</v>
      </c>
      <c r="G4568" s="49">
        <v>1180800</v>
      </c>
      <c r="H4568" s="48">
        <v>61.475304999999999</v>
      </c>
      <c r="I4568" s="52">
        <f t="shared" si="517"/>
        <v>0.72564035067725363</v>
      </c>
      <c r="J4568" s="52">
        <f t="shared" ca="1" si="518"/>
        <v>1</v>
      </c>
      <c r="K4568" s="48">
        <f t="shared" si="513"/>
        <v>61.38</v>
      </c>
      <c r="L4568" s="48">
        <f t="shared" si="514"/>
        <v>61.91</v>
      </c>
      <c r="M4568" s="48">
        <f t="shared" si="515"/>
        <v>61.26</v>
      </c>
      <c r="N4568" s="48">
        <f t="shared" si="516"/>
        <v>61.48</v>
      </c>
      <c r="O4568" s="49">
        <f t="shared" ca="1" si="519"/>
        <v>1180800</v>
      </c>
    </row>
    <row r="4569" spans="1:15" x14ac:dyDescent="0.25">
      <c r="A4569">
        <v>4554</v>
      </c>
      <c r="B4569" s="93">
        <v>35585</v>
      </c>
      <c r="C4569" s="48">
        <v>84.531197000000006</v>
      </c>
      <c r="D4569" s="48">
        <v>84.75</v>
      </c>
      <c r="E4569" s="48">
        <v>84.078102000000001</v>
      </c>
      <c r="F4569" s="48">
        <v>84.406197000000006</v>
      </c>
      <c r="G4569" s="49">
        <v>1063100</v>
      </c>
      <c r="H4569" s="48">
        <v>61.248542999999998</v>
      </c>
      <c r="I4569" s="52">
        <f t="shared" si="517"/>
        <v>0.72564035789931391</v>
      </c>
      <c r="J4569" s="52">
        <f t="shared" ca="1" si="518"/>
        <v>1</v>
      </c>
      <c r="K4569" s="48">
        <f t="shared" si="513"/>
        <v>61.34</v>
      </c>
      <c r="L4569" s="48">
        <f t="shared" si="514"/>
        <v>61.5</v>
      </c>
      <c r="M4569" s="48">
        <f t="shared" si="515"/>
        <v>61.01</v>
      </c>
      <c r="N4569" s="48">
        <f t="shared" si="516"/>
        <v>61.25</v>
      </c>
      <c r="O4569" s="49">
        <f t="shared" ca="1" si="519"/>
        <v>1063100</v>
      </c>
    </row>
    <row r="4570" spans="1:15" x14ac:dyDescent="0.25">
      <c r="A4570">
        <v>4555</v>
      </c>
      <c r="B4570" s="93">
        <v>35584</v>
      </c>
      <c r="C4570" s="48">
        <v>84.406197000000006</v>
      </c>
      <c r="D4570" s="48">
        <v>85.4375</v>
      </c>
      <c r="E4570" s="48">
        <v>84.343697000000006</v>
      </c>
      <c r="F4570" s="48">
        <v>84.5</v>
      </c>
      <c r="G4570" s="49">
        <v>1562100</v>
      </c>
      <c r="H4570" s="48">
        <v>61.316609999999997</v>
      </c>
      <c r="I4570" s="52">
        <f t="shared" si="517"/>
        <v>0.72564035502958579</v>
      </c>
      <c r="J4570" s="52">
        <f t="shared" ca="1" si="518"/>
        <v>1</v>
      </c>
      <c r="K4570" s="48">
        <f t="shared" si="513"/>
        <v>61.25</v>
      </c>
      <c r="L4570" s="48">
        <f t="shared" si="514"/>
        <v>62</v>
      </c>
      <c r="M4570" s="48">
        <f t="shared" si="515"/>
        <v>61.2</v>
      </c>
      <c r="N4570" s="48">
        <f t="shared" si="516"/>
        <v>61.32</v>
      </c>
      <c r="O4570" s="49">
        <f t="shared" ca="1" si="519"/>
        <v>1562100</v>
      </c>
    </row>
    <row r="4571" spans="1:15" x14ac:dyDescent="0.25">
      <c r="A4571">
        <v>4556</v>
      </c>
      <c r="B4571" s="93">
        <v>35583</v>
      </c>
      <c r="C4571" s="48">
        <v>85.343697000000006</v>
      </c>
      <c r="D4571" s="48">
        <v>85.5</v>
      </c>
      <c r="E4571" s="48">
        <v>84.718697000000006</v>
      </c>
      <c r="F4571" s="48">
        <v>84.781197000000006</v>
      </c>
      <c r="G4571" s="49">
        <v>1479100</v>
      </c>
      <c r="H4571" s="48">
        <v>61.520657999999997</v>
      </c>
      <c r="I4571" s="52">
        <f t="shared" si="517"/>
        <v>0.72564035631627133</v>
      </c>
      <c r="J4571" s="52">
        <f t="shared" ca="1" si="518"/>
        <v>1</v>
      </c>
      <c r="K4571" s="48">
        <f t="shared" si="513"/>
        <v>61.93</v>
      </c>
      <c r="L4571" s="48">
        <f t="shared" si="514"/>
        <v>62.04</v>
      </c>
      <c r="M4571" s="48">
        <f t="shared" si="515"/>
        <v>61.48</v>
      </c>
      <c r="N4571" s="48">
        <f t="shared" si="516"/>
        <v>61.52</v>
      </c>
      <c r="O4571" s="49">
        <f t="shared" ca="1" si="519"/>
        <v>1479100</v>
      </c>
    </row>
    <row r="4572" spans="1:15" x14ac:dyDescent="0.25">
      <c r="A4572">
        <v>4557</v>
      </c>
      <c r="B4572" s="93">
        <v>35580</v>
      </c>
      <c r="C4572" s="48">
        <v>83.218697000000006</v>
      </c>
      <c r="D4572" s="48">
        <v>85.5625</v>
      </c>
      <c r="E4572" s="48">
        <v>83.125</v>
      </c>
      <c r="F4572" s="48">
        <v>85.156197000000006</v>
      </c>
      <c r="G4572" s="49">
        <v>2143300</v>
      </c>
      <c r="H4572" s="48">
        <v>61.792772999999997</v>
      </c>
      <c r="I4572" s="52">
        <f t="shared" si="517"/>
        <v>0.72564035474717115</v>
      </c>
      <c r="J4572" s="52">
        <f t="shared" ca="1" si="518"/>
        <v>1</v>
      </c>
      <c r="K4572" s="48">
        <f t="shared" si="513"/>
        <v>60.39</v>
      </c>
      <c r="L4572" s="48">
        <f t="shared" si="514"/>
        <v>62.09</v>
      </c>
      <c r="M4572" s="48">
        <f t="shared" si="515"/>
        <v>60.32</v>
      </c>
      <c r="N4572" s="48">
        <f t="shared" si="516"/>
        <v>61.79</v>
      </c>
      <c r="O4572" s="49">
        <f t="shared" ca="1" si="519"/>
        <v>2143300</v>
      </c>
    </row>
    <row r="4573" spans="1:15" x14ac:dyDescent="0.25">
      <c r="A4573">
        <v>4558</v>
      </c>
      <c r="B4573" s="93">
        <v>35579</v>
      </c>
      <c r="C4573" s="48">
        <v>85.093697000000006</v>
      </c>
      <c r="D4573" s="48">
        <v>85.25</v>
      </c>
      <c r="E4573" s="48">
        <v>84.5</v>
      </c>
      <c r="F4573" s="48">
        <v>84.609298999999993</v>
      </c>
      <c r="G4573" s="49">
        <v>1282700</v>
      </c>
      <c r="H4573" s="48">
        <v>61.395921999999999</v>
      </c>
      <c r="I4573" s="52">
        <f t="shared" si="517"/>
        <v>0.72564035780511549</v>
      </c>
      <c r="J4573" s="52">
        <f t="shared" ca="1" si="518"/>
        <v>1</v>
      </c>
      <c r="K4573" s="48">
        <f t="shared" si="513"/>
        <v>61.75</v>
      </c>
      <c r="L4573" s="48">
        <f t="shared" si="514"/>
        <v>61.86</v>
      </c>
      <c r="M4573" s="48">
        <f t="shared" si="515"/>
        <v>61.32</v>
      </c>
      <c r="N4573" s="48">
        <f t="shared" si="516"/>
        <v>61.4</v>
      </c>
      <c r="O4573" s="49">
        <f t="shared" ca="1" si="519"/>
        <v>1282700</v>
      </c>
    </row>
    <row r="4574" spans="1:15" x14ac:dyDescent="0.25">
      <c r="A4574">
        <v>4559</v>
      </c>
      <c r="B4574" s="93">
        <v>35578</v>
      </c>
      <c r="C4574" s="48">
        <v>85.125</v>
      </c>
      <c r="D4574" s="48">
        <v>85.453102000000001</v>
      </c>
      <c r="E4574" s="48">
        <v>84.515602000000001</v>
      </c>
      <c r="F4574" s="48">
        <v>85.109298999999993</v>
      </c>
      <c r="G4574" s="49">
        <v>716700</v>
      </c>
      <c r="H4574" s="48">
        <v>61.758741999999998</v>
      </c>
      <c r="I4574" s="52">
        <f t="shared" si="517"/>
        <v>0.7256403557030825</v>
      </c>
      <c r="J4574" s="52">
        <f t="shared" ca="1" si="518"/>
        <v>1</v>
      </c>
      <c r="K4574" s="48">
        <f t="shared" si="513"/>
        <v>61.77</v>
      </c>
      <c r="L4574" s="48">
        <f t="shared" si="514"/>
        <v>62.01</v>
      </c>
      <c r="M4574" s="48">
        <f t="shared" si="515"/>
        <v>61.33</v>
      </c>
      <c r="N4574" s="48">
        <f t="shared" si="516"/>
        <v>61.76</v>
      </c>
      <c r="O4574" s="49">
        <f t="shared" ca="1" si="519"/>
        <v>716700</v>
      </c>
    </row>
    <row r="4575" spans="1:15" x14ac:dyDescent="0.25">
      <c r="A4575">
        <v>4560</v>
      </c>
      <c r="B4575" s="93">
        <v>35577</v>
      </c>
      <c r="C4575" s="48">
        <v>84.375</v>
      </c>
      <c r="D4575" s="48">
        <v>85.531197000000006</v>
      </c>
      <c r="E4575" s="48">
        <v>84.265602000000001</v>
      </c>
      <c r="F4575" s="48">
        <v>85.125</v>
      </c>
      <c r="G4575" s="49">
        <v>1531000</v>
      </c>
      <c r="H4575" s="48">
        <v>61.770135000000003</v>
      </c>
      <c r="I4575" s="52">
        <f t="shared" si="517"/>
        <v>0.72564035242290748</v>
      </c>
      <c r="J4575" s="52">
        <f t="shared" ca="1" si="518"/>
        <v>1</v>
      </c>
      <c r="K4575" s="48">
        <f t="shared" si="513"/>
        <v>61.23</v>
      </c>
      <c r="L4575" s="48">
        <f t="shared" si="514"/>
        <v>62.06</v>
      </c>
      <c r="M4575" s="48">
        <f t="shared" si="515"/>
        <v>61.15</v>
      </c>
      <c r="N4575" s="48">
        <f t="shared" si="516"/>
        <v>61.77</v>
      </c>
      <c r="O4575" s="49">
        <f t="shared" ca="1" si="519"/>
        <v>1531000</v>
      </c>
    </row>
    <row r="4576" spans="1:15" x14ac:dyDescent="0.25">
      <c r="A4576">
        <v>4561</v>
      </c>
      <c r="B4576" s="93">
        <v>35573</v>
      </c>
      <c r="C4576" s="48">
        <v>84.375</v>
      </c>
      <c r="D4576" s="48">
        <v>85.218697000000006</v>
      </c>
      <c r="E4576" s="48">
        <v>84.156197000000006</v>
      </c>
      <c r="F4576" s="48">
        <v>84.781197000000006</v>
      </c>
      <c r="G4576" s="49">
        <v>644400</v>
      </c>
      <c r="H4576" s="48">
        <v>61.520657999999997</v>
      </c>
      <c r="I4576" s="52">
        <f t="shared" si="517"/>
        <v>0.72564035631627133</v>
      </c>
      <c r="J4576" s="52">
        <f t="shared" ca="1" si="518"/>
        <v>1</v>
      </c>
      <c r="K4576" s="48">
        <f t="shared" si="513"/>
        <v>61.23</v>
      </c>
      <c r="L4576" s="48">
        <f t="shared" si="514"/>
        <v>61.84</v>
      </c>
      <c r="M4576" s="48">
        <f t="shared" si="515"/>
        <v>61.07</v>
      </c>
      <c r="N4576" s="48">
        <f t="shared" si="516"/>
        <v>61.52</v>
      </c>
      <c r="O4576" s="49">
        <f t="shared" ca="1" si="519"/>
        <v>644400</v>
      </c>
    </row>
    <row r="4577" spans="1:15" x14ac:dyDescent="0.25">
      <c r="A4577">
        <v>4562</v>
      </c>
      <c r="B4577" s="93">
        <v>35572</v>
      </c>
      <c r="C4577" s="48">
        <v>84.375</v>
      </c>
      <c r="D4577" s="48">
        <v>84.468697000000006</v>
      </c>
      <c r="E4577" s="48">
        <v>83.5625</v>
      </c>
      <c r="F4577" s="48">
        <v>84</v>
      </c>
      <c r="G4577" s="49">
        <v>907600</v>
      </c>
      <c r="H4577" s="48">
        <v>60.953789999999998</v>
      </c>
      <c r="I4577" s="52">
        <f t="shared" si="517"/>
        <v>0.72564035714285713</v>
      </c>
      <c r="J4577" s="52">
        <f t="shared" ca="1" si="518"/>
        <v>1</v>
      </c>
      <c r="K4577" s="48">
        <f t="shared" si="513"/>
        <v>61.23</v>
      </c>
      <c r="L4577" s="48">
        <f t="shared" si="514"/>
        <v>61.29</v>
      </c>
      <c r="M4577" s="48">
        <f t="shared" si="515"/>
        <v>60.64</v>
      </c>
      <c r="N4577" s="48">
        <f t="shared" si="516"/>
        <v>60.95</v>
      </c>
      <c r="O4577" s="49">
        <f t="shared" ca="1" si="519"/>
        <v>907600</v>
      </c>
    </row>
    <row r="4578" spans="1:15" x14ac:dyDescent="0.25">
      <c r="A4578">
        <v>4563</v>
      </c>
      <c r="B4578" s="93">
        <v>35571</v>
      </c>
      <c r="C4578" s="48">
        <v>84.6875</v>
      </c>
      <c r="D4578" s="48">
        <v>84.984298999999993</v>
      </c>
      <c r="E4578" s="48">
        <v>83.656197000000006</v>
      </c>
      <c r="F4578" s="48">
        <v>84.281197000000006</v>
      </c>
      <c r="G4578" s="49">
        <v>1208000</v>
      </c>
      <c r="H4578" s="48">
        <v>61.157837999999998</v>
      </c>
      <c r="I4578" s="52">
        <f t="shared" si="517"/>
        <v>0.7256403584301252</v>
      </c>
      <c r="J4578" s="52">
        <f t="shared" ca="1" si="518"/>
        <v>1</v>
      </c>
      <c r="K4578" s="48">
        <f t="shared" si="513"/>
        <v>61.45</v>
      </c>
      <c r="L4578" s="48">
        <f t="shared" si="514"/>
        <v>61.67</v>
      </c>
      <c r="M4578" s="48">
        <f t="shared" si="515"/>
        <v>60.7</v>
      </c>
      <c r="N4578" s="48">
        <f t="shared" si="516"/>
        <v>61.16</v>
      </c>
      <c r="O4578" s="49">
        <f t="shared" ca="1" si="519"/>
        <v>1208000</v>
      </c>
    </row>
    <row r="4579" spans="1:15" x14ac:dyDescent="0.25">
      <c r="A4579">
        <v>4564</v>
      </c>
      <c r="B4579" s="93">
        <v>35570</v>
      </c>
      <c r="C4579" s="48">
        <v>83.281197000000006</v>
      </c>
      <c r="D4579" s="48">
        <v>84.6875</v>
      </c>
      <c r="E4579" s="48">
        <v>82.75</v>
      </c>
      <c r="F4579" s="48">
        <v>84.468697000000006</v>
      </c>
      <c r="G4579" s="49">
        <v>1756400</v>
      </c>
      <c r="H4579" s="48">
        <v>61.293894999999999</v>
      </c>
      <c r="I4579" s="52">
        <f t="shared" si="517"/>
        <v>0.72564035171514474</v>
      </c>
      <c r="J4579" s="52">
        <f t="shared" ca="1" si="518"/>
        <v>1</v>
      </c>
      <c r="K4579" s="48">
        <f t="shared" si="513"/>
        <v>60.43</v>
      </c>
      <c r="L4579" s="48">
        <f t="shared" si="514"/>
        <v>61.45</v>
      </c>
      <c r="M4579" s="48">
        <f t="shared" si="515"/>
        <v>60.05</v>
      </c>
      <c r="N4579" s="48">
        <f t="shared" si="516"/>
        <v>61.29</v>
      </c>
      <c r="O4579" s="49">
        <f t="shared" ca="1" si="519"/>
        <v>1756400</v>
      </c>
    </row>
    <row r="4580" spans="1:15" x14ac:dyDescent="0.25">
      <c r="A4580">
        <v>4565</v>
      </c>
      <c r="B4580" s="93">
        <v>35569</v>
      </c>
      <c r="C4580" s="48">
        <v>83.3125</v>
      </c>
      <c r="D4580" s="48">
        <v>83.906197000000006</v>
      </c>
      <c r="E4580" s="48">
        <v>83.0625</v>
      </c>
      <c r="F4580" s="48">
        <v>83.468697000000006</v>
      </c>
      <c r="G4580" s="49">
        <v>1375800</v>
      </c>
      <c r="H4580" s="48">
        <v>60.568255000000001</v>
      </c>
      <c r="I4580" s="52">
        <f t="shared" si="517"/>
        <v>0.72564035592888187</v>
      </c>
      <c r="J4580" s="52">
        <f t="shared" ca="1" si="518"/>
        <v>1</v>
      </c>
      <c r="K4580" s="48">
        <f t="shared" si="513"/>
        <v>60.45</v>
      </c>
      <c r="L4580" s="48">
        <f t="shared" si="514"/>
        <v>60.89</v>
      </c>
      <c r="M4580" s="48">
        <f t="shared" si="515"/>
        <v>60.27</v>
      </c>
      <c r="N4580" s="48">
        <f t="shared" si="516"/>
        <v>60.57</v>
      </c>
      <c r="O4580" s="49">
        <f t="shared" ca="1" si="519"/>
        <v>1375800</v>
      </c>
    </row>
    <row r="4581" spans="1:15" x14ac:dyDescent="0.25">
      <c r="A4581">
        <v>4566</v>
      </c>
      <c r="B4581" s="93">
        <v>35566</v>
      </c>
      <c r="C4581" s="48">
        <v>84.125</v>
      </c>
      <c r="D4581" s="48">
        <v>84.3125</v>
      </c>
      <c r="E4581" s="48">
        <v>83</v>
      </c>
      <c r="F4581" s="48">
        <v>83.218697000000006</v>
      </c>
      <c r="G4581" s="49">
        <v>1934200</v>
      </c>
      <c r="H4581" s="48">
        <v>60.386845000000001</v>
      </c>
      <c r="I4581" s="52">
        <f t="shared" si="517"/>
        <v>0.72564035699813945</v>
      </c>
      <c r="J4581" s="52">
        <f t="shared" ca="1" si="518"/>
        <v>1</v>
      </c>
      <c r="K4581" s="48">
        <f t="shared" si="513"/>
        <v>61.04</v>
      </c>
      <c r="L4581" s="48">
        <f t="shared" si="514"/>
        <v>61.18</v>
      </c>
      <c r="M4581" s="48">
        <f t="shared" si="515"/>
        <v>60.23</v>
      </c>
      <c r="N4581" s="48">
        <f t="shared" si="516"/>
        <v>60.39</v>
      </c>
      <c r="O4581" s="49">
        <f t="shared" ca="1" si="519"/>
        <v>1934200</v>
      </c>
    </row>
    <row r="4582" spans="1:15" x14ac:dyDescent="0.25">
      <c r="A4582">
        <v>4567</v>
      </c>
      <c r="B4582" s="93">
        <v>35565</v>
      </c>
      <c r="C4582" s="48">
        <v>83.8125</v>
      </c>
      <c r="D4582" s="48">
        <v>84.593697000000006</v>
      </c>
      <c r="E4582" s="48">
        <v>83.515602000000001</v>
      </c>
      <c r="F4582" s="48">
        <v>84.375</v>
      </c>
      <c r="G4582" s="49">
        <v>884100</v>
      </c>
      <c r="H4582" s="48">
        <v>61.225904999999997</v>
      </c>
      <c r="I4582" s="52">
        <f t="shared" si="517"/>
        <v>0.72564035555555551</v>
      </c>
      <c r="J4582" s="52">
        <f t="shared" ca="1" si="518"/>
        <v>1</v>
      </c>
      <c r="K4582" s="48">
        <f t="shared" si="513"/>
        <v>60.82</v>
      </c>
      <c r="L4582" s="48">
        <f t="shared" si="514"/>
        <v>61.38</v>
      </c>
      <c r="M4582" s="48">
        <f t="shared" si="515"/>
        <v>60.6</v>
      </c>
      <c r="N4582" s="48">
        <f t="shared" si="516"/>
        <v>61.23</v>
      </c>
      <c r="O4582" s="49">
        <f t="shared" ca="1" si="519"/>
        <v>884100</v>
      </c>
    </row>
    <row r="4583" spans="1:15" x14ac:dyDescent="0.25">
      <c r="A4583">
        <v>4568</v>
      </c>
      <c r="B4583" s="93">
        <v>35564</v>
      </c>
      <c r="C4583" s="48">
        <v>84.234298999999993</v>
      </c>
      <c r="D4583" s="48">
        <v>84.5</v>
      </c>
      <c r="E4583" s="48">
        <v>83.4375</v>
      </c>
      <c r="F4583" s="48">
        <v>83.8125</v>
      </c>
      <c r="G4583" s="49">
        <v>2772000</v>
      </c>
      <c r="H4583" s="48">
        <v>60.817731999999999</v>
      </c>
      <c r="I4583" s="52">
        <f t="shared" si="517"/>
        <v>0.72564035197613719</v>
      </c>
      <c r="J4583" s="52">
        <f t="shared" ca="1" si="518"/>
        <v>1</v>
      </c>
      <c r="K4583" s="48">
        <f t="shared" si="513"/>
        <v>61.12</v>
      </c>
      <c r="L4583" s="48">
        <f t="shared" si="514"/>
        <v>61.32</v>
      </c>
      <c r="M4583" s="48">
        <f t="shared" si="515"/>
        <v>60.55</v>
      </c>
      <c r="N4583" s="48">
        <f t="shared" si="516"/>
        <v>60.82</v>
      </c>
      <c r="O4583" s="49">
        <f t="shared" ca="1" si="519"/>
        <v>2772000</v>
      </c>
    </row>
    <row r="4584" spans="1:15" x14ac:dyDescent="0.25">
      <c r="A4584">
        <v>4569</v>
      </c>
      <c r="B4584" s="93">
        <v>35563</v>
      </c>
      <c r="C4584" s="48">
        <v>83.9375</v>
      </c>
      <c r="D4584" s="48">
        <v>84.093697000000006</v>
      </c>
      <c r="E4584" s="48">
        <v>83.015602000000001</v>
      </c>
      <c r="F4584" s="48">
        <v>83.656197000000006</v>
      </c>
      <c r="G4584" s="49">
        <v>1195100</v>
      </c>
      <c r="H4584" s="48">
        <v>60.704312000000002</v>
      </c>
      <c r="I4584" s="52">
        <f t="shared" si="517"/>
        <v>0.72564034915428921</v>
      </c>
      <c r="J4584" s="52">
        <f t="shared" ca="1" si="518"/>
        <v>1</v>
      </c>
      <c r="K4584" s="48">
        <f t="shared" si="513"/>
        <v>60.91</v>
      </c>
      <c r="L4584" s="48">
        <f t="shared" si="514"/>
        <v>61.02</v>
      </c>
      <c r="M4584" s="48">
        <f t="shared" si="515"/>
        <v>60.24</v>
      </c>
      <c r="N4584" s="48">
        <f t="shared" si="516"/>
        <v>60.7</v>
      </c>
      <c r="O4584" s="49">
        <f t="shared" ca="1" si="519"/>
        <v>1195100</v>
      </c>
    </row>
    <row r="4585" spans="1:15" x14ac:dyDescent="0.25">
      <c r="A4585">
        <v>4570</v>
      </c>
      <c r="B4585" s="93">
        <v>35562</v>
      </c>
      <c r="C4585" s="48">
        <v>82.9375</v>
      </c>
      <c r="D4585" s="48">
        <v>84.25</v>
      </c>
      <c r="E4585" s="48">
        <v>82.875</v>
      </c>
      <c r="F4585" s="48">
        <v>84</v>
      </c>
      <c r="G4585" s="49">
        <v>2357900</v>
      </c>
      <c r="H4585" s="48">
        <v>60.953789999999998</v>
      </c>
      <c r="I4585" s="52">
        <f t="shared" si="517"/>
        <v>0.72564035714285713</v>
      </c>
      <c r="J4585" s="52">
        <f t="shared" ca="1" si="518"/>
        <v>1</v>
      </c>
      <c r="K4585" s="48">
        <f t="shared" si="513"/>
        <v>60.18</v>
      </c>
      <c r="L4585" s="48">
        <f t="shared" si="514"/>
        <v>61.14</v>
      </c>
      <c r="M4585" s="48">
        <f t="shared" si="515"/>
        <v>60.14</v>
      </c>
      <c r="N4585" s="48">
        <f t="shared" si="516"/>
        <v>60.95</v>
      </c>
      <c r="O4585" s="49">
        <f t="shared" ca="1" si="519"/>
        <v>2357900</v>
      </c>
    </row>
    <row r="4586" spans="1:15" x14ac:dyDescent="0.25">
      <c r="A4586">
        <v>4571</v>
      </c>
      <c r="B4586" s="93">
        <v>35559</v>
      </c>
      <c r="C4586" s="48">
        <v>82.968697000000006</v>
      </c>
      <c r="D4586" s="48">
        <v>83.125</v>
      </c>
      <c r="E4586" s="48">
        <v>81.656197000000006</v>
      </c>
      <c r="F4586" s="48">
        <v>82.625</v>
      </c>
      <c r="G4586" s="49">
        <v>2558200</v>
      </c>
      <c r="H4586" s="48">
        <v>59.956034000000002</v>
      </c>
      <c r="I4586" s="52">
        <f t="shared" si="517"/>
        <v>0.72564035098335855</v>
      </c>
      <c r="J4586" s="52">
        <f t="shared" ca="1" si="518"/>
        <v>1</v>
      </c>
      <c r="K4586" s="48">
        <f t="shared" si="513"/>
        <v>60.21</v>
      </c>
      <c r="L4586" s="48">
        <f t="shared" si="514"/>
        <v>60.32</v>
      </c>
      <c r="M4586" s="48">
        <f t="shared" si="515"/>
        <v>59.25</v>
      </c>
      <c r="N4586" s="48">
        <f t="shared" si="516"/>
        <v>59.96</v>
      </c>
      <c r="O4586" s="49">
        <f t="shared" ca="1" si="519"/>
        <v>2558200</v>
      </c>
    </row>
    <row r="4587" spans="1:15" x14ac:dyDescent="0.25">
      <c r="A4587">
        <v>4572</v>
      </c>
      <c r="B4587" s="93">
        <v>35558</v>
      </c>
      <c r="C4587" s="48">
        <v>81.3125</v>
      </c>
      <c r="D4587" s="48">
        <v>83.218697000000006</v>
      </c>
      <c r="E4587" s="48">
        <v>81.1875</v>
      </c>
      <c r="F4587" s="48">
        <v>82.0625</v>
      </c>
      <c r="G4587" s="49">
        <v>2923700</v>
      </c>
      <c r="H4587" s="48">
        <v>59.547862000000002</v>
      </c>
      <c r="I4587" s="52">
        <f t="shared" si="517"/>
        <v>0.72564035948210204</v>
      </c>
      <c r="J4587" s="52">
        <f t="shared" ca="1" si="518"/>
        <v>1</v>
      </c>
      <c r="K4587" s="48">
        <f t="shared" si="513"/>
        <v>59</v>
      </c>
      <c r="L4587" s="48">
        <f t="shared" si="514"/>
        <v>60.39</v>
      </c>
      <c r="M4587" s="48">
        <f t="shared" si="515"/>
        <v>58.91</v>
      </c>
      <c r="N4587" s="48">
        <f t="shared" si="516"/>
        <v>59.55</v>
      </c>
      <c r="O4587" s="49">
        <f t="shared" ca="1" si="519"/>
        <v>2923700</v>
      </c>
    </row>
    <row r="4588" spans="1:15" x14ac:dyDescent="0.25">
      <c r="A4588">
        <v>4573</v>
      </c>
      <c r="B4588" s="93">
        <v>35557</v>
      </c>
      <c r="C4588" s="48">
        <v>83</v>
      </c>
      <c r="D4588" s="48">
        <v>83</v>
      </c>
      <c r="E4588" s="48">
        <v>81.406197000000006</v>
      </c>
      <c r="F4588" s="48">
        <v>81.5</v>
      </c>
      <c r="G4588" s="49">
        <v>2327200</v>
      </c>
      <c r="H4588" s="48">
        <v>59.139688999999997</v>
      </c>
      <c r="I4588" s="52">
        <f t="shared" si="517"/>
        <v>0.72564035582822084</v>
      </c>
      <c r="J4588" s="52">
        <f t="shared" ca="1" si="518"/>
        <v>1</v>
      </c>
      <c r="K4588" s="48">
        <f t="shared" si="513"/>
        <v>60.23</v>
      </c>
      <c r="L4588" s="48">
        <f t="shared" si="514"/>
        <v>60.23</v>
      </c>
      <c r="M4588" s="48">
        <f t="shared" si="515"/>
        <v>59.07</v>
      </c>
      <c r="N4588" s="48">
        <f t="shared" si="516"/>
        <v>59.14</v>
      </c>
      <c r="O4588" s="49">
        <f t="shared" ca="1" si="519"/>
        <v>2327200</v>
      </c>
    </row>
    <row r="4589" spans="1:15" x14ac:dyDescent="0.25">
      <c r="A4589">
        <v>4574</v>
      </c>
      <c r="B4589" s="93">
        <v>35556</v>
      </c>
      <c r="C4589" s="48">
        <v>82.968697000000006</v>
      </c>
      <c r="D4589" s="48">
        <v>83.468697000000006</v>
      </c>
      <c r="E4589" s="48">
        <v>82.5</v>
      </c>
      <c r="F4589" s="48">
        <v>83.3125</v>
      </c>
      <c r="G4589" s="49">
        <v>1721100</v>
      </c>
      <c r="H4589" s="48">
        <v>60.454912</v>
      </c>
      <c r="I4589" s="52">
        <f t="shared" si="517"/>
        <v>0.72564035408852212</v>
      </c>
      <c r="J4589" s="52">
        <f t="shared" ca="1" si="518"/>
        <v>1</v>
      </c>
      <c r="K4589" s="48">
        <f t="shared" si="513"/>
        <v>60.21</v>
      </c>
      <c r="L4589" s="48">
        <f t="shared" si="514"/>
        <v>60.57</v>
      </c>
      <c r="M4589" s="48">
        <f t="shared" si="515"/>
        <v>59.87</v>
      </c>
      <c r="N4589" s="48">
        <f t="shared" si="516"/>
        <v>60.45</v>
      </c>
      <c r="O4589" s="49">
        <f t="shared" ca="1" si="519"/>
        <v>1721100</v>
      </c>
    </row>
    <row r="4590" spans="1:15" x14ac:dyDescent="0.25">
      <c r="A4590">
        <v>4575</v>
      </c>
      <c r="B4590" s="93">
        <v>35555</v>
      </c>
      <c r="C4590" s="48">
        <v>81.656197000000006</v>
      </c>
      <c r="D4590" s="48">
        <v>83.5625</v>
      </c>
      <c r="E4590" s="48">
        <v>81.296798999999993</v>
      </c>
      <c r="F4590" s="48">
        <v>83.375</v>
      </c>
      <c r="G4590" s="49">
        <v>3636200</v>
      </c>
      <c r="H4590" s="48">
        <v>60.500264999999999</v>
      </c>
      <c r="I4590" s="52">
        <f t="shared" si="517"/>
        <v>0.7256403598200899</v>
      </c>
      <c r="J4590" s="52">
        <f t="shared" ca="1" si="518"/>
        <v>1</v>
      </c>
      <c r="K4590" s="48">
        <f t="shared" si="513"/>
        <v>59.25</v>
      </c>
      <c r="L4590" s="48">
        <f t="shared" si="514"/>
        <v>60.64</v>
      </c>
      <c r="M4590" s="48">
        <f t="shared" si="515"/>
        <v>58.99</v>
      </c>
      <c r="N4590" s="48">
        <f t="shared" si="516"/>
        <v>60.5</v>
      </c>
      <c r="O4590" s="49">
        <f t="shared" ca="1" si="519"/>
        <v>3636200</v>
      </c>
    </row>
    <row r="4591" spans="1:15" x14ac:dyDescent="0.25">
      <c r="A4591">
        <v>4576</v>
      </c>
      <c r="B4591" s="93">
        <v>35552</v>
      </c>
      <c r="C4591" s="48">
        <v>80.281197000000006</v>
      </c>
      <c r="D4591" s="48">
        <v>81.671798999999993</v>
      </c>
      <c r="E4591" s="48">
        <v>80.0625</v>
      </c>
      <c r="F4591" s="48">
        <v>81.4375</v>
      </c>
      <c r="G4591" s="49">
        <v>1448300</v>
      </c>
      <c r="H4591" s="48">
        <v>59.094337000000003</v>
      </c>
      <c r="I4591" s="52">
        <f t="shared" si="517"/>
        <v>0.72564036224098238</v>
      </c>
      <c r="J4591" s="52">
        <f t="shared" ca="1" si="518"/>
        <v>1</v>
      </c>
      <c r="K4591" s="48">
        <f t="shared" si="513"/>
        <v>58.26</v>
      </c>
      <c r="L4591" s="48">
        <f t="shared" si="514"/>
        <v>59.26</v>
      </c>
      <c r="M4591" s="48">
        <f t="shared" si="515"/>
        <v>58.1</v>
      </c>
      <c r="N4591" s="48">
        <f t="shared" si="516"/>
        <v>59.09</v>
      </c>
      <c r="O4591" s="49">
        <f t="shared" ca="1" si="519"/>
        <v>1448300</v>
      </c>
    </row>
    <row r="4592" spans="1:15" x14ac:dyDescent="0.25">
      <c r="A4592">
        <v>4577</v>
      </c>
      <c r="B4592" s="93">
        <v>35551</v>
      </c>
      <c r="C4592" s="48">
        <v>80.218697000000006</v>
      </c>
      <c r="D4592" s="48">
        <v>80.531197000000006</v>
      </c>
      <c r="E4592" s="48">
        <v>79.3125</v>
      </c>
      <c r="F4592" s="48">
        <v>80</v>
      </c>
      <c r="G4592" s="49">
        <v>2149500</v>
      </c>
      <c r="H4592" s="48">
        <v>58.051228999999999</v>
      </c>
      <c r="I4592" s="52">
        <f t="shared" si="517"/>
        <v>0.72564036249999997</v>
      </c>
      <c r="J4592" s="52">
        <f t="shared" ca="1" si="518"/>
        <v>1</v>
      </c>
      <c r="K4592" s="48">
        <f t="shared" si="513"/>
        <v>58.21</v>
      </c>
      <c r="L4592" s="48">
        <f t="shared" si="514"/>
        <v>58.44</v>
      </c>
      <c r="M4592" s="48">
        <f t="shared" si="515"/>
        <v>57.55</v>
      </c>
      <c r="N4592" s="48">
        <f t="shared" si="516"/>
        <v>58.05</v>
      </c>
      <c r="O4592" s="49">
        <f t="shared" ca="1" si="519"/>
        <v>2149500</v>
      </c>
    </row>
    <row r="4593" spans="1:15" x14ac:dyDescent="0.25">
      <c r="A4593">
        <v>4578</v>
      </c>
      <c r="B4593" s="93">
        <v>35550</v>
      </c>
      <c r="C4593" s="48">
        <v>79.25</v>
      </c>
      <c r="D4593" s="48">
        <v>80.6875</v>
      </c>
      <c r="E4593" s="48">
        <v>79.218697000000006</v>
      </c>
      <c r="F4593" s="48">
        <v>80.093697000000006</v>
      </c>
      <c r="G4593" s="49">
        <v>3372200</v>
      </c>
      <c r="H4593" s="48">
        <v>58.119219000000001</v>
      </c>
      <c r="I4593" s="52">
        <f t="shared" si="517"/>
        <v>0.72564035844168862</v>
      </c>
      <c r="J4593" s="52">
        <f t="shared" ca="1" si="518"/>
        <v>1</v>
      </c>
      <c r="K4593" s="48">
        <f t="shared" si="513"/>
        <v>57.51</v>
      </c>
      <c r="L4593" s="48">
        <f t="shared" si="514"/>
        <v>58.55</v>
      </c>
      <c r="M4593" s="48">
        <f t="shared" si="515"/>
        <v>57.48</v>
      </c>
      <c r="N4593" s="48">
        <f t="shared" si="516"/>
        <v>58.12</v>
      </c>
      <c r="O4593" s="49">
        <f t="shared" ca="1" si="519"/>
        <v>3372200</v>
      </c>
    </row>
    <row r="4594" spans="1:15" x14ac:dyDescent="0.25">
      <c r="A4594">
        <v>4579</v>
      </c>
      <c r="B4594" s="93">
        <v>35549</v>
      </c>
      <c r="C4594" s="48">
        <v>78.593697000000006</v>
      </c>
      <c r="D4594" s="48">
        <v>79.781197000000006</v>
      </c>
      <c r="E4594" s="48">
        <v>78.296798999999993</v>
      </c>
      <c r="F4594" s="48">
        <v>79.718697000000006</v>
      </c>
      <c r="G4594" s="49">
        <v>3197400</v>
      </c>
      <c r="H4594" s="48">
        <v>57.847102999999997</v>
      </c>
      <c r="I4594" s="52">
        <f t="shared" si="517"/>
        <v>0.7256403475837041</v>
      </c>
      <c r="J4594" s="52">
        <f t="shared" ca="1" si="518"/>
        <v>1</v>
      </c>
      <c r="K4594" s="48">
        <f t="shared" si="513"/>
        <v>57.03</v>
      </c>
      <c r="L4594" s="48">
        <f t="shared" si="514"/>
        <v>57.89</v>
      </c>
      <c r="M4594" s="48">
        <f t="shared" si="515"/>
        <v>56.82</v>
      </c>
      <c r="N4594" s="48">
        <f t="shared" si="516"/>
        <v>57.85</v>
      </c>
      <c r="O4594" s="49">
        <f t="shared" ca="1" si="519"/>
        <v>3197400</v>
      </c>
    </row>
    <row r="4595" spans="1:15" x14ac:dyDescent="0.25">
      <c r="A4595">
        <v>4580</v>
      </c>
      <c r="B4595" s="93">
        <v>35548</v>
      </c>
      <c r="C4595" s="48">
        <v>76.5</v>
      </c>
      <c r="D4595" s="48">
        <v>77.8125</v>
      </c>
      <c r="E4595" s="48">
        <v>76.375</v>
      </c>
      <c r="F4595" s="48">
        <v>77.281197000000006</v>
      </c>
      <c r="G4595" s="49">
        <v>1666500</v>
      </c>
      <c r="H4595" s="48">
        <v>56.078355000000002</v>
      </c>
      <c r="I4595" s="52">
        <f t="shared" si="517"/>
        <v>0.72564035207684474</v>
      </c>
      <c r="J4595" s="52">
        <f t="shared" ca="1" si="518"/>
        <v>1</v>
      </c>
      <c r="K4595" s="48">
        <f t="shared" si="513"/>
        <v>55.51</v>
      </c>
      <c r="L4595" s="48">
        <f t="shared" si="514"/>
        <v>56.46</v>
      </c>
      <c r="M4595" s="48">
        <f t="shared" si="515"/>
        <v>55.42</v>
      </c>
      <c r="N4595" s="48">
        <f t="shared" si="516"/>
        <v>56.08</v>
      </c>
      <c r="O4595" s="49">
        <f t="shared" ca="1" si="519"/>
        <v>1666500</v>
      </c>
    </row>
    <row r="4596" spans="1:15" x14ac:dyDescent="0.25">
      <c r="A4596">
        <v>4581</v>
      </c>
      <c r="B4596" s="93">
        <v>35545</v>
      </c>
      <c r="C4596" s="48">
        <v>77.0625</v>
      </c>
      <c r="D4596" s="48">
        <v>77.203102000000001</v>
      </c>
      <c r="E4596" s="48">
        <v>76.421798999999993</v>
      </c>
      <c r="F4596" s="48">
        <v>76.531197000000006</v>
      </c>
      <c r="G4596" s="49">
        <v>1606200</v>
      </c>
      <c r="H4596" s="48">
        <v>55.534125000000003</v>
      </c>
      <c r="I4596" s="52">
        <f t="shared" si="517"/>
        <v>0.72564035552717143</v>
      </c>
      <c r="J4596" s="52">
        <f t="shared" ca="1" si="518"/>
        <v>1</v>
      </c>
      <c r="K4596" s="48">
        <f t="shared" si="513"/>
        <v>55.92</v>
      </c>
      <c r="L4596" s="48">
        <f t="shared" si="514"/>
        <v>56.02</v>
      </c>
      <c r="M4596" s="48">
        <f t="shared" si="515"/>
        <v>55.45</v>
      </c>
      <c r="N4596" s="48">
        <f t="shared" si="516"/>
        <v>55.53</v>
      </c>
      <c r="O4596" s="49">
        <f t="shared" ca="1" si="519"/>
        <v>1606200</v>
      </c>
    </row>
    <row r="4597" spans="1:15" x14ac:dyDescent="0.25">
      <c r="A4597">
        <v>4582</v>
      </c>
      <c r="B4597" s="93">
        <v>35544</v>
      </c>
      <c r="C4597" s="48">
        <v>78.046798999999993</v>
      </c>
      <c r="D4597" s="48">
        <v>78.281197000000006</v>
      </c>
      <c r="E4597" s="48">
        <v>76.875</v>
      </c>
      <c r="F4597" s="48">
        <v>77.421798999999993</v>
      </c>
      <c r="G4597" s="49">
        <v>2689900</v>
      </c>
      <c r="H4597" s="48">
        <v>56.180382000000002</v>
      </c>
      <c r="I4597" s="52">
        <f t="shared" si="517"/>
        <v>0.72564035873152477</v>
      </c>
      <c r="J4597" s="52">
        <f t="shared" ca="1" si="518"/>
        <v>1</v>
      </c>
      <c r="K4597" s="48">
        <f t="shared" si="513"/>
        <v>56.63</v>
      </c>
      <c r="L4597" s="48">
        <f t="shared" si="514"/>
        <v>56.8</v>
      </c>
      <c r="M4597" s="48">
        <f t="shared" si="515"/>
        <v>55.78</v>
      </c>
      <c r="N4597" s="48">
        <f t="shared" si="516"/>
        <v>56.18</v>
      </c>
      <c r="O4597" s="49">
        <f t="shared" ca="1" si="519"/>
        <v>2689900</v>
      </c>
    </row>
    <row r="4598" spans="1:15" x14ac:dyDescent="0.25">
      <c r="A4598">
        <v>4583</v>
      </c>
      <c r="B4598" s="93">
        <v>35543</v>
      </c>
      <c r="C4598" s="48">
        <v>77.656197000000006</v>
      </c>
      <c r="D4598" s="48">
        <v>78.031197000000006</v>
      </c>
      <c r="E4598" s="48">
        <v>77.1875</v>
      </c>
      <c r="F4598" s="48">
        <v>77.8125</v>
      </c>
      <c r="G4598" s="49">
        <v>2047700</v>
      </c>
      <c r="H4598" s="48">
        <v>56.463889999999999</v>
      </c>
      <c r="I4598" s="52">
        <f t="shared" si="517"/>
        <v>0.72564035341365463</v>
      </c>
      <c r="J4598" s="52">
        <f t="shared" ca="1" si="518"/>
        <v>1</v>
      </c>
      <c r="K4598" s="48">
        <f t="shared" si="513"/>
        <v>56.35</v>
      </c>
      <c r="L4598" s="48">
        <f t="shared" si="514"/>
        <v>56.62</v>
      </c>
      <c r="M4598" s="48">
        <f t="shared" si="515"/>
        <v>56.01</v>
      </c>
      <c r="N4598" s="48">
        <f t="shared" si="516"/>
        <v>56.46</v>
      </c>
      <c r="O4598" s="49">
        <f t="shared" ca="1" si="519"/>
        <v>2047700</v>
      </c>
    </row>
    <row r="4599" spans="1:15" x14ac:dyDescent="0.25">
      <c r="A4599">
        <v>4584</v>
      </c>
      <c r="B4599" s="93">
        <v>35542</v>
      </c>
      <c r="C4599" s="48">
        <v>76.109298999999993</v>
      </c>
      <c r="D4599" s="48">
        <v>77.734298999999993</v>
      </c>
      <c r="E4599" s="48">
        <v>76</v>
      </c>
      <c r="F4599" s="48">
        <v>77.734298999999993</v>
      </c>
      <c r="G4599" s="49">
        <v>3215000</v>
      </c>
      <c r="H4599" s="48">
        <v>56.407144000000002</v>
      </c>
      <c r="I4599" s="52">
        <f t="shared" si="517"/>
        <v>0.72564035085721956</v>
      </c>
      <c r="J4599" s="52">
        <f t="shared" ca="1" si="518"/>
        <v>1</v>
      </c>
      <c r="K4599" s="48">
        <f t="shared" si="513"/>
        <v>55.23</v>
      </c>
      <c r="L4599" s="48">
        <f t="shared" si="514"/>
        <v>56.41</v>
      </c>
      <c r="M4599" s="48">
        <f t="shared" si="515"/>
        <v>55.15</v>
      </c>
      <c r="N4599" s="48">
        <f t="shared" si="516"/>
        <v>56.41</v>
      </c>
      <c r="O4599" s="49">
        <f t="shared" ca="1" si="519"/>
        <v>3215000</v>
      </c>
    </row>
    <row r="4600" spans="1:15" x14ac:dyDescent="0.25">
      <c r="A4600">
        <v>4585</v>
      </c>
      <c r="B4600" s="93">
        <v>35541</v>
      </c>
      <c r="C4600" s="48">
        <v>76.75</v>
      </c>
      <c r="D4600" s="48">
        <v>76.906197000000006</v>
      </c>
      <c r="E4600" s="48">
        <v>75.468697000000006</v>
      </c>
      <c r="F4600" s="48">
        <v>76.0625</v>
      </c>
      <c r="G4600" s="49">
        <v>2809400</v>
      </c>
      <c r="H4600" s="48">
        <v>55.194020000000002</v>
      </c>
      <c r="I4600" s="52">
        <f t="shared" si="517"/>
        <v>0.72564036154478229</v>
      </c>
      <c r="J4600" s="52">
        <f t="shared" ca="1" si="518"/>
        <v>1</v>
      </c>
      <c r="K4600" s="48">
        <f t="shared" si="513"/>
        <v>55.69</v>
      </c>
      <c r="L4600" s="48">
        <f t="shared" si="514"/>
        <v>55.81</v>
      </c>
      <c r="M4600" s="48">
        <f t="shared" si="515"/>
        <v>54.76</v>
      </c>
      <c r="N4600" s="48">
        <f t="shared" si="516"/>
        <v>55.19</v>
      </c>
      <c r="O4600" s="49">
        <f t="shared" ca="1" si="519"/>
        <v>2809400</v>
      </c>
    </row>
    <row r="4601" spans="1:15" x14ac:dyDescent="0.25">
      <c r="A4601">
        <v>4586</v>
      </c>
      <c r="B4601" s="93">
        <v>35538</v>
      </c>
      <c r="C4601" s="48">
        <v>76.8125</v>
      </c>
      <c r="D4601" s="48">
        <v>76.984298999999993</v>
      </c>
      <c r="E4601" s="48">
        <v>76.25</v>
      </c>
      <c r="F4601" s="48">
        <v>76.5625</v>
      </c>
      <c r="G4601" s="49">
        <v>1702100</v>
      </c>
      <c r="H4601" s="48">
        <v>55.556840000000001</v>
      </c>
      <c r="I4601" s="52">
        <f t="shared" si="517"/>
        <v>0.72564035918367353</v>
      </c>
      <c r="J4601" s="52">
        <f t="shared" ca="1" si="518"/>
        <v>1</v>
      </c>
      <c r="K4601" s="48">
        <f t="shared" si="513"/>
        <v>55.74</v>
      </c>
      <c r="L4601" s="48">
        <f t="shared" si="514"/>
        <v>55.86</v>
      </c>
      <c r="M4601" s="48">
        <f t="shared" si="515"/>
        <v>55.33</v>
      </c>
      <c r="N4601" s="48">
        <f t="shared" si="516"/>
        <v>55.56</v>
      </c>
      <c r="O4601" s="49">
        <f t="shared" ca="1" si="519"/>
        <v>1702100</v>
      </c>
    </row>
    <row r="4602" spans="1:15" x14ac:dyDescent="0.25">
      <c r="A4602">
        <v>4587</v>
      </c>
      <c r="B4602" s="93">
        <v>35537</v>
      </c>
      <c r="C4602" s="48">
        <v>76.5</v>
      </c>
      <c r="D4602" s="48">
        <v>77</v>
      </c>
      <c r="E4602" s="48">
        <v>76</v>
      </c>
      <c r="F4602" s="48">
        <v>76.1875</v>
      </c>
      <c r="G4602" s="49">
        <v>1386000</v>
      </c>
      <c r="H4602" s="48">
        <v>55.284725000000002</v>
      </c>
      <c r="I4602" s="52">
        <f t="shared" si="517"/>
        <v>0.72564036095159967</v>
      </c>
      <c r="J4602" s="52">
        <f t="shared" ca="1" si="518"/>
        <v>1</v>
      </c>
      <c r="K4602" s="48">
        <f t="shared" si="513"/>
        <v>55.51</v>
      </c>
      <c r="L4602" s="48">
        <f t="shared" si="514"/>
        <v>55.87</v>
      </c>
      <c r="M4602" s="48">
        <f t="shared" si="515"/>
        <v>55.15</v>
      </c>
      <c r="N4602" s="48">
        <f t="shared" si="516"/>
        <v>55.28</v>
      </c>
      <c r="O4602" s="49">
        <f t="shared" ca="1" si="519"/>
        <v>1386000</v>
      </c>
    </row>
    <row r="4603" spans="1:15" x14ac:dyDescent="0.25">
      <c r="A4603">
        <v>4588</v>
      </c>
      <c r="B4603" s="93">
        <v>35536</v>
      </c>
      <c r="C4603" s="48">
        <v>75.375</v>
      </c>
      <c r="D4603" s="48">
        <v>76.609298999999993</v>
      </c>
      <c r="E4603" s="48">
        <v>75.25</v>
      </c>
      <c r="F4603" s="48">
        <v>76.5</v>
      </c>
      <c r="G4603" s="49">
        <v>2273300</v>
      </c>
      <c r="H4603" s="48">
        <v>55.511487000000002</v>
      </c>
      <c r="I4603" s="52">
        <f t="shared" si="517"/>
        <v>0.72564035294117646</v>
      </c>
      <c r="J4603" s="52">
        <f t="shared" ca="1" si="518"/>
        <v>1</v>
      </c>
      <c r="K4603" s="48">
        <f t="shared" si="513"/>
        <v>54.7</v>
      </c>
      <c r="L4603" s="48">
        <f t="shared" si="514"/>
        <v>55.59</v>
      </c>
      <c r="M4603" s="48">
        <f t="shared" si="515"/>
        <v>54.6</v>
      </c>
      <c r="N4603" s="48">
        <f t="shared" si="516"/>
        <v>55.51</v>
      </c>
      <c r="O4603" s="49">
        <f t="shared" ca="1" si="519"/>
        <v>2273300</v>
      </c>
    </row>
    <row r="4604" spans="1:15" x14ac:dyDescent="0.25">
      <c r="A4604">
        <v>4589</v>
      </c>
      <c r="B4604" s="93">
        <v>35535</v>
      </c>
      <c r="C4604" s="48">
        <v>75.25</v>
      </c>
      <c r="D4604" s="48">
        <v>75.640602000000001</v>
      </c>
      <c r="E4604" s="48">
        <v>74.5</v>
      </c>
      <c r="F4604" s="48">
        <v>75.625</v>
      </c>
      <c r="G4604" s="49">
        <v>2760400</v>
      </c>
      <c r="H4604" s="48">
        <v>54.876551999999997</v>
      </c>
      <c r="I4604" s="52">
        <f t="shared" si="517"/>
        <v>0.72564035702479335</v>
      </c>
      <c r="J4604" s="52">
        <f t="shared" ca="1" si="518"/>
        <v>1</v>
      </c>
      <c r="K4604" s="48">
        <f t="shared" si="513"/>
        <v>54.6</v>
      </c>
      <c r="L4604" s="48">
        <f t="shared" si="514"/>
        <v>54.89</v>
      </c>
      <c r="M4604" s="48">
        <f t="shared" si="515"/>
        <v>54.06</v>
      </c>
      <c r="N4604" s="48">
        <f t="shared" si="516"/>
        <v>54.88</v>
      </c>
      <c r="O4604" s="49">
        <f t="shared" ca="1" si="519"/>
        <v>2760400</v>
      </c>
    </row>
    <row r="4605" spans="1:15" x14ac:dyDescent="0.25">
      <c r="A4605">
        <v>4590</v>
      </c>
      <c r="B4605" s="93">
        <v>35534</v>
      </c>
      <c r="C4605" s="48">
        <v>73.734298999999993</v>
      </c>
      <c r="D4605" s="48">
        <v>74.453102000000001</v>
      </c>
      <c r="E4605" s="48">
        <v>73.3125</v>
      </c>
      <c r="F4605" s="48">
        <v>74.359298999999993</v>
      </c>
      <c r="G4605" s="49">
        <v>3988500</v>
      </c>
      <c r="H4605" s="48">
        <v>53.958108000000003</v>
      </c>
      <c r="I4605" s="52">
        <f t="shared" si="517"/>
        <v>0.72564035333361609</v>
      </c>
      <c r="J4605" s="52">
        <f t="shared" ca="1" si="518"/>
        <v>1</v>
      </c>
      <c r="K4605" s="48">
        <f t="shared" si="513"/>
        <v>53.5</v>
      </c>
      <c r="L4605" s="48">
        <f t="shared" si="514"/>
        <v>54.03</v>
      </c>
      <c r="M4605" s="48">
        <f t="shared" si="515"/>
        <v>53.2</v>
      </c>
      <c r="N4605" s="48">
        <f t="shared" si="516"/>
        <v>53.96</v>
      </c>
      <c r="O4605" s="49">
        <f t="shared" ca="1" si="519"/>
        <v>3988500</v>
      </c>
    </row>
    <row r="4606" spans="1:15" x14ac:dyDescent="0.25">
      <c r="A4606">
        <v>4591</v>
      </c>
      <c r="B4606" s="93">
        <v>35531</v>
      </c>
      <c r="C4606" s="48">
        <v>75.0625</v>
      </c>
      <c r="D4606" s="48">
        <v>75.3125</v>
      </c>
      <c r="E4606" s="48">
        <v>73.375</v>
      </c>
      <c r="F4606" s="48">
        <v>73.375</v>
      </c>
      <c r="G4606" s="49">
        <v>4221600</v>
      </c>
      <c r="H4606" s="48">
        <v>53.243861000000003</v>
      </c>
      <c r="I4606" s="52">
        <f t="shared" si="517"/>
        <v>0.72564035434412266</v>
      </c>
      <c r="J4606" s="52">
        <f t="shared" ca="1" si="518"/>
        <v>1</v>
      </c>
      <c r="K4606" s="48">
        <f t="shared" si="513"/>
        <v>54.47</v>
      </c>
      <c r="L4606" s="48">
        <f t="shared" si="514"/>
        <v>54.65</v>
      </c>
      <c r="M4606" s="48">
        <f t="shared" si="515"/>
        <v>53.24</v>
      </c>
      <c r="N4606" s="48">
        <f t="shared" si="516"/>
        <v>53.24</v>
      </c>
      <c r="O4606" s="49">
        <f t="shared" ca="1" si="519"/>
        <v>4221600</v>
      </c>
    </row>
    <row r="4607" spans="1:15" x14ac:dyDescent="0.25">
      <c r="A4607">
        <v>4592</v>
      </c>
      <c r="B4607" s="93">
        <v>35530</v>
      </c>
      <c r="C4607" s="48">
        <v>76.093697000000006</v>
      </c>
      <c r="D4607" s="48">
        <v>76.546798999999993</v>
      </c>
      <c r="E4607" s="48">
        <v>75.6875</v>
      </c>
      <c r="F4607" s="48">
        <v>75.781197000000006</v>
      </c>
      <c r="G4607" s="49">
        <v>1996500</v>
      </c>
      <c r="H4607" s="48">
        <v>54.989894999999997</v>
      </c>
      <c r="I4607" s="52">
        <f t="shared" si="517"/>
        <v>0.72564035904579327</v>
      </c>
      <c r="J4607" s="52">
        <f t="shared" ca="1" si="518"/>
        <v>1</v>
      </c>
      <c r="K4607" s="48">
        <f t="shared" si="513"/>
        <v>55.22</v>
      </c>
      <c r="L4607" s="48">
        <f t="shared" si="514"/>
        <v>55.55</v>
      </c>
      <c r="M4607" s="48">
        <f t="shared" si="515"/>
        <v>54.92</v>
      </c>
      <c r="N4607" s="48">
        <f t="shared" si="516"/>
        <v>54.99</v>
      </c>
      <c r="O4607" s="49">
        <f t="shared" ca="1" si="519"/>
        <v>1996500</v>
      </c>
    </row>
    <row r="4608" spans="1:15" x14ac:dyDescent="0.25">
      <c r="A4608">
        <v>4593</v>
      </c>
      <c r="B4608" s="93">
        <v>35529</v>
      </c>
      <c r="C4608" s="48">
        <v>77</v>
      </c>
      <c r="D4608" s="48">
        <v>77.046798999999993</v>
      </c>
      <c r="E4608" s="48">
        <v>75.843697000000006</v>
      </c>
      <c r="F4608" s="48">
        <v>76.0625</v>
      </c>
      <c r="G4608" s="49">
        <v>2453200</v>
      </c>
      <c r="H4608" s="48">
        <v>55.194020000000002</v>
      </c>
      <c r="I4608" s="52">
        <f t="shared" si="517"/>
        <v>0.72564036154478229</v>
      </c>
      <c r="J4608" s="52">
        <f t="shared" ca="1" si="518"/>
        <v>1</v>
      </c>
      <c r="K4608" s="48">
        <f t="shared" si="513"/>
        <v>55.87</v>
      </c>
      <c r="L4608" s="48">
        <f t="shared" si="514"/>
        <v>55.91</v>
      </c>
      <c r="M4608" s="48">
        <f t="shared" si="515"/>
        <v>55.04</v>
      </c>
      <c r="N4608" s="48">
        <f t="shared" si="516"/>
        <v>55.19</v>
      </c>
      <c r="O4608" s="49">
        <f t="shared" ca="1" si="519"/>
        <v>2453200</v>
      </c>
    </row>
    <row r="4609" spans="1:15" x14ac:dyDescent="0.25">
      <c r="A4609">
        <v>4594</v>
      </c>
      <c r="B4609" s="93">
        <v>35528</v>
      </c>
      <c r="C4609" s="48">
        <v>76.125</v>
      </c>
      <c r="D4609" s="48">
        <v>76.781197000000006</v>
      </c>
      <c r="E4609" s="48">
        <v>75.843697000000006</v>
      </c>
      <c r="F4609" s="48">
        <v>76.6875</v>
      </c>
      <c r="G4609" s="49">
        <v>1822700</v>
      </c>
      <c r="H4609" s="48">
        <v>55.647545000000001</v>
      </c>
      <c r="I4609" s="52">
        <f t="shared" si="517"/>
        <v>0.72564035859820697</v>
      </c>
      <c r="J4609" s="52">
        <f t="shared" ca="1" si="518"/>
        <v>1</v>
      </c>
      <c r="K4609" s="48">
        <f t="shared" si="513"/>
        <v>55.24</v>
      </c>
      <c r="L4609" s="48">
        <f t="shared" si="514"/>
        <v>55.72</v>
      </c>
      <c r="M4609" s="48">
        <f t="shared" si="515"/>
        <v>55.04</v>
      </c>
      <c r="N4609" s="48">
        <f t="shared" si="516"/>
        <v>55.65</v>
      </c>
      <c r="O4609" s="49">
        <f t="shared" ca="1" si="519"/>
        <v>1822700</v>
      </c>
    </row>
    <row r="4610" spans="1:15" x14ac:dyDescent="0.25">
      <c r="A4610">
        <v>4595</v>
      </c>
      <c r="B4610" s="93">
        <v>35527</v>
      </c>
      <c r="C4610" s="48">
        <v>76.1875</v>
      </c>
      <c r="D4610" s="48">
        <v>76.625</v>
      </c>
      <c r="E4610" s="48">
        <v>76.140602000000001</v>
      </c>
      <c r="F4610" s="48">
        <v>76.140602000000001</v>
      </c>
      <c r="G4610" s="49">
        <v>2596200</v>
      </c>
      <c r="H4610" s="48">
        <v>55.250694000000003</v>
      </c>
      <c r="I4610" s="52">
        <f t="shared" si="517"/>
        <v>0.72564036202393045</v>
      </c>
      <c r="J4610" s="52">
        <f t="shared" ca="1" si="518"/>
        <v>1</v>
      </c>
      <c r="K4610" s="48">
        <f t="shared" si="513"/>
        <v>55.28</v>
      </c>
      <c r="L4610" s="48">
        <f t="shared" si="514"/>
        <v>55.6</v>
      </c>
      <c r="M4610" s="48">
        <f t="shared" si="515"/>
        <v>55.25</v>
      </c>
      <c r="N4610" s="48">
        <f t="shared" si="516"/>
        <v>55.25</v>
      </c>
      <c r="O4610" s="49">
        <f t="shared" ca="1" si="519"/>
        <v>2596200</v>
      </c>
    </row>
    <row r="4611" spans="1:15" x14ac:dyDescent="0.25">
      <c r="A4611">
        <v>4596</v>
      </c>
      <c r="B4611" s="93">
        <v>35524</v>
      </c>
      <c r="C4611" s="48">
        <v>74.5</v>
      </c>
      <c r="D4611" s="48">
        <v>75.859298999999993</v>
      </c>
      <c r="E4611" s="48">
        <v>74.156197000000006</v>
      </c>
      <c r="F4611" s="48">
        <v>75.843697000000006</v>
      </c>
      <c r="G4611" s="49">
        <v>3706700</v>
      </c>
      <c r="H4611" s="48">
        <v>55.035246999999998</v>
      </c>
      <c r="I4611" s="52">
        <f t="shared" si="517"/>
        <v>0.72564035215741118</v>
      </c>
      <c r="J4611" s="52">
        <f t="shared" ca="1" si="518"/>
        <v>1</v>
      </c>
      <c r="K4611" s="48">
        <f t="shared" si="513"/>
        <v>54.06</v>
      </c>
      <c r="L4611" s="48">
        <f t="shared" si="514"/>
        <v>55.05</v>
      </c>
      <c r="M4611" s="48">
        <f t="shared" si="515"/>
        <v>53.81</v>
      </c>
      <c r="N4611" s="48">
        <f t="shared" si="516"/>
        <v>55.04</v>
      </c>
      <c r="O4611" s="49">
        <f t="shared" ca="1" si="519"/>
        <v>3706700</v>
      </c>
    </row>
    <row r="4612" spans="1:15" x14ac:dyDescent="0.25">
      <c r="A4612">
        <v>4597</v>
      </c>
      <c r="B4612" s="93">
        <v>35523</v>
      </c>
      <c r="C4612" s="48">
        <v>74.4375</v>
      </c>
      <c r="D4612" s="48">
        <v>75.125</v>
      </c>
      <c r="E4612" s="48">
        <v>74.1875</v>
      </c>
      <c r="F4612" s="48">
        <v>74.906197000000006</v>
      </c>
      <c r="G4612" s="49">
        <v>2284200</v>
      </c>
      <c r="H4612" s="48">
        <v>54.354959000000001</v>
      </c>
      <c r="I4612" s="52">
        <f t="shared" si="517"/>
        <v>0.72564034988987625</v>
      </c>
      <c r="J4612" s="52">
        <f t="shared" ca="1" si="518"/>
        <v>1</v>
      </c>
      <c r="K4612" s="48">
        <f t="shared" si="513"/>
        <v>54.01</v>
      </c>
      <c r="L4612" s="48">
        <f t="shared" si="514"/>
        <v>54.51</v>
      </c>
      <c r="M4612" s="48">
        <f t="shared" si="515"/>
        <v>53.83</v>
      </c>
      <c r="N4612" s="48">
        <f t="shared" si="516"/>
        <v>54.35</v>
      </c>
      <c r="O4612" s="49">
        <f t="shared" ca="1" si="519"/>
        <v>2284200</v>
      </c>
    </row>
    <row r="4613" spans="1:15" x14ac:dyDescent="0.25">
      <c r="A4613">
        <v>4598</v>
      </c>
      <c r="B4613" s="93">
        <v>35522</v>
      </c>
      <c r="C4613" s="48">
        <v>75.625</v>
      </c>
      <c r="D4613" s="48">
        <v>75.9375</v>
      </c>
      <c r="E4613" s="48">
        <v>74.4375</v>
      </c>
      <c r="F4613" s="48">
        <v>74.5</v>
      </c>
      <c r="G4613" s="49">
        <v>2672700</v>
      </c>
      <c r="H4613" s="48">
        <v>54.060206999999998</v>
      </c>
      <c r="I4613" s="52">
        <f t="shared" si="517"/>
        <v>0.72564036241610741</v>
      </c>
      <c r="J4613" s="52">
        <f t="shared" ca="1" si="518"/>
        <v>1</v>
      </c>
      <c r="K4613" s="48">
        <f t="shared" si="513"/>
        <v>54.88</v>
      </c>
      <c r="L4613" s="48">
        <f t="shared" si="514"/>
        <v>55.1</v>
      </c>
      <c r="M4613" s="48">
        <f t="shared" si="515"/>
        <v>54.01</v>
      </c>
      <c r="N4613" s="48">
        <f t="shared" si="516"/>
        <v>54.06</v>
      </c>
      <c r="O4613" s="49">
        <f t="shared" ca="1" si="519"/>
        <v>2672700</v>
      </c>
    </row>
    <row r="4614" spans="1:15" x14ac:dyDescent="0.25">
      <c r="A4614">
        <v>4599</v>
      </c>
      <c r="B4614" s="93">
        <v>35521</v>
      </c>
      <c r="C4614" s="48">
        <v>75.25</v>
      </c>
      <c r="D4614" s="48">
        <v>76.1875</v>
      </c>
      <c r="E4614" s="48">
        <v>75.046798999999993</v>
      </c>
      <c r="F4614" s="48">
        <v>75.859298999999993</v>
      </c>
      <c r="G4614" s="49">
        <v>3210900</v>
      </c>
      <c r="H4614" s="48">
        <v>55.046568999999998</v>
      </c>
      <c r="I4614" s="52">
        <f t="shared" si="517"/>
        <v>0.72564035952929129</v>
      </c>
      <c r="J4614" s="52">
        <f t="shared" ca="1" si="518"/>
        <v>1</v>
      </c>
      <c r="K4614" s="48">
        <f t="shared" si="513"/>
        <v>54.6</v>
      </c>
      <c r="L4614" s="48">
        <f t="shared" si="514"/>
        <v>55.28</v>
      </c>
      <c r="M4614" s="48">
        <f t="shared" si="515"/>
        <v>54.46</v>
      </c>
      <c r="N4614" s="48">
        <f t="shared" si="516"/>
        <v>55.05</v>
      </c>
      <c r="O4614" s="49">
        <f t="shared" ca="1" si="519"/>
        <v>3210900</v>
      </c>
    </row>
    <row r="4615" spans="1:15" x14ac:dyDescent="0.25">
      <c r="A4615">
        <v>4600</v>
      </c>
      <c r="B4615" s="93">
        <v>35520</v>
      </c>
      <c r="C4615" s="48">
        <v>76.906197000000006</v>
      </c>
      <c r="D4615" s="48">
        <v>77.125</v>
      </c>
      <c r="E4615" s="48">
        <v>75.25</v>
      </c>
      <c r="F4615" s="48">
        <v>75.375</v>
      </c>
      <c r="G4615" s="49">
        <v>4270700</v>
      </c>
      <c r="H4615" s="48">
        <v>54.695141999999997</v>
      </c>
      <c r="I4615" s="52">
        <f t="shared" si="517"/>
        <v>0.72564035820895523</v>
      </c>
      <c r="J4615" s="52">
        <f t="shared" ca="1" si="518"/>
        <v>1</v>
      </c>
      <c r="K4615" s="48">
        <f t="shared" si="513"/>
        <v>55.81</v>
      </c>
      <c r="L4615" s="48">
        <f t="shared" si="514"/>
        <v>55.97</v>
      </c>
      <c r="M4615" s="48">
        <f t="shared" si="515"/>
        <v>54.6</v>
      </c>
      <c r="N4615" s="48">
        <f t="shared" si="516"/>
        <v>54.7</v>
      </c>
      <c r="O4615" s="49">
        <f t="shared" ca="1" si="519"/>
        <v>4270700</v>
      </c>
    </row>
    <row r="4616" spans="1:15" x14ac:dyDescent="0.25">
      <c r="A4616">
        <v>4601</v>
      </c>
      <c r="B4616" s="93">
        <v>35516</v>
      </c>
      <c r="C4616" s="48">
        <v>79.375</v>
      </c>
      <c r="D4616" s="48">
        <v>79.375</v>
      </c>
      <c r="E4616" s="48">
        <v>76.156197000000006</v>
      </c>
      <c r="F4616" s="48">
        <v>77</v>
      </c>
      <c r="G4616" s="49">
        <v>2898500</v>
      </c>
      <c r="H4616" s="48">
        <v>55.874307000000002</v>
      </c>
      <c r="I4616" s="52">
        <f t="shared" si="517"/>
        <v>0.72564035064935062</v>
      </c>
      <c r="J4616" s="52">
        <f t="shared" ca="1" si="518"/>
        <v>1</v>
      </c>
      <c r="K4616" s="48">
        <f t="shared" si="513"/>
        <v>57.6</v>
      </c>
      <c r="L4616" s="48">
        <f t="shared" si="514"/>
        <v>57.6</v>
      </c>
      <c r="M4616" s="48">
        <f t="shared" si="515"/>
        <v>55.26</v>
      </c>
      <c r="N4616" s="48">
        <f t="shared" si="516"/>
        <v>55.87</v>
      </c>
      <c r="O4616" s="49">
        <f t="shared" ca="1" si="519"/>
        <v>2898500</v>
      </c>
    </row>
    <row r="4617" spans="1:15" x14ac:dyDescent="0.25">
      <c r="A4617">
        <v>4602</v>
      </c>
      <c r="B4617" s="93">
        <v>35515</v>
      </c>
      <c r="C4617" s="48">
        <v>79.0625</v>
      </c>
      <c r="D4617" s="48">
        <v>79.656197000000006</v>
      </c>
      <c r="E4617" s="48">
        <v>78.6875</v>
      </c>
      <c r="F4617" s="48">
        <v>79.093697000000006</v>
      </c>
      <c r="G4617" s="49">
        <v>1335300</v>
      </c>
      <c r="H4617" s="48">
        <v>57.393577999999998</v>
      </c>
      <c r="I4617" s="52">
        <f t="shared" si="517"/>
        <v>0.7256403503303176</v>
      </c>
      <c r="J4617" s="52">
        <f t="shared" ca="1" si="518"/>
        <v>1</v>
      </c>
      <c r="K4617" s="48">
        <f t="shared" si="513"/>
        <v>57.37</v>
      </c>
      <c r="L4617" s="48">
        <f t="shared" si="514"/>
        <v>57.8</v>
      </c>
      <c r="M4617" s="48">
        <f t="shared" si="515"/>
        <v>57.1</v>
      </c>
      <c r="N4617" s="48">
        <f t="shared" si="516"/>
        <v>57.39</v>
      </c>
      <c r="O4617" s="49">
        <f t="shared" ca="1" si="519"/>
        <v>1335300</v>
      </c>
    </row>
    <row r="4618" spans="1:15" x14ac:dyDescent="0.25">
      <c r="A4618">
        <v>4603</v>
      </c>
      <c r="B4618" s="93">
        <v>35514</v>
      </c>
      <c r="C4618" s="48">
        <v>79.343697000000006</v>
      </c>
      <c r="D4618" s="48">
        <v>79.968697000000006</v>
      </c>
      <c r="E4618" s="48">
        <v>78.531197000000006</v>
      </c>
      <c r="F4618" s="48">
        <v>78.75</v>
      </c>
      <c r="G4618" s="49">
        <v>2125800</v>
      </c>
      <c r="H4618" s="48">
        <v>57.144177999999997</v>
      </c>
      <c r="I4618" s="52">
        <f t="shared" si="517"/>
        <v>0.72564035555555551</v>
      </c>
      <c r="J4618" s="52">
        <f t="shared" ca="1" si="518"/>
        <v>1</v>
      </c>
      <c r="K4618" s="48">
        <f t="shared" si="513"/>
        <v>57.57</v>
      </c>
      <c r="L4618" s="48">
        <f t="shared" si="514"/>
        <v>58.03</v>
      </c>
      <c r="M4618" s="48">
        <f t="shared" si="515"/>
        <v>56.99</v>
      </c>
      <c r="N4618" s="48">
        <f t="shared" si="516"/>
        <v>57.14</v>
      </c>
      <c r="O4618" s="49">
        <f t="shared" ca="1" si="519"/>
        <v>2125800</v>
      </c>
    </row>
    <row r="4619" spans="1:15" x14ac:dyDescent="0.25">
      <c r="A4619">
        <v>4604</v>
      </c>
      <c r="B4619" s="93">
        <v>35513</v>
      </c>
      <c r="C4619" s="48">
        <v>78.5</v>
      </c>
      <c r="D4619" s="48">
        <v>79.578102000000001</v>
      </c>
      <c r="E4619" s="48">
        <v>78.093697000000006</v>
      </c>
      <c r="F4619" s="48">
        <v>79.531197000000006</v>
      </c>
      <c r="G4619" s="49">
        <v>2145600</v>
      </c>
      <c r="H4619" s="48">
        <v>57.711046000000003</v>
      </c>
      <c r="I4619" s="52">
        <f t="shared" si="517"/>
        <v>0.72564035468999666</v>
      </c>
      <c r="J4619" s="52">
        <f t="shared" ca="1" si="518"/>
        <v>1</v>
      </c>
      <c r="K4619" s="48">
        <f t="shared" si="513"/>
        <v>56.96</v>
      </c>
      <c r="L4619" s="48">
        <f t="shared" si="514"/>
        <v>57.75</v>
      </c>
      <c r="M4619" s="48">
        <f t="shared" si="515"/>
        <v>56.67</v>
      </c>
      <c r="N4619" s="48">
        <f t="shared" si="516"/>
        <v>57.71</v>
      </c>
      <c r="O4619" s="49">
        <f t="shared" ca="1" si="519"/>
        <v>2145600</v>
      </c>
    </row>
    <row r="4620" spans="1:15" x14ac:dyDescent="0.25">
      <c r="A4620">
        <v>4605</v>
      </c>
      <c r="B4620" s="93">
        <v>35510</v>
      </c>
      <c r="C4620" s="48">
        <v>78.6875</v>
      </c>
      <c r="D4620" s="48">
        <v>78.75</v>
      </c>
      <c r="E4620" s="48">
        <v>78.343697000000006</v>
      </c>
      <c r="F4620" s="48">
        <v>78.4375</v>
      </c>
      <c r="G4620" s="49">
        <v>2810600</v>
      </c>
      <c r="H4620" s="48">
        <v>56.917414999999998</v>
      </c>
      <c r="I4620" s="52">
        <f t="shared" si="517"/>
        <v>0.72564035059760956</v>
      </c>
      <c r="J4620" s="52">
        <f t="shared" ca="1" si="518"/>
        <v>1</v>
      </c>
      <c r="K4620" s="48">
        <f t="shared" si="513"/>
        <v>57.1</v>
      </c>
      <c r="L4620" s="48">
        <f t="shared" si="514"/>
        <v>57.14</v>
      </c>
      <c r="M4620" s="48">
        <f t="shared" si="515"/>
        <v>56.85</v>
      </c>
      <c r="N4620" s="48">
        <f t="shared" si="516"/>
        <v>56.92</v>
      </c>
      <c r="O4620" s="49">
        <f t="shared" ca="1" si="519"/>
        <v>2810600</v>
      </c>
    </row>
    <row r="4621" spans="1:15" x14ac:dyDescent="0.25">
      <c r="A4621">
        <v>4606</v>
      </c>
      <c r="B4621" s="93">
        <v>35509</v>
      </c>
      <c r="C4621" s="48">
        <v>78.75</v>
      </c>
      <c r="D4621" s="48">
        <v>79</v>
      </c>
      <c r="E4621" s="48">
        <v>77.875</v>
      </c>
      <c r="F4621" s="48">
        <v>78.375</v>
      </c>
      <c r="G4621" s="49">
        <v>1808200</v>
      </c>
      <c r="H4621" s="48">
        <v>56.655093999999998</v>
      </c>
      <c r="I4621" s="52">
        <f t="shared" si="517"/>
        <v>0.72287201275917068</v>
      </c>
      <c r="J4621" s="52">
        <f t="shared" ca="1" si="518"/>
        <v>1</v>
      </c>
      <c r="K4621" s="48">
        <f t="shared" si="513"/>
        <v>56.93</v>
      </c>
      <c r="L4621" s="48">
        <f t="shared" si="514"/>
        <v>57.11</v>
      </c>
      <c r="M4621" s="48">
        <f t="shared" si="515"/>
        <v>56.29</v>
      </c>
      <c r="N4621" s="48">
        <f t="shared" si="516"/>
        <v>56.66</v>
      </c>
      <c r="O4621" s="49">
        <f t="shared" ca="1" si="519"/>
        <v>1808200</v>
      </c>
    </row>
    <row r="4622" spans="1:15" x14ac:dyDescent="0.25">
      <c r="A4622">
        <v>4607</v>
      </c>
      <c r="B4622" s="93">
        <v>35508</v>
      </c>
      <c r="C4622" s="48">
        <v>78.843697000000006</v>
      </c>
      <c r="D4622" s="48">
        <v>79.5</v>
      </c>
      <c r="E4622" s="48">
        <v>78.0625</v>
      </c>
      <c r="F4622" s="48">
        <v>78.781197000000006</v>
      </c>
      <c r="G4622" s="49">
        <v>1510000</v>
      </c>
      <c r="H4622" s="48">
        <v>56.948723000000001</v>
      </c>
      <c r="I4622" s="52">
        <f t="shared" si="517"/>
        <v>0.72287201982980787</v>
      </c>
      <c r="J4622" s="52">
        <f t="shared" ca="1" si="518"/>
        <v>1</v>
      </c>
      <c r="K4622" s="48">
        <f t="shared" si="513"/>
        <v>56.99</v>
      </c>
      <c r="L4622" s="48">
        <f t="shared" si="514"/>
        <v>57.47</v>
      </c>
      <c r="M4622" s="48">
        <f t="shared" si="515"/>
        <v>56.43</v>
      </c>
      <c r="N4622" s="48">
        <f t="shared" si="516"/>
        <v>56.95</v>
      </c>
      <c r="O4622" s="49">
        <f t="shared" ca="1" si="519"/>
        <v>1510000</v>
      </c>
    </row>
    <row r="4623" spans="1:15" x14ac:dyDescent="0.25">
      <c r="A4623">
        <v>4608</v>
      </c>
      <c r="B4623" s="93">
        <v>35507</v>
      </c>
      <c r="C4623" s="48">
        <v>80</v>
      </c>
      <c r="D4623" s="48">
        <v>80.109298999999993</v>
      </c>
      <c r="E4623" s="48">
        <v>78.718697000000006</v>
      </c>
      <c r="F4623" s="48">
        <v>79.046798999999993</v>
      </c>
      <c r="G4623" s="49">
        <v>1352500</v>
      </c>
      <c r="H4623" s="48">
        <v>57.140718999999997</v>
      </c>
      <c r="I4623" s="52">
        <f t="shared" si="517"/>
        <v>0.72287201661385436</v>
      </c>
      <c r="J4623" s="52">
        <f t="shared" ca="1" si="518"/>
        <v>1</v>
      </c>
      <c r="K4623" s="48">
        <f t="shared" si="513"/>
        <v>57.83</v>
      </c>
      <c r="L4623" s="48">
        <f t="shared" si="514"/>
        <v>57.91</v>
      </c>
      <c r="M4623" s="48">
        <f t="shared" si="515"/>
        <v>56.9</v>
      </c>
      <c r="N4623" s="48">
        <f t="shared" si="516"/>
        <v>57.14</v>
      </c>
      <c r="O4623" s="49">
        <f t="shared" ca="1" si="519"/>
        <v>1352500</v>
      </c>
    </row>
    <row r="4624" spans="1:15" x14ac:dyDescent="0.25">
      <c r="A4624">
        <v>4609</v>
      </c>
      <c r="B4624" s="93">
        <v>35506</v>
      </c>
      <c r="C4624" s="48">
        <v>79.25</v>
      </c>
      <c r="D4624" s="48">
        <v>80.031197000000006</v>
      </c>
      <c r="E4624" s="48">
        <v>78.4375</v>
      </c>
      <c r="F4624" s="48">
        <v>79.906197000000006</v>
      </c>
      <c r="G4624" s="49">
        <v>3013500</v>
      </c>
      <c r="H4624" s="48">
        <v>57.761954000000003</v>
      </c>
      <c r="I4624" s="52">
        <f t="shared" si="517"/>
        <v>0.72287201955062386</v>
      </c>
      <c r="J4624" s="52">
        <f t="shared" ca="1" si="518"/>
        <v>1</v>
      </c>
      <c r="K4624" s="48">
        <f t="shared" ref="K4624:K4687" si="520">ROUND($I4624*C4624,2)</f>
        <v>57.29</v>
      </c>
      <c r="L4624" s="48">
        <f t="shared" ref="L4624:L4687" si="521">ROUND($I4624*D4624,2)</f>
        <v>57.85</v>
      </c>
      <c r="M4624" s="48">
        <f t="shared" ref="M4624:M4687" si="522">ROUND($I4624*E4624,2)</f>
        <v>56.7</v>
      </c>
      <c r="N4624" s="48">
        <f t="shared" ref="N4624:N4687" si="523">ROUND($I4624*F4624,2)</f>
        <v>57.76</v>
      </c>
      <c r="O4624" s="49">
        <f t="shared" ca="1" si="519"/>
        <v>3013500</v>
      </c>
    </row>
    <row r="4625" spans="1:15" x14ac:dyDescent="0.25">
      <c r="A4625">
        <v>4610</v>
      </c>
      <c r="B4625" s="93">
        <v>35503</v>
      </c>
      <c r="C4625" s="48">
        <v>79.640602000000001</v>
      </c>
      <c r="D4625" s="48">
        <v>80.031197000000006</v>
      </c>
      <c r="E4625" s="48">
        <v>79.25</v>
      </c>
      <c r="F4625" s="48">
        <v>79.6875</v>
      </c>
      <c r="G4625" s="49">
        <v>1642700</v>
      </c>
      <c r="H4625" s="48">
        <v>57.603864000000002</v>
      </c>
      <c r="I4625" s="52">
        <f t="shared" si="517"/>
        <v>0.72287201882352947</v>
      </c>
      <c r="J4625" s="52">
        <f t="shared" ca="1" si="518"/>
        <v>1</v>
      </c>
      <c r="K4625" s="48">
        <f t="shared" si="520"/>
        <v>57.57</v>
      </c>
      <c r="L4625" s="48">
        <f t="shared" si="521"/>
        <v>57.85</v>
      </c>
      <c r="M4625" s="48">
        <f t="shared" si="522"/>
        <v>57.29</v>
      </c>
      <c r="N4625" s="48">
        <f t="shared" si="523"/>
        <v>57.6</v>
      </c>
      <c r="O4625" s="49">
        <f t="shared" ca="1" si="519"/>
        <v>1642700</v>
      </c>
    </row>
    <row r="4626" spans="1:15" x14ac:dyDescent="0.25">
      <c r="A4626">
        <v>4611</v>
      </c>
      <c r="B4626" s="93">
        <v>35502</v>
      </c>
      <c r="C4626" s="48">
        <v>80.25</v>
      </c>
      <c r="D4626" s="48">
        <v>80.468697000000006</v>
      </c>
      <c r="E4626" s="48">
        <v>79.0625</v>
      </c>
      <c r="F4626" s="48">
        <v>79.281197000000006</v>
      </c>
      <c r="G4626" s="49">
        <v>2514100</v>
      </c>
      <c r="H4626" s="48">
        <v>57.310158999999999</v>
      </c>
      <c r="I4626" s="52">
        <f t="shared" ref="I4626:I4689" si="524">H4626/F4626</f>
        <v>0.72287201970474779</v>
      </c>
      <c r="J4626" s="52">
        <f t="shared" ref="J4626:J4689" ca="1" si="525">INDEX(OFFSET($T$15,0,0,$S$13+1,1),MATCH(B4626,OFFSET($Q$15,0,0,$S$13+1,1),-1))</f>
        <v>1</v>
      </c>
      <c r="K4626" s="48">
        <f t="shared" si="520"/>
        <v>58.01</v>
      </c>
      <c r="L4626" s="48">
        <f t="shared" si="521"/>
        <v>58.17</v>
      </c>
      <c r="M4626" s="48">
        <f t="shared" si="522"/>
        <v>57.15</v>
      </c>
      <c r="N4626" s="48">
        <f t="shared" si="523"/>
        <v>57.31</v>
      </c>
      <c r="O4626" s="49">
        <f t="shared" ref="O4626:O4689" ca="1" si="526">G4626*J4626</f>
        <v>2514100</v>
      </c>
    </row>
    <row r="4627" spans="1:15" x14ac:dyDescent="0.25">
      <c r="A4627">
        <v>4612</v>
      </c>
      <c r="B4627" s="93">
        <v>35501</v>
      </c>
      <c r="C4627" s="48">
        <v>81.3125</v>
      </c>
      <c r="D4627" s="48">
        <v>81.343697000000006</v>
      </c>
      <c r="E4627" s="48">
        <v>80.296798999999993</v>
      </c>
      <c r="F4627" s="48">
        <v>80.531197000000006</v>
      </c>
      <c r="G4627" s="49">
        <v>1055600</v>
      </c>
      <c r="H4627" s="48">
        <v>58.213749</v>
      </c>
      <c r="I4627" s="52">
        <f t="shared" si="524"/>
        <v>0.72287201939889201</v>
      </c>
      <c r="J4627" s="52">
        <f t="shared" ca="1" si="525"/>
        <v>1</v>
      </c>
      <c r="K4627" s="48">
        <f t="shared" si="520"/>
        <v>58.78</v>
      </c>
      <c r="L4627" s="48">
        <f t="shared" si="521"/>
        <v>58.8</v>
      </c>
      <c r="M4627" s="48">
        <f t="shared" si="522"/>
        <v>58.04</v>
      </c>
      <c r="N4627" s="48">
        <f t="shared" si="523"/>
        <v>58.21</v>
      </c>
      <c r="O4627" s="49">
        <f t="shared" ca="1" si="526"/>
        <v>1055600</v>
      </c>
    </row>
    <row r="4628" spans="1:15" x14ac:dyDescent="0.25">
      <c r="A4628">
        <v>4613</v>
      </c>
      <c r="B4628" s="93">
        <v>35500</v>
      </c>
      <c r="C4628" s="48">
        <v>81.75</v>
      </c>
      <c r="D4628" s="48">
        <v>81.796798999999993</v>
      </c>
      <c r="E4628" s="48">
        <v>81.25</v>
      </c>
      <c r="F4628" s="48">
        <v>81.25</v>
      </c>
      <c r="G4628" s="49">
        <v>624600</v>
      </c>
      <c r="H4628" s="48">
        <v>58.733351999999996</v>
      </c>
      <c r="I4628" s="52">
        <f t="shared" si="524"/>
        <v>0.72287202461538458</v>
      </c>
      <c r="J4628" s="52">
        <f t="shared" ca="1" si="525"/>
        <v>1</v>
      </c>
      <c r="K4628" s="48">
        <f t="shared" si="520"/>
        <v>59.09</v>
      </c>
      <c r="L4628" s="48">
        <f t="shared" si="521"/>
        <v>59.13</v>
      </c>
      <c r="M4628" s="48">
        <f t="shared" si="522"/>
        <v>58.73</v>
      </c>
      <c r="N4628" s="48">
        <f t="shared" si="523"/>
        <v>58.73</v>
      </c>
      <c r="O4628" s="49">
        <f t="shared" ca="1" si="526"/>
        <v>624600</v>
      </c>
    </row>
    <row r="4629" spans="1:15" x14ac:dyDescent="0.25">
      <c r="A4629">
        <v>4614</v>
      </c>
      <c r="B4629" s="93">
        <v>35499</v>
      </c>
      <c r="C4629" s="48">
        <v>80.9375</v>
      </c>
      <c r="D4629" s="48">
        <v>81.6875</v>
      </c>
      <c r="E4629" s="48">
        <v>80.546798999999993</v>
      </c>
      <c r="F4629" s="48">
        <v>81.6875</v>
      </c>
      <c r="G4629" s="49">
        <v>1074900</v>
      </c>
      <c r="H4629" s="48">
        <v>59.049607999999999</v>
      </c>
      <c r="I4629" s="52">
        <f t="shared" si="524"/>
        <v>0.72287201836266257</v>
      </c>
      <c r="J4629" s="52">
        <f t="shared" ca="1" si="525"/>
        <v>1</v>
      </c>
      <c r="K4629" s="48">
        <f t="shared" si="520"/>
        <v>58.51</v>
      </c>
      <c r="L4629" s="48">
        <f t="shared" si="521"/>
        <v>59.05</v>
      </c>
      <c r="M4629" s="48">
        <f t="shared" si="522"/>
        <v>58.23</v>
      </c>
      <c r="N4629" s="48">
        <f t="shared" si="523"/>
        <v>59.05</v>
      </c>
      <c r="O4629" s="49">
        <f t="shared" ca="1" si="526"/>
        <v>1074900</v>
      </c>
    </row>
    <row r="4630" spans="1:15" x14ac:dyDescent="0.25">
      <c r="A4630">
        <v>4615</v>
      </c>
      <c r="B4630" s="93">
        <v>35496</v>
      </c>
      <c r="C4630" s="48">
        <v>80.4375</v>
      </c>
      <c r="D4630" s="48">
        <v>81.156197000000006</v>
      </c>
      <c r="E4630" s="48">
        <v>80.25</v>
      </c>
      <c r="F4630" s="48">
        <v>80.843697000000006</v>
      </c>
      <c r="G4630" s="49">
        <v>1859300</v>
      </c>
      <c r="H4630" s="48">
        <v>58.439646000000003</v>
      </c>
      <c r="I4630" s="52">
        <f t="shared" si="524"/>
        <v>0.72287201313913196</v>
      </c>
      <c r="J4630" s="52">
        <f t="shared" ca="1" si="525"/>
        <v>1</v>
      </c>
      <c r="K4630" s="48">
        <f t="shared" si="520"/>
        <v>58.15</v>
      </c>
      <c r="L4630" s="48">
        <f t="shared" si="521"/>
        <v>58.67</v>
      </c>
      <c r="M4630" s="48">
        <f t="shared" si="522"/>
        <v>58.01</v>
      </c>
      <c r="N4630" s="48">
        <f t="shared" si="523"/>
        <v>58.44</v>
      </c>
      <c r="O4630" s="49">
        <f t="shared" ca="1" si="526"/>
        <v>1859300</v>
      </c>
    </row>
    <row r="4631" spans="1:15" x14ac:dyDescent="0.25">
      <c r="A4631">
        <v>4616</v>
      </c>
      <c r="B4631" s="93">
        <v>35495</v>
      </c>
      <c r="C4631" s="48">
        <v>80.625</v>
      </c>
      <c r="D4631" s="48">
        <v>80.906197000000006</v>
      </c>
      <c r="E4631" s="48">
        <v>79.875</v>
      </c>
      <c r="F4631" s="48">
        <v>80.125</v>
      </c>
      <c r="G4631" s="49">
        <v>1528500</v>
      </c>
      <c r="H4631" s="48">
        <v>57.920121000000002</v>
      </c>
      <c r="I4631" s="52">
        <f t="shared" si="524"/>
        <v>0.72287202496099845</v>
      </c>
      <c r="J4631" s="52">
        <f t="shared" ca="1" si="525"/>
        <v>1</v>
      </c>
      <c r="K4631" s="48">
        <f t="shared" si="520"/>
        <v>58.28</v>
      </c>
      <c r="L4631" s="48">
        <f t="shared" si="521"/>
        <v>58.48</v>
      </c>
      <c r="M4631" s="48">
        <f t="shared" si="522"/>
        <v>57.74</v>
      </c>
      <c r="N4631" s="48">
        <f t="shared" si="523"/>
        <v>57.92</v>
      </c>
      <c r="O4631" s="49">
        <f t="shared" ca="1" si="526"/>
        <v>1528500</v>
      </c>
    </row>
    <row r="4632" spans="1:15" x14ac:dyDescent="0.25">
      <c r="A4632">
        <v>4617</v>
      </c>
      <c r="B4632" s="93">
        <v>35494</v>
      </c>
      <c r="C4632" s="48">
        <v>79.718697000000006</v>
      </c>
      <c r="D4632" s="48">
        <v>80.593697000000006</v>
      </c>
      <c r="E4632" s="48">
        <v>79.453102000000001</v>
      </c>
      <c r="F4632" s="48">
        <v>80.593697000000006</v>
      </c>
      <c r="G4632" s="49">
        <v>1254800</v>
      </c>
      <c r="H4632" s="48">
        <v>58.258927999999997</v>
      </c>
      <c r="I4632" s="52">
        <f t="shared" si="524"/>
        <v>0.72287201317988914</v>
      </c>
      <c r="J4632" s="52">
        <f t="shared" ca="1" si="525"/>
        <v>1</v>
      </c>
      <c r="K4632" s="48">
        <f t="shared" si="520"/>
        <v>57.63</v>
      </c>
      <c r="L4632" s="48">
        <f t="shared" si="521"/>
        <v>58.26</v>
      </c>
      <c r="M4632" s="48">
        <f t="shared" si="522"/>
        <v>57.43</v>
      </c>
      <c r="N4632" s="48">
        <f t="shared" si="523"/>
        <v>58.26</v>
      </c>
      <c r="O4632" s="49">
        <f t="shared" ca="1" si="526"/>
        <v>1254800</v>
      </c>
    </row>
    <row r="4633" spans="1:15" x14ac:dyDescent="0.25">
      <c r="A4633">
        <v>4618</v>
      </c>
      <c r="B4633" s="93">
        <v>35493</v>
      </c>
      <c r="C4633" s="48">
        <v>79.906197000000006</v>
      </c>
      <c r="D4633" s="48">
        <v>80.125</v>
      </c>
      <c r="E4633" s="48">
        <v>79.093697000000006</v>
      </c>
      <c r="F4633" s="48">
        <v>79.25</v>
      </c>
      <c r="G4633" s="49">
        <v>1478700</v>
      </c>
      <c r="H4633" s="48">
        <v>57.287607000000001</v>
      </c>
      <c r="I4633" s="52">
        <f t="shared" si="524"/>
        <v>0.72287201261829659</v>
      </c>
      <c r="J4633" s="52">
        <f t="shared" ca="1" si="525"/>
        <v>1</v>
      </c>
      <c r="K4633" s="48">
        <f t="shared" si="520"/>
        <v>57.76</v>
      </c>
      <c r="L4633" s="48">
        <f t="shared" si="521"/>
        <v>57.92</v>
      </c>
      <c r="M4633" s="48">
        <f t="shared" si="522"/>
        <v>57.17</v>
      </c>
      <c r="N4633" s="48">
        <f t="shared" si="523"/>
        <v>57.29</v>
      </c>
      <c r="O4633" s="49">
        <f t="shared" ca="1" si="526"/>
        <v>1478700</v>
      </c>
    </row>
    <row r="4634" spans="1:15" x14ac:dyDescent="0.25">
      <c r="A4634">
        <v>4619</v>
      </c>
      <c r="B4634" s="93">
        <v>35492</v>
      </c>
      <c r="C4634" s="48">
        <v>78.75</v>
      </c>
      <c r="D4634" s="48">
        <v>79.75</v>
      </c>
      <c r="E4634" s="48">
        <v>78.6875</v>
      </c>
      <c r="F4634" s="48">
        <v>79.6875</v>
      </c>
      <c r="G4634" s="49">
        <v>1210400</v>
      </c>
      <c r="H4634" s="48">
        <v>57.603864000000002</v>
      </c>
      <c r="I4634" s="52">
        <f t="shared" si="524"/>
        <v>0.72287201882352947</v>
      </c>
      <c r="J4634" s="52">
        <f t="shared" ca="1" si="525"/>
        <v>1</v>
      </c>
      <c r="K4634" s="48">
        <f t="shared" si="520"/>
        <v>56.93</v>
      </c>
      <c r="L4634" s="48">
        <f t="shared" si="521"/>
        <v>57.65</v>
      </c>
      <c r="M4634" s="48">
        <f t="shared" si="522"/>
        <v>56.88</v>
      </c>
      <c r="N4634" s="48">
        <f t="shared" si="523"/>
        <v>57.6</v>
      </c>
      <c r="O4634" s="49">
        <f t="shared" ca="1" si="526"/>
        <v>1210400</v>
      </c>
    </row>
    <row r="4635" spans="1:15" x14ac:dyDescent="0.25">
      <c r="A4635">
        <v>4620</v>
      </c>
      <c r="B4635" s="93">
        <v>35489</v>
      </c>
      <c r="C4635" s="48">
        <v>79.25</v>
      </c>
      <c r="D4635" s="48">
        <v>79.875</v>
      </c>
      <c r="E4635" s="48">
        <v>79.0625</v>
      </c>
      <c r="F4635" s="48">
        <v>79.156197000000006</v>
      </c>
      <c r="G4635" s="49">
        <v>2961200</v>
      </c>
      <c r="H4635" s="48">
        <v>57.219799999999999</v>
      </c>
      <c r="I4635" s="52">
        <f t="shared" si="524"/>
        <v>0.72287201973586468</v>
      </c>
      <c r="J4635" s="52">
        <f t="shared" ca="1" si="525"/>
        <v>1</v>
      </c>
      <c r="K4635" s="48">
        <f t="shared" si="520"/>
        <v>57.29</v>
      </c>
      <c r="L4635" s="48">
        <f t="shared" si="521"/>
        <v>57.74</v>
      </c>
      <c r="M4635" s="48">
        <f t="shared" si="522"/>
        <v>57.15</v>
      </c>
      <c r="N4635" s="48">
        <f t="shared" si="523"/>
        <v>57.22</v>
      </c>
      <c r="O4635" s="49">
        <f t="shared" ca="1" si="526"/>
        <v>2961200</v>
      </c>
    </row>
    <row r="4636" spans="1:15" x14ac:dyDescent="0.25">
      <c r="A4636">
        <v>4621</v>
      </c>
      <c r="B4636" s="93">
        <v>35488</v>
      </c>
      <c r="C4636" s="48">
        <v>80.8125</v>
      </c>
      <c r="D4636" s="48">
        <v>80.8125</v>
      </c>
      <c r="E4636" s="48">
        <v>79.375</v>
      </c>
      <c r="F4636" s="48">
        <v>79.390602000000001</v>
      </c>
      <c r="G4636" s="49">
        <v>1813100</v>
      </c>
      <c r="H4636" s="48">
        <v>57.389245000000003</v>
      </c>
      <c r="I4636" s="52">
        <f t="shared" si="524"/>
        <v>0.7228720220562127</v>
      </c>
      <c r="J4636" s="52">
        <f t="shared" ca="1" si="525"/>
        <v>1</v>
      </c>
      <c r="K4636" s="48">
        <f t="shared" si="520"/>
        <v>58.42</v>
      </c>
      <c r="L4636" s="48">
        <f t="shared" si="521"/>
        <v>58.42</v>
      </c>
      <c r="M4636" s="48">
        <f t="shared" si="522"/>
        <v>57.38</v>
      </c>
      <c r="N4636" s="48">
        <f t="shared" si="523"/>
        <v>57.39</v>
      </c>
      <c r="O4636" s="49">
        <f t="shared" ca="1" si="526"/>
        <v>1813100</v>
      </c>
    </row>
    <row r="4637" spans="1:15" x14ac:dyDescent="0.25">
      <c r="A4637">
        <v>4622</v>
      </c>
      <c r="B4637" s="93">
        <v>35487</v>
      </c>
      <c r="C4637" s="48">
        <v>81.3125</v>
      </c>
      <c r="D4637" s="48">
        <v>81.4375</v>
      </c>
      <c r="E4637" s="48">
        <v>79.625</v>
      </c>
      <c r="F4637" s="48">
        <v>80.593697000000006</v>
      </c>
      <c r="G4637" s="49">
        <v>1597800</v>
      </c>
      <c r="H4637" s="48">
        <v>58.258927999999997</v>
      </c>
      <c r="I4637" s="52">
        <f t="shared" si="524"/>
        <v>0.72287201317988914</v>
      </c>
      <c r="J4637" s="52">
        <f t="shared" ca="1" si="525"/>
        <v>1</v>
      </c>
      <c r="K4637" s="48">
        <f t="shared" si="520"/>
        <v>58.78</v>
      </c>
      <c r="L4637" s="48">
        <f t="shared" si="521"/>
        <v>58.87</v>
      </c>
      <c r="M4637" s="48">
        <f t="shared" si="522"/>
        <v>57.56</v>
      </c>
      <c r="N4637" s="48">
        <f t="shared" si="523"/>
        <v>58.26</v>
      </c>
      <c r="O4637" s="49">
        <f t="shared" ca="1" si="526"/>
        <v>1597800</v>
      </c>
    </row>
    <row r="4638" spans="1:15" x14ac:dyDescent="0.25">
      <c r="A4638">
        <v>4623</v>
      </c>
      <c r="B4638" s="93">
        <v>35486</v>
      </c>
      <c r="C4638" s="48">
        <v>81.406197000000006</v>
      </c>
      <c r="D4638" s="48">
        <v>81.531197000000006</v>
      </c>
      <c r="E4638" s="48">
        <v>80.875</v>
      </c>
      <c r="F4638" s="48">
        <v>81.390602000000001</v>
      </c>
      <c r="G4638" s="49">
        <v>1653900</v>
      </c>
      <c r="H4638" s="48">
        <v>58.834989</v>
      </c>
      <c r="I4638" s="52">
        <f t="shared" si="524"/>
        <v>0.72287202151422836</v>
      </c>
      <c r="J4638" s="52">
        <f t="shared" ca="1" si="525"/>
        <v>1</v>
      </c>
      <c r="K4638" s="48">
        <f t="shared" si="520"/>
        <v>58.85</v>
      </c>
      <c r="L4638" s="48">
        <f t="shared" si="521"/>
        <v>58.94</v>
      </c>
      <c r="M4638" s="48">
        <f t="shared" si="522"/>
        <v>58.46</v>
      </c>
      <c r="N4638" s="48">
        <f t="shared" si="523"/>
        <v>58.83</v>
      </c>
      <c r="O4638" s="49">
        <f t="shared" ca="1" si="526"/>
        <v>1653900</v>
      </c>
    </row>
    <row r="4639" spans="1:15" x14ac:dyDescent="0.25">
      <c r="A4639">
        <v>4624</v>
      </c>
      <c r="B4639" s="93">
        <v>35485</v>
      </c>
      <c r="C4639" s="48">
        <v>79.968697000000006</v>
      </c>
      <c r="D4639" s="48">
        <v>81.375</v>
      </c>
      <c r="E4639" s="48">
        <v>79.968697000000006</v>
      </c>
      <c r="F4639" s="48">
        <v>81.328102000000001</v>
      </c>
      <c r="G4639" s="49">
        <v>787300</v>
      </c>
      <c r="H4639" s="48">
        <v>58.789808999999998</v>
      </c>
      <c r="I4639" s="52">
        <f t="shared" si="524"/>
        <v>0.72287201538282542</v>
      </c>
      <c r="J4639" s="52">
        <f t="shared" ca="1" si="525"/>
        <v>1</v>
      </c>
      <c r="K4639" s="48">
        <f t="shared" si="520"/>
        <v>57.81</v>
      </c>
      <c r="L4639" s="48">
        <f t="shared" si="521"/>
        <v>58.82</v>
      </c>
      <c r="M4639" s="48">
        <f t="shared" si="522"/>
        <v>57.81</v>
      </c>
      <c r="N4639" s="48">
        <f t="shared" si="523"/>
        <v>58.79</v>
      </c>
      <c r="O4639" s="49">
        <f t="shared" ca="1" si="526"/>
        <v>787300</v>
      </c>
    </row>
    <row r="4640" spans="1:15" x14ac:dyDescent="0.25">
      <c r="A4640">
        <v>4625</v>
      </c>
      <c r="B4640" s="93">
        <v>35482</v>
      </c>
      <c r="C4640" s="48">
        <v>80.406197000000006</v>
      </c>
      <c r="D4640" s="48">
        <v>80.765602000000001</v>
      </c>
      <c r="E4640" s="48">
        <v>80.140602000000001</v>
      </c>
      <c r="F4640" s="48">
        <v>80.375</v>
      </c>
      <c r="G4640" s="49">
        <v>1844400</v>
      </c>
      <c r="H4640" s="48">
        <v>58.100839000000001</v>
      </c>
      <c r="I4640" s="52">
        <f t="shared" si="524"/>
        <v>0.72287202488335922</v>
      </c>
      <c r="J4640" s="52">
        <f t="shared" ca="1" si="525"/>
        <v>1</v>
      </c>
      <c r="K4640" s="48">
        <f t="shared" si="520"/>
        <v>58.12</v>
      </c>
      <c r="L4640" s="48">
        <f t="shared" si="521"/>
        <v>58.38</v>
      </c>
      <c r="M4640" s="48">
        <f t="shared" si="522"/>
        <v>57.93</v>
      </c>
      <c r="N4640" s="48">
        <f t="shared" si="523"/>
        <v>58.1</v>
      </c>
      <c r="O4640" s="49">
        <f t="shared" ca="1" si="526"/>
        <v>1844400</v>
      </c>
    </row>
    <row r="4641" spans="1:15" x14ac:dyDescent="0.25">
      <c r="A4641">
        <v>4626</v>
      </c>
      <c r="B4641" s="93">
        <v>35481</v>
      </c>
      <c r="C4641" s="48">
        <v>81.031197000000006</v>
      </c>
      <c r="D4641" s="48">
        <v>81.359298999999993</v>
      </c>
      <c r="E4641" s="48">
        <v>80.156197000000006</v>
      </c>
      <c r="F4641" s="48">
        <v>80.343697000000006</v>
      </c>
      <c r="G4641" s="49">
        <v>1193900</v>
      </c>
      <c r="H4641" s="48">
        <v>58.078209999999999</v>
      </c>
      <c r="I4641" s="52">
        <f t="shared" si="524"/>
        <v>0.72287201322090011</v>
      </c>
      <c r="J4641" s="52">
        <f t="shared" ca="1" si="525"/>
        <v>1</v>
      </c>
      <c r="K4641" s="48">
        <f t="shared" si="520"/>
        <v>58.58</v>
      </c>
      <c r="L4641" s="48">
        <f t="shared" si="521"/>
        <v>58.81</v>
      </c>
      <c r="M4641" s="48">
        <f t="shared" si="522"/>
        <v>57.94</v>
      </c>
      <c r="N4641" s="48">
        <f t="shared" si="523"/>
        <v>58.08</v>
      </c>
      <c r="O4641" s="49">
        <f t="shared" ca="1" si="526"/>
        <v>1193900</v>
      </c>
    </row>
    <row r="4642" spans="1:15" x14ac:dyDescent="0.25">
      <c r="A4642">
        <v>4627</v>
      </c>
      <c r="B4642" s="93">
        <v>35480</v>
      </c>
      <c r="C4642" s="48">
        <v>81.656197000000006</v>
      </c>
      <c r="D4642" s="48">
        <v>82</v>
      </c>
      <c r="E4642" s="48">
        <v>81.156197000000006</v>
      </c>
      <c r="F4642" s="48">
        <v>81.328102000000001</v>
      </c>
      <c r="G4642" s="49">
        <v>648100</v>
      </c>
      <c r="H4642" s="48">
        <v>58.789808999999998</v>
      </c>
      <c r="I4642" s="52">
        <f t="shared" si="524"/>
        <v>0.72287201538282542</v>
      </c>
      <c r="J4642" s="52">
        <f t="shared" ca="1" si="525"/>
        <v>1</v>
      </c>
      <c r="K4642" s="48">
        <f t="shared" si="520"/>
        <v>59.03</v>
      </c>
      <c r="L4642" s="48">
        <f t="shared" si="521"/>
        <v>59.28</v>
      </c>
      <c r="M4642" s="48">
        <f t="shared" si="522"/>
        <v>58.67</v>
      </c>
      <c r="N4642" s="48">
        <f t="shared" si="523"/>
        <v>58.79</v>
      </c>
      <c r="O4642" s="49">
        <f t="shared" ca="1" si="526"/>
        <v>648100</v>
      </c>
    </row>
    <row r="4643" spans="1:15" x14ac:dyDescent="0.25">
      <c r="A4643">
        <v>4628</v>
      </c>
      <c r="B4643" s="93">
        <v>35479</v>
      </c>
      <c r="C4643" s="48">
        <v>81.343697000000006</v>
      </c>
      <c r="D4643" s="48">
        <v>81.9375</v>
      </c>
      <c r="E4643" s="48">
        <v>80.75</v>
      </c>
      <c r="F4643" s="48">
        <v>81.875</v>
      </c>
      <c r="G4643" s="49">
        <v>833100</v>
      </c>
      <c r="H4643" s="48">
        <v>59.185147000000001</v>
      </c>
      <c r="I4643" s="52">
        <f t="shared" si="524"/>
        <v>0.72287202442748089</v>
      </c>
      <c r="J4643" s="52">
        <f t="shared" ca="1" si="525"/>
        <v>1</v>
      </c>
      <c r="K4643" s="48">
        <f t="shared" si="520"/>
        <v>58.8</v>
      </c>
      <c r="L4643" s="48">
        <f t="shared" si="521"/>
        <v>59.23</v>
      </c>
      <c r="M4643" s="48">
        <f t="shared" si="522"/>
        <v>58.37</v>
      </c>
      <c r="N4643" s="48">
        <f t="shared" si="523"/>
        <v>59.19</v>
      </c>
      <c r="O4643" s="49">
        <f t="shared" ca="1" si="526"/>
        <v>833100</v>
      </c>
    </row>
    <row r="4644" spans="1:15" x14ac:dyDescent="0.25">
      <c r="A4644">
        <v>4629</v>
      </c>
      <c r="B4644" s="93">
        <v>35475</v>
      </c>
      <c r="C4644" s="48">
        <v>81.1875</v>
      </c>
      <c r="D4644" s="48">
        <v>81.468697000000006</v>
      </c>
      <c r="E4644" s="48">
        <v>80.906197000000006</v>
      </c>
      <c r="F4644" s="48">
        <v>81.1875</v>
      </c>
      <c r="G4644" s="49">
        <v>1112900</v>
      </c>
      <c r="H4644" s="48">
        <v>58.688172000000002</v>
      </c>
      <c r="I4644" s="52">
        <f t="shared" si="524"/>
        <v>0.72287201847575056</v>
      </c>
      <c r="J4644" s="52">
        <f t="shared" ca="1" si="525"/>
        <v>1</v>
      </c>
      <c r="K4644" s="48">
        <f t="shared" si="520"/>
        <v>58.69</v>
      </c>
      <c r="L4644" s="48">
        <f t="shared" si="521"/>
        <v>58.89</v>
      </c>
      <c r="M4644" s="48">
        <f t="shared" si="522"/>
        <v>58.48</v>
      </c>
      <c r="N4644" s="48">
        <f t="shared" si="523"/>
        <v>58.69</v>
      </c>
      <c r="O4644" s="49">
        <f t="shared" ca="1" si="526"/>
        <v>1112900</v>
      </c>
    </row>
    <row r="4645" spans="1:15" x14ac:dyDescent="0.25">
      <c r="A4645">
        <v>4630</v>
      </c>
      <c r="B4645" s="93">
        <v>35474</v>
      </c>
      <c r="C4645" s="48">
        <v>80.8125</v>
      </c>
      <c r="D4645" s="48">
        <v>81.5625</v>
      </c>
      <c r="E4645" s="48">
        <v>80.6875</v>
      </c>
      <c r="F4645" s="48">
        <v>81.375</v>
      </c>
      <c r="G4645" s="49">
        <v>1104800</v>
      </c>
      <c r="H4645" s="48">
        <v>58.823711000000003</v>
      </c>
      <c r="I4645" s="52">
        <f t="shared" si="524"/>
        <v>0.72287202457757305</v>
      </c>
      <c r="J4645" s="52">
        <f t="shared" ca="1" si="525"/>
        <v>1</v>
      </c>
      <c r="K4645" s="48">
        <f t="shared" si="520"/>
        <v>58.42</v>
      </c>
      <c r="L4645" s="48">
        <f t="shared" si="521"/>
        <v>58.96</v>
      </c>
      <c r="M4645" s="48">
        <f t="shared" si="522"/>
        <v>58.33</v>
      </c>
      <c r="N4645" s="48">
        <f t="shared" si="523"/>
        <v>58.82</v>
      </c>
      <c r="O4645" s="49">
        <f t="shared" ca="1" si="526"/>
        <v>1104800</v>
      </c>
    </row>
    <row r="4646" spans="1:15" x14ac:dyDescent="0.25">
      <c r="A4646">
        <v>4631</v>
      </c>
      <c r="B4646" s="93">
        <v>35473</v>
      </c>
      <c r="C4646" s="48">
        <v>79.375</v>
      </c>
      <c r="D4646" s="48">
        <v>80.640602000000001</v>
      </c>
      <c r="E4646" s="48">
        <v>79.265602000000001</v>
      </c>
      <c r="F4646" s="48">
        <v>80.5</v>
      </c>
      <c r="G4646" s="49">
        <v>2675400</v>
      </c>
      <c r="H4646" s="48">
        <v>58.191198</v>
      </c>
      <c r="I4646" s="52">
        <f t="shared" si="524"/>
        <v>0.72287202484472046</v>
      </c>
      <c r="J4646" s="52">
        <f t="shared" ca="1" si="525"/>
        <v>1</v>
      </c>
      <c r="K4646" s="48">
        <f t="shared" si="520"/>
        <v>57.38</v>
      </c>
      <c r="L4646" s="48">
        <f t="shared" si="521"/>
        <v>58.29</v>
      </c>
      <c r="M4646" s="48">
        <f t="shared" si="522"/>
        <v>57.3</v>
      </c>
      <c r="N4646" s="48">
        <f t="shared" si="523"/>
        <v>58.19</v>
      </c>
      <c r="O4646" s="49">
        <f t="shared" ca="1" si="526"/>
        <v>2675400</v>
      </c>
    </row>
    <row r="4647" spans="1:15" x14ac:dyDescent="0.25">
      <c r="A4647">
        <v>4632</v>
      </c>
      <c r="B4647" s="93">
        <v>35472</v>
      </c>
      <c r="C4647" s="48">
        <v>78.781197000000006</v>
      </c>
      <c r="D4647" s="48">
        <v>79.375</v>
      </c>
      <c r="E4647" s="48">
        <v>78.125</v>
      </c>
      <c r="F4647" s="48">
        <v>79.375</v>
      </c>
      <c r="G4647" s="49">
        <v>1664300</v>
      </c>
      <c r="H4647" s="48">
        <v>57.377966000000001</v>
      </c>
      <c r="I4647" s="52">
        <f t="shared" si="524"/>
        <v>0.72287201259842515</v>
      </c>
      <c r="J4647" s="52">
        <f t="shared" ca="1" si="525"/>
        <v>1</v>
      </c>
      <c r="K4647" s="48">
        <f t="shared" si="520"/>
        <v>56.95</v>
      </c>
      <c r="L4647" s="48">
        <f t="shared" si="521"/>
        <v>57.38</v>
      </c>
      <c r="M4647" s="48">
        <f t="shared" si="522"/>
        <v>56.47</v>
      </c>
      <c r="N4647" s="48">
        <f t="shared" si="523"/>
        <v>57.38</v>
      </c>
      <c r="O4647" s="49">
        <f t="shared" ca="1" si="526"/>
        <v>1664300</v>
      </c>
    </row>
    <row r="4648" spans="1:15" x14ac:dyDescent="0.25">
      <c r="A4648">
        <v>4633</v>
      </c>
      <c r="B4648" s="93">
        <v>35471</v>
      </c>
      <c r="C4648" s="48">
        <v>79.25</v>
      </c>
      <c r="D4648" s="48">
        <v>79.531197000000006</v>
      </c>
      <c r="E4648" s="48">
        <v>78.421798999999993</v>
      </c>
      <c r="F4648" s="48">
        <v>78.468697000000006</v>
      </c>
      <c r="G4648" s="49">
        <v>1670000</v>
      </c>
      <c r="H4648" s="48">
        <v>56.722825</v>
      </c>
      <c r="I4648" s="52">
        <f t="shared" si="524"/>
        <v>0.72287201353681196</v>
      </c>
      <c r="J4648" s="52">
        <f t="shared" ca="1" si="525"/>
        <v>1</v>
      </c>
      <c r="K4648" s="48">
        <f t="shared" si="520"/>
        <v>57.29</v>
      </c>
      <c r="L4648" s="48">
        <f t="shared" si="521"/>
        <v>57.49</v>
      </c>
      <c r="M4648" s="48">
        <f t="shared" si="522"/>
        <v>56.69</v>
      </c>
      <c r="N4648" s="48">
        <f t="shared" si="523"/>
        <v>56.72</v>
      </c>
      <c r="O4648" s="49">
        <f t="shared" ca="1" si="526"/>
        <v>1670000</v>
      </c>
    </row>
    <row r="4649" spans="1:15" x14ac:dyDescent="0.25">
      <c r="A4649">
        <v>4634</v>
      </c>
      <c r="B4649" s="93">
        <v>35468</v>
      </c>
      <c r="C4649" s="48">
        <v>78.8125</v>
      </c>
      <c r="D4649" s="48">
        <v>79.25</v>
      </c>
      <c r="E4649" s="48">
        <v>77.781197000000006</v>
      </c>
      <c r="F4649" s="48">
        <v>79.218697000000006</v>
      </c>
      <c r="G4649" s="49">
        <v>2321000</v>
      </c>
      <c r="H4649" s="48">
        <v>57.264978999999997</v>
      </c>
      <c r="I4649" s="52">
        <f t="shared" si="524"/>
        <v>0.7228720134086527</v>
      </c>
      <c r="J4649" s="52">
        <f t="shared" ca="1" si="525"/>
        <v>1</v>
      </c>
      <c r="K4649" s="48">
        <f t="shared" si="520"/>
        <v>56.97</v>
      </c>
      <c r="L4649" s="48">
        <f t="shared" si="521"/>
        <v>57.29</v>
      </c>
      <c r="M4649" s="48">
        <f t="shared" si="522"/>
        <v>56.23</v>
      </c>
      <c r="N4649" s="48">
        <f t="shared" si="523"/>
        <v>57.26</v>
      </c>
      <c r="O4649" s="49">
        <f t="shared" ca="1" si="526"/>
        <v>2321000</v>
      </c>
    </row>
    <row r="4650" spans="1:15" x14ac:dyDescent="0.25">
      <c r="A4650">
        <v>4635</v>
      </c>
      <c r="B4650" s="93">
        <v>35467</v>
      </c>
      <c r="C4650" s="48">
        <v>77.781197000000006</v>
      </c>
      <c r="D4650" s="48">
        <v>78.203102000000001</v>
      </c>
      <c r="E4650" s="48">
        <v>77.406197000000006</v>
      </c>
      <c r="F4650" s="48">
        <v>78.156197000000006</v>
      </c>
      <c r="G4650" s="49">
        <v>2483100</v>
      </c>
      <c r="H4650" s="48">
        <v>56.496927999999997</v>
      </c>
      <c r="I4650" s="52">
        <f t="shared" si="524"/>
        <v>0.72287201998838291</v>
      </c>
      <c r="J4650" s="52">
        <f t="shared" ca="1" si="525"/>
        <v>1</v>
      </c>
      <c r="K4650" s="48">
        <f t="shared" si="520"/>
        <v>56.23</v>
      </c>
      <c r="L4650" s="48">
        <f t="shared" si="521"/>
        <v>56.53</v>
      </c>
      <c r="M4650" s="48">
        <f t="shared" si="522"/>
        <v>55.95</v>
      </c>
      <c r="N4650" s="48">
        <f t="shared" si="523"/>
        <v>56.5</v>
      </c>
      <c r="O4650" s="49">
        <f t="shared" ca="1" si="526"/>
        <v>2483100</v>
      </c>
    </row>
    <row r="4651" spans="1:15" x14ac:dyDescent="0.25">
      <c r="A4651">
        <v>4636</v>
      </c>
      <c r="B4651" s="93">
        <v>35466</v>
      </c>
      <c r="C4651" s="48">
        <v>79.234298999999993</v>
      </c>
      <c r="D4651" s="48">
        <v>79.468697000000006</v>
      </c>
      <c r="E4651" s="48">
        <v>77.125</v>
      </c>
      <c r="F4651" s="48">
        <v>77.640602000000001</v>
      </c>
      <c r="G4651" s="49">
        <v>2255400</v>
      </c>
      <c r="H4651" s="48">
        <v>56.124218999999997</v>
      </c>
      <c r="I4651" s="52">
        <f t="shared" si="524"/>
        <v>0.72287202255335414</v>
      </c>
      <c r="J4651" s="52">
        <f t="shared" ca="1" si="525"/>
        <v>1</v>
      </c>
      <c r="K4651" s="48">
        <f t="shared" si="520"/>
        <v>57.28</v>
      </c>
      <c r="L4651" s="48">
        <f t="shared" si="521"/>
        <v>57.45</v>
      </c>
      <c r="M4651" s="48">
        <f t="shared" si="522"/>
        <v>55.75</v>
      </c>
      <c r="N4651" s="48">
        <f t="shared" si="523"/>
        <v>56.12</v>
      </c>
      <c r="O4651" s="49">
        <f t="shared" ca="1" si="526"/>
        <v>2255400</v>
      </c>
    </row>
    <row r="4652" spans="1:15" x14ac:dyDescent="0.25">
      <c r="A4652">
        <v>4637</v>
      </c>
      <c r="B4652" s="93">
        <v>35465</v>
      </c>
      <c r="C4652" s="48">
        <v>78.75</v>
      </c>
      <c r="D4652" s="48">
        <v>79.203102000000001</v>
      </c>
      <c r="E4652" s="48">
        <v>78.4375</v>
      </c>
      <c r="F4652" s="48">
        <v>79.125</v>
      </c>
      <c r="G4652" s="49">
        <v>654100</v>
      </c>
      <c r="H4652" s="48">
        <v>57.197248000000002</v>
      </c>
      <c r="I4652" s="52">
        <f t="shared" si="524"/>
        <v>0.72287201263823064</v>
      </c>
      <c r="J4652" s="52">
        <f t="shared" ca="1" si="525"/>
        <v>1</v>
      </c>
      <c r="K4652" s="48">
        <f t="shared" si="520"/>
        <v>56.93</v>
      </c>
      <c r="L4652" s="48">
        <f t="shared" si="521"/>
        <v>57.25</v>
      </c>
      <c r="M4652" s="48">
        <f t="shared" si="522"/>
        <v>56.7</v>
      </c>
      <c r="N4652" s="48">
        <f t="shared" si="523"/>
        <v>57.2</v>
      </c>
      <c r="O4652" s="49">
        <f t="shared" ca="1" si="526"/>
        <v>654100</v>
      </c>
    </row>
    <row r="4653" spans="1:15" x14ac:dyDescent="0.25">
      <c r="A4653">
        <v>4638</v>
      </c>
      <c r="B4653" s="93">
        <v>35464</v>
      </c>
      <c r="C4653" s="48">
        <v>78.718697000000006</v>
      </c>
      <c r="D4653" s="48">
        <v>78.890602000000001</v>
      </c>
      <c r="E4653" s="48">
        <v>78.359298999999993</v>
      </c>
      <c r="F4653" s="48">
        <v>78.640602000000001</v>
      </c>
      <c r="G4653" s="49">
        <v>755000</v>
      </c>
      <c r="H4653" s="48">
        <v>56.847090999999999</v>
      </c>
      <c r="I4653" s="52">
        <f t="shared" si="524"/>
        <v>0.722872022266564</v>
      </c>
      <c r="J4653" s="52">
        <f t="shared" ca="1" si="525"/>
        <v>1</v>
      </c>
      <c r="K4653" s="48">
        <f t="shared" si="520"/>
        <v>56.9</v>
      </c>
      <c r="L4653" s="48">
        <f t="shared" si="521"/>
        <v>57.03</v>
      </c>
      <c r="M4653" s="48">
        <f t="shared" si="522"/>
        <v>56.64</v>
      </c>
      <c r="N4653" s="48">
        <f t="shared" si="523"/>
        <v>56.85</v>
      </c>
      <c r="O4653" s="49">
        <f t="shared" ca="1" si="526"/>
        <v>755000</v>
      </c>
    </row>
    <row r="4654" spans="1:15" x14ac:dyDescent="0.25">
      <c r="A4654">
        <v>4639</v>
      </c>
      <c r="B4654" s="93">
        <v>35461</v>
      </c>
      <c r="C4654" s="48">
        <v>78.9375</v>
      </c>
      <c r="D4654" s="48">
        <v>79.406197000000006</v>
      </c>
      <c r="E4654" s="48">
        <v>78.375</v>
      </c>
      <c r="F4654" s="48">
        <v>78.406197000000006</v>
      </c>
      <c r="G4654" s="49">
        <v>3208100</v>
      </c>
      <c r="H4654" s="48">
        <v>56.677646000000003</v>
      </c>
      <c r="I4654" s="52">
        <f t="shared" si="524"/>
        <v>0.72287201992464956</v>
      </c>
      <c r="J4654" s="52">
        <f t="shared" ca="1" si="525"/>
        <v>1</v>
      </c>
      <c r="K4654" s="48">
        <f t="shared" si="520"/>
        <v>57.06</v>
      </c>
      <c r="L4654" s="48">
        <f t="shared" si="521"/>
        <v>57.4</v>
      </c>
      <c r="M4654" s="48">
        <f t="shared" si="522"/>
        <v>56.66</v>
      </c>
      <c r="N4654" s="48">
        <f t="shared" si="523"/>
        <v>56.68</v>
      </c>
      <c r="O4654" s="49">
        <f t="shared" ca="1" si="526"/>
        <v>3208100</v>
      </c>
    </row>
    <row r="4655" spans="1:15" x14ac:dyDescent="0.25">
      <c r="A4655">
        <v>4640</v>
      </c>
      <c r="B4655" s="93">
        <v>35460</v>
      </c>
      <c r="C4655" s="48">
        <v>77.875</v>
      </c>
      <c r="D4655" s="48">
        <v>78.531197000000006</v>
      </c>
      <c r="E4655" s="48">
        <v>77.406197000000006</v>
      </c>
      <c r="F4655" s="48">
        <v>78.5</v>
      </c>
      <c r="G4655" s="49">
        <v>2126300</v>
      </c>
      <c r="H4655" s="48">
        <v>56.745452999999998</v>
      </c>
      <c r="I4655" s="52">
        <f t="shared" si="524"/>
        <v>0.72287201273885349</v>
      </c>
      <c r="J4655" s="52">
        <f t="shared" ca="1" si="525"/>
        <v>1</v>
      </c>
      <c r="K4655" s="48">
        <f t="shared" si="520"/>
        <v>56.29</v>
      </c>
      <c r="L4655" s="48">
        <f t="shared" si="521"/>
        <v>56.77</v>
      </c>
      <c r="M4655" s="48">
        <f t="shared" si="522"/>
        <v>55.95</v>
      </c>
      <c r="N4655" s="48">
        <f t="shared" si="523"/>
        <v>56.75</v>
      </c>
      <c r="O4655" s="49">
        <f t="shared" ca="1" si="526"/>
        <v>2126300</v>
      </c>
    </row>
    <row r="4656" spans="1:15" x14ac:dyDescent="0.25">
      <c r="A4656">
        <v>4641</v>
      </c>
      <c r="B4656" s="93">
        <v>35459</v>
      </c>
      <c r="C4656" s="48">
        <v>76.875</v>
      </c>
      <c r="D4656" s="48">
        <v>77.5</v>
      </c>
      <c r="E4656" s="48">
        <v>76.593697000000006</v>
      </c>
      <c r="F4656" s="48">
        <v>77.5</v>
      </c>
      <c r="G4656" s="49">
        <v>1122700</v>
      </c>
      <c r="H4656" s="48">
        <v>56.022581000000002</v>
      </c>
      <c r="I4656" s="52">
        <f t="shared" si="524"/>
        <v>0.72287201290322589</v>
      </c>
      <c r="J4656" s="52">
        <f t="shared" ca="1" si="525"/>
        <v>1</v>
      </c>
      <c r="K4656" s="48">
        <f t="shared" si="520"/>
        <v>55.57</v>
      </c>
      <c r="L4656" s="48">
        <f t="shared" si="521"/>
        <v>56.02</v>
      </c>
      <c r="M4656" s="48">
        <f t="shared" si="522"/>
        <v>55.37</v>
      </c>
      <c r="N4656" s="48">
        <f t="shared" si="523"/>
        <v>56.02</v>
      </c>
      <c r="O4656" s="49">
        <f t="shared" ca="1" si="526"/>
        <v>1122700</v>
      </c>
    </row>
    <row r="4657" spans="1:15" x14ac:dyDescent="0.25">
      <c r="A4657">
        <v>4642</v>
      </c>
      <c r="B4657" s="93">
        <v>35458</v>
      </c>
      <c r="C4657" s="48">
        <v>77.625</v>
      </c>
      <c r="D4657" s="48">
        <v>77.843697000000006</v>
      </c>
      <c r="E4657" s="48">
        <v>76</v>
      </c>
      <c r="F4657" s="48">
        <v>76.75</v>
      </c>
      <c r="G4657" s="49">
        <v>4376000</v>
      </c>
      <c r="H4657" s="48">
        <v>55.480426999999999</v>
      </c>
      <c r="I4657" s="52">
        <f t="shared" si="524"/>
        <v>0.72287201302931592</v>
      </c>
      <c r="J4657" s="52">
        <f t="shared" ca="1" si="525"/>
        <v>1</v>
      </c>
      <c r="K4657" s="48">
        <f t="shared" si="520"/>
        <v>56.11</v>
      </c>
      <c r="L4657" s="48">
        <f t="shared" si="521"/>
        <v>56.27</v>
      </c>
      <c r="M4657" s="48">
        <f t="shared" si="522"/>
        <v>54.94</v>
      </c>
      <c r="N4657" s="48">
        <f t="shared" si="523"/>
        <v>55.48</v>
      </c>
      <c r="O4657" s="49">
        <f t="shared" ca="1" si="526"/>
        <v>4376000</v>
      </c>
    </row>
    <row r="4658" spans="1:15" x14ac:dyDescent="0.25">
      <c r="A4658">
        <v>4643</v>
      </c>
      <c r="B4658" s="93">
        <v>35457</v>
      </c>
      <c r="C4658" s="48">
        <v>76.875</v>
      </c>
      <c r="D4658" s="48">
        <v>77.234298999999993</v>
      </c>
      <c r="E4658" s="48">
        <v>76.375</v>
      </c>
      <c r="F4658" s="48">
        <v>76.531197000000006</v>
      </c>
      <c r="G4658" s="49">
        <v>2108500</v>
      </c>
      <c r="H4658" s="48">
        <v>55.322260999999997</v>
      </c>
      <c r="I4658" s="52">
        <f t="shared" si="524"/>
        <v>0.72287202041279963</v>
      </c>
      <c r="J4658" s="52">
        <f t="shared" ca="1" si="525"/>
        <v>1</v>
      </c>
      <c r="K4658" s="48">
        <f t="shared" si="520"/>
        <v>55.57</v>
      </c>
      <c r="L4658" s="48">
        <f t="shared" si="521"/>
        <v>55.83</v>
      </c>
      <c r="M4658" s="48">
        <f t="shared" si="522"/>
        <v>55.21</v>
      </c>
      <c r="N4658" s="48">
        <f t="shared" si="523"/>
        <v>55.32</v>
      </c>
      <c r="O4658" s="49">
        <f t="shared" ca="1" si="526"/>
        <v>2108500</v>
      </c>
    </row>
    <row r="4659" spans="1:15" x14ac:dyDescent="0.25">
      <c r="A4659">
        <v>4644</v>
      </c>
      <c r="B4659" s="93">
        <v>35454</v>
      </c>
      <c r="C4659" s="48">
        <v>77.875</v>
      </c>
      <c r="D4659" s="48">
        <v>77.906197000000006</v>
      </c>
      <c r="E4659" s="48">
        <v>76.75</v>
      </c>
      <c r="F4659" s="48">
        <v>76.75</v>
      </c>
      <c r="G4659" s="49">
        <v>2176000</v>
      </c>
      <c r="H4659" s="48">
        <v>55.480426999999999</v>
      </c>
      <c r="I4659" s="52">
        <f t="shared" si="524"/>
        <v>0.72287201302931592</v>
      </c>
      <c r="J4659" s="52">
        <f t="shared" ca="1" si="525"/>
        <v>1</v>
      </c>
      <c r="K4659" s="48">
        <f t="shared" si="520"/>
        <v>56.29</v>
      </c>
      <c r="L4659" s="48">
        <f t="shared" si="521"/>
        <v>56.32</v>
      </c>
      <c r="M4659" s="48">
        <f t="shared" si="522"/>
        <v>55.48</v>
      </c>
      <c r="N4659" s="48">
        <f t="shared" si="523"/>
        <v>55.48</v>
      </c>
      <c r="O4659" s="49">
        <f t="shared" ca="1" si="526"/>
        <v>2176000</v>
      </c>
    </row>
    <row r="4660" spans="1:15" x14ac:dyDescent="0.25">
      <c r="A4660">
        <v>4645</v>
      </c>
      <c r="B4660" s="93">
        <v>35453</v>
      </c>
      <c r="C4660" s="48">
        <v>79.0625</v>
      </c>
      <c r="D4660" s="48">
        <v>79.6875</v>
      </c>
      <c r="E4660" s="48">
        <v>76.906197000000006</v>
      </c>
      <c r="F4660" s="48">
        <v>77.75</v>
      </c>
      <c r="G4660" s="49">
        <v>2601100</v>
      </c>
      <c r="H4660" s="48">
        <v>56.203299000000001</v>
      </c>
      <c r="I4660" s="52">
        <f t="shared" si="524"/>
        <v>0.7228720128617363</v>
      </c>
      <c r="J4660" s="52">
        <f t="shared" ca="1" si="525"/>
        <v>1</v>
      </c>
      <c r="K4660" s="48">
        <f t="shared" si="520"/>
        <v>57.15</v>
      </c>
      <c r="L4660" s="48">
        <f t="shared" si="521"/>
        <v>57.6</v>
      </c>
      <c r="M4660" s="48">
        <f t="shared" si="522"/>
        <v>55.59</v>
      </c>
      <c r="N4660" s="48">
        <f t="shared" si="523"/>
        <v>56.2</v>
      </c>
      <c r="O4660" s="49">
        <f t="shared" ca="1" si="526"/>
        <v>2601100</v>
      </c>
    </row>
    <row r="4661" spans="1:15" x14ac:dyDescent="0.25">
      <c r="A4661">
        <v>4646</v>
      </c>
      <c r="B4661" s="93">
        <v>35452</v>
      </c>
      <c r="C4661" s="48">
        <v>78.3125</v>
      </c>
      <c r="D4661" s="48">
        <v>78.843697000000006</v>
      </c>
      <c r="E4661" s="48">
        <v>77.875</v>
      </c>
      <c r="F4661" s="48">
        <v>78.843697000000006</v>
      </c>
      <c r="G4661" s="49">
        <v>1201600</v>
      </c>
      <c r="H4661" s="48">
        <v>56.993901999999999</v>
      </c>
      <c r="I4661" s="52">
        <f t="shared" si="524"/>
        <v>0.72287201347242758</v>
      </c>
      <c r="J4661" s="52">
        <f t="shared" ca="1" si="525"/>
        <v>1</v>
      </c>
      <c r="K4661" s="48">
        <f t="shared" si="520"/>
        <v>56.61</v>
      </c>
      <c r="L4661" s="48">
        <f t="shared" si="521"/>
        <v>56.99</v>
      </c>
      <c r="M4661" s="48">
        <f t="shared" si="522"/>
        <v>56.29</v>
      </c>
      <c r="N4661" s="48">
        <f t="shared" si="523"/>
        <v>56.99</v>
      </c>
      <c r="O4661" s="49">
        <f t="shared" ca="1" si="526"/>
        <v>1201600</v>
      </c>
    </row>
    <row r="4662" spans="1:15" x14ac:dyDescent="0.25">
      <c r="A4662">
        <v>4647</v>
      </c>
      <c r="B4662" s="93">
        <v>35451</v>
      </c>
      <c r="C4662" s="48">
        <v>77.375</v>
      </c>
      <c r="D4662" s="48">
        <v>78.546798999999993</v>
      </c>
      <c r="E4662" s="48">
        <v>77.109298999999993</v>
      </c>
      <c r="F4662" s="48">
        <v>78.281197000000006</v>
      </c>
      <c r="G4662" s="49">
        <v>2785800</v>
      </c>
      <c r="H4662" s="48">
        <v>56.587287000000003</v>
      </c>
      <c r="I4662" s="52">
        <f t="shared" si="524"/>
        <v>0.72287201995646544</v>
      </c>
      <c r="J4662" s="52">
        <f t="shared" ca="1" si="525"/>
        <v>1</v>
      </c>
      <c r="K4662" s="48">
        <f t="shared" si="520"/>
        <v>55.93</v>
      </c>
      <c r="L4662" s="48">
        <f t="shared" si="521"/>
        <v>56.78</v>
      </c>
      <c r="M4662" s="48">
        <f t="shared" si="522"/>
        <v>55.74</v>
      </c>
      <c r="N4662" s="48">
        <f t="shared" si="523"/>
        <v>56.59</v>
      </c>
      <c r="O4662" s="49">
        <f t="shared" ca="1" si="526"/>
        <v>2785800</v>
      </c>
    </row>
    <row r="4663" spans="1:15" x14ac:dyDescent="0.25">
      <c r="A4663">
        <v>4648</v>
      </c>
      <c r="B4663" s="93">
        <v>35450</v>
      </c>
      <c r="C4663" s="48">
        <v>77.75</v>
      </c>
      <c r="D4663" s="48">
        <v>78.093697000000006</v>
      </c>
      <c r="E4663" s="48">
        <v>77.468697000000006</v>
      </c>
      <c r="F4663" s="48">
        <v>77.656197000000006</v>
      </c>
      <c r="G4663" s="49">
        <v>1889900</v>
      </c>
      <c r="H4663" s="48">
        <v>56.135491999999999</v>
      </c>
      <c r="I4663" s="52">
        <f t="shared" si="524"/>
        <v>0.72287202011708085</v>
      </c>
      <c r="J4663" s="52">
        <f t="shared" ca="1" si="525"/>
        <v>1</v>
      </c>
      <c r="K4663" s="48">
        <f t="shared" si="520"/>
        <v>56.2</v>
      </c>
      <c r="L4663" s="48">
        <f t="shared" si="521"/>
        <v>56.45</v>
      </c>
      <c r="M4663" s="48">
        <f t="shared" si="522"/>
        <v>56</v>
      </c>
      <c r="N4663" s="48">
        <f t="shared" si="523"/>
        <v>56.14</v>
      </c>
      <c r="O4663" s="49">
        <f t="shared" ca="1" si="526"/>
        <v>1889900</v>
      </c>
    </row>
    <row r="4664" spans="1:15" x14ac:dyDescent="0.25">
      <c r="A4664">
        <v>4649</v>
      </c>
      <c r="B4664" s="93">
        <v>35447</v>
      </c>
      <c r="C4664" s="48">
        <v>77.203102000000001</v>
      </c>
      <c r="D4664" s="48">
        <v>77.75</v>
      </c>
      <c r="E4664" s="48">
        <v>77.109298999999993</v>
      </c>
      <c r="F4664" s="48">
        <v>77.5625</v>
      </c>
      <c r="G4664" s="49">
        <v>1604000</v>
      </c>
      <c r="H4664" s="48">
        <v>56.067760999999997</v>
      </c>
      <c r="I4664" s="52">
        <f t="shared" si="524"/>
        <v>0.7228720193392425</v>
      </c>
      <c r="J4664" s="52">
        <f t="shared" ca="1" si="525"/>
        <v>1</v>
      </c>
      <c r="K4664" s="48">
        <f t="shared" si="520"/>
        <v>55.81</v>
      </c>
      <c r="L4664" s="48">
        <f t="shared" si="521"/>
        <v>56.2</v>
      </c>
      <c r="M4664" s="48">
        <f t="shared" si="522"/>
        <v>55.74</v>
      </c>
      <c r="N4664" s="48">
        <f t="shared" si="523"/>
        <v>56.07</v>
      </c>
      <c r="O4664" s="49">
        <f t="shared" ca="1" si="526"/>
        <v>1604000</v>
      </c>
    </row>
    <row r="4665" spans="1:15" x14ac:dyDescent="0.25">
      <c r="A4665">
        <v>4650</v>
      </c>
      <c r="B4665" s="93">
        <v>35446</v>
      </c>
      <c r="C4665" s="48">
        <v>77.031197000000006</v>
      </c>
      <c r="D4665" s="48">
        <v>77.296798999999993</v>
      </c>
      <c r="E4665" s="48">
        <v>76.5</v>
      </c>
      <c r="F4665" s="48">
        <v>77.093697000000006</v>
      </c>
      <c r="G4665" s="49">
        <v>1308400</v>
      </c>
      <c r="H4665" s="48">
        <v>55.728876</v>
      </c>
      <c r="I4665" s="52">
        <f t="shared" si="524"/>
        <v>0.72287201377824695</v>
      </c>
      <c r="J4665" s="52">
        <f t="shared" ca="1" si="525"/>
        <v>1</v>
      </c>
      <c r="K4665" s="48">
        <f t="shared" si="520"/>
        <v>55.68</v>
      </c>
      <c r="L4665" s="48">
        <f t="shared" si="521"/>
        <v>55.88</v>
      </c>
      <c r="M4665" s="48">
        <f t="shared" si="522"/>
        <v>55.3</v>
      </c>
      <c r="N4665" s="48">
        <f t="shared" si="523"/>
        <v>55.73</v>
      </c>
      <c r="O4665" s="49">
        <f t="shared" ca="1" si="526"/>
        <v>1308400</v>
      </c>
    </row>
    <row r="4666" spans="1:15" x14ac:dyDescent="0.25">
      <c r="A4666">
        <v>4651</v>
      </c>
      <c r="B4666" s="93">
        <v>35445</v>
      </c>
      <c r="C4666" s="48">
        <v>76.718697000000006</v>
      </c>
      <c r="D4666" s="48">
        <v>77.203102000000001</v>
      </c>
      <c r="E4666" s="48">
        <v>76.375</v>
      </c>
      <c r="F4666" s="48">
        <v>76.781197000000006</v>
      </c>
      <c r="G4666" s="49">
        <v>1583900</v>
      </c>
      <c r="H4666" s="48">
        <v>55.502979000000003</v>
      </c>
      <c r="I4666" s="52">
        <f t="shared" si="524"/>
        <v>0.72287202034633558</v>
      </c>
      <c r="J4666" s="52">
        <f t="shared" ca="1" si="525"/>
        <v>1</v>
      </c>
      <c r="K4666" s="48">
        <f t="shared" si="520"/>
        <v>55.46</v>
      </c>
      <c r="L4666" s="48">
        <f t="shared" si="521"/>
        <v>55.81</v>
      </c>
      <c r="M4666" s="48">
        <f t="shared" si="522"/>
        <v>55.21</v>
      </c>
      <c r="N4666" s="48">
        <f t="shared" si="523"/>
        <v>55.5</v>
      </c>
      <c r="O4666" s="49">
        <f t="shared" ca="1" si="526"/>
        <v>1583900</v>
      </c>
    </row>
    <row r="4667" spans="1:15" x14ac:dyDescent="0.25">
      <c r="A4667">
        <v>4652</v>
      </c>
      <c r="B4667" s="93">
        <v>35444</v>
      </c>
      <c r="C4667" s="48">
        <v>76.6875</v>
      </c>
      <c r="D4667" s="48">
        <v>77.390602000000001</v>
      </c>
      <c r="E4667" s="48">
        <v>76.5</v>
      </c>
      <c r="F4667" s="48">
        <v>76.968697000000006</v>
      </c>
      <c r="G4667" s="49">
        <v>2111200</v>
      </c>
      <c r="H4667" s="48">
        <v>55.638517</v>
      </c>
      <c r="I4667" s="52">
        <f t="shared" si="524"/>
        <v>0.72287201380062338</v>
      </c>
      <c r="J4667" s="52">
        <f t="shared" ca="1" si="525"/>
        <v>1</v>
      </c>
      <c r="K4667" s="48">
        <f t="shared" si="520"/>
        <v>55.44</v>
      </c>
      <c r="L4667" s="48">
        <f t="shared" si="521"/>
        <v>55.94</v>
      </c>
      <c r="M4667" s="48">
        <f t="shared" si="522"/>
        <v>55.3</v>
      </c>
      <c r="N4667" s="48">
        <f t="shared" si="523"/>
        <v>55.64</v>
      </c>
      <c r="O4667" s="49">
        <f t="shared" ca="1" si="526"/>
        <v>2111200</v>
      </c>
    </row>
    <row r="4668" spans="1:15" x14ac:dyDescent="0.25">
      <c r="A4668">
        <v>4653</v>
      </c>
      <c r="B4668" s="93">
        <v>35443</v>
      </c>
      <c r="C4668" s="48">
        <v>76.5</v>
      </c>
      <c r="D4668" s="48">
        <v>76.5</v>
      </c>
      <c r="E4668" s="48">
        <v>75.640602000000001</v>
      </c>
      <c r="F4668" s="48">
        <v>76.015602000000001</v>
      </c>
      <c r="G4668" s="49">
        <v>1364600</v>
      </c>
      <c r="H4668" s="48">
        <v>54.949551999999997</v>
      </c>
      <c r="I4668" s="52">
        <f t="shared" si="524"/>
        <v>0.72287202303548148</v>
      </c>
      <c r="J4668" s="52">
        <f t="shared" ca="1" si="525"/>
        <v>1</v>
      </c>
      <c r="K4668" s="48">
        <f t="shared" si="520"/>
        <v>55.3</v>
      </c>
      <c r="L4668" s="48">
        <f t="shared" si="521"/>
        <v>55.3</v>
      </c>
      <c r="M4668" s="48">
        <f t="shared" si="522"/>
        <v>54.68</v>
      </c>
      <c r="N4668" s="48">
        <f t="shared" si="523"/>
        <v>54.95</v>
      </c>
      <c r="O4668" s="49">
        <f t="shared" ca="1" si="526"/>
        <v>1364600</v>
      </c>
    </row>
    <row r="4669" spans="1:15" x14ac:dyDescent="0.25">
      <c r="A4669">
        <v>4654</v>
      </c>
      <c r="B4669" s="93">
        <v>35440</v>
      </c>
      <c r="C4669" s="48">
        <v>74.25</v>
      </c>
      <c r="D4669" s="48">
        <v>76.25</v>
      </c>
      <c r="E4669" s="48">
        <v>74.25</v>
      </c>
      <c r="F4669" s="48">
        <v>76.125</v>
      </c>
      <c r="G4669" s="49">
        <v>2369500</v>
      </c>
      <c r="H4669" s="48">
        <v>55.028632000000002</v>
      </c>
      <c r="I4669" s="52">
        <f t="shared" si="524"/>
        <v>0.72287201313628902</v>
      </c>
      <c r="J4669" s="52">
        <f t="shared" ca="1" si="525"/>
        <v>1</v>
      </c>
      <c r="K4669" s="48">
        <f t="shared" si="520"/>
        <v>53.67</v>
      </c>
      <c r="L4669" s="48">
        <f t="shared" si="521"/>
        <v>55.12</v>
      </c>
      <c r="M4669" s="48">
        <f t="shared" si="522"/>
        <v>53.67</v>
      </c>
      <c r="N4669" s="48">
        <f t="shared" si="523"/>
        <v>55.03</v>
      </c>
      <c r="O4669" s="49">
        <f t="shared" ca="1" si="526"/>
        <v>2369500</v>
      </c>
    </row>
    <row r="4670" spans="1:15" x14ac:dyDescent="0.25">
      <c r="A4670">
        <v>4655</v>
      </c>
      <c r="B4670" s="93">
        <v>35439</v>
      </c>
      <c r="C4670" s="48">
        <v>75.0625</v>
      </c>
      <c r="D4670" s="48">
        <v>75.875</v>
      </c>
      <c r="E4670" s="48">
        <v>74.9375</v>
      </c>
      <c r="F4670" s="48">
        <v>75.3125</v>
      </c>
      <c r="G4670" s="49">
        <v>1415700</v>
      </c>
      <c r="H4670" s="48">
        <v>54.441299000000001</v>
      </c>
      <c r="I4670" s="52">
        <f t="shared" si="524"/>
        <v>0.72287201991701244</v>
      </c>
      <c r="J4670" s="52">
        <f t="shared" ca="1" si="525"/>
        <v>1</v>
      </c>
      <c r="K4670" s="48">
        <f t="shared" si="520"/>
        <v>54.26</v>
      </c>
      <c r="L4670" s="48">
        <f t="shared" si="521"/>
        <v>54.85</v>
      </c>
      <c r="M4670" s="48">
        <f t="shared" si="522"/>
        <v>54.17</v>
      </c>
      <c r="N4670" s="48">
        <f t="shared" si="523"/>
        <v>54.44</v>
      </c>
      <c r="O4670" s="49">
        <f t="shared" ca="1" si="526"/>
        <v>1415700</v>
      </c>
    </row>
    <row r="4671" spans="1:15" x14ac:dyDescent="0.25">
      <c r="A4671">
        <v>4656</v>
      </c>
      <c r="B4671" s="93">
        <v>35438</v>
      </c>
      <c r="C4671" s="48">
        <v>75.75</v>
      </c>
      <c r="D4671" s="48">
        <v>75.781197000000006</v>
      </c>
      <c r="E4671" s="48">
        <v>74.6875</v>
      </c>
      <c r="F4671" s="48">
        <v>74.6875</v>
      </c>
      <c r="G4671" s="49">
        <v>1802200</v>
      </c>
      <c r="H4671" s="48">
        <v>53.989503999999997</v>
      </c>
      <c r="I4671" s="52">
        <f t="shared" si="524"/>
        <v>0.72287202008368201</v>
      </c>
      <c r="J4671" s="52">
        <f t="shared" ca="1" si="525"/>
        <v>1</v>
      </c>
      <c r="K4671" s="48">
        <f t="shared" si="520"/>
        <v>54.76</v>
      </c>
      <c r="L4671" s="48">
        <f t="shared" si="521"/>
        <v>54.78</v>
      </c>
      <c r="M4671" s="48">
        <f t="shared" si="522"/>
        <v>53.99</v>
      </c>
      <c r="N4671" s="48">
        <f t="shared" si="523"/>
        <v>53.99</v>
      </c>
      <c r="O4671" s="49">
        <f t="shared" ca="1" si="526"/>
        <v>1802200</v>
      </c>
    </row>
    <row r="4672" spans="1:15" x14ac:dyDescent="0.25">
      <c r="A4672">
        <v>4657</v>
      </c>
      <c r="B4672" s="93">
        <v>35437</v>
      </c>
      <c r="C4672" s="48">
        <v>74.4375</v>
      </c>
      <c r="D4672" s="48">
        <v>75.468697000000006</v>
      </c>
      <c r="E4672" s="48">
        <v>74.125</v>
      </c>
      <c r="F4672" s="48">
        <v>75.343697000000006</v>
      </c>
      <c r="G4672" s="49">
        <v>939000</v>
      </c>
      <c r="H4672" s="48">
        <v>54.463850000000001</v>
      </c>
      <c r="I4672" s="52">
        <f t="shared" si="524"/>
        <v>0.72287201409827284</v>
      </c>
      <c r="J4672" s="52">
        <f t="shared" ca="1" si="525"/>
        <v>1</v>
      </c>
      <c r="K4672" s="48">
        <f t="shared" si="520"/>
        <v>53.81</v>
      </c>
      <c r="L4672" s="48">
        <f t="shared" si="521"/>
        <v>54.55</v>
      </c>
      <c r="M4672" s="48">
        <f t="shared" si="522"/>
        <v>53.58</v>
      </c>
      <c r="N4672" s="48">
        <f t="shared" si="523"/>
        <v>54.46</v>
      </c>
      <c r="O4672" s="49">
        <f t="shared" ca="1" si="526"/>
        <v>939000</v>
      </c>
    </row>
    <row r="4673" spans="1:15" x14ac:dyDescent="0.25">
      <c r="A4673">
        <v>4658</v>
      </c>
      <c r="B4673" s="93">
        <v>35436</v>
      </c>
      <c r="C4673" s="48">
        <v>75.093697000000006</v>
      </c>
      <c r="D4673" s="48">
        <v>75.4375</v>
      </c>
      <c r="E4673" s="48">
        <v>74.3125</v>
      </c>
      <c r="F4673" s="48">
        <v>74.4375</v>
      </c>
      <c r="G4673" s="49">
        <v>1374100</v>
      </c>
      <c r="H4673" s="48">
        <v>53.808785999999998</v>
      </c>
      <c r="I4673" s="52">
        <f t="shared" si="524"/>
        <v>0.7228720201511335</v>
      </c>
      <c r="J4673" s="52">
        <f t="shared" ca="1" si="525"/>
        <v>1</v>
      </c>
      <c r="K4673" s="48">
        <f t="shared" si="520"/>
        <v>54.28</v>
      </c>
      <c r="L4673" s="48">
        <f t="shared" si="521"/>
        <v>54.53</v>
      </c>
      <c r="M4673" s="48">
        <f t="shared" si="522"/>
        <v>53.72</v>
      </c>
      <c r="N4673" s="48">
        <f t="shared" si="523"/>
        <v>53.81</v>
      </c>
      <c r="O4673" s="49">
        <f t="shared" ca="1" si="526"/>
        <v>1374100</v>
      </c>
    </row>
    <row r="4674" spans="1:15" x14ac:dyDescent="0.25">
      <c r="A4674">
        <v>4659</v>
      </c>
      <c r="B4674" s="93">
        <v>35433</v>
      </c>
      <c r="C4674" s="48">
        <v>74.375</v>
      </c>
      <c r="D4674" s="48">
        <v>75.125</v>
      </c>
      <c r="E4674" s="48">
        <v>74.078102000000001</v>
      </c>
      <c r="F4674" s="48">
        <v>75.093697000000006</v>
      </c>
      <c r="G4674" s="49">
        <v>2123200</v>
      </c>
      <c r="H4674" s="48">
        <v>54.283132000000002</v>
      </c>
      <c r="I4674" s="52">
        <f t="shared" si="524"/>
        <v>0.72287201414520841</v>
      </c>
      <c r="J4674" s="52">
        <f t="shared" ca="1" si="525"/>
        <v>1</v>
      </c>
      <c r="K4674" s="48">
        <f t="shared" si="520"/>
        <v>53.76</v>
      </c>
      <c r="L4674" s="48">
        <f t="shared" si="521"/>
        <v>54.31</v>
      </c>
      <c r="M4674" s="48">
        <f t="shared" si="522"/>
        <v>53.55</v>
      </c>
      <c r="N4674" s="48">
        <f t="shared" si="523"/>
        <v>54.28</v>
      </c>
      <c r="O4674" s="49">
        <f t="shared" ca="1" si="526"/>
        <v>2123200</v>
      </c>
    </row>
    <row r="4675" spans="1:15" x14ac:dyDescent="0.25">
      <c r="A4675">
        <v>4660</v>
      </c>
      <c r="B4675" s="93">
        <v>35432</v>
      </c>
      <c r="C4675" s="48">
        <v>74.375</v>
      </c>
      <c r="D4675" s="48">
        <v>74.375</v>
      </c>
      <c r="E4675" s="48">
        <v>72.75</v>
      </c>
      <c r="F4675" s="48">
        <v>74.031197000000006</v>
      </c>
      <c r="G4675" s="49">
        <v>2031900</v>
      </c>
      <c r="H4675" s="48">
        <v>53.515081000000002</v>
      </c>
      <c r="I4675" s="52">
        <f t="shared" si="524"/>
        <v>0.72287202110213078</v>
      </c>
      <c r="J4675" s="52">
        <f t="shared" ca="1" si="525"/>
        <v>1</v>
      </c>
      <c r="K4675" s="48">
        <f t="shared" si="520"/>
        <v>53.76</v>
      </c>
      <c r="L4675" s="48">
        <f t="shared" si="521"/>
        <v>53.76</v>
      </c>
      <c r="M4675" s="48">
        <f t="shared" si="522"/>
        <v>52.59</v>
      </c>
      <c r="N4675" s="48">
        <f t="shared" si="523"/>
        <v>53.52</v>
      </c>
      <c r="O4675" s="49">
        <f t="shared" ca="1" si="526"/>
        <v>2031900</v>
      </c>
    </row>
    <row r="4676" spans="1:15" x14ac:dyDescent="0.25">
      <c r="A4676">
        <v>4661</v>
      </c>
      <c r="B4676" s="93">
        <v>35430</v>
      </c>
      <c r="C4676" s="48">
        <v>75.281197000000006</v>
      </c>
      <c r="D4676" s="48">
        <v>75.375</v>
      </c>
      <c r="E4676" s="48">
        <v>73.843697000000006</v>
      </c>
      <c r="F4676" s="48">
        <v>73.843697000000006</v>
      </c>
      <c r="G4676" s="49">
        <v>1378100</v>
      </c>
      <c r="H4676" s="48">
        <v>53.379542000000001</v>
      </c>
      <c r="I4676" s="52">
        <f t="shared" si="524"/>
        <v>0.72287201438465354</v>
      </c>
      <c r="J4676" s="52">
        <f t="shared" ca="1" si="525"/>
        <v>1</v>
      </c>
      <c r="K4676" s="48">
        <f t="shared" si="520"/>
        <v>54.42</v>
      </c>
      <c r="L4676" s="48">
        <f t="shared" si="521"/>
        <v>54.49</v>
      </c>
      <c r="M4676" s="48">
        <f t="shared" si="522"/>
        <v>53.38</v>
      </c>
      <c r="N4676" s="48">
        <f t="shared" si="523"/>
        <v>53.38</v>
      </c>
      <c r="O4676" s="49">
        <f t="shared" ca="1" si="526"/>
        <v>1378100</v>
      </c>
    </row>
    <row r="4677" spans="1:15" x14ac:dyDescent="0.25">
      <c r="A4677">
        <v>4662</v>
      </c>
      <c r="B4677" s="93">
        <v>35429</v>
      </c>
      <c r="C4677" s="48">
        <v>76.125</v>
      </c>
      <c r="D4677" s="48">
        <v>76.125</v>
      </c>
      <c r="E4677" s="48">
        <v>75.156197000000006</v>
      </c>
      <c r="F4677" s="48">
        <v>75.218697000000006</v>
      </c>
      <c r="G4677" s="49">
        <v>694100</v>
      </c>
      <c r="H4677" s="48">
        <v>54.373491000000001</v>
      </c>
      <c r="I4677" s="52">
        <f t="shared" si="524"/>
        <v>0.72287201412170166</v>
      </c>
      <c r="J4677" s="52">
        <f t="shared" ca="1" si="525"/>
        <v>1</v>
      </c>
      <c r="K4677" s="48">
        <f t="shared" si="520"/>
        <v>55.03</v>
      </c>
      <c r="L4677" s="48">
        <f t="shared" si="521"/>
        <v>55.03</v>
      </c>
      <c r="M4677" s="48">
        <f t="shared" si="522"/>
        <v>54.33</v>
      </c>
      <c r="N4677" s="48">
        <f t="shared" si="523"/>
        <v>54.37</v>
      </c>
      <c r="O4677" s="49">
        <f t="shared" ca="1" si="526"/>
        <v>694100</v>
      </c>
    </row>
    <row r="4678" spans="1:15" x14ac:dyDescent="0.25">
      <c r="A4678">
        <v>4663</v>
      </c>
      <c r="B4678" s="93">
        <v>35426</v>
      </c>
      <c r="C4678" s="48">
        <v>75.781197000000006</v>
      </c>
      <c r="D4678" s="48">
        <v>76.031197000000006</v>
      </c>
      <c r="E4678" s="48">
        <v>75.5</v>
      </c>
      <c r="F4678" s="48">
        <v>75.875</v>
      </c>
      <c r="G4678" s="49">
        <v>410400</v>
      </c>
      <c r="H4678" s="48">
        <v>54.847914000000003</v>
      </c>
      <c r="I4678" s="52">
        <f t="shared" si="524"/>
        <v>0.72287201317957173</v>
      </c>
      <c r="J4678" s="52">
        <f t="shared" ca="1" si="525"/>
        <v>1</v>
      </c>
      <c r="K4678" s="48">
        <f t="shared" si="520"/>
        <v>54.78</v>
      </c>
      <c r="L4678" s="48">
        <f t="shared" si="521"/>
        <v>54.96</v>
      </c>
      <c r="M4678" s="48">
        <f t="shared" si="522"/>
        <v>54.58</v>
      </c>
      <c r="N4678" s="48">
        <f t="shared" si="523"/>
        <v>54.85</v>
      </c>
      <c r="O4678" s="49">
        <f t="shared" ca="1" si="526"/>
        <v>410400</v>
      </c>
    </row>
    <row r="4679" spans="1:15" x14ac:dyDescent="0.25">
      <c r="A4679">
        <v>4664</v>
      </c>
      <c r="B4679" s="93">
        <v>35425</v>
      </c>
      <c r="C4679" s="48">
        <v>75.4375</v>
      </c>
      <c r="D4679" s="48">
        <v>75.828102000000001</v>
      </c>
      <c r="E4679" s="48">
        <v>75.375</v>
      </c>
      <c r="F4679" s="48">
        <v>75.781197000000006</v>
      </c>
      <c r="G4679" s="49">
        <v>1384300</v>
      </c>
      <c r="H4679" s="48">
        <v>54.780107000000001</v>
      </c>
      <c r="I4679" s="52">
        <f t="shared" si="524"/>
        <v>0.72287202061482347</v>
      </c>
      <c r="J4679" s="52">
        <f t="shared" ca="1" si="525"/>
        <v>1</v>
      </c>
      <c r="K4679" s="48">
        <f t="shared" si="520"/>
        <v>54.53</v>
      </c>
      <c r="L4679" s="48">
        <f t="shared" si="521"/>
        <v>54.81</v>
      </c>
      <c r="M4679" s="48">
        <f t="shared" si="522"/>
        <v>54.49</v>
      </c>
      <c r="N4679" s="48">
        <f t="shared" si="523"/>
        <v>54.78</v>
      </c>
      <c r="O4679" s="49">
        <f t="shared" ca="1" si="526"/>
        <v>1384300</v>
      </c>
    </row>
    <row r="4680" spans="1:15" x14ac:dyDescent="0.25">
      <c r="A4680">
        <v>4665</v>
      </c>
      <c r="B4680" s="93">
        <v>35423</v>
      </c>
      <c r="C4680" s="48">
        <v>74.843697000000006</v>
      </c>
      <c r="D4680" s="48">
        <v>75.203102000000001</v>
      </c>
      <c r="E4680" s="48">
        <v>74.796798999999993</v>
      </c>
      <c r="F4680" s="48">
        <v>75.203102000000001</v>
      </c>
      <c r="G4680" s="49">
        <v>633000</v>
      </c>
      <c r="H4680" s="48">
        <v>54.362217999999999</v>
      </c>
      <c r="I4680" s="52">
        <f t="shared" si="524"/>
        <v>0.72287201663569678</v>
      </c>
      <c r="J4680" s="52">
        <f t="shared" ca="1" si="525"/>
        <v>1</v>
      </c>
      <c r="K4680" s="48">
        <f t="shared" si="520"/>
        <v>54.1</v>
      </c>
      <c r="L4680" s="48">
        <f t="shared" si="521"/>
        <v>54.36</v>
      </c>
      <c r="M4680" s="48">
        <f t="shared" si="522"/>
        <v>54.07</v>
      </c>
      <c r="N4680" s="48">
        <f t="shared" si="523"/>
        <v>54.36</v>
      </c>
      <c r="O4680" s="49">
        <f t="shared" ca="1" si="526"/>
        <v>633000</v>
      </c>
    </row>
    <row r="4681" spans="1:15" x14ac:dyDescent="0.25">
      <c r="A4681">
        <v>4666</v>
      </c>
      <c r="B4681" s="93">
        <v>35422</v>
      </c>
      <c r="C4681" s="48">
        <v>75.093697000000006</v>
      </c>
      <c r="D4681" s="48">
        <v>75.203102000000001</v>
      </c>
      <c r="E4681" s="48">
        <v>74.328102000000001</v>
      </c>
      <c r="F4681" s="48">
        <v>74.656197000000006</v>
      </c>
      <c r="G4681" s="49">
        <v>1263700</v>
      </c>
      <c r="H4681" s="48">
        <v>53.966875999999999</v>
      </c>
      <c r="I4681" s="52">
        <f t="shared" si="524"/>
        <v>0.72287202092546976</v>
      </c>
      <c r="J4681" s="52">
        <f t="shared" ca="1" si="525"/>
        <v>1</v>
      </c>
      <c r="K4681" s="48">
        <f t="shared" si="520"/>
        <v>54.28</v>
      </c>
      <c r="L4681" s="48">
        <f t="shared" si="521"/>
        <v>54.36</v>
      </c>
      <c r="M4681" s="48">
        <f t="shared" si="522"/>
        <v>53.73</v>
      </c>
      <c r="N4681" s="48">
        <f t="shared" si="523"/>
        <v>53.97</v>
      </c>
      <c r="O4681" s="49">
        <f t="shared" ca="1" si="526"/>
        <v>1263700</v>
      </c>
    </row>
    <row r="4682" spans="1:15" x14ac:dyDescent="0.25">
      <c r="A4682">
        <v>4667</v>
      </c>
      <c r="B4682" s="93">
        <v>35419</v>
      </c>
      <c r="C4682" s="48">
        <v>75.125</v>
      </c>
      <c r="D4682" s="48">
        <v>75.718697000000006</v>
      </c>
      <c r="E4682" s="48">
        <v>74.75</v>
      </c>
      <c r="F4682" s="48">
        <v>74.843697000000006</v>
      </c>
      <c r="G4682" s="49">
        <v>1543200</v>
      </c>
      <c r="H4682" s="48">
        <v>54.102414000000003</v>
      </c>
      <c r="I4682" s="52">
        <f t="shared" si="524"/>
        <v>0.72287201419245761</v>
      </c>
      <c r="J4682" s="52">
        <f t="shared" ca="1" si="525"/>
        <v>1</v>
      </c>
      <c r="K4682" s="48">
        <f t="shared" si="520"/>
        <v>54.31</v>
      </c>
      <c r="L4682" s="48">
        <f t="shared" si="521"/>
        <v>54.73</v>
      </c>
      <c r="M4682" s="48">
        <f t="shared" si="522"/>
        <v>54.03</v>
      </c>
      <c r="N4682" s="48">
        <f t="shared" si="523"/>
        <v>54.1</v>
      </c>
      <c r="O4682" s="49">
        <f t="shared" ca="1" si="526"/>
        <v>1543200</v>
      </c>
    </row>
    <row r="4683" spans="1:15" x14ac:dyDescent="0.25">
      <c r="A4683">
        <v>4668</v>
      </c>
      <c r="B4683" s="93">
        <v>35418</v>
      </c>
      <c r="C4683" s="48">
        <v>74.1875</v>
      </c>
      <c r="D4683" s="48">
        <v>75.125</v>
      </c>
      <c r="E4683" s="48">
        <v>73.890602000000001</v>
      </c>
      <c r="F4683" s="48">
        <v>75.046798999999993</v>
      </c>
      <c r="G4683" s="49">
        <v>2269300</v>
      </c>
      <c r="H4683" s="48">
        <v>53.983938000000002</v>
      </c>
      <c r="I4683" s="52">
        <f t="shared" si="524"/>
        <v>0.71933698331357221</v>
      </c>
      <c r="J4683" s="52">
        <f t="shared" ca="1" si="525"/>
        <v>1</v>
      </c>
      <c r="K4683" s="48">
        <f t="shared" si="520"/>
        <v>53.37</v>
      </c>
      <c r="L4683" s="48">
        <f t="shared" si="521"/>
        <v>54.04</v>
      </c>
      <c r="M4683" s="48">
        <f t="shared" si="522"/>
        <v>53.15</v>
      </c>
      <c r="N4683" s="48">
        <f t="shared" si="523"/>
        <v>53.98</v>
      </c>
      <c r="O4683" s="49">
        <f t="shared" ca="1" si="526"/>
        <v>2269300</v>
      </c>
    </row>
    <row r="4684" spans="1:15" x14ac:dyDescent="0.25">
      <c r="A4684">
        <v>4669</v>
      </c>
      <c r="B4684" s="93">
        <v>35417</v>
      </c>
      <c r="C4684" s="48">
        <v>73.375</v>
      </c>
      <c r="D4684" s="48">
        <v>73.765602000000001</v>
      </c>
      <c r="E4684" s="48">
        <v>73.265602000000001</v>
      </c>
      <c r="F4684" s="48">
        <v>73.531197000000006</v>
      </c>
      <c r="G4684" s="49">
        <v>1666800</v>
      </c>
      <c r="H4684" s="48">
        <v>52.893709000000001</v>
      </c>
      <c r="I4684" s="52">
        <f t="shared" si="524"/>
        <v>0.71933697747365644</v>
      </c>
      <c r="J4684" s="52">
        <f t="shared" ca="1" si="525"/>
        <v>1</v>
      </c>
      <c r="K4684" s="48">
        <f t="shared" si="520"/>
        <v>52.78</v>
      </c>
      <c r="L4684" s="48">
        <f t="shared" si="521"/>
        <v>53.06</v>
      </c>
      <c r="M4684" s="48">
        <f t="shared" si="522"/>
        <v>52.7</v>
      </c>
      <c r="N4684" s="48">
        <f t="shared" si="523"/>
        <v>52.89</v>
      </c>
      <c r="O4684" s="49">
        <f t="shared" ca="1" si="526"/>
        <v>1666800</v>
      </c>
    </row>
    <row r="4685" spans="1:15" x14ac:dyDescent="0.25">
      <c r="A4685">
        <v>4670</v>
      </c>
      <c r="B4685" s="93">
        <v>35416</v>
      </c>
      <c r="C4685" s="48">
        <v>72.156197000000006</v>
      </c>
      <c r="D4685" s="48">
        <v>73.281197000000006</v>
      </c>
      <c r="E4685" s="48">
        <v>71.875</v>
      </c>
      <c r="F4685" s="48">
        <v>72.953102000000001</v>
      </c>
      <c r="G4685" s="49">
        <v>2023200</v>
      </c>
      <c r="H4685" s="48">
        <v>52.477865000000001</v>
      </c>
      <c r="I4685" s="52">
        <f t="shared" si="524"/>
        <v>0.71933699268880991</v>
      </c>
      <c r="J4685" s="52">
        <f t="shared" ca="1" si="525"/>
        <v>1</v>
      </c>
      <c r="K4685" s="48">
        <f t="shared" si="520"/>
        <v>51.9</v>
      </c>
      <c r="L4685" s="48">
        <f t="shared" si="521"/>
        <v>52.71</v>
      </c>
      <c r="M4685" s="48">
        <f t="shared" si="522"/>
        <v>51.7</v>
      </c>
      <c r="N4685" s="48">
        <f t="shared" si="523"/>
        <v>52.48</v>
      </c>
      <c r="O4685" s="49">
        <f t="shared" ca="1" si="526"/>
        <v>2023200</v>
      </c>
    </row>
    <row r="4686" spans="1:15" x14ac:dyDescent="0.25">
      <c r="A4686">
        <v>4671</v>
      </c>
      <c r="B4686" s="93">
        <v>35415</v>
      </c>
      <c r="C4686" s="48">
        <v>73.5</v>
      </c>
      <c r="D4686" s="48">
        <v>73.6875</v>
      </c>
      <c r="E4686" s="48">
        <v>72.0625</v>
      </c>
      <c r="F4686" s="48">
        <v>72.375</v>
      </c>
      <c r="G4686" s="49">
        <v>1831100</v>
      </c>
      <c r="H4686" s="48">
        <v>52.062013999999998</v>
      </c>
      <c r="I4686" s="52">
        <f t="shared" si="524"/>
        <v>0.71933698100172705</v>
      </c>
      <c r="J4686" s="52">
        <f t="shared" ca="1" si="525"/>
        <v>1</v>
      </c>
      <c r="K4686" s="48">
        <f t="shared" si="520"/>
        <v>52.87</v>
      </c>
      <c r="L4686" s="48">
        <f t="shared" si="521"/>
        <v>53.01</v>
      </c>
      <c r="M4686" s="48">
        <f t="shared" si="522"/>
        <v>51.84</v>
      </c>
      <c r="N4686" s="48">
        <f t="shared" si="523"/>
        <v>52.06</v>
      </c>
      <c r="O4686" s="49">
        <f t="shared" ca="1" si="526"/>
        <v>1831100</v>
      </c>
    </row>
    <row r="4687" spans="1:15" x14ac:dyDescent="0.25">
      <c r="A4687">
        <v>4672</v>
      </c>
      <c r="B4687" s="93">
        <v>35412</v>
      </c>
      <c r="C4687" s="48">
        <v>73.0625</v>
      </c>
      <c r="D4687" s="48">
        <v>73.578102000000001</v>
      </c>
      <c r="E4687" s="48">
        <v>72.406197000000006</v>
      </c>
      <c r="F4687" s="48">
        <v>73.3125</v>
      </c>
      <c r="G4687" s="49">
        <v>1678300</v>
      </c>
      <c r="H4687" s="48">
        <v>52.736393</v>
      </c>
      <c r="I4687" s="52">
        <f t="shared" si="524"/>
        <v>0.71933698891730602</v>
      </c>
      <c r="J4687" s="52">
        <f t="shared" ca="1" si="525"/>
        <v>1</v>
      </c>
      <c r="K4687" s="48">
        <f t="shared" si="520"/>
        <v>52.56</v>
      </c>
      <c r="L4687" s="48">
        <f t="shared" si="521"/>
        <v>52.93</v>
      </c>
      <c r="M4687" s="48">
        <f t="shared" si="522"/>
        <v>52.08</v>
      </c>
      <c r="N4687" s="48">
        <f t="shared" si="523"/>
        <v>52.74</v>
      </c>
      <c r="O4687" s="49">
        <f t="shared" ca="1" si="526"/>
        <v>1678300</v>
      </c>
    </row>
    <row r="4688" spans="1:15" x14ac:dyDescent="0.25">
      <c r="A4688">
        <v>4673</v>
      </c>
      <c r="B4688" s="93">
        <v>35411</v>
      </c>
      <c r="C4688" s="48">
        <v>74.781197000000006</v>
      </c>
      <c r="D4688" s="48">
        <v>74.875</v>
      </c>
      <c r="E4688" s="48">
        <v>72.9375</v>
      </c>
      <c r="F4688" s="48">
        <v>73.125</v>
      </c>
      <c r="G4688" s="49">
        <v>2540200</v>
      </c>
      <c r="H4688" s="48">
        <v>52.601517000000001</v>
      </c>
      <c r="I4688" s="52">
        <f t="shared" si="524"/>
        <v>0.71933698461538464</v>
      </c>
      <c r="J4688" s="52">
        <f t="shared" ca="1" si="525"/>
        <v>1</v>
      </c>
      <c r="K4688" s="48">
        <f t="shared" ref="K4688:K4751" si="527">ROUND($I4688*C4688,2)</f>
        <v>53.79</v>
      </c>
      <c r="L4688" s="48">
        <f t="shared" ref="L4688:L4751" si="528">ROUND($I4688*D4688,2)</f>
        <v>53.86</v>
      </c>
      <c r="M4688" s="48">
        <f t="shared" ref="M4688:M4751" si="529">ROUND($I4688*E4688,2)</f>
        <v>52.47</v>
      </c>
      <c r="N4688" s="48">
        <f t="shared" ref="N4688:N4751" si="530">ROUND($I4688*F4688,2)</f>
        <v>52.6</v>
      </c>
      <c r="O4688" s="49">
        <f t="shared" ca="1" si="526"/>
        <v>2540200</v>
      </c>
    </row>
    <row r="4689" spans="1:15" x14ac:dyDescent="0.25">
      <c r="A4689">
        <v>4674</v>
      </c>
      <c r="B4689" s="93">
        <v>35410</v>
      </c>
      <c r="C4689" s="48">
        <v>73.625</v>
      </c>
      <c r="D4689" s="48">
        <v>74.625</v>
      </c>
      <c r="E4689" s="48">
        <v>73.3125</v>
      </c>
      <c r="F4689" s="48">
        <v>74.359298999999993</v>
      </c>
      <c r="G4689" s="49">
        <v>1847900</v>
      </c>
      <c r="H4689" s="48">
        <v>53.489393999999997</v>
      </c>
      <c r="I4689" s="52">
        <f t="shared" si="524"/>
        <v>0.71933698568083604</v>
      </c>
      <c r="J4689" s="52">
        <f t="shared" ca="1" si="525"/>
        <v>1</v>
      </c>
      <c r="K4689" s="48">
        <f t="shared" si="527"/>
        <v>52.96</v>
      </c>
      <c r="L4689" s="48">
        <f t="shared" si="528"/>
        <v>53.68</v>
      </c>
      <c r="M4689" s="48">
        <f t="shared" si="529"/>
        <v>52.74</v>
      </c>
      <c r="N4689" s="48">
        <f t="shared" si="530"/>
        <v>53.49</v>
      </c>
      <c r="O4689" s="49">
        <f t="shared" ca="1" si="526"/>
        <v>1847900</v>
      </c>
    </row>
    <row r="4690" spans="1:15" x14ac:dyDescent="0.25">
      <c r="A4690">
        <v>4675</v>
      </c>
      <c r="B4690" s="93">
        <v>35409</v>
      </c>
      <c r="C4690" s="48">
        <v>75.5625</v>
      </c>
      <c r="D4690" s="48">
        <v>75.671798999999993</v>
      </c>
      <c r="E4690" s="48">
        <v>74.968697000000006</v>
      </c>
      <c r="F4690" s="48">
        <v>75.046798999999993</v>
      </c>
      <c r="G4690" s="49">
        <v>1331600</v>
      </c>
      <c r="H4690" s="48">
        <v>53.983938000000002</v>
      </c>
      <c r="I4690" s="52">
        <f t="shared" ref="I4690:I4753" si="531">H4690/F4690</f>
        <v>0.71933698331357221</v>
      </c>
      <c r="J4690" s="52">
        <f t="shared" ref="J4690:J4753" ca="1" si="532">INDEX(OFFSET($T$15,0,0,$S$13+1,1),MATCH(B4690,OFFSET($Q$15,0,0,$S$13+1,1),-1))</f>
        <v>1</v>
      </c>
      <c r="K4690" s="48">
        <f t="shared" si="527"/>
        <v>54.35</v>
      </c>
      <c r="L4690" s="48">
        <f t="shared" si="528"/>
        <v>54.43</v>
      </c>
      <c r="M4690" s="48">
        <f t="shared" si="529"/>
        <v>53.93</v>
      </c>
      <c r="N4690" s="48">
        <f t="shared" si="530"/>
        <v>53.98</v>
      </c>
      <c r="O4690" s="49">
        <f t="shared" ref="O4690:O4753" ca="1" si="533">G4690*J4690</f>
        <v>1331600</v>
      </c>
    </row>
    <row r="4691" spans="1:15" x14ac:dyDescent="0.25">
      <c r="A4691">
        <v>4676</v>
      </c>
      <c r="B4691" s="93">
        <v>35408</v>
      </c>
      <c r="C4691" s="48">
        <v>74.6875</v>
      </c>
      <c r="D4691" s="48">
        <v>75.421798999999993</v>
      </c>
      <c r="E4691" s="48">
        <v>74.578102000000001</v>
      </c>
      <c r="F4691" s="48">
        <v>75.406197000000006</v>
      </c>
      <c r="G4691" s="49">
        <v>1864600</v>
      </c>
      <c r="H4691" s="48">
        <v>54.242466</v>
      </c>
      <c r="I4691" s="52">
        <f t="shared" si="531"/>
        <v>0.71933697969147015</v>
      </c>
      <c r="J4691" s="52">
        <f t="shared" ca="1" si="532"/>
        <v>1</v>
      </c>
      <c r="K4691" s="48">
        <f t="shared" si="527"/>
        <v>53.73</v>
      </c>
      <c r="L4691" s="48">
        <f t="shared" si="528"/>
        <v>54.25</v>
      </c>
      <c r="M4691" s="48">
        <f t="shared" si="529"/>
        <v>53.65</v>
      </c>
      <c r="N4691" s="48">
        <f t="shared" si="530"/>
        <v>54.24</v>
      </c>
      <c r="O4691" s="49">
        <f t="shared" ca="1" si="533"/>
        <v>1864600</v>
      </c>
    </row>
    <row r="4692" spans="1:15" x14ac:dyDescent="0.25">
      <c r="A4692">
        <v>4677</v>
      </c>
      <c r="B4692" s="93">
        <v>35405</v>
      </c>
      <c r="C4692" s="48">
        <v>73.25</v>
      </c>
      <c r="D4692" s="48">
        <v>74.75</v>
      </c>
      <c r="E4692" s="48">
        <v>72.656197000000006</v>
      </c>
      <c r="F4692" s="48">
        <v>74.3125</v>
      </c>
      <c r="G4692" s="49">
        <v>3401800</v>
      </c>
      <c r="H4692" s="48">
        <v>53.455730000000003</v>
      </c>
      <c r="I4692" s="52">
        <f t="shared" si="531"/>
        <v>0.71933698906644239</v>
      </c>
      <c r="J4692" s="52">
        <f t="shared" ca="1" si="532"/>
        <v>1</v>
      </c>
      <c r="K4692" s="48">
        <f t="shared" si="527"/>
        <v>52.69</v>
      </c>
      <c r="L4692" s="48">
        <f t="shared" si="528"/>
        <v>53.77</v>
      </c>
      <c r="M4692" s="48">
        <f t="shared" si="529"/>
        <v>52.26</v>
      </c>
      <c r="N4692" s="48">
        <f t="shared" si="530"/>
        <v>53.46</v>
      </c>
      <c r="O4692" s="49">
        <f t="shared" ca="1" si="533"/>
        <v>3401800</v>
      </c>
    </row>
    <row r="4693" spans="1:15" x14ac:dyDescent="0.25">
      <c r="A4693">
        <v>4678</v>
      </c>
      <c r="B4693" s="93">
        <v>35404</v>
      </c>
      <c r="C4693" s="48">
        <v>74.843697000000006</v>
      </c>
      <c r="D4693" s="48">
        <v>75.140602000000001</v>
      </c>
      <c r="E4693" s="48">
        <v>74.531197000000006</v>
      </c>
      <c r="F4693" s="48">
        <v>74.75</v>
      </c>
      <c r="G4693" s="49">
        <v>1697700</v>
      </c>
      <c r="H4693" s="48">
        <v>53.770440000000001</v>
      </c>
      <c r="I4693" s="52">
        <f t="shared" si="531"/>
        <v>0.71933698996655515</v>
      </c>
      <c r="J4693" s="52">
        <f t="shared" ca="1" si="532"/>
        <v>1</v>
      </c>
      <c r="K4693" s="48">
        <f t="shared" si="527"/>
        <v>53.84</v>
      </c>
      <c r="L4693" s="48">
        <f t="shared" si="528"/>
        <v>54.05</v>
      </c>
      <c r="M4693" s="48">
        <f t="shared" si="529"/>
        <v>53.61</v>
      </c>
      <c r="N4693" s="48">
        <f t="shared" si="530"/>
        <v>53.77</v>
      </c>
      <c r="O4693" s="49">
        <f t="shared" ca="1" si="533"/>
        <v>1697700</v>
      </c>
    </row>
    <row r="4694" spans="1:15" x14ac:dyDescent="0.25">
      <c r="A4694">
        <v>4679</v>
      </c>
      <c r="B4694" s="93">
        <v>35403</v>
      </c>
      <c r="C4694" s="48">
        <v>74.875</v>
      </c>
      <c r="D4694" s="48">
        <v>75.0625</v>
      </c>
      <c r="E4694" s="48">
        <v>74.093697000000006</v>
      </c>
      <c r="F4694" s="48">
        <v>74.953102000000001</v>
      </c>
      <c r="G4694" s="49">
        <v>2365100</v>
      </c>
      <c r="H4694" s="48">
        <v>53.916539</v>
      </c>
      <c r="I4694" s="52">
        <f t="shared" si="531"/>
        <v>0.71933699288389696</v>
      </c>
      <c r="J4694" s="52">
        <f t="shared" ca="1" si="532"/>
        <v>1</v>
      </c>
      <c r="K4694" s="48">
        <f t="shared" si="527"/>
        <v>53.86</v>
      </c>
      <c r="L4694" s="48">
        <f t="shared" si="528"/>
        <v>54</v>
      </c>
      <c r="M4694" s="48">
        <f t="shared" si="529"/>
        <v>53.3</v>
      </c>
      <c r="N4694" s="48">
        <f t="shared" si="530"/>
        <v>53.92</v>
      </c>
      <c r="O4694" s="49">
        <f t="shared" ca="1" si="533"/>
        <v>2365100</v>
      </c>
    </row>
    <row r="4695" spans="1:15" x14ac:dyDescent="0.25">
      <c r="A4695">
        <v>4680</v>
      </c>
      <c r="B4695" s="93">
        <v>35402</v>
      </c>
      <c r="C4695" s="48">
        <v>76.0625</v>
      </c>
      <c r="D4695" s="48">
        <v>76.578102000000001</v>
      </c>
      <c r="E4695" s="48">
        <v>74.75</v>
      </c>
      <c r="F4695" s="48">
        <v>74.75</v>
      </c>
      <c r="G4695" s="49">
        <v>1777800</v>
      </c>
      <c r="H4695" s="48">
        <v>53.770440000000001</v>
      </c>
      <c r="I4695" s="52">
        <f t="shared" si="531"/>
        <v>0.71933698996655515</v>
      </c>
      <c r="J4695" s="52">
        <f t="shared" ca="1" si="532"/>
        <v>1</v>
      </c>
      <c r="K4695" s="48">
        <f t="shared" si="527"/>
        <v>54.71</v>
      </c>
      <c r="L4695" s="48">
        <f t="shared" si="528"/>
        <v>55.09</v>
      </c>
      <c r="M4695" s="48">
        <f t="shared" si="529"/>
        <v>53.77</v>
      </c>
      <c r="N4695" s="48">
        <f t="shared" si="530"/>
        <v>53.77</v>
      </c>
      <c r="O4695" s="49">
        <f t="shared" ca="1" si="533"/>
        <v>1777800</v>
      </c>
    </row>
    <row r="4696" spans="1:15" x14ac:dyDescent="0.25">
      <c r="A4696">
        <v>4681</v>
      </c>
      <c r="B4696" s="93">
        <v>35401</v>
      </c>
      <c r="C4696" s="48">
        <v>75.921798999999993</v>
      </c>
      <c r="D4696" s="48">
        <v>76.125</v>
      </c>
      <c r="E4696" s="48">
        <v>75.390602000000001</v>
      </c>
      <c r="F4696" s="48">
        <v>76.046798999999993</v>
      </c>
      <c r="G4696" s="49">
        <v>1350600</v>
      </c>
      <c r="H4696" s="48">
        <v>54.703274999999998</v>
      </c>
      <c r="I4696" s="52">
        <f t="shared" si="531"/>
        <v>0.71933698353299524</v>
      </c>
      <c r="J4696" s="52">
        <f t="shared" ca="1" si="532"/>
        <v>1</v>
      </c>
      <c r="K4696" s="48">
        <f t="shared" si="527"/>
        <v>54.61</v>
      </c>
      <c r="L4696" s="48">
        <f t="shared" si="528"/>
        <v>54.76</v>
      </c>
      <c r="M4696" s="48">
        <f t="shared" si="529"/>
        <v>54.23</v>
      </c>
      <c r="N4696" s="48">
        <f t="shared" si="530"/>
        <v>54.7</v>
      </c>
      <c r="O4696" s="49">
        <f t="shared" ca="1" si="533"/>
        <v>1350600</v>
      </c>
    </row>
    <row r="4697" spans="1:15" x14ac:dyDescent="0.25">
      <c r="A4697">
        <v>4682</v>
      </c>
      <c r="B4697" s="93">
        <v>35398</v>
      </c>
      <c r="C4697" s="48">
        <v>76</v>
      </c>
      <c r="D4697" s="48">
        <v>76.218697000000006</v>
      </c>
      <c r="E4697" s="48">
        <v>75.859298999999993</v>
      </c>
      <c r="F4697" s="48">
        <v>76.015602000000001</v>
      </c>
      <c r="G4697" s="49">
        <v>1073400</v>
      </c>
      <c r="H4697" s="48">
        <v>54.680833999999997</v>
      </c>
      <c r="I4697" s="52">
        <f t="shared" si="531"/>
        <v>0.71933698558356474</v>
      </c>
      <c r="J4697" s="52">
        <f t="shared" ca="1" si="532"/>
        <v>1</v>
      </c>
      <c r="K4697" s="48">
        <f t="shared" si="527"/>
        <v>54.67</v>
      </c>
      <c r="L4697" s="48">
        <f t="shared" si="528"/>
        <v>54.83</v>
      </c>
      <c r="M4697" s="48">
        <f t="shared" si="529"/>
        <v>54.57</v>
      </c>
      <c r="N4697" s="48">
        <f t="shared" si="530"/>
        <v>54.68</v>
      </c>
      <c r="O4697" s="49">
        <f t="shared" ca="1" si="533"/>
        <v>1073400</v>
      </c>
    </row>
    <row r="4698" spans="1:15" x14ac:dyDescent="0.25">
      <c r="A4698">
        <v>4683</v>
      </c>
      <c r="B4698" s="93">
        <v>35396</v>
      </c>
      <c r="C4698" s="48">
        <v>76.0625</v>
      </c>
      <c r="D4698" s="48">
        <v>76.1875</v>
      </c>
      <c r="E4698" s="48">
        <v>75.640602000000001</v>
      </c>
      <c r="F4698" s="48">
        <v>75.734298999999993</v>
      </c>
      <c r="G4698" s="49">
        <v>872000</v>
      </c>
      <c r="H4698" s="48">
        <v>54.478482</v>
      </c>
      <c r="I4698" s="52">
        <f t="shared" si="531"/>
        <v>0.71933698098928733</v>
      </c>
      <c r="J4698" s="52">
        <f t="shared" ca="1" si="532"/>
        <v>1</v>
      </c>
      <c r="K4698" s="48">
        <f t="shared" si="527"/>
        <v>54.71</v>
      </c>
      <c r="L4698" s="48">
        <f t="shared" si="528"/>
        <v>54.8</v>
      </c>
      <c r="M4698" s="48">
        <f t="shared" si="529"/>
        <v>54.41</v>
      </c>
      <c r="N4698" s="48">
        <f t="shared" si="530"/>
        <v>54.48</v>
      </c>
      <c r="O4698" s="49">
        <f t="shared" ca="1" si="533"/>
        <v>872000</v>
      </c>
    </row>
    <row r="4699" spans="1:15" x14ac:dyDescent="0.25">
      <c r="A4699">
        <v>4684</v>
      </c>
      <c r="B4699" s="93">
        <v>35395</v>
      </c>
      <c r="C4699" s="48">
        <v>76.281197000000006</v>
      </c>
      <c r="D4699" s="48">
        <v>76.6875</v>
      </c>
      <c r="E4699" s="48">
        <v>75.468697000000006</v>
      </c>
      <c r="F4699" s="48">
        <v>75.875</v>
      </c>
      <c r="G4699" s="49">
        <v>2861800</v>
      </c>
      <c r="H4699" s="48">
        <v>54.579694000000003</v>
      </c>
      <c r="I4699" s="52">
        <f t="shared" si="531"/>
        <v>0.71933698846787486</v>
      </c>
      <c r="J4699" s="52">
        <f t="shared" ca="1" si="532"/>
        <v>1</v>
      </c>
      <c r="K4699" s="48">
        <f t="shared" si="527"/>
        <v>54.87</v>
      </c>
      <c r="L4699" s="48">
        <f t="shared" si="528"/>
        <v>55.16</v>
      </c>
      <c r="M4699" s="48">
        <f t="shared" si="529"/>
        <v>54.29</v>
      </c>
      <c r="N4699" s="48">
        <f t="shared" si="530"/>
        <v>54.58</v>
      </c>
      <c r="O4699" s="49">
        <f t="shared" ca="1" si="533"/>
        <v>2861800</v>
      </c>
    </row>
    <row r="4700" spans="1:15" x14ac:dyDescent="0.25">
      <c r="A4700">
        <v>4685</v>
      </c>
      <c r="B4700" s="93">
        <v>35394</v>
      </c>
      <c r="C4700" s="48">
        <v>75.25</v>
      </c>
      <c r="D4700" s="48">
        <v>76.156197000000006</v>
      </c>
      <c r="E4700" s="48">
        <v>75.078102000000001</v>
      </c>
      <c r="F4700" s="48">
        <v>76.125</v>
      </c>
      <c r="G4700" s="49">
        <v>2058800</v>
      </c>
      <c r="H4700" s="48">
        <v>54.759528000000003</v>
      </c>
      <c r="I4700" s="52">
        <f t="shared" si="531"/>
        <v>0.71933698522167488</v>
      </c>
      <c r="J4700" s="52">
        <f t="shared" ca="1" si="532"/>
        <v>1</v>
      </c>
      <c r="K4700" s="48">
        <f t="shared" si="527"/>
        <v>54.13</v>
      </c>
      <c r="L4700" s="48">
        <f t="shared" si="528"/>
        <v>54.78</v>
      </c>
      <c r="M4700" s="48">
        <f t="shared" si="529"/>
        <v>54.01</v>
      </c>
      <c r="N4700" s="48">
        <f t="shared" si="530"/>
        <v>54.76</v>
      </c>
      <c r="O4700" s="49">
        <f t="shared" ca="1" si="533"/>
        <v>2058800</v>
      </c>
    </row>
    <row r="4701" spans="1:15" x14ac:dyDescent="0.25">
      <c r="A4701">
        <v>4686</v>
      </c>
      <c r="B4701" s="93">
        <v>35391</v>
      </c>
      <c r="C4701" s="48">
        <v>74.703102000000001</v>
      </c>
      <c r="D4701" s="48">
        <v>75.25</v>
      </c>
      <c r="E4701" s="48">
        <v>74.703102000000001</v>
      </c>
      <c r="F4701" s="48">
        <v>75.171798999999993</v>
      </c>
      <c r="G4701" s="49">
        <v>965100</v>
      </c>
      <c r="H4701" s="48">
        <v>54.073855000000002</v>
      </c>
      <c r="I4701" s="52">
        <f t="shared" si="531"/>
        <v>0.71933698167846172</v>
      </c>
      <c r="J4701" s="52">
        <f t="shared" ca="1" si="532"/>
        <v>1</v>
      </c>
      <c r="K4701" s="48">
        <f t="shared" si="527"/>
        <v>53.74</v>
      </c>
      <c r="L4701" s="48">
        <f t="shared" si="528"/>
        <v>54.13</v>
      </c>
      <c r="M4701" s="48">
        <f t="shared" si="529"/>
        <v>53.74</v>
      </c>
      <c r="N4701" s="48">
        <f t="shared" si="530"/>
        <v>54.07</v>
      </c>
      <c r="O4701" s="49">
        <f t="shared" ca="1" si="533"/>
        <v>965100</v>
      </c>
    </row>
    <row r="4702" spans="1:15" x14ac:dyDescent="0.25">
      <c r="A4702">
        <v>4687</v>
      </c>
      <c r="B4702" s="93">
        <v>35390</v>
      </c>
      <c r="C4702" s="48">
        <v>74.796798999999993</v>
      </c>
      <c r="D4702" s="48">
        <v>74.843697000000006</v>
      </c>
      <c r="E4702" s="48">
        <v>74.375</v>
      </c>
      <c r="F4702" s="48">
        <v>74.593697000000006</v>
      </c>
      <c r="G4702" s="49">
        <v>653000</v>
      </c>
      <c r="H4702" s="48">
        <v>53.658005000000003</v>
      </c>
      <c r="I4702" s="52">
        <f t="shared" si="531"/>
        <v>0.71933698365962473</v>
      </c>
      <c r="J4702" s="52">
        <f t="shared" ca="1" si="532"/>
        <v>1</v>
      </c>
      <c r="K4702" s="48">
        <f t="shared" si="527"/>
        <v>53.8</v>
      </c>
      <c r="L4702" s="48">
        <f t="shared" si="528"/>
        <v>53.84</v>
      </c>
      <c r="M4702" s="48">
        <f t="shared" si="529"/>
        <v>53.5</v>
      </c>
      <c r="N4702" s="48">
        <f t="shared" si="530"/>
        <v>53.66</v>
      </c>
      <c r="O4702" s="49">
        <f t="shared" ca="1" si="533"/>
        <v>653000</v>
      </c>
    </row>
    <row r="4703" spans="1:15" x14ac:dyDescent="0.25">
      <c r="A4703">
        <v>4688</v>
      </c>
      <c r="B4703" s="93">
        <v>35389</v>
      </c>
      <c r="C4703" s="48">
        <v>74.5625</v>
      </c>
      <c r="D4703" s="48">
        <v>75.015602000000001</v>
      </c>
      <c r="E4703" s="48">
        <v>74.3125</v>
      </c>
      <c r="F4703" s="48">
        <v>74.703102000000001</v>
      </c>
      <c r="G4703" s="49">
        <v>730000</v>
      </c>
      <c r="H4703" s="48">
        <v>53.736704000000003</v>
      </c>
      <c r="I4703" s="52">
        <f t="shared" si="531"/>
        <v>0.71933698282033864</v>
      </c>
      <c r="J4703" s="52">
        <f t="shared" ca="1" si="532"/>
        <v>1</v>
      </c>
      <c r="K4703" s="48">
        <f t="shared" si="527"/>
        <v>53.64</v>
      </c>
      <c r="L4703" s="48">
        <f t="shared" si="528"/>
        <v>53.96</v>
      </c>
      <c r="M4703" s="48">
        <f t="shared" si="529"/>
        <v>53.46</v>
      </c>
      <c r="N4703" s="48">
        <f t="shared" si="530"/>
        <v>53.74</v>
      </c>
      <c r="O4703" s="49">
        <f t="shared" ca="1" si="533"/>
        <v>730000</v>
      </c>
    </row>
    <row r="4704" spans="1:15" x14ac:dyDescent="0.25">
      <c r="A4704">
        <v>4689</v>
      </c>
      <c r="B4704" s="93">
        <v>35388</v>
      </c>
      <c r="C4704" s="48">
        <v>74.140602000000001</v>
      </c>
      <c r="D4704" s="48">
        <v>74.593697000000006</v>
      </c>
      <c r="E4704" s="48">
        <v>74.031197000000006</v>
      </c>
      <c r="F4704" s="48">
        <v>74.578102000000001</v>
      </c>
      <c r="G4704" s="49">
        <v>1029300</v>
      </c>
      <c r="H4704" s="48">
        <v>53.646787000000003</v>
      </c>
      <c r="I4704" s="52">
        <f t="shared" si="531"/>
        <v>0.71933698446763905</v>
      </c>
      <c r="J4704" s="52">
        <f t="shared" ca="1" si="532"/>
        <v>1</v>
      </c>
      <c r="K4704" s="48">
        <f t="shared" si="527"/>
        <v>53.33</v>
      </c>
      <c r="L4704" s="48">
        <f t="shared" si="528"/>
        <v>53.66</v>
      </c>
      <c r="M4704" s="48">
        <f t="shared" si="529"/>
        <v>53.25</v>
      </c>
      <c r="N4704" s="48">
        <f t="shared" si="530"/>
        <v>53.65</v>
      </c>
      <c r="O4704" s="49">
        <f t="shared" ca="1" si="533"/>
        <v>1029300</v>
      </c>
    </row>
    <row r="4705" spans="1:15" x14ac:dyDescent="0.25">
      <c r="A4705">
        <v>4690</v>
      </c>
      <c r="B4705" s="93">
        <v>35387</v>
      </c>
      <c r="C4705" s="48">
        <v>74.171798999999993</v>
      </c>
      <c r="D4705" s="48">
        <v>74.25</v>
      </c>
      <c r="E4705" s="48">
        <v>73.734298999999993</v>
      </c>
      <c r="F4705" s="48">
        <v>74.046798999999993</v>
      </c>
      <c r="G4705" s="49">
        <v>1518200</v>
      </c>
      <c r="H4705" s="48">
        <v>53.264600999999999</v>
      </c>
      <c r="I4705" s="52">
        <f t="shared" si="531"/>
        <v>0.71933698308822236</v>
      </c>
      <c r="J4705" s="52">
        <f t="shared" ca="1" si="532"/>
        <v>1</v>
      </c>
      <c r="K4705" s="48">
        <f t="shared" si="527"/>
        <v>53.35</v>
      </c>
      <c r="L4705" s="48">
        <f t="shared" si="528"/>
        <v>53.41</v>
      </c>
      <c r="M4705" s="48">
        <f t="shared" si="529"/>
        <v>53.04</v>
      </c>
      <c r="N4705" s="48">
        <f t="shared" si="530"/>
        <v>53.26</v>
      </c>
      <c r="O4705" s="49">
        <f t="shared" ca="1" si="533"/>
        <v>1518200</v>
      </c>
    </row>
    <row r="4706" spans="1:15" x14ac:dyDescent="0.25">
      <c r="A4706">
        <v>4691</v>
      </c>
      <c r="B4706" s="93">
        <v>35384</v>
      </c>
      <c r="C4706" s="48">
        <v>74.125</v>
      </c>
      <c r="D4706" s="48">
        <v>74.5</v>
      </c>
      <c r="E4706" s="48">
        <v>73.718697000000006</v>
      </c>
      <c r="F4706" s="48">
        <v>74.031197000000006</v>
      </c>
      <c r="G4706" s="49">
        <v>2250900</v>
      </c>
      <c r="H4706" s="48">
        <v>53.253377999999998</v>
      </c>
      <c r="I4706" s="52">
        <f t="shared" si="531"/>
        <v>0.71933698437970672</v>
      </c>
      <c r="J4706" s="52">
        <f t="shared" ca="1" si="532"/>
        <v>1</v>
      </c>
      <c r="K4706" s="48">
        <f t="shared" si="527"/>
        <v>53.32</v>
      </c>
      <c r="L4706" s="48">
        <f t="shared" si="528"/>
        <v>53.59</v>
      </c>
      <c r="M4706" s="48">
        <f t="shared" si="529"/>
        <v>53.03</v>
      </c>
      <c r="N4706" s="48">
        <f t="shared" si="530"/>
        <v>53.25</v>
      </c>
      <c r="O4706" s="49">
        <f t="shared" ca="1" si="533"/>
        <v>2250900</v>
      </c>
    </row>
    <row r="4707" spans="1:15" x14ac:dyDescent="0.25">
      <c r="A4707">
        <v>4692</v>
      </c>
      <c r="B4707" s="93">
        <v>35383</v>
      </c>
      <c r="C4707" s="48">
        <v>73.1875</v>
      </c>
      <c r="D4707" s="48">
        <v>73.9375</v>
      </c>
      <c r="E4707" s="48">
        <v>73.156197000000006</v>
      </c>
      <c r="F4707" s="48">
        <v>73.9375</v>
      </c>
      <c r="G4707" s="49">
        <v>558800</v>
      </c>
      <c r="H4707" s="48">
        <v>53.185977999999999</v>
      </c>
      <c r="I4707" s="52">
        <f t="shared" si="531"/>
        <v>0.71933698055790363</v>
      </c>
      <c r="J4707" s="52">
        <f t="shared" ca="1" si="532"/>
        <v>1</v>
      </c>
      <c r="K4707" s="48">
        <f t="shared" si="527"/>
        <v>52.65</v>
      </c>
      <c r="L4707" s="48">
        <f t="shared" si="528"/>
        <v>53.19</v>
      </c>
      <c r="M4707" s="48">
        <f t="shared" si="529"/>
        <v>52.62</v>
      </c>
      <c r="N4707" s="48">
        <f t="shared" si="530"/>
        <v>53.19</v>
      </c>
      <c r="O4707" s="49">
        <f t="shared" ca="1" si="533"/>
        <v>558800</v>
      </c>
    </row>
    <row r="4708" spans="1:15" x14ac:dyDescent="0.25">
      <c r="A4708">
        <v>4693</v>
      </c>
      <c r="B4708" s="93">
        <v>35382</v>
      </c>
      <c r="C4708" s="48">
        <v>73.203102000000001</v>
      </c>
      <c r="D4708" s="48">
        <v>73.5625</v>
      </c>
      <c r="E4708" s="48">
        <v>73.015602000000001</v>
      </c>
      <c r="F4708" s="48">
        <v>73.453102000000001</v>
      </c>
      <c r="G4708" s="49">
        <v>481900</v>
      </c>
      <c r="H4708" s="48">
        <v>52.837533000000001</v>
      </c>
      <c r="I4708" s="52">
        <f t="shared" si="531"/>
        <v>0.71933698593151318</v>
      </c>
      <c r="J4708" s="52">
        <f t="shared" ca="1" si="532"/>
        <v>1</v>
      </c>
      <c r="K4708" s="48">
        <f t="shared" si="527"/>
        <v>52.66</v>
      </c>
      <c r="L4708" s="48">
        <f t="shared" si="528"/>
        <v>52.92</v>
      </c>
      <c r="M4708" s="48">
        <f t="shared" si="529"/>
        <v>52.52</v>
      </c>
      <c r="N4708" s="48">
        <f t="shared" si="530"/>
        <v>52.84</v>
      </c>
      <c r="O4708" s="49">
        <f t="shared" ca="1" si="533"/>
        <v>481900</v>
      </c>
    </row>
    <row r="4709" spans="1:15" x14ac:dyDescent="0.25">
      <c r="A4709">
        <v>4694</v>
      </c>
      <c r="B4709" s="93">
        <v>35381</v>
      </c>
      <c r="C4709" s="48">
        <v>73.546798999999993</v>
      </c>
      <c r="D4709" s="48">
        <v>73.593697000000006</v>
      </c>
      <c r="E4709" s="48">
        <v>73.015602000000001</v>
      </c>
      <c r="F4709" s="48">
        <v>73.125</v>
      </c>
      <c r="G4709" s="49">
        <v>719900</v>
      </c>
      <c r="H4709" s="48">
        <v>52.601517000000001</v>
      </c>
      <c r="I4709" s="52">
        <f t="shared" si="531"/>
        <v>0.71933698461538464</v>
      </c>
      <c r="J4709" s="52">
        <f t="shared" ca="1" si="532"/>
        <v>1</v>
      </c>
      <c r="K4709" s="48">
        <f t="shared" si="527"/>
        <v>52.9</v>
      </c>
      <c r="L4709" s="48">
        <f t="shared" si="528"/>
        <v>52.94</v>
      </c>
      <c r="M4709" s="48">
        <f t="shared" si="529"/>
        <v>52.52</v>
      </c>
      <c r="N4709" s="48">
        <f t="shared" si="530"/>
        <v>52.6</v>
      </c>
      <c r="O4709" s="49">
        <f t="shared" ca="1" si="533"/>
        <v>719900</v>
      </c>
    </row>
    <row r="4710" spans="1:15" x14ac:dyDescent="0.25">
      <c r="A4710">
        <v>4695</v>
      </c>
      <c r="B4710" s="93">
        <v>35380</v>
      </c>
      <c r="C4710" s="48">
        <v>73.25</v>
      </c>
      <c r="D4710" s="48">
        <v>73.515602000000001</v>
      </c>
      <c r="E4710" s="48">
        <v>73.218697000000006</v>
      </c>
      <c r="F4710" s="48">
        <v>73.343697000000006</v>
      </c>
      <c r="G4710" s="49">
        <v>655900</v>
      </c>
      <c r="H4710" s="48">
        <v>52.758834</v>
      </c>
      <c r="I4710" s="52">
        <f t="shared" si="531"/>
        <v>0.71933698678974412</v>
      </c>
      <c r="J4710" s="52">
        <f t="shared" ca="1" si="532"/>
        <v>1</v>
      </c>
      <c r="K4710" s="48">
        <f t="shared" si="527"/>
        <v>52.69</v>
      </c>
      <c r="L4710" s="48">
        <f t="shared" si="528"/>
        <v>52.88</v>
      </c>
      <c r="M4710" s="48">
        <f t="shared" si="529"/>
        <v>52.67</v>
      </c>
      <c r="N4710" s="48">
        <f t="shared" si="530"/>
        <v>52.76</v>
      </c>
      <c r="O4710" s="49">
        <f t="shared" ca="1" si="533"/>
        <v>655900</v>
      </c>
    </row>
    <row r="4711" spans="1:15" x14ac:dyDescent="0.25">
      <c r="A4711">
        <v>4696</v>
      </c>
      <c r="B4711" s="93">
        <v>35377</v>
      </c>
      <c r="C4711" s="48">
        <v>73.031197000000006</v>
      </c>
      <c r="D4711" s="48">
        <v>73.4375</v>
      </c>
      <c r="E4711" s="48">
        <v>72.75</v>
      </c>
      <c r="F4711" s="48">
        <v>73.421798999999993</v>
      </c>
      <c r="G4711" s="49">
        <v>1355700</v>
      </c>
      <c r="H4711" s="48">
        <v>52.815015000000002</v>
      </c>
      <c r="I4711" s="52">
        <f t="shared" si="531"/>
        <v>0.71933697783678674</v>
      </c>
      <c r="J4711" s="52">
        <f t="shared" ca="1" si="532"/>
        <v>1</v>
      </c>
      <c r="K4711" s="48">
        <f t="shared" si="527"/>
        <v>52.53</v>
      </c>
      <c r="L4711" s="48">
        <f t="shared" si="528"/>
        <v>52.83</v>
      </c>
      <c r="M4711" s="48">
        <f t="shared" si="529"/>
        <v>52.33</v>
      </c>
      <c r="N4711" s="48">
        <f t="shared" si="530"/>
        <v>52.82</v>
      </c>
      <c r="O4711" s="49">
        <f t="shared" ca="1" si="533"/>
        <v>1355700</v>
      </c>
    </row>
    <row r="4712" spans="1:15" x14ac:dyDescent="0.25">
      <c r="A4712">
        <v>4697</v>
      </c>
      <c r="B4712" s="93">
        <v>35376</v>
      </c>
      <c r="C4712" s="48">
        <v>72.625</v>
      </c>
      <c r="D4712" s="48">
        <v>73.296798999999993</v>
      </c>
      <c r="E4712" s="48">
        <v>72.531197000000006</v>
      </c>
      <c r="F4712" s="48">
        <v>73.015602000000001</v>
      </c>
      <c r="G4712" s="49">
        <v>1446300</v>
      </c>
      <c r="H4712" s="48">
        <v>52.522823000000002</v>
      </c>
      <c r="I4712" s="52">
        <f t="shared" si="531"/>
        <v>0.71933698499123522</v>
      </c>
      <c r="J4712" s="52">
        <f t="shared" ca="1" si="532"/>
        <v>1</v>
      </c>
      <c r="K4712" s="48">
        <f t="shared" si="527"/>
        <v>52.24</v>
      </c>
      <c r="L4712" s="48">
        <f t="shared" si="528"/>
        <v>52.73</v>
      </c>
      <c r="M4712" s="48">
        <f t="shared" si="529"/>
        <v>52.17</v>
      </c>
      <c r="N4712" s="48">
        <f t="shared" si="530"/>
        <v>52.52</v>
      </c>
      <c r="O4712" s="49">
        <f t="shared" ca="1" si="533"/>
        <v>1446300</v>
      </c>
    </row>
    <row r="4713" spans="1:15" x14ac:dyDescent="0.25">
      <c r="A4713">
        <v>4698</v>
      </c>
      <c r="B4713" s="93">
        <v>35375</v>
      </c>
      <c r="C4713" s="48">
        <v>71.593697000000006</v>
      </c>
      <c r="D4713" s="48">
        <v>72.875</v>
      </c>
      <c r="E4713" s="48">
        <v>71.531197000000006</v>
      </c>
      <c r="F4713" s="48">
        <v>72.843697000000006</v>
      </c>
      <c r="G4713" s="49">
        <v>1665000</v>
      </c>
      <c r="H4713" s="48">
        <v>52.399165000000004</v>
      </c>
      <c r="I4713" s="52">
        <f t="shared" si="531"/>
        <v>0.71933697983505696</v>
      </c>
      <c r="J4713" s="52">
        <f t="shared" ca="1" si="532"/>
        <v>1</v>
      </c>
      <c r="K4713" s="48">
        <f t="shared" si="527"/>
        <v>51.5</v>
      </c>
      <c r="L4713" s="48">
        <f t="shared" si="528"/>
        <v>52.42</v>
      </c>
      <c r="M4713" s="48">
        <f t="shared" si="529"/>
        <v>51.46</v>
      </c>
      <c r="N4713" s="48">
        <f t="shared" si="530"/>
        <v>52.4</v>
      </c>
      <c r="O4713" s="49">
        <f t="shared" ca="1" si="533"/>
        <v>1665000</v>
      </c>
    </row>
    <row r="4714" spans="1:15" x14ac:dyDescent="0.25">
      <c r="A4714">
        <v>4699</v>
      </c>
      <c r="B4714" s="93">
        <v>35374</v>
      </c>
      <c r="C4714" s="48">
        <v>71.296798999999993</v>
      </c>
      <c r="D4714" s="48">
        <v>71.796798999999993</v>
      </c>
      <c r="E4714" s="48">
        <v>71.281197000000006</v>
      </c>
      <c r="F4714" s="48">
        <v>71.468697000000006</v>
      </c>
      <c r="G4714" s="49">
        <v>764000</v>
      </c>
      <c r="H4714" s="48">
        <v>51.410077000000001</v>
      </c>
      <c r="I4714" s="52">
        <f t="shared" si="531"/>
        <v>0.71933698469415219</v>
      </c>
      <c r="J4714" s="52">
        <f t="shared" ca="1" si="532"/>
        <v>1</v>
      </c>
      <c r="K4714" s="48">
        <f t="shared" si="527"/>
        <v>51.29</v>
      </c>
      <c r="L4714" s="48">
        <f t="shared" si="528"/>
        <v>51.65</v>
      </c>
      <c r="M4714" s="48">
        <f t="shared" si="529"/>
        <v>51.28</v>
      </c>
      <c r="N4714" s="48">
        <f t="shared" si="530"/>
        <v>51.41</v>
      </c>
      <c r="O4714" s="49">
        <f t="shared" ca="1" si="533"/>
        <v>764000</v>
      </c>
    </row>
    <row r="4715" spans="1:15" x14ac:dyDescent="0.25">
      <c r="A4715">
        <v>4700</v>
      </c>
      <c r="B4715" s="93">
        <v>35373</v>
      </c>
      <c r="C4715" s="48">
        <v>70.6875</v>
      </c>
      <c r="D4715" s="48">
        <v>71.0625</v>
      </c>
      <c r="E4715" s="48">
        <v>70.531197000000006</v>
      </c>
      <c r="F4715" s="48">
        <v>71.0625</v>
      </c>
      <c r="G4715" s="49">
        <v>1608400</v>
      </c>
      <c r="H4715" s="48">
        <v>51.117885000000001</v>
      </c>
      <c r="I4715" s="52">
        <f t="shared" si="531"/>
        <v>0.71933699208443269</v>
      </c>
      <c r="J4715" s="52">
        <f t="shared" ca="1" si="532"/>
        <v>1</v>
      </c>
      <c r="K4715" s="48">
        <f t="shared" si="527"/>
        <v>50.85</v>
      </c>
      <c r="L4715" s="48">
        <f t="shared" si="528"/>
        <v>51.12</v>
      </c>
      <c r="M4715" s="48">
        <f t="shared" si="529"/>
        <v>50.74</v>
      </c>
      <c r="N4715" s="48">
        <f t="shared" si="530"/>
        <v>51.12</v>
      </c>
      <c r="O4715" s="49">
        <f t="shared" ca="1" si="533"/>
        <v>1608400</v>
      </c>
    </row>
    <row r="4716" spans="1:15" x14ac:dyDescent="0.25">
      <c r="A4716">
        <v>4701</v>
      </c>
      <c r="B4716" s="93">
        <v>35370</v>
      </c>
      <c r="C4716" s="48">
        <v>70.984298999999993</v>
      </c>
      <c r="D4716" s="48">
        <v>71.156197000000006</v>
      </c>
      <c r="E4716" s="48">
        <v>70.265602000000001</v>
      </c>
      <c r="F4716" s="48">
        <v>70.593697000000006</v>
      </c>
      <c r="G4716" s="49">
        <v>821300</v>
      </c>
      <c r="H4716" s="48">
        <v>50.780656999999998</v>
      </c>
      <c r="I4716" s="52">
        <f t="shared" si="531"/>
        <v>0.71933698273374169</v>
      </c>
      <c r="J4716" s="52">
        <f t="shared" ca="1" si="532"/>
        <v>1</v>
      </c>
      <c r="K4716" s="48">
        <f t="shared" si="527"/>
        <v>51.06</v>
      </c>
      <c r="L4716" s="48">
        <f t="shared" si="528"/>
        <v>51.19</v>
      </c>
      <c r="M4716" s="48">
        <f t="shared" si="529"/>
        <v>50.54</v>
      </c>
      <c r="N4716" s="48">
        <f t="shared" si="530"/>
        <v>50.78</v>
      </c>
      <c r="O4716" s="49">
        <f t="shared" ca="1" si="533"/>
        <v>821300</v>
      </c>
    </row>
    <row r="4717" spans="1:15" x14ac:dyDescent="0.25">
      <c r="A4717">
        <v>4702</v>
      </c>
      <c r="B4717" s="93">
        <v>35369</v>
      </c>
      <c r="C4717" s="48">
        <v>70.265602000000001</v>
      </c>
      <c r="D4717" s="48">
        <v>70.875</v>
      </c>
      <c r="E4717" s="48">
        <v>70.1875</v>
      </c>
      <c r="F4717" s="48">
        <v>70.843697000000006</v>
      </c>
      <c r="G4717" s="49">
        <v>726300</v>
      </c>
      <c r="H4717" s="48">
        <v>50.960490999999998</v>
      </c>
      <c r="I4717" s="52">
        <f t="shared" si="531"/>
        <v>0.71933697926577711</v>
      </c>
      <c r="J4717" s="52">
        <f t="shared" ca="1" si="532"/>
        <v>1</v>
      </c>
      <c r="K4717" s="48">
        <f t="shared" si="527"/>
        <v>50.54</v>
      </c>
      <c r="L4717" s="48">
        <f t="shared" si="528"/>
        <v>50.98</v>
      </c>
      <c r="M4717" s="48">
        <f t="shared" si="529"/>
        <v>50.49</v>
      </c>
      <c r="N4717" s="48">
        <f t="shared" si="530"/>
        <v>50.96</v>
      </c>
      <c r="O4717" s="49">
        <f t="shared" ca="1" si="533"/>
        <v>726300</v>
      </c>
    </row>
    <row r="4718" spans="1:15" x14ac:dyDescent="0.25">
      <c r="A4718">
        <v>4703</v>
      </c>
      <c r="B4718" s="93">
        <v>35368</v>
      </c>
      <c r="C4718" s="48">
        <v>70.625</v>
      </c>
      <c r="D4718" s="48">
        <v>70.625</v>
      </c>
      <c r="E4718" s="48">
        <v>70.093697000000006</v>
      </c>
      <c r="F4718" s="48">
        <v>70.171798999999993</v>
      </c>
      <c r="G4718" s="49">
        <v>495400</v>
      </c>
      <c r="H4718" s="48">
        <v>50.477170000000001</v>
      </c>
      <c r="I4718" s="52">
        <f t="shared" si="531"/>
        <v>0.71933698037298444</v>
      </c>
      <c r="J4718" s="52">
        <f t="shared" ca="1" si="532"/>
        <v>1</v>
      </c>
      <c r="K4718" s="48">
        <f t="shared" si="527"/>
        <v>50.8</v>
      </c>
      <c r="L4718" s="48">
        <f t="shared" si="528"/>
        <v>50.8</v>
      </c>
      <c r="M4718" s="48">
        <f t="shared" si="529"/>
        <v>50.42</v>
      </c>
      <c r="N4718" s="48">
        <f t="shared" si="530"/>
        <v>50.48</v>
      </c>
      <c r="O4718" s="49">
        <f t="shared" ca="1" si="533"/>
        <v>495400</v>
      </c>
    </row>
    <row r="4719" spans="1:15" x14ac:dyDescent="0.25">
      <c r="A4719">
        <v>4704</v>
      </c>
      <c r="B4719" s="93">
        <v>35367</v>
      </c>
      <c r="C4719" s="48">
        <v>70.0625</v>
      </c>
      <c r="D4719" s="48">
        <v>70.578102000000001</v>
      </c>
      <c r="E4719" s="48">
        <v>69.703102000000001</v>
      </c>
      <c r="F4719" s="48">
        <v>70.406197000000006</v>
      </c>
      <c r="G4719" s="49">
        <v>815900</v>
      </c>
      <c r="H4719" s="48">
        <v>50.645780999999999</v>
      </c>
      <c r="I4719" s="52">
        <f t="shared" si="531"/>
        <v>0.71933697824922993</v>
      </c>
      <c r="J4719" s="52">
        <f t="shared" ca="1" si="532"/>
        <v>1</v>
      </c>
      <c r="K4719" s="48">
        <f t="shared" si="527"/>
        <v>50.4</v>
      </c>
      <c r="L4719" s="48">
        <f t="shared" si="528"/>
        <v>50.77</v>
      </c>
      <c r="M4719" s="48">
        <f t="shared" si="529"/>
        <v>50.14</v>
      </c>
      <c r="N4719" s="48">
        <f t="shared" si="530"/>
        <v>50.65</v>
      </c>
      <c r="O4719" s="49">
        <f t="shared" ca="1" si="533"/>
        <v>815900</v>
      </c>
    </row>
    <row r="4720" spans="1:15" x14ac:dyDescent="0.25">
      <c r="A4720">
        <v>4705</v>
      </c>
      <c r="B4720" s="93">
        <v>35366</v>
      </c>
      <c r="C4720" s="48">
        <v>70.375</v>
      </c>
      <c r="D4720" s="48">
        <v>70.734298999999993</v>
      </c>
      <c r="E4720" s="48">
        <v>69.8125</v>
      </c>
      <c r="F4720" s="48">
        <v>69.843697000000006</v>
      </c>
      <c r="G4720" s="49">
        <v>975400</v>
      </c>
      <c r="H4720" s="48">
        <v>50.241154000000002</v>
      </c>
      <c r="I4720" s="52">
        <f t="shared" si="531"/>
        <v>0.71933697896891102</v>
      </c>
      <c r="J4720" s="52">
        <f t="shared" ca="1" si="532"/>
        <v>1</v>
      </c>
      <c r="K4720" s="48">
        <f t="shared" si="527"/>
        <v>50.62</v>
      </c>
      <c r="L4720" s="48">
        <f t="shared" si="528"/>
        <v>50.88</v>
      </c>
      <c r="M4720" s="48">
        <f t="shared" si="529"/>
        <v>50.22</v>
      </c>
      <c r="N4720" s="48">
        <f t="shared" si="530"/>
        <v>50.24</v>
      </c>
      <c r="O4720" s="49">
        <f t="shared" ca="1" si="533"/>
        <v>975400</v>
      </c>
    </row>
    <row r="4721" spans="1:15" x14ac:dyDescent="0.25">
      <c r="A4721">
        <v>4706</v>
      </c>
      <c r="B4721" s="93">
        <v>35363</v>
      </c>
      <c r="C4721" s="48">
        <v>70.234298999999993</v>
      </c>
      <c r="D4721" s="48">
        <v>70.5625</v>
      </c>
      <c r="E4721" s="48">
        <v>70.125</v>
      </c>
      <c r="F4721" s="48">
        <v>70.3125</v>
      </c>
      <c r="G4721" s="49">
        <v>568300</v>
      </c>
      <c r="H4721" s="48">
        <v>50.578381999999998</v>
      </c>
      <c r="I4721" s="52">
        <f t="shared" si="531"/>
        <v>0.71933698844444438</v>
      </c>
      <c r="J4721" s="52">
        <f t="shared" ca="1" si="532"/>
        <v>1</v>
      </c>
      <c r="K4721" s="48">
        <f t="shared" si="527"/>
        <v>50.52</v>
      </c>
      <c r="L4721" s="48">
        <f t="shared" si="528"/>
        <v>50.76</v>
      </c>
      <c r="M4721" s="48">
        <f t="shared" si="529"/>
        <v>50.44</v>
      </c>
      <c r="N4721" s="48">
        <f t="shared" si="530"/>
        <v>50.58</v>
      </c>
      <c r="O4721" s="49">
        <f t="shared" ca="1" si="533"/>
        <v>568300</v>
      </c>
    </row>
    <row r="4722" spans="1:15" x14ac:dyDescent="0.25">
      <c r="A4722">
        <v>4707</v>
      </c>
      <c r="B4722" s="93">
        <v>35362</v>
      </c>
      <c r="C4722" s="48">
        <v>70.859298999999993</v>
      </c>
      <c r="D4722" s="48">
        <v>70.984298999999993</v>
      </c>
      <c r="E4722" s="48">
        <v>70.218697000000006</v>
      </c>
      <c r="F4722" s="48">
        <v>70.25</v>
      </c>
      <c r="G4722" s="49">
        <v>379300</v>
      </c>
      <c r="H4722" s="48">
        <v>50.533422999999999</v>
      </c>
      <c r="I4722" s="52">
        <f t="shared" si="531"/>
        <v>0.71933698220640563</v>
      </c>
      <c r="J4722" s="52">
        <f t="shared" ca="1" si="532"/>
        <v>1</v>
      </c>
      <c r="K4722" s="48">
        <f t="shared" si="527"/>
        <v>50.97</v>
      </c>
      <c r="L4722" s="48">
        <f t="shared" si="528"/>
        <v>51.06</v>
      </c>
      <c r="M4722" s="48">
        <f t="shared" si="529"/>
        <v>50.51</v>
      </c>
      <c r="N4722" s="48">
        <f t="shared" si="530"/>
        <v>50.53</v>
      </c>
      <c r="O4722" s="49">
        <f t="shared" ca="1" si="533"/>
        <v>379300</v>
      </c>
    </row>
    <row r="4723" spans="1:15" x14ac:dyDescent="0.25">
      <c r="A4723">
        <v>4708</v>
      </c>
      <c r="B4723" s="93">
        <v>35361</v>
      </c>
      <c r="C4723" s="48">
        <v>70.468697000000006</v>
      </c>
      <c r="D4723" s="48">
        <v>70.890602000000001</v>
      </c>
      <c r="E4723" s="48">
        <v>70.1875</v>
      </c>
      <c r="F4723" s="48">
        <v>70.859298999999993</v>
      </c>
      <c r="G4723" s="49">
        <v>735900</v>
      </c>
      <c r="H4723" s="48">
        <v>50.971713999999999</v>
      </c>
      <c r="I4723" s="52">
        <f t="shared" si="531"/>
        <v>0.71933697791732321</v>
      </c>
      <c r="J4723" s="52">
        <f t="shared" ca="1" si="532"/>
        <v>1</v>
      </c>
      <c r="K4723" s="48">
        <f t="shared" si="527"/>
        <v>50.69</v>
      </c>
      <c r="L4723" s="48">
        <f t="shared" si="528"/>
        <v>50.99</v>
      </c>
      <c r="M4723" s="48">
        <f t="shared" si="529"/>
        <v>50.49</v>
      </c>
      <c r="N4723" s="48">
        <f t="shared" si="530"/>
        <v>50.97</v>
      </c>
      <c r="O4723" s="49">
        <f t="shared" ca="1" si="533"/>
        <v>735900</v>
      </c>
    </row>
    <row r="4724" spans="1:15" x14ac:dyDescent="0.25">
      <c r="A4724">
        <v>4709</v>
      </c>
      <c r="B4724" s="93">
        <v>35360</v>
      </c>
      <c r="C4724" s="48">
        <v>71.0625</v>
      </c>
      <c r="D4724" s="48">
        <v>71.078102000000001</v>
      </c>
      <c r="E4724" s="48">
        <v>70.593697000000006</v>
      </c>
      <c r="F4724" s="48">
        <v>70.625</v>
      </c>
      <c r="G4724" s="49">
        <v>848900</v>
      </c>
      <c r="H4724" s="48">
        <v>50.803175000000003</v>
      </c>
      <c r="I4724" s="52">
        <f t="shared" si="531"/>
        <v>0.71933699115044247</v>
      </c>
      <c r="J4724" s="52">
        <f t="shared" ca="1" si="532"/>
        <v>1</v>
      </c>
      <c r="K4724" s="48">
        <f t="shared" si="527"/>
        <v>51.12</v>
      </c>
      <c r="L4724" s="48">
        <f t="shared" si="528"/>
        <v>51.13</v>
      </c>
      <c r="M4724" s="48">
        <f t="shared" si="529"/>
        <v>50.78</v>
      </c>
      <c r="N4724" s="48">
        <f t="shared" si="530"/>
        <v>50.8</v>
      </c>
      <c r="O4724" s="49">
        <f t="shared" ca="1" si="533"/>
        <v>848900</v>
      </c>
    </row>
    <row r="4725" spans="1:15" x14ac:dyDescent="0.25">
      <c r="A4725">
        <v>4710</v>
      </c>
      <c r="B4725" s="93">
        <v>35359</v>
      </c>
      <c r="C4725" s="48">
        <v>71.281197000000006</v>
      </c>
      <c r="D4725" s="48">
        <v>71.625</v>
      </c>
      <c r="E4725" s="48">
        <v>70.9375</v>
      </c>
      <c r="F4725" s="48">
        <v>71.125</v>
      </c>
      <c r="G4725" s="49">
        <v>879200</v>
      </c>
      <c r="H4725" s="48">
        <v>51.162843000000002</v>
      </c>
      <c r="I4725" s="52">
        <f t="shared" si="531"/>
        <v>0.71933698418277681</v>
      </c>
      <c r="J4725" s="52">
        <f t="shared" ca="1" si="532"/>
        <v>1</v>
      </c>
      <c r="K4725" s="48">
        <f t="shared" si="527"/>
        <v>51.28</v>
      </c>
      <c r="L4725" s="48">
        <f t="shared" si="528"/>
        <v>51.52</v>
      </c>
      <c r="M4725" s="48">
        <f t="shared" si="529"/>
        <v>51.03</v>
      </c>
      <c r="N4725" s="48">
        <f t="shared" si="530"/>
        <v>51.16</v>
      </c>
      <c r="O4725" s="49">
        <f t="shared" ca="1" si="533"/>
        <v>879200</v>
      </c>
    </row>
    <row r="4726" spans="1:15" x14ac:dyDescent="0.25">
      <c r="A4726">
        <v>4711</v>
      </c>
      <c r="B4726" s="93">
        <v>35356</v>
      </c>
      <c r="C4726" s="48">
        <v>70.875</v>
      </c>
      <c r="D4726" s="48">
        <v>71.3125</v>
      </c>
      <c r="E4726" s="48">
        <v>70.718697000000006</v>
      </c>
      <c r="F4726" s="48">
        <v>71.218697000000006</v>
      </c>
      <c r="G4726" s="49">
        <v>695800</v>
      </c>
      <c r="H4726" s="48">
        <v>51.230243000000002</v>
      </c>
      <c r="I4726" s="52">
        <f t="shared" si="531"/>
        <v>0.71933698815073799</v>
      </c>
      <c r="J4726" s="52">
        <f t="shared" ca="1" si="532"/>
        <v>1</v>
      </c>
      <c r="K4726" s="48">
        <f t="shared" si="527"/>
        <v>50.98</v>
      </c>
      <c r="L4726" s="48">
        <f t="shared" si="528"/>
        <v>51.3</v>
      </c>
      <c r="M4726" s="48">
        <f t="shared" si="529"/>
        <v>50.87</v>
      </c>
      <c r="N4726" s="48">
        <f t="shared" si="530"/>
        <v>51.23</v>
      </c>
      <c r="O4726" s="49">
        <f t="shared" ca="1" si="533"/>
        <v>695800</v>
      </c>
    </row>
    <row r="4727" spans="1:15" x14ac:dyDescent="0.25">
      <c r="A4727">
        <v>4712</v>
      </c>
      <c r="B4727" s="93">
        <v>35355</v>
      </c>
      <c r="C4727" s="48">
        <v>70.875</v>
      </c>
      <c r="D4727" s="48">
        <v>71.031197000000006</v>
      </c>
      <c r="E4727" s="48">
        <v>70.546798999999993</v>
      </c>
      <c r="F4727" s="48">
        <v>70.843697000000006</v>
      </c>
      <c r="G4727" s="49">
        <v>792500</v>
      </c>
      <c r="H4727" s="48">
        <v>50.960490999999998</v>
      </c>
      <c r="I4727" s="52">
        <f t="shared" si="531"/>
        <v>0.71933697926577711</v>
      </c>
      <c r="J4727" s="52">
        <f t="shared" ca="1" si="532"/>
        <v>1</v>
      </c>
      <c r="K4727" s="48">
        <f t="shared" si="527"/>
        <v>50.98</v>
      </c>
      <c r="L4727" s="48">
        <f t="shared" si="528"/>
        <v>51.1</v>
      </c>
      <c r="M4727" s="48">
        <f t="shared" si="529"/>
        <v>50.75</v>
      </c>
      <c r="N4727" s="48">
        <f t="shared" si="530"/>
        <v>50.96</v>
      </c>
      <c r="O4727" s="49">
        <f t="shared" ca="1" si="533"/>
        <v>792500</v>
      </c>
    </row>
    <row r="4728" spans="1:15" x14ac:dyDescent="0.25">
      <c r="A4728">
        <v>4713</v>
      </c>
      <c r="B4728" s="93">
        <v>35354</v>
      </c>
      <c r="C4728" s="48">
        <v>70.5</v>
      </c>
      <c r="D4728" s="48">
        <v>70.656197000000006</v>
      </c>
      <c r="E4728" s="48">
        <v>69.9375</v>
      </c>
      <c r="F4728" s="48">
        <v>70.656197000000006</v>
      </c>
      <c r="G4728" s="49">
        <v>590100</v>
      </c>
      <c r="H4728" s="48">
        <v>50.825615999999997</v>
      </c>
      <c r="I4728" s="52">
        <f t="shared" si="531"/>
        <v>0.71933698894096998</v>
      </c>
      <c r="J4728" s="52">
        <f t="shared" ca="1" si="532"/>
        <v>1</v>
      </c>
      <c r="K4728" s="48">
        <f t="shared" si="527"/>
        <v>50.71</v>
      </c>
      <c r="L4728" s="48">
        <f t="shared" si="528"/>
        <v>50.83</v>
      </c>
      <c r="M4728" s="48">
        <f t="shared" si="529"/>
        <v>50.31</v>
      </c>
      <c r="N4728" s="48">
        <f t="shared" si="530"/>
        <v>50.83</v>
      </c>
      <c r="O4728" s="49">
        <f t="shared" ca="1" si="533"/>
        <v>590100</v>
      </c>
    </row>
    <row r="4729" spans="1:15" x14ac:dyDescent="0.25">
      <c r="A4729">
        <v>4714</v>
      </c>
      <c r="B4729" s="93">
        <v>35353</v>
      </c>
      <c r="C4729" s="48">
        <v>71.125</v>
      </c>
      <c r="D4729" s="48">
        <v>71.125</v>
      </c>
      <c r="E4729" s="48">
        <v>69.953102000000001</v>
      </c>
      <c r="F4729" s="48">
        <v>70.3125</v>
      </c>
      <c r="G4729" s="49">
        <v>776900</v>
      </c>
      <c r="H4729" s="48">
        <v>50.578381999999998</v>
      </c>
      <c r="I4729" s="52">
        <f t="shared" si="531"/>
        <v>0.71933698844444438</v>
      </c>
      <c r="J4729" s="52">
        <f t="shared" ca="1" si="532"/>
        <v>1</v>
      </c>
      <c r="K4729" s="48">
        <f t="shared" si="527"/>
        <v>51.16</v>
      </c>
      <c r="L4729" s="48">
        <f t="shared" si="528"/>
        <v>51.16</v>
      </c>
      <c r="M4729" s="48">
        <f t="shared" si="529"/>
        <v>50.32</v>
      </c>
      <c r="N4729" s="48">
        <f t="shared" si="530"/>
        <v>50.58</v>
      </c>
      <c r="O4729" s="49">
        <f t="shared" ca="1" si="533"/>
        <v>776900</v>
      </c>
    </row>
    <row r="4730" spans="1:15" x14ac:dyDescent="0.25">
      <c r="A4730">
        <v>4715</v>
      </c>
      <c r="B4730" s="93">
        <v>35352</v>
      </c>
      <c r="C4730" s="48">
        <v>70.3125</v>
      </c>
      <c r="D4730" s="48">
        <v>70.6875</v>
      </c>
      <c r="E4730" s="48">
        <v>70.296798999999993</v>
      </c>
      <c r="F4730" s="48">
        <v>70.406197000000006</v>
      </c>
      <c r="G4730" s="49">
        <v>201600</v>
      </c>
      <c r="H4730" s="48">
        <v>50.645780999999999</v>
      </c>
      <c r="I4730" s="52">
        <f t="shared" si="531"/>
        <v>0.71933697824922993</v>
      </c>
      <c r="J4730" s="52">
        <f t="shared" ca="1" si="532"/>
        <v>1</v>
      </c>
      <c r="K4730" s="48">
        <f t="shared" si="527"/>
        <v>50.58</v>
      </c>
      <c r="L4730" s="48">
        <f t="shared" si="528"/>
        <v>50.85</v>
      </c>
      <c r="M4730" s="48">
        <f t="shared" si="529"/>
        <v>50.57</v>
      </c>
      <c r="N4730" s="48">
        <f t="shared" si="530"/>
        <v>50.65</v>
      </c>
      <c r="O4730" s="49">
        <f t="shared" ca="1" si="533"/>
        <v>201600</v>
      </c>
    </row>
    <row r="4731" spans="1:15" x14ac:dyDescent="0.25">
      <c r="A4731">
        <v>4716</v>
      </c>
      <c r="B4731" s="93">
        <v>35349</v>
      </c>
      <c r="C4731" s="48">
        <v>69.718697000000006</v>
      </c>
      <c r="D4731" s="48">
        <v>70.3125</v>
      </c>
      <c r="E4731" s="48">
        <v>69.718697000000006</v>
      </c>
      <c r="F4731" s="48">
        <v>70.3125</v>
      </c>
      <c r="G4731" s="49">
        <v>331300</v>
      </c>
      <c r="H4731" s="48">
        <v>50.578381999999998</v>
      </c>
      <c r="I4731" s="52">
        <f t="shared" si="531"/>
        <v>0.71933698844444438</v>
      </c>
      <c r="J4731" s="52">
        <f t="shared" ca="1" si="532"/>
        <v>1</v>
      </c>
      <c r="K4731" s="48">
        <f t="shared" si="527"/>
        <v>50.15</v>
      </c>
      <c r="L4731" s="48">
        <f t="shared" si="528"/>
        <v>50.58</v>
      </c>
      <c r="M4731" s="48">
        <f t="shared" si="529"/>
        <v>50.15</v>
      </c>
      <c r="N4731" s="48">
        <f t="shared" si="530"/>
        <v>50.58</v>
      </c>
      <c r="O4731" s="49">
        <f t="shared" ca="1" si="533"/>
        <v>331300</v>
      </c>
    </row>
    <row r="4732" spans="1:15" x14ac:dyDescent="0.25">
      <c r="A4732">
        <v>4717</v>
      </c>
      <c r="B4732" s="93">
        <v>35348</v>
      </c>
      <c r="C4732" s="48">
        <v>69.593697000000006</v>
      </c>
      <c r="D4732" s="48">
        <v>69.859298999999993</v>
      </c>
      <c r="E4732" s="48">
        <v>69.375</v>
      </c>
      <c r="F4732" s="48">
        <v>69.453102000000001</v>
      </c>
      <c r="G4732" s="49">
        <v>1562200</v>
      </c>
      <c r="H4732" s="48">
        <v>49.960185000000003</v>
      </c>
      <c r="I4732" s="52">
        <f t="shared" si="531"/>
        <v>0.71933698512126931</v>
      </c>
      <c r="J4732" s="52">
        <f t="shared" ca="1" si="532"/>
        <v>1</v>
      </c>
      <c r="K4732" s="48">
        <f t="shared" si="527"/>
        <v>50.06</v>
      </c>
      <c r="L4732" s="48">
        <f t="shared" si="528"/>
        <v>50.25</v>
      </c>
      <c r="M4732" s="48">
        <f t="shared" si="529"/>
        <v>49.9</v>
      </c>
      <c r="N4732" s="48">
        <f t="shared" si="530"/>
        <v>49.96</v>
      </c>
      <c r="O4732" s="49">
        <f t="shared" ca="1" si="533"/>
        <v>1562200</v>
      </c>
    </row>
    <row r="4733" spans="1:15" x14ac:dyDescent="0.25">
      <c r="A4733">
        <v>4718</v>
      </c>
      <c r="B4733" s="93">
        <v>35347</v>
      </c>
      <c r="C4733" s="48">
        <v>70.25</v>
      </c>
      <c r="D4733" s="48">
        <v>70.375</v>
      </c>
      <c r="E4733" s="48">
        <v>69.515602000000001</v>
      </c>
      <c r="F4733" s="48">
        <v>69.593697000000006</v>
      </c>
      <c r="G4733" s="49">
        <v>528800</v>
      </c>
      <c r="H4733" s="48">
        <v>50.061320000000002</v>
      </c>
      <c r="I4733" s="52">
        <f t="shared" si="531"/>
        <v>0.71933698248564082</v>
      </c>
      <c r="J4733" s="52">
        <f t="shared" ca="1" si="532"/>
        <v>1</v>
      </c>
      <c r="K4733" s="48">
        <f t="shared" si="527"/>
        <v>50.53</v>
      </c>
      <c r="L4733" s="48">
        <f t="shared" si="528"/>
        <v>50.62</v>
      </c>
      <c r="M4733" s="48">
        <f t="shared" si="529"/>
        <v>50.01</v>
      </c>
      <c r="N4733" s="48">
        <f t="shared" si="530"/>
        <v>50.06</v>
      </c>
      <c r="O4733" s="49">
        <f t="shared" ca="1" si="533"/>
        <v>528800</v>
      </c>
    </row>
    <row r="4734" spans="1:15" x14ac:dyDescent="0.25">
      <c r="A4734">
        <v>4719</v>
      </c>
      <c r="B4734" s="93">
        <v>35346</v>
      </c>
      <c r="C4734" s="48">
        <v>70.453102000000001</v>
      </c>
      <c r="D4734" s="48">
        <v>70.6875</v>
      </c>
      <c r="E4734" s="48">
        <v>70.015602000000001</v>
      </c>
      <c r="F4734" s="48">
        <v>70.140602000000001</v>
      </c>
      <c r="G4734" s="49">
        <v>386200</v>
      </c>
      <c r="H4734" s="48">
        <v>50.454729</v>
      </c>
      <c r="I4734" s="52">
        <f t="shared" si="531"/>
        <v>0.71933698259390477</v>
      </c>
      <c r="J4734" s="52">
        <f t="shared" ca="1" si="532"/>
        <v>1</v>
      </c>
      <c r="K4734" s="48">
        <f t="shared" si="527"/>
        <v>50.68</v>
      </c>
      <c r="L4734" s="48">
        <f t="shared" si="528"/>
        <v>50.85</v>
      </c>
      <c r="M4734" s="48">
        <f t="shared" si="529"/>
        <v>50.36</v>
      </c>
      <c r="N4734" s="48">
        <f t="shared" si="530"/>
        <v>50.45</v>
      </c>
      <c r="O4734" s="49">
        <f t="shared" ca="1" si="533"/>
        <v>386200</v>
      </c>
    </row>
    <row r="4735" spans="1:15" x14ac:dyDescent="0.25">
      <c r="A4735">
        <v>4720</v>
      </c>
      <c r="B4735" s="93">
        <v>35345</v>
      </c>
      <c r="C4735" s="48">
        <v>70.3125</v>
      </c>
      <c r="D4735" s="48">
        <v>70.625</v>
      </c>
      <c r="E4735" s="48">
        <v>70.25</v>
      </c>
      <c r="F4735" s="48">
        <v>70.421798999999993</v>
      </c>
      <c r="G4735" s="49">
        <v>235100</v>
      </c>
      <c r="H4735" s="48">
        <v>50.657004000000001</v>
      </c>
      <c r="I4735" s="52">
        <f t="shared" si="531"/>
        <v>0.71933697689262388</v>
      </c>
      <c r="J4735" s="52">
        <f t="shared" ca="1" si="532"/>
        <v>1</v>
      </c>
      <c r="K4735" s="48">
        <f t="shared" si="527"/>
        <v>50.58</v>
      </c>
      <c r="L4735" s="48">
        <f t="shared" si="528"/>
        <v>50.8</v>
      </c>
      <c r="M4735" s="48">
        <f t="shared" si="529"/>
        <v>50.53</v>
      </c>
      <c r="N4735" s="48">
        <f t="shared" si="530"/>
        <v>50.66</v>
      </c>
      <c r="O4735" s="49">
        <f t="shared" ca="1" si="533"/>
        <v>235100</v>
      </c>
    </row>
    <row r="4736" spans="1:15" x14ac:dyDescent="0.25">
      <c r="A4736">
        <v>4721</v>
      </c>
      <c r="B4736" s="93">
        <v>35342</v>
      </c>
      <c r="C4736" s="48">
        <v>69.6875</v>
      </c>
      <c r="D4736" s="48">
        <v>70.343697000000006</v>
      </c>
      <c r="E4736" s="48">
        <v>69.5</v>
      </c>
      <c r="F4736" s="48">
        <v>70.343697000000006</v>
      </c>
      <c r="G4736" s="49">
        <v>754100</v>
      </c>
      <c r="H4736" s="48">
        <v>50.600822999999998</v>
      </c>
      <c r="I4736" s="52">
        <f t="shared" si="531"/>
        <v>0.71933698622635645</v>
      </c>
      <c r="J4736" s="52">
        <f t="shared" ca="1" si="532"/>
        <v>1</v>
      </c>
      <c r="K4736" s="48">
        <f t="shared" si="527"/>
        <v>50.13</v>
      </c>
      <c r="L4736" s="48">
        <f t="shared" si="528"/>
        <v>50.6</v>
      </c>
      <c r="M4736" s="48">
        <f t="shared" si="529"/>
        <v>49.99</v>
      </c>
      <c r="N4736" s="48">
        <f t="shared" si="530"/>
        <v>50.6</v>
      </c>
      <c r="O4736" s="49">
        <f t="shared" ca="1" si="533"/>
        <v>754100</v>
      </c>
    </row>
    <row r="4737" spans="1:15" x14ac:dyDescent="0.25">
      <c r="A4737">
        <v>4722</v>
      </c>
      <c r="B4737" s="93">
        <v>35341</v>
      </c>
      <c r="C4737" s="48">
        <v>69.5</v>
      </c>
      <c r="D4737" s="48">
        <v>69.531197000000006</v>
      </c>
      <c r="E4737" s="48">
        <v>69.203102000000001</v>
      </c>
      <c r="F4737" s="48">
        <v>69.406197000000006</v>
      </c>
      <c r="G4737" s="49">
        <v>342200</v>
      </c>
      <c r="H4737" s="48">
        <v>49.926443999999996</v>
      </c>
      <c r="I4737" s="52">
        <f t="shared" si="531"/>
        <v>0.71933697793584617</v>
      </c>
      <c r="J4737" s="52">
        <f t="shared" ca="1" si="532"/>
        <v>1</v>
      </c>
      <c r="K4737" s="48">
        <f t="shared" si="527"/>
        <v>49.99</v>
      </c>
      <c r="L4737" s="48">
        <f t="shared" si="528"/>
        <v>50.02</v>
      </c>
      <c r="M4737" s="48">
        <f t="shared" si="529"/>
        <v>49.78</v>
      </c>
      <c r="N4737" s="48">
        <f t="shared" si="530"/>
        <v>49.93</v>
      </c>
      <c r="O4737" s="49">
        <f t="shared" ca="1" si="533"/>
        <v>342200</v>
      </c>
    </row>
    <row r="4738" spans="1:15" x14ac:dyDescent="0.25">
      <c r="A4738">
        <v>4723</v>
      </c>
      <c r="B4738" s="93">
        <v>35340</v>
      </c>
      <c r="C4738" s="48">
        <v>69.25</v>
      </c>
      <c r="D4738" s="48">
        <v>69.593697000000006</v>
      </c>
      <c r="E4738" s="48">
        <v>69.156197000000006</v>
      </c>
      <c r="F4738" s="48">
        <v>69.468697000000006</v>
      </c>
      <c r="G4738" s="49">
        <v>609000</v>
      </c>
      <c r="H4738" s="48">
        <v>49.971403000000002</v>
      </c>
      <c r="I4738" s="52">
        <f t="shared" si="531"/>
        <v>0.71933698425349768</v>
      </c>
      <c r="J4738" s="52">
        <f t="shared" ca="1" si="532"/>
        <v>1</v>
      </c>
      <c r="K4738" s="48">
        <f t="shared" si="527"/>
        <v>49.81</v>
      </c>
      <c r="L4738" s="48">
        <f t="shared" si="528"/>
        <v>50.06</v>
      </c>
      <c r="M4738" s="48">
        <f t="shared" si="529"/>
        <v>49.75</v>
      </c>
      <c r="N4738" s="48">
        <f t="shared" si="530"/>
        <v>49.97</v>
      </c>
      <c r="O4738" s="49">
        <f t="shared" ca="1" si="533"/>
        <v>609000</v>
      </c>
    </row>
    <row r="4739" spans="1:15" x14ac:dyDescent="0.25">
      <c r="A4739">
        <v>4724</v>
      </c>
      <c r="B4739" s="93">
        <v>35339</v>
      </c>
      <c r="C4739" s="48">
        <v>68.703102000000001</v>
      </c>
      <c r="D4739" s="48">
        <v>69.046798999999993</v>
      </c>
      <c r="E4739" s="48">
        <v>68.4375</v>
      </c>
      <c r="F4739" s="48">
        <v>69</v>
      </c>
      <c r="G4739" s="49">
        <v>561400</v>
      </c>
      <c r="H4739" s="48">
        <v>49.634251999999996</v>
      </c>
      <c r="I4739" s="52">
        <f t="shared" si="531"/>
        <v>0.71933698550724634</v>
      </c>
      <c r="J4739" s="52">
        <f t="shared" ca="1" si="532"/>
        <v>1</v>
      </c>
      <c r="K4739" s="48">
        <f t="shared" si="527"/>
        <v>49.42</v>
      </c>
      <c r="L4739" s="48">
        <f t="shared" si="528"/>
        <v>49.67</v>
      </c>
      <c r="M4739" s="48">
        <f t="shared" si="529"/>
        <v>49.23</v>
      </c>
      <c r="N4739" s="48">
        <f t="shared" si="530"/>
        <v>49.63</v>
      </c>
      <c r="O4739" s="49">
        <f t="shared" ca="1" si="533"/>
        <v>561400</v>
      </c>
    </row>
    <row r="4740" spans="1:15" x14ac:dyDescent="0.25">
      <c r="A4740">
        <v>4725</v>
      </c>
      <c r="B4740" s="93">
        <v>35338</v>
      </c>
      <c r="C4740" s="48">
        <v>68.781197000000006</v>
      </c>
      <c r="D4740" s="48">
        <v>69.0625</v>
      </c>
      <c r="E4740" s="48">
        <v>68.578102000000001</v>
      </c>
      <c r="F4740" s="48">
        <v>68.625</v>
      </c>
      <c r="G4740" s="49">
        <v>578200</v>
      </c>
      <c r="H4740" s="48">
        <v>49.364500999999997</v>
      </c>
      <c r="I4740" s="52">
        <f t="shared" si="531"/>
        <v>0.71933699089253178</v>
      </c>
      <c r="J4740" s="52">
        <f t="shared" ca="1" si="532"/>
        <v>1</v>
      </c>
      <c r="K4740" s="48">
        <f t="shared" si="527"/>
        <v>49.48</v>
      </c>
      <c r="L4740" s="48">
        <f t="shared" si="528"/>
        <v>49.68</v>
      </c>
      <c r="M4740" s="48">
        <f t="shared" si="529"/>
        <v>49.33</v>
      </c>
      <c r="N4740" s="48">
        <f t="shared" si="530"/>
        <v>49.36</v>
      </c>
      <c r="O4740" s="49">
        <f t="shared" ca="1" si="533"/>
        <v>578200</v>
      </c>
    </row>
    <row r="4741" spans="1:15" x14ac:dyDescent="0.25">
      <c r="A4741">
        <v>4726</v>
      </c>
      <c r="B4741" s="93">
        <v>35335</v>
      </c>
      <c r="C4741" s="48">
        <v>68.718697000000006</v>
      </c>
      <c r="D4741" s="48">
        <v>68.718697000000006</v>
      </c>
      <c r="E4741" s="48">
        <v>68.375</v>
      </c>
      <c r="F4741" s="48">
        <v>68.6875</v>
      </c>
      <c r="G4741" s="49">
        <v>407600</v>
      </c>
      <c r="H4741" s="48">
        <v>49.409458999999998</v>
      </c>
      <c r="I4741" s="52">
        <f t="shared" si="531"/>
        <v>0.71933698271155588</v>
      </c>
      <c r="J4741" s="52">
        <f t="shared" ca="1" si="532"/>
        <v>1</v>
      </c>
      <c r="K4741" s="48">
        <f t="shared" si="527"/>
        <v>49.43</v>
      </c>
      <c r="L4741" s="48">
        <f t="shared" si="528"/>
        <v>49.43</v>
      </c>
      <c r="M4741" s="48">
        <f t="shared" si="529"/>
        <v>49.18</v>
      </c>
      <c r="N4741" s="48">
        <f t="shared" si="530"/>
        <v>49.41</v>
      </c>
      <c r="O4741" s="49">
        <f t="shared" ca="1" si="533"/>
        <v>407600</v>
      </c>
    </row>
    <row r="4742" spans="1:15" x14ac:dyDescent="0.25">
      <c r="A4742">
        <v>4727</v>
      </c>
      <c r="B4742" s="93">
        <v>35334</v>
      </c>
      <c r="C4742" s="48">
        <v>68.75</v>
      </c>
      <c r="D4742" s="48">
        <v>69.1875</v>
      </c>
      <c r="E4742" s="48">
        <v>68.390602000000001</v>
      </c>
      <c r="F4742" s="48">
        <v>68.625</v>
      </c>
      <c r="G4742" s="49">
        <v>773200</v>
      </c>
      <c r="H4742" s="48">
        <v>49.364500999999997</v>
      </c>
      <c r="I4742" s="52">
        <f t="shared" si="531"/>
        <v>0.71933699089253178</v>
      </c>
      <c r="J4742" s="52">
        <f t="shared" ca="1" si="532"/>
        <v>1</v>
      </c>
      <c r="K4742" s="48">
        <f t="shared" si="527"/>
        <v>49.45</v>
      </c>
      <c r="L4742" s="48">
        <f t="shared" si="528"/>
        <v>49.77</v>
      </c>
      <c r="M4742" s="48">
        <f t="shared" si="529"/>
        <v>49.2</v>
      </c>
      <c r="N4742" s="48">
        <f t="shared" si="530"/>
        <v>49.36</v>
      </c>
      <c r="O4742" s="49">
        <f t="shared" ca="1" si="533"/>
        <v>773200</v>
      </c>
    </row>
    <row r="4743" spans="1:15" x14ac:dyDescent="0.25">
      <c r="A4743">
        <v>4728</v>
      </c>
      <c r="B4743" s="93">
        <v>35333</v>
      </c>
      <c r="C4743" s="48">
        <v>68.9375</v>
      </c>
      <c r="D4743" s="48">
        <v>68.9375</v>
      </c>
      <c r="E4743" s="48">
        <v>68.5</v>
      </c>
      <c r="F4743" s="48">
        <v>68.656197000000006</v>
      </c>
      <c r="G4743" s="49">
        <v>1353300</v>
      </c>
      <c r="H4743" s="48">
        <v>49.386941999999998</v>
      </c>
      <c r="I4743" s="52">
        <f t="shared" si="531"/>
        <v>0.71933698861881312</v>
      </c>
      <c r="J4743" s="52">
        <f t="shared" ca="1" si="532"/>
        <v>1</v>
      </c>
      <c r="K4743" s="48">
        <f t="shared" si="527"/>
        <v>49.59</v>
      </c>
      <c r="L4743" s="48">
        <f t="shared" si="528"/>
        <v>49.59</v>
      </c>
      <c r="M4743" s="48">
        <f t="shared" si="529"/>
        <v>49.27</v>
      </c>
      <c r="N4743" s="48">
        <f t="shared" si="530"/>
        <v>49.39</v>
      </c>
      <c r="O4743" s="49">
        <f t="shared" ca="1" si="533"/>
        <v>1353300</v>
      </c>
    </row>
    <row r="4744" spans="1:15" x14ac:dyDescent="0.25">
      <c r="A4744">
        <v>4729</v>
      </c>
      <c r="B4744" s="93">
        <v>35332</v>
      </c>
      <c r="C4744" s="48">
        <v>68.5625</v>
      </c>
      <c r="D4744" s="48">
        <v>69.25</v>
      </c>
      <c r="E4744" s="48">
        <v>68.3125</v>
      </c>
      <c r="F4744" s="48">
        <v>68.609298999999993</v>
      </c>
      <c r="G4744" s="49">
        <v>1269800</v>
      </c>
      <c r="H4744" s="48">
        <v>49.353206</v>
      </c>
      <c r="I4744" s="52">
        <f t="shared" si="531"/>
        <v>0.7193369808369563</v>
      </c>
      <c r="J4744" s="52">
        <f t="shared" ca="1" si="532"/>
        <v>1</v>
      </c>
      <c r="K4744" s="48">
        <f t="shared" si="527"/>
        <v>49.32</v>
      </c>
      <c r="L4744" s="48">
        <f t="shared" si="528"/>
        <v>49.81</v>
      </c>
      <c r="M4744" s="48">
        <f t="shared" si="529"/>
        <v>49.14</v>
      </c>
      <c r="N4744" s="48">
        <f t="shared" si="530"/>
        <v>49.35</v>
      </c>
      <c r="O4744" s="49">
        <f t="shared" ca="1" si="533"/>
        <v>1269800</v>
      </c>
    </row>
    <row r="4745" spans="1:15" x14ac:dyDescent="0.25">
      <c r="A4745">
        <v>4730</v>
      </c>
      <c r="B4745" s="93">
        <v>35331</v>
      </c>
      <c r="C4745" s="48">
        <v>68.468697000000006</v>
      </c>
      <c r="D4745" s="48">
        <v>68.75</v>
      </c>
      <c r="E4745" s="48">
        <v>68.156197000000006</v>
      </c>
      <c r="F4745" s="48">
        <v>68.625</v>
      </c>
      <c r="G4745" s="49">
        <v>466800</v>
      </c>
      <c r="H4745" s="48">
        <v>49.364500999999997</v>
      </c>
      <c r="I4745" s="52">
        <f t="shared" si="531"/>
        <v>0.71933699089253178</v>
      </c>
      <c r="J4745" s="52">
        <f t="shared" ca="1" si="532"/>
        <v>1</v>
      </c>
      <c r="K4745" s="48">
        <f t="shared" si="527"/>
        <v>49.25</v>
      </c>
      <c r="L4745" s="48">
        <f t="shared" si="528"/>
        <v>49.45</v>
      </c>
      <c r="M4745" s="48">
        <f t="shared" si="529"/>
        <v>49.03</v>
      </c>
      <c r="N4745" s="48">
        <f t="shared" si="530"/>
        <v>49.36</v>
      </c>
      <c r="O4745" s="49">
        <f t="shared" ca="1" si="533"/>
        <v>466800</v>
      </c>
    </row>
    <row r="4746" spans="1:15" x14ac:dyDescent="0.25">
      <c r="A4746">
        <v>4731</v>
      </c>
      <c r="B4746" s="93">
        <v>35328</v>
      </c>
      <c r="C4746" s="48">
        <v>68.593697000000006</v>
      </c>
      <c r="D4746" s="48">
        <v>68.781197000000006</v>
      </c>
      <c r="E4746" s="48">
        <v>68.375</v>
      </c>
      <c r="F4746" s="48">
        <v>68.640602000000001</v>
      </c>
      <c r="G4746" s="49">
        <v>948400</v>
      </c>
      <c r="H4746" s="48">
        <v>49.375723999999998</v>
      </c>
      <c r="I4746" s="52">
        <f t="shared" si="531"/>
        <v>0.71933698949784852</v>
      </c>
      <c r="J4746" s="52">
        <f t="shared" ca="1" si="532"/>
        <v>1</v>
      </c>
      <c r="K4746" s="48">
        <f t="shared" si="527"/>
        <v>49.34</v>
      </c>
      <c r="L4746" s="48">
        <f t="shared" si="528"/>
        <v>49.48</v>
      </c>
      <c r="M4746" s="48">
        <f t="shared" si="529"/>
        <v>49.18</v>
      </c>
      <c r="N4746" s="48">
        <f t="shared" si="530"/>
        <v>49.38</v>
      </c>
      <c r="O4746" s="49">
        <f t="shared" ca="1" si="533"/>
        <v>948400</v>
      </c>
    </row>
    <row r="4747" spans="1:15" x14ac:dyDescent="0.25">
      <c r="A4747">
        <v>4732</v>
      </c>
      <c r="B4747" s="93">
        <v>35327</v>
      </c>
      <c r="C4747" s="48">
        <v>68.375</v>
      </c>
      <c r="D4747" s="48">
        <v>68.796798999999993</v>
      </c>
      <c r="E4747" s="48">
        <v>68.281197000000006</v>
      </c>
      <c r="F4747" s="48">
        <v>68.75</v>
      </c>
      <c r="G4747" s="49">
        <v>410000</v>
      </c>
      <c r="H4747" s="48">
        <v>49.201208999999999</v>
      </c>
      <c r="I4747" s="52">
        <f t="shared" si="531"/>
        <v>0.71565394909090907</v>
      </c>
      <c r="J4747" s="52">
        <f t="shared" ca="1" si="532"/>
        <v>1</v>
      </c>
      <c r="K4747" s="48">
        <f t="shared" si="527"/>
        <v>48.93</v>
      </c>
      <c r="L4747" s="48">
        <f t="shared" si="528"/>
        <v>49.23</v>
      </c>
      <c r="M4747" s="48">
        <f t="shared" si="529"/>
        <v>48.87</v>
      </c>
      <c r="N4747" s="48">
        <f t="shared" si="530"/>
        <v>49.2</v>
      </c>
      <c r="O4747" s="49">
        <f t="shared" ca="1" si="533"/>
        <v>410000</v>
      </c>
    </row>
    <row r="4748" spans="1:15" x14ac:dyDescent="0.25">
      <c r="A4748">
        <v>4733</v>
      </c>
      <c r="B4748" s="93">
        <v>35326</v>
      </c>
      <c r="C4748" s="48">
        <v>68.5625</v>
      </c>
      <c r="D4748" s="48">
        <v>68.75</v>
      </c>
      <c r="E4748" s="48">
        <v>68.218697000000006</v>
      </c>
      <c r="F4748" s="48">
        <v>68.484298999999993</v>
      </c>
      <c r="G4748" s="49">
        <v>225500</v>
      </c>
      <c r="H4748" s="48">
        <v>49.011059000000003</v>
      </c>
      <c r="I4748" s="52">
        <f t="shared" si="531"/>
        <v>0.71565394865179255</v>
      </c>
      <c r="J4748" s="52">
        <f t="shared" ca="1" si="532"/>
        <v>1</v>
      </c>
      <c r="K4748" s="48">
        <f t="shared" si="527"/>
        <v>49.07</v>
      </c>
      <c r="L4748" s="48">
        <f t="shared" si="528"/>
        <v>49.2</v>
      </c>
      <c r="M4748" s="48">
        <f t="shared" si="529"/>
        <v>48.82</v>
      </c>
      <c r="N4748" s="48">
        <f t="shared" si="530"/>
        <v>49.01</v>
      </c>
      <c r="O4748" s="49">
        <f t="shared" ca="1" si="533"/>
        <v>225500</v>
      </c>
    </row>
    <row r="4749" spans="1:15" x14ac:dyDescent="0.25">
      <c r="A4749">
        <v>4734</v>
      </c>
      <c r="B4749" s="93">
        <v>35325</v>
      </c>
      <c r="C4749" s="48">
        <v>68.875</v>
      </c>
      <c r="D4749" s="48">
        <v>68.984298999999993</v>
      </c>
      <c r="E4749" s="48">
        <v>68.234298999999993</v>
      </c>
      <c r="F4749" s="48">
        <v>68.656197000000006</v>
      </c>
      <c r="G4749" s="49">
        <v>604700</v>
      </c>
      <c r="H4749" s="48">
        <v>49.134079</v>
      </c>
      <c r="I4749" s="52">
        <f t="shared" si="531"/>
        <v>0.71565395618985417</v>
      </c>
      <c r="J4749" s="52">
        <f t="shared" ca="1" si="532"/>
        <v>1</v>
      </c>
      <c r="K4749" s="48">
        <f t="shared" si="527"/>
        <v>49.29</v>
      </c>
      <c r="L4749" s="48">
        <f t="shared" si="528"/>
        <v>49.37</v>
      </c>
      <c r="M4749" s="48">
        <f t="shared" si="529"/>
        <v>48.83</v>
      </c>
      <c r="N4749" s="48">
        <f t="shared" si="530"/>
        <v>49.13</v>
      </c>
      <c r="O4749" s="49">
        <f t="shared" ca="1" si="533"/>
        <v>604700</v>
      </c>
    </row>
    <row r="4750" spans="1:15" x14ac:dyDescent="0.25">
      <c r="A4750">
        <v>4735</v>
      </c>
      <c r="B4750" s="93">
        <v>35324</v>
      </c>
      <c r="C4750" s="48">
        <v>68.656197000000006</v>
      </c>
      <c r="D4750" s="48">
        <v>69.156197000000006</v>
      </c>
      <c r="E4750" s="48">
        <v>68.5625</v>
      </c>
      <c r="F4750" s="48">
        <v>68.8125</v>
      </c>
      <c r="G4750" s="49">
        <v>1220200</v>
      </c>
      <c r="H4750" s="48">
        <v>49.245938000000002</v>
      </c>
      <c r="I4750" s="52">
        <f t="shared" si="531"/>
        <v>0.71565395821980027</v>
      </c>
      <c r="J4750" s="52">
        <f t="shared" ca="1" si="532"/>
        <v>1</v>
      </c>
      <c r="K4750" s="48">
        <f t="shared" si="527"/>
        <v>49.13</v>
      </c>
      <c r="L4750" s="48">
        <f t="shared" si="528"/>
        <v>49.49</v>
      </c>
      <c r="M4750" s="48">
        <f t="shared" si="529"/>
        <v>49.07</v>
      </c>
      <c r="N4750" s="48">
        <f t="shared" si="530"/>
        <v>49.25</v>
      </c>
      <c r="O4750" s="49">
        <f t="shared" ca="1" si="533"/>
        <v>1220200</v>
      </c>
    </row>
    <row r="4751" spans="1:15" x14ac:dyDescent="0.25">
      <c r="A4751">
        <v>4736</v>
      </c>
      <c r="B4751" s="93">
        <v>35321</v>
      </c>
      <c r="C4751" s="48">
        <v>68.3125</v>
      </c>
      <c r="D4751" s="48">
        <v>68.625</v>
      </c>
      <c r="E4751" s="48">
        <v>68.125</v>
      </c>
      <c r="F4751" s="48">
        <v>68.5625</v>
      </c>
      <c r="G4751" s="49">
        <v>2008800</v>
      </c>
      <c r="H4751" s="48">
        <v>49.067024000000004</v>
      </c>
      <c r="I4751" s="52">
        <f t="shared" si="531"/>
        <v>0.71565395077484051</v>
      </c>
      <c r="J4751" s="52">
        <f t="shared" ca="1" si="532"/>
        <v>1</v>
      </c>
      <c r="K4751" s="48">
        <f t="shared" si="527"/>
        <v>48.89</v>
      </c>
      <c r="L4751" s="48">
        <f t="shared" si="528"/>
        <v>49.11</v>
      </c>
      <c r="M4751" s="48">
        <f t="shared" si="529"/>
        <v>48.75</v>
      </c>
      <c r="N4751" s="48">
        <f t="shared" si="530"/>
        <v>49.07</v>
      </c>
      <c r="O4751" s="49">
        <f t="shared" ca="1" si="533"/>
        <v>2008800</v>
      </c>
    </row>
    <row r="4752" spans="1:15" x14ac:dyDescent="0.25">
      <c r="A4752">
        <v>4737</v>
      </c>
      <c r="B4752" s="93">
        <v>35320</v>
      </c>
      <c r="C4752" s="48">
        <v>67.25</v>
      </c>
      <c r="D4752" s="48">
        <v>67.734298999999993</v>
      </c>
      <c r="E4752" s="48">
        <v>67.156197000000006</v>
      </c>
      <c r="F4752" s="48">
        <v>67.531197000000006</v>
      </c>
      <c r="G4752" s="49">
        <v>713300</v>
      </c>
      <c r="H4752" s="48">
        <v>48.328968000000003</v>
      </c>
      <c r="I4752" s="52">
        <f t="shared" si="531"/>
        <v>0.7156539517580297</v>
      </c>
      <c r="J4752" s="52">
        <f t="shared" ca="1" si="532"/>
        <v>1</v>
      </c>
      <c r="K4752" s="48">
        <f t="shared" ref="K4752:K4815" si="534">ROUND($I4752*C4752,2)</f>
        <v>48.13</v>
      </c>
      <c r="L4752" s="48">
        <f t="shared" ref="L4752:L4815" si="535">ROUND($I4752*D4752,2)</f>
        <v>48.47</v>
      </c>
      <c r="M4752" s="48">
        <f t="shared" ref="M4752:M4815" si="536">ROUND($I4752*E4752,2)</f>
        <v>48.06</v>
      </c>
      <c r="N4752" s="48">
        <f t="shared" ref="N4752:N4815" si="537">ROUND($I4752*F4752,2)</f>
        <v>48.33</v>
      </c>
      <c r="O4752" s="49">
        <f t="shared" ca="1" si="533"/>
        <v>713300</v>
      </c>
    </row>
    <row r="4753" spans="1:15" x14ac:dyDescent="0.25">
      <c r="A4753">
        <v>4738</v>
      </c>
      <c r="B4753" s="93">
        <v>35319</v>
      </c>
      <c r="C4753" s="48">
        <v>66.5625</v>
      </c>
      <c r="D4753" s="48">
        <v>67.125</v>
      </c>
      <c r="E4753" s="48">
        <v>66.406197000000006</v>
      </c>
      <c r="F4753" s="48">
        <v>67.0625</v>
      </c>
      <c r="G4753" s="49">
        <v>713500</v>
      </c>
      <c r="H4753" s="48">
        <v>47.993543000000003</v>
      </c>
      <c r="I4753" s="52">
        <f t="shared" si="531"/>
        <v>0.7156539496738118</v>
      </c>
      <c r="J4753" s="52">
        <f t="shared" ca="1" si="532"/>
        <v>1</v>
      </c>
      <c r="K4753" s="48">
        <f t="shared" si="534"/>
        <v>47.64</v>
      </c>
      <c r="L4753" s="48">
        <f t="shared" si="535"/>
        <v>48.04</v>
      </c>
      <c r="M4753" s="48">
        <f t="shared" si="536"/>
        <v>47.52</v>
      </c>
      <c r="N4753" s="48">
        <f t="shared" si="537"/>
        <v>47.99</v>
      </c>
      <c r="O4753" s="49">
        <f t="shared" ca="1" si="533"/>
        <v>713500</v>
      </c>
    </row>
    <row r="4754" spans="1:15" x14ac:dyDescent="0.25">
      <c r="A4754">
        <v>4739</v>
      </c>
      <c r="B4754" s="93">
        <v>35318</v>
      </c>
      <c r="C4754" s="48">
        <v>66.625</v>
      </c>
      <c r="D4754" s="48">
        <v>66.906197000000006</v>
      </c>
      <c r="E4754" s="48">
        <v>66.375</v>
      </c>
      <c r="F4754" s="48">
        <v>66.6875</v>
      </c>
      <c r="G4754" s="49">
        <v>669900</v>
      </c>
      <c r="H4754" s="48">
        <v>47.725172999999998</v>
      </c>
      <c r="I4754" s="52">
        <f t="shared" ref="I4754:I4817" si="538">H4754/F4754</f>
        <v>0.71565395313964386</v>
      </c>
      <c r="J4754" s="52">
        <f t="shared" ref="J4754:J4817" ca="1" si="539">INDEX(OFFSET($T$15,0,0,$S$13+1,1),MATCH(B4754,OFFSET($Q$15,0,0,$S$13+1,1),-1))</f>
        <v>1</v>
      </c>
      <c r="K4754" s="48">
        <f t="shared" si="534"/>
        <v>47.68</v>
      </c>
      <c r="L4754" s="48">
        <f t="shared" si="535"/>
        <v>47.88</v>
      </c>
      <c r="M4754" s="48">
        <f t="shared" si="536"/>
        <v>47.5</v>
      </c>
      <c r="N4754" s="48">
        <f t="shared" si="537"/>
        <v>47.73</v>
      </c>
      <c r="O4754" s="49">
        <f t="shared" ref="O4754:O4817" ca="1" si="540">G4754*J4754</f>
        <v>669900</v>
      </c>
    </row>
    <row r="4755" spans="1:15" x14ac:dyDescent="0.25">
      <c r="A4755">
        <v>4740</v>
      </c>
      <c r="B4755" s="93">
        <v>35317</v>
      </c>
      <c r="C4755" s="48">
        <v>66.1875</v>
      </c>
      <c r="D4755" s="48">
        <v>66.734298999999993</v>
      </c>
      <c r="E4755" s="48">
        <v>66.078102000000001</v>
      </c>
      <c r="F4755" s="48">
        <v>66.718697000000006</v>
      </c>
      <c r="G4755" s="49">
        <v>719200</v>
      </c>
      <c r="H4755" s="48">
        <v>47.747498999999998</v>
      </c>
      <c r="I4755" s="52">
        <f t="shared" si="538"/>
        <v>0.71565394929700132</v>
      </c>
      <c r="J4755" s="52">
        <f t="shared" ca="1" si="539"/>
        <v>1</v>
      </c>
      <c r="K4755" s="48">
        <f t="shared" si="534"/>
        <v>47.37</v>
      </c>
      <c r="L4755" s="48">
        <f t="shared" si="535"/>
        <v>47.76</v>
      </c>
      <c r="M4755" s="48">
        <f t="shared" si="536"/>
        <v>47.29</v>
      </c>
      <c r="N4755" s="48">
        <f t="shared" si="537"/>
        <v>47.75</v>
      </c>
      <c r="O4755" s="49">
        <f t="shared" ca="1" si="540"/>
        <v>719200</v>
      </c>
    </row>
    <row r="4756" spans="1:15" x14ac:dyDescent="0.25">
      <c r="A4756">
        <v>4741</v>
      </c>
      <c r="B4756" s="93">
        <v>35314</v>
      </c>
      <c r="C4756" s="48">
        <v>65.25</v>
      </c>
      <c r="D4756" s="48">
        <v>66.171798999999993</v>
      </c>
      <c r="E4756" s="48">
        <v>65.140602000000001</v>
      </c>
      <c r="F4756" s="48">
        <v>65.9375</v>
      </c>
      <c r="G4756" s="49">
        <v>804900</v>
      </c>
      <c r="H4756" s="48">
        <v>47.188433000000003</v>
      </c>
      <c r="I4756" s="52">
        <f t="shared" si="538"/>
        <v>0.7156539601895735</v>
      </c>
      <c r="J4756" s="52">
        <f t="shared" ca="1" si="539"/>
        <v>1</v>
      </c>
      <c r="K4756" s="48">
        <f t="shared" si="534"/>
        <v>46.7</v>
      </c>
      <c r="L4756" s="48">
        <f t="shared" si="535"/>
        <v>47.36</v>
      </c>
      <c r="M4756" s="48">
        <f t="shared" si="536"/>
        <v>46.62</v>
      </c>
      <c r="N4756" s="48">
        <f t="shared" si="537"/>
        <v>47.19</v>
      </c>
      <c r="O4756" s="49">
        <f t="shared" ca="1" si="540"/>
        <v>804900</v>
      </c>
    </row>
    <row r="4757" spans="1:15" x14ac:dyDescent="0.25">
      <c r="A4757">
        <v>4742</v>
      </c>
      <c r="B4757" s="93">
        <v>35313</v>
      </c>
      <c r="C4757" s="48">
        <v>65.5</v>
      </c>
      <c r="D4757" s="48">
        <v>65.765602000000001</v>
      </c>
      <c r="E4757" s="48">
        <v>65.015602000000001</v>
      </c>
      <c r="F4757" s="48">
        <v>65.015602000000001</v>
      </c>
      <c r="G4757" s="49">
        <v>616600</v>
      </c>
      <c r="H4757" s="48">
        <v>46.528672999999998</v>
      </c>
      <c r="I4757" s="52">
        <f t="shared" si="538"/>
        <v>0.71565395949113875</v>
      </c>
      <c r="J4757" s="52">
        <f t="shared" ca="1" si="539"/>
        <v>1</v>
      </c>
      <c r="K4757" s="48">
        <f t="shared" si="534"/>
        <v>46.88</v>
      </c>
      <c r="L4757" s="48">
        <f t="shared" si="535"/>
        <v>47.07</v>
      </c>
      <c r="M4757" s="48">
        <f t="shared" si="536"/>
        <v>46.53</v>
      </c>
      <c r="N4757" s="48">
        <f t="shared" si="537"/>
        <v>46.53</v>
      </c>
      <c r="O4757" s="49">
        <f t="shared" ca="1" si="540"/>
        <v>616600</v>
      </c>
    </row>
    <row r="4758" spans="1:15" x14ac:dyDescent="0.25">
      <c r="A4758">
        <v>4743</v>
      </c>
      <c r="B4758" s="93">
        <v>35312</v>
      </c>
      <c r="C4758" s="48">
        <v>65.75</v>
      </c>
      <c r="D4758" s="48">
        <v>66.75</v>
      </c>
      <c r="E4758" s="48">
        <v>65.484298999999993</v>
      </c>
      <c r="F4758" s="48">
        <v>65.8125</v>
      </c>
      <c r="G4758" s="49">
        <v>930200</v>
      </c>
      <c r="H4758" s="48">
        <v>47.098976</v>
      </c>
      <c r="I4758" s="52">
        <f t="shared" si="538"/>
        <v>0.71565395631528961</v>
      </c>
      <c r="J4758" s="52">
        <f t="shared" ca="1" si="539"/>
        <v>1</v>
      </c>
      <c r="K4758" s="48">
        <f t="shared" si="534"/>
        <v>47.05</v>
      </c>
      <c r="L4758" s="48">
        <f t="shared" si="535"/>
        <v>47.77</v>
      </c>
      <c r="M4758" s="48">
        <f t="shared" si="536"/>
        <v>46.86</v>
      </c>
      <c r="N4758" s="48">
        <f t="shared" si="537"/>
        <v>47.1</v>
      </c>
      <c r="O4758" s="49">
        <f t="shared" ca="1" si="540"/>
        <v>930200</v>
      </c>
    </row>
    <row r="4759" spans="1:15" x14ac:dyDescent="0.25">
      <c r="A4759">
        <v>4744</v>
      </c>
      <c r="B4759" s="93">
        <v>35311</v>
      </c>
      <c r="C4759" s="48">
        <v>64.468697000000006</v>
      </c>
      <c r="D4759" s="48">
        <v>65.843697000000006</v>
      </c>
      <c r="E4759" s="48">
        <v>64.375</v>
      </c>
      <c r="F4759" s="48">
        <v>65.75</v>
      </c>
      <c r="G4759" s="49">
        <v>1782000</v>
      </c>
      <c r="H4759" s="48">
        <v>47.054248000000001</v>
      </c>
      <c r="I4759" s="52">
        <f t="shared" si="538"/>
        <v>0.71565396197718634</v>
      </c>
      <c r="J4759" s="52">
        <f t="shared" ca="1" si="539"/>
        <v>1</v>
      </c>
      <c r="K4759" s="48">
        <f t="shared" si="534"/>
        <v>46.14</v>
      </c>
      <c r="L4759" s="48">
        <f t="shared" si="535"/>
        <v>47.12</v>
      </c>
      <c r="M4759" s="48">
        <f t="shared" si="536"/>
        <v>46.07</v>
      </c>
      <c r="N4759" s="48">
        <f t="shared" si="537"/>
        <v>47.05</v>
      </c>
      <c r="O4759" s="49">
        <f t="shared" ca="1" si="540"/>
        <v>1782000</v>
      </c>
    </row>
    <row r="4760" spans="1:15" x14ac:dyDescent="0.25">
      <c r="A4760">
        <v>4745</v>
      </c>
      <c r="B4760" s="93">
        <v>35307</v>
      </c>
      <c r="C4760" s="48">
        <v>66</v>
      </c>
      <c r="D4760" s="48">
        <v>66.015602000000001</v>
      </c>
      <c r="E4760" s="48">
        <v>65.125</v>
      </c>
      <c r="F4760" s="48">
        <v>65.328102000000001</v>
      </c>
      <c r="G4760" s="49">
        <v>1500900</v>
      </c>
      <c r="H4760" s="48">
        <v>46.752315000000003</v>
      </c>
      <c r="I4760" s="52">
        <f t="shared" si="538"/>
        <v>0.71565396159833328</v>
      </c>
      <c r="J4760" s="52">
        <f t="shared" ca="1" si="539"/>
        <v>1</v>
      </c>
      <c r="K4760" s="48">
        <f t="shared" si="534"/>
        <v>47.23</v>
      </c>
      <c r="L4760" s="48">
        <f t="shared" si="535"/>
        <v>47.24</v>
      </c>
      <c r="M4760" s="48">
        <f t="shared" si="536"/>
        <v>46.61</v>
      </c>
      <c r="N4760" s="48">
        <f t="shared" si="537"/>
        <v>46.75</v>
      </c>
      <c r="O4760" s="49">
        <f t="shared" ca="1" si="540"/>
        <v>1500900</v>
      </c>
    </row>
    <row r="4761" spans="1:15" x14ac:dyDescent="0.25">
      <c r="A4761">
        <v>4746</v>
      </c>
      <c r="B4761" s="93">
        <v>35306</v>
      </c>
      <c r="C4761" s="48">
        <v>66.593697000000006</v>
      </c>
      <c r="D4761" s="48">
        <v>66.593697000000006</v>
      </c>
      <c r="E4761" s="48">
        <v>65.625</v>
      </c>
      <c r="F4761" s="48">
        <v>66.015602000000001</v>
      </c>
      <c r="G4761" s="49">
        <v>680200</v>
      </c>
      <c r="H4761" s="48">
        <v>47.244326999999998</v>
      </c>
      <c r="I4761" s="52">
        <f t="shared" si="538"/>
        <v>0.71565396010476434</v>
      </c>
      <c r="J4761" s="52">
        <f t="shared" ca="1" si="539"/>
        <v>1</v>
      </c>
      <c r="K4761" s="48">
        <f t="shared" si="534"/>
        <v>47.66</v>
      </c>
      <c r="L4761" s="48">
        <f t="shared" si="535"/>
        <v>47.66</v>
      </c>
      <c r="M4761" s="48">
        <f t="shared" si="536"/>
        <v>46.96</v>
      </c>
      <c r="N4761" s="48">
        <f t="shared" si="537"/>
        <v>47.24</v>
      </c>
      <c r="O4761" s="49">
        <f t="shared" ca="1" si="540"/>
        <v>680200</v>
      </c>
    </row>
    <row r="4762" spans="1:15" x14ac:dyDescent="0.25">
      <c r="A4762">
        <v>4747</v>
      </c>
      <c r="B4762" s="93">
        <v>35305</v>
      </c>
      <c r="C4762" s="48">
        <v>66.9375</v>
      </c>
      <c r="D4762" s="48">
        <v>67</v>
      </c>
      <c r="E4762" s="48">
        <v>66.656197000000006</v>
      </c>
      <c r="F4762" s="48">
        <v>66.671798999999993</v>
      </c>
      <c r="G4762" s="49">
        <v>227600</v>
      </c>
      <c r="H4762" s="48">
        <v>47.713935999999997</v>
      </c>
      <c r="I4762" s="52">
        <f t="shared" si="538"/>
        <v>0.7156539453810149</v>
      </c>
      <c r="J4762" s="52">
        <f t="shared" ca="1" si="539"/>
        <v>1</v>
      </c>
      <c r="K4762" s="48">
        <f t="shared" si="534"/>
        <v>47.9</v>
      </c>
      <c r="L4762" s="48">
        <f t="shared" si="535"/>
        <v>47.95</v>
      </c>
      <c r="M4762" s="48">
        <f t="shared" si="536"/>
        <v>47.7</v>
      </c>
      <c r="N4762" s="48">
        <f t="shared" si="537"/>
        <v>47.71</v>
      </c>
      <c r="O4762" s="49">
        <f t="shared" ca="1" si="540"/>
        <v>227600</v>
      </c>
    </row>
    <row r="4763" spans="1:15" x14ac:dyDescent="0.25">
      <c r="A4763">
        <v>4748</v>
      </c>
      <c r="B4763" s="93">
        <v>35304</v>
      </c>
      <c r="C4763" s="48">
        <v>66.718697000000006</v>
      </c>
      <c r="D4763" s="48">
        <v>66.843697000000006</v>
      </c>
      <c r="E4763" s="48">
        <v>66.5</v>
      </c>
      <c r="F4763" s="48">
        <v>66.781197000000006</v>
      </c>
      <c r="G4763" s="49">
        <v>389400</v>
      </c>
      <c r="H4763" s="48">
        <v>47.792228000000001</v>
      </c>
      <c r="I4763" s="52">
        <f t="shared" si="538"/>
        <v>0.71565395870337567</v>
      </c>
      <c r="J4763" s="52">
        <f t="shared" ca="1" si="539"/>
        <v>1</v>
      </c>
      <c r="K4763" s="48">
        <f t="shared" si="534"/>
        <v>47.75</v>
      </c>
      <c r="L4763" s="48">
        <f t="shared" si="535"/>
        <v>47.84</v>
      </c>
      <c r="M4763" s="48">
        <f t="shared" si="536"/>
        <v>47.59</v>
      </c>
      <c r="N4763" s="48">
        <f t="shared" si="537"/>
        <v>47.79</v>
      </c>
      <c r="O4763" s="49">
        <f t="shared" ca="1" si="540"/>
        <v>389400</v>
      </c>
    </row>
    <row r="4764" spans="1:15" x14ac:dyDescent="0.25">
      <c r="A4764">
        <v>4749</v>
      </c>
      <c r="B4764" s="93">
        <v>35303</v>
      </c>
      <c r="C4764" s="48">
        <v>66.703102000000001</v>
      </c>
      <c r="D4764" s="48">
        <v>66.781197000000006</v>
      </c>
      <c r="E4764" s="48">
        <v>66.421798999999993</v>
      </c>
      <c r="F4764" s="48">
        <v>66.531197000000006</v>
      </c>
      <c r="G4764" s="49">
        <v>784700</v>
      </c>
      <c r="H4764" s="48">
        <v>47.613314000000003</v>
      </c>
      <c r="I4764" s="52">
        <f t="shared" si="538"/>
        <v>0.71565395103292673</v>
      </c>
      <c r="J4764" s="52">
        <f t="shared" ca="1" si="539"/>
        <v>1</v>
      </c>
      <c r="K4764" s="48">
        <f t="shared" si="534"/>
        <v>47.74</v>
      </c>
      <c r="L4764" s="48">
        <f t="shared" si="535"/>
        <v>47.79</v>
      </c>
      <c r="M4764" s="48">
        <f t="shared" si="536"/>
        <v>47.54</v>
      </c>
      <c r="N4764" s="48">
        <f t="shared" si="537"/>
        <v>47.61</v>
      </c>
      <c r="O4764" s="49">
        <f t="shared" ca="1" si="540"/>
        <v>784700</v>
      </c>
    </row>
    <row r="4765" spans="1:15" x14ac:dyDescent="0.25">
      <c r="A4765">
        <v>4750</v>
      </c>
      <c r="B4765" s="93">
        <v>35300</v>
      </c>
      <c r="C4765" s="48">
        <v>67.093697000000006</v>
      </c>
      <c r="D4765" s="48">
        <v>67.203102000000001</v>
      </c>
      <c r="E4765" s="48">
        <v>66.640602000000001</v>
      </c>
      <c r="F4765" s="48">
        <v>66.859298999999993</v>
      </c>
      <c r="G4765" s="49">
        <v>757100</v>
      </c>
      <c r="H4765" s="48">
        <v>47.848121999999996</v>
      </c>
      <c r="I4765" s="52">
        <f t="shared" si="538"/>
        <v>0.71565395862137293</v>
      </c>
      <c r="J4765" s="52">
        <f t="shared" ca="1" si="539"/>
        <v>1</v>
      </c>
      <c r="K4765" s="48">
        <f t="shared" si="534"/>
        <v>48.02</v>
      </c>
      <c r="L4765" s="48">
        <f t="shared" si="535"/>
        <v>48.09</v>
      </c>
      <c r="M4765" s="48">
        <f t="shared" si="536"/>
        <v>47.69</v>
      </c>
      <c r="N4765" s="48">
        <f t="shared" si="537"/>
        <v>47.85</v>
      </c>
      <c r="O4765" s="49">
        <f t="shared" ca="1" si="540"/>
        <v>757100</v>
      </c>
    </row>
    <row r="4766" spans="1:15" x14ac:dyDescent="0.25">
      <c r="A4766">
        <v>4751</v>
      </c>
      <c r="B4766" s="93">
        <v>35299</v>
      </c>
      <c r="C4766" s="48">
        <v>66.75</v>
      </c>
      <c r="D4766" s="48">
        <v>67.343697000000006</v>
      </c>
      <c r="E4766" s="48">
        <v>66.718697000000006</v>
      </c>
      <c r="F4766" s="48">
        <v>67.218697000000006</v>
      </c>
      <c r="G4766" s="49">
        <v>584800</v>
      </c>
      <c r="H4766" s="48">
        <v>48.105325999999998</v>
      </c>
      <c r="I4766" s="52">
        <f t="shared" si="538"/>
        <v>0.71565394967415086</v>
      </c>
      <c r="J4766" s="52">
        <f t="shared" ca="1" si="539"/>
        <v>1</v>
      </c>
      <c r="K4766" s="48">
        <f t="shared" si="534"/>
        <v>47.77</v>
      </c>
      <c r="L4766" s="48">
        <f t="shared" si="535"/>
        <v>48.19</v>
      </c>
      <c r="M4766" s="48">
        <f t="shared" si="536"/>
        <v>47.75</v>
      </c>
      <c r="N4766" s="48">
        <f t="shared" si="537"/>
        <v>48.11</v>
      </c>
      <c r="O4766" s="49">
        <f t="shared" ca="1" si="540"/>
        <v>584800</v>
      </c>
    </row>
    <row r="4767" spans="1:15" x14ac:dyDescent="0.25">
      <c r="A4767">
        <v>4752</v>
      </c>
      <c r="B4767" s="93">
        <v>35298</v>
      </c>
      <c r="C4767" s="48">
        <v>66.656197000000006</v>
      </c>
      <c r="D4767" s="48">
        <v>66.8125</v>
      </c>
      <c r="E4767" s="48">
        <v>66.375</v>
      </c>
      <c r="F4767" s="48">
        <v>66.593697000000006</v>
      </c>
      <c r="G4767" s="49">
        <v>266400</v>
      </c>
      <c r="H4767" s="48">
        <v>47.658042000000002</v>
      </c>
      <c r="I4767" s="52">
        <f t="shared" si="538"/>
        <v>0.71565394544771999</v>
      </c>
      <c r="J4767" s="52">
        <f t="shared" ca="1" si="539"/>
        <v>1</v>
      </c>
      <c r="K4767" s="48">
        <f t="shared" si="534"/>
        <v>47.7</v>
      </c>
      <c r="L4767" s="48">
        <f t="shared" si="535"/>
        <v>47.81</v>
      </c>
      <c r="M4767" s="48">
        <f t="shared" si="536"/>
        <v>47.5</v>
      </c>
      <c r="N4767" s="48">
        <f t="shared" si="537"/>
        <v>47.66</v>
      </c>
      <c r="O4767" s="49">
        <f t="shared" ca="1" si="540"/>
        <v>266400</v>
      </c>
    </row>
    <row r="4768" spans="1:15" x14ac:dyDescent="0.25">
      <c r="A4768">
        <v>4753</v>
      </c>
      <c r="B4768" s="93">
        <v>35297</v>
      </c>
      <c r="C4768" s="48">
        <v>66.890602000000001</v>
      </c>
      <c r="D4768" s="48">
        <v>66.906197000000006</v>
      </c>
      <c r="E4768" s="48">
        <v>66.671798999999993</v>
      </c>
      <c r="F4768" s="48">
        <v>66.828102000000001</v>
      </c>
      <c r="G4768" s="49">
        <v>645700</v>
      </c>
      <c r="H4768" s="48">
        <v>47.825795999999997</v>
      </c>
      <c r="I4768" s="52">
        <f t="shared" si="538"/>
        <v>0.71565396246028345</v>
      </c>
      <c r="J4768" s="52">
        <f t="shared" ca="1" si="539"/>
        <v>1</v>
      </c>
      <c r="K4768" s="48">
        <f t="shared" si="534"/>
        <v>47.87</v>
      </c>
      <c r="L4768" s="48">
        <f t="shared" si="535"/>
        <v>47.88</v>
      </c>
      <c r="M4768" s="48">
        <f t="shared" si="536"/>
        <v>47.71</v>
      </c>
      <c r="N4768" s="48">
        <f t="shared" si="537"/>
        <v>47.83</v>
      </c>
      <c r="O4768" s="49">
        <f t="shared" ca="1" si="540"/>
        <v>645700</v>
      </c>
    </row>
    <row r="4769" spans="1:15" x14ac:dyDescent="0.25">
      <c r="A4769">
        <v>4754</v>
      </c>
      <c r="B4769" s="93">
        <v>35296</v>
      </c>
      <c r="C4769" s="48">
        <v>66.859298999999993</v>
      </c>
      <c r="D4769" s="48">
        <v>66.921798999999993</v>
      </c>
      <c r="E4769" s="48">
        <v>66.625</v>
      </c>
      <c r="F4769" s="48">
        <v>66.875</v>
      </c>
      <c r="G4769" s="49">
        <v>436400</v>
      </c>
      <c r="H4769" s="48">
        <v>47.859358</v>
      </c>
      <c r="I4769" s="52">
        <f t="shared" si="538"/>
        <v>0.71565395140186916</v>
      </c>
      <c r="J4769" s="52">
        <f t="shared" ca="1" si="539"/>
        <v>1</v>
      </c>
      <c r="K4769" s="48">
        <f t="shared" si="534"/>
        <v>47.85</v>
      </c>
      <c r="L4769" s="48">
        <f t="shared" si="535"/>
        <v>47.89</v>
      </c>
      <c r="M4769" s="48">
        <f t="shared" si="536"/>
        <v>47.68</v>
      </c>
      <c r="N4769" s="48">
        <f t="shared" si="537"/>
        <v>47.86</v>
      </c>
      <c r="O4769" s="49">
        <f t="shared" ca="1" si="540"/>
        <v>436400</v>
      </c>
    </row>
    <row r="4770" spans="1:15" x14ac:dyDescent="0.25">
      <c r="A4770">
        <v>4755</v>
      </c>
      <c r="B4770" s="93">
        <v>35293</v>
      </c>
      <c r="C4770" s="48">
        <v>66.468697000000006</v>
      </c>
      <c r="D4770" s="48">
        <v>66.875</v>
      </c>
      <c r="E4770" s="48">
        <v>66.468697000000006</v>
      </c>
      <c r="F4770" s="48">
        <v>66.843697000000006</v>
      </c>
      <c r="G4770" s="49">
        <v>475100</v>
      </c>
      <c r="H4770" s="48">
        <v>47.836956000000001</v>
      </c>
      <c r="I4770" s="52">
        <f t="shared" si="538"/>
        <v>0.71565395313188607</v>
      </c>
      <c r="J4770" s="52">
        <f t="shared" ca="1" si="539"/>
        <v>1</v>
      </c>
      <c r="K4770" s="48">
        <f t="shared" si="534"/>
        <v>47.57</v>
      </c>
      <c r="L4770" s="48">
        <f t="shared" si="535"/>
        <v>47.86</v>
      </c>
      <c r="M4770" s="48">
        <f t="shared" si="536"/>
        <v>47.57</v>
      </c>
      <c r="N4770" s="48">
        <f t="shared" si="537"/>
        <v>47.84</v>
      </c>
      <c r="O4770" s="49">
        <f t="shared" ca="1" si="540"/>
        <v>475100</v>
      </c>
    </row>
    <row r="4771" spans="1:15" x14ac:dyDescent="0.25">
      <c r="A4771">
        <v>4756</v>
      </c>
      <c r="B4771" s="93">
        <v>35292</v>
      </c>
      <c r="C4771" s="48">
        <v>66.234298999999993</v>
      </c>
      <c r="D4771" s="48">
        <v>66.625</v>
      </c>
      <c r="E4771" s="48">
        <v>66.203102000000001</v>
      </c>
      <c r="F4771" s="48">
        <v>66.281197000000006</v>
      </c>
      <c r="G4771" s="49">
        <v>632600</v>
      </c>
      <c r="H4771" s="48">
        <v>47.434401000000001</v>
      </c>
      <c r="I4771" s="52">
        <f t="shared" si="538"/>
        <v>0.71565395839184975</v>
      </c>
      <c r="J4771" s="52">
        <f t="shared" ca="1" si="539"/>
        <v>1</v>
      </c>
      <c r="K4771" s="48">
        <f t="shared" si="534"/>
        <v>47.4</v>
      </c>
      <c r="L4771" s="48">
        <f t="shared" si="535"/>
        <v>47.68</v>
      </c>
      <c r="M4771" s="48">
        <f t="shared" si="536"/>
        <v>47.38</v>
      </c>
      <c r="N4771" s="48">
        <f t="shared" si="537"/>
        <v>47.43</v>
      </c>
      <c r="O4771" s="49">
        <f t="shared" ca="1" si="540"/>
        <v>632600</v>
      </c>
    </row>
    <row r="4772" spans="1:15" x14ac:dyDescent="0.25">
      <c r="A4772">
        <v>4757</v>
      </c>
      <c r="B4772" s="93">
        <v>35291</v>
      </c>
      <c r="C4772" s="48">
        <v>66.1875</v>
      </c>
      <c r="D4772" s="48">
        <v>66.468697000000006</v>
      </c>
      <c r="E4772" s="48">
        <v>66</v>
      </c>
      <c r="F4772" s="48">
        <v>66.406197000000006</v>
      </c>
      <c r="G4772" s="49">
        <v>533800</v>
      </c>
      <c r="H4772" s="48">
        <v>47.523857</v>
      </c>
      <c r="I4772" s="52">
        <f t="shared" si="538"/>
        <v>0.71565394717604436</v>
      </c>
      <c r="J4772" s="52">
        <f t="shared" ca="1" si="539"/>
        <v>1</v>
      </c>
      <c r="K4772" s="48">
        <f t="shared" si="534"/>
        <v>47.37</v>
      </c>
      <c r="L4772" s="48">
        <f t="shared" si="535"/>
        <v>47.57</v>
      </c>
      <c r="M4772" s="48">
        <f t="shared" si="536"/>
        <v>47.23</v>
      </c>
      <c r="N4772" s="48">
        <f t="shared" si="537"/>
        <v>47.52</v>
      </c>
      <c r="O4772" s="49">
        <f t="shared" ca="1" si="540"/>
        <v>533800</v>
      </c>
    </row>
    <row r="4773" spans="1:15" x14ac:dyDescent="0.25">
      <c r="A4773">
        <v>4758</v>
      </c>
      <c r="B4773" s="93">
        <v>35290</v>
      </c>
      <c r="C4773" s="48">
        <v>66.578102000000001</v>
      </c>
      <c r="D4773" s="48">
        <v>66.625</v>
      </c>
      <c r="E4773" s="48">
        <v>66</v>
      </c>
      <c r="F4773" s="48">
        <v>66.171798999999993</v>
      </c>
      <c r="G4773" s="49">
        <v>805200</v>
      </c>
      <c r="H4773" s="48">
        <v>47.356110000000001</v>
      </c>
      <c r="I4773" s="52">
        <f t="shared" si="538"/>
        <v>0.71565396008048698</v>
      </c>
      <c r="J4773" s="52">
        <f t="shared" ca="1" si="539"/>
        <v>1</v>
      </c>
      <c r="K4773" s="48">
        <f t="shared" si="534"/>
        <v>47.65</v>
      </c>
      <c r="L4773" s="48">
        <f t="shared" si="535"/>
        <v>47.68</v>
      </c>
      <c r="M4773" s="48">
        <f t="shared" si="536"/>
        <v>47.23</v>
      </c>
      <c r="N4773" s="48">
        <f t="shared" si="537"/>
        <v>47.36</v>
      </c>
      <c r="O4773" s="49">
        <f t="shared" ca="1" si="540"/>
        <v>805200</v>
      </c>
    </row>
    <row r="4774" spans="1:15" x14ac:dyDescent="0.25">
      <c r="A4774">
        <v>4759</v>
      </c>
      <c r="B4774" s="93">
        <v>35289</v>
      </c>
      <c r="C4774" s="48">
        <v>66.25</v>
      </c>
      <c r="D4774" s="48">
        <v>66.859298999999993</v>
      </c>
      <c r="E4774" s="48">
        <v>66</v>
      </c>
      <c r="F4774" s="48">
        <v>66.703102000000001</v>
      </c>
      <c r="G4774" s="49">
        <v>764200</v>
      </c>
      <c r="H4774" s="48">
        <v>47.736339000000001</v>
      </c>
      <c r="I4774" s="52">
        <f t="shared" si="538"/>
        <v>0.71565395864198345</v>
      </c>
      <c r="J4774" s="52">
        <f t="shared" ca="1" si="539"/>
        <v>1</v>
      </c>
      <c r="K4774" s="48">
        <f t="shared" si="534"/>
        <v>47.41</v>
      </c>
      <c r="L4774" s="48">
        <f t="shared" si="535"/>
        <v>47.85</v>
      </c>
      <c r="M4774" s="48">
        <f t="shared" si="536"/>
        <v>47.23</v>
      </c>
      <c r="N4774" s="48">
        <f t="shared" si="537"/>
        <v>47.74</v>
      </c>
      <c r="O4774" s="49">
        <f t="shared" ca="1" si="540"/>
        <v>764200</v>
      </c>
    </row>
    <row r="4775" spans="1:15" x14ac:dyDescent="0.25">
      <c r="A4775">
        <v>4760</v>
      </c>
      <c r="B4775" s="93">
        <v>35286</v>
      </c>
      <c r="C4775" s="48">
        <v>66.671798999999993</v>
      </c>
      <c r="D4775" s="48">
        <v>66.765602000000001</v>
      </c>
      <c r="E4775" s="48">
        <v>66.0625</v>
      </c>
      <c r="F4775" s="48">
        <v>66.218697000000006</v>
      </c>
      <c r="G4775" s="49">
        <v>648800</v>
      </c>
      <c r="H4775" s="48">
        <v>47.389671999999997</v>
      </c>
      <c r="I4775" s="52">
        <f t="shared" si="538"/>
        <v>0.71565394891415623</v>
      </c>
      <c r="J4775" s="52">
        <f t="shared" ca="1" si="539"/>
        <v>1</v>
      </c>
      <c r="K4775" s="48">
        <f t="shared" si="534"/>
        <v>47.71</v>
      </c>
      <c r="L4775" s="48">
        <f t="shared" si="535"/>
        <v>47.78</v>
      </c>
      <c r="M4775" s="48">
        <f t="shared" si="536"/>
        <v>47.28</v>
      </c>
      <c r="N4775" s="48">
        <f t="shared" si="537"/>
        <v>47.39</v>
      </c>
      <c r="O4775" s="49">
        <f t="shared" ca="1" si="540"/>
        <v>648800</v>
      </c>
    </row>
    <row r="4776" spans="1:15" x14ac:dyDescent="0.25">
      <c r="A4776">
        <v>4761</v>
      </c>
      <c r="B4776" s="93">
        <v>35285</v>
      </c>
      <c r="C4776" s="48">
        <v>66.5625</v>
      </c>
      <c r="D4776" s="48">
        <v>66.5625</v>
      </c>
      <c r="E4776" s="48">
        <v>66.1875</v>
      </c>
      <c r="F4776" s="48">
        <v>66.4375</v>
      </c>
      <c r="G4776" s="49">
        <v>925100</v>
      </c>
      <c r="H4776" s="48">
        <v>47.546259999999997</v>
      </c>
      <c r="I4776" s="52">
        <f t="shared" si="538"/>
        <v>0.71565396048918151</v>
      </c>
      <c r="J4776" s="52">
        <f t="shared" ca="1" si="539"/>
        <v>1</v>
      </c>
      <c r="K4776" s="48">
        <f t="shared" si="534"/>
        <v>47.64</v>
      </c>
      <c r="L4776" s="48">
        <f t="shared" si="535"/>
        <v>47.64</v>
      </c>
      <c r="M4776" s="48">
        <f t="shared" si="536"/>
        <v>47.37</v>
      </c>
      <c r="N4776" s="48">
        <f t="shared" si="537"/>
        <v>47.55</v>
      </c>
      <c r="O4776" s="49">
        <f t="shared" ca="1" si="540"/>
        <v>925100</v>
      </c>
    </row>
    <row r="4777" spans="1:15" x14ac:dyDescent="0.25">
      <c r="A4777">
        <v>4762</v>
      </c>
      <c r="B4777" s="93">
        <v>35284</v>
      </c>
      <c r="C4777" s="48">
        <v>66.625</v>
      </c>
      <c r="D4777" s="48">
        <v>66.75</v>
      </c>
      <c r="E4777" s="48">
        <v>66.125</v>
      </c>
      <c r="F4777" s="48">
        <v>66.546798999999993</v>
      </c>
      <c r="G4777" s="49">
        <v>917800</v>
      </c>
      <c r="H4777" s="48">
        <v>47.624479999999998</v>
      </c>
      <c r="I4777" s="52">
        <f t="shared" si="538"/>
        <v>0.71565395654868391</v>
      </c>
      <c r="J4777" s="52">
        <f t="shared" ca="1" si="539"/>
        <v>1</v>
      </c>
      <c r="K4777" s="48">
        <f t="shared" si="534"/>
        <v>47.68</v>
      </c>
      <c r="L4777" s="48">
        <f t="shared" si="535"/>
        <v>47.77</v>
      </c>
      <c r="M4777" s="48">
        <f t="shared" si="536"/>
        <v>47.32</v>
      </c>
      <c r="N4777" s="48">
        <f t="shared" si="537"/>
        <v>47.62</v>
      </c>
      <c r="O4777" s="49">
        <f t="shared" ca="1" si="540"/>
        <v>917800</v>
      </c>
    </row>
    <row r="4778" spans="1:15" x14ac:dyDescent="0.25">
      <c r="A4778">
        <v>4763</v>
      </c>
      <c r="B4778" s="93">
        <v>35283</v>
      </c>
      <c r="C4778" s="48">
        <v>66.156197000000006</v>
      </c>
      <c r="D4778" s="48">
        <v>66.515602000000001</v>
      </c>
      <c r="E4778" s="48">
        <v>65.796798999999993</v>
      </c>
      <c r="F4778" s="48">
        <v>66.375</v>
      </c>
      <c r="G4778" s="49">
        <v>640000</v>
      </c>
      <c r="H4778" s="48">
        <v>47.501531</v>
      </c>
      <c r="I4778" s="52">
        <f t="shared" si="538"/>
        <v>0.71565395103578155</v>
      </c>
      <c r="J4778" s="52">
        <f t="shared" ca="1" si="539"/>
        <v>1</v>
      </c>
      <c r="K4778" s="48">
        <f t="shared" si="534"/>
        <v>47.34</v>
      </c>
      <c r="L4778" s="48">
        <f t="shared" si="535"/>
        <v>47.6</v>
      </c>
      <c r="M4778" s="48">
        <f t="shared" si="536"/>
        <v>47.09</v>
      </c>
      <c r="N4778" s="48">
        <f t="shared" si="537"/>
        <v>47.5</v>
      </c>
      <c r="O4778" s="49">
        <f t="shared" ca="1" si="540"/>
        <v>640000</v>
      </c>
    </row>
    <row r="4779" spans="1:15" x14ac:dyDescent="0.25">
      <c r="A4779">
        <v>4764</v>
      </c>
      <c r="B4779" s="93">
        <v>35282</v>
      </c>
      <c r="C4779" s="48">
        <v>66.578102000000001</v>
      </c>
      <c r="D4779" s="48">
        <v>66.593697000000006</v>
      </c>
      <c r="E4779" s="48">
        <v>65.968697000000006</v>
      </c>
      <c r="F4779" s="48">
        <v>66.171798999999993</v>
      </c>
      <c r="G4779" s="49">
        <v>710200</v>
      </c>
      <c r="H4779" s="48">
        <v>47.356110000000001</v>
      </c>
      <c r="I4779" s="52">
        <f t="shared" si="538"/>
        <v>0.71565396008048698</v>
      </c>
      <c r="J4779" s="52">
        <f t="shared" ca="1" si="539"/>
        <v>1</v>
      </c>
      <c r="K4779" s="48">
        <f t="shared" si="534"/>
        <v>47.65</v>
      </c>
      <c r="L4779" s="48">
        <f t="shared" si="535"/>
        <v>47.66</v>
      </c>
      <c r="M4779" s="48">
        <f t="shared" si="536"/>
        <v>47.21</v>
      </c>
      <c r="N4779" s="48">
        <f t="shared" si="537"/>
        <v>47.36</v>
      </c>
      <c r="O4779" s="49">
        <f t="shared" ca="1" si="540"/>
        <v>710200</v>
      </c>
    </row>
    <row r="4780" spans="1:15" x14ac:dyDescent="0.25">
      <c r="A4780">
        <v>4765</v>
      </c>
      <c r="B4780" s="93">
        <v>35279</v>
      </c>
      <c r="C4780" s="48">
        <v>66</v>
      </c>
      <c r="D4780" s="48">
        <v>66.593697000000006</v>
      </c>
      <c r="E4780" s="48">
        <v>65.75</v>
      </c>
      <c r="F4780" s="48">
        <v>66.5625</v>
      </c>
      <c r="G4780" s="49">
        <v>1098500</v>
      </c>
      <c r="H4780" s="48">
        <v>47.635716000000002</v>
      </c>
      <c r="I4780" s="52">
        <f t="shared" si="538"/>
        <v>0.71565394929577464</v>
      </c>
      <c r="J4780" s="52">
        <f t="shared" ca="1" si="539"/>
        <v>1</v>
      </c>
      <c r="K4780" s="48">
        <f t="shared" si="534"/>
        <v>47.23</v>
      </c>
      <c r="L4780" s="48">
        <f t="shared" si="535"/>
        <v>47.66</v>
      </c>
      <c r="M4780" s="48">
        <f t="shared" si="536"/>
        <v>47.05</v>
      </c>
      <c r="N4780" s="48">
        <f t="shared" si="537"/>
        <v>47.64</v>
      </c>
      <c r="O4780" s="49">
        <f t="shared" ca="1" si="540"/>
        <v>1098500</v>
      </c>
    </row>
    <row r="4781" spans="1:15" x14ac:dyDescent="0.25">
      <c r="A4781">
        <v>4766</v>
      </c>
      <c r="B4781" s="93">
        <v>35278</v>
      </c>
      <c r="C4781" s="48">
        <v>64.156197000000006</v>
      </c>
      <c r="D4781" s="48">
        <v>65.390602000000001</v>
      </c>
      <c r="E4781" s="48">
        <v>64.0625</v>
      </c>
      <c r="F4781" s="48">
        <v>65.156197000000006</v>
      </c>
      <c r="G4781" s="49">
        <v>1168600</v>
      </c>
      <c r="H4781" s="48">
        <v>46.629289999999997</v>
      </c>
      <c r="I4781" s="52">
        <f t="shared" si="538"/>
        <v>0.71565395383650143</v>
      </c>
      <c r="J4781" s="52">
        <f t="shared" ca="1" si="539"/>
        <v>1</v>
      </c>
      <c r="K4781" s="48">
        <f t="shared" si="534"/>
        <v>45.91</v>
      </c>
      <c r="L4781" s="48">
        <f t="shared" si="535"/>
        <v>46.8</v>
      </c>
      <c r="M4781" s="48">
        <f t="shared" si="536"/>
        <v>45.85</v>
      </c>
      <c r="N4781" s="48">
        <f t="shared" si="537"/>
        <v>46.63</v>
      </c>
      <c r="O4781" s="49">
        <f t="shared" ca="1" si="540"/>
        <v>1168600</v>
      </c>
    </row>
    <row r="4782" spans="1:15" x14ac:dyDescent="0.25">
      <c r="A4782">
        <v>4767</v>
      </c>
      <c r="B4782" s="93">
        <v>35277</v>
      </c>
      <c r="C4782" s="48">
        <v>63.671799</v>
      </c>
      <c r="D4782" s="48">
        <v>64.265602000000001</v>
      </c>
      <c r="E4782" s="48">
        <v>63.515597999999997</v>
      </c>
      <c r="F4782" s="48">
        <v>64.093697000000006</v>
      </c>
      <c r="G4782" s="49">
        <v>767100</v>
      </c>
      <c r="H4782" s="48">
        <v>45.868907999999998</v>
      </c>
      <c r="I4782" s="52">
        <f t="shared" si="538"/>
        <v>0.71565395892204486</v>
      </c>
      <c r="J4782" s="52">
        <f t="shared" ca="1" si="539"/>
        <v>1</v>
      </c>
      <c r="K4782" s="48">
        <f t="shared" si="534"/>
        <v>45.57</v>
      </c>
      <c r="L4782" s="48">
        <f t="shared" si="535"/>
        <v>45.99</v>
      </c>
      <c r="M4782" s="48">
        <f t="shared" si="536"/>
        <v>45.46</v>
      </c>
      <c r="N4782" s="48">
        <f t="shared" si="537"/>
        <v>45.87</v>
      </c>
      <c r="O4782" s="49">
        <f t="shared" ca="1" si="540"/>
        <v>767100</v>
      </c>
    </row>
    <row r="4783" spans="1:15" x14ac:dyDescent="0.25">
      <c r="A4783">
        <v>4768</v>
      </c>
      <c r="B4783" s="93">
        <v>35276</v>
      </c>
      <c r="C4783" s="48">
        <v>63.4375</v>
      </c>
      <c r="D4783" s="48">
        <v>63.6875</v>
      </c>
      <c r="E4783" s="48">
        <v>62.9375</v>
      </c>
      <c r="F4783" s="48">
        <v>63.625</v>
      </c>
      <c r="G4783" s="49">
        <v>1868200</v>
      </c>
      <c r="H4783" s="48">
        <v>45.533482999999997</v>
      </c>
      <c r="I4783" s="52">
        <f t="shared" si="538"/>
        <v>0.71565395677799604</v>
      </c>
      <c r="J4783" s="52">
        <f t="shared" ca="1" si="539"/>
        <v>1</v>
      </c>
      <c r="K4783" s="48">
        <f t="shared" si="534"/>
        <v>45.4</v>
      </c>
      <c r="L4783" s="48">
        <f t="shared" si="535"/>
        <v>45.58</v>
      </c>
      <c r="M4783" s="48">
        <f t="shared" si="536"/>
        <v>45.04</v>
      </c>
      <c r="N4783" s="48">
        <f t="shared" si="537"/>
        <v>45.53</v>
      </c>
      <c r="O4783" s="49">
        <f t="shared" ca="1" si="540"/>
        <v>1868200</v>
      </c>
    </row>
    <row r="4784" spans="1:15" x14ac:dyDescent="0.25">
      <c r="A4784">
        <v>4769</v>
      </c>
      <c r="B4784" s="93">
        <v>35275</v>
      </c>
      <c r="C4784" s="48">
        <v>63.625</v>
      </c>
      <c r="D4784" s="48">
        <v>63.718699999999998</v>
      </c>
      <c r="E4784" s="48">
        <v>62.9375</v>
      </c>
      <c r="F4784" s="48">
        <v>63.015597999999997</v>
      </c>
      <c r="G4784" s="49">
        <v>1297900</v>
      </c>
      <c r="H4784" s="48">
        <v>45.097361999999997</v>
      </c>
      <c r="I4784" s="52">
        <f t="shared" si="538"/>
        <v>0.71565395602530024</v>
      </c>
      <c r="J4784" s="52">
        <f t="shared" ca="1" si="539"/>
        <v>1</v>
      </c>
      <c r="K4784" s="48">
        <f t="shared" si="534"/>
        <v>45.53</v>
      </c>
      <c r="L4784" s="48">
        <f t="shared" si="535"/>
        <v>45.6</v>
      </c>
      <c r="M4784" s="48">
        <f t="shared" si="536"/>
        <v>45.04</v>
      </c>
      <c r="N4784" s="48">
        <f t="shared" si="537"/>
        <v>45.1</v>
      </c>
      <c r="O4784" s="49">
        <f t="shared" ca="1" si="540"/>
        <v>1297900</v>
      </c>
    </row>
    <row r="4785" spans="1:15" x14ac:dyDescent="0.25">
      <c r="A4785">
        <v>4770</v>
      </c>
      <c r="B4785" s="93">
        <v>35272</v>
      </c>
      <c r="C4785" s="48">
        <v>63.5625</v>
      </c>
      <c r="D4785" s="48">
        <v>63.8125</v>
      </c>
      <c r="E4785" s="48">
        <v>63.390597999999997</v>
      </c>
      <c r="F4785" s="48">
        <v>63.718699999999998</v>
      </c>
      <c r="G4785" s="49">
        <v>642300</v>
      </c>
      <c r="H4785" s="48">
        <v>45.600540000000002</v>
      </c>
      <c r="I4785" s="52">
        <f t="shared" si="538"/>
        <v>0.71565396029736961</v>
      </c>
      <c r="J4785" s="52">
        <f t="shared" ca="1" si="539"/>
        <v>1</v>
      </c>
      <c r="K4785" s="48">
        <f t="shared" si="534"/>
        <v>45.49</v>
      </c>
      <c r="L4785" s="48">
        <f t="shared" si="535"/>
        <v>45.67</v>
      </c>
      <c r="M4785" s="48">
        <f t="shared" si="536"/>
        <v>45.37</v>
      </c>
      <c r="N4785" s="48">
        <f t="shared" si="537"/>
        <v>45.6</v>
      </c>
      <c r="O4785" s="49">
        <f t="shared" ca="1" si="540"/>
        <v>642300</v>
      </c>
    </row>
    <row r="4786" spans="1:15" x14ac:dyDescent="0.25">
      <c r="A4786">
        <v>4771</v>
      </c>
      <c r="B4786" s="93">
        <v>35271</v>
      </c>
      <c r="C4786" s="48">
        <v>63.4375</v>
      </c>
      <c r="D4786" s="48">
        <v>63.5625</v>
      </c>
      <c r="E4786" s="48">
        <v>63.125</v>
      </c>
      <c r="F4786" s="48">
        <v>63.375</v>
      </c>
      <c r="G4786" s="49">
        <v>1989800</v>
      </c>
      <c r="H4786" s="48">
        <v>45.354568999999998</v>
      </c>
      <c r="I4786" s="52">
        <f t="shared" si="538"/>
        <v>0.71565394871794874</v>
      </c>
      <c r="J4786" s="52">
        <f t="shared" ca="1" si="539"/>
        <v>1</v>
      </c>
      <c r="K4786" s="48">
        <f t="shared" si="534"/>
        <v>45.4</v>
      </c>
      <c r="L4786" s="48">
        <f t="shared" si="535"/>
        <v>45.49</v>
      </c>
      <c r="M4786" s="48">
        <f t="shared" si="536"/>
        <v>45.18</v>
      </c>
      <c r="N4786" s="48">
        <f t="shared" si="537"/>
        <v>45.35</v>
      </c>
      <c r="O4786" s="49">
        <f t="shared" ca="1" si="540"/>
        <v>1989800</v>
      </c>
    </row>
    <row r="4787" spans="1:15" x14ac:dyDescent="0.25">
      <c r="A4787">
        <v>4772</v>
      </c>
      <c r="B4787" s="93">
        <v>35270</v>
      </c>
      <c r="C4787" s="48">
        <v>61.9375</v>
      </c>
      <c r="D4787" s="48">
        <v>63.1875</v>
      </c>
      <c r="E4787" s="48">
        <v>61.625</v>
      </c>
      <c r="F4787" s="48">
        <v>62.8125</v>
      </c>
      <c r="G4787" s="49">
        <v>2463400</v>
      </c>
      <c r="H4787" s="48">
        <v>44.952013999999998</v>
      </c>
      <c r="I4787" s="52">
        <f t="shared" si="538"/>
        <v>0.71565395422885569</v>
      </c>
      <c r="J4787" s="52">
        <f t="shared" ca="1" si="539"/>
        <v>1</v>
      </c>
      <c r="K4787" s="48">
        <f t="shared" si="534"/>
        <v>44.33</v>
      </c>
      <c r="L4787" s="48">
        <f t="shared" si="535"/>
        <v>45.22</v>
      </c>
      <c r="M4787" s="48">
        <f t="shared" si="536"/>
        <v>44.1</v>
      </c>
      <c r="N4787" s="48">
        <f t="shared" si="537"/>
        <v>44.95</v>
      </c>
      <c r="O4787" s="49">
        <f t="shared" ca="1" si="540"/>
        <v>2463400</v>
      </c>
    </row>
    <row r="4788" spans="1:15" x14ac:dyDescent="0.25">
      <c r="A4788">
        <v>4773</v>
      </c>
      <c r="B4788" s="93">
        <v>35269</v>
      </c>
      <c r="C4788" s="48">
        <v>63.593699999999998</v>
      </c>
      <c r="D4788" s="48">
        <v>63.9375</v>
      </c>
      <c r="E4788" s="48">
        <v>62.578097999999997</v>
      </c>
      <c r="F4788" s="48">
        <v>62.6875</v>
      </c>
      <c r="G4788" s="49">
        <v>1479800</v>
      </c>
      <c r="H4788" s="48">
        <v>44.862557000000002</v>
      </c>
      <c r="I4788" s="52">
        <f t="shared" si="538"/>
        <v>0.71565395014955135</v>
      </c>
      <c r="J4788" s="52">
        <f t="shared" ca="1" si="539"/>
        <v>1</v>
      </c>
      <c r="K4788" s="48">
        <f t="shared" si="534"/>
        <v>45.51</v>
      </c>
      <c r="L4788" s="48">
        <f t="shared" si="535"/>
        <v>45.76</v>
      </c>
      <c r="M4788" s="48">
        <f t="shared" si="536"/>
        <v>44.78</v>
      </c>
      <c r="N4788" s="48">
        <f t="shared" si="537"/>
        <v>44.86</v>
      </c>
      <c r="O4788" s="49">
        <f t="shared" ca="1" si="540"/>
        <v>1479800</v>
      </c>
    </row>
    <row r="4789" spans="1:15" x14ac:dyDescent="0.25">
      <c r="A4789">
        <v>4774</v>
      </c>
      <c r="B4789" s="93">
        <v>35268</v>
      </c>
      <c r="C4789" s="48">
        <v>63.531199999999998</v>
      </c>
      <c r="D4789" s="48">
        <v>63.75</v>
      </c>
      <c r="E4789" s="48">
        <v>63.015597999999997</v>
      </c>
      <c r="F4789" s="48">
        <v>63.5</v>
      </c>
      <c r="G4789" s="49">
        <v>519800</v>
      </c>
      <c r="H4789" s="48">
        <v>45.444026000000001</v>
      </c>
      <c r="I4789" s="52">
        <f t="shared" si="538"/>
        <v>0.71565395275590549</v>
      </c>
      <c r="J4789" s="52">
        <f t="shared" ca="1" si="539"/>
        <v>1</v>
      </c>
      <c r="K4789" s="48">
        <f t="shared" si="534"/>
        <v>45.47</v>
      </c>
      <c r="L4789" s="48">
        <f t="shared" si="535"/>
        <v>45.62</v>
      </c>
      <c r="M4789" s="48">
        <f t="shared" si="536"/>
        <v>45.1</v>
      </c>
      <c r="N4789" s="48">
        <f t="shared" si="537"/>
        <v>45.44</v>
      </c>
      <c r="O4789" s="49">
        <f t="shared" ca="1" si="540"/>
        <v>519800</v>
      </c>
    </row>
    <row r="4790" spans="1:15" x14ac:dyDescent="0.25">
      <c r="A4790">
        <v>4775</v>
      </c>
      <c r="B4790" s="93">
        <v>35265</v>
      </c>
      <c r="C4790" s="48">
        <v>64.281197000000006</v>
      </c>
      <c r="D4790" s="48">
        <v>64.375</v>
      </c>
      <c r="E4790" s="48">
        <v>63.625</v>
      </c>
      <c r="F4790" s="48">
        <v>63.968699999999998</v>
      </c>
      <c r="G4790" s="49">
        <v>1216000</v>
      </c>
      <c r="H4790" s="48">
        <v>45.779454000000001</v>
      </c>
      <c r="I4790" s="52">
        <f t="shared" si="538"/>
        <v>0.71565396826885652</v>
      </c>
      <c r="J4790" s="52">
        <f t="shared" ca="1" si="539"/>
        <v>1</v>
      </c>
      <c r="K4790" s="48">
        <f t="shared" si="534"/>
        <v>46</v>
      </c>
      <c r="L4790" s="48">
        <f t="shared" si="535"/>
        <v>46.07</v>
      </c>
      <c r="M4790" s="48">
        <f t="shared" si="536"/>
        <v>45.53</v>
      </c>
      <c r="N4790" s="48">
        <f t="shared" si="537"/>
        <v>45.78</v>
      </c>
      <c r="O4790" s="49">
        <f t="shared" ca="1" si="540"/>
        <v>1216000</v>
      </c>
    </row>
    <row r="4791" spans="1:15" x14ac:dyDescent="0.25">
      <c r="A4791">
        <v>4776</v>
      </c>
      <c r="B4791" s="93">
        <v>35264</v>
      </c>
      <c r="C4791" s="48">
        <v>63.75</v>
      </c>
      <c r="D4791" s="48">
        <v>64.546798999999993</v>
      </c>
      <c r="E4791" s="48">
        <v>63.328097999999997</v>
      </c>
      <c r="F4791" s="48">
        <v>64.4375</v>
      </c>
      <c r="G4791" s="49">
        <v>1432500</v>
      </c>
      <c r="H4791" s="48">
        <v>46.114952000000002</v>
      </c>
      <c r="I4791" s="52">
        <f t="shared" si="538"/>
        <v>0.71565395926285169</v>
      </c>
      <c r="J4791" s="52">
        <f t="shared" ca="1" si="539"/>
        <v>1</v>
      </c>
      <c r="K4791" s="48">
        <f t="shared" si="534"/>
        <v>45.62</v>
      </c>
      <c r="L4791" s="48">
        <f t="shared" si="535"/>
        <v>46.19</v>
      </c>
      <c r="M4791" s="48">
        <f t="shared" si="536"/>
        <v>45.32</v>
      </c>
      <c r="N4791" s="48">
        <f t="shared" si="537"/>
        <v>46.11</v>
      </c>
      <c r="O4791" s="49">
        <f t="shared" ca="1" si="540"/>
        <v>1432500</v>
      </c>
    </row>
    <row r="4792" spans="1:15" x14ac:dyDescent="0.25">
      <c r="A4792">
        <v>4777</v>
      </c>
      <c r="B4792" s="93">
        <v>35263</v>
      </c>
      <c r="C4792" s="48">
        <v>63.75</v>
      </c>
      <c r="D4792" s="48">
        <v>64</v>
      </c>
      <c r="E4792" s="48">
        <v>63</v>
      </c>
      <c r="F4792" s="48">
        <v>63.5625</v>
      </c>
      <c r="G4792" s="49">
        <v>1340500</v>
      </c>
      <c r="H4792" s="48">
        <v>45.488754999999998</v>
      </c>
      <c r="I4792" s="52">
        <f t="shared" si="538"/>
        <v>0.71565396263520153</v>
      </c>
      <c r="J4792" s="52">
        <f t="shared" ca="1" si="539"/>
        <v>1</v>
      </c>
      <c r="K4792" s="48">
        <f t="shared" si="534"/>
        <v>45.62</v>
      </c>
      <c r="L4792" s="48">
        <f t="shared" si="535"/>
        <v>45.8</v>
      </c>
      <c r="M4792" s="48">
        <f t="shared" si="536"/>
        <v>45.09</v>
      </c>
      <c r="N4792" s="48">
        <f t="shared" si="537"/>
        <v>45.49</v>
      </c>
      <c r="O4792" s="49">
        <f t="shared" ca="1" si="540"/>
        <v>1340500</v>
      </c>
    </row>
    <row r="4793" spans="1:15" x14ac:dyDescent="0.25">
      <c r="A4793">
        <v>4778</v>
      </c>
      <c r="B4793" s="93">
        <v>35262</v>
      </c>
      <c r="C4793" s="48">
        <v>62.843699999999998</v>
      </c>
      <c r="D4793" s="48">
        <v>63.5</v>
      </c>
      <c r="E4793" s="48">
        <v>60.375</v>
      </c>
      <c r="F4793" s="48">
        <v>62.8125</v>
      </c>
      <c r="G4793" s="49">
        <v>4141000</v>
      </c>
      <c r="H4793" s="48">
        <v>44.952013999999998</v>
      </c>
      <c r="I4793" s="52">
        <f t="shared" si="538"/>
        <v>0.71565395422885569</v>
      </c>
      <c r="J4793" s="52">
        <f t="shared" ca="1" si="539"/>
        <v>1</v>
      </c>
      <c r="K4793" s="48">
        <f t="shared" si="534"/>
        <v>44.97</v>
      </c>
      <c r="L4793" s="48">
        <f t="shared" si="535"/>
        <v>45.44</v>
      </c>
      <c r="M4793" s="48">
        <f t="shared" si="536"/>
        <v>43.21</v>
      </c>
      <c r="N4793" s="48">
        <f t="shared" si="537"/>
        <v>44.95</v>
      </c>
      <c r="O4793" s="49">
        <f t="shared" ca="1" si="540"/>
        <v>4141000</v>
      </c>
    </row>
    <row r="4794" spans="1:15" x14ac:dyDescent="0.25">
      <c r="A4794">
        <v>4779</v>
      </c>
      <c r="B4794" s="93">
        <v>35261</v>
      </c>
      <c r="C4794" s="48">
        <v>64.718697000000006</v>
      </c>
      <c r="D4794" s="48">
        <v>64.718697000000006</v>
      </c>
      <c r="E4794" s="48">
        <v>62.656199999999998</v>
      </c>
      <c r="F4794" s="48">
        <v>62.656199999999998</v>
      </c>
      <c r="G4794" s="49">
        <v>1951300</v>
      </c>
      <c r="H4794" s="48">
        <v>44.840158000000002</v>
      </c>
      <c r="I4794" s="52">
        <f t="shared" si="538"/>
        <v>0.71565396560914962</v>
      </c>
      <c r="J4794" s="52">
        <f t="shared" ca="1" si="539"/>
        <v>1</v>
      </c>
      <c r="K4794" s="48">
        <f t="shared" si="534"/>
        <v>46.32</v>
      </c>
      <c r="L4794" s="48">
        <f t="shared" si="535"/>
        <v>46.32</v>
      </c>
      <c r="M4794" s="48">
        <f t="shared" si="536"/>
        <v>44.84</v>
      </c>
      <c r="N4794" s="48">
        <f t="shared" si="537"/>
        <v>44.84</v>
      </c>
      <c r="O4794" s="49">
        <f t="shared" ca="1" si="540"/>
        <v>1951300</v>
      </c>
    </row>
    <row r="4795" spans="1:15" x14ac:dyDescent="0.25">
      <c r="A4795">
        <v>4780</v>
      </c>
      <c r="B4795" s="93">
        <v>35258</v>
      </c>
      <c r="C4795" s="48">
        <v>64.625</v>
      </c>
      <c r="D4795" s="48">
        <v>64.906197000000006</v>
      </c>
      <c r="E4795" s="48">
        <v>64.078102000000001</v>
      </c>
      <c r="F4795" s="48">
        <v>64.5625</v>
      </c>
      <c r="G4795" s="49">
        <v>1312000</v>
      </c>
      <c r="H4795" s="48">
        <v>46.204408999999998</v>
      </c>
      <c r="I4795" s="52">
        <f t="shared" si="538"/>
        <v>0.71565396321393993</v>
      </c>
      <c r="J4795" s="52">
        <f t="shared" ca="1" si="539"/>
        <v>1</v>
      </c>
      <c r="K4795" s="48">
        <f t="shared" si="534"/>
        <v>46.25</v>
      </c>
      <c r="L4795" s="48">
        <f t="shared" si="535"/>
        <v>46.45</v>
      </c>
      <c r="M4795" s="48">
        <f t="shared" si="536"/>
        <v>45.86</v>
      </c>
      <c r="N4795" s="48">
        <f t="shared" si="537"/>
        <v>46.2</v>
      </c>
      <c r="O4795" s="49">
        <f t="shared" ca="1" si="540"/>
        <v>1312000</v>
      </c>
    </row>
    <row r="4796" spans="1:15" x14ac:dyDescent="0.25">
      <c r="A4796">
        <v>4781</v>
      </c>
      <c r="B4796" s="93">
        <v>35257</v>
      </c>
      <c r="C4796" s="48">
        <v>65.5625</v>
      </c>
      <c r="D4796" s="48">
        <v>65.6875</v>
      </c>
      <c r="E4796" s="48">
        <v>63.875</v>
      </c>
      <c r="F4796" s="48">
        <v>64.515602000000001</v>
      </c>
      <c r="G4796" s="49">
        <v>1587400</v>
      </c>
      <c r="H4796" s="48">
        <v>46.170845999999997</v>
      </c>
      <c r="I4796" s="52">
        <f t="shared" si="538"/>
        <v>0.71565395917719243</v>
      </c>
      <c r="J4796" s="52">
        <f t="shared" ca="1" si="539"/>
        <v>1</v>
      </c>
      <c r="K4796" s="48">
        <f t="shared" si="534"/>
        <v>46.92</v>
      </c>
      <c r="L4796" s="48">
        <f t="shared" si="535"/>
        <v>47.01</v>
      </c>
      <c r="M4796" s="48">
        <f t="shared" si="536"/>
        <v>45.71</v>
      </c>
      <c r="N4796" s="48">
        <f t="shared" si="537"/>
        <v>46.17</v>
      </c>
      <c r="O4796" s="49">
        <f t="shared" ca="1" si="540"/>
        <v>1587400</v>
      </c>
    </row>
    <row r="4797" spans="1:15" x14ac:dyDescent="0.25">
      <c r="A4797">
        <v>4782</v>
      </c>
      <c r="B4797" s="93">
        <v>35256</v>
      </c>
      <c r="C4797" s="48">
        <v>65.5625</v>
      </c>
      <c r="D4797" s="48">
        <v>65.843697000000006</v>
      </c>
      <c r="E4797" s="48">
        <v>64.921798999999993</v>
      </c>
      <c r="F4797" s="48">
        <v>65.843697000000006</v>
      </c>
      <c r="G4797" s="49">
        <v>1132300</v>
      </c>
      <c r="H4797" s="48">
        <v>47.121302</v>
      </c>
      <c r="I4797" s="52">
        <f t="shared" si="538"/>
        <v>0.71565395242007745</v>
      </c>
      <c r="J4797" s="52">
        <f t="shared" ca="1" si="539"/>
        <v>1</v>
      </c>
      <c r="K4797" s="48">
        <f t="shared" si="534"/>
        <v>46.92</v>
      </c>
      <c r="L4797" s="48">
        <f t="shared" si="535"/>
        <v>47.12</v>
      </c>
      <c r="M4797" s="48">
        <f t="shared" si="536"/>
        <v>46.46</v>
      </c>
      <c r="N4797" s="48">
        <f t="shared" si="537"/>
        <v>47.12</v>
      </c>
      <c r="O4797" s="49">
        <f t="shared" ca="1" si="540"/>
        <v>1132300</v>
      </c>
    </row>
    <row r="4798" spans="1:15" x14ac:dyDescent="0.25">
      <c r="A4798">
        <v>4783</v>
      </c>
      <c r="B4798" s="93">
        <v>35255</v>
      </c>
      <c r="C4798" s="48">
        <v>65.609298999999993</v>
      </c>
      <c r="D4798" s="48">
        <v>65.8125</v>
      </c>
      <c r="E4798" s="48">
        <v>65.375</v>
      </c>
      <c r="F4798" s="48">
        <v>65.578102000000001</v>
      </c>
      <c r="G4798" s="49">
        <v>716300</v>
      </c>
      <c r="H4798" s="48">
        <v>46.931227999999997</v>
      </c>
      <c r="I4798" s="52">
        <f t="shared" si="538"/>
        <v>0.71565395412023358</v>
      </c>
      <c r="J4798" s="52">
        <f t="shared" ca="1" si="539"/>
        <v>1</v>
      </c>
      <c r="K4798" s="48">
        <f t="shared" si="534"/>
        <v>46.95</v>
      </c>
      <c r="L4798" s="48">
        <f t="shared" si="535"/>
        <v>47.1</v>
      </c>
      <c r="M4798" s="48">
        <f t="shared" si="536"/>
        <v>46.79</v>
      </c>
      <c r="N4798" s="48">
        <f t="shared" si="537"/>
        <v>46.93</v>
      </c>
      <c r="O4798" s="49">
        <f t="shared" ca="1" si="540"/>
        <v>716300</v>
      </c>
    </row>
    <row r="4799" spans="1:15" x14ac:dyDescent="0.25">
      <c r="A4799">
        <v>4784</v>
      </c>
      <c r="B4799" s="93">
        <v>35254</v>
      </c>
      <c r="C4799" s="48">
        <v>65.625</v>
      </c>
      <c r="D4799" s="48">
        <v>65.984298999999993</v>
      </c>
      <c r="E4799" s="48">
        <v>65.125</v>
      </c>
      <c r="F4799" s="48">
        <v>65.3125</v>
      </c>
      <c r="G4799" s="49">
        <v>942000</v>
      </c>
      <c r="H4799" s="48">
        <v>46.741149</v>
      </c>
      <c r="I4799" s="52">
        <f t="shared" si="538"/>
        <v>0.71565395598086123</v>
      </c>
      <c r="J4799" s="52">
        <f t="shared" ca="1" si="539"/>
        <v>1</v>
      </c>
      <c r="K4799" s="48">
        <f t="shared" si="534"/>
        <v>46.96</v>
      </c>
      <c r="L4799" s="48">
        <f t="shared" si="535"/>
        <v>47.22</v>
      </c>
      <c r="M4799" s="48">
        <f t="shared" si="536"/>
        <v>46.61</v>
      </c>
      <c r="N4799" s="48">
        <f t="shared" si="537"/>
        <v>46.74</v>
      </c>
      <c r="O4799" s="49">
        <f t="shared" ca="1" si="540"/>
        <v>942000</v>
      </c>
    </row>
    <row r="4800" spans="1:15" x14ac:dyDescent="0.25">
      <c r="A4800">
        <v>4785</v>
      </c>
      <c r="B4800" s="93">
        <v>35251</v>
      </c>
      <c r="C4800" s="48">
        <v>66.125</v>
      </c>
      <c r="D4800" s="48">
        <v>66.4375</v>
      </c>
      <c r="E4800" s="48">
        <v>65.375</v>
      </c>
      <c r="F4800" s="48">
        <v>65.578102000000001</v>
      </c>
      <c r="G4800" s="49">
        <v>842900</v>
      </c>
      <c r="H4800" s="48">
        <v>46.931227999999997</v>
      </c>
      <c r="I4800" s="52">
        <f t="shared" si="538"/>
        <v>0.71565395412023358</v>
      </c>
      <c r="J4800" s="52">
        <f t="shared" ca="1" si="539"/>
        <v>1</v>
      </c>
      <c r="K4800" s="48">
        <f t="shared" si="534"/>
        <v>47.32</v>
      </c>
      <c r="L4800" s="48">
        <f t="shared" si="535"/>
        <v>47.55</v>
      </c>
      <c r="M4800" s="48">
        <f t="shared" si="536"/>
        <v>46.79</v>
      </c>
      <c r="N4800" s="48">
        <f t="shared" si="537"/>
        <v>46.93</v>
      </c>
      <c r="O4800" s="49">
        <f t="shared" ca="1" si="540"/>
        <v>842900</v>
      </c>
    </row>
    <row r="4801" spans="1:15" x14ac:dyDescent="0.25">
      <c r="A4801">
        <v>4786</v>
      </c>
      <c r="B4801" s="93">
        <v>35249</v>
      </c>
      <c r="C4801" s="48">
        <v>67.406197000000006</v>
      </c>
      <c r="D4801" s="48">
        <v>67.5</v>
      </c>
      <c r="E4801" s="48">
        <v>67.0625</v>
      </c>
      <c r="F4801" s="48">
        <v>67.296798999999993</v>
      </c>
      <c r="G4801" s="49">
        <v>308300</v>
      </c>
      <c r="H4801" s="48">
        <v>48.16122</v>
      </c>
      <c r="I4801" s="52">
        <f t="shared" si="538"/>
        <v>0.7156539496031602</v>
      </c>
      <c r="J4801" s="52">
        <f t="shared" ca="1" si="539"/>
        <v>1</v>
      </c>
      <c r="K4801" s="48">
        <f t="shared" si="534"/>
        <v>48.24</v>
      </c>
      <c r="L4801" s="48">
        <f t="shared" si="535"/>
        <v>48.31</v>
      </c>
      <c r="M4801" s="48">
        <f t="shared" si="536"/>
        <v>47.99</v>
      </c>
      <c r="N4801" s="48">
        <f t="shared" si="537"/>
        <v>48.16</v>
      </c>
      <c r="O4801" s="49">
        <f t="shared" ca="1" si="540"/>
        <v>308300</v>
      </c>
    </row>
    <row r="4802" spans="1:15" x14ac:dyDescent="0.25">
      <c r="A4802">
        <v>4787</v>
      </c>
      <c r="B4802" s="93">
        <v>35248</v>
      </c>
      <c r="C4802" s="48">
        <v>67.625</v>
      </c>
      <c r="D4802" s="48">
        <v>67.640602000000001</v>
      </c>
      <c r="E4802" s="48">
        <v>67.328102000000001</v>
      </c>
      <c r="F4802" s="48">
        <v>67.4375</v>
      </c>
      <c r="G4802" s="49">
        <v>389400</v>
      </c>
      <c r="H4802" s="48">
        <v>48.261913999999997</v>
      </c>
      <c r="I4802" s="52">
        <f t="shared" si="538"/>
        <v>0.71565396107506951</v>
      </c>
      <c r="J4802" s="52">
        <f t="shared" ca="1" si="539"/>
        <v>1</v>
      </c>
      <c r="K4802" s="48">
        <f t="shared" si="534"/>
        <v>48.4</v>
      </c>
      <c r="L4802" s="48">
        <f t="shared" si="535"/>
        <v>48.41</v>
      </c>
      <c r="M4802" s="48">
        <f t="shared" si="536"/>
        <v>48.18</v>
      </c>
      <c r="N4802" s="48">
        <f t="shared" si="537"/>
        <v>48.26</v>
      </c>
      <c r="O4802" s="49">
        <f t="shared" ca="1" si="540"/>
        <v>389400</v>
      </c>
    </row>
    <row r="4803" spans="1:15" x14ac:dyDescent="0.25">
      <c r="A4803">
        <v>4788</v>
      </c>
      <c r="B4803" s="93">
        <v>35247</v>
      </c>
      <c r="C4803" s="48">
        <v>67.281197000000006</v>
      </c>
      <c r="D4803" s="48">
        <v>67.703102000000001</v>
      </c>
      <c r="E4803" s="48">
        <v>67.1875</v>
      </c>
      <c r="F4803" s="48">
        <v>67.6875</v>
      </c>
      <c r="G4803" s="49">
        <v>471300</v>
      </c>
      <c r="H4803" s="48">
        <v>48.440826999999999</v>
      </c>
      <c r="I4803" s="52">
        <f t="shared" si="538"/>
        <v>0.7156539538319483</v>
      </c>
      <c r="J4803" s="52">
        <f t="shared" ca="1" si="539"/>
        <v>1</v>
      </c>
      <c r="K4803" s="48">
        <f t="shared" si="534"/>
        <v>48.15</v>
      </c>
      <c r="L4803" s="48">
        <f t="shared" si="535"/>
        <v>48.45</v>
      </c>
      <c r="M4803" s="48">
        <f t="shared" si="536"/>
        <v>48.08</v>
      </c>
      <c r="N4803" s="48">
        <f t="shared" si="537"/>
        <v>48.44</v>
      </c>
      <c r="O4803" s="49">
        <f t="shared" ca="1" si="540"/>
        <v>471300</v>
      </c>
    </row>
    <row r="4804" spans="1:15" x14ac:dyDescent="0.25">
      <c r="A4804">
        <v>4789</v>
      </c>
      <c r="B4804" s="93">
        <v>35244</v>
      </c>
      <c r="C4804" s="48">
        <v>67.156197000000006</v>
      </c>
      <c r="D4804" s="48">
        <v>67.5</v>
      </c>
      <c r="E4804" s="48">
        <v>66.968697000000006</v>
      </c>
      <c r="F4804" s="48">
        <v>67.109298999999993</v>
      </c>
      <c r="G4804" s="49">
        <v>1060800</v>
      </c>
      <c r="H4804" s="48">
        <v>48.027034999999998</v>
      </c>
      <c r="I4804" s="52">
        <f t="shared" si="538"/>
        <v>0.7156539513249871</v>
      </c>
      <c r="J4804" s="52">
        <f t="shared" ca="1" si="539"/>
        <v>1</v>
      </c>
      <c r="K4804" s="48">
        <f t="shared" si="534"/>
        <v>48.06</v>
      </c>
      <c r="L4804" s="48">
        <f t="shared" si="535"/>
        <v>48.31</v>
      </c>
      <c r="M4804" s="48">
        <f t="shared" si="536"/>
        <v>47.93</v>
      </c>
      <c r="N4804" s="48">
        <f t="shared" si="537"/>
        <v>48.03</v>
      </c>
      <c r="O4804" s="49">
        <f t="shared" ca="1" si="540"/>
        <v>1060800</v>
      </c>
    </row>
    <row r="4805" spans="1:15" x14ac:dyDescent="0.25">
      <c r="A4805">
        <v>4790</v>
      </c>
      <c r="B4805" s="93">
        <v>35243</v>
      </c>
      <c r="C4805" s="48">
        <v>66.406197000000006</v>
      </c>
      <c r="D4805" s="48">
        <v>67.046798999999993</v>
      </c>
      <c r="E4805" s="48">
        <v>66.156197000000006</v>
      </c>
      <c r="F4805" s="48">
        <v>66.875</v>
      </c>
      <c r="G4805" s="49">
        <v>1090500</v>
      </c>
      <c r="H4805" s="48">
        <v>47.859358</v>
      </c>
      <c r="I4805" s="52">
        <f t="shared" si="538"/>
        <v>0.71565395140186916</v>
      </c>
      <c r="J4805" s="52">
        <f t="shared" ca="1" si="539"/>
        <v>1</v>
      </c>
      <c r="K4805" s="48">
        <f t="shared" si="534"/>
        <v>47.52</v>
      </c>
      <c r="L4805" s="48">
        <f t="shared" si="535"/>
        <v>47.98</v>
      </c>
      <c r="M4805" s="48">
        <f t="shared" si="536"/>
        <v>47.34</v>
      </c>
      <c r="N4805" s="48">
        <f t="shared" si="537"/>
        <v>47.86</v>
      </c>
      <c r="O4805" s="49">
        <f t="shared" ca="1" si="540"/>
        <v>1090500</v>
      </c>
    </row>
    <row r="4806" spans="1:15" x14ac:dyDescent="0.25">
      <c r="A4806">
        <v>4791</v>
      </c>
      <c r="B4806" s="93">
        <v>35242</v>
      </c>
      <c r="C4806" s="48">
        <v>66.781197000000006</v>
      </c>
      <c r="D4806" s="48">
        <v>66.921798999999993</v>
      </c>
      <c r="E4806" s="48">
        <v>66.390602000000001</v>
      </c>
      <c r="F4806" s="48">
        <v>66.406197000000006</v>
      </c>
      <c r="G4806" s="49">
        <v>838200</v>
      </c>
      <c r="H4806" s="48">
        <v>47.523857</v>
      </c>
      <c r="I4806" s="52">
        <f t="shared" si="538"/>
        <v>0.71565394717604436</v>
      </c>
      <c r="J4806" s="52">
        <f t="shared" ca="1" si="539"/>
        <v>1</v>
      </c>
      <c r="K4806" s="48">
        <f t="shared" si="534"/>
        <v>47.79</v>
      </c>
      <c r="L4806" s="48">
        <f t="shared" si="535"/>
        <v>47.89</v>
      </c>
      <c r="M4806" s="48">
        <f t="shared" si="536"/>
        <v>47.51</v>
      </c>
      <c r="N4806" s="48">
        <f t="shared" si="537"/>
        <v>47.52</v>
      </c>
      <c r="O4806" s="49">
        <f t="shared" ca="1" si="540"/>
        <v>838200</v>
      </c>
    </row>
    <row r="4807" spans="1:15" x14ac:dyDescent="0.25">
      <c r="A4807">
        <v>4792</v>
      </c>
      <c r="B4807" s="93">
        <v>35241</v>
      </c>
      <c r="C4807" s="48">
        <v>67.125</v>
      </c>
      <c r="D4807" s="48">
        <v>67.171798999999993</v>
      </c>
      <c r="E4807" s="48">
        <v>66.781197000000006</v>
      </c>
      <c r="F4807" s="48">
        <v>66.859298999999993</v>
      </c>
      <c r="G4807" s="49">
        <v>454400</v>
      </c>
      <c r="H4807" s="48">
        <v>47.848121999999996</v>
      </c>
      <c r="I4807" s="52">
        <f t="shared" si="538"/>
        <v>0.71565395862137293</v>
      </c>
      <c r="J4807" s="52">
        <f t="shared" ca="1" si="539"/>
        <v>1</v>
      </c>
      <c r="K4807" s="48">
        <f t="shared" si="534"/>
        <v>48.04</v>
      </c>
      <c r="L4807" s="48">
        <f t="shared" si="535"/>
        <v>48.07</v>
      </c>
      <c r="M4807" s="48">
        <f t="shared" si="536"/>
        <v>47.79</v>
      </c>
      <c r="N4807" s="48">
        <f t="shared" si="537"/>
        <v>47.85</v>
      </c>
      <c r="O4807" s="49">
        <f t="shared" ca="1" si="540"/>
        <v>454400</v>
      </c>
    </row>
    <row r="4808" spans="1:15" x14ac:dyDescent="0.25">
      <c r="A4808">
        <v>4793</v>
      </c>
      <c r="B4808" s="93">
        <v>35240</v>
      </c>
      <c r="C4808" s="48">
        <v>66.968697000000006</v>
      </c>
      <c r="D4808" s="48">
        <v>67.218697000000006</v>
      </c>
      <c r="E4808" s="48">
        <v>66.843697000000006</v>
      </c>
      <c r="F4808" s="48">
        <v>66.9375</v>
      </c>
      <c r="G4808" s="49">
        <v>416500</v>
      </c>
      <c r="H4808" s="48">
        <v>47.904086999999997</v>
      </c>
      <c r="I4808" s="52">
        <f t="shared" si="538"/>
        <v>0.71565396078431365</v>
      </c>
      <c r="J4808" s="52">
        <f t="shared" ca="1" si="539"/>
        <v>1</v>
      </c>
      <c r="K4808" s="48">
        <f t="shared" si="534"/>
        <v>47.93</v>
      </c>
      <c r="L4808" s="48">
        <f t="shared" si="535"/>
        <v>48.11</v>
      </c>
      <c r="M4808" s="48">
        <f t="shared" si="536"/>
        <v>47.84</v>
      </c>
      <c r="N4808" s="48">
        <f t="shared" si="537"/>
        <v>47.9</v>
      </c>
      <c r="O4808" s="49">
        <f t="shared" ca="1" si="540"/>
        <v>416500</v>
      </c>
    </row>
    <row r="4809" spans="1:15" x14ac:dyDescent="0.25">
      <c r="A4809">
        <v>4794</v>
      </c>
      <c r="B4809" s="93">
        <v>35237</v>
      </c>
      <c r="C4809" s="48">
        <v>66.5625</v>
      </c>
      <c r="D4809" s="48">
        <v>66.8125</v>
      </c>
      <c r="E4809" s="48">
        <v>66.375</v>
      </c>
      <c r="F4809" s="48">
        <v>66.8125</v>
      </c>
      <c r="G4809" s="49">
        <v>573300</v>
      </c>
      <c r="H4809" s="48">
        <v>47.814630000000001</v>
      </c>
      <c r="I4809" s="52">
        <f t="shared" si="538"/>
        <v>0.71565395696913003</v>
      </c>
      <c r="J4809" s="52">
        <f t="shared" ca="1" si="539"/>
        <v>1</v>
      </c>
      <c r="K4809" s="48">
        <f t="shared" si="534"/>
        <v>47.64</v>
      </c>
      <c r="L4809" s="48">
        <f t="shared" si="535"/>
        <v>47.81</v>
      </c>
      <c r="M4809" s="48">
        <f t="shared" si="536"/>
        <v>47.5</v>
      </c>
      <c r="N4809" s="48">
        <f t="shared" si="537"/>
        <v>47.81</v>
      </c>
      <c r="O4809" s="49">
        <f t="shared" ca="1" si="540"/>
        <v>573300</v>
      </c>
    </row>
    <row r="4810" spans="1:15" x14ac:dyDescent="0.25">
      <c r="A4810">
        <v>4795</v>
      </c>
      <c r="B4810" s="93">
        <v>35236</v>
      </c>
      <c r="C4810" s="48">
        <v>66.703102000000001</v>
      </c>
      <c r="D4810" s="48">
        <v>66.921798999999993</v>
      </c>
      <c r="E4810" s="48">
        <v>66.1875</v>
      </c>
      <c r="F4810" s="48">
        <v>66.593697000000006</v>
      </c>
      <c r="G4810" s="49">
        <v>1234400</v>
      </c>
      <c r="H4810" s="48">
        <v>47.406849999999999</v>
      </c>
      <c r="I4810" s="52">
        <f t="shared" si="538"/>
        <v>0.7118819368145306</v>
      </c>
      <c r="J4810" s="52">
        <f t="shared" ca="1" si="539"/>
        <v>1</v>
      </c>
      <c r="K4810" s="48">
        <f t="shared" si="534"/>
        <v>47.48</v>
      </c>
      <c r="L4810" s="48">
        <f t="shared" si="535"/>
        <v>47.64</v>
      </c>
      <c r="M4810" s="48">
        <f t="shared" si="536"/>
        <v>47.12</v>
      </c>
      <c r="N4810" s="48">
        <f t="shared" si="537"/>
        <v>47.41</v>
      </c>
      <c r="O4810" s="49">
        <f t="shared" ca="1" si="540"/>
        <v>1234400</v>
      </c>
    </row>
    <row r="4811" spans="1:15" x14ac:dyDescent="0.25">
      <c r="A4811">
        <v>4796</v>
      </c>
      <c r="B4811" s="93">
        <v>35235</v>
      </c>
      <c r="C4811" s="48">
        <v>66.656197000000006</v>
      </c>
      <c r="D4811" s="48">
        <v>67</v>
      </c>
      <c r="E4811" s="48">
        <v>66.421798999999993</v>
      </c>
      <c r="F4811" s="48">
        <v>66.640602000000001</v>
      </c>
      <c r="G4811" s="49">
        <v>552100</v>
      </c>
      <c r="H4811" s="48">
        <v>47.440241</v>
      </c>
      <c r="I4811" s="52">
        <f t="shared" si="538"/>
        <v>0.71188193948187917</v>
      </c>
      <c r="J4811" s="52">
        <f t="shared" ca="1" si="539"/>
        <v>1</v>
      </c>
      <c r="K4811" s="48">
        <f t="shared" si="534"/>
        <v>47.45</v>
      </c>
      <c r="L4811" s="48">
        <f t="shared" si="535"/>
        <v>47.7</v>
      </c>
      <c r="M4811" s="48">
        <f t="shared" si="536"/>
        <v>47.28</v>
      </c>
      <c r="N4811" s="48">
        <f t="shared" si="537"/>
        <v>47.44</v>
      </c>
      <c r="O4811" s="49">
        <f t="shared" ca="1" si="540"/>
        <v>552100</v>
      </c>
    </row>
    <row r="4812" spans="1:15" x14ac:dyDescent="0.25">
      <c r="A4812">
        <v>4797</v>
      </c>
      <c r="B4812" s="93">
        <v>35234</v>
      </c>
      <c r="C4812" s="48">
        <v>66.843697000000006</v>
      </c>
      <c r="D4812" s="48">
        <v>67.031197000000006</v>
      </c>
      <c r="E4812" s="48">
        <v>66.328102000000001</v>
      </c>
      <c r="F4812" s="48">
        <v>66.343697000000006</v>
      </c>
      <c r="G4812" s="49">
        <v>718000</v>
      </c>
      <c r="H4812" s="48">
        <v>47.228878999999999</v>
      </c>
      <c r="I4812" s="52">
        <f t="shared" si="538"/>
        <v>0.71188192903992065</v>
      </c>
      <c r="J4812" s="52">
        <f t="shared" ca="1" si="539"/>
        <v>1</v>
      </c>
      <c r="K4812" s="48">
        <f t="shared" si="534"/>
        <v>47.58</v>
      </c>
      <c r="L4812" s="48">
        <f t="shared" si="535"/>
        <v>47.72</v>
      </c>
      <c r="M4812" s="48">
        <f t="shared" si="536"/>
        <v>47.22</v>
      </c>
      <c r="N4812" s="48">
        <f t="shared" si="537"/>
        <v>47.23</v>
      </c>
      <c r="O4812" s="49">
        <f t="shared" ca="1" si="540"/>
        <v>718000</v>
      </c>
    </row>
    <row r="4813" spans="1:15" x14ac:dyDescent="0.25">
      <c r="A4813">
        <v>4798</v>
      </c>
      <c r="B4813" s="93">
        <v>35233</v>
      </c>
      <c r="C4813" s="48">
        <v>66.968697000000006</v>
      </c>
      <c r="D4813" s="48">
        <v>67.218697000000006</v>
      </c>
      <c r="E4813" s="48">
        <v>66.718697000000006</v>
      </c>
      <c r="F4813" s="48">
        <v>66.890602000000001</v>
      </c>
      <c r="G4813" s="49">
        <v>1101000</v>
      </c>
      <c r="H4813" s="48">
        <v>47.618211000000002</v>
      </c>
      <c r="I4813" s="52">
        <f t="shared" si="538"/>
        <v>0.71188193223317087</v>
      </c>
      <c r="J4813" s="52">
        <f t="shared" ca="1" si="539"/>
        <v>1</v>
      </c>
      <c r="K4813" s="48">
        <f t="shared" si="534"/>
        <v>47.67</v>
      </c>
      <c r="L4813" s="48">
        <f t="shared" si="535"/>
        <v>47.85</v>
      </c>
      <c r="M4813" s="48">
        <f t="shared" si="536"/>
        <v>47.5</v>
      </c>
      <c r="N4813" s="48">
        <f t="shared" si="537"/>
        <v>47.62</v>
      </c>
      <c r="O4813" s="49">
        <f t="shared" ca="1" si="540"/>
        <v>1101000</v>
      </c>
    </row>
    <row r="4814" spans="1:15" x14ac:dyDescent="0.25">
      <c r="A4814">
        <v>4799</v>
      </c>
      <c r="B4814" s="93">
        <v>35230</v>
      </c>
      <c r="C4814" s="48">
        <v>67.25</v>
      </c>
      <c r="D4814" s="48">
        <v>67.25</v>
      </c>
      <c r="E4814" s="48">
        <v>66.718697000000006</v>
      </c>
      <c r="F4814" s="48">
        <v>66.9375</v>
      </c>
      <c r="G4814" s="49">
        <v>1468200</v>
      </c>
      <c r="H4814" s="48">
        <v>47.651597000000002</v>
      </c>
      <c r="I4814" s="52">
        <f t="shared" si="538"/>
        <v>0.71188193464052296</v>
      </c>
      <c r="J4814" s="52">
        <f t="shared" ca="1" si="539"/>
        <v>1</v>
      </c>
      <c r="K4814" s="48">
        <f t="shared" si="534"/>
        <v>47.87</v>
      </c>
      <c r="L4814" s="48">
        <f t="shared" si="535"/>
        <v>47.87</v>
      </c>
      <c r="M4814" s="48">
        <f t="shared" si="536"/>
        <v>47.5</v>
      </c>
      <c r="N4814" s="48">
        <f t="shared" si="537"/>
        <v>47.65</v>
      </c>
      <c r="O4814" s="49">
        <f t="shared" ca="1" si="540"/>
        <v>1468200</v>
      </c>
    </row>
    <row r="4815" spans="1:15" x14ac:dyDescent="0.25">
      <c r="A4815">
        <v>4800</v>
      </c>
      <c r="B4815" s="93">
        <v>35229</v>
      </c>
      <c r="C4815" s="48">
        <v>67.375</v>
      </c>
      <c r="D4815" s="48">
        <v>67.468697000000006</v>
      </c>
      <c r="E4815" s="48">
        <v>66.828102000000001</v>
      </c>
      <c r="F4815" s="48">
        <v>67.218697000000006</v>
      </c>
      <c r="G4815" s="49">
        <v>1502000</v>
      </c>
      <c r="H4815" s="48">
        <v>47.851776000000001</v>
      </c>
      <c r="I4815" s="52">
        <f t="shared" si="538"/>
        <v>0.71188193368282637</v>
      </c>
      <c r="J4815" s="52">
        <f t="shared" ca="1" si="539"/>
        <v>1</v>
      </c>
      <c r="K4815" s="48">
        <f t="shared" si="534"/>
        <v>47.96</v>
      </c>
      <c r="L4815" s="48">
        <f t="shared" si="535"/>
        <v>48.03</v>
      </c>
      <c r="M4815" s="48">
        <f t="shared" si="536"/>
        <v>47.57</v>
      </c>
      <c r="N4815" s="48">
        <f t="shared" si="537"/>
        <v>47.85</v>
      </c>
      <c r="O4815" s="49">
        <f t="shared" ca="1" si="540"/>
        <v>1502000</v>
      </c>
    </row>
    <row r="4816" spans="1:15" x14ac:dyDescent="0.25">
      <c r="A4816">
        <v>4801</v>
      </c>
      <c r="B4816" s="93">
        <v>35228</v>
      </c>
      <c r="C4816" s="48">
        <v>67.5625</v>
      </c>
      <c r="D4816" s="48">
        <v>67.734298999999993</v>
      </c>
      <c r="E4816" s="48">
        <v>67.109298999999993</v>
      </c>
      <c r="F4816" s="48">
        <v>67.218697000000006</v>
      </c>
      <c r="G4816" s="49">
        <v>1120600</v>
      </c>
      <c r="H4816" s="48">
        <v>47.851776000000001</v>
      </c>
      <c r="I4816" s="52">
        <f t="shared" si="538"/>
        <v>0.71188193368282637</v>
      </c>
      <c r="J4816" s="52">
        <f t="shared" ca="1" si="539"/>
        <v>1</v>
      </c>
      <c r="K4816" s="48">
        <f t="shared" ref="K4816:K4879" si="541">ROUND($I4816*C4816,2)</f>
        <v>48.1</v>
      </c>
      <c r="L4816" s="48">
        <f t="shared" ref="L4816:L4879" si="542">ROUND($I4816*D4816,2)</f>
        <v>48.22</v>
      </c>
      <c r="M4816" s="48">
        <f t="shared" ref="M4816:M4879" si="543">ROUND($I4816*E4816,2)</f>
        <v>47.77</v>
      </c>
      <c r="N4816" s="48">
        <f t="shared" ref="N4816:N4879" si="544">ROUND($I4816*F4816,2)</f>
        <v>47.85</v>
      </c>
      <c r="O4816" s="49">
        <f t="shared" ca="1" si="540"/>
        <v>1120600</v>
      </c>
    </row>
    <row r="4817" spans="1:15" x14ac:dyDescent="0.25">
      <c r="A4817">
        <v>4802</v>
      </c>
      <c r="B4817" s="93">
        <v>35227</v>
      </c>
      <c r="C4817" s="48">
        <v>67.656197000000006</v>
      </c>
      <c r="D4817" s="48">
        <v>68.031197000000006</v>
      </c>
      <c r="E4817" s="48">
        <v>67.343697000000006</v>
      </c>
      <c r="F4817" s="48">
        <v>67.343697000000006</v>
      </c>
      <c r="G4817" s="49">
        <v>688700</v>
      </c>
      <c r="H4817" s="48">
        <v>47.940761000000002</v>
      </c>
      <c r="I4817" s="52">
        <f t="shared" si="538"/>
        <v>0.71188193009362111</v>
      </c>
      <c r="J4817" s="52">
        <f t="shared" ca="1" si="539"/>
        <v>1</v>
      </c>
      <c r="K4817" s="48">
        <f t="shared" si="541"/>
        <v>48.16</v>
      </c>
      <c r="L4817" s="48">
        <f t="shared" si="542"/>
        <v>48.43</v>
      </c>
      <c r="M4817" s="48">
        <f t="shared" si="543"/>
        <v>47.94</v>
      </c>
      <c r="N4817" s="48">
        <f t="shared" si="544"/>
        <v>47.94</v>
      </c>
      <c r="O4817" s="49">
        <f t="shared" ca="1" si="540"/>
        <v>688700</v>
      </c>
    </row>
    <row r="4818" spans="1:15" x14ac:dyDescent="0.25">
      <c r="A4818">
        <v>4803</v>
      </c>
      <c r="B4818" s="93">
        <v>35226</v>
      </c>
      <c r="C4818" s="48">
        <v>67.531197000000006</v>
      </c>
      <c r="D4818" s="48">
        <v>67.734298999999993</v>
      </c>
      <c r="E4818" s="48">
        <v>67.296798999999993</v>
      </c>
      <c r="F4818" s="48">
        <v>67.406197000000006</v>
      </c>
      <c r="G4818" s="49">
        <v>548800</v>
      </c>
      <c r="H4818" s="48">
        <v>47.985253999999998</v>
      </c>
      <c r="I4818" s="52">
        <f t="shared" ref="I4818:I4881" si="545">H4818/F4818</f>
        <v>0.71188193572172587</v>
      </c>
      <c r="J4818" s="52">
        <f t="shared" ref="J4818:J4881" ca="1" si="546">INDEX(OFFSET($T$15,0,0,$S$13+1,1),MATCH(B4818,OFFSET($Q$15,0,0,$S$13+1,1),-1))</f>
        <v>1</v>
      </c>
      <c r="K4818" s="48">
        <f t="shared" si="541"/>
        <v>48.07</v>
      </c>
      <c r="L4818" s="48">
        <f t="shared" si="542"/>
        <v>48.22</v>
      </c>
      <c r="M4818" s="48">
        <f t="shared" si="543"/>
        <v>47.91</v>
      </c>
      <c r="N4818" s="48">
        <f t="shared" si="544"/>
        <v>47.99</v>
      </c>
      <c r="O4818" s="49">
        <f t="shared" ref="O4818:O4881" ca="1" si="547">G4818*J4818</f>
        <v>548800</v>
      </c>
    </row>
    <row r="4819" spans="1:15" x14ac:dyDescent="0.25">
      <c r="A4819">
        <v>4804</v>
      </c>
      <c r="B4819" s="93">
        <v>35223</v>
      </c>
      <c r="C4819" s="48">
        <v>66.1875</v>
      </c>
      <c r="D4819" s="48">
        <v>67.640602000000001</v>
      </c>
      <c r="E4819" s="48">
        <v>66.1875</v>
      </c>
      <c r="F4819" s="48">
        <v>67.625</v>
      </c>
      <c r="G4819" s="49">
        <v>1422800</v>
      </c>
      <c r="H4819" s="48">
        <v>48.141016</v>
      </c>
      <c r="I4819" s="52">
        <f t="shared" si="545"/>
        <v>0.71188193715341963</v>
      </c>
      <c r="J4819" s="52">
        <f t="shared" ca="1" si="546"/>
        <v>1</v>
      </c>
      <c r="K4819" s="48">
        <f t="shared" si="541"/>
        <v>47.12</v>
      </c>
      <c r="L4819" s="48">
        <f t="shared" si="542"/>
        <v>48.15</v>
      </c>
      <c r="M4819" s="48">
        <f t="shared" si="543"/>
        <v>47.12</v>
      </c>
      <c r="N4819" s="48">
        <f t="shared" si="544"/>
        <v>48.14</v>
      </c>
      <c r="O4819" s="49">
        <f t="shared" ca="1" si="547"/>
        <v>1422800</v>
      </c>
    </row>
    <row r="4820" spans="1:15" x14ac:dyDescent="0.25">
      <c r="A4820">
        <v>4805</v>
      </c>
      <c r="B4820" s="93">
        <v>35222</v>
      </c>
      <c r="C4820" s="48">
        <v>68.5</v>
      </c>
      <c r="D4820" s="48">
        <v>68.5</v>
      </c>
      <c r="E4820" s="48">
        <v>67.5</v>
      </c>
      <c r="F4820" s="48">
        <v>67.625</v>
      </c>
      <c r="G4820" s="49">
        <v>523300</v>
      </c>
      <c r="H4820" s="48">
        <v>48.141016</v>
      </c>
      <c r="I4820" s="52">
        <f t="shared" si="545"/>
        <v>0.71188193715341963</v>
      </c>
      <c r="J4820" s="52">
        <f t="shared" ca="1" si="546"/>
        <v>1</v>
      </c>
      <c r="K4820" s="48">
        <f t="shared" si="541"/>
        <v>48.76</v>
      </c>
      <c r="L4820" s="48">
        <f t="shared" si="542"/>
        <v>48.76</v>
      </c>
      <c r="M4820" s="48">
        <f t="shared" si="543"/>
        <v>48.05</v>
      </c>
      <c r="N4820" s="48">
        <f t="shared" si="544"/>
        <v>48.14</v>
      </c>
      <c r="O4820" s="49">
        <f t="shared" ca="1" si="547"/>
        <v>523300</v>
      </c>
    </row>
    <row r="4821" spans="1:15" x14ac:dyDescent="0.25">
      <c r="A4821">
        <v>4806</v>
      </c>
      <c r="B4821" s="93">
        <v>35221</v>
      </c>
      <c r="C4821" s="48">
        <v>67.5625</v>
      </c>
      <c r="D4821" s="48">
        <v>68.203102000000001</v>
      </c>
      <c r="E4821" s="48">
        <v>67.421798999999993</v>
      </c>
      <c r="F4821" s="48">
        <v>68.125</v>
      </c>
      <c r="G4821" s="49">
        <v>428000</v>
      </c>
      <c r="H4821" s="48">
        <v>48.496957000000002</v>
      </c>
      <c r="I4821" s="52">
        <f t="shared" si="545"/>
        <v>0.71188193761467888</v>
      </c>
      <c r="J4821" s="52">
        <f t="shared" ca="1" si="546"/>
        <v>1</v>
      </c>
      <c r="K4821" s="48">
        <f t="shared" si="541"/>
        <v>48.1</v>
      </c>
      <c r="L4821" s="48">
        <f t="shared" si="542"/>
        <v>48.55</v>
      </c>
      <c r="M4821" s="48">
        <f t="shared" si="543"/>
        <v>48</v>
      </c>
      <c r="N4821" s="48">
        <f t="shared" si="544"/>
        <v>48.5</v>
      </c>
      <c r="O4821" s="49">
        <f t="shared" ca="1" si="547"/>
        <v>428000</v>
      </c>
    </row>
    <row r="4822" spans="1:15" x14ac:dyDescent="0.25">
      <c r="A4822">
        <v>4807</v>
      </c>
      <c r="B4822" s="93">
        <v>35220</v>
      </c>
      <c r="C4822" s="48">
        <v>67.375</v>
      </c>
      <c r="D4822" s="48">
        <v>67.593697000000006</v>
      </c>
      <c r="E4822" s="48">
        <v>67.25</v>
      </c>
      <c r="F4822" s="48">
        <v>67.531197000000006</v>
      </c>
      <c r="G4822" s="49">
        <v>627100</v>
      </c>
      <c r="H4822" s="48">
        <v>48.074238999999999</v>
      </c>
      <c r="I4822" s="52">
        <f t="shared" si="545"/>
        <v>0.71188193213871209</v>
      </c>
      <c r="J4822" s="52">
        <f t="shared" ca="1" si="546"/>
        <v>1</v>
      </c>
      <c r="K4822" s="48">
        <f t="shared" si="541"/>
        <v>47.96</v>
      </c>
      <c r="L4822" s="48">
        <f t="shared" si="542"/>
        <v>48.12</v>
      </c>
      <c r="M4822" s="48">
        <f t="shared" si="543"/>
        <v>47.87</v>
      </c>
      <c r="N4822" s="48">
        <f t="shared" si="544"/>
        <v>48.07</v>
      </c>
      <c r="O4822" s="49">
        <f t="shared" ca="1" si="547"/>
        <v>627100</v>
      </c>
    </row>
    <row r="4823" spans="1:15" x14ac:dyDescent="0.25">
      <c r="A4823">
        <v>4808</v>
      </c>
      <c r="B4823" s="93">
        <v>35219</v>
      </c>
      <c r="C4823" s="48">
        <v>66.890602000000001</v>
      </c>
      <c r="D4823" s="48">
        <v>67.109298999999993</v>
      </c>
      <c r="E4823" s="48">
        <v>66.703102000000001</v>
      </c>
      <c r="F4823" s="48">
        <v>67.0625</v>
      </c>
      <c r="G4823" s="49">
        <v>503100</v>
      </c>
      <c r="H4823" s="48">
        <v>47.740582000000003</v>
      </c>
      <c r="I4823" s="52">
        <f t="shared" si="545"/>
        <v>0.71188193103448283</v>
      </c>
      <c r="J4823" s="52">
        <f t="shared" ca="1" si="546"/>
        <v>1</v>
      </c>
      <c r="K4823" s="48">
        <f t="shared" si="541"/>
        <v>47.62</v>
      </c>
      <c r="L4823" s="48">
        <f t="shared" si="542"/>
        <v>47.77</v>
      </c>
      <c r="M4823" s="48">
        <f t="shared" si="543"/>
        <v>47.48</v>
      </c>
      <c r="N4823" s="48">
        <f t="shared" si="544"/>
        <v>47.74</v>
      </c>
      <c r="O4823" s="49">
        <f t="shared" ca="1" si="547"/>
        <v>503100</v>
      </c>
    </row>
    <row r="4824" spans="1:15" x14ac:dyDescent="0.25">
      <c r="A4824">
        <v>4809</v>
      </c>
      <c r="B4824" s="93">
        <v>35216</v>
      </c>
      <c r="C4824" s="48">
        <v>67.359298999999993</v>
      </c>
      <c r="D4824" s="48">
        <v>67.640602000000001</v>
      </c>
      <c r="E4824" s="48">
        <v>66.875</v>
      </c>
      <c r="F4824" s="48">
        <v>66.875</v>
      </c>
      <c r="G4824" s="49">
        <v>923500</v>
      </c>
      <c r="H4824" s="48">
        <v>47.607104</v>
      </c>
      <c r="I4824" s="52">
        <f t="shared" si="545"/>
        <v>0.71188192897196256</v>
      </c>
      <c r="J4824" s="52">
        <f t="shared" ca="1" si="546"/>
        <v>1</v>
      </c>
      <c r="K4824" s="48">
        <f t="shared" si="541"/>
        <v>47.95</v>
      </c>
      <c r="L4824" s="48">
        <f t="shared" si="542"/>
        <v>48.15</v>
      </c>
      <c r="M4824" s="48">
        <f t="shared" si="543"/>
        <v>47.61</v>
      </c>
      <c r="N4824" s="48">
        <f t="shared" si="544"/>
        <v>47.61</v>
      </c>
      <c r="O4824" s="49">
        <f t="shared" ca="1" si="547"/>
        <v>923500</v>
      </c>
    </row>
    <row r="4825" spans="1:15" x14ac:dyDescent="0.25">
      <c r="A4825">
        <v>4810</v>
      </c>
      <c r="B4825" s="93">
        <v>35215</v>
      </c>
      <c r="C4825" s="48">
        <v>66.9375</v>
      </c>
      <c r="D4825" s="48">
        <v>67.718697000000006</v>
      </c>
      <c r="E4825" s="48">
        <v>66.75</v>
      </c>
      <c r="F4825" s="48">
        <v>67.375</v>
      </c>
      <c r="G4825" s="49">
        <v>895800</v>
      </c>
      <c r="H4825" s="48">
        <v>47.963045000000001</v>
      </c>
      <c r="I4825" s="52">
        <f t="shared" si="545"/>
        <v>0.71188192949907236</v>
      </c>
      <c r="J4825" s="52">
        <f t="shared" ca="1" si="546"/>
        <v>1</v>
      </c>
      <c r="K4825" s="48">
        <f t="shared" si="541"/>
        <v>47.65</v>
      </c>
      <c r="L4825" s="48">
        <f t="shared" si="542"/>
        <v>48.21</v>
      </c>
      <c r="M4825" s="48">
        <f t="shared" si="543"/>
        <v>47.52</v>
      </c>
      <c r="N4825" s="48">
        <f t="shared" si="544"/>
        <v>47.96</v>
      </c>
      <c r="O4825" s="49">
        <f t="shared" ca="1" si="547"/>
        <v>895800</v>
      </c>
    </row>
    <row r="4826" spans="1:15" x14ac:dyDescent="0.25">
      <c r="A4826">
        <v>4811</v>
      </c>
      <c r="B4826" s="93">
        <v>35214</v>
      </c>
      <c r="C4826" s="48">
        <v>67.625</v>
      </c>
      <c r="D4826" s="48">
        <v>67.6875</v>
      </c>
      <c r="E4826" s="48">
        <v>66.8125</v>
      </c>
      <c r="F4826" s="48">
        <v>67.031197000000006</v>
      </c>
      <c r="G4826" s="49">
        <v>649600</v>
      </c>
      <c r="H4826" s="48">
        <v>47.718297999999997</v>
      </c>
      <c r="I4826" s="52">
        <f t="shared" si="545"/>
        <v>0.71188193163252023</v>
      </c>
      <c r="J4826" s="52">
        <f t="shared" ca="1" si="546"/>
        <v>1</v>
      </c>
      <c r="K4826" s="48">
        <f t="shared" si="541"/>
        <v>48.14</v>
      </c>
      <c r="L4826" s="48">
        <f t="shared" si="542"/>
        <v>48.19</v>
      </c>
      <c r="M4826" s="48">
        <f t="shared" si="543"/>
        <v>47.56</v>
      </c>
      <c r="N4826" s="48">
        <f t="shared" si="544"/>
        <v>47.72</v>
      </c>
      <c r="O4826" s="49">
        <f t="shared" ca="1" si="547"/>
        <v>649600</v>
      </c>
    </row>
    <row r="4827" spans="1:15" x14ac:dyDescent="0.25">
      <c r="A4827">
        <v>4812</v>
      </c>
      <c r="B4827" s="93">
        <v>35213</v>
      </c>
      <c r="C4827" s="48">
        <v>68.375</v>
      </c>
      <c r="D4827" s="48">
        <v>68.375</v>
      </c>
      <c r="E4827" s="48">
        <v>67.3125</v>
      </c>
      <c r="F4827" s="48">
        <v>67.484298999999993</v>
      </c>
      <c r="G4827" s="49">
        <v>456400</v>
      </c>
      <c r="H4827" s="48">
        <v>48.040852999999998</v>
      </c>
      <c r="I4827" s="52">
        <f t="shared" si="545"/>
        <v>0.71188192975080034</v>
      </c>
      <c r="J4827" s="52">
        <f t="shared" ca="1" si="546"/>
        <v>1</v>
      </c>
      <c r="K4827" s="48">
        <f t="shared" si="541"/>
        <v>48.67</v>
      </c>
      <c r="L4827" s="48">
        <f t="shared" si="542"/>
        <v>48.67</v>
      </c>
      <c r="M4827" s="48">
        <f t="shared" si="543"/>
        <v>47.92</v>
      </c>
      <c r="N4827" s="48">
        <f t="shared" si="544"/>
        <v>48.04</v>
      </c>
      <c r="O4827" s="49">
        <f t="shared" ca="1" si="547"/>
        <v>456400</v>
      </c>
    </row>
    <row r="4828" spans="1:15" x14ac:dyDescent="0.25">
      <c r="A4828">
        <v>4813</v>
      </c>
      <c r="B4828" s="93">
        <v>35209</v>
      </c>
      <c r="C4828" s="48">
        <v>67.968697000000006</v>
      </c>
      <c r="D4828" s="48">
        <v>68.328102000000001</v>
      </c>
      <c r="E4828" s="48">
        <v>67.9375</v>
      </c>
      <c r="F4828" s="48">
        <v>68.171798999999993</v>
      </c>
      <c r="G4828" s="49">
        <v>659100</v>
      </c>
      <c r="H4828" s="48">
        <v>48.530271999999997</v>
      </c>
      <c r="I4828" s="52">
        <f t="shared" si="545"/>
        <v>0.71188193229285324</v>
      </c>
      <c r="J4828" s="52">
        <f t="shared" ca="1" si="546"/>
        <v>1</v>
      </c>
      <c r="K4828" s="48">
        <f t="shared" si="541"/>
        <v>48.39</v>
      </c>
      <c r="L4828" s="48">
        <f t="shared" si="542"/>
        <v>48.64</v>
      </c>
      <c r="M4828" s="48">
        <f t="shared" si="543"/>
        <v>48.36</v>
      </c>
      <c r="N4828" s="48">
        <f t="shared" si="544"/>
        <v>48.53</v>
      </c>
      <c r="O4828" s="49">
        <f t="shared" ca="1" si="547"/>
        <v>659100</v>
      </c>
    </row>
    <row r="4829" spans="1:15" x14ac:dyDescent="0.25">
      <c r="A4829">
        <v>4814</v>
      </c>
      <c r="B4829" s="93">
        <v>35208</v>
      </c>
      <c r="C4829" s="48">
        <v>68.281197000000006</v>
      </c>
      <c r="D4829" s="48">
        <v>68.4375</v>
      </c>
      <c r="E4829" s="48">
        <v>67.531197000000006</v>
      </c>
      <c r="F4829" s="48">
        <v>67.906197000000006</v>
      </c>
      <c r="G4829" s="49">
        <v>967900</v>
      </c>
      <c r="H4829" s="48">
        <v>48.341194999999999</v>
      </c>
      <c r="I4829" s="52">
        <f t="shared" si="545"/>
        <v>0.71188193619501317</v>
      </c>
      <c r="J4829" s="52">
        <f t="shared" ca="1" si="546"/>
        <v>1</v>
      </c>
      <c r="K4829" s="48">
        <f t="shared" si="541"/>
        <v>48.61</v>
      </c>
      <c r="L4829" s="48">
        <f t="shared" si="542"/>
        <v>48.72</v>
      </c>
      <c r="M4829" s="48">
        <f t="shared" si="543"/>
        <v>48.07</v>
      </c>
      <c r="N4829" s="48">
        <f t="shared" si="544"/>
        <v>48.34</v>
      </c>
      <c r="O4829" s="49">
        <f t="shared" ca="1" si="547"/>
        <v>967900</v>
      </c>
    </row>
    <row r="4830" spans="1:15" x14ac:dyDescent="0.25">
      <c r="A4830">
        <v>4815</v>
      </c>
      <c r="B4830" s="93">
        <v>35207</v>
      </c>
      <c r="C4830" s="48">
        <v>67.625</v>
      </c>
      <c r="D4830" s="48">
        <v>68.1875</v>
      </c>
      <c r="E4830" s="48">
        <v>67.390602000000001</v>
      </c>
      <c r="F4830" s="48">
        <v>68.1875</v>
      </c>
      <c r="G4830" s="49">
        <v>1218100</v>
      </c>
      <c r="H4830" s="48">
        <v>48.541449</v>
      </c>
      <c r="I4830" s="52">
        <f t="shared" si="545"/>
        <v>0.71188192850595788</v>
      </c>
      <c r="J4830" s="52">
        <f t="shared" ca="1" si="546"/>
        <v>1</v>
      </c>
      <c r="K4830" s="48">
        <f t="shared" si="541"/>
        <v>48.14</v>
      </c>
      <c r="L4830" s="48">
        <f t="shared" si="542"/>
        <v>48.54</v>
      </c>
      <c r="M4830" s="48">
        <f t="shared" si="543"/>
        <v>47.97</v>
      </c>
      <c r="N4830" s="48">
        <f t="shared" si="544"/>
        <v>48.54</v>
      </c>
      <c r="O4830" s="49">
        <f t="shared" ca="1" si="547"/>
        <v>1218100</v>
      </c>
    </row>
    <row r="4831" spans="1:15" x14ac:dyDescent="0.25">
      <c r="A4831">
        <v>4816</v>
      </c>
      <c r="B4831" s="93">
        <v>35206</v>
      </c>
      <c r="C4831" s="48">
        <v>67.75</v>
      </c>
      <c r="D4831" s="48">
        <v>67.875</v>
      </c>
      <c r="E4831" s="48">
        <v>67.5</v>
      </c>
      <c r="F4831" s="48">
        <v>67.546798999999993</v>
      </c>
      <c r="G4831" s="49">
        <v>352700</v>
      </c>
      <c r="H4831" s="48">
        <v>48.085346000000001</v>
      </c>
      <c r="I4831" s="52">
        <f t="shared" si="545"/>
        <v>0.71188193536750732</v>
      </c>
      <c r="J4831" s="52">
        <f t="shared" ca="1" si="546"/>
        <v>1</v>
      </c>
      <c r="K4831" s="48">
        <f t="shared" si="541"/>
        <v>48.23</v>
      </c>
      <c r="L4831" s="48">
        <f t="shared" si="542"/>
        <v>48.32</v>
      </c>
      <c r="M4831" s="48">
        <f t="shared" si="543"/>
        <v>48.05</v>
      </c>
      <c r="N4831" s="48">
        <f t="shared" si="544"/>
        <v>48.09</v>
      </c>
      <c r="O4831" s="49">
        <f t="shared" ca="1" si="547"/>
        <v>352700</v>
      </c>
    </row>
    <row r="4832" spans="1:15" x14ac:dyDescent="0.25">
      <c r="A4832">
        <v>4817</v>
      </c>
      <c r="B4832" s="93">
        <v>35205</v>
      </c>
      <c r="C4832" s="48">
        <v>67.656197000000006</v>
      </c>
      <c r="D4832" s="48">
        <v>67.75</v>
      </c>
      <c r="E4832" s="48">
        <v>66.984298999999993</v>
      </c>
      <c r="F4832" s="48">
        <v>67.640602000000001</v>
      </c>
      <c r="G4832" s="49">
        <v>788500</v>
      </c>
      <c r="H4832" s="48">
        <v>48.152123000000003</v>
      </c>
      <c r="I4832" s="52">
        <f t="shared" si="545"/>
        <v>0.71188194037658037</v>
      </c>
      <c r="J4832" s="52">
        <f t="shared" ca="1" si="546"/>
        <v>1</v>
      </c>
      <c r="K4832" s="48">
        <f t="shared" si="541"/>
        <v>48.16</v>
      </c>
      <c r="L4832" s="48">
        <f t="shared" si="542"/>
        <v>48.23</v>
      </c>
      <c r="M4832" s="48">
        <f t="shared" si="543"/>
        <v>47.68</v>
      </c>
      <c r="N4832" s="48">
        <f t="shared" si="544"/>
        <v>48.15</v>
      </c>
      <c r="O4832" s="49">
        <f t="shared" ca="1" si="547"/>
        <v>788500</v>
      </c>
    </row>
    <row r="4833" spans="1:15" x14ac:dyDescent="0.25">
      <c r="A4833">
        <v>4818</v>
      </c>
      <c r="B4833" s="93">
        <v>35202</v>
      </c>
      <c r="C4833" s="48">
        <v>67</v>
      </c>
      <c r="D4833" s="48">
        <v>67.296798999999993</v>
      </c>
      <c r="E4833" s="48">
        <v>67</v>
      </c>
      <c r="F4833" s="48">
        <v>67.1875</v>
      </c>
      <c r="G4833" s="49">
        <v>427700</v>
      </c>
      <c r="H4833" s="48">
        <v>47.829568000000002</v>
      </c>
      <c r="I4833" s="52">
        <f t="shared" si="545"/>
        <v>0.71188194232558144</v>
      </c>
      <c r="J4833" s="52">
        <f t="shared" ca="1" si="546"/>
        <v>1</v>
      </c>
      <c r="K4833" s="48">
        <f t="shared" si="541"/>
        <v>47.7</v>
      </c>
      <c r="L4833" s="48">
        <f t="shared" si="542"/>
        <v>47.91</v>
      </c>
      <c r="M4833" s="48">
        <f t="shared" si="543"/>
        <v>47.7</v>
      </c>
      <c r="N4833" s="48">
        <f t="shared" si="544"/>
        <v>47.83</v>
      </c>
      <c r="O4833" s="49">
        <f t="shared" ca="1" si="547"/>
        <v>427700</v>
      </c>
    </row>
    <row r="4834" spans="1:15" x14ac:dyDescent="0.25">
      <c r="A4834">
        <v>4819</v>
      </c>
      <c r="B4834" s="93">
        <v>35201</v>
      </c>
      <c r="C4834" s="48">
        <v>66.3125</v>
      </c>
      <c r="D4834" s="48">
        <v>66.9375</v>
      </c>
      <c r="E4834" s="48">
        <v>66.281197000000006</v>
      </c>
      <c r="F4834" s="48">
        <v>66.828102000000001</v>
      </c>
      <c r="G4834" s="49">
        <v>514400</v>
      </c>
      <c r="H4834" s="48">
        <v>47.573718999999997</v>
      </c>
      <c r="I4834" s="52">
        <f t="shared" si="545"/>
        <v>0.71188194152214579</v>
      </c>
      <c r="J4834" s="52">
        <f t="shared" ca="1" si="546"/>
        <v>1</v>
      </c>
      <c r="K4834" s="48">
        <f t="shared" si="541"/>
        <v>47.21</v>
      </c>
      <c r="L4834" s="48">
        <f t="shared" si="542"/>
        <v>47.65</v>
      </c>
      <c r="M4834" s="48">
        <f t="shared" si="543"/>
        <v>47.18</v>
      </c>
      <c r="N4834" s="48">
        <f t="shared" si="544"/>
        <v>47.57</v>
      </c>
      <c r="O4834" s="49">
        <f t="shared" ca="1" si="547"/>
        <v>514400</v>
      </c>
    </row>
    <row r="4835" spans="1:15" x14ac:dyDescent="0.25">
      <c r="A4835">
        <v>4820</v>
      </c>
      <c r="B4835" s="93">
        <v>35200</v>
      </c>
      <c r="C4835" s="48">
        <v>66.781197000000006</v>
      </c>
      <c r="D4835" s="48">
        <v>67.3125</v>
      </c>
      <c r="E4835" s="48">
        <v>66.640602000000001</v>
      </c>
      <c r="F4835" s="48">
        <v>66.6875</v>
      </c>
      <c r="G4835" s="49">
        <v>466100</v>
      </c>
      <c r="H4835" s="48">
        <v>47.473627</v>
      </c>
      <c r="I4835" s="52">
        <f t="shared" si="545"/>
        <v>0.71188194189315834</v>
      </c>
      <c r="J4835" s="52">
        <f t="shared" ca="1" si="546"/>
        <v>1</v>
      </c>
      <c r="K4835" s="48">
        <f t="shared" si="541"/>
        <v>47.54</v>
      </c>
      <c r="L4835" s="48">
        <f t="shared" si="542"/>
        <v>47.92</v>
      </c>
      <c r="M4835" s="48">
        <f t="shared" si="543"/>
        <v>47.44</v>
      </c>
      <c r="N4835" s="48">
        <f t="shared" si="544"/>
        <v>47.47</v>
      </c>
      <c r="O4835" s="49">
        <f t="shared" ca="1" si="547"/>
        <v>466100</v>
      </c>
    </row>
    <row r="4836" spans="1:15" x14ac:dyDescent="0.25">
      <c r="A4836">
        <v>4821</v>
      </c>
      <c r="B4836" s="93">
        <v>35199</v>
      </c>
      <c r="C4836" s="48">
        <v>66.625</v>
      </c>
      <c r="D4836" s="48">
        <v>66.9375</v>
      </c>
      <c r="E4836" s="48">
        <v>66.5625</v>
      </c>
      <c r="F4836" s="48">
        <v>66.765602000000001</v>
      </c>
      <c r="G4836" s="49">
        <v>632300</v>
      </c>
      <c r="H4836" s="48">
        <v>47.529226000000001</v>
      </c>
      <c r="I4836" s="52">
        <f t="shared" si="545"/>
        <v>0.71188193585073944</v>
      </c>
      <c r="J4836" s="52">
        <f t="shared" ca="1" si="546"/>
        <v>1</v>
      </c>
      <c r="K4836" s="48">
        <f t="shared" si="541"/>
        <v>47.43</v>
      </c>
      <c r="L4836" s="48">
        <f t="shared" si="542"/>
        <v>47.65</v>
      </c>
      <c r="M4836" s="48">
        <f t="shared" si="543"/>
        <v>47.38</v>
      </c>
      <c r="N4836" s="48">
        <f t="shared" si="544"/>
        <v>47.53</v>
      </c>
      <c r="O4836" s="49">
        <f t="shared" ca="1" si="547"/>
        <v>632300</v>
      </c>
    </row>
    <row r="4837" spans="1:15" x14ac:dyDescent="0.25">
      <c r="A4837">
        <v>4822</v>
      </c>
      <c r="B4837" s="93">
        <v>35198</v>
      </c>
      <c r="C4837" s="48">
        <v>65.531197000000006</v>
      </c>
      <c r="D4837" s="48">
        <v>66.640602000000001</v>
      </c>
      <c r="E4837" s="48">
        <v>65.468697000000006</v>
      </c>
      <c r="F4837" s="48">
        <v>66.359298999999993</v>
      </c>
      <c r="G4837" s="49">
        <v>867500</v>
      </c>
      <c r="H4837" s="48">
        <v>47.239986000000002</v>
      </c>
      <c r="I4837" s="52">
        <f t="shared" si="545"/>
        <v>0.71188193232722374</v>
      </c>
      <c r="J4837" s="52">
        <f t="shared" ca="1" si="546"/>
        <v>1</v>
      </c>
      <c r="K4837" s="48">
        <f t="shared" si="541"/>
        <v>46.65</v>
      </c>
      <c r="L4837" s="48">
        <f t="shared" si="542"/>
        <v>47.44</v>
      </c>
      <c r="M4837" s="48">
        <f t="shared" si="543"/>
        <v>46.61</v>
      </c>
      <c r="N4837" s="48">
        <f t="shared" si="544"/>
        <v>47.24</v>
      </c>
      <c r="O4837" s="49">
        <f t="shared" ca="1" si="547"/>
        <v>867500</v>
      </c>
    </row>
    <row r="4838" spans="1:15" x14ac:dyDescent="0.25">
      <c r="A4838">
        <v>4823</v>
      </c>
      <c r="B4838" s="93">
        <v>35195</v>
      </c>
      <c r="C4838" s="48">
        <v>65.375</v>
      </c>
      <c r="D4838" s="48">
        <v>65.593697000000006</v>
      </c>
      <c r="E4838" s="48">
        <v>65.0625</v>
      </c>
      <c r="F4838" s="48">
        <v>65.375</v>
      </c>
      <c r="G4838" s="49">
        <v>925100</v>
      </c>
      <c r="H4838" s="48">
        <v>46.539282</v>
      </c>
      <c r="I4838" s="52">
        <f t="shared" si="545"/>
        <v>0.71188194263862337</v>
      </c>
      <c r="J4838" s="52">
        <f t="shared" ca="1" si="546"/>
        <v>1</v>
      </c>
      <c r="K4838" s="48">
        <f t="shared" si="541"/>
        <v>46.54</v>
      </c>
      <c r="L4838" s="48">
        <f t="shared" si="542"/>
        <v>46.69</v>
      </c>
      <c r="M4838" s="48">
        <f t="shared" si="543"/>
        <v>46.32</v>
      </c>
      <c r="N4838" s="48">
        <f t="shared" si="544"/>
        <v>46.54</v>
      </c>
      <c r="O4838" s="49">
        <f t="shared" ca="1" si="547"/>
        <v>925100</v>
      </c>
    </row>
    <row r="4839" spans="1:15" x14ac:dyDescent="0.25">
      <c r="A4839">
        <v>4824</v>
      </c>
      <c r="B4839" s="93">
        <v>35194</v>
      </c>
      <c r="C4839" s="48">
        <v>64.5625</v>
      </c>
      <c r="D4839" s="48">
        <v>65.0625</v>
      </c>
      <c r="E4839" s="48">
        <v>64.5</v>
      </c>
      <c r="F4839" s="48">
        <v>64.734298999999993</v>
      </c>
      <c r="G4839" s="49">
        <v>593400</v>
      </c>
      <c r="H4839" s="48">
        <v>46.083177999999997</v>
      </c>
      <c r="I4839" s="52">
        <f t="shared" si="545"/>
        <v>0.7118819344904006</v>
      </c>
      <c r="J4839" s="52">
        <f t="shared" ca="1" si="546"/>
        <v>1</v>
      </c>
      <c r="K4839" s="48">
        <f t="shared" si="541"/>
        <v>45.96</v>
      </c>
      <c r="L4839" s="48">
        <f t="shared" si="542"/>
        <v>46.32</v>
      </c>
      <c r="M4839" s="48">
        <f t="shared" si="543"/>
        <v>45.92</v>
      </c>
      <c r="N4839" s="48">
        <f t="shared" si="544"/>
        <v>46.08</v>
      </c>
      <c r="O4839" s="49">
        <f t="shared" ca="1" si="547"/>
        <v>593400</v>
      </c>
    </row>
    <row r="4840" spans="1:15" x14ac:dyDescent="0.25">
      <c r="A4840">
        <v>4825</v>
      </c>
      <c r="B4840" s="93">
        <v>35193</v>
      </c>
      <c r="C4840" s="48">
        <v>63.671799</v>
      </c>
      <c r="D4840" s="48">
        <v>64.781197000000006</v>
      </c>
      <c r="E4840" s="48">
        <v>63.078097999999997</v>
      </c>
      <c r="F4840" s="48">
        <v>64.781197000000006</v>
      </c>
      <c r="G4840" s="49">
        <v>1694700</v>
      </c>
      <c r="H4840" s="48">
        <v>46.116563999999997</v>
      </c>
      <c r="I4840" s="52">
        <f t="shared" si="545"/>
        <v>0.71188193697624935</v>
      </c>
      <c r="J4840" s="52">
        <f t="shared" ca="1" si="546"/>
        <v>1</v>
      </c>
      <c r="K4840" s="48">
        <f t="shared" si="541"/>
        <v>45.33</v>
      </c>
      <c r="L4840" s="48">
        <f t="shared" si="542"/>
        <v>46.12</v>
      </c>
      <c r="M4840" s="48">
        <f t="shared" si="543"/>
        <v>44.9</v>
      </c>
      <c r="N4840" s="48">
        <f t="shared" si="544"/>
        <v>46.12</v>
      </c>
      <c r="O4840" s="49">
        <f t="shared" ca="1" si="547"/>
        <v>1694700</v>
      </c>
    </row>
    <row r="4841" spans="1:15" x14ac:dyDescent="0.25">
      <c r="A4841">
        <v>4826</v>
      </c>
      <c r="B4841" s="93">
        <v>35192</v>
      </c>
      <c r="C4841" s="48">
        <v>64.25</v>
      </c>
      <c r="D4841" s="48">
        <v>64.25</v>
      </c>
      <c r="E4841" s="48">
        <v>63.765597999999997</v>
      </c>
      <c r="F4841" s="48">
        <v>63.984299</v>
      </c>
      <c r="G4841" s="49">
        <v>582100</v>
      </c>
      <c r="H4841" s="48">
        <v>45.549266000000003</v>
      </c>
      <c r="I4841" s="52">
        <f t="shared" si="545"/>
        <v>0.71188192590810451</v>
      </c>
      <c r="J4841" s="52">
        <f t="shared" ca="1" si="546"/>
        <v>1</v>
      </c>
      <c r="K4841" s="48">
        <f t="shared" si="541"/>
        <v>45.74</v>
      </c>
      <c r="L4841" s="48">
        <f t="shared" si="542"/>
        <v>45.74</v>
      </c>
      <c r="M4841" s="48">
        <f t="shared" si="543"/>
        <v>45.39</v>
      </c>
      <c r="N4841" s="48">
        <f t="shared" si="544"/>
        <v>45.55</v>
      </c>
      <c r="O4841" s="49">
        <f t="shared" ca="1" si="547"/>
        <v>582100</v>
      </c>
    </row>
    <row r="4842" spans="1:15" x14ac:dyDescent="0.25">
      <c r="A4842">
        <v>4827</v>
      </c>
      <c r="B4842" s="93">
        <v>35191</v>
      </c>
      <c r="C4842" s="48">
        <v>64.5625</v>
      </c>
      <c r="D4842" s="48">
        <v>64.5625</v>
      </c>
      <c r="E4842" s="48">
        <v>63.6875</v>
      </c>
      <c r="F4842" s="48">
        <v>64.25</v>
      </c>
      <c r="G4842" s="49">
        <v>647500</v>
      </c>
      <c r="H4842" s="48">
        <v>45.738413999999999</v>
      </c>
      <c r="I4842" s="52">
        <f t="shared" si="545"/>
        <v>0.71188192996108945</v>
      </c>
      <c r="J4842" s="52">
        <f t="shared" ca="1" si="546"/>
        <v>1</v>
      </c>
      <c r="K4842" s="48">
        <f t="shared" si="541"/>
        <v>45.96</v>
      </c>
      <c r="L4842" s="48">
        <f t="shared" si="542"/>
        <v>45.96</v>
      </c>
      <c r="M4842" s="48">
        <f t="shared" si="543"/>
        <v>45.34</v>
      </c>
      <c r="N4842" s="48">
        <f t="shared" si="544"/>
        <v>45.74</v>
      </c>
      <c r="O4842" s="49">
        <f t="shared" ca="1" si="547"/>
        <v>647500</v>
      </c>
    </row>
    <row r="4843" spans="1:15" x14ac:dyDescent="0.25">
      <c r="A4843">
        <v>4828</v>
      </c>
      <c r="B4843" s="93">
        <v>35188</v>
      </c>
      <c r="C4843" s="48">
        <v>64.781197000000006</v>
      </c>
      <c r="D4843" s="48">
        <v>64.984298999999993</v>
      </c>
      <c r="E4843" s="48">
        <v>63.75</v>
      </c>
      <c r="F4843" s="48">
        <v>64.3125</v>
      </c>
      <c r="G4843" s="49">
        <v>1329300</v>
      </c>
      <c r="H4843" s="48">
        <v>45.782907000000002</v>
      </c>
      <c r="I4843" s="52">
        <f t="shared" si="545"/>
        <v>0.71188193586005832</v>
      </c>
      <c r="J4843" s="52">
        <f t="shared" ca="1" si="546"/>
        <v>1</v>
      </c>
      <c r="K4843" s="48">
        <f t="shared" si="541"/>
        <v>46.12</v>
      </c>
      <c r="L4843" s="48">
        <f t="shared" si="542"/>
        <v>46.26</v>
      </c>
      <c r="M4843" s="48">
        <f t="shared" si="543"/>
        <v>45.38</v>
      </c>
      <c r="N4843" s="48">
        <f t="shared" si="544"/>
        <v>45.78</v>
      </c>
      <c r="O4843" s="49">
        <f t="shared" ca="1" si="547"/>
        <v>1329300</v>
      </c>
    </row>
    <row r="4844" spans="1:15" x14ac:dyDescent="0.25">
      <c r="A4844">
        <v>4829</v>
      </c>
      <c r="B4844" s="93">
        <v>35187</v>
      </c>
      <c r="C4844" s="48">
        <v>65.015602000000001</v>
      </c>
      <c r="D4844" s="48">
        <v>65.375</v>
      </c>
      <c r="E4844" s="48">
        <v>64.093697000000006</v>
      </c>
      <c r="F4844" s="48">
        <v>64.406197000000006</v>
      </c>
      <c r="G4844" s="49">
        <v>1299600</v>
      </c>
      <c r="H4844" s="48">
        <v>45.849608000000003</v>
      </c>
      <c r="I4844" s="52">
        <f t="shared" si="545"/>
        <v>0.71188193272768452</v>
      </c>
      <c r="J4844" s="52">
        <f t="shared" ca="1" si="546"/>
        <v>1</v>
      </c>
      <c r="K4844" s="48">
        <f t="shared" si="541"/>
        <v>46.28</v>
      </c>
      <c r="L4844" s="48">
        <f t="shared" si="542"/>
        <v>46.54</v>
      </c>
      <c r="M4844" s="48">
        <f t="shared" si="543"/>
        <v>45.63</v>
      </c>
      <c r="N4844" s="48">
        <f t="shared" si="544"/>
        <v>45.85</v>
      </c>
      <c r="O4844" s="49">
        <f t="shared" ca="1" si="547"/>
        <v>1299600</v>
      </c>
    </row>
    <row r="4845" spans="1:15" x14ac:dyDescent="0.25">
      <c r="A4845">
        <v>4830</v>
      </c>
      <c r="B4845" s="93">
        <v>35186</v>
      </c>
      <c r="C4845" s="48">
        <v>65.375</v>
      </c>
      <c r="D4845" s="48">
        <v>65.796798999999993</v>
      </c>
      <c r="E4845" s="48">
        <v>65.281197000000006</v>
      </c>
      <c r="F4845" s="48">
        <v>65.531197000000006</v>
      </c>
      <c r="G4845" s="49">
        <v>561900</v>
      </c>
      <c r="H4845" s="48">
        <v>46.650475</v>
      </c>
      <c r="I4845" s="52">
        <f t="shared" si="545"/>
        <v>0.71188193006759815</v>
      </c>
      <c r="J4845" s="52">
        <f t="shared" ca="1" si="546"/>
        <v>1</v>
      </c>
      <c r="K4845" s="48">
        <f t="shared" si="541"/>
        <v>46.54</v>
      </c>
      <c r="L4845" s="48">
        <f t="shared" si="542"/>
        <v>46.84</v>
      </c>
      <c r="M4845" s="48">
        <f t="shared" si="543"/>
        <v>46.47</v>
      </c>
      <c r="N4845" s="48">
        <f t="shared" si="544"/>
        <v>46.65</v>
      </c>
      <c r="O4845" s="49">
        <f t="shared" ca="1" si="547"/>
        <v>561900</v>
      </c>
    </row>
    <row r="4846" spans="1:15" x14ac:dyDescent="0.25">
      <c r="A4846">
        <v>4831</v>
      </c>
      <c r="B4846" s="93">
        <v>35185</v>
      </c>
      <c r="C4846" s="48">
        <v>65.4375</v>
      </c>
      <c r="D4846" s="48">
        <v>65.5625</v>
      </c>
      <c r="E4846" s="48">
        <v>65.125</v>
      </c>
      <c r="F4846" s="48">
        <v>65.390602000000001</v>
      </c>
      <c r="G4846" s="49">
        <v>184400</v>
      </c>
      <c r="H4846" s="48">
        <v>46.550387999999998</v>
      </c>
      <c r="I4846" s="52">
        <f t="shared" si="545"/>
        <v>0.71188193067866234</v>
      </c>
      <c r="J4846" s="52">
        <f t="shared" ca="1" si="546"/>
        <v>1</v>
      </c>
      <c r="K4846" s="48">
        <f t="shared" si="541"/>
        <v>46.58</v>
      </c>
      <c r="L4846" s="48">
        <f t="shared" si="542"/>
        <v>46.67</v>
      </c>
      <c r="M4846" s="48">
        <f t="shared" si="543"/>
        <v>46.36</v>
      </c>
      <c r="N4846" s="48">
        <f t="shared" si="544"/>
        <v>46.55</v>
      </c>
      <c r="O4846" s="49">
        <f t="shared" ca="1" si="547"/>
        <v>184400</v>
      </c>
    </row>
    <row r="4847" spans="1:15" x14ac:dyDescent="0.25">
      <c r="A4847">
        <v>4832</v>
      </c>
      <c r="B4847" s="93">
        <v>35184</v>
      </c>
      <c r="C4847" s="48">
        <v>65.156197000000006</v>
      </c>
      <c r="D4847" s="48">
        <v>65.5625</v>
      </c>
      <c r="E4847" s="48">
        <v>65.156197000000006</v>
      </c>
      <c r="F4847" s="48">
        <v>65.4375</v>
      </c>
      <c r="G4847" s="49">
        <v>219900</v>
      </c>
      <c r="H4847" s="48">
        <v>46.583773999999998</v>
      </c>
      <c r="I4847" s="52">
        <f t="shared" si="545"/>
        <v>0.7118819331423113</v>
      </c>
      <c r="J4847" s="52">
        <f t="shared" ca="1" si="546"/>
        <v>1</v>
      </c>
      <c r="K4847" s="48">
        <f t="shared" si="541"/>
        <v>46.38</v>
      </c>
      <c r="L4847" s="48">
        <f t="shared" si="542"/>
        <v>46.67</v>
      </c>
      <c r="M4847" s="48">
        <f t="shared" si="543"/>
        <v>46.38</v>
      </c>
      <c r="N4847" s="48">
        <f t="shared" si="544"/>
        <v>46.58</v>
      </c>
      <c r="O4847" s="49">
        <f t="shared" ca="1" si="547"/>
        <v>219900</v>
      </c>
    </row>
    <row r="4848" spans="1:15" x14ac:dyDescent="0.25">
      <c r="A4848">
        <v>4833</v>
      </c>
      <c r="B4848" s="93">
        <v>35181</v>
      </c>
      <c r="C4848" s="48">
        <v>65.468697000000006</v>
      </c>
      <c r="D4848" s="48">
        <v>65.8125</v>
      </c>
      <c r="E4848" s="48">
        <v>65.234298999999993</v>
      </c>
      <c r="F4848" s="48">
        <v>65.4375</v>
      </c>
      <c r="G4848" s="49">
        <v>563300</v>
      </c>
      <c r="H4848" s="48">
        <v>46.583773999999998</v>
      </c>
      <c r="I4848" s="52">
        <f t="shared" si="545"/>
        <v>0.7118819331423113</v>
      </c>
      <c r="J4848" s="52">
        <f t="shared" ca="1" si="546"/>
        <v>1</v>
      </c>
      <c r="K4848" s="48">
        <f t="shared" si="541"/>
        <v>46.61</v>
      </c>
      <c r="L4848" s="48">
        <f t="shared" si="542"/>
        <v>46.85</v>
      </c>
      <c r="M4848" s="48">
        <f t="shared" si="543"/>
        <v>46.44</v>
      </c>
      <c r="N4848" s="48">
        <f t="shared" si="544"/>
        <v>46.58</v>
      </c>
      <c r="O4848" s="49">
        <f t="shared" ca="1" si="547"/>
        <v>563300</v>
      </c>
    </row>
    <row r="4849" spans="1:15" x14ac:dyDescent="0.25">
      <c r="A4849">
        <v>4834</v>
      </c>
      <c r="B4849" s="93">
        <v>35180</v>
      </c>
      <c r="C4849" s="48">
        <v>65.140602000000001</v>
      </c>
      <c r="D4849" s="48">
        <v>65.5625</v>
      </c>
      <c r="E4849" s="48">
        <v>64.75</v>
      </c>
      <c r="F4849" s="48">
        <v>65.296798999999993</v>
      </c>
      <c r="G4849" s="49">
        <v>475500</v>
      </c>
      <c r="H4849" s="48">
        <v>46.483611000000003</v>
      </c>
      <c r="I4849" s="52">
        <f t="shared" si="545"/>
        <v>0.71188192548305484</v>
      </c>
      <c r="J4849" s="52">
        <f t="shared" ca="1" si="546"/>
        <v>1</v>
      </c>
      <c r="K4849" s="48">
        <f t="shared" si="541"/>
        <v>46.37</v>
      </c>
      <c r="L4849" s="48">
        <f t="shared" si="542"/>
        <v>46.67</v>
      </c>
      <c r="M4849" s="48">
        <f t="shared" si="543"/>
        <v>46.09</v>
      </c>
      <c r="N4849" s="48">
        <f t="shared" si="544"/>
        <v>46.48</v>
      </c>
      <c r="O4849" s="49">
        <f t="shared" ca="1" si="547"/>
        <v>475500</v>
      </c>
    </row>
    <row r="4850" spans="1:15" x14ac:dyDescent="0.25">
      <c r="A4850">
        <v>4835</v>
      </c>
      <c r="B4850" s="93">
        <v>35179</v>
      </c>
      <c r="C4850" s="48">
        <v>65.5625</v>
      </c>
      <c r="D4850" s="48">
        <v>65.5625</v>
      </c>
      <c r="E4850" s="48">
        <v>64.859298999999993</v>
      </c>
      <c r="F4850" s="48">
        <v>65</v>
      </c>
      <c r="G4850" s="49">
        <v>699000</v>
      </c>
      <c r="H4850" s="48">
        <v>46.272326</v>
      </c>
      <c r="I4850" s="52">
        <f t="shared" si="545"/>
        <v>0.71188193846153847</v>
      </c>
      <c r="J4850" s="52">
        <f t="shared" ca="1" si="546"/>
        <v>1</v>
      </c>
      <c r="K4850" s="48">
        <f t="shared" si="541"/>
        <v>46.67</v>
      </c>
      <c r="L4850" s="48">
        <f t="shared" si="542"/>
        <v>46.67</v>
      </c>
      <c r="M4850" s="48">
        <f t="shared" si="543"/>
        <v>46.17</v>
      </c>
      <c r="N4850" s="48">
        <f t="shared" si="544"/>
        <v>46.27</v>
      </c>
      <c r="O4850" s="49">
        <f t="shared" ca="1" si="547"/>
        <v>699000</v>
      </c>
    </row>
    <row r="4851" spans="1:15" x14ac:dyDescent="0.25">
      <c r="A4851">
        <v>4836</v>
      </c>
      <c r="B4851" s="93">
        <v>35178</v>
      </c>
      <c r="C4851" s="48">
        <v>64.921798999999993</v>
      </c>
      <c r="D4851" s="48">
        <v>65.281197000000006</v>
      </c>
      <c r="E4851" s="48">
        <v>64.781197000000006</v>
      </c>
      <c r="F4851" s="48">
        <v>65.234298999999993</v>
      </c>
      <c r="G4851" s="49">
        <v>225400</v>
      </c>
      <c r="H4851" s="48">
        <v>46.439118999999998</v>
      </c>
      <c r="I4851" s="52">
        <f t="shared" si="545"/>
        <v>0.71188193499251062</v>
      </c>
      <c r="J4851" s="52">
        <f t="shared" ca="1" si="546"/>
        <v>1</v>
      </c>
      <c r="K4851" s="48">
        <f t="shared" si="541"/>
        <v>46.22</v>
      </c>
      <c r="L4851" s="48">
        <f t="shared" si="542"/>
        <v>46.47</v>
      </c>
      <c r="M4851" s="48">
        <f t="shared" si="543"/>
        <v>46.12</v>
      </c>
      <c r="N4851" s="48">
        <f t="shared" si="544"/>
        <v>46.44</v>
      </c>
      <c r="O4851" s="49">
        <f t="shared" ca="1" si="547"/>
        <v>225400</v>
      </c>
    </row>
    <row r="4852" spans="1:15" x14ac:dyDescent="0.25">
      <c r="A4852">
        <v>4837</v>
      </c>
      <c r="B4852" s="93">
        <v>35177</v>
      </c>
      <c r="C4852" s="48">
        <v>65.125</v>
      </c>
      <c r="D4852" s="48">
        <v>65.281197000000006</v>
      </c>
      <c r="E4852" s="48">
        <v>64.593697000000006</v>
      </c>
      <c r="F4852" s="48">
        <v>65.031197000000006</v>
      </c>
      <c r="G4852" s="49">
        <v>828900</v>
      </c>
      <c r="H4852" s="48">
        <v>46.294533999999999</v>
      </c>
      <c r="I4852" s="52">
        <f t="shared" si="545"/>
        <v>0.71188192952991458</v>
      </c>
      <c r="J4852" s="52">
        <f t="shared" ca="1" si="546"/>
        <v>1</v>
      </c>
      <c r="K4852" s="48">
        <f t="shared" si="541"/>
        <v>46.36</v>
      </c>
      <c r="L4852" s="48">
        <f t="shared" si="542"/>
        <v>46.47</v>
      </c>
      <c r="M4852" s="48">
        <f t="shared" si="543"/>
        <v>45.98</v>
      </c>
      <c r="N4852" s="48">
        <f t="shared" si="544"/>
        <v>46.29</v>
      </c>
      <c r="O4852" s="49">
        <f t="shared" ca="1" si="547"/>
        <v>828900</v>
      </c>
    </row>
    <row r="4853" spans="1:15" x14ac:dyDescent="0.25">
      <c r="A4853">
        <v>4838</v>
      </c>
      <c r="B4853" s="93">
        <v>35174</v>
      </c>
      <c r="C4853" s="48">
        <v>64.6875</v>
      </c>
      <c r="D4853" s="48">
        <v>64.859298999999993</v>
      </c>
      <c r="E4853" s="48">
        <v>64.421798999999993</v>
      </c>
      <c r="F4853" s="48">
        <v>64.531197000000006</v>
      </c>
      <c r="G4853" s="49">
        <v>885100</v>
      </c>
      <c r="H4853" s="48">
        <v>45.938592999999997</v>
      </c>
      <c r="I4853" s="52">
        <f t="shared" si="545"/>
        <v>0.7118819289838989</v>
      </c>
      <c r="J4853" s="52">
        <f t="shared" ca="1" si="546"/>
        <v>1</v>
      </c>
      <c r="K4853" s="48">
        <f t="shared" si="541"/>
        <v>46.05</v>
      </c>
      <c r="L4853" s="48">
        <f t="shared" si="542"/>
        <v>46.17</v>
      </c>
      <c r="M4853" s="48">
        <f t="shared" si="543"/>
        <v>45.86</v>
      </c>
      <c r="N4853" s="48">
        <f t="shared" si="544"/>
        <v>45.94</v>
      </c>
      <c r="O4853" s="49">
        <f t="shared" ca="1" si="547"/>
        <v>885100</v>
      </c>
    </row>
    <row r="4854" spans="1:15" x14ac:dyDescent="0.25">
      <c r="A4854">
        <v>4839</v>
      </c>
      <c r="B4854" s="93">
        <v>35173</v>
      </c>
      <c r="C4854" s="48">
        <v>64.4375</v>
      </c>
      <c r="D4854" s="48">
        <v>64.578102000000001</v>
      </c>
      <c r="E4854" s="48">
        <v>64.093697000000006</v>
      </c>
      <c r="F4854" s="48">
        <v>64.375</v>
      </c>
      <c r="G4854" s="49">
        <v>818600</v>
      </c>
      <c r="H4854" s="48">
        <v>45.827399999999997</v>
      </c>
      <c r="I4854" s="52">
        <f t="shared" si="545"/>
        <v>0.7118819417475728</v>
      </c>
      <c r="J4854" s="52">
        <f t="shared" ca="1" si="546"/>
        <v>1</v>
      </c>
      <c r="K4854" s="48">
        <f t="shared" si="541"/>
        <v>45.87</v>
      </c>
      <c r="L4854" s="48">
        <f t="shared" si="542"/>
        <v>45.97</v>
      </c>
      <c r="M4854" s="48">
        <f t="shared" si="543"/>
        <v>45.63</v>
      </c>
      <c r="N4854" s="48">
        <f t="shared" si="544"/>
        <v>45.83</v>
      </c>
      <c r="O4854" s="49">
        <f t="shared" ca="1" si="547"/>
        <v>818600</v>
      </c>
    </row>
    <row r="4855" spans="1:15" x14ac:dyDescent="0.25">
      <c r="A4855">
        <v>4840</v>
      </c>
      <c r="B4855" s="93">
        <v>35172</v>
      </c>
      <c r="C4855" s="48">
        <v>64.375</v>
      </c>
      <c r="D4855" s="48">
        <v>64.5625</v>
      </c>
      <c r="E4855" s="48">
        <v>63.843699999999998</v>
      </c>
      <c r="F4855" s="48">
        <v>64.281197000000006</v>
      </c>
      <c r="G4855" s="49">
        <v>525300</v>
      </c>
      <c r="H4855" s="48">
        <v>45.760623000000002</v>
      </c>
      <c r="I4855" s="52">
        <f t="shared" si="545"/>
        <v>0.71188193648603026</v>
      </c>
      <c r="J4855" s="52">
        <f t="shared" ca="1" si="546"/>
        <v>1</v>
      </c>
      <c r="K4855" s="48">
        <f t="shared" si="541"/>
        <v>45.83</v>
      </c>
      <c r="L4855" s="48">
        <f t="shared" si="542"/>
        <v>45.96</v>
      </c>
      <c r="M4855" s="48">
        <f t="shared" si="543"/>
        <v>45.45</v>
      </c>
      <c r="N4855" s="48">
        <f t="shared" si="544"/>
        <v>45.76</v>
      </c>
      <c r="O4855" s="49">
        <f t="shared" ca="1" si="547"/>
        <v>525300</v>
      </c>
    </row>
    <row r="4856" spans="1:15" x14ac:dyDescent="0.25">
      <c r="A4856">
        <v>4841</v>
      </c>
      <c r="B4856" s="93">
        <v>35171</v>
      </c>
      <c r="C4856" s="48">
        <v>64.375</v>
      </c>
      <c r="D4856" s="48">
        <v>64.656197000000006</v>
      </c>
      <c r="E4856" s="48">
        <v>64.234298999999993</v>
      </c>
      <c r="F4856" s="48">
        <v>64.4375</v>
      </c>
      <c r="G4856" s="49">
        <v>429700</v>
      </c>
      <c r="H4856" s="48">
        <v>45.871892000000003</v>
      </c>
      <c r="I4856" s="52">
        <f t="shared" si="545"/>
        <v>0.7118819321047527</v>
      </c>
      <c r="J4856" s="52">
        <f t="shared" ca="1" si="546"/>
        <v>1</v>
      </c>
      <c r="K4856" s="48">
        <f t="shared" si="541"/>
        <v>45.83</v>
      </c>
      <c r="L4856" s="48">
        <f t="shared" si="542"/>
        <v>46.03</v>
      </c>
      <c r="M4856" s="48">
        <f t="shared" si="543"/>
        <v>45.73</v>
      </c>
      <c r="N4856" s="48">
        <f t="shared" si="544"/>
        <v>45.87</v>
      </c>
      <c r="O4856" s="49">
        <f t="shared" ca="1" si="547"/>
        <v>429700</v>
      </c>
    </row>
    <row r="4857" spans="1:15" x14ac:dyDescent="0.25">
      <c r="A4857">
        <v>4842</v>
      </c>
      <c r="B4857" s="93">
        <v>35170</v>
      </c>
      <c r="C4857" s="48">
        <v>64.046798999999993</v>
      </c>
      <c r="D4857" s="48">
        <v>64.328102000000001</v>
      </c>
      <c r="E4857" s="48">
        <v>63.843699999999998</v>
      </c>
      <c r="F4857" s="48">
        <v>64.25</v>
      </c>
      <c r="G4857" s="49">
        <v>484200</v>
      </c>
      <c r="H4857" s="48">
        <v>45.738413999999999</v>
      </c>
      <c r="I4857" s="52">
        <f t="shared" si="545"/>
        <v>0.71188192996108945</v>
      </c>
      <c r="J4857" s="52">
        <f t="shared" ca="1" si="546"/>
        <v>1</v>
      </c>
      <c r="K4857" s="48">
        <f t="shared" si="541"/>
        <v>45.59</v>
      </c>
      <c r="L4857" s="48">
        <f t="shared" si="542"/>
        <v>45.79</v>
      </c>
      <c r="M4857" s="48">
        <f t="shared" si="543"/>
        <v>45.45</v>
      </c>
      <c r="N4857" s="48">
        <f t="shared" si="544"/>
        <v>45.74</v>
      </c>
      <c r="O4857" s="49">
        <f t="shared" ca="1" si="547"/>
        <v>484200</v>
      </c>
    </row>
    <row r="4858" spans="1:15" x14ac:dyDescent="0.25">
      <c r="A4858">
        <v>4843</v>
      </c>
      <c r="B4858" s="93">
        <v>35167</v>
      </c>
      <c r="C4858" s="48">
        <v>63.359299</v>
      </c>
      <c r="D4858" s="48">
        <v>63.8125</v>
      </c>
      <c r="E4858" s="48">
        <v>63.171799</v>
      </c>
      <c r="F4858" s="48">
        <v>63.718699999999998</v>
      </c>
      <c r="G4858" s="49">
        <v>411300</v>
      </c>
      <c r="H4858" s="48">
        <v>45.360191999999998</v>
      </c>
      <c r="I4858" s="52">
        <f t="shared" si="545"/>
        <v>0.71188194360525248</v>
      </c>
      <c r="J4858" s="52">
        <f t="shared" ca="1" si="546"/>
        <v>1</v>
      </c>
      <c r="K4858" s="48">
        <f t="shared" si="541"/>
        <v>45.1</v>
      </c>
      <c r="L4858" s="48">
        <f t="shared" si="542"/>
        <v>45.43</v>
      </c>
      <c r="M4858" s="48">
        <f t="shared" si="543"/>
        <v>44.97</v>
      </c>
      <c r="N4858" s="48">
        <f t="shared" si="544"/>
        <v>45.36</v>
      </c>
      <c r="O4858" s="49">
        <f t="shared" ca="1" si="547"/>
        <v>411300</v>
      </c>
    </row>
    <row r="4859" spans="1:15" x14ac:dyDescent="0.25">
      <c r="A4859">
        <v>4844</v>
      </c>
      <c r="B4859" s="93">
        <v>35166</v>
      </c>
      <c r="C4859" s="48">
        <v>63.156199999999998</v>
      </c>
      <c r="D4859" s="48">
        <v>63.468699999999998</v>
      </c>
      <c r="E4859" s="48">
        <v>62.125</v>
      </c>
      <c r="F4859" s="48">
        <v>62.921799</v>
      </c>
      <c r="G4859" s="49">
        <v>1276000</v>
      </c>
      <c r="H4859" s="48">
        <v>44.792892000000002</v>
      </c>
      <c r="I4859" s="52">
        <f t="shared" si="545"/>
        <v>0.7118819345899503</v>
      </c>
      <c r="J4859" s="52">
        <f t="shared" ca="1" si="546"/>
        <v>1</v>
      </c>
      <c r="K4859" s="48">
        <f t="shared" si="541"/>
        <v>44.96</v>
      </c>
      <c r="L4859" s="48">
        <f t="shared" si="542"/>
        <v>45.18</v>
      </c>
      <c r="M4859" s="48">
        <f t="shared" si="543"/>
        <v>44.23</v>
      </c>
      <c r="N4859" s="48">
        <f t="shared" si="544"/>
        <v>44.79</v>
      </c>
      <c r="O4859" s="49">
        <f t="shared" ca="1" si="547"/>
        <v>1276000</v>
      </c>
    </row>
    <row r="4860" spans="1:15" x14ac:dyDescent="0.25">
      <c r="A4860">
        <v>4845</v>
      </c>
      <c r="B4860" s="93">
        <v>35165</v>
      </c>
      <c r="C4860" s="48">
        <v>64.031197000000006</v>
      </c>
      <c r="D4860" s="48">
        <v>64.3125</v>
      </c>
      <c r="E4860" s="48">
        <v>62.75</v>
      </c>
      <c r="F4860" s="48">
        <v>63</v>
      </c>
      <c r="G4860" s="49">
        <v>939500</v>
      </c>
      <c r="H4860" s="48">
        <v>44.848562000000001</v>
      </c>
      <c r="I4860" s="52">
        <f t="shared" si="545"/>
        <v>0.71188193650793652</v>
      </c>
      <c r="J4860" s="52">
        <f t="shared" ca="1" si="546"/>
        <v>1</v>
      </c>
      <c r="K4860" s="48">
        <f t="shared" si="541"/>
        <v>45.58</v>
      </c>
      <c r="L4860" s="48">
        <f t="shared" si="542"/>
        <v>45.78</v>
      </c>
      <c r="M4860" s="48">
        <f t="shared" si="543"/>
        <v>44.67</v>
      </c>
      <c r="N4860" s="48">
        <f t="shared" si="544"/>
        <v>44.85</v>
      </c>
      <c r="O4860" s="49">
        <f t="shared" ca="1" si="547"/>
        <v>939500</v>
      </c>
    </row>
    <row r="4861" spans="1:15" x14ac:dyDescent="0.25">
      <c r="A4861">
        <v>4846</v>
      </c>
      <c r="B4861" s="93">
        <v>35164</v>
      </c>
      <c r="C4861" s="48">
        <v>64.640602000000001</v>
      </c>
      <c r="D4861" s="48">
        <v>64.640602000000001</v>
      </c>
      <c r="E4861" s="48">
        <v>64.015602000000001</v>
      </c>
      <c r="F4861" s="48">
        <v>64.140602000000001</v>
      </c>
      <c r="G4861" s="49">
        <v>1180900</v>
      </c>
      <c r="H4861" s="48">
        <v>45.660536</v>
      </c>
      <c r="I4861" s="52">
        <f t="shared" si="545"/>
        <v>0.71188193712307224</v>
      </c>
      <c r="J4861" s="52">
        <f t="shared" ca="1" si="546"/>
        <v>1</v>
      </c>
      <c r="K4861" s="48">
        <f t="shared" si="541"/>
        <v>46.02</v>
      </c>
      <c r="L4861" s="48">
        <f t="shared" si="542"/>
        <v>46.02</v>
      </c>
      <c r="M4861" s="48">
        <f t="shared" si="543"/>
        <v>45.57</v>
      </c>
      <c r="N4861" s="48">
        <f t="shared" si="544"/>
        <v>45.66</v>
      </c>
      <c r="O4861" s="49">
        <f t="shared" ca="1" si="547"/>
        <v>1180900</v>
      </c>
    </row>
    <row r="4862" spans="1:15" x14ac:dyDescent="0.25">
      <c r="A4862">
        <v>4847</v>
      </c>
      <c r="B4862" s="93">
        <v>35163</v>
      </c>
      <c r="C4862" s="48">
        <v>63.875</v>
      </c>
      <c r="D4862" s="48">
        <v>64.390602000000001</v>
      </c>
      <c r="E4862" s="48">
        <v>63.593699999999998</v>
      </c>
      <c r="F4862" s="48">
        <v>64.390602000000001</v>
      </c>
      <c r="G4862" s="49">
        <v>2217200</v>
      </c>
      <c r="H4862" s="48">
        <v>45.838506000000002</v>
      </c>
      <c r="I4862" s="52">
        <f t="shared" si="545"/>
        <v>0.71188192960208696</v>
      </c>
      <c r="J4862" s="52">
        <f t="shared" ca="1" si="546"/>
        <v>1</v>
      </c>
      <c r="K4862" s="48">
        <f t="shared" si="541"/>
        <v>45.47</v>
      </c>
      <c r="L4862" s="48">
        <f t="shared" si="542"/>
        <v>45.84</v>
      </c>
      <c r="M4862" s="48">
        <f t="shared" si="543"/>
        <v>45.27</v>
      </c>
      <c r="N4862" s="48">
        <f t="shared" si="544"/>
        <v>45.84</v>
      </c>
      <c r="O4862" s="49">
        <f t="shared" ca="1" si="547"/>
        <v>2217200</v>
      </c>
    </row>
    <row r="4863" spans="1:15" x14ac:dyDescent="0.25">
      <c r="A4863">
        <v>4848</v>
      </c>
      <c r="B4863" s="93">
        <v>35159</v>
      </c>
      <c r="C4863" s="48">
        <v>65.5625</v>
      </c>
      <c r="D4863" s="48">
        <v>65.718697000000006</v>
      </c>
      <c r="E4863" s="48">
        <v>65.5</v>
      </c>
      <c r="F4863" s="48">
        <v>65.515602000000001</v>
      </c>
      <c r="G4863" s="49">
        <v>934900</v>
      </c>
      <c r="H4863" s="48">
        <v>46.639373999999997</v>
      </c>
      <c r="I4863" s="52">
        <f t="shared" si="545"/>
        <v>0.71188194225857826</v>
      </c>
      <c r="J4863" s="52">
        <f t="shared" ca="1" si="546"/>
        <v>1</v>
      </c>
      <c r="K4863" s="48">
        <f t="shared" si="541"/>
        <v>46.67</v>
      </c>
      <c r="L4863" s="48">
        <f t="shared" si="542"/>
        <v>46.78</v>
      </c>
      <c r="M4863" s="48">
        <f t="shared" si="543"/>
        <v>46.63</v>
      </c>
      <c r="N4863" s="48">
        <f t="shared" si="544"/>
        <v>46.64</v>
      </c>
      <c r="O4863" s="49">
        <f t="shared" ca="1" si="547"/>
        <v>934900</v>
      </c>
    </row>
    <row r="4864" spans="1:15" x14ac:dyDescent="0.25">
      <c r="A4864">
        <v>4849</v>
      </c>
      <c r="B4864" s="93">
        <v>35158</v>
      </c>
      <c r="C4864" s="48">
        <v>65.328102000000001</v>
      </c>
      <c r="D4864" s="48">
        <v>65.609298999999993</v>
      </c>
      <c r="E4864" s="48">
        <v>65.171798999999993</v>
      </c>
      <c r="F4864" s="48">
        <v>65.5625</v>
      </c>
      <c r="G4864" s="49">
        <v>288000</v>
      </c>
      <c r="H4864" s="48">
        <v>46.672758999999999</v>
      </c>
      <c r="I4864" s="52">
        <f t="shared" si="545"/>
        <v>0.71188192945662532</v>
      </c>
      <c r="J4864" s="52">
        <f t="shared" ca="1" si="546"/>
        <v>1</v>
      </c>
      <c r="K4864" s="48">
        <f t="shared" si="541"/>
        <v>46.51</v>
      </c>
      <c r="L4864" s="48">
        <f t="shared" si="542"/>
        <v>46.71</v>
      </c>
      <c r="M4864" s="48">
        <f t="shared" si="543"/>
        <v>46.39</v>
      </c>
      <c r="N4864" s="48">
        <f t="shared" si="544"/>
        <v>46.67</v>
      </c>
      <c r="O4864" s="49">
        <f t="shared" ca="1" si="547"/>
        <v>288000</v>
      </c>
    </row>
    <row r="4865" spans="1:15" x14ac:dyDescent="0.25">
      <c r="A4865">
        <v>4850</v>
      </c>
      <c r="B4865" s="93">
        <v>35157</v>
      </c>
      <c r="C4865" s="48">
        <v>65.515602000000001</v>
      </c>
      <c r="D4865" s="48">
        <v>65.5625</v>
      </c>
      <c r="E4865" s="48">
        <v>65.296798999999993</v>
      </c>
      <c r="F4865" s="48">
        <v>65.5625</v>
      </c>
      <c r="G4865" s="49">
        <v>638800</v>
      </c>
      <c r="H4865" s="48">
        <v>46.672758999999999</v>
      </c>
      <c r="I4865" s="52">
        <f t="shared" si="545"/>
        <v>0.71188192945662532</v>
      </c>
      <c r="J4865" s="52">
        <f t="shared" ca="1" si="546"/>
        <v>1</v>
      </c>
      <c r="K4865" s="48">
        <f t="shared" si="541"/>
        <v>46.64</v>
      </c>
      <c r="L4865" s="48">
        <f t="shared" si="542"/>
        <v>46.67</v>
      </c>
      <c r="M4865" s="48">
        <f t="shared" si="543"/>
        <v>46.48</v>
      </c>
      <c r="N4865" s="48">
        <f t="shared" si="544"/>
        <v>46.67</v>
      </c>
      <c r="O4865" s="49">
        <f t="shared" ca="1" si="547"/>
        <v>638800</v>
      </c>
    </row>
    <row r="4866" spans="1:15" x14ac:dyDescent="0.25">
      <c r="A4866">
        <v>4851</v>
      </c>
      <c r="B4866" s="93">
        <v>35156</v>
      </c>
      <c r="C4866" s="48">
        <v>65</v>
      </c>
      <c r="D4866" s="48">
        <v>65.453102000000001</v>
      </c>
      <c r="E4866" s="48">
        <v>64.796798999999993</v>
      </c>
      <c r="F4866" s="48">
        <v>65.4375</v>
      </c>
      <c r="G4866" s="49">
        <v>773400</v>
      </c>
      <c r="H4866" s="48">
        <v>46.583773999999998</v>
      </c>
      <c r="I4866" s="52">
        <f t="shared" si="545"/>
        <v>0.7118819331423113</v>
      </c>
      <c r="J4866" s="52">
        <f t="shared" ca="1" si="546"/>
        <v>1</v>
      </c>
      <c r="K4866" s="48">
        <f t="shared" si="541"/>
        <v>46.27</v>
      </c>
      <c r="L4866" s="48">
        <f t="shared" si="542"/>
        <v>46.59</v>
      </c>
      <c r="M4866" s="48">
        <f t="shared" si="543"/>
        <v>46.13</v>
      </c>
      <c r="N4866" s="48">
        <f t="shared" si="544"/>
        <v>46.58</v>
      </c>
      <c r="O4866" s="49">
        <f t="shared" ca="1" si="547"/>
        <v>773400</v>
      </c>
    </row>
    <row r="4867" spans="1:15" x14ac:dyDescent="0.25">
      <c r="A4867">
        <v>4852</v>
      </c>
      <c r="B4867" s="93">
        <v>35153</v>
      </c>
      <c r="C4867" s="48">
        <v>65.1875</v>
      </c>
      <c r="D4867" s="48">
        <v>65.1875</v>
      </c>
      <c r="E4867" s="48">
        <v>64.375</v>
      </c>
      <c r="F4867" s="48">
        <v>64.6875</v>
      </c>
      <c r="G4867" s="49">
        <v>457700</v>
      </c>
      <c r="H4867" s="48">
        <v>46.049863000000002</v>
      </c>
      <c r="I4867" s="52">
        <f t="shared" si="545"/>
        <v>0.71188194009661843</v>
      </c>
      <c r="J4867" s="52">
        <f t="shared" ca="1" si="546"/>
        <v>1</v>
      </c>
      <c r="K4867" s="48">
        <f t="shared" si="541"/>
        <v>46.41</v>
      </c>
      <c r="L4867" s="48">
        <f t="shared" si="542"/>
        <v>46.41</v>
      </c>
      <c r="M4867" s="48">
        <f t="shared" si="543"/>
        <v>45.83</v>
      </c>
      <c r="N4867" s="48">
        <f t="shared" si="544"/>
        <v>46.05</v>
      </c>
      <c r="O4867" s="49">
        <f t="shared" ca="1" si="547"/>
        <v>457700</v>
      </c>
    </row>
    <row r="4868" spans="1:15" x14ac:dyDescent="0.25">
      <c r="A4868">
        <v>4853</v>
      </c>
      <c r="B4868" s="93">
        <v>35152</v>
      </c>
      <c r="C4868" s="48">
        <v>64.515602000000001</v>
      </c>
      <c r="D4868" s="48">
        <v>65.031197000000006</v>
      </c>
      <c r="E4868" s="48">
        <v>64.5</v>
      </c>
      <c r="F4868" s="48">
        <v>65</v>
      </c>
      <c r="G4868" s="49">
        <v>1001300</v>
      </c>
      <c r="H4868" s="48">
        <v>46.272326</v>
      </c>
      <c r="I4868" s="52">
        <f t="shared" si="545"/>
        <v>0.71188193846153847</v>
      </c>
      <c r="J4868" s="52">
        <f t="shared" ca="1" si="546"/>
        <v>1</v>
      </c>
      <c r="K4868" s="48">
        <f t="shared" si="541"/>
        <v>45.93</v>
      </c>
      <c r="L4868" s="48">
        <f t="shared" si="542"/>
        <v>46.29</v>
      </c>
      <c r="M4868" s="48">
        <f t="shared" si="543"/>
        <v>45.92</v>
      </c>
      <c r="N4868" s="48">
        <f t="shared" si="544"/>
        <v>46.27</v>
      </c>
      <c r="O4868" s="49">
        <f t="shared" ca="1" si="547"/>
        <v>1001300</v>
      </c>
    </row>
    <row r="4869" spans="1:15" x14ac:dyDescent="0.25">
      <c r="A4869">
        <v>4854</v>
      </c>
      <c r="B4869" s="93">
        <v>35151</v>
      </c>
      <c r="C4869" s="48">
        <v>65.4375</v>
      </c>
      <c r="D4869" s="48">
        <v>65.484298999999993</v>
      </c>
      <c r="E4869" s="48">
        <v>64.6875</v>
      </c>
      <c r="F4869" s="48">
        <v>64.75</v>
      </c>
      <c r="G4869" s="49">
        <v>809600</v>
      </c>
      <c r="H4869" s="48">
        <v>46.094355</v>
      </c>
      <c r="I4869" s="52">
        <f t="shared" si="545"/>
        <v>0.71188193050193049</v>
      </c>
      <c r="J4869" s="52">
        <f t="shared" ca="1" si="546"/>
        <v>1</v>
      </c>
      <c r="K4869" s="48">
        <f t="shared" si="541"/>
        <v>46.58</v>
      </c>
      <c r="L4869" s="48">
        <f t="shared" si="542"/>
        <v>46.62</v>
      </c>
      <c r="M4869" s="48">
        <f t="shared" si="543"/>
        <v>46.05</v>
      </c>
      <c r="N4869" s="48">
        <f t="shared" si="544"/>
        <v>46.09</v>
      </c>
      <c r="O4869" s="49">
        <f t="shared" ca="1" si="547"/>
        <v>809600</v>
      </c>
    </row>
    <row r="4870" spans="1:15" x14ac:dyDescent="0.25">
      <c r="A4870">
        <v>4855</v>
      </c>
      <c r="B4870" s="93">
        <v>35150</v>
      </c>
      <c r="C4870" s="48">
        <v>64.921798999999993</v>
      </c>
      <c r="D4870" s="48">
        <v>65.515602000000001</v>
      </c>
      <c r="E4870" s="48">
        <v>64.859298999999993</v>
      </c>
      <c r="F4870" s="48">
        <v>65.343697000000006</v>
      </c>
      <c r="G4870" s="49">
        <v>969400</v>
      </c>
      <c r="H4870" s="48">
        <v>46.516997000000003</v>
      </c>
      <c r="I4870" s="52">
        <f t="shared" si="545"/>
        <v>0.71188192795396932</v>
      </c>
      <c r="J4870" s="52">
        <f t="shared" ca="1" si="546"/>
        <v>1</v>
      </c>
      <c r="K4870" s="48">
        <f t="shared" si="541"/>
        <v>46.22</v>
      </c>
      <c r="L4870" s="48">
        <f t="shared" si="542"/>
        <v>46.64</v>
      </c>
      <c r="M4870" s="48">
        <f t="shared" si="543"/>
        <v>46.17</v>
      </c>
      <c r="N4870" s="48">
        <f t="shared" si="544"/>
        <v>46.52</v>
      </c>
      <c r="O4870" s="49">
        <f t="shared" ca="1" si="547"/>
        <v>969400</v>
      </c>
    </row>
    <row r="4871" spans="1:15" x14ac:dyDescent="0.25">
      <c r="A4871">
        <v>4856</v>
      </c>
      <c r="B4871" s="93">
        <v>35149</v>
      </c>
      <c r="C4871" s="48">
        <v>65.75</v>
      </c>
      <c r="D4871" s="48">
        <v>65.8125</v>
      </c>
      <c r="E4871" s="48">
        <v>64.859298999999993</v>
      </c>
      <c r="F4871" s="48">
        <v>65.031197000000006</v>
      </c>
      <c r="G4871" s="49">
        <v>802400</v>
      </c>
      <c r="H4871" s="48">
        <v>46.294533999999999</v>
      </c>
      <c r="I4871" s="52">
        <f t="shared" si="545"/>
        <v>0.71188192952991458</v>
      </c>
      <c r="J4871" s="52">
        <f t="shared" ca="1" si="546"/>
        <v>1</v>
      </c>
      <c r="K4871" s="48">
        <f t="shared" si="541"/>
        <v>46.81</v>
      </c>
      <c r="L4871" s="48">
        <f t="shared" si="542"/>
        <v>46.85</v>
      </c>
      <c r="M4871" s="48">
        <f t="shared" si="543"/>
        <v>46.17</v>
      </c>
      <c r="N4871" s="48">
        <f t="shared" si="544"/>
        <v>46.29</v>
      </c>
      <c r="O4871" s="49">
        <f t="shared" ca="1" si="547"/>
        <v>802400</v>
      </c>
    </row>
    <row r="4872" spans="1:15" x14ac:dyDescent="0.25">
      <c r="A4872">
        <v>4857</v>
      </c>
      <c r="B4872" s="93">
        <v>35146</v>
      </c>
      <c r="C4872" s="48">
        <v>65.015602000000001</v>
      </c>
      <c r="D4872" s="48">
        <v>65.328102000000001</v>
      </c>
      <c r="E4872" s="48">
        <v>64.9375</v>
      </c>
      <c r="F4872" s="48">
        <v>65.156197000000006</v>
      </c>
      <c r="G4872" s="49">
        <v>344500</v>
      </c>
      <c r="H4872" s="48">
        <v>46.383519</v>
      </c>
      <c r="I4872" s="52">
        <f t="shared" si="545"/>
        <v>0.71188192582817555</v>
      </c>
      <c r="J4872" s="52">
        <f t="shared" ca="1" si="546"/>
        <v>1</v>
      </c>
      <c r="K4872" s="48">
        <f t="shared" si="541"/>
        <v>46.28</v>
      </c>
      <c r="L4872" s="48">
        <f t="shared" si="542"/>
        <v>46.51</v>
      </c>
      <c r="M4872" s="48">
        <f t="shared" si="543"/>
        <v>46.23</v>
      </c>
      <c r="N4872" s="48">
        <f t="shared" si="544"/>
        <v>46.38</v>
      </c>
      <c r="O4872" s="49">
        <f t="shared" ca="1" si="547"/>
        <v>344500</v>
      </c>
    </row>
    <row r="4873" spans="1:15" x14ac:dyDescent="0.25">
      <c r="A4873">
        <v>4858</v>
      </c>
      <c r="B4873" s="93">
        <v>35145</v>
      </c>
      <c r="C4873" s="48">
        <v>65.218697000000006</v>
      </c>
      <c r="D4873" s="48">
        <v>65.25</v>
      </c>
      <c r="E4873" s="48">
        <v>64.765602000000001</v>
      </c>
      <c r="F4873" s="48">
        <v>64.984298999999993</v>
      </c>
      <c r="G4873" s="49">
        <v>650800</v>
      </c>
      <c r="H4873" s="48">
        <v>46.261147999999999</v>
      </c>
      <c r="I4873" s="52">
        <f t="shared" si="545"/>
        <v>0.71188192704825526</v>
      </c>
      <c r="J4873" s="52">
        <f t="shared" ca="1" si="546"/>
        <v>1</v>
      </c>
      <c r="K4873" s="48">
        <f t="shared" si="541"/>
        <v>46.43</v>
      </c>
      <c r="L4873" s="48">
        <f t="shared" si="542"/>
        <v>46.45</v>
      </c>
      <c r="M4873" s="48">
        <f t="shared" si="543"/>
        <v>46.11</v>
      </c>
      <c r="N4873" s="48">
        <f t="shared" si="544"/>
        <v>46.26</v>
      </c>
      <c r="O4873" s="49">
        <f t="shared" ca="1" si="547"/>
        <v>650800</v>
      </c>
    </row>
    <row r="4874" spans="1:15" x14ac:dyDescent="0.25">
      <c r="A4874">
        <v>4859</v>
      </c>
      <c r="B4874" s="93">
        <v>35144</v>
      </c>
      <c r="C4874" s="48">
        <v>65.531197000000006</v>
      </c>
      <c r="D4874" s="48">
        <v>65.531197000000006</v>
      </c>
      <c r="E4874" s="48">
        <v>64.640602000000001</v>
      </c>
      <c r="F4874" s="48">
        <v>65.140602000000001</v>
      </c>
      <c r="G4874" s="49">
        <v>744300</v>
      </c>
      <c r="H4874" s="48">
        <v>46.372418000000003</v>
      </c>
      <c r="I4874" s="52">
        <f t="shared" si="545"/>
        <v>0.71188193808832168</v>
      </c>
      <c r="J4874" s="52">
        <f t="shared" ca="1" si="546"/>
        <v>1</v>
      </c>
      <c r="K4874" s="48">
        <f t="shared" si="541"/>
        <v>46.65</v>
      </c>
      <c r="L4874" s="48">
        <f t="shared" si="542"/>
        <v>46.65</v>
      </c>
      <c r="M4874" s="48">
        <f t="shared" si="543"/>
        <v>46.02</v>
      </c>
      <c r="N4874" s="48">
        <f t="shared" si="544"/>
        <v>46.37</v>
      </c>
      <c r="O4874" s="49">
        <f t="shared" ca="1" si="547"/>
        <v>744300</v>
      </c>
    </row>
    <row r="4875" spans="1:15" x14ac:dyDescent="0.25">
      <c r="A4875">
        <v>4860</v>
      </c>
      <c r="B4875" s="93">
        <v>35143</v>
      </c>
      <c r="C4875" s="48">
        <v>65.9375</v>
      </c>
      <c r="D4875" s="48">
        <v>65.9375</v>
      </c>
      <c r="E4875" s="48">
        <v>65</v>
      </c>
      <c r="F4875" s="48">
        <v>65.218697000000006</v>
      </c>
      <c r="G4875" s="49">
        <v>858300</v>
      </c>
      <c r="H4875" s="48">
        <v>46.428012000000003</v>
      </c>
      <c r="I4875" s="52">
        <f t="shared" si="545"/>
        <v>0.71188193164914038</v>
      </c>
      <c r="J4875" s="52">
        <f t="shared" ca="1" si="546"/>
        <v>1</v>
      </c>
      <c r="K4875" s="48">
        <f t="shared" si="541"/>
        <v>46.94</v>
      </c>
      <c r="L4875" s="48">
        <f t="shared" si="542"/>
        <v>46.94</v>
      </c>
      <c r="M4875" s="48">
        <f t="shared" si="543"/>
        <v>46.27</v>
      </c>
      <c r="N4875" s="48">
        <f t="shared" si="544"/>
        <v>46.43</v>
      </c>
      <c r="O4875" s="49">
        <f t="shared" ca="1" si="547"/>
        <v>858300</v>
      </c>
    </row>
    <row r="4876" spans="1:15" x14ac:dyDescent="0.25">
      <c r="A4876">
        <v>4861</v>
      </c>
      <c r="B4876" s="93">
        <v>35142</v>
      </c>
      <c r="C4876" s="48">
        <v>64.718697000000006</v>
      </c>
      <c r="D4876" s="48">
        <v>65.359298999999993</v>
      </c>
      <c r="E4876" s="48">
        <v>64.578102000000001</v>
      </c>
      <c r="F4876" s="48">
        <v>65.359298999999993</v>
      </c>
      <c r="G4876" s="49">
        <v>917600</v>
      </c>
      <c r="H4876" s="48">
        <v>46.528103999999999</v>
      </c>
      <c r="I4876" s="52">
        <f t="shared" si="545"/>
        <v>0.71188193129182742</v>
      </c>
      <c r="J4876" s="52">
        <f t="shared" ca="1" si="546"/>
        <v>1</v>
      </c>
      <c r="K4876" s="48">
        <f t="shared" si="541"/>
        <v>46.07</v>
      </c>
      <c r="L4876" s="48">
        <f t="shared" si="542"/>
        <v>46.53</v>
      </c>
      <c r="M4876" s="48">
        <f t="shared" si="543"/>
        <v>45.97</v>
      </c>
      <c r="N4876" s="48">
        <f t="shared" si="544"/>
        <v>46.53</v>
      </c>
      <c r="O4876" s="49">
        <f t="shared" ca="1" si="547"/>
        <v>917600</v>
      </c>
    </row>
    <row r="4877" spans="1:15" x14ac:dyDescent="0.25">
      <c r="A4877">
        <v>4862</v>
      </c>
      <c r="B4877" s="93">
        <v>35139</v>
      </c>
      <c r="C4877" s="48">
        <v>64.0625</v>
      </c>
      <c r="D4877" s="48">
        <v>64.328102000000001</v>
      </c>
      <c r="E4877" s="48">
        <v>63.75</v>
      </c>
      <c r="F4877" s="48">
        <v>64.125</v>
      </c>
      <c r="G4877" s="49">
        <v>869200</v>
      </c>
      <c r="H4877" s="48">
        <v>45.649428999999998</v>
      </c>
      <c r="I4877" s="52">
        <f t="shared" si="545"/>
        <v>0.71188193372319686</v>
      </c>
      <c r="J4877" s="52">
        <f t="shared" ca="1" si="546"/>
        <v>1</v>
      </c>
      <c r="K4877" s="48">
        <f t="shared" si="541"/>
        <v>45.6</v>
      </c>
      <c r="L4877" s="48">
        <f t="shared" si="542"/>
        <v>45.79</v>
      </c>
      <c r="M4877" s="48">
        <f t="shared" si="543"/>
        <v>45.38</v>
      </c>
      <c r="N4877" s="48">
        <f t="shared" si="544"/>
        <v>45.65</v>
      </c>
      <c r="O4877" s="49">
        <f t="shared" ca="1" si="547"/>
        <v>869200</v>
      </c>
    </row>
    <row r="4878" spans="1:15" x14ac:dyDescent="0.25">
      <c r="A4878">
        <v>4863</v>
      </c>
      <c r="B4878" s="93">
        <v>35138</v>
      </c>
      <c r="C4878" s="48">
        <v>64.265602000000001</v>
      </c>
      <c r="D4878" s="48">
        <v>64.8125</v>
      </c>
      <c r="E4878" s="48">
        <v>64.234298999999993</v>
      </c>
      <c r="F4878" s="48">
        <v>64.453102000000001</v>
      </c>
      <c r="G4878" s="49">
        <v>725600</v>
      </c>
      <c r="H4878" s="48">
        <v>45.680110999999997</v>
      </c>
      <c r="I4878" s="52">
        <f t="shared" si="545"/>
        <v>0.7087340963046278</v>
      </c>
      <c r="J4878" s="52">
        <f t="shared" ca="1" si="546"/>
        <v>1</v>
      </c>
      <c r="K4878" s="48">
        <f t="shared" si="541"/>
        <v>45.55</v>
      </c>
      <c r="L4878" s="48">
        <f t="shared" si="542"/>
        <v>45.93</v>
      </c>
      <c r="M4878" s="48">
        <f t="shared" si="543"/>
        <v>45.53</v>
      </c>
      <c r="N4878" s="48">
        <f t="shared" si="544"/>
        <v>45.68</v>
      </c>
      <c r="O4878" s="49">
        <f t="shared" ca="1" si="547"/>
        <v>725600</v>
      </c>
    </row>
    <row r="4879" spans="1:15" x14ac:dyDescent="0.25">
      <c r="A4879">
        <v>4864</v>
      </c>
      <c r="B4879" s="93">
        <v>35137</v>
      </c>
      <c r="C4879" s="48">
        <v>64.156197000000006</v>
      </c>
      <c r="D4879" s="48">
        <v>64.4375</v>
      </c>
      <c r="E4879" s="48">
        <v>63.796799</v>
      </c>
      <c r="F4879" s="48">
        <v>64.171798999999993</v>
      </c>
      <c r="G4879" s="49">
        <v>1019300</v>
      </c>
      <c r="H4879" s="48">
        <v>45.480741999999999</v>
      </c>
      <c r="I4879" s="52">
        <f t="shared" si="545"/>
        <v>0.70873409673305254</v>
      </c>
      <c r="J4879" s="52">
        <f t="shared" ca="1" si="546"/>
        <v>1</v>
      </c>
      <c r="K4879" s="48">
        <f t="shared" si="541"/>
        <v>45.47</v>
      </c>
      <c r="L4879" s="48">
        <f t="shared" si="542"/>
        <v>45.67</v>
      </c>
      <c r="M4879" s="48">
        <f t="shared" si="543"/>
        <v>45.21</v>
      </c>
      <c r="N4879" s="48">
        <f t="shared" si="544"/>
        <v>45.48</v>
      </c>
      <c r="O4879" s="49">
        <f t="shared" ca="1" si="547"/>
        <v>1019300</v>
      </c>
    </row>
    <row r="4880" spans="1:15" x14ac:dyDescent="0.25">
      <c r="A4880">
        <v>4865</v>
      </c>
      <c r="B4880" s="93">
        <v>35136</v>
      </c>
      <c r="C4880" s="48">
        <v>63.8125</v>
      </c>
      <c r="D4880" s="48">
        <v>64.046798999999993</v>
      </c>
      <c r="E4880" s="48">
        <v>62.906199999999998</v>
      </c>
      <c r="F4880" s="48">
        <v>63.734299</v>
      </c>
      <c r="G4880" s="49">
        <v>1385300</v>
      </c>
      <c r="H4880" s="48">
        <v>45.170670999999999</v>
      </c>
      <c r="I4880" s="52">
        <f t="shared" si="545"/>
        <v>0.70873409935833764</v>
      </c>
      <c r="J4880" s="52">
        <f t="shared" ca="1" si="546"/>
        <v>1</v>
      </c>
      <c r="K4880" s="48">
        <f t="shared" ref="K4880:K4943" si="548">ROUND($I4880*C4880,2)</f>
        <v>45.23</v>
      </c>
      <c r="L4880" s="48">
        <f t="shared" ref="L4880:L4943" si="549">ROUND($I4880*D4880,2)</f>
        <v>45.39</v>
      </c>
      <c r="M4880" s="48">
        <f t="shared" ref="M4880:M4943" si="550">ROUND($I4880*E4880,2)</f>
        <v>44.58</v>
      </c>
      <c r="N4880" s="48">
        <f t="shared" ref="N4880:N4943" si="551">ROUND($I4880*F4880,2)</f>
        <v>45.17</v>
      </c>
      <c r="O4880" s="49">
        <f t="shared" ca="1" si="547"/>
        <v>1385300</v>
      </c>
    </row>
    <row r="4881" spans="1:15" x14ac:dyDescent="0.25">
      <c r="A4881">
        <v>4866</v>
      </c>
      <c r="B4881" s="93">
        <v>35135</v>
      </c>
      <c r="C4881" s="48">
        <v>63.25</v>
      </c>
      <c r="D4881" s="48">
        <v>64.328102000000001</v>
      </c>
      <c r="E4881" s="48">
        <v>63.0625</v>
      </c>
      <c r="F4881" s="48">
        <v>64.234298999999993</v>
      </c>
      <c r="G4881" s="49">
        <v>1511400</v>
      </c>
      <c r="H4881" s="48">
        <v>45.525038000000002</v>
      </c>
      <c r="I4881" s="52">
        <f t="shared" si="545"/>
        <v>0.70873409858493208</v>
      </c>
      <c r="J4881" s="52">
        <f t="shared" ca="1" si="546"/>
        <v>1</v>
      </c>
      <c r="K4881" s="48">
        <f t="shared" si="548"/>
        <v>44.83</v>
      </c>
      <c r="L4881" s="48">
        <f t="shared" si="549"/>
        <v>45.59</v>
      </c>
      <c r="M4881" s="48">
        <f t="shared" si="550"/>
        <v>44.69</v>
      </c>
      <c r="N4881" s="48">
        <f t="shared" si="551"/>
        <v>45.53</v>
      </c>
      <c r="O4881" s="49">
        <f t="shared" ca="1" si="547"/>
        <v>1511400</v>
      </c>
    </row>
    <row r="4882" spans="1:15" x14ac:dyDescent="0.25">
      <c r="A4882">
        <v>4867</v>
      </c>
      <c r="B4882" s="93">
        <v>35132</v>
      </c>
      <c r="C4882" s="48">
        <v>64.1875</v>
      </c>
      <c r="D4882" s="48">
        <v>64.875</v>
      </c>
      <c r="E4882" s="48">
        <v>62</v>
      </c>
      <c r="F4882" s="48">
        <v>63.5</v>
      </c>
      <c r="G4882" s="49">
        <v>2289900</v>
      </c>
      <c r="H4882" s="48">
        <v>45.004615000000001</v>
      </c>
      <c r="I4882" s="52">
        <f t="shared" ref="I4882:I4945" si="552">H4882/F4882</f>
        <v>0.70873409448818903</v>
      </c>
      <c r="J4882" s="52">
        <f t="shared" ref="J4882:J4945" ca="1" si="553">INDEX(OFFSET($T$15,0,0,$S$13+1,1),MATCH(B4882,OFFSET($Q$15,0,0,$S$13+1,1),-1))</f>
        <v>1</v>
      </c>
      <c r="K4882" s="48">
        <f t="shared" si="548"/>
        <v>45.49</v>
      </c>
      <c r="L4882" s="48">
        <f t="shared" si="549"/>
        <v>45.98</v>
      </c>
      <c r="M4882" s="48">
        <f t="shared" si="550"/>
        <v>43.94</v>
      </c>
      <c r="N4882" s="48">
        <f t="shared" si="551"/>
        <v>45</v>
      </c>
      <c r="O4882" s="49">
        <f t="shared" ref="O4882:O4945" ca="1" si="554">G4882*J4882</f>
        <v>2289900</v>
      </c>
    </row>
    <row r="4883" spans="1:15" x14ac:dyDescent="0.25">
      <c r="A4883">
        <v>4868</v>
      </c>
      <c r="B4883" s="93">
        <v>35131</v>
      </c>
      <c r="C4883" s="48">
        <v>65.421798999999993</v>
      </c>
      <c r="D4883" s="48">
        <v>65.656197000000006</v>
      </c>
      <c r="E4883" s="48">
        <v>65.234298999999993</v>
      </c>
      <c r="F4883" s="48">
        <v>65.625</v>
      </c>
      <c r="G4883" s="49">
        <v>534200</v>
      </c>
      <c r="H4883" s="48">
        <v>46.510674999999999</v>
      </c>
      <c r="I4883" s="52">
        <f t="shared" si="552"/>
        <v>0.70873409523809527</v>
      </c>
      <c r="J4883" s="52">
        <f t="shared" ca="1" si="553"/>
        <v>1</v>
      </c>
      <c r="K4883" s="48">
        <f t="shared" si="548"/>
        <v>46.37</v>
      </c>
      <c r="L4883" s="48">
        <f t="shared" si="549"/>
        <v>46.53</v>
      </c>
      <c r="M4883" s="48">
        <f t="shared" si="550"/>
        <v>46.23</v>
      </c>
      <c r="N4883" s="48">
        <f t="shared" si="551"/>
        <v>46.51</v>
      </c>
      <c r="O4883" s="49">
        <f t="shared" ca="1" si="554"/>
        <v>534200</v>
      </c>
    </row>
    <row r="4884" spans="1:15" x14ac:dyDescent="0.25">
      <c r="A4884">
        <v>4869</v>
      </c>
      <c r="B4884" s="93">
        <v>35130</v>
      </c>
      <c r="C4884" s="48">
        <v>65.781197000000006</v>
      </c>
      <c r="D4884" s="48">
        <v>65.968697000000006</v>
      </c>
      <c r="E4884" s="48">
        <v>65.296798999999993</v>
      </c>
      <c r="F4884" s="48">
        <v>65.296798999999993</v>
      </c>
      <c r="G4884" s="49">
        <v>624700</v>
      </c>
      <c r="H4884" s="48">
        <v>46.278067999999998</v>
      </c>
      <c r="I4884" s="52">
        <f t="shared" si="552"/>
        <v>0.70873409889510819</v>
      </c>
      <c r="J4884" s="52">
        <f t="shared" ca="1" si="553"/>
        <v>1</v>
      </c>
      <c r="K4884" s="48">
        <f t="shared" si="548"/>
        <v>46.62</v>
      </c>
      <c r="L4884" s="48">
        <f t="shared" si="549"/>
        <v>46.75</v>
      </c>
      <c r="M4884" s="48">
        <f t="shared" si="550"/>
        <v>46.28</v>
      </c>
      <c r="N4884" s="48">
        <f t="shared" si="551"/>
        <v>46.28</v>
      </c>
      <c r="O4884" s="49">
        <f t="shared" ca="1" si="554"/>
        <v>624700</v>
      </c>
    </row>
    <row r="4885" spans="1:15" x14ac:dyDescent="0.25">
      <c r="A4885">
        <v>4870</v>
      </c>
      <c r="B4885" s="93">
        <v>35129</v>
      </c>
      <c r="C4885" s="48">
        <v>65.109298999999993</v>
      </c>
      <c r="D4885" s="48">
        <v>65.875</v>
      </c>
      <c r="E4885" s="48">
        <v>65.078102000000001</v>
      </c>
      <c r="F4885" s="48">
        <v>65.875</v>
      </c>
      <c r="G4885" s="49">
        <v>402000</v>
      </c>
      <c r="H4885" s="48">
        <v>46.687859000000003</v>
      </c>
      <c r="I4885" s="52">
        <f t="shared" si="552"/>
        <v>0.70873410246679325</v>
      </c>
      <c r="J4885" s="52">
        <f t="shared" ca="1" si="553"/>
        <v>1</v>
      </c>
      <c r="K4885" s="48">
        <f t="shared" si="548"/>
        <v>46.15</v>
      </c>
      <c r="L4885" s="48">
        <f t="shared" si="549"/>
        <v>46.69</v>
      </c>
      <c r="M4885" s="48">
        <f t="shared" si="550"/>
        <v>46.12</v>
      </c>
      <c r="N4885" s="48">
        <f t="shared" si="551"/>
        <v>46.69</v>
      </c>
      <c r="O4885" s="49">
        <f t="shared" ca="1" si="554"/>
        <v>402000</v>
      </c>
    </row>
    <row r="4886" spans="1:15" x14ac:dyDescent="0.25">
      <c r="A4886">
        <v>4871</v>
      </c>
      <c r="B4886" s="93">
        <v>35128</v>
      </c>
      <c r="C4886" s="48">
        <v>65.031197000000006</v>
      </c>
      <c r="D4886" s="48">
        <v>65.656197000000006</v>
      </c>
      <c r="E4886" s="48">
        <v>64.8125</v>
      </c>
      <c r="F4886" s="48">
        <v>65.265602000000001</v>
      </c>
      <c r="G4886" s="49">
        <v>652600</v>
      </c>
      <c r="H4886" s="48">
        <v>46.255957000000002</v>
      </c>
      <c r="I4886" s="52">
        <f t="shared" si="552"/>
        <v>0.7087340893599664</v>
      </c>
      <c r="J4886" s="52">
        <f t="shared" ca="1" si="553"/>
        <v>1</v>
      </c>
      <c r="K4886" s="48">
        <f t="shared" si="548"/>
        <v>46.09</v>
      </c>
      <c r="L4886" s="48">
        <f t="shared" si="549"/>
        <v>46.53</v>
      </c>
      <c r="M4886" s="48">
        <f t="shared" si="550"/>
        <v>45.93</v>
      </c>
      <c r="N4886" s="48">
        <f t="shared" si="551"/>
        <v>46.26</v>
      </c>
      <c r="O4886" s="49">
        <f t="shared" ca="1" si="554"/>
        <v>652600</v>
      </c>
    </row>
    <row r="4887" spans="1:15" x14ac:dyDescent="0.25">
      <c r="A4887">
        <v>4872</v>
      </c>
      <c r="B4887" s="93">
        <v>35125</v>
      </c>
      <c r="C4887" s="48">
        <v>64.640602000000001</v>
      </c>
      <c r="D4887" s="48">
        <v>64.890602000000001</v>
      </c>
      <c r="E4887" s="48">
        <v>63.609299</v>
      </c>
      <c r="F4887" s="48">
        <v>64.890602000000001</v>
      </c>
      <c r="G4887" s="49">
        <v>1452600</v>
      </c>
      <c r="H4887" s="48">
        <v>45.990181999999997</v>
      </c>
      <c r="I4887" s="52">
        <f t="shared" si="552"/>
        <v>0.70873409372901175</v>
      </c>
      <c r="J4887" s="52">
        <f t="shared" ca="1" si="553"/>
        <v>1</v>
      </c>
      <c r="K4887" s="48">
        <f t="shared" si="548"/>
        <v>45.81</v>
      </c>
      <c r="L4887" s="48">
        <f t="shared" si="549"/>
        <v>45.99</v>
      </c>
      <c r="M4887" s="48">
        <f t="shared" si="550"/>
        <v>45.08</v>
      </c>
      <c r="N4887" s="48">
        <f t="shared" si="551"/>
        <v>45.99</v>
      </c>
      <c r="O4887" s="49">
        <f t="shared" ca="1" si="554"/>
        <v>1452600</v>
      </c>
    </row>
    <row r="4888" spans="1:15" x14ac:dyDescent="0.25">
      <c r="A4888">
        <v>4873</v>
      </c>
      <c r="B4888" s="93">
        <v>35124</v>
      </c>
      <c r="C4888" s="48">
        <v>64.125</v>
      </c>
      <c r="D4888" s="48">
        <v>64.953102000000001</v>
      </c>
      <c r="E4888" s="48">
        <v>63.875</v>
      </c>
      <c r="F4888" s="48">
        <v>63.875</v>
      </c>
      <c r="G4888" s="49">
        <v>914300</v>
      </c>
      <c r="H4888" s="48">
        <v>45.270389999999999</v>
      </c>
      <c r="I4888" s="52">
        <f t="shared" si="552"/>
        <v>0.70873409001956944</v>
      </c>
      <c r="J4888" s="52">
        <f t="shared" ca="1" si="553"/>
        <v>1</v>
      </c>
      <c r="K4888" s="48">
        <f t="shared" si="548"/>
        <v>45.45</v>
      </c>
      <c r="L4888" s="48">
        <f t="shared" si="549"/>
        <v>46.03</v>
      </c>
      <c r="M4888" s="48">
        <f t="shared" si="550"/>
        <v>45.27</v>
      </c>
      <c r="N4888" s="48">
        <f t="shared" si="551"/>
        <v>45.27</v>
      </c>
      <c r="O4888" s="49">
        <f t="shared" ca="1" si="554"/>
        <v>914300</v>
      </c>
    </row>
    <row r="4889" spans="1:15" x14ac:dyDescent="0.25">
      <c r="A4889">
        <v>4874</v>
      </c>
      <c r="B4889" s="93">
        <v>35123</v>
      </c>
      <c r="C4889" s="48">
        <v>65.3125</v>
      </c>
      <c r="D4889" s="48">
        <v>65.734298999999993</v>
      </c>
      <c r="E4889" s="48">
        <v>64.5</v>
      </c>
      <c r="F4889" s="48">
        <v>64.5</v>
      </c>
      <c r="G4889" s="49">
        <v>865900</v>
      </c>
      <c r="H4889" s="48">
        <v>45.713349000000001</v>
      </c>
      <c r="I4889" s="52">
        <f t="shared" si="552"/>
        <v>0.70873409302325585</v>
      </c>
      <c r="J4889" s="52">
        <f t="shared" ca="1" si="553"/>
        <v>1</v>
      </c>
      <c r="K4889" s="48">
        <f t="shared" si="548"/>
        <v>46.29</v>
      </c>
      <c r="L4889" s="48">
        <f t="shared" si="549"/>
        <v>46.59</v>
      </c>
      <c r="M4889" s="48">
        <f t="shared" si="550"/>
        <v>45.71</v>
      </c>
      <c r="N4889" s="48">
        <f t="shared" si="551"/>
        <v>45.71</v>
      </c>
      <c r="O4889" s="49">
        <f t="shared" ca="1" si="554"/>
        <v>865900</v>
      </c>
    </row>
    <row r="4890" spans="1:15" x14ac:dyDescent="0.25">
      <c r="A4890">
        <v>4875</v>
      </c>
      <c r="B4890" s="93">
        <v>35122</v>
      </c>
      <c r="C4890" s="48">
        <v>65.156197000000006</v>
      </c>
      <c r="D4890" s="48">
        <v>65.171798999999993</v>
      </c>
      <c r="E4890" s="48">
        <v>64.5</v>
      </c>
      <c r="F4890" s="48">
        <v>64.796798999999993</v>
      </c>
      <c r="G4890" s="49">
        <v>601000</v>
      </c>
      <c r="H4890" s="48">
        <v>45.923699999999997</v>
      </c>
      <c r="I4890" s="52">
        <f t="shared" si="552"/>
        <v>0.70873408422536432</v>
      </c>
      <c r="J4890" s="52">
        <f t="shared" ca="1" si="553"/>
        <v>1</v>
      </c>
      <c r="K4890" s="48">
        <f t="shared" si="548"/>
        <v>46.18</v>
      </c>
      <c r="L4890" s="48">
        <f t="shared" si="549"/>
        <v>46.19</v>
      </c>
      <c r="M4890" s="48">
        <f t="shared" si="550"/>
        <v>45.71</v>
      </c>
      <c r="N4890" s="48">
        <f t="shared" si="551"/>
        <v>45.92</v>
      </c>
      <c r="O4890" s="49">
        <f t="shared" ca="1" si="554"/>
        <v>601000</v>
      </c>
    </row>
    <row r="4891" spans="1:15" x14ac:dyDescent="0.25">
      <c r="A4891">
        <v>4876</v>
      </c>
      <c r="B4891" s="93">
        <v>35121</v>
      </c>
      <c r="C4891" s="48">
        <v>65.75</v>
      </c>
      <c r="D4891" s="48">
        <v>65.890602000000001</v>
      </c>
      <c r="E4891" s="48">
        <v>64.968697000000006</v>
      </c>
      <c r="F4891" s="48">
        <v>65</v>
      </c>
      <c r="G4891" s="49">
        <v>1408400</v>
      </c>
      <c r="H4891" s="48">
        <v>46.067715999999997</v>
      </c>
      <c r="I4891" s="52">
        <f t="shared" si="552"/>
        <v>0.70873409230769224</v>
      </c>
      <c r="J4891" s="52">
        <f t="shared" ca="1" si="553"/>
        <v>1</v>
      </c>
      <c r="K4891" s="48">
        <f t="shared" si="548"/>
        <v>46.6</v>
      </c>
      <c r="L4891" s="48">
        <f t="shared" si="549"/>
        <v>46.7</v>
      </c>
      <c r="M4891" s="48">
        <f t="shared" si="550"/>
        <v>46.05</v>
      </c>
      <c r="N4891" s="48">
        <f t="shared" si="551"/>
        <v>46.07</v>
      </c>
      <c r="O4891" s="49">
        <f t="shared" ca="1" si="554"/>
        <v>1408400</v>
      </c>
    </row>
    <row r="4892" spans="1:15" x14ac:dyDescent="0.25">
      <c r="A4892">
        <v>4877</v>
      </c>
      <c r="B4892" s="93">
        <v>35118</v>
      </c>
      <c r="C4892" s="48">
        <v>66.5</v>
      </c>
      <c r="D4892" s="48">
        <v>66.609298999999993</v>
      </c>
      <c r="E4892" s="48">
        <v>65.328102000000001</v>
      </c>
      <c r="F4892" s="48">
        <v>65.9375</v>
      </c>
      <c r="G4892" s="49">
        <v>1430400</v>
      </c>
      <c r="H4892" s="48">
        <v>46.732154000000001</v>
      </c>
      <c r="I4892" s="52">
        <f t="shared" si="552"/>
        <v>0.70873408909952607</v>
      </c>
      <c r="J4892" s="52">
        <f t="shared" ca="1" si="553"/>
        <v>1</v>
      </c>
      <c r="K4892" s="48">
        <f t="shared" si="548"/>
        <v>47.13</v>
      </c>
      <c r="L4892" s="48">
        <f t="shared" si="549"/>
        <v>47.21</v>
      </c>
      <c r="M4892" s="48">
        <f t="shared" si="550"/>
        <v>46.3</v>
      </c>
      <c r="N4892" s="48">
        <f t="shared" si="551"/>
        <v>46.73</v>
      </c>
      <c r="O4892" s="49">
        <f t="shared" ca="1" si="554"/>
        <v>1430400</v>
      </c>
    </row>
    <row r="4893" spans="1:15" x14ac:dyDescent="0.25">
      <c r="A4893">
        <v>4878</v>
      </c>
      <c r="B4893" s="93">
        <v>35117</v>
      </c>
      <c r="C4893" s="48">
        <v>65.453102000000001</v>
      </c>
      <c r="D4893" s="48">
        <v>66.328102000000001</v>
      </c>
      <c r="E4893" s="48">
        <v>65.406197000000006</v>
      </c>
      <c r="F4893" s="48">
        <v>66.125</v>
      </c>
      <c r="G4893" s="49">
        <v>721400</v>
      </c>
      <c r="H4893" s="48">
        <v>46.865042000000003</v>
      </c>
      <c r="I4893" s="52">
        <f t="shared" si="552"/>
        <v>0.70873409451795844</v>
      </c>
      <c r="J4893" s="52">
        <f t="shared" ca="1" si="553"/>
        <v>1</v>
      </c>
      <c r="K4893" s="48">
        <f t="shared" si="548"/>
        <v>46.39</v>
      </c>
      <c r="L4893" s="48">
        <f t="shared" si="549"/>
        <v>47.01</v>
      </c>
      <c r="M4893" s="48">
        <f t="shared" si="550"/>
        <v>46.36</v>
      </c>
      <c r="N4893" s="48">
        <f t="shared" si="551"/>
        <v>46.87</v>
      </c>
      <c r="O4893" s="49">
        <f t="shared" ca="1" si="554"/>
        <v>721400</v>
      </c>
    </row>
    <row r="4894" spans="1:15" x14ac:dyDescent="0.25">
      <c r="A4894">
        <v>4879</v>
      </c>
      <c r="B4894" s="93">
        <v>35116</v>
      </c>
      <c r="C4894" s="48">
        <v>64.421798999999993</v>
      </c>
      <c r="D4894" s="48">
        <v>65.140602000000001</v>
      </c>
      <c r="E4894" s="48">
        <v>64.421798999999993</v>
      </c>
      <c r="F4894" s="48">
        <v>65.093697000000006</v>
      </c>
      <c r="G4894" s="49">
        <v>434000</v>
      </c>
      <c r="H4894" s="48">
        <v>46.134121999999998</v>
      </c>
      <c r="I4894" s="52">
        <f t="shared" si="552"/>
        <v>0.70873408834038099</v>
      </c>
      <c r="J4894" s="52">
        <f t="shared" ca="1" si="553"/>
        <v>1</v>
      </c>
      <c r="K4894" s="48">
        <f t="shared" si="548"/>
        <v>45.66</v>
      </c>
      <c r="L4894" s="48">
        <f t="shared" si="549"/>
        <v>46.17</v>
      </c>
      <c r="M4894" s="48">
        <f t="shared" si="550"/>
        <v>45.66</v>
      </c>
      <c r="N4894" s="48">
        <f t="shared" si="551"/>
        <v>46.13</v>
      </c>
      <c r="O4894" s="49">
        <f t="shared" ca="1" si="554"/>
        <v>434000</v>
      </c>
    </row>
    <row r="4895" spans="1:15" x14ac:dyDescent="0.25">
      <c r="A4895">
        <v>4880</v>
      </c>
      <c r="B4895" s="93">
        <v>35115</v>
      </c>
      <c r="C4895" s="48">
        <v>64.4375</v>
      </c>
      <c r="D4895" s="48">
        <v>64.625</v>
      </c>
      <c r="E4895" s="48">
        <v>63.875</v>
      </c>
      <c r="F4895" s="48">
        <v>64.296798999999993</v>
      </c>
      <c r="G4895" s="49">
        <v>492300</v>
      </c>
      <c r="H4895" s="48">
        <v>45.569333</v>
      </c>
      <c r="I4895" s="52">
        <f t="shared" si="552"/>
        <v>0.70873408488033762</v>
      </c>
      <c r="J4895" s="52">
        <f t="shared" ca="1" si="553"/>
        <v>1</v>
      </c>
      <c r="K4895" s="48">
        <f t="shared" si="548"/>
        <v>45.67</v>
      </c>
      <c r="L4895" s="48">
        <f t="shared" si="549"/>
        <v>45.8</v>
      </c>
      <c r="M4895" s="48">
        <f t="shared" si="550"/>
        <v>45.27</v>
      </c>
      <c r="N4895" s="48">
        <f t="shared" si="551"/>
        <v>45.57</v>
      </c>
      <c r="O4895" s="49">
        <f t="shared" ca="1" si="554"/>
        <v>492300</v>
      </c>
    </row>
    <row r="4896" spans="1:15" x14ac:dyDescent="0.25">
      <c r="A4896">
        <v>4881</v>
      </c>
      <c r="B4896" s="93">
        <v>35111</v>
      </c>
      <c r="C4896" s="48">
        <v>65.078102000000001</v>
      </c>
      <c r="D4896" s="48">
        <v>65.234298999999993</v>
      </c>
      <c r="E4896" s="48">
        <v>64.734298999999993</v>
      </c>
      <c r="F4896" s="48">
        <v>64.9375</v>
      </c>
      <c r="G4896" s="49">
        <v>606100</v>
      </c>
      <c r="H4896" s="48">
        <v>46.023420000000002</v>
      </c>
      <c r="I4896" s="52">
        <f t="shared" si="552"/>
        <v>0.70873409047160729</v>
      </c>
      <c r="J4896" s="52">
        <f t="shared" ca="1" si="553"/>
        <v>1</v>
      </c>
      <c r="K4896" s="48">
        <f t="shared" si="548"/>
        <v>46.12</v>
      </c>
      <c r="L4896" s="48">
        <f t="shared" si="549"/>
        <v>46.23</v>
      </c>
      <c r="M4896" s="48">
        <f t="shared" si="550"/>
        <v>45.88</v>
      </c>
      <c r="N4896" s="48">
        <f t="shared" si="551"/>
        <v>46.02</v>
      </c>
      <c r="O4896" s="49">
        <f t="shared" ca="1" si="554"/>
        <v>606100</v>
      </c>
    </row>
    <row r="4897" spans="1:15" x14ac:dyDescent="0.25">
      <c r="A4897">
        <v>4882</v>
      </c>
      <c r="B4897" s="93">
        <v>35110</v>
      </c>
      <c r="C4897" s="48">
        <v>65.468697000000006</v>
      </c>
      <c r="D4897" s="48">
        <v>65.906197000000006</v>
      </c>
      <c r="E4897" s="48">
        <v>65.125</v>
      </c>
      <c r="F4897" s="48">
        <v>65.203102000000001</v>
      </c>
      <c r="G4897" s="49">
        <v>889500</v>
      </c>
      <c r="H4897" s="48">
        <v>46.211661999999997</v>
      </c>
      <c r="I4897" s="52">
        <f t="shared" si="552"/>
        <v>0.70873410286522864</v>
      </c>
      <c r="J4897" s="52">
        <f t="shared" ca="1" si="553"/>
        <v>1</v>
      </c>
      <c r="K4897" s="48">
        <f t="shared" si="548"/>
        <v>46.4</v>
      </c>
      <c r="L4897" s="48">
        <f t="shared" si="549"/>
        <v>46.71</v>
      </c>
      <c r="M4897" s="48">
        <f t="shared" si="550"/>
        <v>46.16</v>
      </c>
      <c r="N4897" s="48">
        <f t="shared" si="551"/>
        <v>46.21</v>
      </c>
      <c r="O4897" s="49">
        <f t="shared" ca="1" si="554"/>
        <v>889500</v>
      </c>
    </row>
    <row r="4898" spans="1:15" x14ac:dyDescent="0.25">
      <c r="A4898">
        <v>4883</v>
      </c>
      <c r="B4898" s="93">
        <v>35109</v>
      </c>
      <c r="C4898" s="48">
        <v>66.140602000000001</v>
      </c>
      <c r="D4898" s="48">
        <v>66.359298999999993</v>
      </c>
      <c r="E4898" s="48">
        <v>65.578102000000001</v>
      </c>
      <c r="F4898" s="48">
        <v>65.609298999999993</v>
      </c>
      <c r="G4898" s="49">
        <v>431400</v>
      </c>
      <c r="H4898" s="48">
        <v>46.499547</v>
      </c>
      <c r="I4898" s="52">
        <f t="shared" si="552"/>
        <v>0.70873409270841325</v>
      </c>
      <c r="J4898" s="52">
        <f t="shared" ca="1" si="553"/>
        <v>1</v>
      </c>
      <c r="K4898" s="48">
        <f t="shared" si="548"/>
        <v>46.88</v>
      </c>
      <c r="L4898" s="48">
        <f t="shared" si="549"/>
        <v>47.03</v>
      </c>
      <c r="M4898" s="48">
        <f t="shared" si="550"/>
        <v>46.48</v>
      </c>
      <c r="N4898" s="48">
        <f t="shared" si="551"/>
        <v>46.5</v>
      </c>
      <c r="O4898" s="49">
        <f t="shared" ca="1" si="554"/>
        <v>431400</v>
      </c>
    </row>
    <row r="4899" spans="1:15" x14ac:dyDescent="0.25">
      <c r="A4899">
        <v>4884</v>
      </c>
      <c r="B4899" s="93">
        <v>35108</v>
      </c>
      <c r="C4899" s="48">
        <v>66.046798999999993</v>
      </c>
      <c r="D4899" s="48">
        <v>66.6875</v>
      </c>
      <c r="E4899" s="48">
        <v>66</v>
      </c>
      <c r="F4899" s="48">
        <v>66.1875</v>
      </c>
      <c r="G4899" s="49">
        <v>1045900</v>
      </c>
      <c r="H4899" s="48">
        <v>46.909337999999998</v>
      </c>
      <c r="I4899" s="52">
        <f t="shared" si="552"/>
        <v>0.70873409631728046</v>
      </c>
      <c r="J4899" s="52">
        <f t="shared" ca="1" si="553"/>
        <v>1</v>
      </c>
      <c r="K4899" s="48">
        <f t="shared" si="548"/>
        <v>46.81</v>
      </c>
      <c r="L4899" s="48">
        <f t="shared" si="549"/>
        <v>47.26</v>
      </c>
      <c r="M4899" s="48">
        <f t="shared" si="550"/>
        <v>46.78</v>
      </c>
      <c r="N4899" s="48">
        <f t="shared" si="551"/>
        <v>46.91</v>
      </c>
      <c r="O4899" s="49">
        <f t="shared" ca="1" si="554"/>
        <v>1045900</v>
      </c>
    </row>
    <row r="4900" spans="1:15" x14ac:dyDescent="0.25">
      <c r="A4900">
        <v>4885</v>
      </c>
      <c r="B4900" s="93">
        <v>35107</v>
      </c>
      <c r="C4900" s="48">
        <v>65.953102000000001</v>
      </c>
      <c r="D4900" s="48">
        <v>66.625</v>
      </c>
      <c r="E4900" s="48">
        <v>65.890602000000001</v>
      </c>
      <c r="F4900" s="48">
        <v>66.328102000000001</v>
      </c>
      <c r="G4900" s="49">
        <v>626500</v>
      </c>
      <c r="H4900" s="48">
        <v>47.008986999999998</v>
      </c>
      <c r="I4900" s="52">
        <f t="shared" si="552"/>
        <v>0.70873408981309305</v>
      </c>
      <c r="J4900" s="52">
        <f t="shared" ca="1" si="553"/>
        <v>1</v>
      </c>
      <c r="K4900" s="48">
        <f t="shared" si="548"/>
        <v>46.74</v>
      </c>
      <c r="L4900" s="48">
        <f t="shared" si="549"/>
        <v>47.22</v>
      </c>
      <c r="M4900" s="48">
        <f t="shared" si="550"/>
        <v>46.7</v>
      </c>
      <c r="N4900" s="48">
        <f t="shared" si="551"/>
        <v>47.01</v>
      </c>
      <c r="O4900" s="49">
        <f t="shared" ca="1" si="554"/>
        <v>626500</v>
      </c>
    </row>
    <row r="4901" spans="1:15" x14ac:dyDescent="0.25">
      <c r="A4901">
        <v>4886</v>
      </c>
      <c r="B4901" s="93">
        <v>35104</v>
      </c>
      <c r="C4901" s="48">
        <v>65.8125</v>
      </c>
      <c r="D4901" s="48">
        <v>66.375</v>
      </c>
      <c r="E4901" s="48">
        <v>65.515602000000001</v>
      </c>
      <c r="F4901" s="48">
        <v>65.828102000000001</v>
      </c>
      <c r="G4901" s="49">
        <v>804600</v>
      </c>
      <c r="H4901" s="48">
        <v>46.654620000000001</v>
      </c>
      <c r="I4901" s="52">
        <f t="shared" si="552"/>
        <v>0.70873409049527203</v>
      </c>
      <c r="J4901" s="52">
        <f t="shared" ca="1" si="553"/>
        <v>1</v>
      </c>
      <c r="K4901" s="48">
        <f t="shared" si="548"/>
        <v>46.64</v>
      </c>
      <c r="L4901" s="48">
        <f t="shared" si="549"/>
        <v>47.04</v>
      </c>
      <c r="M4901" s="48">
        <f t="shared" si="550"/>
        <v>46.43</v>
      </c>
      <c r="N4901" s="48">
        <f t="shared" si="551"/>
        <v>46.65</v>
      </c>
      <c r="O4901" s="49">
        <f t="shared" ca="1" si="554"/>
        <v>804600</v>
      </c>
    </row>
    <row r="4902" spans="1:15" x14ac:dyDescent="0.25">
      <c r="A4902">
        <v>4887</v>
      </c>
      <c r="B4902" s="93">
        <v>35103</v>
      </c>
      <c r="C4902" s="48">
        <v>65.046798999999993</v>
      </c>
      <c r="D4902" s="48">
        <v>65.906197000000006</v>
      </c>
      <c r="E4902" s="48">
        <v>64.921798999999993</v>
      </c>
      <c r="F4902" s="48">
        <v>65.843697000000006</v>
      </c>
      <c r="G4902" s="49">
        <v>1526600</v>
      </c>
      <c r="H4902" s="48">
        <v>46.665672999999998</v>
      </c>
      <c r="I4902" s="52">
        <f t="shared" si="552"/>
        <v>0.70873409492787132</v>
      </c>
      <c r="J4902" s="52">
        <f t="shared" ca="1" si="553"/>
        <v>1</v>
      </c>
      <c r="K4902" s="48">
        <f t="shared" si="548"/>
        <v>46.1</v>
      </c>
      <c r="L4902" s="48">
        <f t="shared" si="549"/>
        <v>46.71</v>
      </c>
      <c r="M4902" s="48">
        <f t="shared" si="550"/>
        <v>46.01</v>
      </c>
      <c r="N4902" s="48">
        <f t="shared" si="551"/>
        <v>46.67</v>
      </c>
      <c r="O4902" s="49">
        <f t="shared" ca="1" si="554"/>
        <v>1526600</v>
      </c>
    </row>
    <row r="4903" spans="1:15" x14ac:dyDescent="0.25">
      <c r="A4903">
        <v>4888</v>
      </c>
      <c r="B4903" s="93">
        <v>35102</v>
      </c>
      <c r="C4903" s="48">
        <v>64.75</v>
      </c>
      <c r="D4903" s="48">
        <v>65.140602000000001</v>
      </c>
      <c r="E4903" s="48">
        <v>64.6875</v>
      </c>
      <c r="F4903" s="48">
        <v>65.140602000000001</v>
      </c>
      <c r="G4903" s="49">
        <v>585100</v>
      </c>
      <c r="H4903" s="48">
        <v>46.167366000000001</v>
      </c>
      <c r="I4903" s="52">
        <f t="shared" si="552"/>
        <v>0.70873410104499801</v>
      </c>
      <c r="J4903" s="52">
        <f t="shared" ca="1" si="553"/>
        <v>1</v>
      </c>
      <c r="K4903" s="48">
        <f t="shared" si="548"/>
        <v>45.89</v>
      </c>
      <c r="L4903" s="48">
        <f t="shared" si="549"/>
        <v>46.17</v>
      </c>
      <c r="M4903" s="48">
        <f t="shared" si="550"/>
        <v>45.85</v>
      </c>
      <c r="N4903" s="48">
        <f t="shared" si="551"/>
        <v>46.17</v>
      </c>
      <c r="O4903" s="49">
        <f t="shared" ca="1" si="554"/>
        <v>585100</v>
      </c>
    </row>
    <row r="4904" spans="1:15" x14ac:dyDescent="0.25">
      <c r="A4904">
        <v>4889</v>
      </c>
      <c r="B4904" s="93">
        <v>35101</v>
      </c>
      <c r="C4904" s="48">
        <v>64.1875</v>
      </c>
      <c r="D4904" s="48">
        <v>64.828102000000001</v>
      </c>
      <c r="E4904" s="48">
        <v>64.093697000000006</v>
      </c>
      <c r="F4904" s="48">
        <v>64.765602000000001</v>
      </c>
      <c r="G4904" s="49">
        <v>301600</v>
      </c>
      <c r="H4904" s="48">
        <v>45.901589999999999</v>
      </c>
      <c r="I4904" s="52">
        <f t="shared" si="552"/>
        <v>0.70873409004983845</v>
      </c>
      <c r="J4904" s="52">
        <f t="shared" ca="1" si="553"/>
        <v>1</v>
      </c>
      <c r="K4904" s="48">
        <f t="shared" si="548"/>
        <v>45.49</v>
      </c>
      <c r="L4904" s="48">
        <f t="shared" si="549"/>
        <v>45.95</v>
      </c>
      <c r="M4904" s="48">
        <f t="shared" si="550"/>
        <v>45.43</v>
      </c>
      <c r="N4904" s="48">
        <f t="shared" si="551"/>
        <v>45.9</v>
      </c>
      <c r="O4904" s="49">
        <f t="shared" ca="1" si="554"/>
        <v>301600</v>
      </c>
    </row>
    <row r="4905" spans="1:15" x14ac:dyDescent="0.25">
      <c r="A4905">
        <v>4890</v>
      </c>
      <c r="B4905" s="93">
        <v>35100</v>
      </c>
      <c r="C4905" s="48">
        <v>63.531199999999998</v>
      </c>
      <c r="D4905" s="48">
        <v>64.25</v>
      </c>
      <c r="E4905" s="48">
        <v>63.4375</v>
      </c>
      <c r="F4905" s="48">
        <v>64.156197000000006</v>
      </c>
      <c r="G4905" s="49">
        <v>295300</v>
      </c>
      <c r="H4905" s="48">
        <v>45.469684000000001</v>
      </c>
      <c r="I4905" s="52">
        <f t="shared" si="552"/>
        <v>0.70873409157964895</v>
      </c>
      <c r="J4905" s="52">
        <f t="shared" ca="1" si="553"/>
        <v>1</v>
      </c>
      <c r="K4905" s="48">
        <f t="shared" si="548"/>
        <v>45.03</v>
      </c>
      <c r="L4905" s="48">
        <f t="shared" si="549"/>
        <v>45.54</v>
      </c>
      <c r="M4905" s="48">
        <f t="shared" si="550"/>
        <v>44.96</v>
      </c>
      <c r="N4905" s="48">
        <f t="shared" si="551"/>
        <v>45.47</v>
      </c>
      <c r="O4905" s="49">
        <f t="shared" ca="1" si="554"/>
        <v>295300</v>
      </c>
    </row>
    <row r="4906" spans="1:15" x14ac:dyDescent="0.25">
      <c r="A4906">
        <v>4891</v>
      </c>
      <c r="B4906" s="93">
        <v>35097</v>
      </c>
      <c r="C4906" s="48">
        <v>63.875</v>
      </c>
      <c r="D4906" s="48">
        <v>64.015602000000001</v>
      </c>
      <c r="E4906" s="48">
        <v>63.5</v>
      </c>
      <c r="F4906" s="48">
        <v>63.640597999999997</v>
      </c>
      <c r="G4906" s="49">
        <v>496200</v>
      </c>
      <c r="H4906" s="48">
        <v>45.104261999999999</v>
      </c>
      <c r="I4906" s="52">
        <f t="shared" si="552"/>
        <v>0.70873410083293054</v>
      </c>
      <c r="J4906" s="52">
        <f t="shared" ca="1" si="553"/>
        <v>1</v>
      </c>
      <c r="K4906" s="48">
        <f t="shared" si="548"/>
        <v>45.27</v>
      </c>
      <c r="L4906" s="48">
        <f t="shared" si="549"/>
        <v>45.37</v>
      </c>
      <c r="M4906" s="48">
        <f t="shared" si="550"/>
        <v>45</v>
      </c>
      <c r="N4906" s="48">
        <f t="shared" si="551"/>
        <v>45.1</v>
      </c>
      <c r="O4906" s="49">
        <f t="shared" ca="1" si="554"/>
        <v>496200</v>
      </c>
    </row>
    <row r="4907" spans="1:15" x14ac:dyDescent="0.25">
      <c r="A4907">
        <v>4892</v>
      </c>
      <c r="B4907" s="93">
        <v>35096</v>
      </c>
      <c r="C4907" s="48">
        <v>63.609299</v>
      </c>
      <c r="D4907" s="48">
        <v>63.906199999999998</v>
      </c>
      <c r="E4907" s="48">
        <v>63.5625</v>
      </c>
      <c r="F4907" s="48">
        <v>63.906199999999998</v>
      </c>
      <c r="G4907" s="49">
        <v>373900</v>
      </c>
      <c r="H4907" s="48">
        <v>45.292503000000004</v>
      </c>
      <c r="I4907" s="52">
        <f t="shared" si="552"/>
        <v>0.70873409778706919</v>
      </c>
      <c r="J4907" s="52">
        <f t="shared" ca="1" si="553"/>
        <v>1</v>
      </c>
      <c r="K4907" s="48">
        <f t="shared" si="548"/>
        <v>45.08</v>
      </c>
      <c r="L4907" s="48">
        <f t="shared" si="549"/>
        <v>45.29</v>
      </c>
      <c r="M4907" s="48">
        <f t="shared" si="550"/>
        <v>45.05</v>
      </c>
      <c r="N4907" s="48">
        <f t="shared" si="551"/>
        <v>45.29</v>
      </c>
      <c r="O4907" s="49">
        <f t="shared" ca="1" si="554"/>
        <v>373900</v>
      </c>
    </row>
    <row r="4908" spans="1:15" x14ac:dyDescent="0.25">
      <c r="A4908">
        <v>4893</v>
      </c>
      <c r="B4908" s="93">
        <v>35095</v>
      </c>
      <c r="C4908" s="48">
        <v>63</v>
      </c>
      <c r="D4908" s="48">
        <v>63.6875</v>
      </c>
      <c r="E4908" s="48">
        <v>62.968699999999998</v>
      </c>
      <c r="F4908" s="48">
        <v>63.671799</v>
      </c>
      <c r="G4908" s="49">
        <v>498000</v>
      </c>
      <c r="H4908" s="48">
        <v>45.126375000000003</v>
      </c>
      <c r="I4908" s="52">
        <f t="shared" si="552"/>
        <v>0.70873409749267491</v>
      </c>
      <c r="J4908" s="52">
        <f t="shared" ca="1" si="553"/>
        <v>1</v>
      </c>
      <c r="K4908" s="48">
        <f t="shared" si="548"/>
        <v>44.65</v>
      </c>
      <c r="L4908" s="48">
        <f t="shared" si="549"/>
        <v>45.14</v>
      </c>
      <c r="M4908" s="48">
        <f t="shared" si="550"/>
        <v>44.63</v>
      </c>
      <c r="N4908" s="48">
        <f t="shared" si="551"/>
        <v>45.13</v>
      </c>
      <c r="O4908" s="49">
        <f t="shared" ca="1" si="554"/>
        <v>498000</v>
      </c>
    </row>
    <row r="4909" spans="1:15" x14ac:dyDescent="0.25">
      <c r="A4909">
        <v>4894</v>
      </c>
      <c r="B4909" s="93">
        <v>35094</v>
      </c>
      <c r="C4909" s="48">
        <v>62.609299</v>
      </c>
      <c r="D4909" s="48">
        <v>63.140597999999997</v>
      </c>
      <c r="E4909" s="48">
        <v>62.531199999999998</v>
      </c>
      <c r="F4909" s="48">
        <v>63.015597999999997</v>
      </c>
      <c r="G4909" s="49">
        <v>272100</v>
      </c>
      <c r="H4909" s="48">
        <v>44.661302999999997</v>
      </c>
      <c r="I4909" s="52">
        <f t="shared" si="552"/>
        <v>0.70873409786573793</v>
      </c>
      <c r="J4909" s="52">
        <f t="shared" ca="1" si="553"/>
        <v>1</v>
      </c>
      <c r="K4909" s="48">
        <f t="shared" si="548"/>
        <v>44.37</v>
      </c>
      <c r="L4909" s="48">
        <f t="shared" si="549"/>
        <v>44.75</v>
      </c>
      <c r="M4909" s="48">
        <f t="shared" si="550"/>
        <v>44.32</v>
      </c>
      <c r="N4909" s="48">
        <f t="shared" si="551"/>
        <v>44.66</v>
      </c>
      <c r="O4909" s="49">
        <f t="shared" ca="1" si="554"/>
        <v>272100</v>
      </c>
    </row>
    <row r="4910" spans="1:15" x14ac:dyDescent="0.25">
      <c r="A4910">
        <v>4895</v>
      </c>
      <c r="B4910" s="93">
        <v>35093</v>
      </c>
      <c r="C4910" s="48">
        <v>62.1875</v>
      </c>
      <c r="D4910" s="48">
        <v>62.484299</v>
      </c>
      <c r="E4910" s="48">
        <v>62.140597999999997</v>
      </c>
      <c r="F4910" s="48">
        <v>62.484299</v>
      </c>
      <c r="G4910" s="49">
        <v>254800</v>
      </c>
      <c r="H4910" s="48">
        <v>44.284753000000002</v>
      </c>
      <c r="I4910" s="52">
        <f t="shared" si="552"/>
        <v>0.70873409334399351</v>
      </c>
      <c r="J4910" s="52">
        <f t="shared" ca="1" si="553"/>
        <v>1</v>
      </c>
      <c r="K4910" s="48">
        <f t="shared" si="548"/>
        <v>44.07</v>
      </c>
      <c r="L4910" s="48">
        <f t="shared" si="549"/>
        <v>44.28</v>
      </c>
      <c r="M4910" s="48">
        <f t="shared" si="550"/>
        <v>44.04</v>
      </c>
      <c r="N4910" s="48">
        <f t="shared" si="551"/>
        <v>44.28</v>
      </c>
      <c r="O4910" s="49">
        <f t="shared" ca="1" si="554"/>
        <v>254800</v>
      </c>
    </row>
    <row r="4911" spans="1:15" x14ac:dyDescent="0.25">
      <c r="A4911">
        <v>4896</v>
      </c>
      <c r="B4911" s="93">
        <v>35090</v>
      </c>
      <c r="C4911" s="48">
        <v>61.656199999999998</v>
      </c>
      <c r="D4911" s="48">
        <v>62.265597999999997</v>
      </c>
      <c r="E4911" s="48">
        <v>61.578097999999997</v>
      </c>
      <c r="F4911" s="48">
        <v>62.234299</v>
      </c>
      <c r="G4911" s="49">
        <v>726300</v>
      </c>
      <c r="H4911" s="48">
        <v>44.107568999999998</v>
      </c>
      <c r="I4911" s="52">
        <f t="shared" si="552"/>
        <v>0.70873408568480856</v>
      </c>
      <c r="J4911" s="52">
        <f t="shared" ca="1" si="553"/>
        <v>1</v>
      </c>
      <c r="K4911" s="48">
        <f t="shared" si="548"/>
        <v>43.7</v>
      </c>
      <c r="L4911" s="48">
        <f t="shared" si="549"/>
        <v>44.13</v>
      </c>
      <c r="M4911" s="48">
        <f t="shared" si="550"/>
        <v>43.64</v>
      </c>
      <c r="N4911" s="48">
        <f t="shared" si="551"/>
        <v>44.11</v>
      </c>
      <c r="O4911" s="49">
        <f t="shared" ca="1" si="554"/>
        <v>726300</v>
      </c>
    </row>
    <row r="4912" spans="1:15" x14ac:dyDescent="0.25">
      <c r="A4912">
        <v>4897</v>
      </c>
      <c r="B4912" s="93">
        <v>35089</v>
      </c>
      <c r="C4912" s="48">
        <v>61.968699999999998</v>
      </c>
      <c r="D4912" s="48">
        <v>62</v>
      </c>
      <c r="E4912" s="48">
        <v>61.625</v>
      </c>
      <c r="F4912" s="48">
        <v>61.703097999999997</v>
      </c>
      <c r="G4912" s="49">
        <v>298400</v>
      </c>
      <c r="H4912" s="48">
        <v>43.731090000000002</v>
      </c>
      <c r="I4912" s="52">
        <f t="shared" si="552"/>
        <v>0.70873410602495202</v>
      </c>
      <c r="J4912" s="52">
        <f t="shared" ca="1" si="553"/>
        <v>1</v>
      </c>
      <c r="K4912" s="48">
        <f t="shared" si="548"/>
        <v>43.92</v>
      </c>
      <c r="L4912" s="48">
        <f t="shared" si="549"/>
        <v>43.94</v>
      </c>
      <c r="M4912" s="48">
        <f t="shared" si="550"/>
        <v>43.68</v>
      </c>
      <c r="N4912" s="48">
        <f t="shared" si="551"/>
        <v>43.73</v>
      </c>
      <c r="O4912" s="49">
        <f t="shared" ca="1" si="554"/>
        <v>298400</v>
      </c>
    </row>
    <row r="4913" spans="1:15" x14ac:dyDescent="0.25">
      <c r="A4913">
        <v>4898</v>
      </c>
      <c r="B4913" s="93">
        <v>35088</v>
      </c>
      <c r="C4913" s="48">
        <v>61.515597999999997</v>
      </c>
      <c r="D4913" s="48">
        <v>62.046799</v>
      </c>
      <c r="E4913" s="48">
        <v>61.484299</v>
      </c>
      <c r="F4913" s="48">
        <v>61.921799</v>
      </c>
      <c r="G4913" s="49">
        <v>1506500</v>
      </c>
      <c r="H4913" s="48">
        <v>43.886090000000003</v>
      </c>
      <c r="I4913" s="52">
        <f t="shared" si="552"/>
        <v>0.70873409217325878</v>
      </c>
      <c r="J4913" s="52">
        <f t="shared" ca="1" si="553"/>
        <v>1</v>
      </c>
      <c r="K4913" s="48">
        <f t="shared" si="548"/>
        <v>43.6</v>
      </c>
      <c r="L4913" s="48">
        <f t="shared" si="549"/>
        <v>43.97</v>
      </c>
      <c r="M4913" s="48">
        <f t="shared" si="550"/>
        <v>43.58</v>
      </c>
      <c r="N4913" s="48">
        <f t="shared" si="551"/>
        <v>43.89</v>
      </c>
      <c r="O4913" s="49">
        <f t="shared" ca="1" si="554"/>
        <v>1506500</v>
      </c>
    </row>
    <row r="4914" spans="1:15" x14ac:dyDescent="0.25">
      <c r="A4914">
        <v>4899</v>
      </c>
      <c r="B4914" s="93">
        <v>35087</v>
      </c>
      <c r="C4914" s="48">
        <v>61.25</v>
      </c>
      <c r="D4914" s="48">
        <v>61.421799</v>
      </c>
      <c r="E4914" s="48">
        <v>61.125</v>
      </c>
      <c r="F4914" s="48">
        <v>61.421799</v>
      </c>
      <c r="G4914" s="49">
        <v>362200</v>
      </c>
      <c r="H4914" s="48">
        <v>43.531723</v>
      </c>
      <c r="I4914" s="52">
        <f t="shared" si="552"/>
        <v>0.70873409292358891</v>
      </c>
      <c r="J4914" s="52">
        <f t="shared" ca="1" si="553"/>
        <v>1</v>
      </c>
      <c r="K4914" s="48">
        <f t="shared" si="548"/>
        <v>43.41</v>
      </c>
      <c r="L4914" s="48">
        <f t="shared" si="549"/>
        <v>43.53</v>
      </c>
      <c r="M4914" s="48">
        <f t="shared" si="550"/>
        <v>43.32</v>
      </c>
      <c r="N4914" s="48">
        <f t="shared" si="551"/>
        <v>43.53</v>
      </c>
      <c r="O4914" s="49">
        <f t="shared" ca="1" si="554"/>
        <v>362200</v>
      </c>
    </row>
    <row r="4915" spans="1:15" x14ac:dyDescent="0.25">
      <c r="A4915">
        <v>4900</v>
      </c>
      <c r="B4915" s="93">
        <v>35086</v>
      </c>
      <c r="C4915" s="48">
        <v>61.218699999999998</v>
      </c>
      <c r="D4915" s="48">
        <v>61.421799</v>
      </c>
      <c r="E4915" s="48">
        <v>61.109299</v>
      </c>
      <c r="F4915" s="48">
        <v>61.281199999999998</v>
      </c>
      <c r="G4915" s="49">
        <v>288200</v>
      </c>
      <c r="H4915" s="48">
        <v>43.432076000000002</v>
      </c>
      <c r="I4915" s="52">
        <f t="shared" si="552"/>
        <v>0.7087340978962553</v>
      </c>
      <c r="J4915" s="52">
        <f t="shared" ca="1" si="553"/>
        <v>1</v>
      </c>
      <c r="K4915" s="48">
        <f t="shared" si="548"/>
        <v>43.39</v>
      </c>
      <c r="L4915" s="48">
        <f t="shared" si="549"/>
        <v>43.53</v>
      </c>
      <c r="M4915" s="48">
        <f t="shared" si="550"/>
        <v>43.31</v>
      </c>
      <c r="N4915" s="48">
        <f t="shared" si="551"/>
        <v>43.43</v>
      </c>
      <c r="O4915" s="49">
        <f t="shared" ca="1" si="554"/>
        <v>288200</v>
      </c>
    </row>
    <row r="4916" spans="1:15" x14ac:dyDescent="0.25">
      <c r="A4916">
        <v>4901</v>
      </c>
      <c r="B4916" s="93">
        <v>35083</v>
      </c>
      <c r="C4916" s="48">
        <v>60.859299</v>
      </c>
      <c r="D4916" s="48">
        <v>61.421799</v>
      </c>
      <c r="E4916" s="48">
        <v>60.796799</v>
      </c>
      <c r="F4916" s="48">
        <v>61.265597999999997</v>
      </c>
      <c r="G4916" s="49">
        <v>169800</v>
      </c>
      <c r="H4916" s="48">
        <v>43.421017999999997</v>
      </c>
      <c r="I4916" s="52">
        <f t="shared" si="552"/>
        <v>0.70873409250000297</v>
      </c>
      <c r="J4916" s="52">
        <f t="shared" ca="1" si="553"/>
        <v>1</v>
      </c>
      <c r="K4916" s="48">
        <f t="shared" si="548"/>
        <v>43.13</v>
      </c>
      <c r="L4916" s="48">
        <f t="shared" si="549"/>
        <v>43.53</v>
      </c>
      <c r="M4916" s="48">
        <f t="shared" si="550"/>
        <v>43.09</v>
      </c>
      <c r="N4916" s="48">
        <f t="shared" si="551"/>
        <v>43.42</v>
      </c>
      <c r="O4916" s="49">
        <f t="shared" ca="1" si="554"/>
        <v>169800</v>
      </c>
    </row>
    <row r="4917" spans="1:15" x14ac:dyDescent="0.25">
      <c r="A4917">
        <v>4902</v>
      </c>
      <c r="B4917" s="93">
        <v>35082</v>
      </c>
      <c r="C4917" s="48">
        <v>60.890597999999997</v>
      </c>
      <c r="D4917" s="48">
        <v>60.906199999999998</v>
      </c>
      <c r="E4917" s="48">
        <v>60.375</v>
      </c>
      <c r="F4917" s="48">
        <v>60.859299</v>
      </c>
      <c r="G4917" s="49">
        <v>425600</v>
      </c>
      <c r="H4917" s="48">
        <v>43.13306</v>
      </c>
      <c r="I4917" s="52">
        <f t="shared" si="552"/>
        <v>0.70873409172852941</v>
      </c>
      <c r="J4917" s="52">
        <f t="shared" ca="1" si="553"/>
        <v>1</v>
      </c>
      <c r="K4917" s="48">
        <f t="shared" si="548"/>
        <v>43.16</v>
      </c>
      <c r="L4917" s="48">
        <f t="shared" si="549"/>
        <v>43.17</v>
      </c>
      <c r="M4917" s="48">
        <f t="shared" si="550"/>
        <v>42.79</v>
      </c>
      <c r="N4917" s="48">
        <f t="shared" si="551"/>
        <v>43.13</v>
      </c>
      <c r="O4917" s="49">
        <f t="shared" ca="1" si="554"/>
        <v>425600</v>
      </c>
    </row>
    <row r="4918" spans="1:15" x14ac:dyDescent="0.25">
      <c r="A4918">
        <v>4903</v>
      </c>
      <c r="B4918" s="93">
        <v>35081</v>
      </c>
      <c r="C4918" s="48">
        <v>60.703097999999997</v>
      </c>
      <c r="D4918" s="48">
        <v>61.125</v>
      </c>
      <c r="E4918" s="48">
        <v>60.453097999999997</v>
      </c>
      <c r="F4918" s="48">
        <v>60.656199999999998</v>
      </c>
      <c r="G4918" s="49">
        <v>407600</v>
      </c>
      <c r="H4918" s="48">
        <v>42.989117</v>
      </c>
      <c r="I4918" s="52">
        <f t="shared" si="552"/>
        <v>0.70873409478338578</v>
      </c>
      <c r="J4918" s="52">
        <f t="shared" ca="1" si="553"/>
        <v>1</v>
      </c>
      <c r="K4918" s="48">
        <f t="shared" si="548"/>
        <v>43.02</v>
      </c>
      <c r="L4918" s="48">
        <f t="shared" si="549"/>
        <v>43.32</v>
      </c>
      <c r="M4918" s="48">
        <f t="shared" si="550"/>
        <v>42.85</v>
      </c>
      <c r="N4918" s="48">
        <f t="shared" si="551"/>
        <v>42.99</v>
      </c>
      <c r="O4918" s="49">
        <f t="shared" ca="1" si="554"/>
        <v>407600</v>
      </c>
    </row>
    <row r="4919" spans="1:15" x14ac:dyDescent="0.25">
      <c r="A4919">
        <v>4904</v>
      </c>
      <c r="B4919" s="93">
        <v>35080</v>
      </c>
      <c r="C4919" s="48">
        <v>60.406199999999998</v>
      </c>
      <c r="D4919" s="48">
        <v>60.890597999999997</v>
      </c>
      <c r="E4919" s="48">
        <v>59.890597999999997</v>
      </c>
      <c r="F4919" s="48">
        <v>60.843699999999998</v>
      </c>
      <c r="G4919" s="49">
        <v>454600</v>
      </c>
      <c r="H4919" s="48">
        <v>43.122005000000001</v>
      </c>
      <c r="I4919" s="52">
        <f t="shared" si="552"/>
        <v>0.70873410065462816</v>
      </c>
      <c r="J4919" s="52">
        <f t="shared" ca="1" si="553"/>
        <v>1</v>
      </c>
      <c r="K4919" s="48">
        <f t="shared" si="548"/>
        <v>42.81</v>
      </c>
      <c r="L4919" s="48">
        <f t="shared" si="549"/>
        <v>43.16</v>
      </c>
      <c r="M4919" s="48">
        <f t="shared" si="550"/>
        <v>42.45</v>
      </c>
      <c r="N4919" s="48">
        <f t="shared" si="551"/>
        <v>43.12</v>
      </c>
      <c r="O4919" s="49">
        <f t="shared" ca="1" si="554"/>
        <v>454600</v>
      </c>
    </row>
    <row r="4920" spans="1:15" x14ac:dyDescent="0.25">
      <c r="A4920">
        <v>4905</v>
      </c>
      <c r="B4920" s="93">
        <v>35079</v>
      </c>
      <c r="C4920" s="48">
        <v>60.25</v>
      </c>
      <c r="D4920" s="48">
        <v>60.453097999999997</v>
      </c>
      <c r="E4920" s="48">
        <v>59.859299</v>
      </c>
      <c r="F4920" s="48">
        <v>60.109299</v>
      </c>
      <c r="G4920" s="49">
        <v>154200</v>
      </c>
      <c r="H4920" s="48">
        <v>42.601509</v>
      </c>
      <c r="I4920" s="52">
        <f t="shared" si="552"/>
        <v>0.70873408455487064</v>
      </c>
      <c r="J4920" s="52">
        <f t="shared" ca="1" si="553"/>
        <v>1</v>
      </c>
      <c r="K4920" s="48">
        <f t="shared" si="548"/>
        <v>42.7</v>
      </c>
      <c r="L4920" s="48">
        <f t="shared" si="549"/>
        <v>42.85</v>
      </c>
      <c r="M4920" s="48">
        <f t="shared" si="550"/>
        <v>42.42</v>
      </c>
      <c r="N4920" s="48">
        <f t="shared" si="551"/>
        <v>42.6</v>
      </c>
      <c r="O4920" s="49">
        <f t="shared" ca="1" si="554"/>
        <v>154200</v>
      </c>
    </row>
    <row r="4921" spans="1:15" x14ac:dyDescent="0.25">
      <c r="A4921">
        <v>4906</v>
      </c>
      <c r="B4921" s="93">
        <v>35076</v>
      </c>
      <c r="C4921" s="48">
        <v>60.484299</v>
      </c>
      <c r="D4921" s="48">
        <v>60.5</v>
      </c>
      <c r="E4921" s="48">
        <v>59.671799</v>
      </c>
      <c r="F4921" s="48">
        <v>60.234299</v>
      </c>
      <c r="G4921" s="49">
        <v>390400</v>
      </c>
      <c r="H4921" s="48">
        <v>42.690100999999999</v>
      </c>
      <c r="I4921" s="52">
        <f t="shared" si="552"/>
        <v>0.70873408852985897</v>
      </c>
      <c r="J4921" s="52">
        <f t="shared" ca="1" si="553"/>
        <v>1</v>
      </c>
      <c r="K4921" s="48">
        <f t="shared" si="548"/>
        <v>42.87</v>
      </c>
      <c r="L4921" s="48">
        <f t="shared" si="549"/>
        <v>42.88</v>
      </c>
      <c r="M4921" s="48">
        <f t="shared" si="550"/>
        <v>42.29</v>
      </c>
      <c r="N4921" s="48">
        <f t="shared" si="551"/>
        <v>42.69</v>
      </c>
      <c r="O4921" s="49">
        <f t="shared" ca="1" si="554"/>
        <v>390400</v>
      </c>
    </row>
    <row r="4922" spans="1:15" x14ac:dyDescent="0.25">
      <c r="A4922">
        <v>4907</v>
      </c>
      <c r="B4922" s="93">
        <v>35075</v>
      </c>
      <c r="C4922" s="48">
        <v>60.0625</v>
      </c>
      <c r="D4922" s="48">
        <v>60.328097999999997</v>
      </c>
      <c r="E4922" s="48">
        <v>59.781199999999998</v>
      </c>
      <c r="F4922" s="48">
        <v>60.328097999999997</v>
      </c>
      <c r="G4922" s="49">
        <v>513200</v>
      </c>
      <c r="H4922" s="48">
        <v>42.75658</v>
      </c>
      <c r="I4922" s="52">
        <f t="shared" si="552"/>
        <v>0.70873409600945814</v>
      </c>
      <c r="J4922" s="52">
        <f t="shared" ca="1" si="553"/>
        <v>1</v>
      </c>
      <c r="K4922" s="48">
        <f t="shared" si="548"/>
        <v>42.57</v>
      </c>
      <c r="L4922" s="48">
        <f t="shared" si="549"/>
        <v>42.76</v>
      </c>
      <c r="M4922" s="48">
        <f t="shared" si="550"/>
        <v>42.37</v>
      </c>
      <c r="N4922" s="48">
        <f t="shared" si="551"/>
        <v>42.76</v>
      </c>
      <c r="O4922" s="49">
        <f t="shared" ca="1" si="554"/>
        <v>513200</v>
      </c>
    </row>
    <row r="4923" spans="1:15" x14ac:dyDescent="0.25">
      <c r="A4923">
        <v>4908</v>
      </c>
      <c r="B4923" s="93">
        <v>35074</v>
      </c>
      <c r="C4923" s="48">
        <v>60.6875</v>
      </c>
      <c r="D4923" s="48">
        <v>60.8125</v>
      </c>
      <c r="E4923" s="48">
        <v>59.640597999999997</v>
      </c>
      <c r="F4923" s="48">
        <v>59.968699999999998</v>
      </c>
      <c r="G4923" s="49">
        <v>787700</v>
      </c>
      <c r="H4923" s="48">
        <v>42.501863</v>
      </c>
      <c r="I4923" s="52">
        <f t="shared" si="552"/>
        <v>0.70873410629211575</v>
      </c>
      <c r="J4923" s="52">
        <f t="shared" ca="1" si="553"/>
        <v>1</v>
      </c>
      <c r="K4923" s="48">
        <f t="shared" si="548"/>
        <v>43.01</v>
      </c>
      <c r="L4923" s="48">
        <f t="shared" si="549"/>
        <v>43.1</v>
      </c>
      <c r="M4923" s="48">
        <f t="shared" si="550"/>
        <v>42.27</v>
      </c>
      <c r="N4923" s="48">
        <f t="shared" si="551"/>
        <v>42.5</v>
      </c>
      <c r="O4923" s="49">
        <f t="shared" ca="1" si="554"/>
        <v>787700</v>
      </c>
    </row>
    <row r="4924" spans="1:15" x14ac:dyDescent="0.25">
      <c r="A4924">
        <v>4909</v>
      </c>
      <c r="B4924" s="93">
        <v>35073</v>
      </c>
      <c r="C4924" s="48">
        <v>62.015597999999997</v>
      </c>
      <c r="D4924" s="48">
        <v>62.0625</v>
      </c>
      <c r="E4924" s="48">
        <v>60.625</v>
      </c>
      <c r="F4924" s="48">
        <v>60.765597999999997</v>
      </c>
      <c r="G4924" s="49">
        <v>415500</v>
      </c>
      <c r="H4924" s="48">
        <v>43.066651</v>
      </c>
      <c r="I4924" s="52">
        <f t="shared" si="552"/>
        <v>0.70873409326112458</v>
      </c>
      <c r="J4924" s="52">
        <f t="shared" ca="1" si="553"/>
        <v>1</v>
      </c>
      <c r="K4924" s="48">
        <f t="shared" si="548"/>
        <v>43.95</v>
      </c>
      <c r="L4924" s="48">
        <f t="shared" si="549"/>
        <v>43.99</v>
      </c>
      <c r="M4924" s="48">
        <f t="shared" si="550"/>
        <v>42.97</v>
      </c>
      <c r="N4924" s="48">
        <f t="shared" si="551"/>
        <v>43.07</v>
      </c>
      <c r="O4924" s="49">
        <f t="shared" ca="1" si="554"/>
        <v>415500</v>
      </c>
    </row>
    <row r="4925" spans="1:15" x14ac:dyDescent="0.25">
      <c r="A4925">
        <v>4910</v>
      </c>
      <c r="B4925" s="93">
        <v>35072</v>
      </c>
      <c r="C4925" s="48">
        <v>61.8125</v>
      </c>
      <c r="D4925" s="48">
        <v>61.906199999999998</v>
      </c>
      <c r="E4925" s="48">
        <v>61.734299</v>
      </c>
      <c r="F4925" s="48">
        <v>61.828097999999997</v>
      </c>
      <c r="G4925" s="49">
        <v>179900</v>
      </c>
      <c r="H4925" s="48">
        <v>43.819681000000003</v>
      </c>
      <c r="I4925" s="52">
        <f t="shared" si="552"/>
        <v>0.70873409368019058</v>
      </c>
      <c r="J4925" s="52">
        <f t="shared" ca="1" si="553"/>
        <v>1</v>
      </c>
      <c r="K4925" s="48">
        <f t="shared" si="548"/>
        <v>43.81</v>
      </c>
      <c r="L4925" s="48">
        <f t="shared" si="549"/>
        <v>43.88</v>
      </c>
      <c r="M4925" s="48">
        <f t="shared" si="550"/>
        <v>43.75</v>
      </c>
      <c r="N4925" s="48">
        <f t="shared" si="551"/>
        <v>43.82</v>
      </c>
      <c r="O4925" s="49">
        <f t="shared" ca="1" si="554"/>
        <v>179900</v>
      </c>
    </row>
    <row r="4926" spans="1:15" x14ac:dyDescent="0.25">
      <c r="A4926">
        <v>4911</v>
      </c>
      <c r="B4926" s="93">
        <v>35069</v>
      </c>
      <c r="C4926" s="48">
        <v>61.3125</v>
      </c>
      <c r="D4926" s="48">
        <v>61.75</v>
      </c>
      <c r="E4926" s="48">
        <v>61.171799</v>
      </c>
      <c r="F4926" s="48">
        <v>61.593699999999998</v>
      </c>
      <c r="G4926" s="49">
        <v>302400</v>
      </c>
      <c r="H4926" s="48">
        <v>43.653556000000002</v>
      </c>
      <c r="I4926" s="52">
        <f t="shared" si="552"/>
        <v>0.7087341075467134</v>
      </c>
      <c r="J4926" s="52">
        <f t="shared" ca="1" si="553"/>
        <v>1</v>
      </c>
      <c r="K4926" s="48">
        <f t="shared" si="548"/>
        <v>43.45</v>
      </c>
      <c r="L4926" s="48">
        <f t="shared" si="549"/>
        <v>43.76</v>
      </c>
      <c r="M4926" s="48">
        <f t="shared" si="550"/>
        <v>43.35</v>
      </c>
      <c r="N4926" s="48">
        <f t="shared" si="551"/>
        <v>43.65</v>
      </c>
      <c r="O4926" s="49">
        <f t="shared" ca="1" si="554"/>
        <v>302400</v>
      </c>
    </row>
    <row r="4927" spans="1:15" x14ac:dyDescent="0.25">
      <c r="A4927">
        <v>4912</v>
      </c>
      <c r="B4927" s="93">
        <v>35068</v>
      </c>
      <c r="C4927" s="48">
        <v>62.390597999999997</v>
      </c>
      <c r="D4927" s="48">
        <v>62.625</v>
      </c>
      <c r="E4927" s="48">
        <v>61.218699999999998</v>
      </c>
      <c r="F4927" s="48">
        <v>61.718699999999998</v>
      </c>
      <c r="G4927" s="49">
        <v>1129700</v>
      </c>
      <c r="H4927" s="48">
        <v>43.742147000000003</v>
      </c>
      <c r="I4927" s="52">
        <f t="shared" si="552"/>
        <v>0.7087340951769886</v>
      </c>
      <c r="J4927" s="52">
        <f t="shared" ca="1" si="553"/>
        <v>1</v>
      </c>
      <c r="K4927" s="48">
        <f t="shared" si="548"/>
        <v>44.22</v>
      </c>
      <c r="L4927" s="48">
        <f t="shared" si="549"/>
        <v>44.38</v>
      </c>
      <c r="M4927" s="48">
        <f t="shared" si="550"/>
        <v>43.39</v>
      </c>
      <c r="N4927" s="48">
        <f t="shared" si="551"/>
        <v>43.74</v>
      </c>
      <c r="O4927" s="49">
        <f t="shared" ca="1" si="554"/>
        <v>1129700</v>
      </c>
    </row>
    <row r="4928" spans="1:15" x14ac:dyDescent="0.25">
      <c r="A4928">
        <v>4913</v>
      </c>
      <c r="B4928" s="93">
        <v>35067</v>
      </c>
      <c r="C4928" s="48">
        <v>62.343699999999998</v>
      </c>
      <c r="D4928" s="48">
        <v>62.5</v>
      </c>
      <c r="E4928" s="48">
        <v>62</v>
      </c>
      <c r="F4928" s="48">
        <v>62.3125</v>
      </c>
      <c r="G4928" s="49">
        <v>610300</v>
      </c>
      <c r="H4928" s="48">
        <v>44.162993</v>
      </c>
      <c r="I4928" s="52">
        <f t="shared" si="552"/>
        <v>0.70873409027081247</v>
      </c>
      <c r="J4928" s="52">
        <f t="shared" ca="1" si="553"/>
        <v>1</v>
      </c>
      <c r="K4928" s="48">
        <f t="shared" si="548"/>
        <v>44.19</v>
      </c>
      <c r="L4928" s="48">
        <f t="shared" si="549"/>
        <v>44.3</v>
      </c>
      <c r="M4928" s="48">
        <f t="shared" si="550"/>
        <v>43.94</v>
      </c>
      <c r="N4928" s="48">
        <f t="shared" si="551"/>
        <v>44.16</v>
      </c>
      <c r="O4928" s="49">
        <f t="shared" ca="1" si="554"/>
        <v>610300</v>
      </c>
    </row>
    <row r="4929" spans="1:15" x14ac:dyDescent="0.25">
      <c r="A4929">
        <v>4914</v>
      </c>
      <c r="B4929" s="93">
        <v>35066</v>
      </c>
      <c r="C4929" s="48">
        <v>61.406199999999998</v>
      </c>
      <c r="D4929" s="48">
        <v>62.140597999999997</v>
      </c>
      <c r="E4929" s="48">
        <v>61.343699999999998</v>
      </c>
      <c r="F4929" s="48">
        <v>62.140597999999997</v>
      </c>
      <c r="G4929" s="49">
        <v>514400</v>
      </c>
      <c r="H4929" s="48">
        <v>44.041161000000002</v>
      </c>
      <c r="I4929" s="52">
        <f t="shared" si="552"/>
        <v>0.70873410326691744</v>
      </c>
      <c r="J4929" s="52">
        <f t="shared" ca="1" si="553"/>
        <v>1</v>
      </c>
      <c r="K4929" s="48">
        <f t="shared" si="548"/>
        <v>43.52</v>
      </c>
      <c r="L4929" s="48">
        <f t="shared" si="549"/>
        <v>44.04</v>
      </c>
      <c r="M4929" s="48">
        <f t="shared" si="550"/>
        <v>43.48</v>
      </c>
      <c r="N4929" s="48">
        <f t="shared" si="551"/>
        <v>44.04</v>
      </c>
      <c r="O4929" s="49">
        <f t="shared" ca="1" si="554"/>
        <v>514400</v>
      </c>
    </row>
    <row r="4930" spans="1:15" x14ac:dyDescent="0.25">
      <c r="A4930">
        <v>4915</v>
      </c>
      <c r="B4930" s="93">
        <v>35062</v>
      </c>
      <c r="C4930" s="48">
        <v>61.468699999999998</v>
      </c>
      <c r="D4930" s="48">
        <v>61.531199999999998</v>
      </c>
      <c r="E4930" s="48">
        <v>61.25</v>
      </c>
      <c r="F4930" s="48">
        <v>61.484299</v>
      </c>
      <c r="G4930" s="49">
        <v>339200</v>
      </c>
      <c r="H4930" s="48">
        <v>43.576019000000002</v>
      </c>
      <c r="I4930" s="52">
        <f t="shared" si="552"/>
        <v>0.70873409486216965</v>
      </c>
      <c r="J4930" s="52">
        <f t="shared" ca="1" si="553"/>
        <v>1</v>
      </c>
      <c r="K4930" s="48">
        <f t="shared" si="548"/>
        <v>43.56</v>
      </c>
      <c r="L4930" s="48">
        <f t="shared" si="549"/>
        <v>43.61</v>
      </c>
      <c r="M4930" s="48">
        <f t="shared" si="550"/>
        <v>43.41</v>
      </c>
      <c r="N4930" s="48">
        <f t="shared" si="551"/>
        <v>43.58</v>
      </c>
      <c r="O4930" s="49">
        <f t="shared" ca="1" si="554"/>
        <v>339200</v>
      </c>
    </row>
    <row r="4931" spans="1:15" x14ac:dyDescent="0.25">
      <c r="A4931">
        <v>4916</v>
      </c>
      <c r="B4931" s="93">
        <v>35061</v>
      </c>
      <c r="C4931" s="48">
        <v>61.343699999999998</v>
      </c>
      <c r="D4931" s="48">
        <v>61.656199999999998</v>
      </c>
      <c r="E4931" s="48">
        <v>61.25</v>
      </c>
      <c r="F4931" s="48">
        <v>61.406199999999998</v>
      </c>
      <c r="G4931" s="49">
        <v>256200</v>
      </c>
      <c r="H4931" s="48">
        <v>43.520668000000001</v>
      </c>
      <c r="I4931" s="52">
        <f t="shared" si="552"/>
        <v>0.70873410176822538</v>
      </c>
      <c r="J4931" s="52">
        <f t="shared" ca="1" si="553"/>
        <v>1</v>
      </c>
      <c r="K4931" s="48">
        <f t="shared" si="548"/>
        <v>43.48</v>
      </c>
      <c r="L4931" s="48">
        <f t="shared" si="549"/>
        <v>43.7</v>
      </c>
      <c r="M4931" s="48">
        <f t="shared" si="550"/>
        <v>43.41</v>
      </c>
      <c r="N4931" s="48">
        <f t="shared" si="551"/>
        <v>43.52</v>
      </c>
      <c r="O4931" s="49">
        <f t="shared" ca="1" si="554"/>
        <v>256200</v>
      </c>
    </row>
    <row r="4932" spans="1:15" x14ac:dyDescent="0.25">
      <c r="A4932">
        <v>4917</v>
      </c>
      <c r="B4932" s="93">
        <v>35060</v>
      </c>
      <c r="C4932" s="48">
        <v>61.656199999999998</v>
      </c>
      <c r="D4932" s="48">
        <v>61.656199999999998</v>
      </c>
      <c r="E4932" s="48">
        <v>61.359299</v>
      </c>
      <c r="F4932" s="48">
        <v>61.468699999999998</v>
      </c>
      <c r="G4932" s="49">
        <v>151800</v>
      </c>
      <c r="H4932" s="48">
        <v>43.564964000000003</v>
      </c>
      <c r="I4932" s="52">
        <f t="shared" si="552"/>
        <v>0.70873410369830503</v>
      </c>
      <c r="J4932" s="52">
        <f t="shared" ca="1" si="553"/>
        <v>1</v>
      </c>
      <c r="K4932" s="48">
        <f t="shared" si="548"/>
        <v>43.7</v>
      </c>
      <c r="L4932" s="48">
        <f t="shared" si="549"/>
        <v>43.7</v>
      </c>
      <c r="M4932" s="48">
        <f t="shared" si="550"/>
        <v>43.49</v>
      </c>
      <c r="N4932" s="48">
        <f t="shared" si="551"/>
        <v>43.56</v>
      </c>
      <c r="O4932" s="49">
        <f t="shared" ca="1" si="554"/>
        <v>151800</v>
      </c>
    </row>
    <row r="4933" spans="1:15" x14ac:dyDescent="0.25">
      <c r="A4933">
        <v>4918</v>
      </c>
      <c r="B4933" s="93">
        <v>35059</v>
      </c>
      <c r="C4933" s="48">
        <v>61.453097999999997</v>
      </c>
      <c r="D4933" s="48">
        <v>61.531199999999998</v>
      </c>
      <c r="E4933" s="48">
        <v>61.328097999999997</v>
      </c>
      <c r="F4933" s="48">
        <v>61.5</v>
      </c>
      <c r="G4933" s="49">
        <v>432200</v>
      </c>
      <c r="H4933" s="48">
        <v>43.587147000000002</v>
      </c>
      <c r="I4933" s="52">
        <f t="shared" si="552"/>
        <v>0.70873409756097561</v>
      </c>
      <c r="J4933" s="52">
        <f t="shared" ca="1" si="553"/>
        <v>1</v>
      </c>
      <c r="K4933" s="48">
        <f t="shared" si="548"/>
        <v>43.55</v>
      </c>
      <c r="L4933" s="48">
        <f t="shared" si="549"/>
        <v>43.61</v>
      </c>
      <c r="M4933" s="48">
        <f t="shared" si="550"/>
        <v>43.47</v>
      </c>
      <c r="N4933" s="48">
        <f t="shared" si="551"/>
        <v>43.59</v>
      </c>
      <c r="O4933" s="49">
        <f t="shared" ca="1" si="554"/>
        <v>432200</v>
      </c>
    </row>
    <row r="4934" spans="1:15" x14ac:dyDescent="0.25">
      <c r="A4934">
        <v>4919</v>
      </c>
      <c r="B4934" s="93">
        <v>35055</v>
      </c>
      <c r="C4934" s="48">
        <v>61.3125</v>
      </c>
      <c r="D4934" s="48">
        <v>61.375</v>
      </c>
      <c r="E4934" s="48">
        <v>61.140597999999997</v>
      </c>
      <c r="F4934" s="48">
        <v>61.203097999999997</v>
      </c>
      <c r="G4934" s="49">
        <v>332800</v>
      </c>
      <c r="H4934" s="48">
        <v>43.376722000000001</v>
      </c>
      <c r="I4934" s="52">
        <f t="shared" si="552"/>
        <v>0.70873409055208292</v>
      </c>
      <c r="J4934" s="52">
        <f t="shared" ca="1" si="553"/>
        <v>1</v>
      </c>
      <c r="K4934" s="48">
        <f t="shared" si="548"/>
        <v>43.45</v>
      </c>
      <c r="L4934" s="48">
        <f t="shared" si="549"/>
        <v>43.5</v>
      </c>
      <c r="M4934" s="48">
        <f t="shared" si="550"/>
        <v>43.33</v>
      </c>
      <c r="N4934" s="48">
        <f t="shared" si="551"/>
        <v>43.38</v>
      </c>
      <c r="O4934" s="49">
        <f t="shared" ca="1" si="554"/>
        <v>332800</v>
      </c>
    </row>
    <row r="4935" spans="1:15" x14ac:dyDescent="0.25">
      <c r="A4935">
        <v>4920</v>
      </c>
      <c r="B4935" s="93">
        <v>35054</v>
      </c>
      <c r="C4935" s="48">
        <v>61.031199999999998</v>
      </c>
      <c r="D4935" s="48">
        <v>61.171799</v>
      </c>
      <c r="E4935" s="48">
        <v>60.75</v>
      </c>
      <c r="F4935" s="48">
        <v>60.984299</v>
      </c>
      <c r="G4935" s="49">
        <v>857600</v>
      </c>
      <c r="H4935" s="48">
        <v>43.221651999999999</v>
      </c>
      <c r="I4935" s="52">
        <f t="shared" si="552"/>
        <v>0.70873409563992851</v>
      </c>
      <c r="J4935" s="52">
        <f t="shared" ca="1" si="553"/>
        <v>1</v>
      </c>
      <c r="K4935" s="48">
        <f t="shared" si="548"/>
        <v>43.25</v>
      </c>
      <c r="L4935" s="48">
        <f t="shared" si="549"/>
        <v>43.35</v>
      </c>
      <c r="M4935" s="48">
        <f t="shared" si="550"/>
        <v>43.06</v>
      </c>
      <c r="N4935" s="48">
        <f t="shared" si="551"/>
        <v>43.22</v>
      </c>
      <c r="O4935" s="49">
        <f t="shared" ca="1" si="554"/>
        <v>857600</v>
      </c>
    </row>
    <row r="4936" spans="1:15" x14ac:dyDescent="0.25">
      <c r="A4936">
        <v>4921</v>
      </c>
      <c r="B4936" s="93">
        <v>35053</v>
      </c>
      <c r="C4936" s="48">
        <v>61.453097999999997</v>
      </c>
      <c r="D4936" s="48">
        <v>61.515597999999997</v>
      </c>
      <c r="E4936" s="48">
        <v>60.671799</v>
      </c>
      <c r="F4936" s="48">
        <v>60.671799</v>
      </c>
      <c r="G4936" s="49">
        <v>1349800</v>
      </c>
      <c r="H4936" s="48">
        <v>43.000171999999999</v>
      </c>
      <c r="I4936" s="52">
        <f t="shared" si="552"/>
        <v>0.70873408583121134</v>
      </c>
      <c r="J4936" s="52">
        <f t="shared" ca="1" si="553"/>
        <v>1</v>
      </c>
      <c r="K4936" s="48">
        <f t="shared" si="548"/>
        <v>43.55</v>
      </c>
      <c r="L4936" s="48">
        <f t="shared" si="549"/>
        <v>43.6</v>
      </c>
      <c r="M4936" s="48">
        <f t="shared" si="550"/>
        <v>43</v>
      </c>
      <c r="N4936" s="48">
        <f t="shared" si="551"/>
        <v>43</v>
      </c>
      <c r="O4936" s="49">
        <f t="shared" ca="1" si="554"/>
        <v>1349800</v>
      </c>
    </row>
    <row r="4937" spans="1:15" x14ac:dyDescent="0.25">
      <c r="A4937">
        <v>4922</v>
      </c>
      <c r="B4937" s="93">
        <v>35052</v>
      </c>
      <c r="C4937" s="48">
        <v>60.656199999999998</v>
      </c>
      <c r="D4937" s="48">
        <v>61.343699999999998</v>
      </c>
      <c r="E4937" s="48">
        <v>60.578097999999997</v>
      </c>
      <c r="F4937" s="48">
        <v>61.265597999999997</v>
      </c>
      <c r="G4937" s="49">
        <v>1022600</v>
      </c>
      <c r="H4937" s="48">
        <v>43.421017999999997</v>
      </c>
      <c r="I4937" s="52">
        <f t="shared" si="552"/>
        <v>0.70873409250000297</v>
      </c>
      <c r="J4937" s="52">
        <f t="shared" ca="1" si="553"/>
        <v>1</v>
      </c>
      <c r="K4937" s="48">
        <f t="shared" si="548"/>
        <v>42.99</v>
      </c>
      <c r="L4937" s="48">
        <f t="shared" si="549"/>
        <v>43.48</v>
      </c>
      <c r="M4937" s="48">
        <f t="shared" si="550"/>
        <v>42.93</v>
      </c>
      <c r="N4937" s="48">
        <f t="shared" si="551"/>
        <v>43.42</v>
      </c>
      <c r="O4937" s="49">
        <f t="shared" ca="1" si="554"/>
        <v>1022600</v>
      </c>
    </row>
    <row r="4938" spans="1:15" x14ac:dyDescent="0.25">
      <c r="A4938">
        <v>4923</v>
      </c>
      <c r="B4938" s="93">
        <v>35051</v>
      </c>
      <c r="C4938" s="48">
        <v>61.265597999999997</v>
      </c>
      <c r="D4938" s="48">
        <v>61.265597999999997</v>
      </c>
      <c r="E4938" s="48">
        <v>60.609299</v>
      </c>
      <c r="F4938" s="48">
        <v>60.625</v>
      </c>
      <c r="G4938" s="49">
        <v>862300</v>
      </c>
      <c r="H4938" s="48">
        <v>42.967005</v>
      </c>
      <c r="I4938" s="52">
        <f t="shared" si="552"/>
        <v>0.70873410309278351</v>
      </c>
      <c r="J4938" s="52">
        <f t="shared" ca="1" si="553"/>
        <v>1</v>
      </c>
      <c r="K4938" s="48">
        <f t="shared" si="548"/>
        <v>43.42</v>
      </c>
      <c r="L4938" s="48">
        <f t="shared" si="549"/>
        <v>43.42</v>
      </c>
      <c r="M4938" s="48">
        <f t="shared" si="550"/>
        <v>42.96</v>
      </c>
      <c r="N4938" s="48">
        <f t="shared" si="551"/>
        <v>42.97</v>
      </c>
      <c r="O4938" s="49">
        <f t="shared" ca="1" si="554"/>
        <v>862300</v>
      </c>
    </row>
    <row r="4939" spans="1:15" x14ac:dyDescent="0.25">
      <c r="A4939">
        <v>4924</v>
      </c>
      <c r="B4939" s="93">
        <v>35048</v>
      </c>
      <c r="C4939" s="48">
        <v>61.875</v>
      </c>
      <c r="D4939" s="48">
        <v>61.875</v>
      </c>
      <c r="E4939" s="48">
        <v>61.593699999999998</v>
      </c>
      <c r="F4939" s="48">
        <v>61.8125</v>
      </c>
      <c r="G4939" s="49">
        <v>416700</v>
      </c>
      <c r="H4939" s="48">
        <v>43.808625999999997</v>
      </c>
      <c r="I4939" s="52">
        <f t="shared" si="552"/>
        <v>0.70873409100101104</v>
      </c>
      <c r="J4939" s="52">
        <f t="shared" ca="1" si="553"/>
        <v>1</v>
      </c>
      <c r="K4939" s="48">
        <f t="shared" si="548"/>
        <v>43.85</v>
      </c>
      <c r="L4939" s="48">
        <f t="shared" si="549"/>
        <v>43.85</v>
      </c>
      <c r="M4939" s="48">
        <f t="shared" si="550"/>
        <v>43.65</v>
      </c>
      <c r="N4939" s="48">
        <f t="shared" si="551"/>
        <v>43.81</v>
      </c>
      <c r="O4939" s="49">
        <f t="shared" ca="1" si="554"/>
        <v>416700</v>
      </c>
    </row>
    <row r="4940" spans="1:15" x14ac:dyDescent="0.25">
      <c r="A4940">
        <v>4925</v>
      </c>
      <c r="B4940" s="93">
        <v>35047</v>
      </c>
      <c r="C4940" s="48">
        <v>62.6875</v>
      </c>
      <c r="D4940" s="48">
        <v>62.796799</v>
      </c>
      <c r="E4940" s="48">
        <v>62.015597999999997</v>
      </c>
      <c r="F4940" s="48">
        <v>62.171799</v>
      </c>
      <c r="G4940" s="49">
        <v>395000</v>
      </c>
      <c r="H4940" s="48">
        <v>43.792537000000003</v>
      </c>
      <c r="I4940" s="52">
        <f t="shared" si="552"/>
        <v>0.70437944058848934</v>
      </c>
      <c r="J4940" s="52">
        <f t="shared" ca="1" si="553"/>
        <v>1</v>
      </c>
      <c r="K4940" s="48">
        <f t="shared" si="548"/>
        <v>44.16</v>
      </c>
      <c r="L4940" s="48">
        <f t="shared" si="549"/>
        <v>44.23</v>
      </c>
      <c r="M4940" s="48">
        <f t="shared" si="550"/>
        <v>43.68</v>
      </c>
      <c r="N4940" s="48">
        <f t="shared" si="551"/>
        <v>43.79</v>
      </c>
      <c r="O4940" s="49">
        <f t="shared" ca="1" si="554"/>
        <v>395000</v>
      </c>
    </row>
    <row r="4941" spans="1:15" x14ac:dyDescent="0.25">
      <c r="A4941">
        <v>4926</v>
      </c>
      <c r="B4941" s="93">
        <v>35046</v>
      </c>
      <c r="C4941" s="48">
        <v>62.3125</v>
      </c>
      <c r="D4941" s="48">
        <v>62.703097999999997</v>
      </c>
      <c r="E4941" s="48">
        <v>62.3125</v>
      </c>
      <c r="F4941" s="48">
        <v>62.625</v>
      </c>
      <c r="G4941" s="49">
        <v>390700</v>
      </c>
      <c r="H4941" s="48">
        <v>44.111761999999999</v>
      </c>
      <c r="I4941" s="52">
        <f t="shared" si="552"/>
        <v>0.70437943313373252</v>
      </c>
      <c r="J4941" s="52">
        <f t="shared" ca="1" si="553"/>
        <v>1</v>
      </c>
      <c r="K4941" s="48">
        <f t="shared" si="548"/>
        <v>43.89</v>
      </c>
      <c r="L4941" s="48">
        <f t="shared" si="549"/>
        <v>44.17</v>
      </c>
      <c r="M4941" s="48">
        <f t="shared" si="550"/>
        <v>43.89</v>
      </c>
      <c r="N4941" s="48">
        <f t="shared" si="551"/>
        <v>44.11</v>
      </c>
      <c r="O4941" s="49">
        <f t="shared" ca="1" si="554"/>
        <v>390700</v>
      </c>
    </row>
    <row r="4942" spans="1:15" x14ac:dyDescent="0.25">
      <c r="A4942">
        <v>4927</v>
      </c>
      <c r="B4942" s="93">
        <v>35045</v>
      </c>
      <c r="C4942" s="48">
        <v>62.140597999999997</v>
      </c>
      <c r="D4942" s="48">
        <v>62.359299</v>
      </c>
      <c r="E4942" s="48">
        <v>62.140597999999997</v>
      </c>
      <c r="F4942" s="48">
        <v>62.234299</v>
      </c>
      <c r="G4942" s="49">
        <v>299400</v>
      </c>
      <c r="H4942" s="48">
        <v>43.836559999999999</v>
      </c>
      <c r="I4942" s="52">
        <f t="shared" si="552"/>
        <v>0.70437942909905671</v>
      </c>
      <c r="J4942" s="52">
        <f t="shared" ca="1" si="553"/>
        <v>1</v>
      </c>
      <c r="K4942" s="48">
        <f t="shared" si="548"/>
        <v>43.77</v>
      </c>
      <c r="L4942" s="48">
        <f t="shared" si="549"/>
        <v>43.92</v>
      </c>
      <c r="M4942" s="48">
        <f t="shared" si="550"/>
        <v>43.77</v>
      </c>
      <c r="N4942" s="48">
        <f t="shared" si="551"/>
        <v>43.84</v>
      </c>
      <c r="O4942" s="49">
        <f t="shared" ca="1" si="554"/>
        <v>299400</v>
      </c>
    </row>
    <row r="4943" spans="1:15" x14ac:dyDescent="0.25">
      <c r="A4943">
        <v>4928</v>
      </c>
      <c r="B4943" s="93">
        <v>35044</v>
      </c>
      <c r="C4943" s="48">
        <v>62.281199999999998</v>
      </c>
      <c r="D4943" s="48">
        <v>62.546799</v>
      </c>
      <c r="E4943" s="48">
        <v>62.156199999999998</v>
      </c>
      <c r="F4943" s="48">
        <v>62.421799</v>
      </c>
      <c r="G4943" s="49">
        <v>186500</v>
      </c>
      <c r="H4943" s="48">
        <v>43.968631999999999</v>
      </c>
      <c r="I4943" s="52">
        <f t="shared" si="552"/>
        <v>0.70437944282893861</v>
      </c>
      <c r="J4943" s="52">
        <f t="shared" ca="1" si="553"/>
        <v>1</v>
      </c>
      <c r="K4943" s="48">
        <f t="shared" si="548"/>
        <v>43.87</v>
      </c>
      <c r="L4943" s="48">
        <f t="shared" si="549"/>
        <v>44.06</v>
      </c>
      <c r="M4943" s="48">
        <f t="shared" si="550"/>
        <v>43.78</v>
      </c>
      <c r="N4943" s="48">
        <f t="shared" si="551"/>
        <v>43.97</v>
      </c>
      <c r="O4943" s="49">
        <f t="shared" ca="1" si="554"/>
        <v>186500</v>
      </c>
    </row>
    <row r="4944" spans="1:15" x14ac:dyDescent="0.25">
      <c r="A4944">
        <v>4929</v>
      </c>
      <c r="B4944" s="93">
        <v>35041</v>
      </c>
      <c r="C4944" s="48">
        <v>62.218699999999998</v>
      </c>
      <c r="D4944" s="48">
        <v>62.234299</v>
      </c>
      <c r="E4944" s="48">
        <v>61.765597999999997</v>
      </c>
      <c r="F4944" s="48">
        <v>62.156199999999998</v>
      </c>
      <c r="G4944" s="49">
        <v>296900</v>
      </c>
      <c r="H4944" s="48">
        <v>43.781550000000003</v>
      </c>
      <c r="I4944" s="52">
        <f t="shared" si="552"/>
        <v>0.70437945048120709</v>
      </c>
      <c r="J4944" s="52">
        <f t="shared" ca="1" si="553"/>
        <v>1</v>
      </c>
      <c r="K4944" s="48">
        <f t="shared" ref="K4944:K5007" si="555">ROUND($I4944*C4944,2)</f>
        <v>43.83</v>
      </c>
      <c r="L4944" s="48">
        <f t="shared" ref="L4944:L5007" si="556">ROUND($I4944*D4944,2)</f>
        <v>43.84</v>
      </c>
      <c r="M4944" s="48">
        <f t="shared" ref="M4944:M5007" si="557">ROUND($I4944*E4944,2)</f>
        <v>43.51</v>
      </c>
      <c r="N4944" s="48">
        <f t="shared" ref="N4944:N5007" si="558">ROUND($I4944*F4944,2)</f>
        <v>43.78</v>
      </c>
      <c r="O4944" s="49">
        <f t="shared" ca="1" si="554"/>
        <v>296900</v>
      </c>
    </row>
    <row r="4945" spans="1:15" x14ac:dyDescent="0.25">
      <c r="A4945">
        <v>4930</v>
      </c>
      <c r="B4945" s="93">
        <v>35040</v>
      </c>
      <c r="C4945" s="48">
        <v>62.203097999999997</v>
      </c>
      <c r="D4945" s="48">
        <v>62.281199999999998</v>
      </c>
      <c r="E4945" s="48">
        <v>61.906199999999998</v>
      </c>
      <c r="F4945" s="48">
        <v>61.953097999999997</v>
      </c>
      <c r="G4945" s="49">
        <v>289700</v>
      </c>
      <c r="H4945" s="48">
        <v>43.638489</v>
      </c>
      <c r="I4945" s="52">
        <f t="shared" si="552"/>
        <v>0.70437944846599931</v>
      </c>
      <c r="J4945" s="52">
        <f t="shared" ca="1" si="553"/>
        <v>1</v>
      </c>
      <c r="K4945" s="48">
        <f t="shared" si="555"/>
        <v>43.81</v>
      </c>
      <c r="L4945" s="48">
        <f t="shared" si="556"/>
        <v>43.87</v>
      </c>
      <c r="M4945" s="48">
        <f t="shared" si="557"/>
        <v>43.61</v>
      </c>
      <c r="N4945" s="48">
        <f t="shared" si="558"/>
        <v>43.64</v>
      </c>
      <c r="O4945" s="49">
        <f t="shared" ca="1" si="554"/>
        <v>289700</v>
      </c>
    </row>
    <row r="4946" spans="1:15" x14ac:dyDescent="0.25">
      <c r="A4946">
        <v>4931</v>
      </c>
      <c r="B4946" s="93">
        <v>35039</v>
      </c>
      <c r="C4946" s="48">
        <v>62.296799</v>
      </c>
      <c r="D4946" s="48">
        <v>62.531199999999998</v>
      </c>
      <c r="E4946" s="48">
        <v>62</v>
      </c>
      <c r="F4946" s="48">
        <v>62.281199999999998</v>
      </c>
      <c r="G4946" s="49">
        <v>272800</v>
      </c>
      <c r="H4946" s="48">
        <v>43.869596999999999</v>
      </c>
      <c r="I4946" s="52">
        <f t="shared" ref="I4946:I5009" si="559">H4946/F4946</f>
        <v>0.70437944355600079</v>
      </c>
      <c r="J4946" s="52">
        <f t="shared" ref="J4946:J5009" ca="1" si="560">INDEX(OFFSET($T$15,0,0,$S$13+1,1),MATCH(B4946,OFFSET($Q$15,0,0,$S$13+1,1),-1))</f>
        <v>1</v>
      </c>
      <c r="K4946" s="48">
        <f t="shared" si="555"/>
        <v>43.88</v>
      </c>
      <c r="L4946" s="48">
        <f t="shared" si="556"/>
        <v>44.05</v>
      </c>
      <c r="M4946" s="48">
        <f t="shared" si="557"/>
        <v>43.67</v>
      </c>
      <c r="N4946" s="48">
        <f t="shared" si="558"/>
        <v>43.87</v>
      </c>
      <c r="O4946" s="49">
        <f t="shared" ref="O4946:O5009" ca="1" si="561">G4946*J4946</f>
        <v>272800</v>
      </c>
    </row>
    <row r="4947" spans="1:15" x14ac:dyDescent="0.25">
      <c r="A4947">
        <v>4932</v>
      </c>
      <c r="B4947" s="93">
        <v>35038</v>
      </c>
      <c r="C4947" s="48">
        <v>61.671799</v>
      </c>
      <c r="D4947" s="48">
        <v>62.203097999999997</v>
      </c>
      <c r="E4947" s="48">
        <v>61.625</v>
      </c>
      <c r="F4947" s="48">
        <v>62.140597999999997</v>
      </c>
      <c r="G4947" s="49">
        <v>567700</v>
      </c>
      <c r="H4947" s="48">
        <v>43.770560000000003</v>
      </c>
      <c r="I4947" s="52">
        <f t="shared" si="559"/>
        <v>0.70437944610703629</v>
      </c>
      <c r="J4947" s="52">
        <f t="shared" ca="1" si="560"/>
        <v>1</v>
      </c>
      <c r="K4947" s="48">
        <f t="shared" si="555"/>
        <v>43.44</v>
      </c>
      <c r="L4947" s="48">
        <f t="shared" si="556"/>
        <v>43.81</v>
      </c>
      <c r="M4947" s="48">
        <f t="shared" si="557"/>
        <v>43.41</v>
      </c>
      <c r="N4947" s="48">
        <f t="shared" si="558"/>
        <v>43.77</v>
      </c>
      <c r="O4947" s="49">
        <f t="shared" ca="1" si="561"/>
        <v>567700</v>
      </c>
    </row>
    <row r="4948" spans="1:15" x14ac:dyDescent="0.25">
      <c r="A4948">
        <v>4933</v>
      </c>
      <c r="B4948" s="93">
        <v>35037</v>
      </c>
      <c r="C4948" s="48">
        <v>61.125</v>
      </c>
      <c r="D4948" s="48">
        <v>61.734299</v>
      </c>
      <c r="E4948" s="48">
        <v>61.046799</v>
      </c>
      <c r="F4948" s="48">
        <v>61.734299</v>
      </c>
      <c r="G4948" s="49">
        <v>631700</v>
      </c>
      <c r="H4948" s="48">
        <v>43.484371000000003</v>
      </c>
      <c r="I4948" s="52">
        <f t="shared" si="559"/>
        <v>0.7043794406736521</v>
      </c>
      <c r="J4948" s="52">
        <f t="shared" ca="1" si="560"/>
        <v>1</v>
      </c>
      <c r="K4948" s="48">
        <f t="shared" si="555"/>
        <v>43.06</v>
      </c>
      <c r="L4948" s="48">
        <f t="shared" si="556"/>
        <v>43.48</v>
      </c>
      <c r="M4948" s="48">
        <f t="shared" si="557"/>
        <v>43</v>
      </c>
      <c r="N4948" s="48">
        <f t="shared" si="558"/>
        <v>43.48</v>
      </c>
      <c r="O4948" s="49">
        <f t="shared" ca="1" si="561"/>
        <v>631700</v>
      </c>
    </row>
    <row r="4949" spans="1:15" x14ac:dyDescent="0.25">
      <c r="A4949">
        <v>4934</v>
      </c>
      <c r="B4949" s="93">
        <v>35034</v>
      </c>
      <c r="C4949" s="48">
        <v>60.984299</v>
      </c>
      <c r="D4949" s="48">
        <v>61.078097999999997</v>
      </c>
      <c r="E4949" s="48">
        <v>60.843699999999998</v>
      </c>
      <c r="F4949" s="48">
        <v>60.984299</v>
      </c>
      <c r="G4949" s="49">
        <v>465200</v>
      </c>
      <c r="H4949" s="48">
        <v>42.956085999999999</v>
      </c>
      <c r="I4949" s="52">
        <f t="shared" si="559"/>
        <v>0.7043794337949183</v>
      </c>
      <c r="J4949" s="52">
        <f t="shared" ca="1" si="560"/>
        <v>1</v>
      </c>
      <c r="K4949" s="48">
        <f t="shared" si="555"/>
        <v>42.96</v>
      </c>
      <c r="L4949" s="48">
        <f t="shared" si="556"/>
        <v>43.02</v>
      </c>
      <c r="M4949" s="48">
        <f t="shared" si="557"/>
        <v>42.86</v>
      </c>
      <c r="N4949" s="48">
        <f t="shared" si="558"/>
        <v>42.96</v>
      </c>
      <c r="O4949" s="49">
        <f t="shared" ca="1" si="561"/>
        <v>465200</v>
      </c>
    </row>
    <row r="4950" spans="1:15" x14ac:dyDescent="0.25">
      <c r="A4950">
        <v>4935</v>
      </c>
      <c r="B4950" s="93">
        <v>35033</v>
      </c>
      <c r="C4950" s="48">
        <v>61.046799</v>
      </c>
      <c r="D4950" s="48">
        <v>61.203097999999997</v>
      </c>
      <c r="E4950" s="48">
        <v>60.843699999999998</v>
      </c>
      <c r="F4950" s="48">
        <v>60.906199999999998</v>
      </c>
      <c r="G4950" s="49">
        <v>286200</v>
      </c>
      <c r="H4950" s="48">
        <v>42.901074999999999</v>
      </c>
      <c r="I4950" s="52">
        <f t="shared" si="559"/>
        <v>0.70437943920323387</v>
      </c>
      <c r="J4950" s="52">
        <f t="shared" ca="1" si="560"/>
        <v>1</v>
      </c>
      <c r="K4950" s="48">
        <f t="shared" si="555"/>
        <v>43</v>
      </c>
      <c r="L4950" s="48">
        <f t="shared" si="556"/>
        <v>43.11</v>
      </c>
      <c r="M4950" s="48">
        <f t="shared" si="557"/>
        <v>42.86</v>
      </c>
      <c r="N4950" s="48">
        <f t="shared" si="558"/>
        <v>42.9</v>
      </c>
      <c r="O4950" s="49">
        <f t="shared" ca="1" si="561"/>
        <v>286200</v>
      </c>
    </row>
    <row r="4951" spans="1:15" x14ac:dyDescent="0.25">
      <c r="A4951">
        <v>4936</v>
      </c>
      <c r="B4951" s="93">
        <v>35032</v>
      </c>
      <c r="C4951" s="48">
        <v>61.093699999999998</v>
      </c>
      <c r="D4951" s="48">
        <v>61.093699999999998</v>
      </c>
      <c r="E4951" s="48">
        <v>60.843699999999998</v>
      </c>
      <c r="F4951" s="48">
        <v>61.046799</v>
      </c>
      <c r="G4951" s="49">
        <v>549200</v>
      </c>
      <c r="H4951" s="48">
        <v>43.000109999999999</v>
      </c>
      <c r="I4951" s="52">
        <f t="shared" si="559"/>
        <v>0.70437943846982054</v>
      </c>
      <c r="J4951" s="52">
        <f t="shared" ca="1" si="560"/>
        <v>1</v>
      </c>
      <c r="K4951" s="48">
        <f t="shared" si="555"/>
        <v>43.03</v>
      </c>
      <c r="L4951" s="48">
        <f t="shared" si="556"/>
        <v>43.03</v>
      </c>
      <c r="M4951" s="48">
        <f t="shared" si="557"/>
        <v>42.86</v>
      </c>
      <c r="N4951" s="48">
        <f t="shared" si="558"/>
        <v>43</v>
      </c>
      <c r="O4951" s="49">
        <f t="shared" ca="1" si="561"/>
        <v>549200</v>
      </c>
    </row>
    <row r="4952" spans="1:15" x14ac:dyDescent="0.25">
      <c r="A4952">
        <v>4937</v>
      </c>
      <c r="B4952" s="93">
        <v>35031</v>
      </c>
      <c r="C4952" s="48">
        <v>60.296799</v>
      </c>
      <c r="D4952" s="48">
        <v>60.984299</v>
      </c>
      <c r="E4952" s="48">
        <v>60.156199999999998</v>
      </c>
      <c r="F4952" s="48">
        <v>60.984299</v>
      </c>
      <c r="G4952" s="49">
        <v>479000</v>
      </c>
      <c r="H4952" s="48">
        <v>42.956085999999999</v>
      </c>
      <c r="I4952" s="52">
        <f t="shared" si="559"/>
        <v>0.7043794337949183</v>
      </c>
      <c r="J4952" s="52">
        <f t="shared" ca="1" si="560"/>
        <v>1</v>
      </c>
      <c r="K4952" s="48">
        <f t="shared" si="555"/>
        <v>42.47</v>
      </c>
      <c r="L4952" s="48">
        <f t="shared" si="556"/>
        <v>42.96</v>
      </c>
      <c r="M4952" s="48">
        <f t="shared" si="557"/>
        <v>42.37</v>
      </c>
      <c r="N4952" s="48">
        <f t="shared" si="558"/>
        <v>42.96</v>
      </c>
      <c r="O4952" s="49">
        <f t="shared" ca="1" si="561"/>
        <v>479000</v>
      </c>
    </row>
    <row r="4953" spans="1:15" x14ac:dyDescent="0.25">
      <c r="A4953">
        <v>4938</v>
      </c>
      <c r="B4953" s="93">
        <v>35030</v>
      </c>
      <c r="C4953" s="48">
        <v>60.453097999999997</v>
      </c>
      <c r="D4953" s="48">
        <v>60.640597999999997</v>
      </c>
      <c r="E4953" s="48">
        <v>60.343699999999998</v>
      </c>
      <c r="F4953" s="48">
        <v>60.343699999999998</v>
      </c>
      <c r="G4953" s="49">
        <v>273000</v>
      </c>
      <c r="H4953" s="48">
        <v>42.504862000000003</v>
      </c>
      <c r="I4953" s="52">
        <f t="shared" si="559"/>
        <v>0.70437944640451289</v>
      </c>
      <c r="J4953" s="52">
        <f t="shared" ca="1" si="560"/>
        <v>1</v>
      </c>
      <c r="K4953" s="48">
        <f t="shared" si="555"/>
        <v>42.58</v>
      </c>
      <c r="L4953" s="48">
        <f t="shared" si="556"/>
        <v>42.71</v>
      </c>
      <c r="M4953" s="48">
        <f t="shared" si="557"/>
        <v>42.5</v>
      </c>
      <c r="N4953" s="48">
        <f t="shared" si="558"/>
        <v>42.5</v>
      </c>
      <c r="O4953" s="49">
        <f t="shared" ca="1" si="561"/>
        <v>273000</v>
      </c>
    </row>
    <row r="4954" spans="1:15" x14ac:dyDescent="0.25">
      <c r="A4954">
        <v>4939</v>
      </c>
      <c r="B4954" s="93">
        <v>35027</v>
      </c>
      <c r="C4954" s="48">
        <v>60.234299</v>
      </c>
      <c r="D4954" s="48">
        <v>60.328097999999997</v>
      </c>
      <c r="E4954" s="48">
        <v>60.1875</v>
      </c>
      <c r="F4954" s="48">
        <v>60.328097999999997</v>
      </c>
      <c r="G4954" s="49">
        <v>62400</v>
      </c>
      <c r="H4954" s="48">
        <v>42.493872000000003</v>
      </c>
      <c r="I4954" s="52">
        <f t="shared" si="559"/>
        <v>0.70437944189786994</v>
      </c>
      <c r="J4954" s="52">
        <f t="shared" ca="1" si="560"/>
        <v>1</v>
      </c>
      <c r="K4954" s="48">
        <f t="shared" si="555"/>
        <v>42.43</v>
      </c>
      <c r="L4954" s="48">
        <f t="shared" si="556"/>
        <v>42.49</v>
      </c>
      <c r="M4954" s="48">
        <f t="shared" si="557"/>
        <v>42.39</v>
      </c>
      <c r="N4954" s="48">
        <f t="shared" si="558"/>
        <v>42.49</v>
      </c>
      <c r="O4954" s="49">
        <f t="shared" ca="1" si="561"/>
        <v>62400</v>
      </c>
    </row>
    <row r="4955" spans="1:15" x14ac:dyDescent="0.25">
      <c r="A4955">
        <v>4940</v>
      </c>
      <c r="B4955" s="93">
        <v>35025</v>
      </c>
      <c r="C4955" s="48">
        <v>60.3125</v>
      </c>
      <c r="D4955" s="48">
        <v>60.375</v>
      </c>
      <c r="E4955" s="48">
        <v>60.171799</v>
      </c>
      <c r="F4955" s="48">
        <v>60.171799</v>
      </c>
      <c r="G4955" s="49">
        <v>351600</v>
      </c>
      <c r="H4955" s="48">
        <v>42.383778</v>
      </c>
      <c r="I4955" s="52">
        <f t="shared" si="559"/>
        <v>0.70437943861375996</v>
      </c>
      <c r="J4955" s="52">
        <f t="shared" ca="1" si="560"/>
        <v>1</v>
      </c>
      <c r="K4955" s="48">
        <f t="shared" si="555"/>
        <v>42.48</v>
      </c>
      <c r="L4955" s="48">
        <f t="shared" si="556"/>
        <v>42.53</v>
      </c>
      <c r="M4955" s="48">
        <f t="shared" si="557"/>
        <v>42.38</v>
      </c>
      <c r="N4955" s="48">
        <f t="shared" si="558"/>
        <v>42.38</v>
      </c>
      <c r="O4955" s="49">
        <f t="shared" ca="1" si="561"/>
        <v>351600</v>
      </c>
    </row>
    <row r="4956" spans="1:15" x14ac:dyDescent="0.25">
      <c r="A4956">
        <v>4941</v>
      </c>
      <c r="B4956" s="93">
        <v>35024</v>
      </c>
      <c r="C4956" s="48">
        <v>59.9375</v>
      </c>
      <c r="D4956" s="48">
        <v>60.359299</v>
      </c>
      <c r="E4956" s="48">
        <v>59.921799</v>
      </c>
      <c r="F4956" s="48">
        <v>60.359299</v>
      </c>
      <c r="G4956" s="49">
        <v>119200</v>
      </c>
      <c r="H4956" s="48">
        <v>42.515849000000003</v>
      </c>
      <c r="I4956" s="52">
        <f t="shared" si="559"/>
        <v>0.70437943621578514</v>
      </c>
      <c r="J4956" s="52">
        <f t="shared" ca="1" si="560"/>
        <v>1</v>
      </c>
      <c r="K4956" s="48">
        <f t="shared" si="555"/>
        <v>42.22</v>
      </c>
      <c r="L4956" s="48">
        <f t="shared" si="556"/>
        <v>42.52</v>
      </c>
      <c r="M4956" s="48">
        <f t="shared" si="557"/>
        <v>42.21</v>
      </c>
      <c r="N4956" s="48">
        <f t="shared" si="558"/>
        <v>42.52</v>
      </c>
      <c r="O4956" s="49">
        <f t="shared" ca="1" si="561"/>
        <v>119200</v>
      </c>
    </row>
    <row r="4957" spans="1:15" x14ac:dyDescent="0.25">
      <c r="A4957">
        <v>4942</v>
      </c>
      <c r="B4957" s="93">
        <v>35023</v>
      </c>
      <c r="C4957" s="48">
        <v>60.281199999999998</v>
      </c>
      <c r="D4957" s="48">
        <v>60.296799</v>
      </c>
      <c r="E4957" s="48">
        <v>59.859299</v>
      </c>
      <c r="F4957" s="48">
        <v>59.875</v>
      </c>
      <c r="G4957" s="49">
        <v>448800</v>
      </c>
      <c r="H4957" s="48">
        <v>42.174719000000003</v>
      </c>
      <c r="I4957" s="52">
        <f t="shared" si="559"/>
        <v>0.70437944050104384</v>
      </c>
      <c r="J4957" s="52">
        <f t="shared" ca="1" si="560"/>
        <v>1</v>
      </c>
      <c r="K4957" s="48">
        <f t="shared" si="555"/>
        <v>42.46</v>
      </c>
      <c r="L4957" s="48">
        <f t="shared" si="556"/>
        <v>42.47</v>
      </c>
      <c r="M4957" s="48">
        <f t="shared" si="557"/>
        <v>42.16</v>
      </c>
      <c r="N4957" s="48">
        <f t="shared" si="558"/>
        <v>42.17</v>
      </c>
      <c r="O4957" s="49">
        <f t="shared" ca="1" si="561"/>
        <v>448800</v>
      </c>
    </row>
    <row r="4958" spans="1:15" x14ac:dyDescent="0.25">
      <c r="A4958">
        <v>4943</v>
      </c>
      <c r="B4958" s="93">
        <v>35020</v>
      </c>
      <c r="C4958" s="48">
        <v>60.093699999999998</v>
      </c>
      <c r="D4958" s="48">
        <v>60.203097999999997</v>
      </c>
      <c r="E4958" s="48">
        <v>60.015597999999997</v>
      </c>
      <c r="F4958" s="48">
        <v>60.1875</v>
      </c>
      <c r="G4958" s="49">
        <v>267000</v>
      </c>
      <c r="H4958" s="48">
        <v>42.394838</v>
      </c>
      <c r="I4958" s="52">
        <f t="shared" si="559"/>
        <v>0.70437944755970927</v>
      </c>
      <c r="J4958" s="52">
        <f t="shared" ca="1" si="560"/>
        <v>1</v>
      </c>
      <c r="K4958" s="48">
        <f t="shared" si="555"/>
        <v>42.33</v>
      </c>
      <c r="L4958" s="48">
        <f t="shared" si="556"/>
        <v>42.41</v>
      </c>
      <c r="M4958" s="48">
        <f t="shared" si="557"/>
        <v>42.27</v>
      </c>
      <c r="N4958" s="48">
        <f t="shared" si="558"/>
        <v>42.39</v>
      </c>
      <c r="O4958" s="49">
        <f t="shared" ca="1" si="561"/>
        <v>267000</v>
      </c>
    </row>
    <row r="4959" spans="1:15" x14ac:dyDescent="0.25">
      <c r="A4959">
        <v>4944</v>
      </c>
      <c r="B4959" s="93">
        <v>35019</v>
      </c>
      <c r="C4959" s="48">
        <v>59.671799</v>
      </c>
      <c r="D4959" s="48">
        <v>60.0625</v>
      </c>
      <c r="E4959" s="48">
        <v>59.656199999999998</v>
      </c>
      <c r="F4959" s="48">
        <v>60</v>
      </c>
      <c r="G4959" s="49">
        <v>577700</v>
      </c>
      <c r="H4959" s="48">
        <v>42.262765999999999</v>
      </c>
      <c r="I4959" s="52">
        <f t="shared" si="559"/>
        <v>0.7043794333333333</v>
      </c>
      <c r="J4959" s="52">
        <f t="shared" ca="1" si="560"/>
        <v>1</v>
      </c>
      <c r="K4959" s="48">
        <f t="shared" si="555"/>
        <v>42.03</v>
      </c>
      <c r="L4959" s="48">
        <f t="shared" si="556"/>
        <v>42.31</v>
      </c>
      <c r="M4959" s="48">
        <f t="shared" si="557"/>
        <v>42.02</v>
      </c>
      <c r="N4959" s="48">
        <f t="shared" si="558"/>
        <v>42.26</v>
      </c>
      <c r="O4959" s="49">
        <f t="shared" ca="1" si="561"/>
        <v>577700</v>
      </c>
    </row>
    <row r="4960" spans="1:15" x14ac:dyDescent="0.25">
      <c r="A4960">
        <v>4945</v>
      </c>
      <c r="B4960" s="93">
        <v>35018</v>
      </c>
      <c r="C4960" s="48">
        <v>59.140597999999997</v>
      </c>
      <c r="D4960" s="48">
        <v>59.6875</v>
      </c>
      <c r="E4960" s="48">
        <v>59.109299</v>
      </c>
      <c r="F4960" s="48">
        <v>59.671799</v>
      </c>
      <c r="G4960" s="49">
        <v>584700</v>
      </c>
      <c r="H4960" s="48">
        <v>42.031587999999999</v>
      </c>
      <c r="I4960" s="52">
        <f t="shared" si="559"/>
        <v>0.7043794339098105</v>
      </c>
      <c r="J4960" s="52">
        <f t="shared" ca="1" si="560"/>
        <v>1</v>
      </c>
      <c r="K4960" s="48">
        <f t="shared" si="555"/>
        <v>41.66</v>
      </c>
      <c r="L4960" s="48">
        <f t="shared" si="556"/>
        <v>42.04</v>
      </c>
      <c r="M4960" s="48">
        <f t="shared" si="557"/>
        <v>41.64</v>
      </c>
      <c r="N4960" s="48">
        <f t="shared" si="558"/>
        <v>42.03</v>
      </c>
      <c r="O4960" s="49">
        <f t="shared" ca="1" si="561"/>
        <v>584700</v>
      </c>
    </row>
    <row r="4961" spans="1:15" x14ac:dyDescent="0.25">
      <c r="A4961">
        <v>4946</v>
      </c>
      <c r="B4961" s="93">
        <v>35017</v>
      </c>
      <c r="C4961" s="48">
        <v>59.359299</v>
      </c>
      <c r="D4961" s="48">
        <v>59.484299</v>
      </c>
      <c r="E4961" s="48">
        <v>59.078097999999997</v>
      </c>
      <c r="F4961" s="48">
        <v>59.078097999999997</v>
      </c>
      <c r="G4961" s="49">
        <v>341800</v>
      </c>
      <c r="H4961" s="48">
        <v>41.613397999999997</v>
      </c>
      <c r="I4961" s="52">
        <f t="shared" si="559"/>
        <v>0.70437944701604982</v>
      </c>
      <c r="J4961" s="52">
        <f t="shared" ca="1" si="560"/>
        <v>1</v>
      </c>
      <c r="K4961" s="48">
        <f t="shared" si="555"/>
        <v>41.81</v>
      </c>
      <c r="L4961" s="48">
        <f t="shared" si="556"/>
        <v>41.9</v>
      </c>
      <c r="M4961" s="48">
        <f t="shared" si="557"/>
        <v>41.61</v>
      </c>
      <c r="N4961" s="48">
        <f t="shared" si="558"/>
        <v>41.61</v>
      </c>
      <c r="O4961" s="49">
        <f t="shared" ca="1" si="561"/>
        <v>341800</v>
      </c>
    </row>
    <row r="4962" spans="1:15" x14ac:dyDescent="0.25">
      <c r="A4962">
        <v>4947</v>
      </c>
      <c r="B4962" s="93">
        <v>35016</v>
      </c>
      <c r="C4962" s="48">
        <v>59.421799</v>
      </c>
      <c r="D4962" s="48">
        <v>59.656199999999998</v>
      </c>
      <c r="E4962" s="48">
        <v>59.3125</v>
      </c>
      <c r="F4962" s="48">
        <v>59.468699999999998</v>
      </c>
      <c r="G4962" s="49">
        <v>818500</v>
      </c>
      <c r="H4962" s="48">
        <v>41.888530000000003</v>
      </c>
      <c r="I4962" s="52">
        <f t="shared" si="559"/>
        <v>0.70437944666690211</v>
      </c>
      <c r="J4962" s="52">
        <f t="shared" ca="1" si="560"/>
        <v>1</v>
      </c>
      <c r="K4962" s="48">
        <f t="shared" si="555"/>
        <v>41.86</v>
      </c>
      <c r="L4962" s="48">
        <f t="shared" si="556"/>
        <v>42.02</v>
      </c>
      <c r="M4962" s="48">
        <f t="shared" si="557"/>
        <v>41.78</v>
      </c>
      <c r="N4962" s="48">
        <f t="shared" si="558"/>
        <v>41.89</v>
      </c>
      <c r="O4962" s="49">
        <f t="shared" ca="1" si="561"/>
        <v>818500</v>
      </c>
    </row>
    <row r="4963" spans="1:15" x14ac:dyDescent="0.25">
      <c r="A4963">
        <v>4948</v>
      </c>
      <c r="B4963" s="93">
        <v>35013</v>
      </c>
      <c r="C4963" s="48">
        <v>59.234299</v>
      </c>
      <c r="D4963" s="48">
        <v>59.609299</v>
      </c>
      <c r="E4963" s="48">
        <v>59.218699999999998</v>
      </c>
      <c r="F4963" s="48">
        <v>59.531199999999998</v>
      </c>
      <c r="G4963" s="49">
        <v>795600</v>
      </c>
      <c r="H4963" s="48">
        <v>41.932554000000003</v>
      </c>
      <c r="I4963" s="52">
        <f t="shared" si="559"/>
        <v>0.7043794514473084</v>
      </c>
      <c r="J4963" s="52">
        <f t="shared" ca="1" si="560"/>
        <v>1</v>
      </c>
      <c r="K4963" s="48">
        <f t="shared" si="555"/>
        <v>41.72</v>
      </c>
      <c r="L4963" s="48">
        <f t="shared" si="556"/>
        <v>41.99</v>
      </c>
      <c r="M4963" s="48">
        <f t="shared" si="557"/>
        <v>41.71</v>
      </c>
      <c r="N4963" s="48">
        <f t="shared" si="558"/>
        <v>41.93</v>
      </c>
      <c r="O4963" s="49">
        <f t="shared" ca="1" si="561"/>
        <v>795600</v>
      </c>
    </row>
    <row r="4964" spans="1:15" x14ac:dyDescent="0.25">
      <c r="A4964">
        <v>4949</v>
      </c>
      <c r="B4964" s="93">
        <v>35012</v>
      </c>
      <c r="C4964" s="48">
        <v>59.578097999999997</v>
      </c>
      <c r="D4964" s="48">
        <v>59.578097999999997</v>
      </c>
      <c r="E4964" s="48">
        <v>59.281199999999998</v>
      </c>
      <c r="F4964" s="48">
        <v>59.5625</v>
      </c>
      <c r="G4964" s="49">
        <v>503700</v>
      </c>
      <c r="H4964" s="48">
        <v>41.954599999999999</v>
      </c>
      <c r="I4964" s="52">
        <f t="shared" si="559"/>
        <v>0.70437943336831055</v>
      </c>
      <c r="J4964" s="52">
        <f t="shared" ca="1" si="560"/>
        <v>1</v>
      </c>
      <c r="K4964" s="48">
        <f t="shared" si="555"/>
        <v>41.97</v>
      </c>
      <c r="L4964" s="48">
        <f t="shared" si="556"/>
        <v>41.97</v>
      </c>
      <c r="M4964" s="48">
        <f t="shared" si="557"/>
        <v>41.76</v>
      </c>
      <c r="N4964" s="48">
        <f t="shared" si="558"/>
        <v>41.95</v>
      </c>
      <c r="O4964" s="49">
        <f t="shared" ca="1" si="561"/>
        <v>503700</v>
      </c>
    </row>
    <row r="4965" spans="1:15" x14ac:dyDescent="0.25">
      <c r="A4965">
        <v>4950</v>
      </c>
      <c r="B4965" s="93">
        <v>35011</v>
      </c>
      <c r="C4965" s="48">
        <v>58.890597999999997</v>
      </c>
      <c r="D4965" s="48">
        <v>59.375</v>
      </c>
      <c r="E4965" s="48">
        <v>58.890597999999997</v>
      </c>
      <c r="F4965" s="48">
        <v>59.343699999999998</v>
      </c>
      <c r="G4965" s="49">
        <v>357200</v>
      </c>
      <c r="H4965" s="48">
        <v>41.800482000000002</v>
      </c>
      <c r="I4965" s="52">
        <f t="shared" si="559"/>
        <v>0.7043794370758818</v>
      </c>
      <c r="J4965" s="52">
        <f t="shared" ca="1" si="560"/>
        <v>1</v>
      </c>
      <c r="K4965" s="48">
        <f t="shared" si="555"/>
        <v>41.48</v>
      </c>
      <c r="L4965" s="48">
        <f t="shared" si="556"/>
        <v>41.82</v>
      </c>
      <c r="M4965" s="48">
        <f t="shared" si="557"/>
        <v>41.48</v>
      </c>
      <c r="N4965" s="48">
        <f t="shared" si="558"/>
        <v>41.8</v>
      </c>
      <c r="O4965" s="49">
        <f t="shared" ca="1" si="561"/>
        <v>357200</v>
      </c>
    </row>
    <row r="4966" spans="1:15" x14ac:dyDescent="0.25">
      <c r="A4966">
        <v>4951</v>
      </c>
      <c r="B4966" s="93">
        <v>35010</v>
      </c>
      <c r="C4966" s="48">
        <v>59</v>
      </c>
      <c r="D4966" s="48">
        <v>59</v>
      </c>
      <c r="E4966" s="48">
        <v>58.625</v>
      </c>
      <c r="F4966" s="48">
        <v>58.8125</v>
      </c>
      <c r="G4966" s="49">
        <v>358200</v>
      </c>
      <c r="H4966" s="48">
        <v>41.426316</v>
      </c>
      <c r="I4966" s="52">
        <f t="shared" si="559"/>
        <v>0.70437944314558976</v>
      </c>
      <c r="J4966" s="52">
        <f t="shared" ca="1" si="560"/>
        <v>1</v>
      </c>
      <c r="K4966" s="48">
        <f t="shared" si="555"/>
        <v>41.56</v>
      </c>
      <c r="L4966" s="48">
        <f t="shared" si="556"/>
        <v>41.56</v>
      </c>
      <c r="M4966" s="48">
        <f t="shared" si="557"/>
        <v>41.29</v>
      </c>
      <c r="N4966" s="48">
        <f t="shared" si="558"/>
        <v>41.43</v>
      </c>
      <c r="O4966" s="49">
        <f t="shared" ca="1" si="561"/>
        <v>358200</v>
      </c>
    </row>
    <row r="4967" spans="1:15" x14ac:dyDescent="0.25">
      <c r="A4967">
        <v>4952</v>
      </c>
      <c r="B4967" s="93">
        <v>35009</v>
      </c>
      <c r="C4967" s="48">
        <v>59.218699999999998</v>
      </c>
      <c r="D4967" s="48">
        <v>59.218699999999998</v>
      </c>
      <c r="E4967" s="48">
        <v>59.015597999999997</v>
      </c>
      <c r="F4967" s="48">
        <v>59.031199999999998</v>
      </c>
      <c r="G4967" s="49">
        <v>311200</v>
      </c>
      <c r="H4967" s="48">
        <v>41.580364000000003</v>
      </c>
      <c r="I4967" s="52">
        <f t="shared" si="559"/>
        <v>0.70437944680101372</v>
      </c>
      <c r="J4967" s="52">
        <f t="shared" ca="1" si="560"/>
        <v>1</v>
      </c>
      <c r="K4967" s="48">
        <f t="shared" si="555"/>
        <v>41.71</v>
      </c>
      <c r="L4967" s="48">
        <f t="shared" si="556"/>
        <v>41.71</v>
      </c>
      <c r="M4967" s="48">
        <f t="shared" si="557"/>
        <v>41.57</v>
      </c>
      <c r="N4967" s="48">
        <f t="shared" si="558"/>
        <v>41.58</v>
      </c>
      <c r="O4967" s="49">
        <f t="shared" ca="1" si="561"/>
        <v>311200</v>
      </c>
    </row>
    <row r="4968" spans="1:15" x14ac:dyDescent="0.25">
      <c r="A4968">
        <v>4953</v>
      </c>
      <c r="B4968" s="93">
        <v>35006</v>
      </c>
      <c r="C4968" s="48">
        <v>59.234299</v>
      </c>
      <c r="D4968" s="48">
        <v>59.25</v>
      </c>
      <c r="E4968" s="48">
        <v>59.0625</v>
      </c>
      <c r="F4968" s="48">
        <v>59.234299</v>
      </c>
      <c r="G4968" s="49">
        <v>615000</v>
      </c>
      <c r="H4968" s="48">
        <v>41.723421999999999</v>
      </c>
      <c r="I4968" s="52">
        <f t="shared" si="559"/>
        <v>0.70437943394923941</v>
      </c>
      <c r="J4968" s="52">
        <f t="shared" ca="1" si="560"/>
        <v>1</v>
      </c>
      <c r="K4968" s="48">
        <f t="shared" si="555"/>
        <v>41.72</v>
      </c>
      <c r="L4968" s="48">
        <f t="shared" si="556"/>
        <v>41.73</v>
      </c>
      <c r="M4968" s="48">
        <f t="shared" si="557"/>
        <v>41.6</v>
      </c>
      <c r="N4968" s="48">
        <f t="shared" si="558"/>
        <v>41.72</v>
      </c>
      <c r="O4968" s="49">
        <f t="shared" ca="1" si="561"/>
        <v>615000</v>
      </c>
    </row>
    <row r="4969" spans="1:15" x14ac:dyDescent="0.25">
      <c r="A4969">
        <v>4954</v>
      </c>
      <c r="B4969" s="93">
        <v>35005</v>
      </c>
      <c r="C4969" s="48">
        <v>58.6875</v>
      </c>
      <c r="D4969" s="48">
        <v>59.156199999999998</v>
      </c>
      <c r="E4969" s="48">
        <v>58.6875</v>
      </c>
      <c r="F4969" s="48">
        <v>59.156199999999998</v>
      </c>
      <c r="G4969" s="49">
        <v>326000</v>
      </c>
      <c r="H4969" s="48">
        <v>41.668410999999999</v>
      </c>
      <c r="I4969" s="52">
        <f t="shared" si="559"/>
        <v>0.70437943951775128</v>
      </c>
      <c r="J4969" s="52">
        <f t="shared" ca="1" si="560"/>
        <v>1</v>
      </c>
      <c r="K4969" s="48">
        <f t="shared" si="555"/>
        <v>41.34</v>
      </c>
      <c r="L4969" s="48">
        <f t="shared" si="556"/>
        <v>41.67</v>
      </c>
      <c r="M4969" s="48">
        <f t="shared" si="557"/>
        <v>41.34</v>
      </c>
      <c r="N4969" s="48">
        <f t="shared" si="558"/>
        <v>41.67</v>
      </c>
      <c r="O4969" s="49">
        <f t="shared" ca="1" si="561"/>
        <v>326000</v>
      </c>
    </row>
    <row r="4970" spans="1:15" x14ac:dyDescent="0.25">
      <c r="A4970">
        <v>4955</v>
      </c>
      <c r="B4970" s="93">
        <v>35004</v>
      </c>
      <c r="C4970" s="48">
        <v>58.281199999999998</v>
      </c>
      <c r="D4970" s="48">
        <v>58.781199999999998</v>
      </c>
      <c r="E4970" s="48">
        <v>58.234299</v>
      </c>
      <c r="F4970" s="48">
        <v>58.781199999999998</v>
      </c>
      <c r="G4970" s="49">
        <v>415700</v>
      </c>
      <c r="H4970" s="48">
        <v>41.404268999999999</v>
      </c>
      <c r="I4970" s="52">
        <f t="shared" si="559"/>
        <v>0.70437944444822498</v>
      </c>
      <c r="J4970" s="52">
        <f t="shared" ca="1" si="560"/>
        <v>1</v>
      </c>
      <c r="K4970" s="48">
        <f t="shared" si="555"/>
        <v>41.05</v>
      </c>
      <c r="L4970" s="48">
        <f t="shared" si="556"/>
        <v>41.4</v>
      </c>
      <c r="M4970" s="48">
        <f t="shared" si="557"/>
        <v>41.02</v>
      </c>
      <c r="N4970" s="48">
        <f t="shared" si="558"/>
        <v>41.4</v>
      </c>
      <c r="O4970" s="49">
        <f t="shared" ca="1" si="561"/>
        <v>415700</v>
      </c>
    </row>
    <row r="4971" spans="1:15" x14ac:dyDescent="0.25">
      <c r="A4971">
        <v>4956</v>
      </c>
      <c r="B4971" s="93">
        <v>35003</v>
      </c>
      <c r="C4971" s="48">
        <v>58.718699999999998</v>
      </c>
      <c r="D4971" s="48">
        <v>58.843699999999998</v>
      </c>
      <c r="E4971" s="48">
        <v>58.3125</v>
      </c>
      <c r="F4971" s="48">
        <v>58.3125</v>
      </c>
      <c r="G4971" s="49">
        <v>508200</v>
      </c>
      <c r="H4971" s="48">
        <v>41.074126</v>
      </c>
      <c r="I4971" s="52">
        <f t="shared" si="559"/>
        <v>0.70437943837084671</v>
      </c>
      <c r="J4971" s="52">
        <f t="shared" ca="1" si="560"/>
        <v>1</v>
      </c>
      <c r="K4971" s="48">
        <f t="shared" si="555"/>
        <v>41.36</v>
      </c>
      <c r="L4971" s="48">
        <f t="shared" si="556"/>
        <v>41.45</v>
      </c>
      <c r="M4971" s="48">
        <f t="shared" si="557"/>
        <v>41.07</v>
      </c>
      <c r="N4971" s="48">
        <f t="shared" si="558"/>
        <v>41.07</v>
      </c>
      <c r="O4971" s="49">
        <f t="shared" ca="1" si="561"/>
        <v>508200</v>
      </c>
    </row>
    <row r="4972" spans="1:15" x14ac:dyDescent="0.25">
      <c r="A4972">
        <v>4957</v>
      </c>
      <c r="B4972" s="93">
        <v>35002</v>
      </c>
      <c r="C4972" s="48">
        <v>58.328097999999997</v>
      </c>
      <c r="D4972" s="48">
        <v>58.593699999999998</v>
      </c>
      <c r="E4972" s="48">
        <v>58.328097999999997</v>
      </c>
      <c r="F4972" s="48">
        <v>58.5625</v>
      </c>
      <c r="G4972" s="49">
        <v>488700</v>
      </c>
      <c r="H4972" s="48">
        <v>41.250221000000003</v>
      </c>
      <c r="I4972" s="52">
        <f t="shared" si="559"/>
        <v>0.70437944076840986</v>
      </c>
      <c r="J4972" s="52">
        <f t="shared" ca="1" si="560"/>
        <v>1</v>
      </c>
      <c r="K4972" s="48">
        <f t="shared" si="555"/>
        <v>41.09</v>
      </c>
      <c r="L4972" s="48">
        <f t="shared" si="556"/>
        <v>41.27</v>
      </c>
      <c r="M4972" s="48">
        <f t="shared" si="557"/>
        <v>41.09</v>
      </c>
      <c r="N4972" s="48">
        <f t="shared" si="558"/>
        <v>41.25</v>
      </c>
      <c r="O4972" s="49">
        <f t="shared" ca="1" si="561"/>
        <v>488700</v>
      </c>
    </row>
    <row r="4973" spans="1:15" x14ac:dyDescent="0.25">
      <c r="A4973">
        <v>4958</v>
      </c>
      <c r="B4973" s="93">
        <v>34999</v>
      </c>
      <c r="C4973" s="48">
        <v>57.6875</v>
      </c>
      <c r="D4973" s="48">
        <v>58.1875</v>
      </c>
      <c r="E4973" s="48">
        <v>57.421799</v>
      </c>
      <c r="F4973" s="48">
        <v>58.1875</v>
      </c>
      <c r="G4973" s="49">
        <v>905800</v>
      </c>
      <c r="H4973" s="48">
        <v>40.986078999999997</v>
      </c>
      <c r="I4973" s="52">
        <f t="shared" si="559"/>
        <v>0.7043794457572502</v>
      </c>
      <c r="J4973" s="52">
        <f t="shared" ca="1" si="560"/>
        <v>1</v>
      </c>
      <c r="K4973" s="48">
        <f t="shared" si="555"/>
        <v>40.630000000000003</v>
      </c>
      <c r="L4973" s="48">
        <f t="shared" si="556"/>
        <v>40.99</v>
      </c>
      <c r="M4973" s="48">
        <f t="shared" si="557"/>
        <v>40.450000000000003</v>
      </c>
      <c r="N4973" s="48">
        <f t="shared" si="558"/>
        <v>40.99</v>
      </c>
      <c r="O4973" s="49">
        <f t="shared" ca="1" si="561"/>
        <v>905800</v>
      </c>
    </row>
    <row r="4974" spans="1:15" x14ac:dyDescent="0.25">
      <c r="A4974">
        <v>4959</v>
      </c>
      <c r="B4974" s="93">
        <v>34998</v>
      </c>
      <c r="C4974" s="48">
        <v>58.375</v>
      </c>
      <c r="D4974" s="48">
        <v>58.421799</v>
      </c>
      <c r="E4974" s="48">
        <v>57.281199999999998</v>
      </c>
      <c r="F4974" s="48">
        <v>57.75</v>
      </c>
      <c r="G4974" s="49">
        <v>606800</v>
      </c>
      <c r="H4974" s="48">
        <v>40.677912999999997</v>
      </c>
      <c r="I4974" s="52">
        <f t="shared" si="559"/>
        <v>0.70437944588744583</v>
      </c>
      <c r="J4974" s="52">
        <f t="shared" ca="1" si="560"/>
        <v>1</v>
      </c>
      <c r="K4974" s="48">
        <f t="shared" si="555"/>
        <v>41.12</v>
      </c>
      <c r="L4974" s="48">
        <f t="shared" si="556"/>
        <v>41.15</v>
      </c>
      <c r="M4974" s="48">
        <f t="shared" si="557"/>
        <v>40.35</v>
      </c>
      <c r="N4974" s="48">
        <f t="shared" si="558"/>
        <v>40.68</v>
      </c>
      <c r="O4974" s="49">
        <f t="shared" ca="1" si="561"/>
        <v>606800</v>
      </c>
    </row>
    <row r="4975" spans="1:15" x14ac:dyDescent="0.25">
      <c r="A4975">
        <v>4960</v>
      </c>
      <c r="B4975" s="93">
        <v>34997</v>
      </c>
      <c r="C4975" s="48">
        <v>58.8125</v>
      </c>
      <c r="D4975" s="48">
        <v>58.890597999999997</v>
      </c>
      <c r="E4975" s="48">
        <v>58.281199999999998</v>
      </c>
      <c r="F4975" s="48">
        <v>58.281199999999998</v>
      </c>
      <c r="G4975" s="49">
        <v>302700</v>
      </c>
      <c r="H4975" s="48">
        <v>41.052078999999999</v>
      </c>
      <c r="I4975" s="52">
        <f t="shared" si="559"/>
        <v>0.70437943968209304</v>
      </c>
      <c r="J4975" s="52">
        <f t="shared" ca="1" si="560"/>
        <v>1</v>
      </c>
      <c r="K4975" s="48">
        <f t="shared" si="555"/>
        <v>41.43</v>
      </c>
      <c r="L4975" s="48">
        <f t="shared" si="556"/>
        <v>41.48</v>
      </c>
      <c r="M4975" s="48">
        <f t="shared" si="557"/>
        <v>41.05</v>
      </c>
      <c r="N4975" s="48">
        <f t="shared" si="558"/>
        <v>41.05</v>
      </c>
      <c r="O4975" s="49">
        <f t="shared" ca="1" si="561"/>
        <v>302700</v>
      </c>
    </row>
    <row r="4976" spans="1:15" x14ac:dyDescent="0.25">
      <c r="A4976">
        <v>4961</v>
      </c>
      <c r="B4976" s="93">
        <v>34996</v>
      </c>
      <c r="C4976" s="48">
        <v>58.781199999999998</v>
      </c>
      <c r="D4976" s="48">
        <v>58.843699999999998</v>
      </c>
      <c r="E4976" s="48">
        <v>58.625</v>
      </c>
      <c r="F4976" s="48">
        <v>58.765597999999997</v>
      </c>
      <c r="G4976" s="49">
        <v>172200</v>
      </c>
      <c r="H4976" s="48">
        <v>41.393279</v>
      </c>
      <c r="I4976" s="52">
        <f t="shared" si="559"/>
        <v>0.70437943982123696</v>
      </c>
      <c r="J4976" s="52">
        <f t="shared" ca="1" si="560"/>
        <v>1</v>
      </c>
      <c r="K4976" s="48">
        <f t="shared" si="555"/>
        <v>41.4</v>
      </c>
      <c r="L4976" s="48">
        <f t="shared" si="556"/>
        <v>41.45</v>
      </c>
      <c r="M4976" s="48">
        <f t="shared" si="557"/>
        <v>41.29</v>
      </c>
      <c r="N4976" s="48">
        <f t="shared" si="558"/>
        <v>41.39</v>
      </c>
      <c r="O4976" s="49">
        <f t="shared" ca="1" si="561"/>
        <v>172200</v>
      </c>
    </row>
    <row r="4977" spans="1:15" x14ac:dyDescent="0.25">
      <c r="A4977">
        <v>4962</v>
      </c>
      <c r="B4977" s="93">
        <v>34995</v>
      </c>
      <c r="C4977" s="48">
        <v>58.546799</v>
      </c>
      <c r="D4977" s="48">
        <v>58.8125</v>
      </c>
      <c r="E4977" s="48">
        <v>58.546799</v>
      </c>
      <c r="F4977" s="48">
        <v>58.703097999999997</v>
      </c>
      <c r="G4977" s="49">
        <v>533000</v>
      </c>
      <c r="H4977" s="48">
        <v>41.349254999999999</v>
      </c>
      <c r="I4977" s="52">
        <f t="shared" si="559"/>
        <v>0.70437943496610689</v>
      </c>
      <c r="J4977" s="52">
        <f t="shared" ca="1" si="560"/>
        <v>1</v>
      </c>
      <c r="K4977" s="48">
        <f t="shared" si="555"/>
        <v>41.24</v>
      </c>
      <c r="L4977" s="48">
        <f t="shared" si="556"/>
        <v>41.43</v>
      </c>
      <c r="M4977" s="48">
        <f t="shared" si="557"/>
        <v>41.24</v>
      </c>
      <c r="N4977" s="48">
        <f t="shared" si="558"/>
        <v>41.35</v>
      </c>
      <c r="O4977" s="49">
        <f t="shared" ca="1" si="561"/>
        <v>533000</v>
      </c>
    </row>
    <row r="4978" spans="1:15" x14ac:dyDescent="0.25">
      <c r="A4978">
        <v>4963</v>
      </c>
      <c r="B4978" s="93">
        <v>34992</v>
      </c>
      <c r="C4978" s="48">
        <v>59.140597999999997</v>
      </c>
      <c r="D4978" s="48">
        <v>59.1875</v>
      </c>
      <c r="E4978" s="48">
        <v>58.828097999999997</v>
      </c>
      <c r="F4978" s="48">
        <v>58.828097999999997</v>
      </c>
      <c r="G4978" s="49">
        <v>748400</v>
      </c>
      <c r="H4978" s="48">
        <v>41.437303</v>
      </c>
      <c r="I4978" s="52">
        <f t="shared" si="559"/>
        <v>0.70437944466605062</v>
      </c>
      <c r="J4978" s="52">
        <f t="shared" ca="1" si="560"/>
        <v>1</v>
      </c>
      <c r="K4978" s="48">
        <f t="shared" si="555"/>
        <v>41.66</v>
      </c>
      <c r="L4978" s="48">
        <f t="shared" si="556"/>
        <v>41.69</v>
      </c>
      <c r="M4978" s="48">
        <f t="shared" si="557"/>
        <v>41.44</v>
      </c>
      <c r="N4978" s="48">
        <f t="shared" si="558"/>
        <v>41.44</v>
      </c>
      <c r="O4978" s="49">
        <f t="shared" ca="1" si="561"/>
        <v>748400</v>
      </c>
    </row>
    <row r="4979" spans="1:15" x14ac:dyDescent="0.25">
      <c r="A4979">
        <v>4964</v>
      </c>
      <c r="B4979" s="93">
        <v>34991</v>
      </c>
      <c r="C4979" s="48">
        <v>58.875</v>
      </c>
      <c r="D4979" s="48">
        <v>59.1875</v>
      </c>
      <c r="E4979" s="48">
        <v>58.796799</v>
      </c>
      <c r="F4979" s="48">
        <v>59.1875</v>
      </c>
      <c r="G4979" s="49">
        <v>500600</v>
      </c>
      <c r="H4979" s="48">
        <v>41.690458</v>
      </c>
      <c r="I4979" s="52">
        <f t="shared" si="559"/>
        <v>0.70437943822597671</v>
      </c>
      <c r="J4979" s="52">
        <f t="shared" ca="1" si="560"/>
        <v>1</v>
      </c>
      <c r="K4979" s="48">
        <f t="shared" si="555"/>
        <v>41.47</v>
      </c>
      <c r="L4979" s="48">
        <f t="shared" si="556"/>
        <v>41.69</v>
      </c>
      <c r="M4979" s="48">
        <f t="shared" si="557"/>
        <v>41.42</v>
      </c>
      <c r="N4979" s="48">
        <f t="shared" si="558"/>
        <v>41.69</v>
      </c>
      <c r="O4979" s="49">
        <f t="shared" ca="1" si="561"/>
        <v>500600</v>
      </c>
    </row>
    <row r="4980" spans="1:15" x14ac:dyDescent="0.25">
      <c r="A4980">
        <v>4965</v>
      </c>
      <c r="B4980" s="93">
        <v>34990</v>
      </c>
      <c r="C4980" s="48">
        <v>59.015597999999997</v>
      </c>
      <c r="D4980" s="48">
        <v>59.093699999999998</v>
      </c>
      <c r="E4980" s="48">
        <v>58.718699999999998</v>
      </c>
      <c r="F4980" s="48">
        <v>58.906199999999998</v>
      </c>
      <c r="G4980" s="49">
        <v>228100</v>
      </c>
      <c r="H4980" s="48">
        <v>41.492316000000002</v>
      </c>
      <c r="I4980" s="52">
        <f t="shared" si="559"/>
        <v>0.70437943713904483</v>
      </c>
      <c r="J4980" s="52">
        <f t="shared" ca="1" si="560"/>
        <v>1</v>
      </c>
      <c r="K4980" s="48">
        <f t="shared" si="555"/>
        <v>41.57</v>
      </c>
      <c r="L4980" s="48">
        <f t="shared" si="556"/>
        <v>41.62</v>
      </c>
      <c r="M4980" s="48">
        <f t="shared" si="557"/>
        <v>41.36</v>
      </c>
      <c r="N4980" s="48">
        <f t="shared" si="558"/>
        <v>41.49</v>
      </c>
      <c r="O4980" s="49">
        <f t="shared" ca="1" si="561"/>
        <v>228100</v>
      </c>
    </row>
    <row r="4981" spans="1:15" x14ac:dyDescent="0.25">
      <c r="A4981">
        <v>4966</v>
      </c>
      <c r="B4981" s="93">
        <v>34989</v>
      </c>
      <c r="C4981" s="48">
        <v>58.406199999999998</v>
      </c>
      <c r="D4981" s="48">
        <v>58.796799</v>
      </c>
      <c r="E4981" s="48">
        <v>58.296799</v>
      </c>
      <c r="F4981" s="48">
        <v>58.734299</v>
      </c>
      <c r="G4981" s="49">
        <v>146000</v>
      </c>
      <c r="H4981" s="48">
        <v>41.371231999999999</v>
      </c>
      <c r="I4981" s="52">
        <f t="shared" si="559"/>
        <v>0.70437942913049834</v>
      </c>
      <c r="J4981" s="52">
        <f t="shared" ca="1" si="560"/>
        <v>1</v>
      </c>
      <c r="K4981" s="48">
        <f t="shared" si="555"/>
        <v>41.14</v>
      </c>
      <c r="L4981" s="48">
        <f t="shared" si="556"/>
        <v>41.42</v>
      </c>
      <c r="M4981" s="48">
        <f t="shared" si="557"/>
        <v>41.06</v>
      </c>
      <c r="N4981" s="48">
        <f t="shared" si="558"/>
        <v>41.37</v>
      </c>
      <c r="O4981" s="49">
        <f t="shared" ca="1" si="561"/>
        <v>146000</v>
      </c>
    </row>
    <row r="4982" spans="1:15" x14ac:dyDescent="0.25">
      <c r="A4982">
        <v>4967</v>
      </c>
      <c r="B4982" s="93">
        <v>34988</v>
      </c>
      <c r="C4982" s="48">
        <v>58.453097999999997</v>
      </c>
      <c r="D4982" s="48">
        <v>58.5625</v>
      </c>
      <c r="E4982" s="48">
        <v>58.343699999999998</v>
      </c>
      <c r="F4982" s="48">
        <v>58.343699999999998</v>
      </c>
      <c r="G4982" s="49">
        <v>443600</v>
      </c>
      <c r="H4982" s="48">
        <v>41.096102999999999</v>
      </c>
      <c r="I4982" s="52">
        <f t="shared" si="559"/>
        <v>0.70437944456727974</v>
      </c>
      <c r="J4982" s="52">
        <f t="shared" ca="1" si="560"/>
        <v>1</v>
      </c>
      <c r="K4982" s="48">
        <f t="shared" si="555"/>
        <v>41.17</v>
      </c>
      <c r="L4982" s="48">
        <f t="shared" si="556"/>
        <v>41.25</v>
      </c>
      <c r="M4982" s="48">
        <f t="shared" si="557"/>
        <v>41.1</v>
      </c>
      <c r="N4982" s="48">
        <f t="shared" si="558"/>
        <v>41.1</v>
      </c>
      <c r="O4982" s="49">
        <f t="shared" ca="1" si="561"/>
        <v>443600</v>
      </c>
    </row>
    <row r="4983" spans="1:15" x14ac:dyDescent="0.25">
      <c r="A4983">
        <v>4968</v>
      </c>
      <c r="B4983" s="93">
        <v>34985</v>
      </c>
      <c r="C4983" s="48">
        <v>58.703097999999997</v>
      </c>
      <c r="D4983" s="48">
        <v>58.859299</v>
      </c>
      <c r="E4983" s="48">
        <v>58.625</v>
      </c>
      <c r="F4983" s="48">
        <v>58.625</v>
      </c>
      <c r="G4983" s="49">
        <v>488100</v>
      </c>
      <c r="H4983" s="48">
        <v>41.294244999999997</v>
      </c>
      <c r="I4983" s="52">
        <f t="shared" si="559"/>
        <v>0.70437944562899779</v>
      </c>
      <c r="J4983" s="52">
        <f t="shared" ca="1" si="560"/>
        <v>1</v>
      </c>
      <c r="K4983" s="48">
        <f t="shared" si="555"/>
        <v>41.35</v>
      </c>
      <c r="L4983" s="48">
        <f t="shared" si="556"/>
        <v>41.46</v>
      </c>
      <c r="M4983" s="48">
        <f t="shared" si="557"/>
        <v>41.29</v>
      </c>
      <c r="N4983" s="48">
        <f t="shared" si="558"/>
        <v>41.29</v>
      </c>
      <c r="O4983" s="49">
        <f t="shared" ca="1" si="561"/>
        <v>488100</v>
      </c>
    </row>
    <row r="4984" spans="1:15" x14ac:dyDescent="0.25">
      <c r="A4984">
        <v>4969</v>
      </c>
      <c r="B4984" s="93">
        <v>34984</v>
      </c>
      <c r="C4984" s="48">
        <v>58.125</v>
      </c>
      <c r="D4984" s="48">
        <v>58.468699999999998</v>
      </c>
      <c r="E4984" s="48">
        <v>58.125</v>
      </c>
      <c r="F4984" s="48">
        <v>58.4375</v>
      </c>
      <c r="G4984" s="49">
        <v>199800</v>
      </c>
      <c r="H4984" s="48">
        <v>41.162173000000003</v>
      </c>
      <c r="I4984" s="52">
        <f t="shared" si="559"/>
        <v>0.70437943101604283</v>
      </c>
      <c r="J4984" s="52">
        <f t="shared" ca="1" si="560"/>
        <v>1</v>
      </c>
      <c r="K4984" s="48">
        <f t="shared" si="555"/>
        <v>40.94</v>
      </c>
      <c r="L4984" s="48">
        <f t="shared" si="556"/>
        <v>41.18</v>
      </c>
      <c r="M4984" s="48">
        <f t="shared" si="557"/>
        <v>40.94</v>
      </c>
      <c r="N4984" s="48">
        <f t="shared" si="558"/>
        <v>41.16</v>
      </c>
      <c r="O4984" s="49">
        <f t="shared" ca="1" si="561"/>
        <v>199800</v>
      </c>
    </row>
    <row r="4985" spans="1:15" x14ac:dyDescent="0.25">
      <c r="A4985">
        <v>4970</v>
      </c>
      <c r="B4985" s="93">
        <v>34983</v>
      </c>
      <c r="C4985" s="48">
        <v>58.093699999999998</v>
      </c>
      <c r="D4985" s="48">
        <v>58.093699999999998</v>
      </c>
      <c r="E4985" s="48">
        <v>57.875</v>
      </c>
      <c r="F4985" s="48">
        <v>58.078097999999997</v>
      </c>
      <c r="G4985" s="49">
        <v>228100</v>
      </c>
      <c r="H4985" s="48">
        <v>40.909018000000003</v>
      </c>
      <c r="I4985" s="52">
        <f t="shared" si="559"/>
        <v>0.70437943749466458</v>
      </c>
      <c r="J4985" s="52">
        <f t="shared" ca="1" si="560"/>
        <v>1</v>
      </c>
      <c r="K4985" s="48">
        <f t="shared" si="555"/>
        <v>40.92</v>
      </c>
      <c r="L4985" s="48">
        <f t="shared" si="556"/>
        <v>40.92</v>
      </c>
      <c r="M4985" s="48">
        <f t="shared" si="557"/>
        <v>40.770000000000003</v>
      </c>
      <c r="N4985" s="48">
        <f t="shared" si="558"/>
        <v>40.909999999999997</v>
      </c>
      <c r="O4985" s="49">
        <f t="shared" ca="1" si="561"/>
        <v>228100</v>
      </c>
    </row>
    <row r="4986" spans="1:15" x14ac:dyDescent="0.25">
      <c r="A4986">
        <v>4971</v>
      </c>
      <c r="B4986" s="93">
        <v>34982</v>
      </c>
      <c r="C4986" s="48">
        <v>57.328097999999997</v>
      </c>
      <c r="D4986" s="48">
        <v>57.890597999999997</v>
      </c>
      <c r="E4986" s="48">
        <v>57.265597999999997</v>
      </c>
      <c r="F4986" s="48">
        <v>57.890597999999997</v>
      </c>
      <c r="G4986" s="49">
        <v>360800</v>
      </c>
      <c r="H4986" s="48">
        <v>40.776947</v>
      </c>
      <c r="I4986" s="52">
        <f t="shared" si="559"/>
        <v>0.70437943999127461</v>
      </c>
      <c r="J4986" s="52">
        <f t="shared" ca="1" si="560"/>
        <v>1</v>
      </c>
      <c r="K4986" s="48">
        <f t="shared" si="555"/>
        <v>40.380000000000003</v>
      </c>
      <c r="L4986" s="48">
        <f t="shared" si="556"/>
        <v>40.78</v>
      </c>
      <c r="M4986" s="48">
        <f t="shared" si="557"/>
        <v>40.340000000000003</v>
      </c>
      <c r="N4986" s="48">
        <f t="shared" si="558"/>
        <v>40.78</v>
      </c>
      <c r="O4986" s="49">
        <f t="shared" ca="1" si="561"/>
        <v>360800</v>
      </c>
    </row>
    <row r="4987" spans="1:15" x14ac:dyDescent="0.25">
      <c r="A4987">
        <v>4972</v>
      </c>
      <c r="B4987" s="93">
        <v>34981</v>
      </c>
      <c r="C4987" s="48">
        <v>58.1875</v>
      </c>
      <c r="D4987" s="48">
        <v>58.218699999999998</v>
      </c>
      <c r="E4987" s="48">
        <v>57.8125</v>
      </c>
      <c r="F4987" s="48">
        <v>57.921799</v>
      </c>
      <c r="G4987" s="49">
        <v>358200</v>
      </c>
      <c r="H4987" s="48">
        <v>40.798924</v>
      </c>
      <c r="I4987" s="52">
        <f t="shared" si="559"/>
        <v>0.70437943407109993</v>
      </c>
      <c r="J4987" s="52">
        <f t="shared" ca="1" si="560"/>
        <v>1</v>
      </c>
      <c r="K4987" s="48">
        <f t="shared" si="555"/>
        <v>40.99</v>
      </c>
      <c r="L4987" s="48">
        <f t="shared" si="556"/>
        <v>41.01</v>
      </c>
      <c r="M4987" s="48">
        <f t="shared" si="557"/>
        <v>40.72</v>
      </c>
      <c r="N4987" s="48">
        <f t="shared" si="558"/>
        <v>40.799999999999997</v>
      </c>
      <c r="O4987" s="49">
        <f t="shared" ca="1" si="561"/>
        <v>358200</v>
      </c>
    </row>
    <row r="4988" spans="1:15" x14ac:dyDescent="0.25">
      <c r="A4988">
        <v>4973</v>
      </c>
      <c r="B4988" s="93">
        <v>34978</v>
      </c>
      <c r="C4988" s="48">
        <v>58.390597999999997</v>
      </c>
      <c r="D4988" s="48">
        <v>58.578097999999997</v>
      </c>
      <c r="E4988" s="48">
        <v>58.390597999999997</v>
      </c>
      <c r="F4988" s="48">
        <v>58.406199999999998</v>
      </c>
      <c r="G4988" s="49">
        <v>75300</v>
      </c>
      <c r="H4988" s="48">
        <v>41.140127</v>
      </c>
      <c r="I4988" s="52">
        <f t="shared" si="559"/>
        <v>0.70437944944201136</v>
      </c>
      <c r="J4988" s="52">
        <f t="shared" ca="1" si="560"/>
        <v>1</v>
      </c>
      <c r="K4988" s="48">
        <f t="shared" si="555"/>
        <v>41.13</v>
      </c>
      <c r="L4988" s="48">
        <f t="shared" si="556"/>
        <v>41.26</v>
      </c>
      <c r="M4988" s="48">
        <f t="shared" si="557"/>
        <v>41.13</v>
      </c>
      <c r="N4988" s="48">
        <f t="shared" si="558"/>
        <v>41.14</v>
      </c>
      <c r="O4988" s="49">
        <f t="shared" ca="1" si="561"/>
        <v>75300</v>
      </c>
    </row>
    <row r="4989" spans="1:15" x14ac:dyDescent="0.25">
      <c r="A4989">
        <v>4974</v>
      </c>
      <c r="B4989" s="93">
        <v>34977</v>
      </c>
      <c r="C4989" s="48">
        <v>58.25</v>
      </c>
      <c r="D4989" s="48">
        <v>58.359299</v>
      </c>
      <c r="E4989" s="48">
        <v>58.093699999999998</v>
      </c>
      <c r="F4989" s="48">
        <v>58.359299</v>
      </c>
      <c r="G4989" s="49">
        <v>268800</v>
      </c>
      <c r="H4989" s="48">
        <v>41.107089999999999</v>
      </c>
      <c r="I4989" s="52">
        <f t="shared" si="559"/>
        <v>0.70437943402987069</v>
      </c>
      <c r="J4989" s="52">
        <f t="shared" ca="1" si="560"/>
        <v>1</v>
      </c>
      <c r="K4989" s="48">
        <f t="shared" si="555"/>
        <v>41.03</v>
      </c>
      <c r="L4989" s="48">
        <f t="shared" si="556"/>
        <v>41.11</v>
      </c>
      <c r="M4989" s="48">
        <f t="shared" si="557"/>
        <v>40.92</v>
      </c>
      <c r="N4989" s="48">
        <f t="shared" si="558"/>
        <v>41.11</v>
      </c>
      <c r="O4989" s="49">
        <f t="shared" ca="1" si="561"/>
        <v>268800</v>
      </c>
    </row>
    <row r="4990" spans="1:15" x14ac:dyDescent="0.25">
      <c r="A4990">
        <v>4975</v>
      </c>
      <c r="B4990" s="93">
        <v>34976</v>
      </c>
      <c r="C4990" s="48">
        <v>58.281199999999998</v>
      </c>
      <c r="D4990" s="48">
        <v>58.281199999999998</v>
      </c>
      <c r="E4990" s="48">
        <v>58.109299</v>
      </c>
      <c r="F4990" s="48">
        <v>58.1875</v>
      </c>
      <c r="G4990" s="49">
        <v>248800</v>
      </c>
      <c r="H4990" s="48">
        <v>40.986078999999997</v>
      </c>
      <c r="I4990" s="52">
        <f t="shared" si="559"/>
        <v>0.7043794457572502</v>
      </c>
      <c r="J4990" s="52">
        <f t="shared" ca="1" si="560"/>
        <v>1</v>
      </c>
      <c r="K4990" s="48">
        <f t="shared" si="555"/>
        <v>41.05</v>
      </c>
      <c r="L4990" s="48">
        <f t="shared" si="556"/>
        <v>41.05</v>
      </c>
      <c r="M4990" s="48">
        <f t="shared" si="557"/>
        <v>40.93</v>
      </c>
      <c r="N4990" s="48">
        <f t="shared" si="558"/>
        <v>40.99</v>
      </c>
      <c r="O4990" s="49">
        <f t="shared" ca="1" si="561"/>
        <v>248800</v>
      </c>
    </row>
    <row r="4991" spans="1:15" x14ac:dyDescent="0.25">
      <c r="A4991">
        <v>4976</v>
      </c>
      <c r="B4991" s="93">
        <v>34975</v>
      </c>
      <c r="C4991" s="48">
        <v>58.1875</v>
      </c>
      <c r="D4991" s="48">
        <v>58.343699999999998</v>
      </c>
      <c r="E4991" s="48">
        <v>57.953097999999997</v>
      </c>
      <c r="F4991" s="48">
        <v>58.25</v>
      </c>
      <c r="G4991" s="49">
        <v>839700</v>
      </c>
      <c r="H4991" s="48">
        <v>41.030101999999999</v>
      </c>
      <c r="I4991" s="52">
        <f t="shared" si="559"/>
        <v>0.70437943347639487</v>
      </c>
      <c r="J4991" s="52">
        <f t="shared" ca="1" si="560"/>
        <v>1</v>
      </c>
      <c r="K4991" s="48">
        <f t="shared" si="555"/>
        <v>40.99</v>
      </c>
      <c r="L4991" s="48">
        <f t="shared" si="556"/>
        <v>41.1</v>
      </c>
      <c r="M4991" s="48">
        <f t="shared" si="557"/>
        <v>40.82</v>
      </c>
      <c r="N4991" s="48">
        <f t="shared" si="558"/>
        <v>41.03</v>
      </c>
      <c r="O4991" s="49">
        <f t="shared" ca="1" si="561"/>
        <v>839700</v>
      </c>
    </row>
    <row r="4992" spans="1:15" x14ac:dyDescent="0.25">
      <c r="A4992">
        <v>4977</v>
      </c>
      <c r="B4992" s="93">
        <v>34974</v>
      </c>
      <c r="C4992" s="48">
        <v>58.484299</v>
      </c>
      <c r="D4992" s="48">
        <v>58.625</v>
      </c>
      <c r="E4992" s="48">
        <v>58.046799</v>
      </c>
      <c r="F4992" s="48">
        <v>58.1875</v>
      </c>
      <c r="G4992" s="49">
        <v>293100</v>
      </c>
      <c r="H4992" s="48">
        <v>40.986078999999997</v>
      </c>
      <c r="I4992" s="52">
        <f t="shared" si="559"/>
        <v>0.7043794457572502</v>
      </c>
      <c r="J4992" s="52">
        <f t="shared" ca="1" si="560"/>
        <v>1</v>
      </c>
      <c r="K4992" s="48">
        <f t="shared" si="555"/>
        <v>41.2</v>
      </c>
      <c r="L4992" s="48">
        <f t="shared" si="556"/>
        <v>41.29</v>
      </c>
      <c r="M4992" s="48">
        <f t="shared" si="557"/>
        <v>40.89</v>
      </c>
      <c r="N4992" s="48">
        <f t="shared" si="558"/>
        <v>40.99</v>
      </c>
      <c r="O4992" s="49">
        <f t="shared" ca="1" si="561"/>
        <v>293100</v>
      </c>
    </row>
    <row r="4993" spans="1:15" x14ac:dyDescent="0.25">
      <c r="A4993">
        <v>4978</v>
      </c>
      <c r="B4993" s="93">
        <v>34971</v>
      </c>
      <c r="C4993" s="48">
        <v>58.546799</v>
      </c>
      <c r="D4993" s="48">
        <v>58.906199999999998</v>
      </c>
      <c r="E4993" s="48">
        <v>58.406199999999998</v>
      </c>
      <c r="F4993" s="48">
        <v>58.484299</v>
      </c>
      <c r="G4993" s="49">
        <v>606600</v>
      </c>
      <c r="H4993" s="48">
        <v>41.195138</v>
      </c>
      <c r="I4993" s="52">
        <f t="shared" si="559"/>
        <v>0.70437944378883643</v>
      </c>
      <c r="J4993" s="52">
        <f t="shared" ca="1" si="560"/>
        <v>1</v>
      </c>
      <c r="K4993" s="48">
        <f t="shared" si="555"/>
        <v>41.24</v>
      </c>
      <c r="L4993" s="48">
        <f t="shared" si="556"/>
        <v>41.49</v>
      </c>
      <c r="M4993" s="48">
        <f t="shared" si="557"/>
        <v>41.14</v>
      </c>
      <c r="N4993" s="48">
        <f t="shared" si="558"/>
        <v>41.2</v>
      </c>
      <c r="O4993" s="49">
        <f t="shared" ca="1" si="561"/>
        <v>606600</v>
      </c>
    </row>
    <row r="4994" spans="1:15" x14ac:dyDescent="0.25">
      <c r="A4994">
        <v>4979</v>
      </c>
      <c r="B4994" s="93">
        <v>34970</v>
      </c>
      <c r="C4994" s="48">
        <v>58.203097999999997</v>
      </c>
      <c r="D4994" s="48">
        <v>58.593699999999998</v>
      </c>
      <c r="E4994" s="48">
        <v>58.156199999999998</v>
      </c>
      <c r="F4994" s="48">
        <v>58.593699999999998</v>
      </c>
      <c r="G4994" s="49">
        <v>456200</v>
      </c>
      <c r="H4994" s="48">
        <v>41.272198000000003</v>
      </c>
      <c r="I4994" s="52">
        <f t="shared" si="559"/>
        <v>0.70437944693712817</v>
      </c>
      <c r="J4994" s="52">
        <f t="shared" ca="1" si="560"/>
        <v>1</v>
      </c>
      <c r="K4994" s="48">
        <f t="shared" si="555"/>
        <v>41</v>
      </c>
      <c r="L4994" s="48">
        <f t="shared" si="556"/>
        <v>41.27</v>
      </c>
      <c r="M4994" s="48">
        <f t="shared" si="557"/>
        <v>40.96</v>
      </c>
      <c r="N4994" s="48">
        <f t="shared" si="558"/>
        <v>41.27</v>
      </c>
      <c r="O4994" s="49">
        <f t="shared" ca="1" si="561"/>
        <v>456200</v>
      </c>
    </row>
    <row r="4995" spans="1:15" x14ac:dyDescent="0.25">
      <c r="A4995">
        <v>4980</v>
      </c>
      <c r="B4995" s="93">
        <v>34969</v>
      </c>
      <c r="C4995" s="48">
        <v>57.953097999999997</v>
      </c>
      <c r="D4995" s="48">
        <v>58.1875</v>
      </c>
      <c r="E4995" s="48">
        <v>57.593699999999998</v>
      </c>
      <c r="F4995" s="48">
        <v>58.156199999999998</v>
      </c>
      <c r="G4995" s="49">
        <v>654400</v>
      </c>
      <c r="H4995" s="48">
        <v>40.964032000000003</v>
      </c>
      <c r="I4995" s="52">
        <f t="shared" si="559"/>
        <v>0.70437944707529043</v>
      </c>
      <c r="J4995" s="52">
        <f t="shared" ca="1" si="560"/>
        <v>1</v>
      </c>
      <c r="K4995" s="48">
        <f t="shared" si="555"/>
        <v>40.82</v>
      </c>
      <c r="L4995" s="48">
        <f t="shared" si="556"/>
        <v>40.99</v>
      </c>
      <c r="M4995" s="48">
        <f t="shared" si="557"/>
        <v>40.57</v>
      </c>
      <c r="N4995" s="48">
        <f t="shared" si="558"/>
        <v>40.96</v>
      </c>
      <c r="O4995" s="49">
        <f t="shared" ca="1" si="561"/>
        <v>654400</v>
      </c>
    </row>
    <row r="4996" spans="1:15" x14ac:dyDescent="0.25">
      <c r="A4996">
        <v>4981</v>
      </c>
      <c r="B4996" s="93">
        <v>34968</v>
      </c>
      <c r="C4996" s="48">
        <v>58.390597999999997</v>
      </c>
      <c r="D4996" s="48">
        <v>58.531199999999998</v>
      </c>
      <c r="E4996" s="48">
        <v>58.0625</v>
      </c>
      <c r="F4996" s="48">
        <v>58.203097999999997</v>
      </c>
      <c r="G4996" s="49">
        <v>466600</v>
      </c>
      <c r="H4996" s="48">
        <v>40.997065999999997</v>
      </c>
      <c r="I4996" s="52">
        <f t="shared" si="559"/>
        <v>0.70437944729333823</v>
      </c>
      <c r="J4996" s="52">
        <f t="shared" ca="1" si="560"/>
        <v>1</v>
      </c>
      <c r="K4996" s="48">
        <f t="shared" si="555"/>
        <v>41.13</v>
      </c>
      <c r="L4996" s="48">
        <f t="shared" si="556"/>
        <v>41.23</v>
      </c>
      <c r="M4996" s="48">
        <f t="shared" si="557"/>
        <v>40.9</v>
      </c>
      <c r="N4996" s="48">
        <f t="shared" si="558"/>
        <v>41</v>
      </c>
      <c r="O4996" s="49">
        <f t="shared" ca="1" si="561"/>
        <v>466600</v>
      </c>
    </row>
    <row r="4997" spans="1:15" x14ac:dyDescent="0.25">
      <c r="A4997">
        <v>4982</v>
      </c>
      <c r="B4997" s="93">
        <v>34967</v>
      </c>
      <c r="C4997" s="48">
        <v>58.375</v>
      </c>
      <c r="D4997" s="48">
        <v>58.375</v>
      </c>
      <c r="E4997" s="48">
        <v>58.015597999999997</v>
      </c>
      <c r="F4997" s="48">
        <v>58.218699999999998</v>
      </c>
      <c r="G4997" s="49">
        <v>130000</v>
      </c>
      <c r="H4997" s="48">
        <v>41.008056000000003</v>
      </c>
      <c r="I4997" s="52">
        <f t="shared" si="559"/>
        <v>0.70437945196302909</v>
      </c>
      <c r="J4997" s="52">
        <f t="shared" ca="1" si="560"/>
        <v>1</v>
      </c>
      <c r="K4997" s="48">
        <f t="shared" si="555"/>
        <v>41.12</v>
      </c>
      <c r="L4997" s="48">
        <f t="shared" si="556"/>
        <v>41.12</v>
      </c>
      <c r="M4997" s="48">
        <f t="shared" si="557"/>
        <v>40.86</v>
      </c>
      <c r="N4997" s="48">
        <f t="shared" si="558"/>
        <v>41.01</v>
      </c>
      <c r="O4997" s="49">
        <f t="shared" ca="1" si="561"/>
        <v>130000</v>
      </c>
    </row>
    <row r="4998" spans="1:15" x14ac:dyDescent="0.25">
      <c r="A4998">
        <v>4983</v>
      </c>
      <c r="B4998" s="93">
        <v>34964</v>
      </c>
      <c r="C4998" s="48">
        <v>57.828097999999997</v>
      </c>
      <c r="D4998" s="48">
        <v>58.375</v>
      </c>
      <c r="E4998" s="48">
        <v>57.781199999999998</v>
      </c>
      <c r="F4998" s="48">
        <v>58.3125</v>
      </c>
      <c r="G4998" s="49">
        <v>449900</v>
      </c>
      <c r="H4998" s="48">
        <v>41.074126</v>
      </c>
      <c r="I4998" s="52">
        <f t="shared" si="559"/>
        <v>0.70437943837084671</v>
      </c>
      <c r="J4998" s="52">
        <f t="shared" ca="1" si="560"/>
        <v>1</v>
      </c>
      <c r="K4998" s="48">
        <f t="shared" si="555"/>
        <v>40.729999999999997</v>
      </c>
      <c r="L4998" s="48">
        <f t="shared" si="556"/>
        <v>41.12</v>
      </c>
      <c r="M4998" s="48">
        <f t="shared" si="557"/>
        <v>40.700000000000003</v>
      </c>
      <c r="N4998" s="48">
        <f t="shared" si="558"/>
        <v>41.07</v>
      </c>
      <c r="O4998" s="49">
        <f t="shared" ca="1" si="561"/>
        <v>449900</v>
      </c>
    </row>
    <row r="4999" spans="1:15" x14ac:dyDescent="0.25">
      <c r="A4999">
        <v>4984</v>
      </c>
      <c r="B4999" s="93">
        <v>34963</v>
      </c>
      <c r="C4999" s="48">
        <v>58.703097999999997</v>
      </c>
      <c r="D4999" s="48">
        <v>58.75</v>
      </c>
      <c r="E4999" s="48">
        <v>58.0625</v>
      </c>
      <c r="F4999" s="48">
        <v>58.296799</v>
      </c>
      <c r="G4999" s="49">
        <v>508500</v>
      </c>
      <c r="H4999" s="48">
        <v>41.063065999999999</v>
      </c>
      <c r="I4999" s="52">
        <f t="shared" si="559"/>
        <v>0.70437942913469398</v>
      </c>
      <c r="J4999" s="52">
        <f t="shared" ca="1" si="560"/>
        <v>1</v>
      </c>
      <c r="K4999" s="48">
        <f t="shared" si="555"/>
        <v>41.35</v>
      </c>
      <c r="L4999" s="48">
        <f t="shared" si="556"/>
        <v>41.38</v>
      </c>
      <c r="M4999" s="48">
        <f t="shared" si="557"/>
        <v>40.9</v>
      </c>
      <c r="N4999" s="48">
        <f t="shared" si="558"/>
        <v>41.06</v>
      </c>
      <c r="O4999" s="49">
        <f t="shared" ca="1" si="561"/>
        <v>508500</v>
      </c>
    </row>
    <row r="5000" spans="1:15" x14ac:dyDescent="0.25">
      <c r="A5000">
        <v>4985</v>
      </c>
      <c r="B5000" s="93">
        <v>34962</v>
      </c>
      <c r="C5000" s="48">
        <v>58.593699999999998</v>
      </c>
      <c r="D5000" s="48">
        <v>58.781199999999998</v>
      </c>
      <c r="E5000" s="48">
        <v>58.546799</v>
      </c>
      <c r="F5000" s="48">
        <v>58.781199999999998</v>
      </c>
      <c r="G5000" s="49">
        <v>290800</v>
      </c>
      <c r="H5000" s="48">
        <v>41.404268999999999</v>
      </c>
      <c r="I5000" s="52">
        <f t="shared" si="559"/>
        <v>0.70437944444822498</v>
      </c>
      <c r="J5000" s="52">
        <f t="shared" ca="1" si="560"/>
        <v>1</v>
      </c>
      <c r="K5000" s="48">
        <f t="shared" si="555"/>
        <v>41.27</v>
      </c>
      <c r="L5000" s="48">
        <f t="shared" si="556"/>
        <v>41.4</v>
      </c>
      <c r="M5000" s="48">
        <f t="shared" si="557"/>
        <v>41.24</v>
      </c>
      <c r="N5000" s="48">
        <f t="shared" si="558"/>
        <v>41.4</v>
      </c>
      <c r="O5000" s="49">
        <f t="shared" ca="1" si="561"/>
        <v>290800</v>
      </c>
    </row>
    <row r="5001" spans="1:15" x14ac:dyDescent="0.25">
      <c r="A5001">
        <v>4986</v>
      </c>
      <c r="B5001" s="93">
        <v>34961</v>
      </c>
      <c r="C5001" s="48">
        <v>58.328097999999997</v>
      </c>
      <c r="D5001" s="48">
        <v>58.531199999999998</v>
      </c>
      <c r="E5001" s="48">
        <v>58.125</v>
      </c>
      <c r="F5001" s="48">
        <v>58.5</v>
      </c>
      <c r="G5001" s="49">
        <v>549600</v>
      </c>
      <c r="H5001" s="48">
        <v>41.206197000000003</v>
      </c>
      <c r="I5001" s="52">
        <f t="shared" si="559"/>
        <v>0.7043794358974359</v>
      </c>
      <c r="J5001" s="52">
        <f t="shared" ca="1" si="560"/>
        <v>1</v>
      </c>
      <c r="K5001" s="48">
        <f t="shared" si="555"/>
        <v>41.09</v>
      </c>
      <c r="L5001" s="48">
        <f t="shared" si="556"/>
        <v>41.23</v>
      </c>
      <c r="M5001" s="48">
        <f t="shared" si="557"/>
        <v>40.94</v>
      </c>
      <c r="N5001" s="48">
        <f t="shared" si="558"/>
        <v>41.21</v>
      </c>
      <c r="O5001" s="49">
        <f t="shared" ca="1" si="561"/>
        <v>549600</v>
      </c>
    </row>
    <row r="5002" spans="1:15" x14ac:dyDescent="0.25">
      <c r="A5002">
        <v>4987</v>
      </c>
      <c r="B5002" s="93">
        <v>34960</v>
      </c>
      <c r="C5002" s="48">
        <v>58.234299</v>
      </c>
      <c r="D5002" s="48">
        <v>58.265597999999997</v>
      </c>
      <c r="E5002" s="48">
        <v>57.9375</v>
      </c>
      <c r="F5002" s="48">
        <v>58.218699999999998</v>
      </c>
      <c r="G5002" s="49">
        <v>307500</v>
      </c>
      <c r="H5002" s="48">
        <v>41.008056000000003</v>
      </c>
      <c r="I5002" s="52">
        <f t="shared" si="559"/>
        <v>0.70437945196302909</v>
      </c>
      <c r="J5002" s="52">
        <f t="shared" ca="1" si="560"/>
        <v>1</v>
      </c>
      <c r="K5002" s="48">
        <f t="shared" si="555"/>
        <v>41.02</v>
      </c>
      <c r="L5002" s="48">
        <f t="shared" si="556"/>
        <v>41.04</v>
      </c>
      <c r="M5002" s="48">
        <f t="shared" si="557"/>
        <v>40.81</v>
      </c>
      <c r="N5002" s="48">
        <f t="shared" si="558"/>
        <v>41.01</v>
      </c>
      <c r="O5002" s="49">
        <f t="shared" ca="1" si="561"/>
        <v>307500</v>
      </c>
    </row>
    <row r="5003" spans="1:15" x14ac:dyDescent="0.25">
      <c r="A5003">
        <v>4988</v>
      </c>
      <c r="B5003" s="93">
        <v>34957</v>
      </c>
      <c r="C5003" s="48">
        <v>58.406199999999998</v>
      </c>
      <c r="D5003" s="48">
        <v>58.578097999999997</v>
      </c>
      <c r="E5003" s="48">
        <v>58.203097999999997</v>
      </c>
      <c r="F5003" s="48">
        <v>58.4375</v>
      </c>
      <c r="G5003" s="49">
        <v>431200</v>
      </c>
      <c r="H5003" s="48">
        <v>41.162173000000003</v>
      </c>
      <c r="I5003" s="52">
        <f t="shared" si="559"/>
        <v>0.70437943101604283</v>
      </c>
      <c r="J5003" s="52">
        <f t="shared" ca="1" si="560"/>
        <v>1</v>
      </c>
      <c r="K5003" s="48">
        <f t="shared" si="555"/>
        <v>41.14</v>
      </c>
      <c r="L5003" s="48">
        <f t="shared" si="556"/>
        <v>41.26</v>
      </c>
      <c r="M5003" s="48">
        <f t="shared" si="557"/>
        <v>41</v>
      </c>
      <c r="N5003" s="48">
        <f t="shared" si="558"/>
        <v>41.16</v>
      </c>
      <c r="O5003" s="49">
        <f t="shared" ca="1" si="561"/>
        <v>431200</v>
      </c>
    </row>
    <row r="5004" spans="1:15" x14ac:dyDescent="0.25">
      <c r="A5004">
        <v>4989</v>
      </c>
      <c r="B5004" s="93">
        <v>34956</v>
      </c>
      <c r="C5004" s="48">
        <v>58.4375</v>
      </c>
      <c r="D5004" s="48">
        <v>58.8125</v>
      </c>
      <c r="E5004" s="48">
        <v>58.281199999999998</v>
      </c>
      <c r="F5004" s="48">
        <v>58.765597999999997</v>
      </c>
      <c r="G5004" s="49">
        <v>457600</v>
      </c>
      <c r="H5004" s="48">
        <v>41.173513</v>
      </c>
      <c r="I5004" s="52">
        <f t="shared" si="559"/>
        <v>0.70063973483261421</v>
      </c>
      <c r="J5004" s="52">
        <f t="shared" ca="1" si="560"/>
        <v>1</v>
      </c>
      <c r="K5004" s="48">
        <f t="shared" si="555"/>
        <v>40.94</v>
      </c>
      <c r="L5004" s="48">
        <f t="shared" si="556"/>
        <v>41.21</v>
      </c>
      <c r="M5004" s="48">
        <f t="shared" si="557"/>
        <v>40.83</v>
      </c>
      <c r="N5004" s="48">
        <f t="shared" si="558"/>
        <v>41.17</v>
      </c>
      <c r="O5004" s="49">
        <f t="shared" ca="1" si="561"/>
        <v>457600</v>
      </c>
    </row>
    <row r="5005" spans="1:15" x14ac:dyDescent="0.25">
      <c r="A5005">
        <v>4990</v>
      </c>
      <c r="B5005" s="93">
        <v>34955</v>
      </c>
      <c r="C5005" s="48">
        <v>57.906199999999998</v>
      </c>
      <c r="D5005" s="48">
        <v>58.3125</v>
      </c>
      <c r="E5005" s="48">
        <v>57.890597999999997</v>
      </c>
      <c r="F5005" s="48">
        <v>58.234299</v>
      </c>
      <c r="G5005" s="49">
        <v>239800</v>
      </c>
      <c r="H5005" s="48">
        <v>40.801262999999999</v>
      </c>
      <c r="I5005" s="52">
        <f t="shared" si="559"/>
        <v>0.70063972093147375</v>
      </c>
      <c r="J5005" s="52">
        <f t="shared" ca="1" si="560"/>
        <v>1</v>
      </c>
      <c r="K5005" s="48">
        <f t="shared" si="555"/>
        <v>40.57</v>
      </c>
      <c r="L5005" s="48">
        <f t="shared" si="556"/>
        <v>40.86</v>
      </c>
      <c r="M5005" s="48">
        <f t="shared" si="557"/>
        <v>40.56</v>
      </c>
      <c r="N5005" s="48">
        <f t="shared" si="558"/>
        <v>40.799999999999997</v>
      </c>
      <c r="O5005" s="49">
        <f t="shared" ca="1" si="561"/>
        <v>239800</v>
      </c>
    </row>
    <row r="5006" spans="1:15" x14ac:dyDescent="0.25">
      <c r="A5006">
        <v>4991</v>
      </c>
      <c r="B5006" s="93">
        <v>34954</v>
      </c>
      <c r="C5006" s="48">
        <v>57.718699999999998</v>
      </c>
      <c r="D5006" s="48">
        <v>57.968699999999998</v>
      </c>
      <c r="E5006" s="48">
        <v>57.578097999999997</v>
      </c>
      <c r="F5006" s="48">
        <v>57.968699999999998</v>
      </c>
      <c r="G5006" s="49">
        <v>139500</v>
      </c>
      <c r="H5006" s="48">
        <v>40.615174000000003</v>
      </c>
      <c r="I5006" s="52">
        <f t="shared" si="559"/>
        <v>0.70063972454100243</v>
      </c>
      <c r="J5006" s="52">
        <f t="shared" ca="1" si="560"/>
        <v>1</v>
      </c>
      <c r="K5006" s="48">
        <f t="shared" si="555"/>
        <v>40.44</v>
      </c>
      <c r="L5006" s="48">
        <f t="shared" si="556"/>
        <v>40.619999999999997</v>
      </c>
      <c r="M5006" s="48">
        <f t="shared" si="557"/>
        <v>40.340000000000003</v>
      </c>
      <c r="N5006" s="48">
        <f t="shared" si="558"/>
        <v>40.619999999999997</v>
      </c>
      <c r="O5006" s="49">
        <f t="shared" ca="1" si="561"/>
        <v>139500</v>
      </c>
    </row>
    <row r="5007" spans="1:15" x14ac:dyDescent="0.25">
      <c r="A5007">
        <v>4992</v>
      </c>
      <c r="B5007" s="93">
        <v>34953</v>
      </c>
      <c r="C5007" s="48">
        <v>57.640597999999997</v>
      </c>
      <c r="D5007" s="48">
        <v>57.8125</v>
      </c>
      <c r="E5007" s="48">
        <v>57.640597999999997</v>
      </c>
      <c r="F5007" s="48">
        <v>57.703097999999997</v>
      </c>
      <c r="G5007" s="49">
        <v>260700</v>
      </c>
      <c r="H5007" s="48">
        <v>40.429082999999999</v>
      </c>
      <c r="I5007" s="52">
        <f t="shared" si="559"/>
        <v>0.70063972995002799</v>
      </c>
      <c r="J5007" s="52">
        <f t="shared" ca="1" si="560"/>
        <v>1</v>
      </c>
      <c r="K5007" s="48">
        <f t="shared" si="555"/>
        <v>40.39</v>
      </c>
      <c r="L5007" s="48">
        <f t="shared" si="556"/>
        <v>40.51</v>
      </c>
      <c r="M5007" s="48">
        <f t="shared" si="557"/>
        <v>40.39</v>
      </c>
      <c r="N5007" s="48">
        <f t="shared" si="558"/>
        <v>40.43</v>
      </c>
      <c r="O5007" s="49">
        <f t="shared" ca="1" si="561"/>
        <v>260700</v>
      </c>
    </row>
    <row r="5008" spans="1:15" x14ac:dyDescent="0.25">
      <c r="A5008">
        <v>4993</v>
      </c>
      <c r="B5008" s="93">
        <v>34950</v>
      </c>
      <c r="C5008" s="48">
        <v>57.546799</v>
      </c>
      <c r="D5008" s="48">
        <v>57.546799</v>
      </c>
      <c r="E5008" s="48">
        <v>57.171799</v>
      </c>
      <c r="F5008" s="48">
        <v>57.546799</v>
      </c>
      <c r="G5008" s="49">
        <v>107300</v>
      </c>
      <c r="H5008" s="48">
        <v>40.319572999999998</v>
      </c>
      <c r="I5008" s="52">
        <f t="shared" si="559"/>
        <v>0.70063971759749832</v>
      </c>
      <c r="J5008" s="52">
        <f t="shared" ca="1" si="560"/>
        <v>1</v>
      </c>
      <c r="K5008" s="48">
        <f t="shared" ref="K5008:K5071" si="562">ROUND($I5008*C5008,2)</f>
        <v>40.32</v>
      </c>
      <c r="L5008" s="48">
        <f t="shared" ref="L5008:L5071" si="563">ROUND($I5008*D5008,2)</f>
        <v>40.32</v>
      </c>
      <c r="M5008" s="48">
        <f t="shared" ref="M5008:M5071" si="564">ROUND($I5008*E5008,2)</f>
        <v>40.06</v>
      </c>
      <c r="N5008" s="48">
        <f t="shared" ref="N5008:N5071" si="565">ROUND($I5008*F5008,2)</f>
        <v>40.32</v>
      </c>
      <c r="O5008" s="49">
        <f t="shared" ca="1" si="561"/>
        <v>107300</v>
      </c>
    </row>
    <row r="5009" spans="1:15" x14ac:dyDescent="0.25">
      <c r="A5009">
        <v>4994</v>
      </c>
      <c r="B5009" s="93">
        <v>34949</v>
      </c>
      <c r="C5009" s="48">
        <v>57.359299</v>
      </c>
      <c r="D5009" s="48">
        <v>57.390597999999997</v>
      </c>
      <c r="E5009" s="48">
        <v>57.25</v>
      </c>
      <c r="F5009" s="48">
        <v>57.328097999999997</v>
      </c>
      <c r="G5009" s="49">
        <v>258800</v>
      </c>
      <c r="H5009" s="48">
        <v>40.166342999999998</v>
      </c>
      <c r="I5009" s="52">
        <f t="shared" si="559"/>
        <v>0.70063972818355147</v>
      </c>
      <c r="J5009" s="52">
        <f t="shared" ca="1" si="560"/>
        <v>1</v>
      </c>
      <c r="K5009" s="48">
        <f t="shared" si="562"/>
        <v>40.19</v>
      </c>
      <c r="L5009" s="48">
        <f t="shared" si="563"/>
        <v>40.21</v>
      </c>
      <c r="M5009" s="48">
        <f t="shared" si="564"/>
        <v>40.11</v>
      </c>
      <c r="N5009" s="48">
        <f t="shared" si="565"/>
        <v>40.17</v>
      </c>
      <c r="O5009" s="49">
        <f t="shared" ca="1" si="561"/>
        <v>258800</v>
      </c>
    </row>
    <row r="5010" spans="1:15" x14ac:dyDescent="0.25">
      <c r="A5010">
        <v>4995</v>
      </c>
      <c r="B5010" s="93">
        <v>34948</v>
      </c>
      <c r="C5010" s="48">
        <v>57.234299</v>
      </c>
      <c r="D5010" s="48">
        <v>57.359299</v>
      </c>
      <c r="E5010" s="48">
        <v>57.218699999999998</v>
      </c>
      <c r="F5010" s="48">
        <v>57.296799</v>
      </c>
      <c r="G5010" s="49">
        <v>214500</v>
      </c>
      <c r="H5010" s="48">
        <v>40.144413</v>
      </c>
      <c r="I5010" s="52">
        <f t="shared" ref="I5010:I5073" si="566">H5010/F5010</f>
        <v>0.70063971636530686</v>
      </c>
      <c r="J5010" s="52">
        <f t="shared" ref="J5010:J5073" ca="1" si="567">INDEX(OFFSET($T$15,0,0,$S$13+1,1),MATCH(B5010,OFFSET($Q$15,0,0,$S$13+1,1),-1))</f>
        <v>1</v>
      </c>
      <c r="K5010" s="48">
        <f t="shared" si="562"/>
        <v>40.1</v>
      </c>
      <c r="L5010" s="48">
        <f t="shared" si="563"/>
        <v>40.19</v>
      </c>
      <c r="M5010" s="48">
        <f t="shared" si="564"/>
        <v>40.090000000000003</v>
      </c>
      <c r="N5010" s="48">
        <f t="shared" si="565"/>
        <v>40.14</v>
      </c>
      <c r="O5010" s="49">
        <f t="shared" ref="O5010:O5073" ca="1" si="568">G5010*J5010</f>
        <v>214500</v>
      </c>
    </row>
    <row r="5011" spans="1:15" x14ac:dyDescent="0.25">
      <c r="A5011">
        <v>4996</v>
      </c>
      <c r="B5011" s="93">
        <v>34947</v>
      </c>
      <c r="C5011" s="48">
        <v>56.828097999999997</v>
      </c>
      <c r="D5011" s="48">
        <v>57.218699999999998</v>
      </c>
      <c r="E5011" s="48">
        <v>56.734299</v>
      </c>
      <c r="F5011" s="48">
        <v>57.1875</v>
      </c>
      <c r="G5011" s="49">
        <v>272200</v>
      </c>
      <c r="H5011" s="48">
        <v>40.067833999999998</v>
      </c>
      <c r="I5011" s="52">
        <f t="shared" si="566"/>
        <v>0.70063972021857923</v>
      </c>
      <c r="J5011" s="52">
        <f t="shared" ca="1" si="567"/>
        <v>1</v>
      </c>
      <c r="K5011" s="48">
        <f t="shared" si="562"/>
        <v>39.82</v>
      </c>
      <c r="L5011" s="48">
        <f t="shared" si="563"/>
        <v>40.090000000000003</v>
      </c>
      <c r="M5011" s="48">
        <f t="shared" si="564"/>
        <v>39.75</v>
      </c>
      <c r="N5011" s="48">
        <f t="shared" si="565"/>
        <v>40.07</v>
      </c>
      <c r="O5011" s="49">
        <f t="shared" ca="1" si="568"/>
        <v>272200</v>
      </c>
    </row>
    <row r="5012" spans="1:15" x14ac:dyDescent="0.25">
      <c r="A5012">
        <v>4997</v>
      </c>
      <c r="B5012" s="93">
        <v>34943</v>
      </c>
      <c r="C5012" s="48">
        <v>56.390597999999997</v>
      </c>
      <c r="D5012" s="48">
        <v>56.75</v>
      </c>
      <c r="E5012" s="48">
        <v>56.343699999999998</v>
      </c>
      <c r="F5012" s="48">
        <v>56.656199999999998</v>
      </c>
      <c r="G5012" s="49">
        <v>629900</v>
      </c>
      <c r="H5012" s="48">
        <v>39.695585000000001</v>
      </c>
      <c r="I5012" s="52">
        <f t="shared" si="566"/>
        <v>0.70063973581002614</v>
      </c>
      <c r="J5012" s="52">
        <f t="shared" ca="1" si="567"/>
        <v>1</v>
      </c>
      <c r="K5012" s="48">
        <f t="shared" si="562"/>
        <v>39.51</v>
      </c>
      <c r="L5012" s="48">
        <f t="shared" si="563"/>
        <v>39.76</v>
      </c>
      <c r="M5012" s="48">
        <f t="shared" si="564"/>
        <v>39.479999999999997</v>
      </c>
      <c r="N5012" s="48">
        <f t="shared" si="565"/>
        <v>39.700000000000003</v>
      </c>
      <c r="O5012" s="49">
        <f t="shared" ca="1" si="568"/>
        <v>629900</v>
      </c>
    </row>
    <row r="5013" spans="1:15" x14ac:dyDescent="0.25">
      <c r="A5013">
        <v>4998</v>
      </c>
      <c r="B5013" s="93">
        <v>34942</v>
      </c>
      <c r="C5013" s="48">
        <v>56.343699999999998</v>
      </c>
      <c r="D5013" s="48">
        <v>56.5</v>
      </c>
      <c r="E5013" s="48">
        <v>56.296799</v>
      </c>
      <c r="F5013" s="48">
        <v>56.406199999999998</v>
      </c>
      <c r="G5013" s="49">
        <v>491900</v>
      </c>
      <c r="H5013" s="48">
        <v>39.520425000000003</v>
      </c>
      <c r="I5013" s="52">
        <f t="shared" si="566"/>
        <v>0.70063973463910001</v>
      </c>
      <c r="J5013" s="52">
        <f t="shared" ca="1" si="567"/>
        <v>1</v>
      </c>
      <c r="K5013" s="48">
        <f t="shared" si="562"/>
        <v>39.479999999999997</v>
      </c>
      <c r="L5013" s="48">
        <f t="shared" si="563"/>
        <v>39.590000000000003</v>
      </c>
      <c r="M5013" s="48">
        <f t="shared" si="564"/>
        <v>39.44</v>
      </c>
      <c r="N5013" s="48">
        <f t="shared" si="565"/>
        <v>39.520000000000003</v>
      </c>
      <c r="O5013" s="49">
        <f t="shared" ca="1" si="568"/>
        <v>491900</v>
      </c>
    </row>
    <row r="5014" spans="1:15" x14ac:dyDescent="0.25">
      <c r="A5014">
        <v>4999</v>
      </c>
      <c r="B5014" s="93">
        <v>34941</v>
      </c>
      <c r="C5014" s="48">
        <v>56.281199999999998</v>
      </c>
      <c r="D5014" s="48">
        <v>56.421799</v>
      </c>
      <c r="E5014" s="48">
        <v>56.218699999999998</v>
      </c>
      <c r="F5014" s="48">
        <v>56.359299</v>
      </c>
      <c r="G5014" s="49">
        <v>437400</v>
      </c>
      <c r="H5014" s="48">
        <v>39.487563999999999</v>
      </c>
      <c r="I5014" s="52">
        <f t="shared" si="566"/>
        <v>0.70063972939053054</v>
      </c>
      <c r="J5014" s="52">
        <f t="shared" ca="1" si="567"/>
        <v>1</v>
      </c>
      <c r="K5014" s="48">
        <f t="shared" si="562"/>
        <v>39.43</v>
      </c>
      <c r="L5014" s="48">
        <f t="shared" si="563"/>
        <v>39.53</v>
      </c>
      <c r="M5014" s="48">
        <f t="shared" si="564"/>
        <v>39.39</v>
      </c>
      <c r="N5014" s="48">
        <f t="shared" si="565"/>
        <v>39.49</v>
      </c>
      <c r="O5014" s="49">
        <f t="shared" ca="1" si="568"/>
        <v>437400</v>
      </c>
    </row>
    <row r="5015" spans="1:15" x14ac:dyDescent="0.25">
      <c r="A5015">
        <v>5000</v>
      </c>
      <c r="B5015" s="93">
        <v>34940</v>
      </c>
      <c r="C5015" s="48">
        <v>56.156199999999998</v>
      </c>
      <c r="D5015" s="48">
        <v>56.25</v>
      </c>
      <c r="E5015" s="48">
        <v>55.765597999999997</v>
      </c>
      <c r="F5015" s="48">
        <v>56.234299</v>
      </c>
      <c r="G5015" s="49">
        <v>1133100</v>
      </c>
      <c r="H5015" s="48">
        <v>39.399984000000003</v>
      </c>
      <c r="I5015" s="52">
        <f t="shared" si="566"/>
        <v>0.70063972878900838</v>
      </c>
      <c r="J5015" s="52">
        <f t="shared" ca="1" si="567"/>
        <v>1</v>
      </c>
      <c r="K5015" s="48">
        <f t="shared" si="562"/>
        <v>39.35</v>
      </c>
      <c r="L5015" s="48">
        <f t="shared" si="563"/>
        <v>39.409999999999997</v>
      </c>
      <c r="M5015" s="48">
        <f t="shared" si="564"/>
        <v>39.07</v>
      </c>
      <c r="N5015" s="48">
        <f t="shared" si="565"/>
        <v>39.4</v>
      </c>
      <c r="O5015" s="49">
        <f t="shared" ca="1" si="568"/>
        <v>1133100</v>
      </c>
    </row>
    <row r="5016" spans="1:15" x14ac:dyDescent="0.25">
      <c r="A5016">
        <v>5001</v>
      </c>
      <c r="B5016" s="93">
        <v>34939</v>
      </c>
      <c r="C5016" s="48">
        <v>56.453097999999997</v>
      </c>
      <c r="D5016" s="48">
        <v>56.453097999999997</v>
      </c>
      <c r="E5016" s="48">
        <v>56</v>
      </c>
      <c r="F5016" s="48">
        <v>56.093699999999998</v>
      </c>
      <c r="G5016" s="49">
        <v>293000</v>
      </c>
      <c r="H5016" s="48">
        <v>39.301475000000003</v>
      </c>
      <c r="I5016" s="52">
        <f t="shared" si="566"/>
        <v>0.700639733160765</v>
      </c>
      <c r="J5016" s="52">
        <f t="shared" ca="1" si="567"/>
        <v>1</v>
      </c>
      <c r="K5016" s="48">
        <f t="shared" si="562"/>
        <v>39.549999999999997</v>
      </c>
      <c r="L5016" s="48">
        <f t="shared" si="563"/>
        <v>39.549999999999997</v>
      </c>
      <c r="M5016" s="48">
        <f t="shared" si="564"/>
        <v>39.24</v>
      </c>
      <c r="N5016" s="48">
        <f t="shared" si="565"/>
        <v>39.299999999999997</v>
      </c>
      <c r="O5016" s="49">
        <f t="shared" ca="1" si="568"/>
        <v>293000</v>
      </c>
    </row>
    <row r="5017" spans="1:15" x14ac:dyDescent="0.25">
      <c r="A5017">
        <v>5002</v>
      </c>
      <c r="B5017" s="93">
        <v>34936</v>
      </c>
      <c r="C5017" s="48">
        <v>56.078097999999997</v>
      </c>
      <c r="D5017" s="48">
        <v>56.390597999999997</v>
      </c>
      <c r="E5017" s="48">
        <v>56.078097999999997</v>
      </c>
      <c r="F5017" s="48">
        <v>56.296799</v>
      </c>
      <c r="G5017" s="49">
        <v>195000</v>
      </c>
      <c r="H5017" s="48">
        <v>39.443773999999998</v>
      </c>
      <c r="I5017" s="52">
        <f t="shared" si="566"/>
        <v>0.7006397290901033</v>
      </c>
      <c r="J5017" s="52">
        <f t="shared" ca="1" si="567"/>
        <v>1</v>
      </c>
      <c r="K5017" s="48">
        <f t="shared" si="562"/>
        <v>39.29</v>
      </c>
      <c r="L5017" s="48">
        <f t="shared" si="563"/>
        <v>39.51</v>
      </c>
      <c r="M5017" s="48">
        <f t="shared" si="564"/>
        <v>39.29</v>
      </c>
      <c r="N5017" s="48">
        <f t="shared" si="565"/>
        <v>39.44</v>
      </c>
      <c r="O5017" s="49">
        <f t="shared" ca="1" si="568"/>
        <v>195000</v>
      </c>
    </row>
    <row r="5018" spans="1:15" x14ac:dyDescent="0.25">
      <c r="A5018">
        <v>5003</v>
      </c>
      <c r="B5018" s="93">
        <v>34935</v>
      </c>
      <c r="C5018" s="48">
        <v>55.9375</v>
      </c>
      <c r="D5018" s="48">
        <v>56.093699999999998</v>
      </c>
      <c r="E5018" s="48">
        <v>55.75</v>
      </c>
      <c r="F5018" s="48">
        <v>55.984299</v>
      </c>
      <c r="G5018" s="49">
        <v>167400</v>
      </c>
      <c r="H5018" s="48">
        <v>39.224823999999998</v>
      </c>
      <c r="I5018" s="52">
        <f t="shared" si="566"/>
        <v>0.70063972757790538</v>
      </c>
      <c r="J5018" s="52">
        <f t="shared" ca="1" si="567"/>
        <v>1</v>
      </c>
      <c r="K5018" s="48">
        <f t="shared" si="562"/>
        <v>39.19</v>
      </c>
      <c r="L5018" s="48">
        <f t="shared" si="563"/>
        <v>39.299999999999997</v>
      </c>
      <c r="M5018" s="48">
        <f t="shared" si="564"/>
        <v>39.06</v>
      </c>
      <c r="N5018" s="48">
        <f t="shared" si="565"/>
        <v>39.22</v>
      </c>
      <c r="O5018" s="49">
        <f t="shared" ca="1" si="568"/>
        <v>167400</v>
      </c>
    </row>
    <row r="5019" spans="1:15" x14ac:dyDescent="0.25">
      <c r="A5019">
        <v>5004</v>
      </c>
      <c r="B5019" s="93">
        <v>34934</v>
      </c>
      <c r="C5019" s="48">
        <v>56.171799</v>
      </c>
      <c r="D5019" s="48">
        <v>56.203097999999997</v>
      </c>
      <c r="E5019" s="48">
        <v>55.921799</v>
      </c>
      <c r="F5019" s="48">
        <v>55.921799</v>
      </c>
      <c r="G5019" s="49">
        <v>176500</v>
      </c>
      <c r="H5019" s="48">
        <v>39.181033999999997</v>
      </c>
      <c r="I5019" s="52">
        <f t="shared" si="566"/>
        <v>0.7006397272734376</v>
      </c>
      <c r="J5019" s="52">
        <f t="shared" ca="1" si="567"/>
        <v>1</v>
      </c>
      <c r="K5019" s="48">
        <f t="shared" si="562"/>
        <v>39.36</v>
      </c>
      <c r="L5019" s="48">
        <f t="shared" si="563"/>
        <v>39.380000000000003</v>
      </c>
      <c r="M5019" s="48">
        <f t="shared" si="564"/>
        <v>39.18</v>
      </c>
      <c r="N5019" s="48">
        <f t="shared" si="565"/>
        <v>39.18</v>
      </c>
      <c r="O5019" s="49">
        <f t="shared" ca="1" si="568"/>
        <v>176500</v>
      </c>
    </row>
    <row r="5020" spans="1:15" x14ac:dyDescent="0.25">
      <c r="A5020">
        <v>5005</v>
      </c>
      <c r="B5020" s="93">
        <v>34933</v>
      </c>
      <c r="C5020" s="48">
        <v>56.093699999999998</v>
      </c>
      <c r="D5020" s="48">
        <v>56.218699999999998</v>
      </c>
      <c r="E5020" s="48">
        <v>55.8125</v>
      </c>
      <c r="F5020" s="48">
        <v>56.125</v>
      </c>
      <c r="G5020" s="49">
        <v>220200</v>
      </c>
      <c r="H5020" s="48">
        <v>39.323405000000001</v>
      </c>
      <c r="I5020" s="52">
        <f t="shared" si="566"/>
        <v>0.70063973273942093</v>
      </c>
      <c r="J5020" s="52">
        <f t="shared" ca="1" si="567"/>
        <v>1</v>
      </c>
      <c r="K5020" s="48">
        <f t="shared" si="562"/>
        <v>39.299999999999997</v>
      </c>
      <c r="L5020" s="48">
        <f t="shared" si="563"/>
        <v>39.39</v>
      </c>
      <c r="M5020" s="48">
        <f t="shared" si="564"/>
        <v>39.1</v>
      </c>
      <c r="N5020" s="48">
        <f t="shared" si="565"/>
        <v>39.32</v>
      </c>
      <c r="O5020" s="49">
        <f t="shared" ca="1" si="568"/>
        <v>220200</v>
      </c>
    </row>
    <row r="5021" spans="1:15" x14ac:dyDescent="0.25">
      <c r="A5021">
        <v>5006</v>
      </c>
      <c r="B5021" s="93">
        <v>34932</v>
      </c>
      <c r="C5021" s="48">
        <v>56.406199999999998</v>
      </c>
      <c r="D5021" s="48">
        <v>56.640597999999997</v>
      </c>
      <c r="E5021" s="48">
        <v>56</v>
      </c>
      <c r="F5021" s="48">
        <v>56.015597999999997</v>
      </c>
      <c r="G5021" s="49">
        <v>266700</v>
      </c>
      <c r="H5021" s="48">
        <v>39.246752999999998</v>
      </c>
      <c r="I5021" s="52">
        <f t="shared" si="566"/>
        <v>0.70063972181462741</v>
      </c>
      <c r="J5021" s="52">
        <f t="shared" ca="1" si="567"/>
        <v>1</v>
      </c>
      <c r="K5021" s="48">
        <f t="shared" si="562"/>
        <v>39.520000000000003</v>
      </c>
      <c r="L5021" s="48">
        <f t="shared" si="563"/>
        <v>39.68</v>
      </c>
      <c r="M5021" s="48">
        <f t="shared" si="564"/>
        <v>39.24</v>
      </c>
      <c r="N5021" s="48">
        <f t="shared" si="565"/>
        <v>39.25</v>
      </c>
      <c r="O5021" s="49">
        <f t="shared" ca="1" si="568"/>
        <v>266700</v>
      </c>
    </row>
    <row r="5022" spans="1:15" x14ac:dyDescent="0.25">
      <c r="A5022">
        <v>5007</v>
      </c>
      <c r="B5022" s="93">
        <v>34929</v>
      </c>
      <c r="C5022" s="48">
        <v>56.390597999999997</v>
      </c>
      <c r="D5022" s="48">
        <v>56.406199999999998</v>
      </c>
      <c r="E5022" s="48">
        <v>56.125</v>
      </c>
      <c r="F5022" s="48">
        <v>56.171799</v>
      </c>
      <c r="G5022" s="49">
        <v>85400</v>
      </c>
      <c r="H5022" s="48">
        <v>39.356194000000002</v>
      </c>
      <c r="I5022" s="52">
        <f t="shared" si="566"/>
        <v>0.70063972848724321</v>
      </c>
      <c r="J5022" s="52">
        <f t="shared" ca="1" si="567"/>
        <v>1</v>
      </c>
      <c r="K5022" s="48">
        <f t="shared" si="562"/>
        <v>39.51</v>
      </c>
      <c r="L5022" s="48">
        <f t="shared" si="563"/>
        <v>39.520000000000003</v>
      </c>
      <c r="M5022" s="48">
        <f t="shared" si="564"/>
        <v>39.32</v>
      </c>
      <c r="N5022" s="48">
        <f t="shared" si="565"/>
        <v>39.36</v>
      </c>
      <c r="O5022" s="49">
        <f t="shared" ca="1" si="568"/>
        <v>85400</v>
      </c>
    </row>
    <row r="5023" spans="1:15" x14ac:dyDescent="0.25">
      <c r="A5023">
        <v>5008</v>
      </c>
      <c r="B5023" s="93">
        <v>34928</v>
      </c>
      <c r="C5023" s="48">
        <v>56.234299</v>
      </c>
      <c r="D5023" s="48">
        <v>56.234299</v>
      </c>
      <c r="E5023" s="48">
        <v>55.906199999999998</v>
      </c>
      <c r="F5023" s="48">
        <v>56.109299</v>
      </c>
      <c r="G5023" s="49">
        <v>353800</v>
      </c>
      <c r="H5023" s="48">
        <v>39.312404000000001</v>
      </c>
      <c r="I5023" s="52">
        <f t="shared" si="566"/>
        <v>0.70063972818480591</v>
      </c>
      <c r="J5023" s="52">
        <f t="shared" ca="1" si="567"/>
        <v>1</v>
      </c>
      <c r="K5023" s="48">
        <f t="shared" si="562"/>
        <v>39.4</v>
      </c>
      <c r="L5023" s="48">
        <f t="shared" si="563"/>
        <v>39.4</v>
      </c>
      <c r="M5023" s="48">
        <f t="shared" si="564"/>
        <v>39.17</v>
      </c>
      <c r="N5023" s="48">
        <f t="shared" si="565"/>
        <v>39.31</v>
      </c>
      <c r="O5023" s="49">
        <f t="shared" ca="1" si="568"/>
        <v>353800</v>
      </c>
    </row>
    <row r="5024" spans="1:15" x14ac:dyDescent="0.25">
      <c r="A5024">
        <v>5009</v>
      </c>
      <c r="B5024" s="93">
        <v>34927</v>
      </c>
      <c r="C5024" s="48">
        <v>56</v>
      </c>
      <c r="D5024" s="48">
        <v>56.203097999999997</v>
      </c>
      <c r="E5024" s="48">
        <v>55.9375</v>
      </c>
      <c r="F5024" s="48">
        <v>56.203097999999997</v>
      </c>
      <c r="G5024" s="49">
        <v>374900</v>
      </c>
      <c r="H5024" s="48">
        <v>39.378123000000002</v>
      </c>
      <c r="I5024" s="52">
        <f t="shared" si="566"/>
        <v>0.70063972274268593</v>
      </c>
      <c r="J5024" s="52">
        <f t="shared" ca="1" si="567"/>
        <v>1</v>
      </c>
      <c r="K5024" s="48">
        <f t="shared" si="562"/>
        <v>39.24</v>
      </c>
      <c r="L5024" s="48">
        <f t="shared" si="563"/>
        <v>39.380000000000003</v>
      </c>
      <c r="M5024" s="48">
        <f t="shared" si="564"/>
        <v>39.19</v>
      </c>
      <c r="N5024" s="48">
        <f t="shared" si="565"/>
        <v>39.380000000000003</v>
      </c>
      <c r="O5024" s="49">
        <f t="shared" ca="1" si="568"/>
        <v>374900</v>
      </c>
    </row>
    <row r="5025" spans="1:15" x14ac:dyDescent="0.25">
      <c r="A5025">
        <v>5010</v>
      </c>
      <c r="B5025" s="93">
        <v>34926</v>
      </c>
      <c r="C5025" s="48">
        <v>56.140597999999997</v>
      </c>
      <c r="D5025" s="48">
        <v>56.140597999999997</v>
      </c>
      <c r="E5025" s="48">
        <v>55.656199999999998</v>
      </c>
      <c r="F5025" s="48">
        <v>56.046799</v>
      </c>
      <c r="G5025" s="49">
        <v>44400</v>
      </c>
      <c r="H5025" s="48">
        <v>39.268613999999999</v>
      </c>
      <c r="I5025" s="52">
        <f t="shared" si="566"/>
        <v>0.70063972788169404</v>
      </c>
      <c r="J5025" s="52">
        <f t="shared" ca="1" si="567"/>
        <v>1</v>
      </c>
      <c r="K5025" s="48">
        <f t="shared" si="562"/>
        <v>39.33</v>
      </c>
      <c r="L5025" s="48">
        <f t="shared" si="563"/>
        <v>39.33</v>
      </c>
      <c r="M5025" s="48">
        <f t="shared" si="564"/>
        <v>38.99</v>
      </c>
      <c r="N5025" s="48">
        <f t="shared" si="565"/>
        <v>39.270000000000003</v>
      </c>
      <c r="O5025" s="49">
        <f t="shared" ca="1" si="568"/>
        <v>44400</v>
      </c>
    </row>
    <row r="5026" spans="1:15" x14ac:dyDescent="0.25">
      <c r="A5026">
        <v>5011</v>
      </c>
      <c r="B5026" s="93">
        <v>34925</v>
      </c>
      <c r="C5026" s="48">
        <v>55.796799</v>
      </c>
      <c r="D5026" s="48">
        <v>56.156199999999998</v>
      </c>
      <c r="E5026" s="48">
        <v>55.671799</v>
      </c>
      <c r="F5026" s="48">
        <v>56.156199999999998</v>
      </c>
      <c r="G5026" s="49">
        <v>254800</v>
      </c>
      <c r="H5026" s="48">
        <v>39.345264999999998</v>
      </c>
      <c r="I5026" s="52">
        <f t="shared" si="566"/>
        <v>0.70063973345774821</v>
      </c>
      <c r="J5026" s="52">
        <f t="shared" ca="1" si="567"/>
        <v>1</v>
      </c>
      <c r="K5026" s="48">
        <f t="shared" si="562"/>
        <v>39.090000000000003</v>
      </c>
      <c r="L5026" s="48">
        <f t="shared" si="563"/>
        <v>39.35</v>
      </c>
      <c r="M5026" s="48">
        <f t="shared" si="564"/>
        <v>39.01</v>
      </c>
      <c r="N5026" s="48">
        <f t="shared" si="565"/>
        <v>39.35</v>
      </c>
      <c r="O5026" s="49">
        <f t="shared" ca="1" si="568"/>
        <v>254800</v>
      </c>
    </row>
    <row r="5027" spans="1:15" x14ac:dyDescent="0.25">
      <c r="A5027">
        <v>5012</v>
      </c>
      <c r="B5027" s="93">
        <v>34922</v>
      </c>
      <c r="C5027" s="48">
        <v>55.921799</v>
      </c>
      <c r="D5027" s="48">
        <v>55.984299</v>
      </c>
      <c r="E5027" s="48">
        <v>55.421799</v>
      </c>
      <c r="F5027" s="48">
        <v>55.656199999999998</v>
      </c>
      <c r="G5027" s="49">
        <v>257200</v>
      </c>
      <c r="H5027" s="48">
        <v>38.994945000000001</v>
      </c>
      <c r="I5027" s="52">
        <f t="shared" si="566"/>
        <v>0.70063973106320598</v>
      </c>
      <c r="J5027" s="52">
        <f t="shared" ca="1" si="567"/>
        <v>1</v>
      </c>
      <c r="K5027" s="48">
        <f t="shared" si="562"/>
        <v>39.18</v>
      </c>
      <c r="L5027" s="48">
        <f t="shared" si="563"/>
        <v>39.22</v>
      </c>
      <c r="M5027" s="48">
        <f t="shared" si="564"/>
        <v>38.83</v>
      </c>
      <c r="N5027" s="48">
        <f t="shared" si="565"/>
        <v>38.99</v>
      </c>
      <c r="O5027" s="49">
        <f t="shared" ca="1" si="568"/>
        <v>257200</v>
      </c>
    </row>
    <row r="5028" spans="1:15" x14ac:dyDescent="0.25">
      <c r="A5028">
        <v>5013</v>
      </c>
      <c r="B5028" s="93">
        <v>34921</v>
      </c>
      <c r="C5028" s="48">
        <v>56.156199999999998</v>
      </c>
      <c r="D5028" s="48">
        <v>56.281199999999998</v>
      </c>
      <c r="E5028" s="48">
        <v>55.734299</v>
      </c>
      <c r="F5028" s="48">
        <v>55.968699999999998</v>
      </c>
      <c r="G5028" s="49">
        <v>280800</v>
      </c>
      <c r="H5028" s="48">
        <v>39.213895000000001</v>
      </c>
      <c r="I5028" s="52">
        <f t="shared" si="566"/>
        <v>0.7006397325648086</v>
      </c>
      <c r="J5028" s="52">
        <f t="shared" ca="1" si="567"/>
        <v>1</v>
      </c>
      <c r="K5028" s="48">
        <f t="shared" si="562"/>
        <v>39.35</v>
      </c>
      <c r="L5028" s="48">
        <f t="shared" si="563"/>
        <v>39.43</v>
      </c>
      <c r="M5028" s="48">
        <f t="shared" si="564"/>
        <v>39.049999999999997</v>
      </c>
      <c r="N5028" s="48">
        <f t="shared" si="565"/>
        <v>39.21</v>
      </c>
      <c r="O5028" s="49">
        <f t="shared" ca="1" si="568"/>
        <v>280800</v>
      </c>
    </row>
    <row r="5029" spans="1:15" x14ac:dyDescent="0.25">
      <c r="A5029">
        <v>5014</v>
      </c>
      <c r="B5029" s="93">
        <v>34920</v>
      </c>
      <c r="C5029" s="48">
        <v>56.296799</v>
      </c>
      <c r="D5029" s="48">
        <v>56.296799</v>
      </c>
      <c r="E5029" s="48">
        <v>56.046799</v>
      </c>
      <c r="F5029" s="48">
        <v>56.093699999999998</v>
      </c>
      <c r="G5029" s="49">
        <v>107100</v>
      </c>
      <c r="H5029" s="48">
        <v>39.301475000000003</v>
      </c>
      <c r="I5029" s="52">
        <f t="shared" si="566"/>
        <v>0.700639733160765</v>
      </c>
      <c r="J5029" s="52">
        <f t="shared" ca="1" si="567"/>
        <v>1</v>
      </c>
      <c r="K5029" s="48">
        <f t="shared" si="562"/>
        <v>39.44</v>
      </c>
      <c r="L5029" s="48">
        <f t="shared" si="563"/>
        <v>39.44</v>
      </c>
      <c r="M5029" s="48">
        <f t="shared" si="564"/>
        <v>39.270000000000003</v>
      </c>
      <c r="N5029" s="48">
        <f t="shared" si="565"/>
        <v>39.299999999999997</v>
      </c>
      <c r="O5029" s="49">
        <f t="shared" ca="1" si="568"/>
        <v>107100</v>
      </c>
    </row>
    <row r="5030" spans="1:15" x14ac:dyDescent="0.25">
      <c r="A5030">
        <v>5015</v>
      </c>
      <c r="B5030" s="93">
        <v>34919</v>
      </c>
      <c r="C5030" s="48">
        <v>56.140597999999997</v>
      </c>
      <c r="D5030" s="48">
        <v>56.3125</v>
      </c>
      <c r="E5030" s="48">
        <v>55.9375</v>
      </c>
      <c r="F5030" s="48">
        <v>56.109299</v>
      </c>
      <c r="G5030" s="49">
        <v>951900</v>
      </c>
      <c r="H5030" s="48">
        <v>39.312404000000001</v>
      </c>
      <c r="I5030" s="52">
        <f t="shared" si="566"/>
        <v>0.70063972818480591</v>
      </c>
      <c r="J5030" s="52">
        <f t="shared" ca="1" si="567"/>
        <v>1</v>
      </c>
      <c r="K5030" s="48">
        <f t="shared" si="562"/>
        <v>39.33</v>
      </c>
      <c r="L5030" s="48">
        <f t="shared" si="563"/>
        <v>39.450000000000003</v>
      </c>
      <c r="M5030" s="48">
        <f t="shared" si="564"/>
        <v>39.19</v>
      </c>
      <c r="N5030" s="48">
        <f t="shared" si="565"/>
        <v>39.31</v>
      </c>
      <c r="O5030" s="49">
        <f t="shared" ca="1" si="568"/>
        <v>951900</v>
      </c>
    </row>
    <row r="5031" spans="1:15" x14ac:dyDescent="0.25">
      <c r="A5031">
        <v>5016</v>
      </c>
      <c r="B5031" s="93">
        <v>34918</v>
      </c>
      <c r="C5031" s="48">
        <v>56.109299</v>
      </c>
      <c r="D5031" s="48">
        <v>56.281199999999998</v>
      </c>
      <c r="E5031" s="48">
        <v>56.078097999999997</v>
      </c>
      <c r="F5031" s="48">
        <v>56.109299</v>
      </c>
      <c r="G5031" s="49">
        <v>193100</v>
      </c>
      <c r="H5031" s="48">
        <v>39.312404000000001</v>
      </c>
      <c r="I5031" s="52">
        <f t="shared" si="566"/>
        <v>0.70063972818480591</v>
      </c>
      <c r="J5031" s="52">
        <f t="shared" ca="1" si="567"/>
        <v>1</v>
      </c>
      <c r="K5031" s="48">
        <f t="shared" si="562"/>
        <v>39.31</v>
      </c>
      <c r="L5031" s="48">
        <f t="shared" si="563"/>
        <v>39.43</v>
      </c>
      <c r="M5031" s="48">
        <f t="shared" si="564"/>
        <v>39.29</v>
      </c>
      <c r="N5031" s="48">
        <f t="shared" si="565"/>
        <v>39.31</v>
      </c>
      <c r="O5031" s="49">
        <f t="shared" ca="1" si="568"/>
        <v>193100</v>
      </c>
    </row>
    <row r="5032" spans="1:15" x14ac:dyDescent="0.25">
      <c r="A5032">
        <v>5017</v>
      </c>
      <c r="B5032" s="93">
        <v>34915</v>
      </c>
      <c r="C5032" s="48">
        <v>56.031199999999998</v>
      </c>
      <c r="D5032" s="48">
        <v>56.078097999999997</v>
      </c>
      <c r="E5032" s="48">
        <v>55.921799</v>
      </c>
      <c r="F5032" s="48">
        <v>55.984299</v>
      </c>
      <c r="G5032" s="49">
        <v>240500</v>
      </c>
      <c r="H5032" s="48">
        <v>39.224823999999998</v>
      </c>
      <c r="I5032" s="52">
        <f t="shared" si="566"/>
        <v>0.70063972757790538</v>
      </c>
      <c r="J5032" s="52">
        <f t="shared" ca="1" si="567"/>
        <v>1</v>
      </c>
      <c r="K5032" s="48">
        <f t="shared" si="562"/>
        <v>39.26</v>
      </c>
      <c r="L5032" s="48">
        <f t="shared" si="563"/>
        <v>39.29</v>
      </c>
      <c r="M5032" s="48">
        <f t="shared" si="564"/>
        <v>39.18</v>
      </c>
      <c r="N5032" s="48">
        <f t="shared" si="565"/>
        <v>39.22</v>
      </c>
      <c r="O5032" s="49">
        <f t="shared" ca="1" si="568"/>
        <v>240500</v>
      </c>
    </row>
    <row r="5033" spans="1:15" x14ac:dyDescent="0.25">
      <c r="A5033">
        <v>5018</v>
      </c>
      <c r="B5033" s="93">
        <v>34914</v>
      </c>
      <c r="C5033" s="48">
        <v>55.546799</v>
      </c>
      <c r="D5033" s="48">
        <v>55.953097999999997</v>
      </c>
      <c r="E5033" s="48">
        <v>55.453097999999997</v>
      </c>
      <c r="F5033" s="48">
        <v>55.921799</v>
      </c>
      <c r="G5033" s="49">
        <v>1193600</v>
      </c>
      <c r="H5033" s="48">
        <v>39.181033999999997</v>
      </c>
      <c r="I5033" s="52">
        <f t="shared" si="566"/>
        <v>0.7006397272734376</v>
      </c>
      <c r="J5033" s="52">
        <f t="shared" ca="1" si="567"/>
        <v>1</v>
      </c>
      <c r="K5033" s="48">
        <f t="shared" si="562"/>
        <v>38.92</v>
      </c>
      <c r="L5033" s="48">
        <f t="shared" si="563"/>
        <v>39.200000000000003</v>
      </c>
      <c r="M5033" s="48">
        <f t="shared" si="564"/>
        <v>38.85</v>
      </c>
      <c r="N5033" s="48">
        <f t="shared" si="565"/>
        <v>39.18</v>
      </c>
      <c r="O5033" s="49">
        <f t="shared" ca="1" si="568"/>
        <v>1193600</v>
      </c>
    </row>
    <row r="5034" spans="1:15" x14ac:dyDescent="0.25">
      <c r="A5034">
        <v>5019</v>
      </c>
      <c r="B5034" s="93">
        <v>34913</v>
      </c>
      <c r="C5034" s="48">
        <v>56.390597999999997</v>
      </c>
      <c r="D5034" s="48">
        <v>56.796799</v>
      </c>
      <c r="E5034" s="48">
        <v>55.843699999999998</v>
      </c>
      <c r="F5034" s="48">
        <v>55.9375</v>
      </c>
      <c r="G5034" s="49">
        <v>240400</v>
      </c>
      <c r="H5034" s="48">
        <v>39.192034999999997</v>
      </c>
      <c r="I5034" s="52">
        <f t="shared" si="566"/>
        <v>0.70063973184357542</v>
      </c>
      <c r="J5034" s="52">
        <f t="shared" ca="1" si="567"/>
        <v>1</v>
      </c>
      <c r="K5034" s="48">
        <f t="shared" si="562"/>
        <v>39.51</v>
      </c>
      <c r="L5034" s="48">
        <f t="shared" si="563"/>
        <v>39.79</v>
      </c>
      <c r="M5034" s="48">
        <f t="shared" si="564"/>
        <v>39.130000000000003</v>
      </c>
      <c r="N5034" s="48">
        <f t="shared" si="565"/>
        <v>39.19</v>
      </c>
      <c r="O5034" s="49">
        <f t="shared" ca="1" si="568"/>
        <v>240400</v>
      </c>
    </row>
    <row r="5035" spans="1:15" x14ac:dyDescent="0.25">
      <c r="A5035">
        <v>5020</v>
      </c>
      <c r="B5035" s="93">
        <v>34912</v>
      </c>
      <c r="C5035" s="48">
        <v>56.234299</v>
      </c>
      <c r="D5035" s="48">
        <v>56.234299</v>
      </c>
      <c r="E5035" s="48">
        <v>55.75</v>
      </c>
      <c r="F5035" s="48">
        <v>56.0625</v>
      </c>
      <c r="G5035" s="49">
        <v>141000</v>
      </c>
      <c r="H5035" s="48">
        <v>39.279615</v>
      </c>
      <c r="I5035" s="52">
        <f t="shared" si="566"/>
        <v>0.7006397324414716</v>
      </c>
      <c r="J5035" s="52">
        <f t="shared" ca="1" si="567"/>
        <v>1</v>
      </c>
      <c r="K5035" s="48">
        <f t="shared" si="562"/>
        <v>39.4</v>
      </c>
      <c r="L5035" s="48">
        <f t="shared" si="563"/>
        <v>39.4</v>
      </c>
      <c r="M5035" s="48">
        <f t="shared" si="564"/>
        <v>39.06</v>
      </c>
      <c r="N5035" s="48">
        <f t="shared" si="565"/>
        <v>39.28</v>
      </c>
      <c r="O5035" s="49">
        <f t="shared" ca="1" si="568"/>
        <v>141000</v>
      </c>
    </row>
    <row r="5036" spans="1:15" x14ac:dyDescent="0.25">
      <c r="A5036">
        <v>5021</v>
      </c>
      <c r="B5036" s="93">
        <v>34911</v>
      </c>
      <c r="C5036" s="48">
        <v>56.343699999999998</v>
      </c>
      <c r="D5036" s="48">
        <v>56.390597999999997</v>
      </c>
      <c r="E5036" s="48">
        <v>56.031199999999998</v>
      </c>
      <c r="F5036" s="48">
        <v>56.156199999999998</v>
      </c>
      <c r="G5036" s="49">
        <v>342500</v>
      </c>
      <c r="H5036" s="48">
        <v>39.345264999999998</v>
      </c>
      <c r="I5036" s="52">
        <f t="shared" si="566"/>
        <v>0.70063973345774821</v>
      </c>
      <c r="J5036" s="52">
        <f t="shared" ca="1" si="567"/>
        <v>1</v>
      </c>
      <c r="K5036" s="48">
        <f t="shared" si="562"/>
        <v>39.479999999999997</v>
      </c>
      <c r="L5036" s="48">
        <f t="shared" si="563"/>
        <v>39.51</v>
      </c>
      <c r="M5036" s="48">
        <f t="shared" si="564"/>
        <v>39.26</v>
      </c>
      <c r="N5036" s="48">
        <f t="shared" si="565"/>
        <v>39.35</v>
      </c>
      <c r="O5036" s="49">
        <f t="shared" ca="1" si="568"/>
        <v>342500</v>
      </c>
    </row>
    <row r="5037" spans="1:15" x14ac:dyDescent="0.25">
      <c r="A5037">
        <v>5022</v>
      </c>
      <c r="B5037" s="93">
        <v>34908</v>
      </c>
      <c r="C5037" s="48">
        <v>56.703097999999997</v>
      </c>
      <c r="D5037" s="48">
        <v>56.703097999999997</v>
      </c>
      <c r="E5037" s="48">
        <v>56.25</v>
      </c>
      <c r="F5037" s="48">
        <v>56.296799</v>
      </c>
      <c r="G5037" s="49">
        <v>415600</v>
      </c>
      <c r="H5037" s="48">
        <v>39.443773999999998</v>
      </c>
      <c r="I5037" s="52">
        <f t="shared" si="566"/>
        <v>0.7006397290901033</v>
      </c>
      <c r="J5037" s="52">
        <f t="shared" ca="1" si="567"/>
        <v>1</v>
      </c>
      <c r="K5037" s="48">
        <f t="shared" si="562"/>
        <v>39.729999999999997</v>
      </c>
      <c r="L5037" s="48">
        <f t="shared" si="563"/>
        <v>39.729999999999997</v>
      </c>
      <c r="M5037" s="48">
        <f t="shared" si="564"/>
        <v>39.409999999999997</v>
      </c>
      <c r="N5037" s="48">
        <f t="shared" si="565"/>
        <v>39.44</v>
      </c>
      <c r="O5037" s="49">
        <f t="shared" ca="1" si="568"/>
        <v>415600</v>
      </c>
    </row>
    <row r="5038" spans="1:15" x14ac:dyDescent="0.25">
      <c r="A5038">
        <v>5023</v>
      </c>
      <c r="B5038" s="93">
        <v>34907</v>
      </c>
      <c r="C5038" s="48">
        <v>56.453097999999997</v>
      </c>
      <c r="D5038" s="48">
        <v>56.703097999999997</v>
      </c>
      <c r="E5038" s="48">
        <v>56.453097999999997</v>
      </c>
      <c r="F5038" s="48">
        <v>56.656199999999998</v>
      </c>
      <c r="G5038" s="49">
        <v>187700</v>
      </c>
      <c r="H5038" s="48">
        <v>39.695585000000001</v>
      </c>
      <c r="I5038" s="52">
        <f t="shared" si="566"/>
        <v>0.70063973581002614</v>
      </c>
      <c r="J5038" s="52">
        <f t="shared" ca="1" si="567"/>
        <v>1</v>
      </c>
      <c r="K5038" s="48">
        <f t="shared" si="562"/>
        <v>39.549999999999997</v>
      </c>
      <c r="L5038" s="48">
        <f t="shared" si="563"/>
        <v>39.729999999999997</v>
      </c>
      <c r="M5038" s="48">
        <f t="shared" si="564"/>
        <v>39.549999999999997</v>
      </c>
      <c r="N5038" s="48">
        <f t="shared" si="565"/>
        <v>39.700000000000003</v>
      </c>
      <c r="O5038" s="49">
        <f t="shared" ca="1" si="568"/>
        <v>187700</v>
      </c>
    </row>
    <row r="5039" spans="1:15" x14ac:dyDescent="0.25">
      <c r="A5039">
        <v>5024</v>
      </c>
      <c r="B5039" s="93">
        <v>34906</v>
      </c>
      <c r="C5039" s="48">
        <v>56.203097999999997</v>
      </c>
      <c r="D5039" s="48">
        <v>56.468699999999998</v>
      </c>
      <c r="E5039" s="48">
        <v>56.171799</v>
      </c>
      <c r="F5039" s="48">
        <v>56.1875</v>
      </c>
      <c r="G5039" s="49">
        <v>167800</v>
      </c>
      <c r="H5039" s="48">
        <v>39.367195000000002</v>
      </c>
      <c r="I5039" s="52">
        <f t="shared" si="566"/>
        <v>0.70063973303670746</v>
      </c>
      <c r="J5039" s="52">
        <f t="shared" ca="1" si="567"/>
        <v>1</v>
      </c>
      <c r="K5039" s="48">
        <f t="shared" si="562"/>
        <v>39.380000000000003</v>
      </c>
      <c r="L5039" s="48">
        <f t="shared" si="563"/>
        <v>39.56</v>
      </c>
      <c r="M5039" s="48">
        <f t="shared" si="564"/>
        <v>39.36</v>
      </c>
      <c r="N5039" s="48">
        <f t="shared" si="565"/>
        <v>39.369999999999997</v>
      </c>
      <c r="O5039" s="49">
        <f t="shared" ca="1" si="568"/>
        <v>167800</v>
      </c>
    </row>
    <row r="5040" spans="1:15" x14ac:dyDescent="0.25">
      <c r="A5040">
        <v>5025</v>
      </c>
      <c r="B5040" s="93">
        <v>34905</v>
      </c>
      <c r="C5040" s="48">
        <v>55.875</v>
      </c>
      <c r="D5040" s="48">
        <v>56.3125</v>
      </c>
      <c r="E5040" s="48">
        <v>55.703097999999997</v>
      </c>
      <c r="F5040" s="48">
        <v>56.234299</v>
      </c>
      <c r="G5040" s="49">
        <v>107400</v>
      </c>
      <c r="H5040" s="48">
        <v>39.399984000000003</v>
      </c>
      <c r="I5040" s="52">
        <f t="shared" si="566"/>
        <v>0.70063972878900838</v>
      </c>
      <c r="J5040" s="52">
        <f t="shared" ca="1" si="567"/>
        <v>1</v>
      </c>
      <c r="K5040" s="48">
        <f t="shared" si="562"/>
        <v>39.15</v>
      </c>
      <c r="L5040" s="48">
        <f t="shared" si="563"/>
        <v>39.450000000000003</v>
      </c>
      <c r="M5040" s="48">
        <f t="shared" si="564"/>
        <v>39.03</v>
      </c>
      <c r="N5040" s="48">
        <f t="shared" si="565"/>
        <v>39.4</v>
      </c>
      <c r="O5040" s="49">
        <f t="shared" ca="1" si="568"/>
        <v>107400</v>
      </c>
    </row>
    <row r="5041" spans="1:15" x14ac:dyDescent="0.25">
      <c r="A5041">
        <v>5026</v>
      </c>
      <c r="B5041" s="93">
        <v>34904</v>
      </c>
      <c r="C5041" s="48">
        <v>55.484299</v>
      </c>
      <c r="D5041" s="48">
        <v>55.875</v>
      </c>
      <c r="E5041" s="48">
        <v>55.484299</v>
      </c>
      <c r="F5041" s="48">
        <v>55.8125</v>
      </c>
      <c r="G5041" s="49">
        <v>108400</v>
      </c>
      <c r="H5041" s="48">
        <v>39.104455000000002</v>
      </c>
      <c r="I5041" s="52">
        <f t="shared" si="566"/>
        <v>0.70063973124300116</v>
      </c>
      <c r="J5041" s="52">
        <f t="shared" ca="1" si="567"/>
        <v>1</v>
      </c>
      <c r="K5041" s="48">
        <f t="shared" si="562"/>
        <v>38.869999999999997</v>
      </c>
      <c r="L5041" s="48">
        <f t="shared" si="563"/>
        <v>39.15</v>
      </c>
      <c r="M5041" s="48">
        <f t="shared" si="564"/>
        <v>38.869999999999997</v>
      </c>
      <c r="N5041" s="48">
        <f t="shared" si="565"/>
        <v>39.1</v>
      </c>
      <c r="O5041" s="49">
        <f t="shared" ca="1" si="568"/>
        <v>108400</v>
      </c>
    </row>
    <row r="5042" spans="1:15" x14ac:dyDescent="0.25">
      <c r="A5042">
        <v>5027</v>
      </c>
      <c r="B5042" s="93">
        <v>34901</v>
      </c>
      <c r="C5042" s="48">
        <v>55.421799</v>
      </c>
      <c r="D5042" s="48">
        <v>55.625</v>
      </c>
      <c r="E5042" s="48">
        <v>55.1875</v>
      </c>
      <c r="F5042" s="48">
        <v>55.406199999999998</v>
      </c>
      <c r="G5042" s="49">
        <v>94000</v>
      </c>
      <c r="H5042" s="48">
        <v>38.819785000000003</v>
      </c>
      <c r="I5042" s="52">
        <f t="shared" si="566"/>
        <v>0.70063972984972811</v>
      </c>
      <c r="J5042" s="52">
        <f t="shared" ca="1" si="567"/>
        <v>1</v>
      </c>
      <c r="K5042" s="48">
        <f t="shared" si="562"/>
        <v>38.83</v>
      </c>
      <c r="L5042" s="48">
        <f t="shared" si="563"/>
        <v>38.97</v>
      </c>
      <c r="M5042" s="48">
        <f t="shared" si="564"/>
        <v>38.67</v>
      </c>
      <c r="N5042" s="48">
        <f t="shared" si="565"/>
        <v>38.82</v>
      </c>
      <c r="O5042" s="49">
        <f t="shared" ca="1" si="568"/>
        <v>94000</v>
      </c>
    </row>
    <row r="5043" spans="1:15" x14ac:dyDescent="0.25">
      <c r="A5043">
        <v>5028</v>
      </c>
      <c r="B5043" s="93">
        <v>34900</v>
      </c>
      <c r="C5043" s="48">
        <v>55.328097999999997</v>
      </c>
      <c r="D5043" s="48">
        <v>55.578097999999997</v>
      </c>
      <c r="E5043" s="48">
        <v>55.031199999999998</v>
      </c>
      <c r="F5043" s="48">
        <v>55.468699999999998</v>
      </c>
      <c r="G5043" s="49">
        <v>318900</v>
      </c>
      <c r="H5043" s="48">
        <v>38.863574999999997</v>
      </c>
      <c r="I5043" s="52">
        <f t="shared" si="566"/>
        <v>0.70063973015412295</v>
      </c>
      <c r="J5043" s="52">
        <f t="shared" ca="1" si="567"/>
        <v>1</v>
      </c>
      <c r="K5043" s="48">
        <f t="shared" si="562"/>
        <v>38.770000000000003</v>
      </c>
      <c r="L5043" s="48">
        <f t="shared" si="563"/>
        <v>38.94</v>
      </c>
      <c r="M5043" s="48">
        <f t="shared" si="564"/>
        <v>38.56</v>
      </c>
      <c r="N5043" s="48">
        <f t="shared" si="565"/>
        <v>38.86</v>
      </c>
      <c r="O5043" s="49">
        <f t="shared" ca="1" si="568"/>
        <v>318900</v>
      </c>
    </row>
    <row r="5044" spans="1:15" x14ac:dyDescent="0.25">
      <c r="A5044">
        <v>5029</v>
      </c>
      <c r="B5044" s="93">
        <v>34899</v>
      </c>
      <c r="C5044" s="48">
        <v>55.656199999999998</v>
      </c>
      <c r="D5044" s="48">
        <v>55.718699999999998</v>
      </c>
      <c r="E5044" s="48">
        <v>54.203097999999997</v>
      </c>
      <c r="F5044" s="48">
        <v>55.265597999999997</v>
      </c>
      <c r="G5044" s="49">
        <v>486600</v>
      </c>
      <c r="H5044" s="48">
        <v>38.721274000000001</v>
      </c>
      <c r="I5044" s="52">
        <f t="shared" si="566"/>
        <v>0.70063973613386044</v>
      </c>
      <c r="J5044" s="52">
        <f t="shared" ca="1" si="567"/>
        <v>1</v>
      </c>
      <c r="K5044" s="48">
        <f t="shared" si="562"/>
        <v>38.99</v>
      </c>
      <c r="L5044" s="48">
        <f t="shared" si="563"/>
        <v>39.04</v>
      </c>
      <c r="M5044" s="48">
        <f t="shared" si="564"/>
        <v>37.979999999999997</v>
      </c>
      <c r="N5044" s="48">
        <f t="shared" si="565"/>
        <v>38.72</v>
      </c>
      <c r="O5044" s="49">
        <f t="shared" ca="1" si="568"/>
        <v>486600</v>
      </c>
    </row>
    <row r="5045" spans="1:15" x14ac:dyDescent="0.25">
      <c r="A5045">
        <v>5030</v>
      </c>
      <c r="B5045" s="93">
        <v>34898</v>
      </c>
      <c r="C5045" s="48">
        <v>56.265597999999997</v>
      </c>
      <c r="D5045" s="48">
        <v>56.265597999999997</v>
      </c>
      <c r="E5045" s="48">
        <v>55.828097999999997</v>
      </c>
      <c r="F5045" s="48">
        <v>55.875</v>
      </c>
      <c r="G5045" s="49">
        <v>221200</v>
      </c>
      <c r="H5045" s="48">
        <v>39.148245000000003</v>
      </c>
      <c r="I5045" s="52">
        <f t="shared" si="566"/>
        <v>0.70063973154362424</v>
      </c>
      <c r="J5045" s="52">
        <f t="shared" ca="1" si="567"/>
        <v>1</v>
      </c>
      <c r="K5045" s="48">
        <f t="shared" si="562"/>
        <v>39.42</v>
      </c>
      <c r="L5045" s="48">
        <f t="shared" si="563"/>
        <v>39.42</v>
      </c>
      <c r="M5045" s="48">
        <f t="shared" si="564"/>
        <v>39.119999999999997</v>
      </c>
      <c r="N5045" s="48">
        <f t="shared" si="565"/>
        <v>39.15</v>
      </c>
      <c r="O5045" s="49">
        <f t="shared" ca="1" si="568"/>
        <v>221200</v>
      </c>
    </row>
    <row r="5046" spans="1:15" x14ac:dyDescent="0.25">
      <c r="A5046">
        <v>5031</v>
      </c>
      <c r="B5046" s="93">
        <v>34897</v>
      </c>
      <c r="C5046" s="48">
        <v>56.125</v>
      </c>
      <c r="D5046" s="48">
        <v>56.421799</v>
      </c>
      <c r="E5046" s="48">
        <v>56.078097999999997</v>
      </c>
      <c r="F5046" s="48">
        <v>56.359299</v>
      </c>
      <c r="G5046" s="49">
        <v>171500</v>
      </c>
      <c r="H5046" s="48">
        <v>39.487563999999999</v>
      </c>
      <c r="I5046" s="52">
        <f t="shared" si="566"/>
        <v>0.70063972939053054</v>
      </c>
      <c r="J5046" s="52">
        <f t="shared" ca="1" si="567"/>
        <v>1</v>
      </c>
      <c r="K5046" s="48">
        <f t="shared" si="562"/>
        <v>39.32</v>
      </c>
      <c r="L5046" s="48">
        <f t="shared" si="563"/>
        <v>39.53</v>
      </c>
      <c r="M5046" s="48">
        <f t="shared" si="564"/>
        <v>39.29</v>
      </c>
      <c r="N5046" s="48">
        <f t="shared" si="565"/>
        <v>39.49</v>
      </c>
      <c r="O5046" s="49">
        <f t="shared" ca="1" si="568"/>
        <v>171500</v>
      </c>
    </row>
    <row r="5047" spans="1:15" x14ac:dyDescent="0.25">
      <c r="A5047">
        <v>5032</v>
      </c>
      <c r="B5047" s="93">
        <v>34894</v>
      </c>
      <c r="C5047" s="48">
        <v>55.796799</v>
      </c>
      <c r="D5047" s="48">
        <v>56.093699999999998</v>
      </c>
      <c r="E5047" s="48">
        <v>55.75</v>
      </c>
      <c r="F5047" s="48">
        <v>56.046799</v>
      </c>
      <c r="G5047" s="49">
        <v>543700</v>
      </c>
      <c r="H5047" s="48">
        <v>39.268613999999999</v>
      </c>
      <c r="I5047" s="52">
        <f t="shared" si="566"/>
        <v>0.70063972788169404</v>
      </c>
      <c r="J5047" s="52">
        <f t="shared" ca="1" si="567"/>
        <v>1</v>
      </c>
      <c r="K5047" s="48">
        <f t="shared" si="562"/>
        <v>39.090000000000003</v>
      </c>
      <c r="L5047" s="48">
        <f t="shared" si="563"/>
        <v>39.299999999999997</v>
      </c>
      <c r="M5047" s="48">
        <f t="shared" si="564"/>
        <v>39.06</v>
      </c>
      <c r="N5047" s="48">
        <f t="shared" si="565"/>
        <v>39.270000000000003</v>
      </c>
      <c r="O5047" s="49">
        <f t="shared" ca="1" si="568"/>
        <v>543700</v>
      </c>
    </row>
    <row r="5048" spans="1:15" x14ac:dyDescent="0.25">
      <c r="A5048">
        <v>5033</v>
      </c>
      <c r="B5048" s="93">
        <v>34893</v>
      </c>
      <c r="C5048" s="48">
        <v>56.140597999999997</v>
      </c>
      <c r="D5048" s="48">
        <v>56.265597999999997</v>
      </c>
      <c r="E5048" s="48">
        <v>56.031199999999998</v>
      </c>
      <c r="F5048" s="48">
        <v>56.093699999999998</v>
      </c>
      <c r="G5048" s="49">
        <v>215600</v>
      </c>
      <c r="H5048" s="48">
        <v>39.301475000000003</v>
      </c>
      <c r="I5048" s="52">
        <f t="shared" si="566"/>
        <v>0.700639733160765</v>
      </c>
      <c r="J5048" s="52">
        <f t="shared" ca="1" si="567"/>
        <v>1</v>
      </c>
      <c r="K5048" s="48">
        <f t="shared" si="562"/>
        <v>39.33</v>
      </c>
      <c r="L5048" s="48">
        <f t="shared" si="563"/>
        <v>39.42</v>
      </c>
      <c r="M5048" s="48">
        <f t="shared" si="564"/>
        <v>39.26</v>
      </c>
      <c r="N5048" s="48">
        <f t="shared" si="565"/>
        <v>39.299999999999997</v>
      </c>
      <c r="O5048" s="49">
        <f t="shared" ca="1" si="568"/>
        <v>215600</v>
      </c>
    </row>
    <row r="5049" spans="1:15" x14ac:dyDescent="0.25">
      <c r="A5049">
        <v>5034</v>
      </c>
      <c r="B5049" s="93">
        <v>34892</v>
      </c>
      <c r="C5049" s="48">
        <v>55.640597999999997</v>
      </c>
      <c r="D5049" s="48">
        <v>56.3125</v>
      </c>
      <c r="E5049" s="48">
        <v>55.531199999999998</v>
      </c>
      <c r="F5049" s="48">
        <v>56.218699999999998</v>
      </c>
      <c r="G5049" s="49">
        <v>203400</v>
      </c>
      <c r="H5049" s="48">
        <v>39.389054999999999</v>
      </c>
      <c r="I5049" s="52">
        <f t="shared" si="566"/>
        <v>0.70063973375407118</v>
      </c>
      <c r="J5049" s="52">
        <f t="shared" ca="1" si="567"/>
        <v>1</v>
      </c>
      <c r="K5049" s="48">
        <f t="shared" si="562"/>
        <v>38.979999999999997</v>
      </c>
      <c r="L5049" s="48">
        <f t="shared" si="563"/>
        <v>39.450000000000003</v>
      </c>
      <c r="M5049" s="48">
        <f t="shared" si="564"/>
        <v>38.909999999999997</v>
      </c>
      <c r="N5049" s="48">
        <f t="shared" si="565"/>
        <v>39.39</v>
      </c>
      <c r="O5049" s="49">
        <f t="shared" ca="1" si="568"/>
        <v>203400</v>
      </c>
    </row>
    <row r="5050" spans="1:15" x14ac:dyDescent="0.25">
      <c r="A5050">
        <v>5035</v>
      </c>
      <c r="B5050" s="93">
        <v>34891</v>
      </c>
      <c r="C5050" s="48">
        <v>55.75</v>
      </c>
      <c r="D5050" s="48">
        <v>55.796799</v>
      </c>
      <c r="E5050" s="48">
        <v>55.453097999999997</v>
      </c>
      <c r="F5050" s="48">
        <v>55.531199999999998</v>
      </c>
      <c r="G5050" s="49">
        <v>420500</v>
      </c>
      <c r="H5050" s="48">
        <v>38.907364999999999</v>
      </c>
      <c r="I5050" s="52">
        <f t="shared" si="566"/>
        <v>0.70063973045783268</v>
      </c>
      <c r="J5050" s="52">
        <f t="shared" ca="1" si="567"/>
        <v>1</v>
      </c>
      <c r="K5050" s="48">
        <f t="shared" si="562"/>
        <v>39.06</v>
      </c>
      <c r="L5050" s="48">
        <f t="shared" si="563"/>
        <v>39.090000000000003</v>
      </c>
      <c r="M5050" s="48">
        <f t="shared" si="564"/>
        <v>38.85</v>
      </c>
      <c r="N5050" s="48">
        <f t="shared" si="565"/>
        <v>38.909999999999997</v>
      </c>
      <c r="O5050" s="49">
        <f t="shared" ca="1" si="568"/>
        <v>420500</v>
      </c>
    </row>
    <row r="5051" spans="1:15" x14ac:dyDescent="0.25">
      <c r="A5051">
        <v>5036</v>
      </c>
      <c r="B5051" s="93">
        <v>34890</v>
      </c>
      <c r="C5051" s="48">
        <v>55.8125</v>
      </c>
      <c r="D5051" s="48">
        <v>55.953097999999997</v>
      </c>
      <c r="E5051" s="48">
        <v>55.703097999999997</v>
      </c>
      <c r="F5051" s="48">
        <v>55.796799</v>
      </c>
      <c r="G5051" s="49">
        <v>400400</v>
      </c>
      <c r="H5051" s="48">
        <v>39.093454000000001</v>
      </c>
      <c r="I5051" s="52">
        <f t="shared" si="566"/>
        <v>0.70063972666245611</v>
      </c>
      <c r="J5051" s="52">
        <f t="shared" ca="1" si="567"/>
        <v>1</v>
      </c>
      <c r="K5051" s="48">
        <f t="shared" si="562"/>
        <v>39.1</v>
      </c>
      <c r="L5051" s="48">
        <f t="shared" si="563"/>
        <v>39.200000000000003</v>
      </c>
      <c r="M5051" s="48">
        <f t="shared" si="564"/>
        <v>39.03</v>
      </c>
      <c r="N5051" s="48">
        <f t="shared" si="565"/>
        <v>39.090000000000003</v>
      </c>
      <c r="O5051" s="49">
        <f t="shared" ca="1" si="568"/>
        <v>400400</v>
      </c>
    </row>
    <row r="5052" spans="1:15" x14ac:dyDescent="0.25">
      <c r="A5052">
        <v>5037</v>
      </c>
      <c r="B5052" s="93">
        <v>34887</v>
      </c>
      <c r="C5052" s="48">
        <v>55.406199999999998</v>
      </c>
      <c r="D5052" s="48">
        <v>55.781199999999998</v>
      </c>
      <c r="E5052" s="48">
        <v>55.375</v>
      </c>
      <c r="F5052" s="48">
        <v>55.765597999999997</v>
      </c>
      <c r="G5052" s="49">
        <v>481700</v>
      </c>
      <c r="H5052" s="48">
        <v>39.071593</v>
      </c>
      <c r="I5052" s="52">
        <f t="shared" si="566"/>
        <v>0.70063972056750834</v>
      </c>
      <c r="J5052" s="52">
        <f t="shared" ca="1" si="567"/>
        <v>1</v>
      </c>
      <c r="K5052" s="48">
        <f t="shared" si="562"/>
        <v>38.82</v>
      </c>
      <c r="L5052" s="48">
        <f t="shared" si="563"/>
        <v>39.08</v>
      </c>
      <c r="M5052" s="48">
        <f t="shared" si="564"/>
        <v>38.799999999999997</v>
      </c>
      <c r="N5052" s="48">
        <f t="shared" si="565"/>
        <v>39.07</v>
      </c>
      <c r="O5052" s="49">
        <f t="shared" ca="1" si="568"/>
        <v>481700</v>
      </c>
    </row>
    <row r="5053" spans="1:15" x14ac:dyDescent="0.25">
      <c r="A5053">
        <v>5038</v>
      </c>
      <c r="B5053" s="93">
        <v>34886</v>
      </c>
      <c r="C5053" s="48">
        <v>54.828097999999997</v>
      </c>
      <c r="D5053" s="48">
        <v>55.515597999999997</v>
      </c>
      <c r="E5053" s="48">
        <v>54.718699999999998</v>
      </c>
      <c r="F5053" s="48">
        <v>55.515597999999997</v>
      </c>
      <c r="G5053" s="49">
        <v>202500</v>
      </c>
      <c r="H5053" s="48">
        <v>38.896433999999999</v>
      </c>
      <c r="I5053" s="52">
        <f t="shared" si="566"/>
        <v>0.7006397373221126</v>
      </c>
      <c r="J5053" s="52">
        <f t="shared" ca="1" si="567"/>
        <v>1</v>
      </c>
      <c r="K5053" s="48">
        <f t="shared" si="562"/>
        <v>38.409999999999997</v>
      </c>
      <c r="L5053" s="48">
        <f t="shared" si="563"/>
        <v>38.9</v>
      </c>
      <c r="M5053" s="48">
        <f t="shared" si="564"/>
        <v>38.340000000000003</v>
      </c>
      <c r="N5053" s="48">
        <f t="shared" si="565"/>
        <v>38.9</v>
      </c>
      <c r="O5053" s="49">
        <f t="shared" ca="1" si="568"/>
        <v>202500</v>
      </c>
    </row>
    <row r="5054" spans="1:15" x14ac:dyDescent="0.25">
      <c r="A5054">
        <v>5039</v>
      </c>
      <c r="B5054" s="93">
        <v>34885</v>
      </c>
      <c r="C5054" s="48">
        <v>54.765597999999997</v>
      </c>
      <c r="D5054" s="48">
        <v>55.0625</v>
      </c>
      <c r="E5054" s="48">
        <v>54.640597999999997</v>
      </c>
      <c r="F5054" s="48">
        <v>54.8125</v>
      </c>
      <c r="G5054" s="49">
        <v>409300</v>
      </c>
      <c r="H5054" s="48">
        <v>38.403815000000002</v>
      </c>
      <c r="I5054" s="52">
        <f t="shared" si="566"/>
        <v>0.70063972633979477</v>
      </c>
      <c r="J5054" s="52">
        <f t="shared" ca="1" si="567"/>
        <v>1</v>
      </c>
      <c r="K5054" s="48">
        <f t="shared" si="562"/>
        <v>38.369999999999997</v>
      </c>
      <c r="L5054" s="48">
        <f t="shared" si="563"/>
        <v>38.58</v>
      </c>
      <c r="M5054" s="48">
        <f t="shared" si="564"/>
        <v>38.28</v>
      </c>
      <c r="N5054" s="48">
        <f t="shared" si="565"/>
        <v>38.4</v>
      </c>
      <c r="O5054" s="49">
        <f t="shared" ca="1" si="568"/>
        <v>409300</v>
      </c>
    </row>
    <row r="5055" spans="1:15" x14ac:dyDescent="0.25">
      <c r="A5055">
        <v>5040</v>
      </c>
      <c r="B5055" s="93">
        <v>34883</v>
      </c>
      <c r="C5055" s="48">
        <v>54.468699999999998</v>
      </c>
      <c r="D5055" s="48">
        <v>54.609299</v>
      </c>
      <c r="E5055" s="48">
        <v>54.468699999999998</v>
      </c>
      <c r="F5055" s="48">
        <v>54.609299</v>
      </c>
      <c r="G5055" s="49">
        <v>9500</v>
      </c>
      <c r="H5055" s="48">
        <v>38.261443999999997</v>
      </c>
      <c r="I5055" s="52">
        <f t="shared" si="566"/>
        <v>0.70063972071862701</v>
      </c>
      <c r="J5055" s="52">
        <f t="shared" ca="1" si="567"/>
        <v>1</v>
      </c>
      <c r="K5055" s="48">
        <f t="shared" si="562"/>
        <v>38.159999999999997</v>
      </c>
      <c r="L5055" s="48">
        <f t="shared" si="563"/>
        <v>38.26</v>
      </c>
      <c r="M5055" s="48">
        <f t="shared" si="564"/>
        <v>38.159999999999997</v>
      </c>
      <c r="N5055" s="48">
        <f t="shared" si="565"/>
        <v>38.26</v>
      </c>
      <c r="O5055" s="49">
        <f t="shared" ca="1" si="568"/>
        <v>9500</v>
      </c>
    </row>
    <row r="5056" spans="1:15" x14ac:dyDescent="0.25">
      <c r="A5056">
        <v>5041</v>
      </c>
      <c r="B5056" s="93">
        <v>34880</v>
      </c>
      <c r="C5056" s="48">
        <v>54.546799</v>
      </c>
      <c r="D5056" s="48">
        <v>54.734299</v>
      </c>
      <c r="E5056" s="48">
        <v>54.296799</v>
      </c>
      <c r="F5056" s="48">
        <v>54.406199999999998</v>
      </c>
      <c r="G5056" s="49">
        <v>714100</v>
      </c>
      <c r="H5056" s="48">
        <v>38.119145000000003</v>
      </c>
      <c r="I5056" s="52">
        <f t="shared" si="566"/>
        <v>0.70063972488429638</v>
      </c>
      <c r="J5056" s="52">
        <f t="shared" ca="1" si="567"/>
        <v>1</v>
      </c>
      <c r="K5056" s="48">
        <f t="shared" si="562"/>
        <v>38.22</v>
      </c>
      <c r="L5056" s="48">
        <f t="shared" si="563"/>
        <v>38.35</v>
      </c>
      <c r="M5056" s="48">
        <f t="shared" si="564"/>
        <v>38.04</v>
      </c>
      <c r="N5056" s="48">
        <f t="shared" si="565"/>
        <v>38.119999999999997</v>
      </c>
      <c r="O5056" s="49">
        <f t="shared" ca="1" si="568"/>
        <v>714100</v>
      </c>
    </row>
    <row r="5057" spans="1:15" x14ac:dyDescent="0.25">
      <c r="A5057">
        <v>5042</v>
      </c>
      <c r="B5057" s="93">
        <v>34879</v>
      </c>
      <c r="C5057" s="48">
        <v>54.531199999999998</v>
      </c>
      <c r="D5057" s="48">
        <v>54.671799</v>
      </c>
      <c r="E5057" s="48">
        <v>54.0625</v>
      </c>
      <c r="F5057" s="48">
        <v>54.4375</v>
      </c>
      <c r="G5057" s="49">
        <v>89200</v>
      </c>
      <c r="H5057" s="48">
        <v>38.141075000000001</v>
      </c>
      <c r="I5057" s="52">
        <f t="shared" si="566"/>
        <v>0.70063972445464984</v>
      </c>
      <c r="J5057" s="52">
        <f t="shared" ca="1" si="567"/>
        <v>1</v>
      </c>
      <c r="K5057" s="48">
        <f t="shared" si="562"/>
        <v>38.21</v>
      </c>
      <c r="L5057" s="48">
        <f t="shared" si="563"/>
        <v>38.31</v>
      </c>
      <c r="M5057" s="48">
        <f t="shared" si="564"/>
        <v>37.880000000000003</v>
      </c>
      <c r="N5057" s="48">
        <f t="shared" si="565"/>
        <v>38.14</v>
      </c>
      <c r="O5057" s="49">
        <f t="shared" ca="1" si="568"/>
        <v>89200</v>
      </c>
    </row>
    <row r="5058" spans="1:15" x14ac:dyDescent="0.25">
      <c r="A5058">
        <v>5043</v>
      </c>
      <c r="B5058" s="93">
        <v>34878</v>
      </c>
      <c r="C5058" s="48">
        <v>54.25</v>
      </c>
      <c r="D5058" s="48">
        <v>54.75</v>
      </c>
      <c r="E5058" s="48">
        <v>54.078097999999997</v>
      </c>
      <c r="F5058" s="48">
        <v>54.531199999999998</v>
      </c>
      <c r="G5058" s="49">
        <v>212600</v>
      </c>
      <c r="H5058" s="48">
        <v>38.206724999999999</v>
      </c>
      <c r="I5058" s="52">
        <f t="shared" si="566"/>
        <v>0.70063972551493459</v>
      </c>
      <c r="J5058" s="52">
        <f t="shared" ca="1" si="567"/>
        <v>1</v>
      </c>
      <c r="K5058" s="48">
        <f t="shared" si="562"/>
        <v>38.01</v>
      </c>
      <c r="L5058" s="48">
        <f t="shared" si="563"/>
        <v>38.36</v>
      </c>
      <c r="M5058" s="48">
        <f t="shared" si="564"/>
        <v>37.89</v>
      </c>
      <c r="N5058" s="48">
        <f t="shared" si="565"/>
        <v>38.21</v>
      </c>
      <c r="O5058" s="49">
        <f t="shared" ca="1" si="568"/>
        <v>212600</v>
      </c>
    </row>
    <row r="5059" spans="1:15" x14ac:dyDescent="0.25">
      <c r="A5059">
        <v>5044</v>
      </c>
      <c r="B5059" s="93">
        <v>34877</v>
      </c>
      <c r="C5059" s="48">
        <v>54.343699999999998</v>
      </c>
      <c r="D5059" s="48">
        <v>54.703097999999997</v>
      </c>
      <c r="E5059" s="48">
        <v>54.218699999999998</v>
      </c>
      <c r="F5059" s="48">
        <v>54.25</v>
      </c>
      <c r="G5059" s="49">
        <v>127700</v>
      </c>
      <c r="H5059" s="48">
        <v>38.009704999999997</v>
      </c>
      <c r="I5059" s="52">
        <f t="shared" si="566"/>
        <v>0.70063972350230408</v>
      </c>
      <c r="J5059" s="52">
        <f t="shared" ca="1" si="567"/>
        <v>1</v>
      </c>
      <c r="K5059" s="48">
        <f t="shared" si="562"/>
        <v>38.08</v>
      </c>
      <c r="L5059" s="48">
        <f t="shared" si="563"/>
        <v>38.33</v>
      </c>
      <c r="M5059" s="48">
        <f t="shared" si="564"/>
        <v>37.99</v>
      </c>
      <c r="N5059" s="48">
        <f t="shared" si="565"/>
        <v>38.01</v>
      </c>
      <c r="O5059" s="49">
        <f t="shared" ca="1" si="568"/>
        <v>127700</v>
      </c>
    </row>
    <row r="5060" spans="1:15" x14ac:dyDescent="0.25">
      <c r="A5060">
        <v>5045</v>
      </c>
      <c r="B5060" s="93">
        <v>34876</v>
      </c>
      <c r="C5060" s="48">
        <v>54.859299</v>
      </c>
      <c r="D5060" s="48">
        <v>54.953097999999997</v>
      </c>
      <c r="E5060" s="48">
        <v>54.359299</v>
      </c>
      <c r="F5060" s="48">
        <v>54.359299</v>
      </c>
      <c r="G5060" s="49">
        <v>132900</v>
      </c>
      <c r="H5060" s="48">
        <v>38.086283999999999</v>
      </c>
      <c r="I5060" s="52">
        <f t="shared" si="566"/>
        <v>0.70063971943420389</v>
      </c>
      <c r="J5060" s="52">
        <f t="shared" ca="1" si="567"/>
        <v>1</v>
      </c>
      <c r="K5060" s="48">
        <f t="shared" si="562"/>
        <v>38.44</v>
      </c>
      <c r="L5060" s="48">
        <f t="shared" si="563"/>
        <v>38.5</v>
      </c>
      <c r="M5060" s="48">
        <f t="shared" si="564"/>
        <v>38.090000000000003</v>
      </c>
      <c r="N5060" s="48">
        <f t="shared" si="565"/>
        <v>38.090000000000003</v>
      </c>
      <c r="O5060" s="49">
        <f t="shared" ca="1" si="568"/>
        <v>132900</v>
      </c>
    </row>
    <row r="5061" spans="1:15" x14ac:dyDescent="0.25">
      <c r="A5061">
        <v>5046</v>
      </c>
      <c r="B5061" s="93">
        <v>34873</v>
      </c>
      <c r="C5061" s="48">
        <v>55</v>
      </c>
      <c r="D5061" s="48">
        <v>55.031199999999998</v>
      </c>
      <c r="E5061" s="48">
        <v>54.843699999999998</v>
      </c>
      <c r="F5061" s="48">
        <v>55.015597999999997</v>
      </c>
      <c r="G5061" s="49">
        <v>315400</v>
      </c>
      <c r="H5061" s="48">
        <v>38.546114000000003</v>
      </c>
      <c r="I5061" s="52">
        <f t="shared" si="566"/>
        <v>0.70063973493480891</v>
      </c>
      <c r="J5061" s="52">
        <f t="shared" ca="1" si="567"/>
        <v>1</v>
      </c>
      <c r="K5061" s="48">
        <f t="shared" si="562"/>
        <v>38.54</v>
      </c>
      <c r="L5061" s="48">
        <f t="shared" si="563"/>
        <v>38.56</v>
      </c>
      <c r="M5061" s="48">
        <f t="shared" si="564"/>
        <v>38.43</v>
      </c>
      <c r="N5061" s="48">
        <f t="shared" si="565"/>
        <v>38.549999999999997</v>
      </c>
      <c r="O5061" s="49">
        <f t="shared" ca="1" si="568"/>
        <v>315400</v>
      </c>
    </row>
    <row r="5062" spans="1:15" x14ac:dyDescent="0.25">
      <c r="A5062">
        <v>5047</v>
      </c>
      <c r="B5062" s="93">
        <v>34872</v>
      </c>
      <c r="C5062" s="48">
        <v>54.640597999999997</v>
      </c>
      <c r="D5062" s="48">
        <v>55.156199999999998</v>
      </c>
      <c r="E5062" s="48">
        <v>54.640597999999997</v>
      </c>
      <c r="F5062" s="48">
        <v>55.125</v>
      </c>
      <c r="G5062" s="49">
        <v>297000</v>
      </c>
      <c r="H5062" s="48">
        <v>38.622765000000001</v>
      </c>
      <c r="I5062" s="52">
        <f t="shared" si="566"/>
        <v>0.70063972789115647</v>
      </c>
      <c r="J5062" s="52">
        <f t="shared" ca="1" si="567"/>
        <v>1</v>
      </c>
      <c r="K5062" s="48">
        <f t="shared" si="562"/>
        <v>38.28</v>
      </c>
      <c r="L5062" s="48">
        <f t="shared" si="563"/>
        <v>38.64</v>
      </c>
      <c r="M5062" s="48">
        <f t="shared" si="564"/>
        <v>38.28</v>
      </c>
      <c r="N5062" s="48">
        <f t="shared" si="565"/>
        <v>38.619999999999997</v>
      </c>
      <c r="O5062" s="49">
        <f t="shared" ca="1" si="568"/>
        <v>297000</v>
      </c>
    </row>
    <row r="5063" spans="1:15" x14ac:dyDescent="0.25">
      <c r="A5063">
        <v>5048</v>
      </c>
      <c r="B5063" s="93">
        <v>34871</v>
      </c>
      <c r="C5063" s="48">
        <v>54.609299</v>
      </c>
      <c r="D5063" s="48">
        <v>54.656199999999998</v>
      </c>
      <c r="E5063" s="48">
        <v>54.406199999999998</v>
      </c>
      <c r="F5063" s="48">
        <v>54.406199999999998</v>
      </c>
      <c r="G5063" s="49">
        <v>158200</v>
      </c>
      <c r="H5063" s="48">
        <v>38.119145000000003</v>
      </c>
      <c r="I5063" s="52">
        <f t="shared" si="566"/>
        <v>0.70063972488429638</v>
      </c>
      <c r="J5063" s="52">
        <f t="shared" ca="1" si="567"/>
        <v>1</v>
      </c>
      <c r="K5063" s="48">
        <f t="shared" si="562"/>
        <v>38.26</v>
      </c>
      <c r="L5063" s="48">
        <f t="shared" si="563"/>
        <v>38.29</v>
      </c>
      <c r="M5063" s="48">
        <f t="shared" si="564"/>
        <v>38.119999999999997</v>
      </c>
      <c r="N5063" s="48">
        <f t="shared" si="565"/>
        <v>38.119999999999997</v>
      </c>
      <c r="O5063" s="49">
        <f t="shared" ca="1" si="568"/>
        <v>158200</v>
      </c>
    </row>
    <row r="5064" spans="1:15" x14ac:dyDescent="0.25">
      <c r="A5064">
        <v>5049</v>
      </c>
      <c r="B5064" s="93">
        <v>34870</v>
      </c>
      <c r="C5064" s="48">
        <v>54.421799</v>
      </c>
      <c r="D5064" s="48">
        <v>54.609299</v>
      </c>
      <c r="E5064" s="48">
        <v>54.390597999999997</v>
      </c>
      <c r="F5064" s="48">
        <v>54.4375</v>
      </c>
      <c r="G5064" s="49">
        <v>287800</v>
      </c>
      <c r="H5064" s="48">
        <v>38.141075000000001</v>
      </c>
      <c r="I5064" s="52">
        <f t="shared" si="566"/>
        <v>0.70063972445464984</v>
      </c>
      <c r="J5064" s="52">
        <f t="shared" ca="1" si="567"/>
        <v>1</v>
      </c>
      <c r="K5064" s="48">
        <f t="shared" si="562"/>
        <v>38.130000000000003</v>
      </c>
      <c r="L5064" s="48">
        <f t="shared" si="563"/>
        <v>38.26</v>
      </c>
      <c r="M5064" s="48">
        <f t="shared" si="564"/>
        <v>38.11</v>
      </c>
      <c r="N5064" s="48">
        <f t="shared" si="565"/>
        <v>38.14</v>
      </c>
      <c r="O5064" s="49">
        <f t="shared" ca="1" si="568"/>
        <v>287800</v>
      </c>
    </row>
    <row r="5065" spans="1:15" x14ac:dyDescent="0.25">
      <c r="A5065">
        <v>5050</v>
      </c>
      <c r="B5065" s="93">
        <v>34869</v>
      </c>
      <c r="C5065" s="48">
        <v>54.125</v>
      </c>
      <c r="D5065" s="48">
        <v>54.609299</v>
      </c>
      <c r="E5065" s="48">
        <v>54.093699999999998</v>
      </c>
      <c r="F5065" s="48">
        <v>54.578097999999997</v>
      </c>
      <c r="G5065" s="49">
        <v>134600</v>
      </c>
      <c r="H5065" s="48">
        <v>38.239584000000001</v>
      </c>
      <c r="I5065" s="52">
        <f t="shared" si="566"/>
        <v>0.70063973281003677</v>
      </c>
      <c r="J5065" s="52">
        <f t="shared" ca="1" si="567"/>
        <v>1</v>
      </c>
      <c r="K5065" s="48">
        <f t="shared" si="562"/>
        <v>37.92</v>
      </c>
      <c r="L5065" s="48">
        <f t="shared" si="563"/>
        <v>38.26</v>
      </c>
      <c r="M5065" s="48">
        <f t="shared" si="564"/>
        <v>37.9</v>
      </c>
      <c r="N5065" s="48">
        <f t="shared" si="565"/>
        <v>38.24</v>
      </c>
      <c r="O5065" s="49">
        <f t="shared" ca="1" si="568"/>
        <v>134600</v>
      </c>
    </row>
    <row r="5066" spans="1:15" x14ac:dyDescent="0.25">
      <c r="A5066">
        <v>5051</v>
      </c>
      <c r="B5066" s="93">
        <v>34866</v>
      </c>
      <c r="C5066" s="48">
        <v>53.703097999999997</v>
      </c>
      <c r="D5066" s="48">
        <v>53.968699999999998</v>
      </c>
      <c r="E5066" s="48">
        <v>53.703097999999997</v>
      </c>
      <c r="F5066" s="48">
        <v>53.968699999999998</v>
      </c>
      <c r="G5066" s="49">
        <v>325100</v>
      </c>
      <c r="H5066" s="48">
        <v>37.812615000000001</v>
      </c>
      <c r="I5066" s="52">
        <f t="shared" si="566"/>
        <v>0.70063972265405694</v>
      </c>
      <c r="J5066" s="52">
        <f t="shared" ca="1" si="567"/>
        <v>1</v>
      </c>
      <c r="K5066" s="48">
        <f t="shared" si="562"/>
        <v>37.630000000000003</v>
      </c>
      <c r="L5066" s="48">
        <f t="shared" si="563"/>
        <v>37.81</v>
      </c>
      <c r="M5066" s="48">
        <f t="shared" si="564"/>
        <v>37.630000000000003</v>
      </c>
      <c r="N5066" s="48">
        <f t="shared" si="565"/>
        <v>37.81</v>
      </c>
      <c r="O5066" s="49">
        <f t="shared" ca="1" si="568"/>
        <v>325100</v>
      </c>
    </row>
    <row r="5067" spans="1:15" x14ac:dyDescent="0.25">
      <c r="A5067">
        <v>5052</v>
      </c>
      <c r="B5067" s="93">
        <v>34865</v>
      </c>
      <c r="C5067" s="48">
        <v>53.968699999999998</v>
      </c>
      <c r="D5067" s="48">
        <v>54.234299</v>
      </c>
      <c r="E5067" s="48">
        <v>53.875</v>
      </c>
      <c r="F5067" s="48">
        <v>54.125</v>
      </c>
      <c r="G5067" s="49">
        <v>274500</v>
      </c>
      <c r="H5067" s="48">
        <v>37.700724000000001</v>
      </c>
      <c r="I5067" s="52">
        <f t="shared" si="566"/>
        <v>0.69654917321016163</v>
      </c>
      <c r="J5067" s="52">
        <f t="shared" ca="1" si="567"/>
        <v>1</v>
      </c>
      <c r="K5067" s="48">
        <f t="shared" si="562"/>
        <v>37.590000000000003</v>
      </c>
      <c r="L5067" s="48">
        <f t="shared" si="563"/>
        <v>37.78</v>
      </c>
      <c r="M5067" s="48">
        <f t="shared" si="564"/>
        <v>37.53</v>
      </c>
      <c r="N5067" s="48">
        <f t="shared" si="565"/>
        <v>37.700000000000003</v>
      </c>
      <c r="O5067" s="49">
        <f t="shared" ca="1" si="568"/>
        <v>274500</v>
      </c>
    </row>
    <row r="5068" spans="1:15" x14ac:dyDescent="0.25">
      <c r="A5068">
        <v>5053</v>
      </c>
      <c r="B5068" s="93">
        <v>34864</v>
      </c>
      <c r="C5068" s="48">
        <v>53.859299</v>
      </c>
      <c r="D5068" s="48">
        <v>53.953097999999997</v>
      </c>
      <c r="E5068" s="48">
        <v>53.6875</v>
      </c>
      <c r="F5068" s="48">
        <v>53.890597999999997</v>
      </c>
      <c r="G5068" s="49">
        <v>389400</v>
      </c>
      <c r="H5068" s="48">
        <v>37.537452000000002</v>
      </c>
      <c r="I5068" s="52">
        <f t="shared" si="566"/>
        <v>0.69654918284632883</v>
      </c>
      <c r="J5068" s="52">
        <f t="shared" ca="1" si="567"/>
        <v>1</v>
      </c>
      <c r="K5068" s="48">
        <f t="shared" si="562"/>
        <v>37.520000000000003</v>
      </c>
      <c r="L5068" s="48">
        <f t="shared" si="563"/>
        <v>37.58</v>
      </c>
      <c r="M5068" s="48">
        <f t="shared" si="564"/>
        <v>37.4</v>
      </c>
      <c r="N5068" s="48">
        <f t="shared" si="565"/>
        <v>37.54</v>
      </c>
      <c r="O5068" s="49">
        <f t="shared" ca="1" si="568"/>
        <v>389400</v>
      </c>
    </row>
    <row r="5069" spans="1:15" x14ac:dyDescent="0.25">
      <c r="A5069">
        <v>5054</v>
      </c>
      <c r="B5069" s="93">
        <v>34863</v>
      </c>
      <c r="C5069" s="48">
        <v>53.609299</v>
      </c>
      <c r="D5069" s="48">
        <v>53.968699999999998</v>
      </c>
      <c r="E5069" s="48">
        <v>53.5625</v>
      </c>
      <c r="F5069" s="48">
        <v>53.9375</v>
      </c>
      <c r="G5069" s="49">
        <v>120000</v>
      </c>
      <c r="H5069" s="48">
        <v>37.570121</v>
      </c>
      <c r="I5069" s="52">
        <f t="shared" si="566"/>
        <v>0.69654917265353422</v>
      </c>
      <c r="J5069" s="52">
        <f t="shared" ca="1" si="567"/>
        <v>1</v>
      </c>
      <c r="K5069" s="48">
        <f t="shared" si="562"/>
        <v>37.340000000000003</v>
      </c>
      <c r="L5069" s="48">
        <f t="shared" si="563"/>
        <v>37.590000000000003</v>
      </c>
      <c r="M5069" s="48">
        <f t="shared" si="564"/>
        <v>37.31</v>
      </c>
      <c r="N5069" s="48">
        <f t="shared" si="565"/>
        <v>37.57</v>
      </c>
      <c r="O5069" s="49">
        <f t="shared" ca="1" si="568"/>
        <v>120000</v>
      </c>
    </row>
    <row r="5070" spans="1:15" x14ac:dyDescent="0.25">
      <c r="A5070">
        <v>5055</v>
      </c>
      <c r="B5070" s="93">
        <v>34862</v>
      </c>
      <c r="C5070" s="48">
        <v>53.234299</v>
      </c>
      <c r="D5070" s="48">
        <v>53.578097999999997</v>
      </c>
      <c r="E5070" s="48">
        <v>53.203097999999997</v>
      </c>
      <c r="F5070" s="48">
        <v>53.359299</v>
      </c>
      <c r="G5070" s="49">
        <v>378500</v>
      </c>
      <c r="H5070" s="48">
        <v>37.167375999999997</v>
      </c>
      <c r="I5070" s="52">
        <f t="shared" si="566"/>
        <v>0.69654918067795446</v>
      </c>
      <c r="J5070" s="52">
        <f t="shared" ca="1" si="567"/>
        <v>1</v>
      </c>
      <c r="K5070" s="48">
        <f t="shared" si="562"/>
        <v>37.08</v>
      </c>
      <c r="L5070" s="48">
        <f t="shared" si="563"/>
        <v>37.32</v>
      </c>
      <c r="M5070" s="48">
        <f t="shared" si="564"/>
        <v>37.06</v>
      </c>
      <c r="N5070" s="48">
        <f t="shared" si="565"/>
        <v>37.17</v>
      </c>
      <c r="O5070" s="49">
        <f t="shared" ca="1" si="568"/>
        <v>378500</v>
      </c>
    </row>
    <row r="5071" spans="1:15" x14ac:dyDescent="0.25">
      <c r="A5071">
        <v>5056</v>
      </c>
      <c r="B5071" s="93">
        <v>34859</v>
      </c>
      <c r="C5071" s="48">
        <v>53.265597999999997</v>
      </c>
      <c r="D5071" s="48">
        <v>53.328097999999997</v>
      </c>
      <c r="E5071" s="48">
        <v>52.75</v>
      </c>
      <c r="F5071" s="48">
        <v>53.0625</v>
      </c>
      <c r="G5071" s="49">
        <v>304900</v>
      </c>
      <c r="H5071" s="48">
        <v>36.960641000000003</v>
      </c>
      <c r="I5071" s="52">
        <f t="shared" si="566"/>
        <v>0.6965491825677268</v>
      </c>
      <c r="J5071" s="52">
        <f t="shared" ca="1" si="567"/>
        <v>1</v>
      </c>
      <c r="K5071" s="48">
        <f t="shared" si="562"/>
        <v>37.1</v>
      </c>
      <c r="L5071" s="48">
        <f t="shared" si="563"/>
        <v>37.15</v>
      </c>
      <c r="M5071" s="48">
        <f t="shared" si="564"/>
        <v>36.74</v>
      </c>
      <c r="N5071" s="48">
        <f t="shared" si="565"/>
        <v>36.96</v>
      </c>
      <c r="O5071" s="49">
        <f t="shared" ca="1" si="568"/>
        <v>304900</v>
      </c>
    </row>
    <row r="5072" spans="1:15" x14ac:dyDescent="0.25">
      <c r="A5072">
        <v>5057</v>
      </c>
      <c r="B5072" s="93">
        <v>34858</v>
      </c>
      <c r="C5072" s="48">
        <v>53.484299</v>
      </c>
      <c r="D5072" s="48">
        <v>53.640597999999997</v>
      </c>
      <c r="E5072" s="48">
        <v>53.375</v>
      </c>
      <c r="F5072" s="48">
        <v>53.375</v>
      </c>
      <c r="G5072" s="49">
        <v>141100</v>
      </c>
      <c r="H5072" s="48">
        <v>37.178311999999998</v>
      </c>
      <c r="I5072" s="52">
        <f t="shared" si="566"/>
        <v>0.69654917096018731</v>
      </c>
      <c r="J5072" s="52">
        <f t="shared" ca="1" si="567"/>
        <v>1</v>
      </c>
      <c r="K5072" s="48">
        <f t="shared" ref="K5072:K5135" si="569">ROUND($I5072*C5072,2)</f>
        <v>37.25</v>
      </c>
      <c r="L5072" s="48">
        <f t="shared" ref="L5072:L5135" si="570">ROUND($I5072*D5072,2)</f>
        <v>37.36</v>
      </c>
      <c r="M5072" s="48">
        <f t="shared" ref="M5072:M5135" si="571">ROUND($I5072*E5072,2)</f>
        <v>37.18</v>
      </c>
      <c r="N5072" s="48">
        <f t="shared" ref="N5072:N5135" si="572">ROUND($I5072*F5072,2)</f>
        <v>37.18</v>
      </c>
      <c r="O5072" s="49">
        <f t="shared" ca="1" si="568"/>
        <v>141100</v>
      </c>
    </row>
    <row r="5073" spans="1:15" x14ac:dyDescent="0.25">
      <c r="A5073">
        <v>5058</v>
      </c>
      <c r="B5073" s="93">
        <v>34857</v>
      </c>
      <c r="C5073" s="48">
        <v>53.671799</v>
      </c>
      <c r="D5073" s="48">
        <v>53.703097999999997</v>
      </c>
      <c r="E5073" s="48">
        <v>53.4375</v>
      </c>
      <c r="F5073" s="48">
        <v>53.5</v>
      </c>
      <c r="G5073" s="49">
        <v>41900</v>
      </c>
      <c r="H5073" s="48">
        <v>37.265380999999998</v>
      </c>
      <c r="I5073" s="52">
        <f t="shared" si="566"/>
        <v>0.69654917757009338</v>
      </c>
      <c r="J5073" s="52">
        <f t="shared" ca="1" si="567"/>
        <v>1</v>
      </c>
      <c r="K5073" s="48">
        <f t="shared" si="569"/>
        <v>37.39</v>
      </c>
      <c r="L5073" s="48">
        <f t="shared" si="570"/>
        <v>37.409999999999997</v>
      </c>
      <c r="M5073" s="48">
        <f t="shared" si="571"/>
        <v>37.22</v>
      </c>
      <c r="N5073" s="48">
        <f t="shared" si="572"/>
        <v>37.270000000000003</v>
      </c>
      <c r="O5073" s="49">
        <f t="shared" ca="1" si="568"/>
        <v>41900</v>
      </c>
    </row>
    <row r="5074" spans="1:15" x14ac:dyDescent="0.25">
      <c r="A5074">
        <v>5059</v>
      </c>
      <c r="B5074" s="93">
        <v>34856</v>
      </c>
      <c r="C5074" s="48">
        <v>53.828097999999997</v>
      </c>
      <c r="D5074" s="48">
        <v>54.015597999999997</v>
      </c>
      <c r="E5074" s="48">
        <v>53.781199999999998</v>
      </c>
      <c r="F5074" s="48">
        <v>53.781199999999998</v>
      </c>
      <c r="G5074" s="49">
        <v>165800</v>
      </c>
      <c r="H5074" s="48">
        <v>37.461250999999997</v>
      </c>
      <c r="I5074" s="52">
        <f t="shared" ref="I5074:I5137" si="573">H5074/F5074</f>
        <v>0.69654918447338476</v>
      </c>
      <c r="J5074" s="52">
        <f t="shared" ref="J5074:J5137" ca="1" si="574">INDEX(OFFSET($T$15,0,0,$S$13+1,1),MATCH(B5074,OFFSET($Q$15,0,0,$S$13+1,1),-1))</f>
        <v>1</v>
      </c>
      <c r="K5074" s="48">
        <f t="shared" si="569"/>
        <v>37.49</v>
      </c>
      <c r="L5074" s="48">
        <f t="shared" si="570"/>
        <v>37.619999999999997</v>
      </c>
      <c r="M5074" s="48">
        <f t="shared" si="571"/>
        <v>37.46</v>
      </c>
      <c r="N5074" s="48">
        <f t="shared" si="572"/>
        <v>37.46</v>
      </c>
      <c r="O5074" s="49">
        <f t="shared" ref="O5074:O5137" ca="1" si="575">G5074*J5074</f>
        <v>165800</v>
      </c>
    </row>
    <row r="5075" spans="1:15" x14ac:dyDescent="0.25">
      <c r="A5075">
        <v>5060</v>
      </c>
      <c r="B5075" s="93">
        <v>34855</v>
      </c>
      <c r="C5075" s="48">
        <v>53.546799</v>
      </c>
      <c r="D5075" s="48">
        <v>54.046799</v>
      </c>
      <c r="E5075" s="48">
        <v>53.5</v>
      </c>
      <c r="F5075" s="48">
        <v>53.875</v>
      </c>
      <c r="G5075" s="49">
        <v>257200</v>
      </c>
      <c r="H5075" s="48">
        <v>37.526586999999999</v>
      </c>
      <c r="I5075" s="52">
        <f t="shared" si="573"/>
        <v>0.69654917865429233</v>
      </c>
      <c r="J5075" s="52">
        <f t="shared" ca="1" si="574"/>
        <v>1</v>
      </c>
      <c r="K5075" s="48">
        <f t="shared" si="569"/>
        <v>37.299999999999997</v>
      </c>
      <c r="L5075" s="48">
        <f t="shared" si="570"/>
        <v>37.65</v>
      </c>
      <c r="M5075" s="48">
        <f t="shared" si="571"/>
        <v>37.270000000000003</v>
      </c>
      <c r="N5075" s="48">
        <f t="shared" si="572"/>
        <v>37.53</v>
      </c>
      <c r="O5075" s="49">
        <f t="shared" ca="1" si="575"/>
        <v>257200</v>
      </c>
    </row>
    <row r="5076" spans="1:15" x14ac:dyDescent="0.25">
      <c r="A5076">
        <v>5061</v>
      </c>
      <c r="B5076" s="93">
        <v>34852</v>
      </c>
      <c r="C5076" s="48">
        <v>53.281199999999998</v>
      </c>
      <c r="D5076" s="48">
        <v>53.921799</v>
      </c>
      <c r="E5076" s="48">
        <v>53.093699999999998</v>
      </c>
      <c r="F5076" s="48">
        <v>53.546799</v>
      </c>
      <c r="G5076" s="49">
        <v>112900</v>
      </c>
      <c r="H5076" s="48">
        <v>37.297978999999998</v>
      </c>
      <c r="I5076" s="52">
        <f t="shared" si="573"/>
        <v>0.6965491812124941</v>
      </c>
      <c r="J5076" s="52">
        <f t="shared" ca="1" si="574"/>
        <v>1</v>
      </c>
      <c r="K5076" s="48">
        <f t="shared" si="569"/>
        <v>37.11</v>
      </c>
      <c r="L5076" s="48">
        <f t="shared" si="570"/>
        <v>37.56</v>
      </c>
      <c r="M5076" s="48">
        <f t="shared" si="571"/>
        <v>36.979999999999997</v>
      </c>
      <c r="N5076" s="48">
        <f t="shared" si="572"/>
        <v>37.299999999999997</v>
      </c>
      <c r="O5076" s="49">
        <f t="shared" ca="1" si="575"/>
        <v>112900</v>
      </c>
    </row>
    <row r="5077" spans="1:15" x14ac:dyDescent="0.25">
      <c r="A5077">
        <v>5062</v>
      </c>
      <c r="B5077" s="93">
        <v>34851</v>
      </c>
      <c r="C5077" s="48">
        <v>53.406199999999998</v>
      </c>
      <c r="D5077" s="48">
        <v>53.906199999999998</v>
      </c>
      <c r="E5077" s="48">
        <v>53.25</v>
      </c>
      <c r="F5077" s="48">
        <v>53.5</v>
      </c>
      <c r="G5077" s="49">
        <v>810100</v>
      </c>
      <c r="H5077" s="48">
        <v>37.265380999999998</v>
      </c>
      <c r="I5077" s="52">
        <f t="shared" si="573"/>
        <v>0.69654917757009338</v>
      </c>
      <c r="J5077" s="52">
        <f t="shared" ca="1" si="574"/>
        <v>1</v>
      </c>
      <c r="K5077" s="48">
        <f t="shared" si="569"/>
        <v>37.200000000000003</v>
      </c>
      <c r="L5077" s="48">
        <f t="shared" si="570"/>
        <v>37.549999999999997</v>
      </c>
      <c r="M5077" s="48">
        <f t="shared" si="571"/>
        <v>37.090000000000003</v>
      </c>
      <c r="N5077" s="48">
        <f t="shared" si="572"/>
        <v>37.270000000000003</v>
      </c>
      <c r="O5077" s="49">
        <f t="shared" ca="1" si="575"/>
        <v>810100</v>
      </c>
    </row>
    <row r="5078" spans="1:15" x14ac:dyDescent="0.25">
      <c r="A5078">
        <v>5063</v>
      </c>
      <c r="B5078" s="93">
        <v>34850</v>
      </c>
      <c r="C5078" s="48">
        <v>52.453097999999997</v>
      </c>
      <c r="D5078" s="48">
        <v>53.640597999999997</v>
      </c>
      <c r="E5078" s="48">
        <v>52.453097999999997</v>
      </c>
      <c r="F5078" s="48">
        <v>53.640597999999997</v>
      </c>
      <c r="G5078" s="49">
        <v>564500</v>
      </c>
      <c r="H5078" s="48">
        <v>37.363315</v>
      </c>
      <c r="I5078" s="52">
        <f t="shared" si="573"/>
        <v>0.69654918835916035</v>
      </c>
      <c r="J5078" s="52">
        <f t="shared" ca="1" si="574"/>
        <v>1</v>
      </c>
      <c r="K5078" s="48">
        <f t="shared" si="569"/>
        <v>36.54</v>
      </c>
      <c r="L5078" s="48">
        <f t="shared" si="570"/>
        <v>37.36</v>
      </c>
      <c r="M5078" s="48">
        <f t="shared" si="571"/>
        <v>36.54</v>
      </c>
      <c r="N5078" s="48">
        <f t="shared" si="572"/>
        <v>37.36</v>
      </c>
      <c r="O5078" s="49">
        <f t="shared" ca="1" si="575"/>
        <v>564500</v>
      </c>
    </row>
    <row r="5079" spans="1:15" x14ac:dyDescent="0.25">
      <c r="A5079">
        <v>5064</v>
      </c>
      <c r="B5079" s="93">
        <v>34849</v>
      </c>
      <c r="C5079" s="48">
        <v>52.6875</v>
      </c>
      <c r="D5079" s="48">
        <v>52.828097999999997</v>
      </c>
      <c r="E5079" s="48">
        <v>52.375</v>
      </c>
      <c r="F5079" s="48">
        <v>52.546799</v>
      </c>
      <c r="G5079" s="49">
        <v>61500</v>
      </c>
      <c r="H5079" s="48">
        <v>36.601429000000003</v>
      </c>
      <c r="I5079" s="52">
        <f t="shared" si="573"/>
        <v>0.69654916563043168</v>
      </c>
      <c r="J5079" s="52">
        <f t="shared" ca="1" si="574"/>
        <v>1</v>
      </c>
      <c r="K5079" s="48">
        <f t="shared" si="569"/>
        <v>36.700000000000003</v>
      </c>
      <c r="L5079" s="48">
        <f t="shared" si="570"/>
        <v>36.799999999999997</v>
      </c>
      <c r="M5079" s="48">
        <f t="shared" si="571"/>
        <v>36.479999999999997</v>
      </c>
      <c r="N5079" s="48">
        <f t="shared" si="572"/>
        <v>36.6</v>
      </c>
      <c r="O5079" s="49">
        <f t="shared" ca="1" si="575"/>
        <v>61500</v>
      </c>
    </row>
    <row r="5080" spans="1:15" x14ac:dyDescent="0.25">
      <c r="A5080">
        <v>5065</v>
      </c>
      <c r="B5080" s="93">
        <v>34845</v>
      </c>
      <c r="C5080" s="48">
        <v>52.968699999999998</v>
      </c>
      <c r="D5080" s="48">
        <v>52.984299</v>
      </c>
      <c r="E5080" s="48">
        <v>52.359299</v>
      </c>
      <c r="F5080" s="48">
        <v>52.5625</v>
      </c>
      <c r="G5080" s="49">
        <v>518600</v>
      </c>
      <c r="H5080" s="48">
        <v>36.612366000000002</v>
      </c>
      <c r="I5080" s="52">
        <f t="shared" si="573"/>
        <v>0.69654917479191447</v>
      </c>
      <c r="J5080" s="52">
        <f t="shared" ca="1" si="574"/>
        <v>1</v>
      </c>
      <c r="K5080" s="48">
        <f t="shared" si="569"/>
        <v>36.9</v>
      </c>
      <c r="L5080" s="48">
        <f t="shared" si="570"/>
        <v>36.909999999999997</v>
      </c>
      <c r="M5080" s="48">
        <f t="shared" si="571"/>
        <v>36.47</v>
      </c>
      <c r="N5080" s="48">
        <f t="shared" si="572"/>
        <v>36.61</v>
      </c>
      <c r="O5080" s="49">
        <f t="shared" ca="1" si="575"/>
        <v>518600</v>
      </c>
    </row>
    <row r="5081" spans="1:15" x14ac:dyDescent="0.25">
      <c r="A5081">
        <v>5066</v>
      </c>
      <c r="B5081" s="93">
        <v>34844</v>
      </c>
      <c r="C5081" s="48">
        <v>52.968699999999998</v>
      </c>
      <c r="D5081" s="48">
        <v>53.218699999999998</v>
      </c>
      <c r="E5081" s="48">
        <v>52.718699999999998</v>
      </c>
      <c r="F5081" s="48">
        <v>53.171799</v>
      </c>
      <c r="G5081" s="49">
        <v>379900</v>
      </c>
      <c r="H5081" s="48">
        <v>37.036772999999997</v>
      </c>
      <c r="I5081" s="52">
        <f t="shared" si="573"/>
        <v>0.69654918013964506</v>
      </c>
      <c r="J5081" s="52">
        <f t="shared" ca="1" si="574"/>
        <v>1</v>
      </c>
      <c r="K5081" s="48">
        <f t="shared" si="569"/>
        <v>36.9</v>
      </c>
      <c r="L5081" s="48">
        <f t="shared" si="570"/>
        <v>37.07</v>
      </c>
      <c r="M5081" s="48">
        <f t="shared" si="571"/>
        <v>36.72</v>
      </c>
      <c r="N5081" s="48">
        <f t="shared" si="572"/>
        <v>37.04</v>
      </c>
      <c r="O5081" s="49">
        <f t="shared" ca="1" si="575"/>
        <v>379900</v>
      </c>
    </row>
    <row r="5082" spans="1:15" x14ac:dyDescent="0.25">
      <c r="A5082">
        <v>5067</v>
      </c>
      <c r="B5082" s="93">
        <v>34843</v>
      </c>
      <c r="C5082" s="48">
        <v>53.25</v>
      </c>
      <c r="D5082" s="48">
        <v>53.421799</v>
      </c>
      <c r="E5082" s="48">
        <v>52.796799</v>
      </c>
      <c r="F5082" s="48">
        <v>53.125</v>
      </c>
      <c r="G5082" s="49">
        <v>370800</v>
      </c>
      <c r="H5082" s="48">
        <v>37.004174999999996</v>
      </c>
      <c r="I5082" s="52">
        <f t="shared" si="573"/>
        <v>0.69654917647058812</v>
      </c>
      <c r="J5082" s="52">
        <f t="shared" ca="1" si="574"/>
        <v>1</v>
      </c>
      <c r="K5082" s="48">
        <f t="shared" si="569"/>
        <v>37.090000000000003</v>
      </c>
      <c r="L5082" s="48">
        <f t="shared" si="570"/>
        <v>37.21</v>
      </c>
      <c r="M5082" s="48">
        <f t="shared" si="571"/>
        <v>36.78</v>
      </c>
      <c r="N5082" s="48">
        <f t="shared" si="572"/>
        <v>37</v>
      </c>
      <c r="O5082" s="49">
        <f t="shared" ca="1" si="575"/>
        <v>370800</v>
      </c>
    </row>
    <row r="5083" spans="1:15" x14ac:dyDescent="0.25">
      <c r="A5083">
        <v>5068</v>
      </c>
      <c r="B5083" s="93">
        <v>34842</v>
      </c>
      <c r="C5083" s="48">
        <v>52.765597999999997</v>
      </c>
      <c r="D5083" s="48">
        <v>53.156199999999998</v>
      </c>
      <c r="E5083" s="48">
        <v>52.609299</v>
      </c>
      <c r="F5083" s="48">
        <v>53.156199999999998</v>
      </c>
      <c r="G5083" s="49">
        <v>136800</v>
      </c>
      <c r="H5083" s="48">
        <v>37.025908000000001</v>
      </c>
      <c r="I5083" s="52">
        <f t="shared" si="573"/>
        <v>0.69654918899394613</v>
      </c>
      <c r="J5083" s="52">
        <f t="shared" ca="1" si="574"/>
        <v>1</v>
      </c>
      <c r="K5083" s="48">
        <f t="shared" si="569"/>
        <v>36.75</v>
      </c>
      <c r="L5083" s="48">
        <f t="shared" si="570"/>
        <v>37.03</v>
      </c>
      <c r="M5083" s="48">
        <f t="shared" si="571"/>
        <v>36.64</v>
      </c>
      <c r="N5083" s="48">
        <f t="shared" si="572"/>
        <v>37.03</v>
      </c>
      <c r="O5083" s="49">
        <f t="shared" ca="1" si="575"/>
        <v>136800</v>
      </c>
    </row>
    <row r="5084" spans="1:15" x14ac:dyDescent="0.25">
      <c r="A5084">
        <v>5069</v>
      </c>
      <c r="B5084" s="93">
        <v>34841</v>
      </c>
      <c r="C5084" s="48">
        <v>52.265597999999997</v>
      </c>
      <c r="D5084" s="48">
        <v>52.75</v>
      </c>
      <c r="E5084" s="48">
        <v>52.234299</v>
      </c>
      <c r="F5084" s="48">
        <v>52.671799</v>
      </c>
      <c r="G5084" s="49">
        <v>216000</v>
      </c>
      <c r="H5084" s="48">
        <v>36.688498000000003</v>
      </c>
      <c r="I5084" s="52">
        <f t="shared" si="573"/>
        <v>0.69654917235691916</v>
      </c>
      <c r="J5084" s="52">
        <f t="shared" ca="1" si="574"/>
        <v>1</v>
      </c>
      <c r="K5084" s="48">
        <f t="shared" si="569"/>
        <v>36.409999999999997</v>
      </c>
      <c r="L5084" s="48">
        <f t="shared" si="570"/>
        <v>36.74</v>
      </c>
      <c r="M5084" s="48">
        <f t="shared" si="571"/>
        <v>36.380000000000003</v>
      </c>
      <c r="N5084" s="48">
        <f t="shared" si="572"/>
        <v>36.69</v>
      </c>
      <c r="O5084" s="49">
        <f t="shared" ca="1" si="575"/>
        <v>216000</v>
      </c>
    </row>
    <row r="5085" spans="1:15" x14ac:dyDescent="0.25">
      <c r="A5085">
        <v>5070</v>
      </c>
      <c r="B5085" s="93">
        <v>34838</v>
      </c>
      <c r="C5085" s="48">
        <v>51.984299</v>
      </c>
      <c r="D5085" s="48">
        <v>52.1875</v>
      </c>
      <c r="E5085" s="48">
        <v>51.906199999999998</v>
      </c>
      <c r="F5085" s="48">
        <v>52.093699999999998</v>
      </c>
      <c r="G5085" s="49">
        <v>363900</v>
      </c>
      <c r="H5085" s="48">
        <v>36.285823999999998</v>
      </c>
      <c r="I5085" s="52">
        <f t="shared" si="573"/>
        <v>0.69654917965128216</v>
      </c>
      <c r="J5085" s="52">
        <f t="shared" ca="1" si="574"/>
        <v>1</v>
      </c>
      <c r="K5085" s="48">
        <f t="shared" si="569"/>
        <v>36.21</v>
      </c>
      <c r="L5085" s="48">
        <f t="shared" si="570"/>
        <v>36.35</v>
      </c>
      <c r="M5085" s="48">
        <f t="shared" si="571"/>
        <v>36.159999999999997</v>
      </c>
      <c r="N5085" s="48">
        <f t="shared" si="572"/>
        <v>36.29</v>
      </c>
      <c r="O5085" s="49">
        <f t="shared" ca="1" si="575"/>
        <v>363900</v>
      </c>
    </row>
    <row r="5086" spans="1:15" x14ac:dyDescent="0.25">
      <c r="A5086">
        <v>5071</v>
      </c>
      <c r="B5086" s="93">
        <v>34837</v>
      </c>
      <c r="C5086" s="48">
        <v>52.734299</v>
      </c>
      <c r="D5086" s="48">
        <v>52.765597999999997</v>
      </c>
      <c r="E5086" s="48">
        <v>52.0625</v>
      </c>
      <c r="F5086" s="48">
        <v>52.0625</v>
      </c>
      <c r="G5086" s="49">
        <v>577800</v>
      </c>
      <c r="H5086" s="48">
        <v>36.264091999999998</v>
      </c>
      <c r="I5086" s="52">
        <f t="shared" si="573"/>
        <v>0.69654918607442973</v>
      </c>
      <c r="J5086" s="52">
        <f t="shared" ca="1" si="574"/>
        <v>1</v>
      </c>
      <c r="K5086" s="48">
        <f t="shared" si="569"/>
        <v>36.729999999999997</v>
      </c>
      <c r="L5086" s="48">
        <f t="shared" si="570"/>
        <v>36.75</v>
      </c>
      <c r="M5086" s="48">
        <f t="shared" si="571"/>
        <v>36.26</v>
      </c>
      <c r="N5086" s="48">
        <f t="shared" si="572"/>
        <v>36.26</v>
      </c>
      <c r="O5086" s="49">
        <f t="shared" ca="1" si="575"/>
        <v>577800</v>
      </c>
    </row>
    <row r="5087" spans="1:15" x14ac:dyDescent="0.25">
      <c r="A5087">
        <v>5072</v>
      </c>
      <c r="B5087" s="93">
        <v>34836</v>
      </c>
      <c r="C5087" s="48">
        <v>53.031199999999998</v>
      </c>
      <c r="D5087" s="48">
        <v>53.046799</v>
      </c>
      <c r="E5087" s="48">
        <v>52.781199999999998</v>
      </c>
      <c r="F5087" s="48">
        <v>52.828097999999997</v>
      </c>
      <c r="G5087" s="49">
        <v>189200</v>
      </c>
      <c r="H5087" s="48">
        <v>36.797367999999999</v>
      </c>
      <c r="I5087" s="52">
        <f t="shared" si="573"/>
        <v>0.69654917350989998</v>
      </c>
      <c r="J5087" s="52">
        <f t="shared" ca="1" si="574"/>
        <v>1</v>
      </c>
      <c r="K5087" s="48">
        <f t="shared" si="569"/>
        <v>36.94</v>
      </c>
      <c r="L5087" s="48">
        <f t="shared" si="570"/>
        <v>36.950000000000003</v>
      </c>
      <c r="M5087" s="48">
        <f t="shared" si="571"/>
        <v>36.76</v>
      </c>
      <c r="N5087" s="48">
        <f t="shared" si="572"/>
        <v>36.799999999999997</v>
      </c>
      <c r="O5087" s="49">
        <f t="shared" ca="1" si="575"/>
        <v>189200</v>
      </c>
    </row>
    <row r="5088" spans="1:15" x14ac:dyDescent="0.25">
      <c r="A5088">
        <v>5073</v>
      </c>
      <c r="B5088" s="93">
        <v>34835</v>
      </c>
      <c r="C5088" s="48">
        <v>52.984299</v>
      </c>
      <c r="D5088" s="48">
        <v>53.156199999999998</v>
      </c>
      <c r="E5088" s="48">
        <v>52.890597999999997</v>
      </c>
      <c r="F5088" s="48">
        <v>53.031199999999998</v>
      </c>
      <c r="G5088" s="49">
        <v>221600</v>
      </c>
      <c r="H5088" s="48">
        <v>36.938839000000002</v>
      </c>
      <c r="I5088" s="52">
        <f t="shared" si="573"/>
        <v>0.69654918236811547</v>
      </c>
      <c r="J5088" s="52">
        <f t="shared" ca="1" si="574"/>
        <v>1</v>
      </c>
      <c r="K5088" s="48">
        <f t="shared" si="569"/>
        <v>36.909999999999997</v>
      </c>
      <c r="L5088" s="48">
        <f t="shared" si="570"/>
        <v>37.03</v>
      </c>
      <c r="M5088" s="48">
        <f t="shared" si="571"/>
        <v>36.840000000000003</v>
      </c>
      <c r="N5088" s="48">
        <f t="shared" si="572"/>
        <v>36.94</v>
      </c>
      <c r="O5088" s="49">
        <f t="shared" ca="1" si="575"/>
        <v>221600</v>
      </c>
    </row>
    <row r="5089" spans="1:15" x14ac:dyDescent="0.25">
      <c r="A5089">
        <v>5074</v>
      </c>
      <c r="B5089" s="93">
        <v>34834</v>
      </c>
      <c r="C5089" s="48">
        <v>52.890597999999997</v>
      </c>
      <c r="D5089" s="48">
        <v>53</v>
      </c>
      <c r="E5089" s="48">
        <v>52.781199999999998</v>
      </c>
      <c r="F5089" s="48">
        <v>53</v>
      </c>
      <c r="G5089" s="49">
        <v>147200</v>
      </c>
      <c r="H5089" s="48">
        <v>36.917105999999997</v>
      </c>
      <c r="I5089" s="52">
        <f t="shared" si="573"/>
        <v>0.69654916981132065</v>
      </c>
      <c r="J5089" s="52">
        <f t="shared" ca="1" si="574"/>
        <v>1</v>
      </c>
      <c r="K5089" s="48">
        <f t="shared" si="569"/>
        <v>36.840000000000003</v>
      </c>
      <c r="L5089" s="48">
        <f t="shared" si="570"/>
        <v>36.92</v>
      </c>
      <c r="M5089" s="48">
        <f t="shared" si="571"/>
        <v>36.76</v>
      </c>
      <c r="N5089" s="48">
        <f t="shared" si="572"/>
        <v>36.92</v>
      </c>
      <c r="O5089" s="49">
        <f t="shared" ca="1" si="575"/>
        <v>147200</v>
      </c>
    </row>
    <row r="5090" spans="1:15" x14ac:dyDescent="0.25">
      <c r="A5090">
        <v>5075</v>
      </c>
      <c r="B5090" s="93">
        <v>34831</v>
      </c>
      <c r="C5090" s="48">
        <v>52.515597999999997</v>
      </c>
      <c r="D5090" s="48">
        <v>52.875</v>
      </c>
      <c r="E5090" s="48">
        <v>52.5</v>
      </c>
      <c r="F5090" s="48">
        <v>52.75</v>
      </c>
      <c r="G5090" s="49">
        <v>94600</v>
      </c>
      <c r="H5090" s="48">
        <v>36.742969000000002</v>
      </c>
      <c r="I5090" s="52">
        <f t="shared" si="573"/>
        <v>0.69654917535545025</v>
      </c>
      <c r="J5090" s="52">
        <f t="shared" ca="1" si="574"/>
        <v>1</v>
      </c>
      <c r="K5090" s="48">
        <f t="shared" si="569"/>
        <v>36.58</v>
      </c>
      <c r="L5090" s="48">
        <f t="shared" si="570"/>
        <v>36.83</v>
      </c>
      <c r="M5090" s="48">
        <f t="shared" si="571"/>
        <v>36.57</v>
      </c>
      <c r="N5090" s="48">
        <f t="shared" si="572"/>
        <v>36.74</v>
      </c>
      <c r="O5090" s="49">
        <f t="shared" ca="1" si="575"/>
        <v>94600</v>
      </c>
    </row>
    <row r="5091" spans="1:15" x14ac:dyDescent="0.25">
      <c r="A5091">
        <v>5076</v>
      </c>
      <c r="B5091" s="93">
        <v>34830</v>
      </c>
      <c r="C5091" s="48">
        <v>52.656199999999998</v>
      </c>
      <c r="D5091" s="48">
        <v>52.718699999999998</v>
      </c>
      <c r="E5091" s="48">
        <v>52.484299</v>
      </c>
      <c r="F5091" s="48">
        <v>52.718699999999998</v>
      </c>
      <c r="G5091" s="49">
        <v>351700</v>
      </c>
      <c r="H5091" s="48">
        <v>36.721167000000001</v>
      </c>
      <c r="I5091" s="52">
        <f t="shared" si="573"/>
        <v>0.69654917515037362</v>
      </c>
      <c r="J5091" s="52">
        <f t="shared" ca="1" si="574"/>
        <v>1</v>
      </c>
      <c r="K5091" s="48">
        <f t="shared" si="569"/>
        <v>36.68</v>
      </c>
      <c r="L5091" s="48">
        <f t="shared" si="570"/>
        <v>36.72</v>
      </c>
      <c r="M5091" s="48">
        <f t="shared" si="571"/>
        <v>36.56</v>
      </c>
      <c r="N5091" s="48">
        <f t="shared" si="572"/>
        <v>36.72</v>
      </c>
      <c r="O5091" s="49">
        <f t="shared" ca="1" si="575"/>
        <v>351700</v>
      </c>
    </row>
    <row r="5092" spans="1:15" x14ac:dyDescent="0.25">
      <c r="A5092">
        <v>5077</v>
      </c>
      <c r="B5092" s="93">
        <v>34829</v>
      </c>
      <c r="C5092" s="48">
        <v>52.656199999999998</v>
      </c>
      <c r="D5092" s="48">
        <v>52.671799</v>
      </c>
      <c r="E5092" s="48">
        <v>52.328097999999997</v>
      </c>
      <c r="F5092" s="48">
        <v>52.578097999999997</v>
      </c>
      <c r="G5092" s="49">
        <v>330300</v>
      </c>
      <c r="H5092" s="48">
        <v>36.623230999999997</v>
      </c>
      <c r="I5092" s="52">
        <f t="shared" si="573"/>
        <v>0.6965491790897419</v>
      </c>
      <c r="J5092" s="52">
        <f t="shared" ca="1" si="574"/>
        <v>1</v>
      </c>
      <c r="K5092" s="48">
        <f t="shared" si="569"/>
        <v>36.68</v>
      </c>
      <c r="L5092" s="48">
        <f t="shared" si="570"/>
        <v>36.69</v>
      </c>
      <c r="M5092" s="48">
        <f t="shared" si="571"/>
        <v>36.450000000000003</v>
      </c>
      <c r="N5092" s="48">
        <f t="shared" si="572"/>
        <v>36.619999999999997</v>
      </c>
      <c r="O5092" s="49">
        <f t="shared" ca="1" si="575"/>
        <v>330300</v>
      </c>
    </row>
    <row r="5093" spans="1:15" x14ac:dyDescent="0.25">
      <c r="A5093">
        <v>5078</v>
      </c>
      <c r="B5093" s="93">
        <v>34828</v>
      </c>
      <c r="C5093" s="48">
        <v>52.781199999999998</v>
      </c>
      <c r="D5093" s="48">
        <v>52.843699999999998</v>
      </c>
      <c r="E5093" s="48">
        <v>52.4375</v>
      </c>
      <c r="F5093" s="48">
        <v>52.515597999999997</v>
      </c>
      <c r="G5093" s="49">
        <v>180600</v>
      </c>
      <c r="H5093" s="48">
        <v>36.579697000000003</v>
      </c>
      <c r="I5093" s="52">
        <f t="shared" si="573"/>
        <v>0.69654918525349374</v>
      </c>
      <c r="J5093" s="52">
        <f t="shared" ca="1" si="574"/>
        <v>1</v>
      </c>
      <c r="K5093" s="48">
        <f t="shared" si="569"/>
        <v>36.76</v>
      </c>
      <c r="L5093" s="48">
        <f t="shared" si="570"/>
        <v>36.81</v>
      </c>
      <c r="M5093" s="48">
        <f t="shared" si="571"/>
        <v>36.53</v>
      </c>
      <c r="N5093" s="48">
        <f t="shared" si="572"/>
        <v>36.58</v>
      </c>
      <c r="O5093" s="49">
        <f t="shared" ca="1" si="575"/>
        <v>180600</v>
      </c>
    </row>
    <row r="5094" spans="1:15" x14ac:dyDescent="0.25">
      <c r="A5094">
        <v>5079</v>
      </c>
      <c r="B5094" s="93">
        <v>34827</v>
      </c>
      <c r="C5094" s="48">
        <v>52.140597999999997</v>
      </c>
      <c r="D5094" s="48">
        <v>52.734299</v>
      </c>
      <c r="E5094" s="48">
        <v>52.093699999999998</v>
      </c>
      <c r="F5094" s="48">
        <v>52.5625</v>
      </c>
      <c r="G5094" s="49">
        <v>183100</v>
      </c>
      <c r="H5094" s="48">
        <v>36.612366000000002</v>
      </c>
      <c r="I5094" s="52">
        <f t="shared" si="573"/>
        <v>0.69654917479191447</v>
      </c>
      <c r="J5094" s="52">
        <f t="shared" ca="1" si="574"/>
        <v>1</v>
      </c>
      <c r="K5094" s="48">
        <f t="shared" si="569"/>
        <v>36.32</v>
      </c>
      <c r="L5094" s="48">
        <f t="shared" si="570"/>
        <v>36.729999999999997</v>
      </c>
      <c r="M5094" s="48">
        <f t="shared" si="571"/>
        <v>36.29</v>
      </c>
      <c r="N5094" s="48">
        <f t="shared" si="572"/>
        <v>36.61</v>
      </c>
      <c r="O5094" s="49">
        <f t="shared" ca="1" si="575"/>
        <v>183100</v>
      </c>
    </row>
    <row r="5095" spans="1:15" x14ac:dyDescent="0.25">
      <c r="A5095">
        <v>5080</v>
      </c>
      <c r="B5095" s="93">
        <v>34824</v>
      </c>
      <c r="C5095" s="48">
        <v>52.468699999999998</v>
      </c>
      <c r="D5095" s="48">
        <v>52.468699999999998</v>
      </c>
      <c r="E5095" s="48">
        <v>52.078097999999997</v>
      </c>
      <c r="F5095" s="48">
        <v>52.1875</v>
      </c>
      <c r="G5095" s="49">
        <v>314900</v>
      </c>
      <c r="H5095" s="48">
        <v>36.35116</v>
      </c>
      <c r="I5095" s="52">
        <f t="shared" si="573"/>
        <v>0.69654917365269464</v>
      </c>
      <c r="J5095" s="52">
        <f t="shared" ca="1" si="574"/>
        <v>1</v>
      </c>
      <c r="K5095" s="48">
        <f t="shared" si="569"/>
        <v>36.549999999999997</v>
      </c>
      <c r="L5095" s="48">
        <f t="shared" si="570"/>
        <v>36.549999999999997</v>
      </c>
      <c r="M5095" s="48">
        <f t="shared" si="571"/>
        <v>36.270000000000003</v>
      </c>
      <c r="N5095" s="48">
        <f t="shared" si="572"/>
        <v>36.35</v>
      </c>
      <c r="O5095" s="49">
        <f t="shared" ca="1" si="575"/>
        <v>314900</v>
      </c>
    </row>
    <row r="5096" spans="1:15" x14ac:dyDescent="0.25">
      <c r="A5096">
        <v>5081</v>
      </c>
      <c r="B5096" s="93">
        <v>34823</v>
      </c>
      <c r="C5096" s="48">
        <v>52.343699999999998</v>
      </c>
      <c r="D5096" s="48">
        <v>52.6875</v>
      </c>
      <c r="E5096" s="48">
        <v>52.125</v>
      </c>
      <c r="F5096" s="48">
        <v>52.25</v>
      </c>
      <c r="G5096" s="49">
        <v>311400</v>
      </c>
      <c r="H5096" s="48">
        <v>36.394694999999999</v>
      </c>
      <c r="I5096" s="52">
        <f t="shared" si="573"/>
        <v>0.6965491866028708</v>
      </c>
      <c r="J5096" s="52">
        <f t="shared" ca="1" si="574"/>
        <v>1</v>
      </c>
      <c r="K5096" s="48">
        <f t="shared" si="569"/>
        <v>36.46</v>
      </c>
      <c r="L5096" s="48">
        <f t="shared" si="570"/>
        <v>36.700000000000003</v>
      </c>
      <c r="M5096" s="48">
        <f t="shared" si="571"/>
        <v>36.31</v>
      </c>
      <c r="N5096" s="48">
        <f t="shared" si="572"/>
        <v>36.39</v>
      </c>
      <c r="O5096" s="49">
        <f t="shared" ca="1" si="575"/>
        <v>311400</v>
      </c>
    </row>
    <row r="5097" spans="1:15" x14ac:dyDescent="0.25">
      <c r="A5097">
        <v>5082</v>
      </c>
      <c r="B5097" s="93">
        <v>34822</v>
      </c>
      <c r="C5097" s="48">
        <v>51.734299</v>
      </c>
      <c r="D5097" s="48">
        <v>52.281199999999998</v>
      </c>
      <c r="E5097" s="48">
        <v>51.734299</v>
      </c>
      <c r="F5097" s="48">
        <v>52.281199999999998</v>
      </c>
      <c r="G5097" s="49">
        <v>724700</v>
      </c>
      <c r="H5097" s="48">
        <v>36.416426999999999</v>
      </c>
      <c r="I5097" s="52">
        <f t="shared" si="573"/>
        <v>0.69654918020244372</v>
      </c>
      <c r="J5097" s="52">
        <f t="shared" ca="1" si="574"/>
        <v>1</v>
      </c>
      <c r="K5097" s="48">
        <f t="shared" si="569"/>
        <v>36.04</v>
      </c>
      <c r="L5097" s="48">
        <f t="shared" si="570"/>
        <v>36.42</v>
      </c>
      <c r="M5097" s="48">
        <f t="shared" si="571"/>
        <v>36.04</v>
      </c>
      <c r="N5097" s="48">
        <f t="shared" si="572"/>
        <v>36.42</v>
      </c>
      <c r="O5097" s="49">
        <f t="shared" ca="1" si="575"/>
        <v>724700</v>
      </c>
    </row>
    <row r="5098" spans="1:15" x14ac:dyDescent="0.25">
      <c r="A5098">
        <v>5083</v>
      </c>
      <c r="B5098" s="93">
        <v>34821</v>
      </c>
      <c r="C5098" s="48">
        <v>51.5</v>
      </c>
      <c r="D5098" s="48">
        <v>51.640597999999997</v>
      </c>
      <c r="E5098" s="48">
        <v>51.390597999999997</v>
      </c>
      <c r="F5098" s="48">
        <v>51.5625</v>
      </c>
      <c r="G5098" s="49">
        <v>228400</v>
      </c>
      <c r="H5098" s="48">
        <v>35.915816999999997</v>
      </c>
      <c r="I5098" s="52">
        <f t="shared" si="573"/>
        <v>0.69654917818181816</v>
      </c>
      <c r="J5098" s="52">
        <f t="shared" ca="1" si="574"/>
        <v>1</v>
      </c>
      <c r="K5098" s="48">
        <f t="shared" si="569"/>
        <v>35.869999999999997</v>
      </c>
      <c r="L5098" s="48">
        <f t="shared" si="570"/>
        <v>35.97</v>
      </c>
      <c r="M5098" s="48">
        <f t="shared" si="571"/>
        <v>35.799999999999997</v>
      </c>
      <c r="N5098" s="48">
        <f t="shared" si="572"/>
        <v>35.92</v>
      </c>
      <c r="O5098" s="49">
        <f t="shared" ca="1" si="575"/>
        <v>228400</v>
      </c>
    </row>
    <row r="5099" spans="1:15" x14ac:dyDescent="0.25">
      <c r="A5099">
        <v>5084</v>
      </c>
      <c r="B5099" s="93">
        <v>34820</v>
      </c>
      <c r="C5099" s="48">
        <v>51.546799</v>
      </c>
      <c r="D5099" s="48">
        <v>51.656199999999998</v>
      </c>
      <c r="E5099" s="48">
        <v>51.453097999999997</v>
      </c>
      <c r="F5099" s="48">
        <v>51.453097999999997</v>
      </c>
      <c r="G5099" s="49">
        <v>518700</v>
      </c>
      <c r="H5099" s="48">
        <v>35.839613</v>
      </c>
      <c r="I5099" s="52">
        <f t="shared" si="573"/>
        <v>0.69654917571727171</v>
      </c>
      <c r="J5099" s="52">
        <f t="shared" ca="1" si="574"/>
        <v>1</v>
      </c>
      <c r="K5099" s="48">
        <f t="shared" si="569"/>
        <v>35.9</v>
      </c>
      <c r="L5099" s="48">
        <f t="shared" si="570"/>
        <v>35.979999999999997</v>
      </c>
      <c r="M5099" s="48">
        <f t="shared" si="571"/>
        <v>35.840000000000003</v>
      </c>
      <c r="N5099" s="48">
        <f t="shared" si="572"/>
        <v>35.840000000000003</v>
      </c>
      <c r="O5099" s="49">
        <f t="shared" ca="1" si="575"/>
        <v>518700</v>
      </c>
    </row>
    <row r="5100" spans="1:15" x14ac:dyDescent="0.25">
      <c r="A5100">
        <v>5085</v>
      </c>
      <c r="B5100" s="93">
        <v>34817</v>
      </c>
      <c r="C5100" s="48">
        <v>51.5</v>
      </c>
      <c r="D5100" s="48">
        <v>51.671799</v>
      </c>
      <c r="E5100" s="48">
        <v>51.171799</v>
      </c>
      <c r="F5100" s="48">
        <v>51.593699999999998</v>
      </c>
      <c r="G5100" s="49">
        <v>130800</v>
      </c>
      <c r="H5100" s="48">
        <v>35.937550000000002</v>
      </c>
      <c r="I5100" s="52">
        <f t="shared" si="573"/>
        <v>0.69654919108340752</v>
      </c>
      <c r="J5100" s="52">
        <f t="shared" ca="1" si="574"/>
        <v>1</v>
      </c>
      <c r="K5100" s="48">
        <f t="shared" si="569"/>
        <v>35.869999999999997</v>
      </c>
      <c r="L5100" s="48">
        <f t="shared" si="570"/>
        <v>35.99</v>
      </c>
      <c r="M5100" s="48">
        <f t="shared" si="571"/>
        <v>35.64</v>
      </c>
      <c r="N5100" s="48">
        <f t="shared" si="572"/>
        <v>35.94</v>
      </c>
      <c r="O5100" s="49">
        <f t="shared" ca="1" si="575"/>
        <v>130800</v>
      </c>
    </row>
    <row r="5101" spans="1:15" x14ac:dyDescent="0.25">
      <c r="A5101">
        <v>5086</v>
      </c>
      <c r="B5101" s="93">
        <v>34816</v>
      </c>
      <c r="C5101" s="48">
        <v>51.3125</v>
      </c>
      <c r="D5101" s="48">
        <v>51.546799</v>
      </c>
      <c r="E5101" s="48">
        <v>51.281199999999998</v>
      </c>
      <c r="F5101" s="48">
        <v>51.515597999999997</v>
      </c>
      <c r="G5101" s="49">
        <v>502200</v>
      </c>
      <c r="H5101" s="48">
        <v>35.883147999999998</v>
      </c>
      <c r="I5101" s="52">
        <f t="shared" si="573"/>
        <v>0.69654918884955974</v>
      </c>
      <c r="J5101" s="52">
        <f t="shared" ca="1" si="574"/>
        <v>1</v>
      </c>
      <c r="K5101" s="48">
        <f t="shared" si="569"/>
        <v>35.74</v>
      </c>
      <c r="L5101" s="48">
        <f t="shared" si="570"/>
        <v>35.9</v>
      </c>
      <c r="M5101" s="48">
        <f t="shared" si="571"/>
        <v>35.72</v>
      </c>
      <c r="N5101" s="48">
        <f t="shared" si="572"/>
        <v>35.880000000000003</v>
      </c>
      <c r="O5101" s="49">
        <f t="shared" ca="1" si="575"/>
        <v>502200</v>
      </c>
    </row>
    <row r="5102" spans="1:15" x14ac:dyDescent="0.25">
      <c r="A5102">
        <v>5087</v>
      </c>
      <c r="B5102" s="93">
        <v>34815</v>
      </c>
      <c r="C5102" s="48">
        <v>51.25</v>
      </c>
      <c r="D5102" s="48">
        <v>51.421799</v>
      </c>
      <c r="E5102" s="48">
        <v>51.125</v>
      </c>
      <c r="F5102" s="48">
        <v>51.390597999999997</v>
      </c>
      <c r="G5102" s="49">
        <v>204400</v>
      </c>
      <c r="H5102" s="48">
        <v>35.796078999999999</v>
      </c>
      <c r="I5102" s="52">
        <f t="shared" si="573"/>
        <v>0.69654918201185367</v>
      </c>
      <c r="J5102" s="52">
        <f t="shared" ca="1" si="574"/>
        <v>1</v>
      </c>
      <c r="K5102" s="48">
        <f t="shared" si="569"/>
        <v>35.700000000000003</v>
      </c>
      <c r="L5102" s="48">
        <f t="shared" si="570"/>
        <v>35.82</v>
      </c>
      <c r="M5102" s="48">
        <f t="shared" si="571"/>
        <v>35.61</v>
      </c>
      <c r="N5102" s="48">
        <f t="shared" si="572"/>
        <v>35.799999999999997</v>
      </c>
      <c r="O5102" s="49">
        <f t="shared" ca="1" si="575"/>
        <v>204400</v>
      </c>
    </row>
    <row r="5103" spans="1:15" x14ac:dyDescent="0.25">
      <c r="A5103">
        <v>5088</v>
      </c>
      <c r="B5103" s="93">
        <v>34814</v>
      </c>
      <c r="C5103" s="48">
        <v>51.406199999999998</v>
      </c>
      <c r="D5103" s="48">
        <v>51.484299</v>
      </c>
      <c r="E5103" s="48">
        <v>51.3125</v>
      </c>
      <c r="F5103" s="48">
        <v>51.343699999999998</v>
      </c>
      <c r="G5103" s="49">
        <v>293200</v>
      </c>
      <c r="H5103" s="48">
        <v>35.763412000000002</v>
      </c>
      <c r="I5103" s="52">
        <f t="shared" si="573"/>
        <v>0.696549177406381</v>
      </c>
      <c r="J5103" s="52">
        <f t="shared" ca="1" si="574"/>
        <v>1</v>
      </c>
      <c r="K5103" s="48">
        <f t="shared" si="569"/>
        <v>35.81</v>
      </c>
      <c r="L5103" s="48">
        <f t="shared" si="570"/>
        <v>35.86</v>
      </c>
      <c r="M5103" s="48">
        <f t="shared" si="571"/>
        <v>35.74</v>
      </c>
      <c r="N5103" s="48">
        <f t="shared" si="572"/>
        <v>35.76</v>
      </c>
      <c r="O5103" s="49">
        <f t="shared" ca="1" si="575"/>
        <v>293200</v>
      </c>
    </row>
    <row r="5104" spans="1:15" x14ac:dyDescent="0.25">
      <c r="A5104">
        <v>5089</v>
      </c>
      <c r="B5104" s="93">
        <v>34813</v>
      </c>
      <c r="C5104" s="48">
        <v>50.859299</v>
      </c>
      <c r="D5104" s="48">
        <v>51.484299</v>
      </c>
      <c r="E5104" s="48">
        <v>50.859299</v>
      </c>
      <c r="F5104" s="48">
        <v>51.484299</v>
      </c>
      <c r="G5104" s="49">
        <v>169000</v>
      </c>
      <c r="H5104" s="48">
        <v>35.861345999999998</v>
      </c>
      <c r="I5104" s="52">
        <f t="shared" si="573"/>
        <v>0.69654917511841807</v>
      </c>
      <c r="J5104" s="52">
        <f t="shared" ca="1" si="574"/>
        <v>1</v>
      </c>
      <c r="K5104" s="48">
        <f t="shared" si="569"/>
        <v>35.43</v>
      </c>
      <c r="L5104" s="48">
        <f t="shared" si="570"/>
        <v>35.86</v>
      </c>
      <c r="M5104" s="48">
        <f t="shared" si="571"/>
        <v>35.43</v>
      </c>
      <c r="N5104" s="48">
        <f t="shared" si="572"/>
        <v>35.86</v>
      </c>
      <c r="O5104" s="49">
        <f t="shared" ca="1" si="575"/>
        <v>169000</v>
      </c>
    </row>
    <row r="5105" spans="1:15" x14ac:dyDescent="0.25">
      <c r="A5105">
        <v>5090</v>
      </c>
      <c r="B5105" s="93">
        <v>34810</v>
      </c>
      <c r="C5105" s="48">
        <v>50.656199999999998</v>
      </c>
      <c r="D5105" s="48">
        <v>50.906199999999998</v>
      </c>
      <c r="E5105" s="48">
        <v>50.656199999999998</v>
      </c>
      <c r="F5105" s="48">
        <v>50.890597999999997</v>
      </c>
      <c r="G5105" s="49">
        <v>145000</v>
      </c>
      <c r="H5105" s="48">
        <v>35.447803999999998</v>
      </c>
      <c r="I5105" s="52">
        <f t="shared" si="573"/>
        <v>0.69654917397512206</v>
      </c>
      <c r="J5105" s="52">
        <f t="shared" ca="1" si="574"/>
        <v>1</v>
      </c>
      <c r="K5105" s="48">
        <f t="shared" si="569"/>
        <v>35.28</v>
      </c>
      <c r="L5105" s="48">
        <f t="shared" si="570"/>
        <v>35.46</v>
      </c>
      <c r="M5105" s="48">
        <f t="shared" si="571"/>
        <v>35.28</v>
      </c>
      <c r="N5105" s="48">
        <f t="shared" si="572"/>
        <v>35.450000000000003</v>
      </c>
      <c r="O5105" s="49">
        <f t="shared" ca="1" si="575"/>
        <v>145000</v>
      </c>
    </row>
    <row r="5106" spans="1:15" x14ac:dyDescent="0.25">
      <c r="A5106">
        <v>5091</v>
      </c>
      <c r="B5106" s="93">
        <v>34809</v>
      </c>
      <c r="C5106" s="48">
        <v>50.703097999999997</v>
      </c>
      <c r="D5106" s="48">
        <v>50.781199999999998</v>
      </c>
      <c r="E5106" s="48">
        <v>50.4375</v>
      </c>
      <c r="F5106" s="48">
        <v>50.640597999999997</v>
      </c>
      <c r="G5106" s="49">
        <v>207900</v>
      </c>
      <c r="H5106" s="48">
        <v>35.273667000000003</v>
      </c>
      <c r="I5106" s="52">
        <f t="shared" si="573"/>
        <v>0.69654917977074449</v>
      </c>
      <c r="J5106" s="52">
        <f t="shared" ca="1" si="574"/>
        <v>1</v>
      </c>
      <c r="K5106" s="48">
        <f t="shared" si="569"/>
        <v>35.32</v>
      </c>
      <c r="L5106" s="48">
        <f t="shared" si="570"/>
        <v>35.369999999999997</v>
      </c>
      <c r="M5106" s="48">
        <f t="shared" si="571"/>
        <v>35.130000000000003</v>
      </c>
      <c r="N5106" s="48">
        <f t="shared" si="572"/>
        <v>35.270000000000003</v>
      </c>
      <c r="O5106" s="49">
        <f t="shared" ca="1" si="575"/>
        <v>207900</v>
      </c>
    </row>
    <row r="5107" spans="1:15" x14ac:dyDescent="0.25">
      <c r="A5107">
        <v>5092</v>
      </c>
      <c r="B5107" s="93">
        <v>34808</v>
      </c>
      <c r="C5107" s="48">
        <v>50.609299</v>
      </c>
      <c r="D5107" s="48">
        <v>50.718699999999998</v>
      </c>
      <c r="E5107" s="48">
        <v>50.296799</v>
      </c>
      <c r="F5107" s="48">
        <v>50.5625</v>
      </c>
      <c r="G5107" s="49">
        <v>223000</v>
      </c>
      <c r="H5107" s="48">
        <v>35.219268</v>
      </c>
      <c r="I5107" s="52">
        <f t="shared" si="573"/>
        <v>0.69654918170580959</v>
      </c>
      <c r="J5107" s="52">
        <f t="shared" ca="1" si="574"/>
        <v>1</v>
      </c>
      <c r="K5107" s="48">
        <f t="shared" si="569"/>
        <v>35.25</v>
      </c>
      <c r="L5107" s="48">
        <f t="shared" si="570"/>
        <v>35.33</v>
      </c>
      <c r="M5107" s="48">
        <f t="shared" si="571"/>
        <v>35.03</v>
      </c>
      <c r="N5107" s="48">
        <f t="shared" si="572"/>
        <v>35.22</v>
      </c>
      <c r="O5107" s="49">
        <f t="shared" ca="1" si="575"/>
        <v>223000</v>
      </c>
    </row>
    <row r="5108" spans="1:15" x14ac:dyDescent="0.25">
      <c r="A5108">
        <v>5093</v>
      </c>
      <c r="B5108" s="93">
        <v>34807</v>
      </c>
      <c r="C5108" s="48">
        <v>50.828097999999997</v>
      </c>
      <c r="D5108" s="48">
        <v>50.828097999999997</v>
      </c>
      <c r="E5108" s="48">
        <v>50.484299</v>
      </c>
      <c r="F5108" s="48">
        <v>50.609299</v>
      </c>
      <c r="G5108" s="49">
        <v>329500</v>
      </c>
      <c r="H5108" s="48">
        <v>35.251865000000002</v>
      </c>
      <c r="I5108" s="52">
        <f t="shared" si="573"/>
        <v>0.69654916579658621</v>
      </c>
      <c r="J5108" s="52">
        <f t="shared" ca="1" si="574"/>
        <v>1</v>
      </c>
      <c r="K5108" s="48">
        <f t="shared" si="569"/>
        <v>35.4</v>
      </c>
      <c r="L5108" s="48">
        <f t="shared" si="570"/>
        <v>35.4</v>
      </c>
      <c r="M5108" s="48">
        <f t="shared" si="571"/>
        <v>35.159999999999997</v>
      </c>
      <c r="N5108" s="48">
        <f t="shared" si="572"/>
        <v>35.25</v>
      </c>
      <c r="O5108" s="49">
        <f t="shared" ca="1" si="575"/>
        <v>329500</v>
      </c>
    </row>
    <row r="5109" spans="1:15" x14ac:dyDescent="0.25">
      <c r="A5109">
        <v>5094</v>
      </c>
      <c r="B5109" s="93">
        <v>34806</v>
      </c>
      <c r="C5109" s="48">
        <v>51.265597999999997</v>
      </c>
      <c r="D5109" s="48">
        <v>51.3125</v>
      </c>
      <c r="E5109" s="48">
        <v>50.625</v>
      </c>
      <c r="F5109" s="48">
        <v>50.781199999999998</v>
      </c>
      <c r="G5109" s="49">
        <v>178900</v>
      </c>
      <c r="H5109" s="48">
        <v>35.371603</v>
      </c>
      <c r="I5109" s="52">
        <f t="shared" si="573"/>
        <v>0.69654917567918839</v>
      </c>
      <c r="J5109" s="52">
        <f t="shared" ca="1" si="574"/>
        <v>1</v>
      </c>
      <c r="K5109" s="48">
        <f t="shared" si="569"/>
        <v>35.71</v>
      </c>
      <c r="L5109" s="48">
        <f t="shared" si="570"/>
        <v>35.74</v>
      </c>
      <c r="M5109" s="48">
        <f t="shared" si="571"/>
        <v>35.26</v>
      </c>
      <c r="N5109" s="48">
        <f t="shared" si="572"/>
        <v>35.369999999999997</v>
      </c>
      <c r="O5109" s="49">
        <f t="shared" ca="1" si="575"/>
        <v>178900</v>
      </c>
    </row>
    <row r="5110" spans="1:15" x14ac:dyDescent="0.25">
      <c r="A5110">
        <v>5095</v>
      </c>
      <c r="B5110" s="93">
        <v>34802</v>
      </c>
      <c r="C5110" s="48">
        <v>50.890597999999997</v>
      </c>
      <c r="D5110" s="48">
        <v>51.093699999999998</v>
      </c>
      <c r="E5110" s="48">
        <v>50.859299</v>
      </c>
      <c r="F5110" s="48">
        <v>51.078097999999997</v>
      </c>
      <c r="G5110" s="49">
        <v>243400</v>
      </c>
      <c r="H5110" s="48">
        <v>35.578406999999999</v>
      </c>
      <c r="I5110" s="52">
        <f t="shared" si="573"/>
        <v>0.69654917456010212</v>
      </c>
      <c r="J5110" s="52">
        <f t="shared" ca="1" si="574"/>
        <v>1</v>
      </c>
      <c r="K5110" s="48">
        <f t="shared" si="569"/>
        <v>35.450000000000003</v>
      </c>
      <c r="L5110" s="48">
        <f t="shared" si="570"/>
        <v>35.590000000000003</v>
      </c>
      <c r="M5110" s="48">
        <f t="shared" si="571"/>
        <v>35.43</v>
      </c>
      <c r="N5110" s="48">
        <f t="shared" si="572"/>
        <v>35.58</v>
      </c>
      <c r="O5110" s="49">
        <f t="shared" ca="1" si="575"/>
        <v>243400</v>
      </c>
    </row>
    <row r="5111" spans="1:15" x14ac:dyDescent="0.25">
      <c r="A5111">
        <v>5096</v>
      </c>
      <c r="B5111" s="93">
        <v>34801</v>
      </c>
      <c r="C5111" s="48">
        <v>50.703097999999997</v>
      </c>
      <c r="D5111" s="48">
        <v>50.796799</v>
      </c>
      <c r="E5111" s="48">
        <v>50.609299</v>
      </c>
      <c r="F5111" s="48">
        <v>50.796799</v>
      </c>
      <c r="G5111" s="49">
        <v>150900</v>
      </c>
      <c r="H5111" s="48">
        <v>35.382468000000003</v>
      </c>
      <c r="I5111" s="52">
        <f t="shared" si="573"/>
        <v>0.69654916641499409</v>
      </c>
      <c r="J5111" s="52">
        <f t="shared" ca="1" si="574"/>
        <v>1</v>
      </c>
      <c r="K5111" s="48">
        <f t="shared" si="569"/>
        <v>35.32</v>
      </c>
      <c r="L5111" s="48">
        <f t="shared" si="570"/>
        <v>35.380000000000003</v>
      </c>
      <c r="M5111" s="48">
        <f t="shared" si="571"/>
        <v>35.25</v>
      </c>
      <c r="N5111" s="48">
        <f t="shared" si="572"/>
        <v>35.380000000000003</v>
      </c>
      <c r="O5111" s="49">
        <f t="shared" ca="1" si="575"/>
        <v>150900</v>
      </c>
    </row>
    <row r="5112" spans="1:15" x14ac:dyDescent="0.25">
      <c r="A5112">
        <v>5097</v>
      </c>
      <c r="B5112" s="93">
        <v>34800</v>
      </c>
      <c r="C5112" s="48">
        <v>50.921799</v>
      </c>
      <c r="D5112" s="48">
        <v>50.9375</v>
      </c>
      <c r="E5112" s="48">
        <v>50.593699999999998</v>
      </c>
      <c r="F5112" s="48">
        <v>50.625</v>
      </c>
      <c r="G5112" s="49">
        <v>250300</v>
      </c>
      <c r="H5112" s="48">
        <v>35.262802000000001</v>
      </c>
      <c r="I5112" s="52">
        <f t="shared" si="573"/>
        <v>0.69654917530864202</v>
      </c>
      <c r="J5112" s="52">
        <f t="shared" ca="1" si="574"/>
        <v>1</v>
      </c>
      <c r="K5112" s="48">
        <f t="shared" si="569"/>
        <v>35.47</v>
      </c>
      <c r="L5112" s="48">
        <f t="shared" si="570"/>
        <v>35.479999999999997</v>
      </c>
      <c r="M5112" s="48">
        <f t="shared" si="571"/>
        <v>35.24</v>
      </c>
      <c r="N5112" s="48">
        <f t="shared" si="572"/>
        <v>35.26</v>
      </c>
      <c r="O5112" s="49">
        <f t="shared" ca="1" si="575"/>
        <v>250300</v>
      </c>
    </row>
    <row r="5113" spans="1:15" x14ac:dyDescent="0.25">
      <c r="A5113">
        <v>5098</v>
      </c>
      <c r="B5113" s="93">
        <v>34799</v>
      </c>
      <c r="C5113" s="48">
        <v>50.625</v>
      </c>
      <c r="D5113" s="48">
        <v>50.796799</v>
      </c>
      <c r="E5113" s="48">
        <v>50.593699999999998</v>
      </c>
      <c r="F5113" s="48">
        <v>50.796799</v>
      </c>
      <c r="G5113" s="49">
        <v>285400</v>
      </c>
      <c r="H5113" s="48">
        <v>35.382468000000003</v>
      </c>
      <c r="I5113" s="52">
        <f t="shared" si="573"/>
        <v>0.69654916641499409</v>
      </c>
      <c r="J5113" s="52">
        <f t="shared" ca="1" si="574"/>
        <v>1</v>
      </c>
      <c r="K5113" s="48">
        <f t="shared" si="569"/>
        <v>35.26</v>
      </c>
      <c r="L5113" s="48">
        <f t="shared" si="570"/>
        <v>35.380000000000003</v>
      </c>
      <c r="M5113" s="48">
        <f t="shared" si="571"/>
        <v>35.24</v>
      </c>
      <c r="N5113" s="48">
        <f t="shared" si="572"/>
        <v>35.380000000000003</v>
      </c>
      <c r="O5113" s="49">
        <f t="shared" ca="1" si="575"/>
        <v>285400</v>
      </c>
    </row>
    <row r="5114" spans="1:15" x14ac:dyDescent="0.25">
      <c r="A5114">
        <v>5099</v>
      </c>
      <c r="B5114" s="93">
        <v>34796</v>
      </c>
      <c r="C5114" s="48">
        <v>50.859299</v>
      </c>
      <c r="D5114" s="48">
        <v>50.859299</v>
      </c>
      <c r="E5114" s="48">
        <v>50.468699999999998</v>
      </c>
      <c r="F5114" s="48">
        <v>50.703097999999997</v>
      </c>
      <c r="G5114" s="49">
        <v>361400</v>
      </c>
      <c r="H5114" s="48">
        <v>35.317200999999997</v>
      </c>
      <c r="I5114" s="52">
        <f t="shared" si="573"/>
        <v>0.69654917338581557</v>
      </c>
      <c r="J5114" s="52">
        <f t="shared" ca="1" si="574"/>
        <v>1</v>
      </c>
      <c r="K5114" s="48">
        <f t="shared" si="569"/>
        <v>35.43</v>
      </c>
      <c r="L5114" s="48">
        <f t="shared" si="570"/>
        <v>35.43</v>
      </c>
      <c r="M5114" s="48">
        <f t="shared" si="571"/>
        <v>35.15</v>
      </c>
      <c r="N5114" s="48">
        <f t="shared" si="572"/>
        <v>35.32</v>
      </c>
      <c r="O5114" s="49">
        <f t="shared" ca="1" si="575"/>
        <v>361400</v>
      </c>
    </row>
    <row r="5115" spans="1:15" x14ac:dyDescent="0.25">
      <c r="A5115">
        <v>5100</v>
      </c>
      <c r="B5115" s="93">
        <v>34795</v>
      </c>
      <c r="C5115" s="48">
        <v>50.6875</v>
      </c>
      <c r="D5115" s="48">
        <v>50.796799</v>
      </c>
      <c r="E5115" s="48">
        <v>50.593699999999998</v>
      </c>
      <c r="F5115" s="48">
        <v>50.75</v>
      </c>
      <c r="G5115" s="49">
        <v>352500</v>
      </c>
      <c r="H5115" s="48">
        <v>35.349871</v>
      </c>
      <c r="I5115" s="52">
        <f t="shared" si="573"/>
        <v>0.69654918226600981</v>
      </c>
      <c r="J5115" s="52">
        <f t="shared" ca="1" si="574"/>
        <v>1</v>
      </c>
      <c r="K5115" s="48">
        <f t="shared" si="569"/>
        <v>35.31</v>
      </c>
      <c r="L5115" s="48">
        <f t="shared" si="570"/>
        <v>35.380000000000003</v>
      </c>
      <c r="M5115" s="48">
        <f t="shared" si="571"/>
        <v>35.24</v>
      </c>
      <c r="N5115" s="48">
        <f t="shared" si="572"/>
        <v>35.35</v>
      </c>
      <c r="O5115" s="49">
        <f t="shared" ca="1" si="575"/>
        <v>352500</v>
      </c>
    </row>
    <row r="5116" spans="1:15" x14ac:dyDescent="0.25">
      <c r="A5116">
        <v>5101</v>
      </c>
      <c r="B5116" s="93">
        <v>34794</v>
      </c>
      <c r="C5116" s="48">
        <v>50.453097999999997</v>
      </c>
      <c r="D5116" s="48">
        <v>50.609299</v>
      </c>
      <c r="E5116" s="48">
        <v>50.421799</v>
      </c>
      <c r="F5116" s="48">
        <v>50.5625</v>
      </c>
      <c r="G5116" s="49">
        <v>107200</v>
      </c>
      <c r="H5116" s="48">
        <v>35.219268</v>
      </c>
      <c r="I5116" s="52">
        <f t="shared" si="573"/>
        <v>0.69654918170580959</v>
      </c>
      <c r="J5116" s="52">
        <f t="shared" ca="1" si="574"/>
        <v>1</v>
      </c>
      <c r="K5116" s="48">
        <f t="shared" si="569"/>
        <v>35.14</v>
      </c>
      <c r="L5116" s="48">
        <f t="shared" si="570"/>
        <v>35.25</v>
      </c>
      <c r="M5116" s="48">
        <f t="shared" si="571"/>
        <v>35.119999999999997</v>
      </c>
      <c r="N5116" s="48">
        <f t="shared" si="572"/>
        <v>35.22</v>
      </c>
      <c r="O5116" s="49">
        <f t="shared" ca="1" si="575"/>
        <v>107200</v>
      </c>
    </row>
    <row r="5117" spans="1:15" x14ac:dyDescent="0.25">
      <c r="A5117">
        <v>5102</v>
      </c>
      <c r="B5117" s="93">
        <v>34793</v>
      </c>
      <c r="C5117" s="48">
        <v>50.25</v>
      </c>
      <c r="D5117" s="48">
        <v>50.5625</v>
      </c>
      <c r="E5117" s="48">
        <v>50.25</v>
      </c>
      <c r="F5117" s="48">
        <v>50.5625</v>
      </c>
      <c r="G5117" s="49">
        <v>66900</v>
      </c>
      <c r="H5117" s="48">
        <v>35.219268</v>
      </c>
      <c r="I5117" s="52">
        <f t="shared" si="573"/>
        <v>0.69654918170580959</v>
      </c>
      <c r="J5117" s="52">
        <f t="shared" ca="1" si="574"/>
        <v>1</v>
      </c>
      <c r="K5117" s="48">
        <f t="shared" si="569"/>
        <v>35</v>
      </c>
      <c r="L5117" s="48">
        <f t="shared" si="570"/>
        <v>35.22</v>
      </c>
      <c r="M5117" s="48">
        <f t="shared" si="571"/>
        <v>35</v>
      </c>
      <c r="N5117" s="48">
        <f t="shared" si="572"/>
        <v>35.22</v>
      </c>
      <c r="O5117" s="49">
        <f t="shared" ca="1" si="575"/>
        <v>66900</v>
      </c>
    </row>
    <row r="5118" spans="1:15" x14ac:dyDescent="0.25">
      <c r="A5118">
        <v>5103</v>
      </c>
      <c r="B5118" s="93">
        <v>34792</v>
      </c>
      <c r="C5118" s="48">
        <v>50.093699999999998</v>
      </c>
      <c r="D5118" s="48">
        <v>50.234299</v>
      </c>
      <c r="E5118" s="48">
        <v>50.0625</v>
      </c>
      <c r="F5118" s="48">
        <v>50.234299</v>
      </c>
      <c r="G5118" s="49">
        <v>193300</v>
      </c>
      <c r="H5118" s="48">
        <v>34.990659000000001</v>
      </c>
      <c r="I5118" s="52">
        <f t="shared" si="573"/>
        <v>0.69654916454592108</v>
      </c>
      <c r="J5118" s="52">
        <f t="shared" ca="1" si="574"/>
        <v>1</v>
      </c>
      <c r="K5118" s="48">
        <f t="shared" si="569"/>
        <v>34.89</v>
      </c>
      <c r="L5118" s="48">
        <f t="shared" si="570"/>
        <v>34.99</v>
      </c>
      <c r="M5118" s="48">
        <f t="shared" si="571"/>
        <v>34.869999999999997</v>
      </c>
      <c r="N5118" s="48">
        <f t="shared" si="572"/>
        <v>34.99</v>
      </c>
      <c r="O5118" s="49">
        <f t="shared" ca="1" si="575"/>
        <v>193300</v>
      </c>
    </row>
    <row r="5119" spans="1:15" x14ac:dyDescent="0.25">
      <c r="A5119">
        <v>5104</v>
      </c>
      <c r="B5119" s="93">
        <v>34789</v>
      </c>
      <c r="C5119" s="48">
        <v>49.921799</v>
      </c>
      <c r="D5119" s="48">
        <v>50.171799</v>
      </c>
      <c r="E5119" s="48">
        <v>49.546799</v>
      </c>
      <c r="F5119" s="48">
        <v>50.109299</v>
      </c>
      <c r="G5119" s="49">
        <v>541300</v>
      </c>
      <c r="H5119" s="48">
        <v>34.903590999999999</v>
      </c>
      <c r="I5119" s="52">
        <f t="shared" si="573"/>
        <v>0.69654917742912348</v>
      </c>
      <c r="J5119" s="52">
        <f t="shared" ca="1" si="574"/>
        <v>1</v>
      </c>
      <c r="K5119" s="48">
        <f t="shared" si="569"/>
        <v>34.770000000000003</v>
      </c>
      <c r="L5119" s="48">
        <f t="shared" si="570"/>
        <v>34.950000000000003</v>
      </c>
      <c r="M5119" s="48">
        <f t="shared" si="571"/>
        <v>34.51</v>
      </c>
      <c r="N5119" s="48">
        <f t="shared" si="572"/>
        <v>34.9</v>
      </c>
      <c r="O5119" s="49">
        <f t="shared" ca="1" si="575"/>
        <v>541300</v>
      </c>
    </row>
    <row r="5120" spans="1:15" x14ac:dyDescent="0.25">
      <c r="A5120">
        <v>5105</v>
      </c>
      <c r="B5120" s="93">
        <v>34788</v>
      </c>
      <c r="C5120" s="48">
        <v>50.515597999999997</v>
      </c>
      <c r="D5120" s="48">
        <v>50.515597999999997</v>
      </c>
      <c r="E5120" s="48">
        <v>50.109299</v>
      </c>
      <c r="F5120" s="48">
        <v>50.3125</v>
      </c>
      <c r="G5120" s="49">
        <v>298400</v>
      </c>
      <c r="H5120" s="48">
        <v>35.04513</v>
      </c>
      <c r="I5120" s="52">
        <f t="shared" si="573"/>
        <v>0.69654916770186337</v>
      </c>
      <c r="J5120" s="52">
        <f t="shared" ca="1" si="574"/>
        <v>1</v>
      </c>
      <c r="K5120" s="48">
        <f t="shared" si="569"/>
        <v>35.19</v>
      </c>
      <c r="L5120" s="48">
        <f t="shared" si="570"/>
        <v>35.19</v>
      </c>
      <c r="M5120" s="48">
        <f t="shared" si="571"/>
        <v>34.9</v>
      </c>
      <c r="N5120" s="48">
        <f t="shared" si="572"/>
        <v>35.049999999999997</v>
      </c>
      <c r="O5120" s="49">
        <f t="shared" ca="1" si="575"/>
        <v>298400</v>
      </c>
    </row>
    <row r="5121" spans="1:15" x14ac:dyDescent="0.25">
      <c r="A5121">
        <v>5106</v>
      </c>
      <c r="B5121" s="93">
        <v>34787</v>
      </c>
      <c r="C5121" s="48">
        <v>50.375</v>
      </c>
      <c r="D5121" s="48">
        <v>50.890597999999997</v>
      </c>
      <c r="E5121" s="48">
        <v>50.125</v>
      </c>
      <c r="F5121" s="48">
        <v>50.406199999999998</v>
      </c>
      <c r="G5121" s="49">
        <v>246100</v>
      </c>
      <c r="H5121" s="48">
        <v>35.110396999999999</v>
      </c>
      <c r="I5121" s="52">
        <f t="shared" si="573"/>
        <v>0.69654917450631071</v>
      </c>
      <c r="J5121" s="52">
        <f t="shared" ca="1" si="574"/>
        <v>1</v>
      </c>
      <c r="K5121" s="48">
        <f t="shared" si="569"/>
        <v>35.090000000000003</v>
      </c>
      <c r="L5121" s="48">
        <f t="shared" si="570"/>
        <v>35.450000000000003</v>
      </c>
      <c r="M5121" s="48">
        <f t="shared" si="571"/>
        <v>34.909999999999997</v>
      </c>
      <c r="N5121" s="48">
        <f t="shared" si="572"/>
        <v>35.11</v>
      </c>
      <c r="O5121" s="49">
        <f t="shared" ca="1" si="575"/>
        <v>246100</v>
      </c>
    </row>
    <row r="5122" spans="1:15" x14ac:dyDescent="0.25">
      <c r="A5122">
        <v>5107</v>
      </c>
      <c r="B5122" s="93">
        <v>34786</v>
      </c>
      <c r="C5122" s="48">
        <v>50.296799</v>
      </c>
      <c r="D5122" s="48">
        <v>50.421799</v>
      </c>
      <c r="E5122" s="48">
        <v>50.234299</v>
      </c>
      <c r="F5122" s="48">
        <v>50.421799</v>
      </c>
      <c r="G5122" s="49">
        <v>121900</v>
      </c>
      <c r="H5122" s="48">
        <v>35.121262000000002</v>
      </c>
      <c r="I5122" s="52">
        <f t="shared" si="573"/>
        <v>0.69654916517357901</v>
      </c>
      <c r="J5122" s="52">
        <f t="shared" ca="1" si="574"/>
        <v>1</v>
      </c>
      <c r="K5122" s="48">
        <f t="shared" si="569"/>
        <v>35.03</v>
      </c>
      <c r="L5122" s="48">
        <f t="shared" si="570"/>
        <v>35.119999999999997</v>
      </c>
      <c r="M5122" s="48">
        <f t="shared" si="571"/>
        <v>34.99</v>
      </c>
      <c r="N5122" s="48">
        <f t="shared" si="572"/>
        <v>35.119999999999997</v>
      </c>
      <c r="O5122" s="49">
        <f t="shared" ca="1" si="575"/>
        <v>121900</v>
      </c>
    </row>
    <row r="5123" spans="1:15" x14ac:dyDescent="0.25">
      <c r="A5123">
        <v>5108</v>
      </c>
      <c r="B5123" s="93">
        <v>34785</v>
      </c>
      <c r="C5123" s="48">
        <v>50.296799</v>
      </c>
      <c r="D5123" s="48">
        <v>50.421799</v>
      </c>
      <c r="E5123" s="48">
        <v>50.171799</v>
      </c>
      <c r="F5123" s="48">
        <v>50.421799</v>
      </c>
      <c r="G5123" s="49">
        <v>132100</v>
      </c>
      <c r="H5123" s="48">
        <v>35.121262000000002</v>
      </c>
      <c r="I5123" s="52">
        <f t="shared" si="573"/>
        <v>0.69654916517357901</v>
      </c>
      <c r="J5123" s="52">
        <f t="shared" ca="1" si="574"/>
        <v>1</v>
      </c>
      <c r="K5123" s="48">
        <f t="shared" si="569"/>
        <v>35.03</v>
      </c>
      <c r="L5123" s="48">
        <f t="shared" si="570"/>
        <v>35.119999999999997</v>
      </c>
      <c r="M5123" s="48">
        <f t="shared" si="571"/>
        <v>34.950000000000003</v>
      </c>
      <c r="N5123" s="48">
        <f t="shared" si="572"/>
        <v>35.119999999999997</v>
      </c>
      <c r="O5123" s="49">
        <f t="shared" ca="1" si="575"/>
        <v>132100</v>
      </c>
    </row>
    <row r="5124" spans="1:15" x14ac:dyDescent="0.25">
      <c r="A5124">
        <v>5109</v>
      </c>
      <c r="B5124" s="93">
        <v>34782</v>
      </c>
      <c r="C5124" s="48">
        <v>49.671799</v>
      </c>
      <c r="D5124" s="48">
        <v>50.218699999999998</v>
      </c>
      <c r="E5124" s="48">
        <v>49.671799</v>
      </c>
      <c r="F5124" s="48">
        <v>50.218699999999998</v>
      </c>
      <c r="G5124" s="49">
        <v>134000</v>
      </c>
      <c r="H5124" s="48">
        <v>34.979793999999998</v>
      </c>
      <c r="I5124" s="52">
        <f t="shared" si="573"/>
        <v>0.69654917391330318</v>
      </c>
      <c r="J5124" s="52">
        <f t="shared" ca="1" si="574"/>
        <v>1</v>
      </c>
      <c r="K5124" s="48">
        <f t="shared" si="569"/>
        <v>34.6</v>
      </c>
      <c r="L5124" s="48">
        <f t="shared" si="570"/>
        <v>34.979999999999997</v>
      </c>
      <c r="M5124" s="48">
        <f t="shared" si="571"/>
        <v>34.6</v>
      </c>
      <c r="N5124" s="48">
        <f t="shared" si="572"/>
        <v>34.979999999999997</v>
      </c>
      <c r="O5124" s="49">
        <f t="shared" ca="1" si="575"/>
        <v>134000</v>
      </c>
    </row>
    <row r="5125" spans="1:15" x14ac:dyDescent="0.25">
      <c r="A5125">
        <v>5110</v>
      </c>
      <c r="B5125" s="93">
        <v>34781</v>
      </c>
      <c r="C5125" s="48">
        <v>49.421799</v>
      </c>
      <c r="D5125" s="48">
        <v>49.656199999999998</v>
      </c>
      <c r="E5125" s="48">
        <v>49.359299</v>
      </c>
      <c r="F5125" s="48">
        <v>49.515597999999997</v>
      </c>
      <c r="G5125" s="49">
        <v>220500</v>
      </c>
      <c r="H5125" s="48">
        <v>34.490048999999999</v>
      </c>
      <c r="I5125" s="52">
        <f t="shared" si="573"/>
        <v>0.69654917628178503</v>
      </c>
      <c r="J5125" s="52">
        <f t="shared" ca="1" si="574"/>
        <v>1</v>
      </c>
      <c r="K5125" s="48">
        <f t="shared" si="569"/>
        <v>34.42</v>
      </c>
      <c r="L5125" s="48">
        <f t="shared" si="570"/>
        <v>34.590000000000003</v>
      </c>
      <c r="M5125" s="48">
        <f t="shared" si="571"/>
        <v>34.380000000000003</v>
      </c>
      <c r="N5125" s="48">
        <f t="shared" si="572"/>
        <v>34.49</v>
      </c>
      <c r="O5125" s="49">
        <f t="shared" ca="1" si="575"/>
        <v>220500</v>
      </c>
    </row>
    <row r="5126" spans="1:15" x14ac:dyDescent="0.25">
      <c r="A5126">
        <v>5111</v>
      </c>
      <c r="B5126" s="93">
        <v>34780</v>
      </c>
      <c r="C5126" s="48">
        <v>49.531199999999998</v>
      </c>
      <c r="D5126" s="48">
        <v>49.531199999999998</v>
      </c>
      <c r="E5126" s="48">
        <v>49.328097999999997</v>
      </c>
      <c r="F5126" s="48">
        <v>49.484299</v>
      </c>
      <c r="G5126" s="49">
        <v>74900</v>
      </c>
      <c r="H5126" s="48">
        <v>34.468248000000003</v>
      </c>
      <c r="I5126" s="52">
        <f t="shared" si="573"/>
        <v>0.6965491821961548</v>
      </c>
      <c r="J5126" s="52">
        <f t="shared" ca="1" si="574"/>
        <v>1</v>
      </c>
      <c r="K5126" s="48">
        <f t="shared" si="569"/>
        <v>34.5</v>
      </c>
      <c r="L5126" s="48">
        <f t="shared" si="570"/>
        <v>34.5</v>
      </c>
      <c r="M5126" s="48">
        <f t="shared" si="571"/>
        <v>34.36</v>
      </c>
      <c r="N5126" s="48">
        <f t="shared" si="572"/>
        <v>34.47</v>
      </c>
      <c r="O5126" s="49">
        <f t="shared" ca="1" si="575"/>
        <v>74900</v>
      </c>
    </row>
    <row r="5127" spans="1:15" x14ac:dyDescent="0.25">
      <c r="A5127">
        <v>5112</v>
      </c>
      <c r="B5127" s="93">
        <v>34779</v>
      </c>
      <c r="C5127" s="48">
        <v>49.5625</v>
      </c>
      <c r="D5127" s="48">
        <v>49.875</v>
      </c>
      <c r="E5127" s="48">
        <v>49.359299</v>
      </c>
      <c r="F5127" s="48">
        <v>49.4375</v>
      </c>
      <c r="G5127" s="49">
        <v>104400</v>
      </c>
      <c r="H5127" s="48">
        <v>34.435650000000003</v>
      </c>
      <c r="I5127" s="52">
        <f t="shared" si="573"/>
        <v>0.69654917825537299</v>
      </c>
      <c r="J5127" s="52">
        <f t="shared" ca="1" si="574"/>
        <v>1</v>
      </c>
      <c r="K5127" s="48">
        <f t="shared" si="569"/>
        <v>34.520000000000003</v>
      </c>
      <c r="L5127" s="48">
        <f t="shared" si="570"/>
        <v>34.74</v>
      </c>
      <c r="M5127" s="48">
        <f t="shared" si="571"/>
        <v>34.380000000000003</v>
      </c>
      <c r="N5127" s="48">
        <f t="shared" si="572"/>
        <v>34.44</v>
      </c>
      <c r="O5127" s="49">
        <f t="shared" ca="1" si="575"/>
        <v>104400</v>
      </c>
    </row>
    <row r="5128" spans="1:15" x14ac:dyDescent="0.25">
      <c r="A5128">
        <v>5113</v>
      </c>
      <c r="B5128" s="93">
        <v>34778</v>
      </c>
      <c r="C5128" s="48">
        <v>49.625</v>
      </c>
      <c r="D5128" s="48">
        <v>49.625</v>
      </c>
      <c r="E5128" s="48">
        <v>49.468699999999998</v>
      </c>
      <c r="F5128" s="48">
        <v>49.5625</v>
      </c>
      <c r="G5128" s="49">
        <v>91700</v>
      </c>
      <c r="H5128" s="48">
        <v>34.522719000000002</v>
      </c>
      <c r="I5128" s="52">
        <f t="shared" si="573"/>
        <v>0.69654918537200505</v>
      </c>
      <c r="J5128" s="52">
        <f t="shared" ca="1" si="574"/>
        <v>1</v>
      </c>
      <c r="K5128" s="48">
        <f t="shared" si="569"/>
        <v>34.57</v>
      </c>
      <c r="L5128" s="48">
        <f t="shared" si="570"/>
        <v>34.57</v>
      </c>
      <c r="M5128" s="48">
        <f t="shared" si="571"/>
        <v>34.46</v>
      </c>
      <c r="N5128" s="48">
        <f t="shared" si="572"/>
        <v>34.520000000000003</v>
      </c>
      <c r="O5128" s="49">
        <f t="shared" ca="1" si="575"/>
        <v>91700</v>
      </c>
    </row>
    <row r="5129" spans="1:15" x14ac:dyDescent="0.25">
      <c r="A5129">
        <v>5114</v>
      </c>
      <c r="B5129" s="93">
        <v>34775</v>
      </c>
      <c r="C5129" s="48">
        <v>49.4375</v>
      </c>
      <c r="D5129" s="48">
        <v>49.625</v>
      </c>
      <c r="E5129" s="48">
        <v>49.406199999999998</v>
      </c>
      <c r="F5129" s="48">
        <v>49.5625</v>
      </c>
      <c r="G5129" s="49">
        <v>89900</v>
      </c>
      <c r="H5129" s="48">
        <v>34.522719000000002</v>
      </c>
      <c r="I5129" s="52">
        <f t="shared" si="573"/>
        <v>0.69654918537200505</v>
      </c>
      <c r="J5129" s="52">
        <f t="shared" ca="1" si="574"/>
        <v>1</v>
      </c>
      <c r="K5129" s="48">
        <f t="shared" si="569"/>
        <v>34.44</v>
      </c>
      <c r="L5129" s="48">
        <f t="shared" si="570"/>
        <v>34.57</v>
      </c>
      <c r="M5129" s="48">
        <f t="shared" si="571"/>
        <v>34.409999999999997</v>
      </c>
      <c r="N5129" s="48">
        <f t="shared" si="572"/>
        <v>34.520000000000003</v>
      </c>
      <c r="O5129" s="49">
        <f t="shared" ca="1" si="575"/>
        <v>89900</v>
      </c>
    </row>
    <row r="5130" spans="1:15" x14ac:dyDescent="0.25">
      <c r="A5130">
        <v>5115</v>
      </c>
      <c r="B5130" s="93">
        <v>34774</v>
      </c>
      <c r="C5130" s="48">
        <v>49.4375</v>
      </c>
      <c r="D5130" s="48">
        <v>49.8125</v>
      </c>
      <c r="E5130" s="48">
        <v>49.4375</v>
      </c>
      <c r="F5130" s="48">
        <v>49.781199999999998</v>
      </c>
      <c r="G5130" s="49">
        <v>20400</v>
      </c>
      <c r="H5130" s="48">
        <v>34.488379000000002</v>
      </c>
      <c r="I5130" s="52">
        <f t="shared" si="573"/>
        <v>0.69279926960378624</v>
      </c>
      <c r="J5130" s="52">
        <f t="shared" ca="1" si="574"/>
        <v>1</v>
      </c>
      <c r="K5130" s="48">
        <f t="shared" si="569"/>
        <v>34.25</v>
      </c>
      <c r="L5130" s="48">
        <f t="shared" si="570"/>
        <v>34.51</v>
      </c>
      <c r="M5130" s="48">
        <f t="shared" si="571"/>
        <v>34.25</v>
      </c>
      <c r="N5130" s="48">
        <f t="shared" si="572"/>
        <v>34.49</v>
      </c>
      <c r="O5130" s="49">
        <f t="shared" ca="1" si="575"/>
        <v>20400</v>
      </c>
    </row>
    <row r="5131" spans="1:15" x14ac:dyDescent="0.25">
      <c r="A5131">
        <v>5116</v>
      </c>
      <c r="B5131" s="93">
        <v>34773</v>
      </c>
      <c r="C5131" s="48">
        <v>49.5</v>
      </c>
      <c r="D5131" s="48">
        <v>49.578097999999997</v>
      </c>
      <c r="E5131" s="48">
        <v>49.296799</v>
      </c>
      <c r="F5131" s="48">
        <v>49.484299</v>
      </c>
      <c r="G5131" s="49">
        <v>278500</v>
      </c>
      <c r="H5131" s="48">
        <v>34.282685999999998</v>
      </c>
      <c r="I5131" s="52">
        <f t="shared" si="573"/>
        <v>0.69279926548014747</v>
      </c>
      <c r="J5131" s="52">
        <f t="shared" ca="1" si="574"/>
        <v>1</v>
      </c>
      <c r="K5131" s="48">
        <f t="shared" si="569"/>
        <v>34.29</v>
      </c>
      <c r="L5131" s="48">
        <f t="shared" si="570"/>
        <v>34.35</v>
      </c>
      <c r="M5131" s="48">
        <f t="shared" si="571"/>
        <v>34.15</v>
      </c>
      <c r="N5131" s="48">
        <f t="shared" si="572"/>
        <v>34.28</v>
      </c>
      <c r="O5131" s="49">
        <f t="shared" ca="1" si="575"/>
        <v>278500</v>
      </c>
    </row>
    <row r="5132" spans="1:15" x14ac:dyDescent="0.25">
      <c r="A5132">
        <v>5117</v>
      </c>
      <c r="B5132" s="93">
        <v>34772</v>
      </c>
      <c r="C5132" s="48">
        <v>49.359299</v>
      </c>
      <c r="D5132" s="48">
        <v>49.640597999999997</v>
      </c>
      <c r="E5132" s="48">
        <v>49.359299</v>
      </c>
      <c r="F5132" s="48">
        <v>49.578097999999997</v>
      </c>
      <c r="G5132" s="49">
        <v>223300</v>
      </c>
      <c r="H5132" s="48">
        <v>34.347670000000001</v>
      </c>
      <c r="I5132" s="52">
        <f t="shared" si="573"/>
        <v>0.69279926793480462</v>
      </c>
      <c r="J5132" s="52">
        <f t="shared" ca="1" si="574"/>
        <v>1</v>
      </c>
      <c r="K5132" s="48">
        <f t="shared" si="569"/>
        <v>34.200000000000003</v>
      </c>
      <c r="L5132" s="48">
        <f t="shared" si="570"/>
        <v>34.39</v>
      </c>
      <c r="M5132" s="48">
        <f t="shared" si="571"/>
        <v>34.200000000000003</v>
      </c>
      <c r="N5132" s="48">
        <f t="shared" si="572"/>
        <v>34.35</v>
      </c>
      <c r="O5132" s="49">
        <f t="shared" ca="1" si="575"/>
        <v>223300</v>
      </c>
    </row>
    <row r="5133" spans="1:15" x14ac:dyDescent="0.25">
      <c r="A5133">
        <v>5118</v>
      </c>
      <c r="B5133" s="93">
        <v>34771</v>
      </c>
      <c r="C5133" s="48">
        <v>49.234299</v>
      </c>
      <c r="D5133" s="48">
        <v>49.390597999999997</v>
      </c>
      <c r="E5133" s="48">
        <v>49.171799</v>
      </c>
      <c r="F5133" s="48">
        <v>49.218699999999998</v>
      </c>
      <c r="G5133" s="49">
        <v>261300</v>
      </c>
      <c r="H5133" s="48">
        <v>34.098680000000002</v>
      </c>
      <c r="I5133" s="52">
        <f t="shared" si="573"/>
        <v>0.69279928157387338</v>
      </c>
      <c r="J5133" s="52">
        <f t="shared" ca="1" si="574"/>
        <v>1</v>
      </c>
      <c r="K5133" s="48">
        <f t="shared" si="569"/>
        <v>34.11</v>
      </c>
      <c r="L5133" s="48">
        <f t="shared" si="570"/>
        <v>34.22</v>
      </c>
      <c r="M5133" s="48">
        <f t="shared" si="571"/>
        <v>34.07</v>
      </c>
      <c r="N5133" s="48">
        <f t="shared" si="572"/>
        <v>34.1</v>
      </c>
      <c r="O5133" s="49">
        <f t="shared" ca="1" si="575"/>
        <v>261300</v>
      </c>
    </row>
    <row r="5134" spans="1:15" x14ac:dyDescent="0.25">
      <c r="A5134">
        <v>5119</v>
      </c>
      <c r="B5134" s="93">
        <v>34768</v>
      </c>
      <c r="C5134" s="48">
        <v>48.593699999999998</v>
      </c>
      <c r="D5134" s="48">
        <v>49.390597999999997</v>
      </c>
      <c r="E5134" s="48">
        <v>48.531199999999998</v>
      </c>
      <c r="F5134" s="48">
        <v>49.265597999999997</v>
      </c>
      <c r="G5134" s="49">
        <v>192100</v>
      </c>
      <c r="H5134" s="48">
        <v>34.131171000000002</v>
      </c>
      <c r="I5134" s="52">
        <f t="shared" si="573"/>
        <v>0.69279928358933152</v>
      </c>
      <c r="J5134" s="52">
        <f t="shared" ca="1" si="574"/>
        <v>1</v>
      </c>
      <c r="K5134" s="48">
        <f t="shared" si="569"/>
        <v>33.67</v>
      </c>
      <c r="L5134" s="48">
        <f t="shared" si="570"/>
        <v>34.22</v>
      </c>
      <c r="M5134" s="48">
        <f t="shared" si="571"/>
        <v>33.619999999999997</v>
      </c>
      <c r="N5134" s="48">
        <f t="shared" si="572"/>
        <v>34.130000000000003</v>
      </c>
      <c r="O5134" s="49">
        <f t="shared" ca="1" si="575"/>
        <v>192100</v>
      </c>
    </row>
    <row r="5135" spans="1:15" x14ac:dyDescent="0.25">
      <c r="A5135">
        <v>5120</v>
      </c>
      <c r="B5135" s="93">
        <v>34767</v>
      </c>
      <c r="C5135" s="48">
        <v>48.546799</v>
      </c>
      <c r="D5135" s="48">
        <v>48.593699999999998</v>
      </c>
      <c r="E5135" s="48">
        <v>48.421799</v>
      </c>
      <c r="F5135" s="48">
        <v>48.546799</v>
      </c>
      <c r="G5135" s="49">
        <v>63500</v>
      </c>
      <c r="H5135" s="48">
        <v>33.633187</v>
      </c>
      <c r="I5135" s="52">
        <f t="shared" si="573"/>
        <v>0.692799271894322</v>
      </c>
      <c r="J5135" s="52">
        <f t="shared" ca="1" si="574"/>
        <v>1</v>
      </c>
      <c r="K5135" s="48">
        <f t="shared" si="569"/>
        <v>33.630000000000003</v>
      </c>
      <c r="L5135" s="48">
        <f t="shared" si="570"/>
        <v>33.67</v>
      </c>
      <c r="M5135" s="48">
        <f t="shared" si="571"/>
        <v>33.549999999999997</v>
      </c>
      <c r="N5135" s="48">
        <f t="shared" si="572"/>
        <v>33.630000000000003</v>
      </c>
      <c r="O5135" s="49">
        <f t="shared" ca="1" si="575"/>
        <v>63500</v>
      </c>
    </row>
    <row r="5136" spans="1:15" x14ac:dyDescent="0.25">
      <c r="A5136">
        <v>5121</v>
      </c>
      <c r="B5136" s="93">
        <v>34766</v>
      </c>
      <c r="C5136" s="48">
        <v>48.515597999999997</v>
      </c>
      <c r="D5136" s="48">
        <v>48.625</v>
      </c>
      <c r="E5136" s="48">
        <v>48.343699999999998</v>
      </c>
      <c r="F5136" s="48">
        <v>48.5625</v>
      </c>
      <c r="G5136" s="49">
        <v>155900</v>
      </c>
      <c r="H5136" s="48">
        <v>33.644064999999998</v>
      </c>
      <c r="I5136" s="52">
        <f t="shared" si="573"/>
        <v>0.6927992792792792</v>
      </c>
      <c r="J5136" s="52">
        <f t="shared" ca="1" si="574"/>
        <v>1</v>
      </c>
      <c r="K5136" s="48">
        <f t="shared" ref="K5136:K5199" si="576">ROUND($I5136*C5136,2)</f>
        <v>33.61</v>
      </c>
      <c r="L5136" s="48">
        <f t="shared" ref="L5136:L5199" si="577">ROUND($I5136*D5136,2)</f>
        <v>33.69</v>
      </c>
      <c r="M5136" s="48">
        <f t="shared" ref="M5136:M5199" si="578">ROUND($I5136*E5136,2)</f>
        <v>33.49</v>
      </c>
      <c r="N5136" s="48">
        <f t="shared" ref="N5136:N5199" si="579">ROUND($I5136*F5136,2)</f>
        <v>33.64</v>
      </c>
      <c r="O5136" s="49">
        <f t="shared" ca="1" si="575"/>
        <v>155900</v>
      </c>
    </row>
    <row r="5137" spans="1:15" x14ac:dyDescent="0.25">
      <c r="A5137">
        <v>5122</v>
      </c>
      <c r="B5137" s="93">
        <v>34765</v>
      </c>
      <c r="C5137" s="48">
        <v>48.640597999999997</v>
      </c>
      <c r="D5137" s="48">
        <v>48.75</v>
      </c>
      <c r="E5137" s="48">
        <v>48.218699999999998</v>
      </c>
      <c r="F5137" s="48">
        <v>48.4375</v>
      </c>
      <c r="G5137" s="49">
        <v>180900</v>
      </c>
      <c r="H5137" s="48">
        <v>33.557465000000001</v>
      </c>
      <c r="I5137" s="52">
        <f t="shared" si="573"/>
        <v>0.69279927741935488</v>
      </c>
      <c r="J5137" s="52">
        <f t="shared" ca="1" si="574"/>
        <v>1</v>
      </c>
      <c r="K5137" s="48">
        <f t="shared" si="576"/>
        <v>33.700000000000003</v>
      </c>
      <c r="L5137" s="48">
        <f t="shared" si="577"/>
        <v>33.770000000000003</v>
      </c>
      <c r="M5137" s="48">
        <f t="shared" si="578"/>
        <v>33.409999999999997</v>
      </c>
      <c r="N5137" s="48">
        <f t="shared" si="579"/>
        <v>33.56</v>
      </c>
      <c r="O5137" s="49">
        <f t="shared" ca="1" si="575"/>
        <v>180900</v>
      </c>
    </row>
    <row r="5138" spans="1:15" x14ac:dyDescent="0.25">
      <c r="A5138">
        <v>5123</v>
      </c>
      <c r="B5138" s="93">
        <v>34764</v>
      </c>
      <c r="C5138" s="48">
        <v>48.453097999999997</v>
      </c>
      <c r="D5138" s="48">
        <v>48.8125</v>
      </c>
      <c r="E5138" s="48">
        <v>48.390597999999997</v>
      </c>
      <c r="F5138" s="48">
        <v>48.8125</v>
      </c>
      <c r="G5138" s="49">
        <v>85700</v>
      </c>
      <c r="H5138" s="48">
        <v>33.817264000000002</v>
      </c>
      <c r="I5138" s="52">
        <f t="shared" ref="I5138:I5201" si="580">H5138/F5138</f>
        <v>0.69279926248399493</v>
      </c>
      <c r="J5138" s="52">
        <f t="shared" ref="J5138:J5201" ca="1" si="581">INDEX(OFFSET($T$15,0,0,$S$13+1,1),MATCH(B5138,OFFSET($Q$15,0,0,$S$13+1,1),-1))</f>
        <v>1</v>
      </c>
      <c r="K5138" s="48">
        <f t="shared" si="576"/>
        <v>33.57</v>
      </c>
      <c r="L5138" s="48">
        <f t="shared" si="577"/>
        <v>33.82</v>
      </c>
      <c r="M5138" s="48">
        <f t="shared" si="578"/>
        <v>33.520000000000003</v>
      </c>
      <c r="N5138" s="48">
        <f t="shared" si="579"/>
        <v>33.82</v>
      </c>
      <c r="O5138" s="49">
        <f t="shared" ref="O5138:O5201" ca="1" si="582">G5138*J5138</f>
        <v>85700</v>
      </c>
    </row>
    <row r="5139" spans="1:15" x14ac:dyDescent="0.25">
      <c r="A5139">
        <v>5124</v>
      </c>
      <c r="B5139" s="93">
        <v>34761</v>
      </c>
      <c r="C5139" s="48">
        <v>48.609299</v>
      </c>
      <c r="D5139" s="48">
        <v>48.781199999999998</v>
      </c>
      <c r="E5139" s="48">
        <v>48.484299</v>
      </c>
      <c r="F5139" s="48">
        <v>48.781199999999998</v>
      </c>
      <c r="G5139" s="49">
        <v>290000</v>
      </c>
      <c r="H5139" s="48">
        <v>33.795580000000001</v>
      </c>
      <c r="I5139" s="52">
        <f t="shared" si="580"/>
        <v>0.69279927513058315</v>
      </c>
      <c r="J5139" s="52">
        <f t="shared" ca="1" si="581"/>
        <v>1</v>
      </c>
      <c r="K5139" s="48">
        <f t="shared" si="576"/>
        <v>33.68</v>
      </c>
      <c r="L5139" s="48">
        <f t="shared" si="577"/>
        <v>33.799999999999997</v>
      </c>
      <c r="M5139" s="48">
        <f t="shared" si="578"/>
        <v>33.590000000000003</v>
      </c>
      <c r="N5139" s="48">
        <f t="shared" si="579"/>
        <v>33.799999999999997</v>
      </c>
      <c r="O5139" s="49">
        <f t="shared" ca="1" si="582"/>
        <v>290000</v>
      </c>
    </row>
    <row r="5140" spans="1:15" x14ac:dyDescent="0.25">
      <c r="A5140">
        <v>5125</v>
      </c>
      <c r="B5140" s="93">
        <v>34760</v>
      </c>
      <c r="C5140" s="48">
        <v>48.6875</v>
      </c>
      <c r="D5140" s="48">
        <v>48.765597999999997</v>
      </c>
      <c r="E5140" s="48">
        <v>48.546799</v>
      </c>
      <c r="F5140" s="48">
        <v>48.765597999999997</v>
      </c>
      <c r="G5140" s="49">
        <v>488600</v>
      </c>
      <c r="H5140" s="48">
        <v>33.784770999999999</v>
      </c>
      <c r="I5140" s="52">
        <f t="shared" si="580"/>
        <v>0.69279927624387994</v>
      </c>
      <c r="J5140" s="52">
        <f t="shared" ca="1" si="581"/>
        <v>1</v>
      </c>
      <c r="K5140" s="48">
        <f t="shared" si="576"/>
        <v>33.729999999999997</v>
      </c>
      <c r="L5140" s="48">
        <f t="shared" si="577"/>
        <v>33.78</v>
      </c>
      <c r="M5140" s="48">
        <f t="shared" si="578"/>
        <v>33.630000000000003</v>
      </c>
      <c r="N5140" s="48">
        <f t="shared" si="579"/>
        <v>33.78</v>
      </c>
      <c r="O5140" s="49">
        <f t="shared" ca="1" si="582"/>
        <v>488600</v>
      </c>
    </row>
    <row r="5141" spans="1:15" x14ac:dyDescent="0.25">
      <c r="A5141">
        <v>5126</v>
      </c>
      <c r="B5141" s="93">
        <v>34759</v>
      </c>
      <c r="C5141" s="48">
        <v>48.968699999999998</v>
      </c>
      <c r="D5141" s="48">
        <v>49.031199999999998</v>
      </c>
      <c r="E5141" s="48">
        <v>48.656199999999998</v>
      </c>
      <c r="F5141" s="48">
        <v>48.703097999999997</v>
      </c>
      <c r="G5141" s="49">
        <v>242600</v>
      </c>
      <c r="H5141" s="48">
        <v>33.741470999999997</v>
      </c>
      <c r="I5141" s="52">
        <f t="shared" si="580"/>
        <v>0.69279927531509389</v>
      </c>
      <c r="J5141" s="52">
        <f t="shared" ca="1" si="581"/>
        <v>1</v>
      </c>
      <c r="K5141" s="48">
        <f t="shared" si="576"/>
        <v>33.93</v>
      </c>
      <c r="L5141" s="48">
        <f t="shared" si="577"/>
        <v>33.97</v>
      </c>
      <c r="M5141" s="48">
        <f t="shared" si="578"/>
        <v>33.71</v>
      </c>
      <c r="N5141" s="48">
        <f t="shared" si="579"/>
        <v>33.74</v>
      </c>
      <c r="O5141" s="49">
        <f t="shared" ca="1" si="582"/>
        <v>242600</v>
      </c>
    </row>
    <row r="5142" spans="1:15" x14ac:dyDescent="0.25">
      <c r="A5142">
        <v>5127</v>
      </c>
      <c r="B5142" s="93">
        <v>34758</v>
      </c>
      <c r="C5142" s="48">
        <v>48.5625</v>
      </c>
      <c r="D5142" s="48">
        <v>49.015597999999997</v>
      </c>
      <c r="E5142" s="48">
        <v>48.5625</v>
      </c>
      <c r="F5142" s="48">
        <v>49.015597999999997</v>
      </c>
      <c r="G5142" s="49">
        <v>493500</v>
      </c>
      <c r="H5142" s="48">
        <v>33.957971000000001</v>
      </c>
      <c r="I5142" s="52">
        <f t="shared" si="580"/>
        <v>0.69279927993533819</v>
      </c>
      <c r="J5142" s="52">
        <f t="shared" ca="1" si="581"/>
        <v>1</v>
      </c>
      <c r="K5142" s="48">
        <f t="shared" si="576"/>
        <v>33.64</v>
      </c>
      <c r="L5142" s="48">
        <f t="shared" si="577"/>
        <v>33.96</v>
      </c>
      <c r="M5142" s="48">
        <f t="shared" si="578"/>
        <v>33.64</v>
      </c>
      <c r="N5142" s="48">
        <f t="shared" si="579"/>
        <v>33.96</v>
      </c>
      <c r="O5142" s="49">
        <f t="shared" ca="1" si="582"/>
        <v>493500</v>
      </c>
    </row>
    <row r="5143" spans="1:15" x14ac:dyDescent="0.25">
      <c r="A5143">
        <v>5128</v>
      </c>
      <c r="B5143" s="93">
        <v>34757</v>
      </c>
      <c r="C5143" s="48">
        <v>48.859299</v>
      </c>
      <c r="D5143" s="48">
        <v>49</v>
      </c>
      <c r="E5143" s="48">
        <v>48.531199999999998</v>
      </c>
      <c r="F5143" s="48">
        <v>48.609299</v>
      </c>
      <c r="G5143" s="49">
        <v>280900</v>
      </c>
      <c r="H5143" s="48">
        <v>33.676487000000002</v>
      </c>
      <c r="I5143" s="52">
        <f t="shared" si="580"/>
        <v>0.69279927283049281</v>
      </c>
      <c r="J5143" s="52">
        <f t="shared" ca="1" si="581"/>
        <v>1</v>
      </c>
      <c r="K5143" s="48">
        <f t="shared" si="576"/>
        <v>33.85</v>
      </c>
      <c r="L5143" s="48">
        <f t="shared" si="577"/>
        <v>33.950000000000003</v>
      </c>
      <c r="M5143" s="48">
        <f t="shared" si="578"/>
        <v>33.619999999999997</v>
      </c>
      <c r="N5143" s="48">
        <f t="shared" si="579"/>
        <v>33.68</v>
      </c>
      <c r="O5143" s="49">
        <f t="shared" ca="1" si="582"/>
        <v>280900</v>
      </c>
    </row>
    <row r="5144" spans="1:15" x14ac:dyDescent="0.25">
      <c r="A5144">
        <v>5129</v>
      </c>
      <c r="B5144" s="93">
        <v>34754</v>
      </c>
      <c r="C5144" s="48">
        <v>48.9375</v>
      </c>
      <c r="D5144" s="48">
        <v>49.015597999999997</v>
      </c>
      <c r="E5144" s="48">
        <v>48.8125</v>
      </c>
      <c r="F5144" s="48">
        <v>49</v>
      </c>
      <c r="G5144" s="49">
        <v>307600</v>
      </c>
      <c r="H5144" s="48">
        <v>33.947164000000001</v>
      </c>
      <c r="I5144" s="52">
        <f t="shared" si="580"/>
        <v>0.69279926530612246</v>
      </c>
      <c r="J5144" s="52">
        <f t="shared" ca="1" si="581"/>
        <v>1</v>
      </c>
      <c r="K5144" s="48">
        <f t="shared" si="576"/>
        <v>33.9</v>
      </c>
      <c r="L5144" s="48">
        <f t="shared" si="577"/>
        <v>33.96</v>
      </c>
      <c r="M5144" s="48">
        <f t="shared" si="578"/>
        <v>33.82</v>
      </c>
      <c r="N5144" s="48">
        <f t="shared" si="579"/>
        <v>33.950000000000003</v>
      </c>
      <c r="O5144" s="49">
        <f t="shared" ca="1" si="582"/>
        <v>307600</v>
      </c>
    </row>
    <row r="5145" spans="1:15" x14ac:dyDescent="0.25">
      <c r="A5145">
        <v>5130</v>
      </c>
      <c r="B5145" s="93">
        <v>34753</v>
      </c>
      <c r="C5145" s="48">
        <v>48.984299</v>
      </c>
      <c r="D5145" s="48">
        <v>49.156199999999998</v>
      </c>
      <c r="E5145" s="48">
        <v>48.859299</v>
      </c>
      <c r="F5145" s="48">
        <v>48.875</v>
      </c>
      <c r="G5145" s="49">
        <v>402800</v>
      </c>
      <c r="H5145" s="48">
        <v>33.860563999999997</v>
      </c>
      <c r="I5145" s="52">
        <f t="shared" si="580"/>
        <v>0.69279926342710996</v>
      </c>
      <c r="J5145" s="52">
        <f t="shared" ca="1" si="581"/>
        <v>1</v>
      </c>
      <c r="K5145" s="48">
        <f t="shared" si="576"/>
        <v>33.94</v>
      </c>
      <c r="L5145" s="48">
        <f t="shared" si="577"/>
        <v>34.06</v>
      </c>
      <c r="M5145" s="48">
        <f t="shared" si="578"/>
        <v>33.85</v>
      </c>
      <c r="N5145" s="48">
        <f t="shared" si="579"/>
        <v>33.86</v>
      </c>
      <c r="O5145" s="49">
        <f t="shared" ca="1" si="582"/>
        <v>402800</v>
      </c>
    </row>
    <row r="5146" spans="1:15" x14ac:dyDescent="0.25">
      <c r="A5146">
        <v>5131</v>
      </c>
      <c r="B5146" s="93">
        <v>34752</v>
      </c>
      <c r="C5146" s="48">
        <v>48.484299</v>
      </c>
      <c r="D5146" s="48">
        <v>48.796799</v>
      </c>
      <c r="E5146" s="48">
        <v>48.453097999999997</v>
      </c>
      <c r="F5146" s="48">
        <v>48.796799</v>
      </c>
      <c r="G5146" s="49">
        <v>386400</v>
      </c>
      <c r="H5146" s="48">
        <v>33.806387000000001</v>
      </c>
      <c r="I5146" s="52">
        <f t="shared" si="580"/>
        <v>0.6927992756246163</v>
      </c>
      <c r="J5146" s="52">
        <f t="shared" ca="1" si="581"/>
        <v>1</v>
      </c>
      <c r="K5146" s="48">
        <f t="shared" si="576"/>
        <v>33.590000000000003</v>
      </c>
      <c r="L5146" s="48">
        <f t="shared" si="577"/>
        <v>33.81</v>
      </c>
      <c r="M5146" s="48">
        <f t="shared" si="578"/>
        <v>33.57</v>
      </c>
      <c r="N5146" s="48">
        <f t="shared" si="579"/>
        <v>33.81</v>
      </c>
      <c r="O5146" s="49">
        <f t="shared" ca="1" si="582"/>
        <v>386400</v>
      </c>
    </row>
    <row r="5147" spans="1:15" x14ac:dyDescent="0.25">
      <c r="A5147">
        <v>5132</v>
      </c>
      <c r="B5147" s="93">
        <v>34751</v>
      </c>
      <c r="C5147" s="48">
        <v>48.453097999999997</v>
      </c>
      <c r="D5147" s="48">
        <v>48.531199999999998</v>
      </c>
      <c r="E5147" s="48">
        <v>48.421799</v>
      </c>
      <c r="F5147" s="48">
        <v>48.4375</v>
      </c>
      <c r="G5147" s="49">
        <v>168000</v>
      </c>
      <c r="H5147" s="48">
        <v>33.557465000000001</v>
      </c>
      <c r="I5147" s="52">
        <f t="shared" si="580"/>
        <v>0.69279927741935488</v>
      </c>
      <c r="J5147" s="52">
        <f t="shared" ca="1" si="581"/>
        <v>1</v>
      </c>
      <c r="K5147" s="48">
        <f t="shared" si="576"/>
        <v>33.57</v>
      </c>
      <c r="L5147" s="48">
        <f t="shared" si="577"/>
        <v>33.619999999999997</v>
      </c>
      <c r="M5147" s="48">
        <f t="shared" si="578"/>
        <v>33.549999999999997</v>
      </c>
      <c r="N5147" s="48">
        <f t="shared" si="579"/>
        <v>33.56</v>
      </c>
      <c r="O5147" s="49">
        <f t="shared" ca="1" si="582"/>
        <v>168000</v>
      </c>
    </row>
    <row r="5148" spans="1:15" x14ac:dyDescent="0.25">
      <c r="A5148">
        <v>5133</v>
      </c>
      <c r="B5148" s="93">
        <v>34747</v>
      </c>
      <c r="C5148" s="48">
        <v>48.593699999999998</v>
      </c>
      <c r="D5148" s="48">
        <v>48.625</v>
      </c>
      <c r="E5148" s="48">
        <v>48.4375</v>
      </c>
      <c r="F5148" s="48">
        <v>48.453097999999997</v>
      </c>
      <c r="G5148" s="49">
        <v>49100</v>
      </c>
      <c r="H5148" s="48">
        <v>33.568271000000003</v>
      </c>
      <c r="I5148" s="52">
        <f t="shared" si="580"/>
        <v>0.69279927157598886</v>
      </c>
      <c r="J5148" s="52">
        <f t="shared" ca="1" si="581"/>
        <v>1</v>
      </c>
      <c r="K5148" s="48">
        <f t="shared" si="576"/>
        <v>33.67</v>
      </c>
      <c r="L5148" s="48">
        <f t="shared" si="577"/>
        <v>33.69</v>
      </c>
      <c r="M5148" s="48">
        <f t="shared" si="578"/>
        <v>33.56</v>
      </c>
      <c r="N5148" s="48">
        <f t="shared" si="579"/>
        <v>33.57</v>
      </c>
      <c r="O5148" s="49">
        <f t="shared" ca="1" si="582"/>
        <v>49100</v>
      </c>
    </row>
    <row r="5149" spans="1:15" x14ac:dyDescent="0.25">
      <c r="A5149">
        <v>5134</v>
      </c>
      <c r="B5149" s="93">
        <v>34746</v>
      </c>
      <c r="C5149" s="48">
        <v>48.640597999999997</v>
      </c>
      <c r="D5149" s="48">
        <v>48.6875</v>
      </c>
      <c r="E5149" s="48">
        <v>48.5</v>
      </c>
      <c r="F5149" s="48">
        <v>48.640597999999997</v>
      </c>
      <c r="G5149" s="49">
        <v>99300</v>
      </c>
      <c r="H5149" s="48">
        <v>33.698171000000002</v>
      </c>
      <c r="I5149" s="52">
        <f t="shared" si="580"/>
        <v>0.69279927438392108</v>
      </c>
      <c r="J5149" s="52">
        <f t="shared" ca="1" si="581"/>
        <v>1</v>
      </c>
      <c r="K5149" s="48">
        <f t="shared" si="576"/>
        <v>33.700000000000003</v>
      </c>
      <c r="L5149" s="48">
        <f t="shared" si="577"/>
        <v>33.729999999999997</v>
      </c>
      <c r="M5149" s="48">
        <f t="shared" si="578"/>
        <v>33.6</v>
      </c>
      <c r="N5149" s="48">
        <f t="shared" si="579"/>
        <v>33.700000000000003</v>
      </c>
      <c r="O5149" s="49">
        <f t="shared" ca="1" si="582"/>
        <v>99300</v>
      </c>
    </row>
    <row r="5150" spans="1:15" x14ac:dyDescent="0.25">
      <c r="A5150">
        <v>5135</v>
      </c>
      <c r="B5150" s="93">
        <v>34745</v>
      </c>
      <c r="C5150" s="48">
        <v>48.4375</v>
      </c>
      <c r="D5150" s="48">
        <v>48.765597999999997</v>
      </c>
      <c r="E5150" s="48">
        <v>48.390597999999997</v>
      </c>
      <c r="F5150" s="48">
        <v>48.703097999999997</v>
      </c>
      <c r="G5150" s="49">
        <v>431500</v>
      </c>
      <c r="H5150" s="48">
        <v>33.741470999999997</v>
      </c>
      <c r="I5150" s="52">
        <f t="shared" si="580"/>
        <v>0.69279927531509389</v>
      </c>
      <c r="J5150" s="52">
        <f t="shared" ca="1" si="581"/>
        <v>1</v>
      </c>
      <c r="K5150" s="48">
        <f t="shared" si="576"/>
        <v>33.56</v>
      </c>
      <c r="L5150" s="48">
        <f t="shared" si="577"/>
        <v>33.78</v>
      </c>
      <c r="M5150" s="48">
        <f t="shared" si="578"/>
        <v>33.520000000000003</v>
      </c>
      <c r="N5150" s="48">
        <f t="shared" si="579"/>
        <v>33.74</v>
      </c>
      <c r="O5150" s="49">
        <f t="shared" ca="1" si="582"/>
        <v>431500</v>
      </c>
    </row>
    <row r="5151" spans="1:15" x14ac:dyDescent="0.25">
      <c r="A5151">
        <v>5136</v>
      </c>
      <c r="B5151" s="93">
        <v>34744</v>
      </c>
      <c r="C5151" s="48">
        <v>48.531199999999998</v>
      </c>
      <c r="D5151" s="48">
        <v>48.531199999999998</v>
      </c>
      <c r="E5151" s="48">
        <v>48.25</v>
      </c>
      <c r="F5151" s="48">
        <v>48.4375</v>
      </c>
      <c r="G5151" s="49">
        <v>170200</v>
      </c>
      <c r="H5151" s="48">
        <v>33.557465000000001</v>
      </c>
      <c r="I5151" s="52">
        <f t="shared" si="580"/>
        <v>0.69279927741935488</v>
      </c>
      <c r="J5151" s="52">
        <f t="shared" ca="1" si="581"/>
        <v>1</v>
      </c>
      <c r="K5151" s="48">
        <f t="shared" si="576"/>
        <v>33.619999999999997</v>
      </c>
      <c r="L5151" s="48">
        <f t="shared" si="577"/>
        <v>33.619999999999997</v>
      </c>
      <c r="M5151" s="48">
        <f t="shared" si="578"/>
        <v>33.43</v>
      </c>
      <c r="N5151" s="48">
        <f t="shared" si="579"/>
        <v>33.56</v>
      </c>
      <c r="O5151" s="49">
        <f t="shared" ca="1" si="582"/>
        <v>170200</v>
      </c>
    </row>
    <row r="5152" spans="1:15" x14ac:dyDescent="0.25">
      <c r="A5152">
        <v>5137</v>
      </c>
      <c r="B5152" s="93">
        <v>34743</v>
      </c>
      <c r="C5152" s="48">
        <v>48.328097999999997</v>
      </c>
      <c r="D5152" s="48">
        <v>48.468699999999998</v>
      </c>
      <c r="E5152" s="48">
        <v>48.328097999999997</v>
      </c>
      <c r="F5152" s="48">
        <v>48.375</v>
      </c>
      <c r="G5152" s="49">
        <v>79700</v>
      </c>
      <c r="H5152" s="48">
        <v>33.514164999999998</v>
      </c>
      <c r="I5152" s="52">
        <f t="shared" si="580"/>
        <v>0.6927992764857881</v>
      </c>
      <c r="J5152" s="52">
        <f t="shared" ca="1" si="581"/>
        <v>1</v>
      </c>
      <c r="K5152" s="48">
        <f t="shared" si="576"/>
        <v>33.479999999999997</v>
      </c>
      <c r="L5152" s="48">
        <f t="shared" si="577"/>
        <v>33.58</v>
      </c>
      <c r="M5152" s="48">
        <f t="shared" si="578"/>
        <v>33.479999999999997</v>
      </c>
      <c r="N5152" s="48">
        <f t="shared" si="579"/>
        <v>33.51</v>
      </c>
      <c r="O5152" s="49">
        <f t="shared" ca="1" si="582"/>
        <v>79700</v>
      </c>
    </row>
    <row r="5153" spans="1:15" x14ac:dyDescent="0.25">
      <c r="A5153">
        <v>5138</v>
      </c>
      <c r="B5153" s="93">
        <v>34740</v>
      </c>
      <c r="C5153" s="48">
        <v>48.234299</v>
      </c>
      <c r="D5153" s="48">
        <v>48.359299</v>
      </c>
      <c r="E5153" s="48">
        <v>48.093699999999998</v>
      </c>
      <c r="F5153" s="48">
        <v>48.359299</v>
      </c>
      <c r="G5153" s="49">
        <v>148300</v>
      </c>
      <c r="H5153" s="48">
        <v>33.503287</v>
      </c>
      <c r="I5153" s="52">
        <f t="shared" si="580"/>
        <v>0.69279926907129075</v>
      </c>
      <c r="J5153" s="52">
        <f t="shared" ca="1" si="581"/>
        <v>1</v>
      </c>
      <c r="K5153" s="48">
        <f t="shared" si="576"/>
        <v>33.42</v>
      </c>
      <c r="L5153" s="48">
        <f t="shared" si="577"/>
        <v>33.5</v>
      </c>
      <c r="M5153" s="48">
        <f t="shared" si="578"/>
        <v>33.32</v>
      </c>
      <c r="N5153" s="48">
        <f t="shared" si="579"/>
        <v>33.5</v>
      </c>
      <c r="O5153" s="49">
        <f t="shared" ca="1" si="582"/>
        <v>148300</v>
      </c>
    </row>
    <row r="5154" spans="1:15" x14ac:dyDescent="0.25">
      <c r="A5154">
        <v>5139</v>
      </c>
      <c r="B5154" s="93">
        <v>34739</v>
      </c>
      <c r="C5154" s="48">
        <v>48.218699999999998</v>
      </c>
      <c r="D5154" s="48">
        <v>48.296799</v>
      </c>
      <c r="E5154" s="48">
        <v>48.125</v>
      </c>
      <c r="F5154" s="48">
        <v>48.296799</v>
      </c>
      <c r="G5154" s="49">
        <v>390700</v>
      </c>
      <c r="H5154" s="48">
        <v>33.459986999999998</v>
      </c>
      <c r="I5154" s="52">
        <f t="shared" si="580"/>
        <v>0.69279926812540926</v>
      </c>
      <c r="J5154" s="52">
        <f t="shared" ca="1" si="581"/>
        <v>1</v>
      </c>
      <c r="K5154" s="48">
        <f t="shared" si="576"/>
        <v>33.409999999999997</v>
      </c>
      <c r="L5154" s="48">
        <f t="shared" si="577"/>
        <v>33.46</v>
      </c>
      <c r="M5154" s="48">
        <f t="shared" si="578"/>
        <v>33.340000000000003</v>
      </c>
      <c r="N5154" s="48">
        <f t="shared" si="579"/>
        <v>33.46</v>
      </c>
      <c r="O5154" s="49">
        <f t="shared" ca="1" si="582"/>
        <v>390700</v>
      </c>
    </row>
    <row r="5155" spans="1:15" x14ac:dyDescent="0.25">
      <c r="A5155">
        <v>5140</v>
      </c>
      <c r="B5155" s="93">
        <v>34738</v>
      </c>
      <c r="C5155" s="48">
        <v>48.234299</v>
      </c>
      <c r="D5155" s="48">
        <v>48.468699999999998</v>
      </c>
      <c r="E5155" s="48">
        <v>48.203097999999997</v>
      </c>
      <c r="F5155" s="48">
        <v>48.296799</v>
      </c>
      <c r="G5155" s="49">
        <v>521500</v>
      </c>
      <c r="H5155" s="48">
        <v>33.459986999999998</v>
      </c>
      <c r="I5155" s="52">
        <f t="shared" si="580"/>
        <v>0.69279926812540926</v>
      </c>
      <c r="J5155" s="52">
        <f t="shared" ca="1" si="581"/>
        <v>1</v>
      </c>
      <c r="K5155" s="48">
        <f t="shared" si="576"/>
        <v>33.42</v>
      </c>
      <c r="L5155" s="48">
        <f t="shared" si="577"/>
        <v>33.58</v>
      </c>
      <c r="M5155" s="48">
        <f t="shared" si="578"/>
        <v>33.4</v>
      </c>
      <c r="N5155" s="48">
        <f t="shared" si="579"/>
        <v>33.46</v>
      </c>
      <c r="O5155" s="49">
        <f t="shared" ca="1" si="582"/>
        <v>521500</v>
      </c>
    </row>
    <row r="5156" spans="1:15" x14ac:dyDescent="0.25">
      <c r="A5156">
        <v>5141</v>
      </c>
      <c r="B5156" s="93">
        <v>34737</v>
      </c>
      <c r="C5156" s="48">
        <v>48.3125</v>
      </c>
      <c r="D5156" s="48">
        <v>48.3125</v>
      </c>
      <c r="E5156" s="48">
        <v>48.140597999999997</v>
      </c>
      <c r="F5156" s="48">
        <v>48.296799</v>
      </c>
      <c r="G5156" s="49">
        <v>702900</v>
      </c>
      <c r="H5156" s="48">
        <v>33.459986999999998</v>
      </c>
      <c r="I5156" s="52">
        <f t="shared" si="580"/>
        <v>0.69279926812540926</v>
      </c>
      <c r="J5156" s="52">
        <f t="shared" ca="1" si="581"/>
        <v>1</v>
      </c>
      <c r="K5156" s="48">
        <f t="shared" si="576"/>
        <v>33.47</v>
      </c>
      <c r="L5156" s="48">
        <f t="shared" si="577"/>
        <v>33.47</v>
      </c>
      <c r="M5156" s="48">
        <f t="shared" si="578"/>
        <v>33.35</v>
      </c>
      <c r="N5156" s="48">
        <f t="shared" si="579"/>
        <v>33.46</v>
      </c>
      <c r="O5156" s="49">
        <f t="shared" ca="1" si="582"/>
        <v>702900</v>
      </c>
    </row>
    <row r="5157" spans="1:15" x14ac:dyDescent="0.25">
      <c r="A5157">
        <v>5142</v>
      </c>
      <c r="B5157" s="93">
        <v>34736</v>
      </c>
      <c r="C5157" s="48">
        <v>48.015597999999997</v>
      </c>
      <c r="D5157" s="48">
        <v>48.375</v>
      </c>
      <c r="E5157" s="48">
        <v>47.968699999999998</v>
      </c>
      <c r="F5157" s="48">
        <v>48.234299</v>
      </c>
      <c r="G5157" s="49">
        <v>405400</v>
      </c>
      <c r="H5157" s="48">
        <v>33.416687000000003</v>
      </c>
      <c r="I5157" s="52">
        <f t="shared" si="580"/>
        <v>0.69279926717707674</v>
      </c>
      <c r="J5157" s="52">
        <f t="shared" ca="1" si="581"/>
        <v>1</v>
      </c>
      <c r="K5157" s="48">
        <f t="shared" si="576"/>
        <v>33.270000000000003</v>
      </c>
      <c r="L5157" s="48">
        <f t="shared" si="577"/>
        <v>33.51</v>
      </c>
      <c r="M5157" s="48">
        <f t="shared" si="578"/>
        <v>33.229999999999997</v>
      </c>
      <c r="N5157" s="48">
        <f t="shared" si="579"/>
        <v>33.42</v>
      </c>
      <c r="O5157" s="49">
        <f t="shared" ca="1" si="582"/>
        <v>405400</v>
      </c>
    </row>
    <row r="5158" spans="1:15" x14ac:dyDescent="0.25">
      <c r="A5158">
        <v>5143</v>
      </c>
      <c r="B5158" s="93">
        <v>34733</v>
      </c>
      <c r="C5158" s="48">
        <v>47.656199999999998</v>
      </c>
      <c r="D5158" s="48">
        <v>48.109299</v>
      </c>
      <c r="E5158" s="48">
        <v>47.578097999999997</v>
      </c>
      <c r="F5158" s="48">
        <v>48.031199999999998</v>
      </c>
      <c r="G5158" s="49">
        <v>405100</v>
      </c>
      <c r="H5158" s="48">
        <v>33.275981000000002</v>
      </c>
      <c r="I5158" s="52">
        <f t="shared" si="580"/>
        <v>0.69279928463165619</v>
      </c>
      <c r="J5158" s="52">
        <f t="shared" ca="1" si="581"/>
        <v>1</v>
      </c>
      <c r="K5158" s="48">
        <f t="shared" si="576"/>
        <v>33.020000000000003</v>
      </c>
      <c r="L5158" s="48">
        <f t="shared" si="577"/>
        <v>33.33</v>
      </c>
      <c r="M5158" s="48">
        <f t="shared" si="578"/>
        <v>32.96</v>
      </c>
      <c r="N5158" s="48">
        <f t="shared" si="579"/>
        <v>33.28</v>
      </c>
      <c r="O5158" s="49">
        <f t="shared" ca="1" si="582"/>
        <v>405100</v>
      </c>
    </row>
    <row r="5159" spans="1:15" x14ac:dyDescent="0.25">
      <c r="A5159">
        <v>5144</v>
      </c>
      <c r="B5159" s="93">
        <v>34732</v>
      </c>
      <c r="C5159" s="48">
        <v>47.0625</v>
      </c>
      <c r="D5159" s="48">
        <v>47.359299</v>
      </c>
      <c r="E5159" s="48">
        <v>47.0625</v>
      </c>
      <c r="F5159" s="48">
        <v>47.359299</v>
      </c>
      <c r="G5159" s="49">
        <v>131700</v>
      </c>
      <c r="H5159" s="48">
        <v>32.810487999999999</v>
      </c>
      <c r="I5159" s="52">
        <f t="shared" si="580"/>
        <v>0.69279927475277869</v>
      </c>
      <c r="J5159" s="52">
        <f t="shared" ca="1" si="581"/>
        <v>1</v>
      </c>
      <c r="K5159" s="48">
        <f t="shared" si="576"/>
        <v>32.6</v>
      </c>
      <c r="L5159" s="48">
        <f t="shared" si="577"/>
        <v>32.81</v>
      </c>
      <c r="M5159" s="48">
        <f t="shared" si="578"/>
        <v>32.6</v>
      </c>
      <c r="N5159" s="48">
        <f t="shared" si="579"/>
        <v>32.81</v>
      </c>
      <c r="O5159" s="49">
        <f t="shared" ca="1" si="582"/>
        <v>131700</v>
      </c>
    </row>
    <row r="5160" spans="1:15" x14ac:dyDescent="0.25">
      <c r="A5160">
        <v>5145</v>
      </c>
      <c r="B5160" s="93">
        <v>34731</v>
      </c>
      <c r="C5160" s="48">
        <v>47.156199999999998</v>
      </c>
      <c r="D5160" s="48">
        <v>47.328097999999997</v>
      </c>
      <c r="E5160" s="48">
        <v>47</v>
      </c>
      <c r="F5160" s="48">
        <v>47.078097999999997</v>
      </c>
      <c r="G5160" s="49">
        <v>380200</v>
      </c>
      <c r="H5160" s="48">
        <v>32.615672000000004</v>
      </c>
      <c r="I5160" s="52">
        <f t="shared" si="580"/>
        <v>0.69279927154236365</v>
      </c>
      <c r="J5160" s="52">
        <f t="shared" ca="1" si="581"/>
        <v>1</v>
      </c>
      <c r="K5160" s="48">
        <f t="shared" si="576"/>
        <v>32.67</v>
      </c>
      <c r="L5160" s="48">
        <f t="shared" si="577"/>
        <v>32.79</v>
      </c>
      <c r="M5160" s="48">
        <f t="shared" si="578"/>
        <v>32.56</v>
      </c>
      <c r="N5160" s="48">
        <f t="shared" si="579"/>
        <v>32.619999999999997</v>
      </c>
      <c r="O5160" s="49">
        <f t="shared" ca="1" si="582"/>
        <v>380200</v>
      </c>
    </row>
    <row r="5161" spans="1:15" x14ac:dyDescent="0.25">
      <c r="A5161">
        <v>5146</v>
      </c>
      <c r="B5161" s="93">
        <v>34730</v>
      </c>
      <c r="C5161" s="48">
        <v>47</v>
      </c>
      <c r="D5161" s="48">
        <v>47.171799</v>
      </c>
      <c r="E5161" s="48">
        <v>46.921799</v>
      </c>
      <c r="F5161" s="48">
        <v>47.093699999999998</v>
      </c>
      <c r="G5161" s="49">
        <v>127500</v>
      </c>
      <c r="H5161" s="48">
        <v>32.626480999999998</v>
      </c>
      <c r="I5161" s="52">
        <f t="shared" si="580"/>
        <v>0.69279927039073164</v>
      </c>
      <c r="J5161" s="52">
        <f t="shared" ca="1" si="581"/>
        <v>1</v>
      </c>
      <c r="K5161" s="48">
        <f t="shared" si="576"/>
        <v>32.56</v>
      </c>
      <c r="L5161" s="48">
        <f t="shared" si="577"/>
        <v>32.68</v>
      </c>
      <c r="M5161" s="48">
        <f t="shared" si="578"/>
        <v>32.51</v>
      </c>
      <c r="N5161" s="48">
        <f t="shared" si="579"/>
        <v>32.630000000000003</v>
      </c>
      <c r="O5161" s="49">
        <f t="shared" ca="1" si="582"/>
        <v>127500</v>
      </c>
    </row>
    <row r="5162" spans="1:15" x14ac:dyDescent="0.25">
      <c r="A5162">
        <v>5147</v>
      </c>
      <c r="B5162" s="93">
        <v>34729</v>
      </c>
      <c r="C5162" s="48">
        <v>47.015597999999997</v>
      </c>
      <c r="D5162" s="48">
        <v>47.046799</v>
      </c>
      <c r="E5162" s="48">
        <v>46.843699999999998</v>
      </c>
      <c r="F5162" s="48">
        <v>46.906199999999998</v>
      </c>
      <c r="G5162" s="49">
        <v>26600</v>
      </c>
      <c r="H5162" s="48">
        <v>32.496580999999999</v>
      </c>
      <c r="I5162" s="52">
        <f t="shared" si="580"/>
        <v>0.69279926747423581</v>
      </c>
      <c r="J5162" s="52">
        <f t="shared" ca="1" si="581"/>
        <v>1</v>
      </c>
      <c r="K5162" s="48">
        <f t="shared" si="576"/>
        <v>32.57</v>
      </c>
      <c r="L5162" s="48">
        <f t="shared" si="577"/>
        <v>32.590000000000003</v>
      </c>
      <c r="M5162" s="48">
        <f t="shared" si="578"/>
        <v>32.450000000000003</v>
      </c>
      <c r="N5162" s="48">
        <f t="shared" si="579"/>
        <v>32.5</v>
      </c>
      <c r="O5162" s="49">
        <f t="shared" ca="1" si="582"/>
        <v>26600</v>
      </c>
    </row>
    <row r="5163" spans="1:15" x14ac:dyDescent="0.25">
      <c r="A5163">
        <v>5148</v>
      </c>
      <c r="B5163" s="93">
        <v>34726</v>
      </c>
      <c r="C5163" s="48">
        <v>47.234299</v>
      </c>
      <c r="D5163" s="48">
        <v>47.234299</v>
      </c>
      <c r="E5163" s="48">
        <v>46.921799</v>
      </c>
      <c r="F5163" s="48">
        <v>47.109299</v>
      </c>
      <c r="G5163" s="49">
        <v>91200</v>
      </c>
      <c r="H5163" s="48">
        <v>32.637287999999998</v>
      </c>
      <c r="I5163" s="52">
        <f t="shared" si="580"/>
        <v>0.69279927090403104</v>
      </c>
      <c r="J5163" s="52">
        <f t="shared" ca="1" si="581"/>
        <v>1</v>
      </c>
      <c r="K5163" s="48">
        <f t="shared" si="576"/>
        <v>32.72</v>
      </c>
      <c r="L5163" s="48">
        <f t="shared" si="577"/>
        <v>32.72</v>
      </c>
      <c r="M5163" s="48">
        <f t="shared" si="578"/>
        <v>32.51</v>
      </c>
      <c r="N5163" s="48">
        <f t="shared" si="579"/>
        <v>32.64</v>
      </c>
      <c r="O5163" s="49">
        <f t="shared" ca="1" si="582"/>
        <v>91200</v>
      </c>
    </row>
    <row r="5164" spans="1:15" x14ac:dyDescent="0.25">
      <c r="A5164">
        <v>5149</v>
      </c>
      <c r="B5164" s="93">
        <v>34725</v>
      </c>
      <c r="C5164" s="48">
        <v>46.843699999999998</v>
      </c>
      <c r="D5164" s="48">
        <v>46.984299</v>
      </c>
      <c r="E5164" s="48">
        <v>46.75</v>
      </c>
      <c r="F5164" s="48">
        <v>46.921799</v>
      </c>
      <c r="G5164" s="49">
        <v>9800</v>
      </c>
      <c r="H5164" s="48">
        <v>32.507387999999999</v>
      </c>
      <c r="I5164" s="52">
        <f t="shared" si="580"/>
        <v>0.69279926799055591</v>
      </c>
      <c r="J5164" s="52">
        <f t="shared" ca="1" si="581"/>
        <v>1</v>
      </c>
      <c r="K5164" s="48">
        <f t="shared" si="576"/>
        <v>32.450000000000003</v>
      </c>
      <c r="L5164" s="48">
        <f t="shared" si="577"/>
        <v>32.549999999999997</v>
      </c>
      <c r="M5164" s="48">
        <f t="shared" si="578"/>
        <v>32.39</v>
      </c>
      <c r="N5164" s="48">
        <f t="shared" si="579"/>
        <v>32.51</v>
      </c>
      <c r="O5164" s="49">
        <f t="shared" ca="1" si="582"/>
        <v>9800</v>
      </c>
    </row>
    <row r="5165" spans="1:15" x14ac:dyDescent="0.25">
      <c r="A5165">
        <v>5150</v>
      </c>
      <c r="B5165" s="93">
        <v>34724</v>
      </c>
      <c r="C5165" s="48">
        <v>46.515597999999997</v>
      </c>
      <c r="D5165" s="48">
        <v>47.046799</v>
      </c>
      <c r="E5165" s="48">
        <v>46.515597999999997</v>
      </c>
      <c r="F5165" s="48">
        <v>46.875</v>
      </c>
      <c r="G5165" s="49">
        <v>15700</v>
      </c>
      <c r="H5165" s="48">
        <v>32.474966000000002</v>
      </c>
      <c r="I5165" s="52">
        <f t="shared" si="580"/>
        <v>0.69279927466666669</v>
      </c>
      <c r="J5165" s="52">
        <f t="shared" ca="1" si="581"/>
        <v>1</v>
      </c>
      <c r="K5165" s="48">
        <f t="shared" si="576"/>
        <v>32.229999999999997</v>
      </c>
      <c r="L5165" s="48">
        <f t="shared" si="577"/>
        <v>32.590000000000003</v>
      </c>
      <c r="M5165" s="48">
        <f t="shared" si="578"/>
        <v>32.229999999999997</v>
      </c>
      <c r="N5165" s="48">
        <f t="shared" si="579"/>
        <v>32.47</v>
      </c>
      <c r="O5165" s="49">
        <f t="shared" ca="1" si="582"/>
        <v>15700</v>
      </c>
    </row>
    <row r="5166" spans="1:15" x14ac:dyDescent="0.25">
      <c r="A5166">
        <v>5151</v>
      </c>
      <c r="B5166" s="93">
        <v>34723</v>
      </c>
      <c r="C5166" s="48">
        <v>46.671799</v>
      </c>
      <c r="D5166" s="48">
        <v>46.75</v>
      </c>
      <c r="E5166" s="48">
        <v>46.640597999999997</v>
      </c>
      <c r="F5166" s="48">
        <v>46.75</v>
      </c>
      <c r="G5166" s="49">
        <v>32400</v>
      </c>
      <c r="H5166" s="48">
        <v>32.388365999999998</v>
      </c>
      <c r="I5166" s="52">
        <f t="shared" si="580"/>
        <v>0.69279927272727271</v>
      </c>
      <c r="J5166" s="52">
        <f t="shared" ca="1" si="581"/>
        <v>1</v>
      </c>
      <c r="K5166" s="48">
        <f t="shared" si="576"/>
        <v>32.33</v>
      </c>
      <c r="L5166" s="48">
        <f t="shared" si="577"/>
        <v>32.39</v>
      </c>
      <c r="M5166" s="48">
        <f t="shared" si="578"/>
        <v>32.31</v>
      </c>
      <c r="N5166" s="48">
        <f t="shared" si="579"/>
        <v>32.39</v>
      </c>
      <c r="O5166" s="49">
        <f t="shared" ca="1" si="582"/>
        <v>32400</v>
      </c>
    </row>
    <row r="5167" spans="1:15" x14ac:dyDescent="0.25">
      <c r="A5167">
        <v>5152</v>
      </c>
      <c r="B5167" s="93">
        <v>34722</v>
      </c>
      <c r="C5167" s="48">
        <v>46.234299</v>
      </c>
      <c r="D5167" s="48">
        <v>46.6875</v>
      </c>
      <c r="E5167" s="48">
        <v>46.203097999999997</v>
      </c>
      <c r="F5167" s="48">
        <v>46.6875</v>
      </c>
      <c r="G5167" s="49">
        <v>53700</v>
      </c>
      <c r="H5167" s="48">
        <v>32.345066000000003</v>
      </c>
      <c r="I5167" s="52">
        <f t="shared" si="580"/>
        <v>0.6927992717536815</v>
      </c>
      <c r="J5167" s="52">
        <f t="shared" ca="1" si="581"/>
        <v>1</v>
      </c>
      <c r="K5167" s="48">
        <f t="shared" si="576"/>
        <v>32.03</v>
      </c>
      <c r="L5167" s="48">
        <f t="shared" si="577"/>
        <v>32.35</v>
      </c>
      <c r="M5167" s="48">
        <f t="shared" si="578"/>
        <v>32.01</v>
      </c>
      <c r="N5167" s="48">
        <f t="shared" si="579"/>
        <v>32.35</v>
      </c>
      <c r="O5167" s="49">
        <f t="shared" ca="1" si="582"/>
        <v>53700</v>
      </c>
    </row>
    <row r="5168" spans="1:15" x14ac:dyDescent="0.25">
      <c r="A5168">
        <v>5153</v>
      </c>
      <c r="B5168" s="93">
        <v>34719</v>
      </c>
      <c r="C5168" s="48">
        <v>46.656199999999998</v>
      </c>
      <c r="D5168" s="48">
        <v>46.671799</v>
      </c>
      <c r="E5168" s="48">
        <v>46.453097999999997</v>
      </c>
      <c r="F5168" s="48">
        <v>46.546799</v>
      </c>
      <c r="G5168" s="49">
        <v>78700</v>
      </c>
      <c r="H5168" s="48">
        <v>32.247588</v>
      </c>
      <c r="I5168" s="52">
        <f t="shared" si="580"/>
        <v>0.69279926209318932</v>
      </c>
      <c r="J5168" s="52">
        <f t="shared" ca="1" si="581"/>
        <v>1</v>
      </c>
      <c r="K5168" s="48">
        <f t="shared" si="576"/>
        <v>32.32</v>
      </c>
      <c r="L5168" s="48">
        <f t="shared" si="577"/>
        <v>32.33</v>
      </c>
      <c r="M5168" s="48">
        <f t="shared" si="578"/>
        <v>32.18</v>
      </c>
      <c r="N5168" s="48">
        <f t="shared" si="579"/>
        <v>32.25</v>
      </c>
      <c r="O5168" s="49">
        <f t="shared" ca="1" si="582"/>
        <v>78700</v>
      </c>
    </row>
    <row r="5169" spans="1:15" x14ac:dyDescent="0.25">
      <c r="A5169">
        <v>5154</v>
      </c>
      <c r="B5169" s="93">
        <v>34718</v>
      </c>
      <c r="C5169" s="48">
        <v>46.828097999999997</v>
      </c>
      <c r="D5169" s="48">
        <v>46.875</v>
      </c>
      <c r="E5169" s="48">
        <v>46.6875</v>
      </c>
      <c r="F5169" s="48">
        <v>46.718699999999998</v>
      </c>
      <c r="G5169" s="49">
        <v>139100</v>
      </c>
      <c r="H5169" s="48">
        <v>32.366681999999997</v>
      </c>
      <c r="I5169" s="52">
        <f t="shared" si="580"/>
        <v>0.69279928593903506</v>
      </c>
      <c r="J5169" s="52">
        <f t="shared" ca="1" si="581"/>
        <v>1</v>
      </c>
      <c r="K5169" s="48">
        <f t="shared" si="576"/>
        <v>32.44</v>
      </c>
      <c r="L5169" s="48">
        <f t="shared" si="577"/>
        <v>32.47</v>
      </c>
      <c r="M5169" s="48">
        <f t="shared" si="578"/>
        <v>32.35</v>
      </c>
      <c r="N5169" s="48">
        <f t="shared" si="579"/>
        <v>32.369999999999997</v>
      </c>
      <c r="O5169" s="49">
        <f t="shared" ca="1" si="582"/>
        <v>139100</v>
      </c>
    </row>
    <row r="5170" spans="1:15" x14ac:dyDescent="0.25">
      <c r="A5170">
        <v>5155</v>
      </c>
      <c r="B5170" s="93">
        <v>34717</v>
      </c>
      <c r="C5170" s="48">
        <v>47</v>
      </c>
      <c r="D5170" s="48">
        <v>47.078097999999997</v>
      </c>
      <c r="E5170" s="48">
        <v>46.875</v>
      </c>
      <c r="F5170" s="48">
        <v>46.984299</v>
      </c>
      <c r="G5170" s="49">
        <v>84500</v>
      </c>
      <c r="H5170" s="48">
        <v>32.550688000000001</v>
      </c>
      <c r="I5170" s="52">
        <f t="shared" si="580"/>
        <v>0.69279926896429811</v>
      </c>
      <c r="J5170" s="52">
        <f t="shared" ca="1" si="581"/>
        <v>1</v>
      </c>
      <c r="K5170" s="48">
        <f t="shared" si="576"/>
        <v>32.56</v>
      </c>
      <c r="L5170" s="48">
        <f t="shared" si="577"/>
        <v>32.619999999999997</v>
      </c>
      <c r="M5170" s="48">
        <f t="shared" si="578"/>
        <v>32.47</v>
      </c>
      <c r="N5170" s="48">
        <f t="shared" si="579"/>
        <v>32.549999999999997</v>
      </c>
      <c r="O5170" s="49">
        <f t="shared" ca="1" si="582"/>
        <v>84500</v>
      </c>
    </row>
    <row r="5171" spans="1:15" x14ac:dyDescent="0.25">
      <c r="A5171">
        <v>5156</v>
      </c>
      <c r="B5171" s="93">
        <v>34716</v>
      </c>
      <c r="C5171" s="48">
        <v>46.921799</v>
      </c>
      <c r="D5171" s="48">
        <v>47.0625</v>
      </c>
      <c r="E5171" s="48">
        <v>46.859299</v>
      </c>
      <c r="F5171" s="48">
        <v>47.031199999999998</v>
      </c>
      <c r="G5171" s="49">
        <v>89500</v>
      </c>
      <c r="H5171" s="48">
        <v>32.583181000000003</v>
      </c>
      <c r="I5171" s="52">
        <f t="shared" si="580"/>
        <v>0.69279926942115033</v>
      </c>
      <c r="J5171" s="52">
        <f t="shared" ca="1" si="581"/>
        <v>1</v>
      </c>
      <c r="K5171" s="48">
        <f t="shared" si="576"/>
        <v>32.51</v>
      </c>
      <c r="L5171" s="48">
        <f t="shared" si="577"/>
        <v>32.6</v>
      </c>
      <c r="M5171" s="48">
        <f t="shared" si="578"/>
        <v>32.46</v>
      </c>
      <c r="N5171" s="48">
        <f t="shared" si="579"/>
        <v>32.58</v>
      </c>
      <c r="O5171" s="49">
        <f t="shared" ca="1" si="582"/>
        <v>89500</v>
      </c>
    </row>
    <row r="5172" spans="1:15" x14ac:dyDescent="0.25">
      <c r="A5172">
        <v>5157</v>
      </c>
      <c r="B5172" s="93">
        <v>34715</v>
      </c>
      <c r="C5172" s="48">
        <v>46.718699999999998</v>
      </c>
      <c r="D5172" s="48">
        <v>47.031199999999998</v>
      </c>
      <c r="E5172" s="48">
        <v>46.718699999999998</v>
      </c>
      <c r="F5172" s="48">
        <v>47.015597999999997</v>
      </c>
      <c r="G5172" s="49">
        <v>105100</v>
      </c>
      <c r="H5172" s="48">
        <v>32.572372000000001</v>
      </c>
      <c r="I5172" s="52">
        <f t="shared" si="580"/>
        <v>0.69279927057399127</v>
      </c>
      <c r="J5172" s="52">
        <f t="shared" ca="1" si="581"/>
        <v>1</v>
      </c>
      <c r="K5172" s="48">
        <f t="shared" si="576"/>
        <v>32.369999999999997</v>
      </c>
      <c r="L5172" s="48">
        <f t="shared" si="577"/>
        <v>32.58</v>
      </c>
      <c r="M5172" s="48">
        <f t="shared" si="578"/>
        <v>32.369999999999997</v>
      </c>
      <c r="N5172" s="48">
        <f t="shared" si="579"/>
        <v>32.57</v>
      </c>
      <c r="O5172" s="49">
        <f t="shared" ca="1" si="582"/>
        <v>105100</v>
      </c>
    </row>
    <row r="5173" spans="1:15" x14ac:dyDescent="0.25">
      <c r="A5173">
        <v>5158</v>
      </c>
      <c r="B5173" s="93">
        <v>34712</v>
      </c>
      <c r="C5173" s="48">
        <v>46.4375</v>
      </c>
      <c r="D5173" s="48">
        <v>46.734299</v>
      </c>
      <c r="E5173" s="48">
        <v>46.375</v>
      </c>
      <c r="F5173" s="48">
        <v>46.734299</v>
      </c>
      <c r="G5173" s="49">
        <v>170600</v>
      </c>
      <c r="H5173" s="48">
        <v>32.377488</v>
      </c>
      <c r="I5173" s="52">
        <f t="shared" si="580"/>
        <v>0.69279926505370282</v>
      </c>
      <c r="J5173" s="52">
        <f t="shared" ca="1" si="581"/>
        <v>1</v>
      </c>
      <c r="K5173" s="48">
        <f t="shared" si="576"/>
        <v>32.17</v>
      </c>
      <c r="L5173" s="48">
        <f t="shared" si="577"/>
        <v>32.380000000000003</v>
      </c>
      <c r="M5173" s="48">
        <f t="shared" si="578"/>
        <v>32.130000000000003</v>
      </c>
      <c r="N5173" s="48">
        <f t="shared" si="579"/>
        <v>32.380000000000003</v>
      </c>
      <c r="O5173" s="49">
        <f t="shared" ca="1" si="582"/>
        <v>170600</v>
      </c>
    </row>
    <row r="5174" spans="1:15" x14ac:dyDescent="0.25">
      <c r="A5174">
        <v>5159</v>
      </c>
      <c r="B5174" s="93">
        <v>34711</v>
      </c>
      <c r="C5174" s="48">
        <v>46.125</v>
      </c>
      <c r="D5174" s="48">
        <v>46.218699999999998</v>
      </c>
      <c r="E5174" s="48">
        <v>46.031199999999998</v>
      </c>
      <c r="F5174" s="48">
        <v>46.1875</v>
      </c>
      <c r="G5174" s="49">
        <v>40300</v>
      </c>
      <c r="H5174" s="48">
        <v>31.998666</v>
      </c>
      <c r="I5174" s="52">
        <f t="shared" si="580"/>
        <v>0.69279926387009472</v>
      </c>
      <c r="J5174" s="52">
        <f t="shared" ca="1" si="581"/>
        <v>1</v>
      </c>
      <c r="K5174" s="48">
        <f t="shared" si="576"/>
        <v>31.96</v>
      </c>
      <c r="L5174" s="48">
        <f t="shared" si="577"/>
        <v>32.020000000000003</v>
      </c>
      <c r="M5174" s="48">
        <f t="shared" si="578"/>
        <v>31.89</v>
      </c>
      <c r="N5174" s="48">
        <f t="shared" si="579"/>
        <v>32</v>
      </c>
      <c r="O5174" s="49">
        <f t="shared" ca="1" si="582"/>
        <v>40300</v>
      </c>
    </row>
    <row r="5175" spans="1:15" x14ac:dyDescent="0.25">
      <c r="A5175">
        <v>5160</v>
      </c>
      <c r="B5175" s="93">
        <v>34710</v>
      </c>
      <c r="C5175" s="48">
        <v>46.296799</v>
      </c>
      <c r="D5175" s="48">
        <v>46.296799</v>
      </c>
      <c r="E5175" s="48">
        <v>45.8125</v>
      </c>
      <c r="F5175" s="48">
        <v>46.171799</v>
      </c>
      <c r="G5175" s="49">
        <v>222400</v>
      </c>
      <c r="H5175" s="48">
        <v>31.987787999999998</v>
      </c>
      <c r="I5175" s="52">
        <f t="shared" si="580"/>
        <v>0.69279925610002757</v>
      </c>
      <c r="J5175" s="52">
        <f t="shared" ca="1" si="581"/>
        <v>1</v>
      </c>
      <c r="K5175" s="48">
        <f t="shared" si="576"/>
        <v>32.07</v>
      </c>
      <c r="L5175" s="48">
        <f t="shared" si="577"/>
        <v>32.07</v>
      </c>
      <c r="M5175" s="48">
        <f t="shared" si="578"/>
        <v>31.74</v>
      </c>
      <c r="N5175" s="48">
        <f t="shared" si="579"/>
        <v>31.99</v>
      </c>
      <c r="O5175" s="49">
        <f t="shared" ca="1" si="582"/>
        <v>222400</v>
      </c>
    </row>
    <row r="5176" spans="1:15" x14ac:dyDescent="0.25">
      <c r="A5176">
        <v>5161</v>
      </c>
      <c r="B5176" s="93">
        <v>34709</v>
      </c>
      <c r="C5176" s="48">
        <v>46.203097999999997</v>
      </c>
      <c r="D5176" s="48">
        <v>46.390597999999997</v>
      </c>
      <c r="E5176" s="48">
        <v>46.140597999999997</v>
      </c>
      <c r="F5176" s="48">
        <v>46.140597999999997</v>
      </c>
      <c r="G5176" s="49">
        <v>229800</v>
      </c>
      <c r="H5176" s="48">
        <v>31.966173000000001</v>
      </c>
      <c r="I5176" s="52">
        <f t="shared" si="580"/>
        <v>0.69279927841420696</v>
      </c>
      <c r="J5176" s="52">
        <f t="shared" ca="1" si="581"/>
        <v>1</v>
      </c>
      <c r="K5176" s="48">
        <f t="shared" si="576"/>
        <v>32.01</v>
      </c>
      <c r="L5176" s="48">
        <f t="shared" si="577"/>
        <v>32.14</v>
      </c>
      <c r="M5176" s="48">
        <f t="shared" si="578"/>
        <v>31.97</v>
      </c>
      <c r="N5176" s="48">
        <f t="shared" si="579"/>
        <v>31.97</v>
      </c>
      <c r="O5176" s="49">
        <f t="shared" ca="1" si="582"/>
        <v>229800</v>
      </c>
    </row>
    <row r="5177" spans="1:15" x14ac:dyDescent="0.25">
      <c r="A5177">
        <v>5162</v>
      </c>
      <c r="B5177" s="93">
        <v>34708</v>
      </c>
      <c r="C5177" s="48">
        <v>46.031199999999998</v>
      </c>
      <c r="D5177" s="48">
        <v>46.093699999999998</v>
      </c>
      <c r="E5177" s="48">
        <v>46</v>
      </c>
      <c r="F5177" s="48">
        <v>46.093699999999998</v>
      </c>
      <c r="G5177" s="49">
        <v>36800</v>
      </c>
      <c r="H5177" s="48">
        <v>31.933682000000001</v>
      </c>
      <c r="I5177" s="52">
        <f t="shared" si="580"/>
        <v>0.69279927625684212</v>
      </c>
      <c r="J5177" s="52">
        <f t="shared" ca="1" si="581"/>
        <v>1</v>
      </c>
      <c r="K5177" s="48">
        <f t="shared" si="576"/>
        <v>31.89</v>
      </c>
      <c r="L5177" s="48">
        <f t="shared" si="577"/>
        <v>31.93</v>
      </c>
      <c r="M5177" s="48">
        <f t="shared" si="578"/>
        <v>31.87</v>
      </c>
      <c r="N5177" s="48">
        <f t="shared" si="579"/>
        <v>31.93</v>
      </c>
      <c r="O5177" s="49">
        <f t="shared" ca="1" si="582"/>
        <v>36800</v>
      </c>
    </row>
    <row r="5178" spans="1:15" x14ac:dyDescent="0.25">
      <c r="A5178">
        <v>5163</v>
      </c>
      <c r="B5178" s="93">
        <v>34705</v>
      </c>
      <c r="C5178" s="48">
        <v>46.093699999999998</v>
      </c>
      <c r="D5178" s="48">
        <v>46.25</v>
      </c>
      <c r="E5178" s="48">
        <v>45.906199999999998</v>
      </c>
      <c r="F5178" s="48">
        <v>46.046799</v>
      </c>
      <c r="G5178" s="49">
        <v>448400</v>
      </c>
      <c r="H5178" s="48">
        <v>31.901188999999999</v>
      </c>
      <c r="I5178" s="52">
        <f t="shared" si="580"/>
        <v>0.69279927579765099</v>
      </c>
      <c r="J5178" s="52">
        <f t="shared" ca="1" si="581"/>
        <v>1</v>
      </c>
      <c r="K5178" s="48">
        <f t="shared" si="576"/>
        <v>31.93</v>
      </c>
      <c r="L5178" s="48">
        <f t="shared" si="577"/>
        <v>32.04</v>
      </c>
      <c r="M5178" s="48">
        <f t="shared" si="578"/>
        <v>31.8</v>
      </c>
      <c r="N5178" s="48">
        <f t="shared" si="579"/>
        <v>31.9</v>
      </c>
      <c r="O5178" s="49">
        <f t="shared" ca="1" si="582"/>
        <v>448400</v>
      </c>
    </row>
    <row r="5179" spans="1:15" x14ac:dyDescent="0.25">
      <c r="A5179">
        <v>5164</v>
      </c>
      <c r="B5179" s="93">
        <v>34704</v>
      </c>
      <c r="C5179" s="48">
        <v>46.031199999999998</v>
      </c>
      <c r="D5179" s="48">
        <v>46.109299</v>
      </c>
      <c r="E5179" s="48">
        <v>45.953097999999997</v>
      </c>
      <c r="F5179" s="48">
        <v>46</v>
      </c>
      <c r="G5179" s="49">
        <v>89800</v>
      </c>
      <c r="H5179" s="48">
        <v>31.868766000000001</v>
      </c>
      <c r="I5179" s="52">
        <f t="shared" si="580"/>
        <v>0.69279926086956523</v>
      </c>
      <c r="J5179" s="52">
        <f t="shared" ca="1" si="581"/>
        <v>1</v>
      </c>
      <c r="K5179" s="48">
        <f t="shared" si="576"/>
        <v>31.89</v>
      </c>
      <c r="L5179" s="48">
        <f t="shared" si="577"/>
        <v>31.94</v>
      </c>
      <c r="M5179" s="48">
        <f t="shared" si="578"/>
        <v>31.84</v>
      </c>
      <c r="N5179" s="48">
        <f t="shared" si="579"/>
        <v>31.87</v>
      </c>
      <c r="O5179" s="49">
        <f t="shared" ca="1" si="582"/>
        <v>89800</v>
      </c>
    </row>
    <row r="5180" spans="1:15" x14ac:dyDescent="0.25">
      <c r="A5180">
        <v>5165</v>
      </c>
      <c r="B5180" s="93">
        <v>34703</v>
      </c>
      <c r="C5180" s="48">
        <v>45.984299</v>
      </c>
      <c r="D5180" s="48">
        <v>46</v>
      </c>
      <c r="E5180" s="48">
        <v>45.75</v>
      </c>
      <c r="F5180" s="48">
        <v>46</v>
      </c>
      <c r="G5180" s="49">
        <v>351800</v>
      </c>
      <c r="H5180" s="48">
        <v>31.868766000000001</v>
      </c>
      <c r="I5180" s="52">
        <f t="shared" si="580"/>
        <v>0.69279926086956523</v>
      </c>
      <c r="J5180" s="52">
        <f t="shared" ca="1" si="581"/>
        <v>1</v>
      </c>
      <c r="K5180" s="48">
        <f t="shared" si="576"/>
        <v>31.86</v>
      </c>
      <c r="L5180" s="48">
        <f t="shared" si="577"/>
        <v>31.87</v>
      </c>
      <c r="M5180" s="48">
        <f t="shared" si="578"/>
        <v>31.7</v>
      </c>
      <c r="N5180" s="48">
        <f t="shared" si="579"/>
        <v>31.87</v>
      </c>
      <c r="O5180" s="49">
        <f t="shared" ca="1" si="582"/>
        <v>351800</v>
      </c>
    </row>
    <row r="5181" spans="1:15" x14ac:dyDescent="0.25">
      <c r="A5181">
        <v>5166</v>
      </c>
      <c r="B5181" s="93">
        <v>34702</v>
      </c>
      <c r="C5181" s="48">
        <v>45.703097999999997</v>
      </c>
      <c r="D5181" s="48">
        <v>45.843699999999998</v>
      </c>
      <c r="E5181" s="48">
        <v>45.6875</v>
      </c>
      <c r="F5181" s="48">
        <v>45.781199999999998</v>
      </c>
      <c r="G5181" s="49">
        <v>324300</v>
      </c>
      <c r="H5181" s="48">
        <v>31.717182000000001</v>
      </c>
      <c r="I5181" s="52">
        <f t="shared" si="580"/>
        <v>0.69279927131661034</v>
      </c>
      <c r="J5181" s="52">
        <f t="shared" ca="1" si="581"/>
        <v>1</v>
      </c>
      <c r="K5181" s="48">
        <f t="shared" si="576"/>
        <v>31.66</v>
      </c>
      <c r="L5181" s="48">
        <f t="shared" si="577"/>
        <v>31.76</v>
      </c>
      <c r="M5181" s="48">
        <f t="shared" si="578"/>
        <v>31.65</v>
      </c>
      <c r="N5181" s="48">
        <f t="shared" si="579"/>
        <v>31.72</v>
      </c>
      <c r="O5181" s="49">
        <f t="shared" ca="1" si="582"/>
        <v>324300</v>
      </c>
    </row>
    <row r="5182" spans="1:15" x14ac:dyDescent="0.25">
      <c r="A5182">
        <v>5167</v>
      </c>
      <c r="B5182" s="93">
        <v>34698</v>
      </c>
      <c r="C5182" s="48">
        <v>46.203097999999997</v>
      </c>
      <c r="D5182" s="48">
        <v>46.25</v>
      </c>
      <c r="E5182" s="48">
        <v>45.5625</v>
      </c>
      <c r="F5182" s="48">
        <v>45.5625</v>
      </c>
      <c r="G5182" s="49">
        <v>2209500</v>
      </c>
      <c r="H5182" s="48">
        <v>31.565667000000001</v>
      </c>
      <c r="I5182" s="52">
        <f t="shared" si="580"/>
        <v>0.69279927572016464</v>
      </c>
      <c r="J5182" s="52">
        <f t="shared" ca="1" si="581"/>
        <v>1</v>
      </c>
      <c r="K5182" s="48">
        <f t="shared" si="576"/>
        <v>32.01</v>
      </c>
      <c r="L5182" s="48">
        <f t="shared" si="577"/>
        <v>32.04</v>
      </c>
      <c r="M5182" s="48">
        <f t="shared" si="578"/>
        <v>31.57</v>
      </c>
      <c r="N5182" s="48">
        <f t="shared" si="579"/>
        <v>31.57</v>
      </c>
      <c r="O5182" s="49">
        <f t="shared" ca="1" si="582"/>
        <v>2209500</v>
      </c>
    </row>
    <row r="5183" spans="1:15" x14ac:dyDescent="0.25">
      <c r="A5183">
        <v>5168</v>
      </c>
      <c r="B5183" s="93">
        <v>34697</v>
      </c>
      <c r="C5183" s="48">
        <v>46.25</v>
      </c>
      <c r="D5183" s="48">
        <v>46.25</v>
      </c>
      <c r="E5183" s="48">
        <v>46.0625</v>
      </c>
      <c r="F5183" s="48">
        <v>46.109299</v>
      </c>
      <c r="G5183" s="49">
        <v>220100</v>
      </c>
      <c r="H5183" s="48">
        <v>31.944488</v>
      </c>
      <c r="I5183" s="52">
        <f t="shared" si="580"/>
        <v>0.69279925509168983</v>
      </c>
      <c r="J5183" s="52">
        <f t="shared" ca="1" si="581"/>
        <v>1</v>
      </c>
      <c r="K5183" s="48">
        <f t="shared" si="576"/>
        <v>32.04</v>
      </c>
      <c r="L5183" s="48">
        <f t="shared" si="577"/>
        <v>32.04</v>
      </c>
      <c r="M5183" s="48">
        <f t="shared" si="578"/>
        <v>31.91</v>
      </c>
      <c r="N5183" s="48">
        <f t="shared" si="579"/>
        <v>31.94</v>
      </c>
      <c r="O5183" s="49">
        <f t="shared" ca="1" si="582"/>
        <v>220100</v>
      </c>
    </row>
    <row r="5184" spans="1:15" x14ac:dyDescent="0.25">
      <c r="A5184">
        <v>5169</v>
      </c>
      <c r="B5184" s="93">
        <v>34696</v>
      </c>
      <c r="C5184" s="48">
        <v>46.359299</v>
      </c>
      <c r="D5184" s="48">
        <v>46.359299</v>
      </c>
      <c r="E5184" s="48">
        <v>45.968699999999998</v>
      </c>
      <c r="F5184" s="48">
        <v>46.078097999999997</v>
      </c>
      <c r="G5184" s="49">
        <v>358200</v>
      </c>
      <c r="H5184" s="48">
        <v>31.922872999999999</v>
      </c>
      <c r="I5184" s="52">
        <f t="shared" si="580"/>
        <v>0.69279927743545322</v>
      </c>
      <c r="J5184" s="52">
        <f t="shared" ca="1" si="581"/>
        <v>1</v>
      </c>
      <c r="K5184" s="48">
        <f t="shared" si="576"/>
        <v>32.119999999999997</v>
      </c>
      <c r="L5184" s="48">
        <f t="shared" si="577"/>
        <v>32.119999999999997</v>
      </c>
      <c r="M5184" s="48">
        <f t="shared" si="578"/>
        <v>31.85</v>
      </c>
      <c r="N5184" s="48">
        <f t="shared" si="579"/>
        <v>31.92</v>
      </c>
      <c r="O5184" s="49">
        <f t="shared" ca="1" si="582"/>
        <v>358200</v>
      </c>
    </row>
    <row r="5185" spans="1:15" x14ac:dyDescent="0.25">
      <c r="A5185">
        <v>5170</v>
      </c>
      <c r="B5185" s="93">
        <v>34695</v>
      </c>
      <c r="C5185" s="48">
        <v>46.218699999999998</v>
      </c>
      <c r="D5185" s="48">
        <v>46.406199999999998</v>
      </c>
      <c r="E5185" s="48">
        <v>46.1875</v>
      </c>
      <c r="F5185" s="48">
        <v>46.3125</v>
      </c>
      <c r="G5185" s="49">
        <v>95200</v>
      </c>
      <c r="H5185" s="48">
        <v>32.085265999999997</v>
      </c>
      <c r="I5185" s="52">
        <f t="shared" si="580"/>
        <v>0.69279926585694995</v>
      </c>
      <c r="J5185" s="52">
        <f t="shared" ca="1" si="581"/>
        <v>1</v>
      </c>
      <c r="K5185" s="48">
        <f t="shared" si="576"/>
        <v>32.020000000000003</v>
      </c>
      <c r="L5185" s="48">
        <f t="shared" si="577"/>
        <v>32.15</v>
      </c>
      <c r="M5185" s="48">
        <f t="shared" si="578"/>
        <v>32</v>
      </c>
      <c r="N5185" s="48">
        <f t="shared" si="579"/>
        <v>32.090000000000003</v>
      </c>
      <c r="O5185" s="49">
        <f t="shared" ca="1" si="582"/>
        <v>95200</v>
      </c>
    </row>
    <row r="5186" spans="1:15" x14ac:dyDescent="0.25">
      <c r="A5186">
        <v>5171</v>
      </c>
      <c r="B5186" s="93">
        <v>34691</v>
      </c>
      <c r="C5186" s="48">
        <v>45.984299</v>
      </c>
      <c r="D5186" s="48">
        <v>46.171799</v>
      </c>
      <c r="E5186" s="48">
        <v>45.984299</v>
      </c>
      <c r="F5186" s="48">
        <v>46.0625</v>
      </c>
      <c r="G5186" s="49">
        <v>125800</v>
      </c>
      <c r="H5186" s="48">
        <v>31.912065999999999</v>
      </c>
      <c r="I5186" s="52">
        <f t="shared" si="580"/>
        <v>0.69279926187245588</v>
      </c>
      <c r="J5186" s="52">
        <f t="shared" ca="1" si="581"/>
        <v>1</v>
      </c>
      <c r="K5186" s="48">
        <f t="shared" si="576"/>
        <v>31.86</v>
      </c>
      <c r="L5186" s="48">
        <f t="shared" si="577"/>
        <v>31.99</v>
      </c>
      <c r="M5186" s="48">
        <f t="shared" si="578"/>
        <v>31.86</v>
      </c>
      <c r="N5186" s="48">
        <f t="shared" si="579"/>
        <v>31.91</v>
      </c>
      <c r="O5186" s="49">
        <f t="shared" ca="1" si="582"/>
        <v>125800</v>
      </c>
    </row>
    <row r="5187" spans="1:15" x14ac:dyDescent="0.25">
      <c r="A5187">
        <v>5172</v>
      </c>
      <c r="B5187" s="93">
        <v>34690</v>
      </c>
      <c r="C5187" s="48">
        <v>46.156199999999998</v>
      </c>
      <c r="D5187" s="48">
        <v>46.203097999999997</v>
      </c>
      <c r="E5187" s="48">
        <v>45.968699999999998</v>
      </c>
      <c r="F5187" s="48">
        <v>46.015597999999997</v>
      </c>
      <c r="G5187" s="49">
        <v>222000</v>
      </c>
      <c r="H5187" s="48">
        <v>31.879573000000001</v>
      </c>
      <c r="I5187" s="52">
        <f t="shared" si="580"/>
        <v>0.69279927645404071</v>
      </c>
      <c r="J5187" s="52">
        <f t="shared" ca="1" si="581"/>
        <v>1</v>
      </c>
      <c r="K5187" s="48">
        <f t="shared" si="576"/>
        <v>31.98</v>
      </c>
      <c r="L5187" s="48">
        <f t="shared" si="577"/>
        <v>32.01</v>
      </c>
      <c r="M5187" s="48">
        <f t="shared" si="578"/>
        <v>31.85</v>
      </c>
      <c r="N5187" s="48">
        <f t="shared" si="579"/>
        <v>31.88</v>
      </c>
      <c r="O5187" s="49">
        <f t="shared" ca="1" si="582"/>
        <v>222000</v>
      </c>
    </row>
    <row r="5188" spans="1:15" x14ac:dyDescent="0.25">
      <c r="A5188">
        <v>5173</v>
      </c>
      <c r="B5188" s="93">
        <v>34689</v>
      </c>
      <c r="C5188" s="48">
        <v>45.703097999999997</v>
      </c>
      <c r="D5188" s="48">
        <v>46.265597999999997</v>
      </c>
      <c r="E5188" s="48">
        <v>45.703097999999997</v>
      </c>
      <c r="F5188" s="48">
        <v>46.156199999999998</v>
      </c>
      <c r="G5188" s="49">
        <v>544500</v>
      </c>
      <c r="H5188" s="48">
        <v>31.976982</v>
      </c>
      <c r="I5188" s="52">
        <f t="shared" si="580"/>
        <v>0.69279927723686097</v>
      </c>
      <c r="J5188" s="52">
        <f t="shared" ca="1" si="581"/>
        <v>1</v>
      </c>
      <c r="K5188" s="48">
        <f t="shared" si="576"/>
        <v>31.66</v>
      </c>
      <c r="L5188" s="48">
        <f t="shared" si="577"/>
        <v>32.049999999999997</v>
      </c>
      <c r="M5188" s="48">
        <f t="shared" si="578"/>
        <v>31.66</v>
      </c>
      <c r="N5188" s="48">
        <f t="shared" si="579"/>
        <v>31.98</v>
      </c>
      <c r="O5188" s="49">
        <f t="shared" ca="1" si="582"/>
        <v>544500</v>
      </c>
    </row>
    <row r="5189" spans="1:15" x14ac:dyDescent="0.25">
      <c r="A5189">
        <v>5174</v>
      </c>
      <c r="B5189" s="93">
        <v>34688</v>
      </c>
      <c r="C5189" s="48">
        <v>45.859299</v>
      </c>
      <c r="D5189" s="48">
        <v>45.890597999999997</v>
      </c>
      <c r="E5189" s="48">
        <v>45.671799</v>
      </c>
      <c r="F5189" s="48">
        <v>45.671799</v>
      </c>
      <c r="G5189" s="49">
        <v>675600</v>
      </c>
      <c r="H5189" s="48">
        <v>31.641389</v>
      </c>
      <c r="I5189" s="52">
        <f t="shared" si="580"/>
        <v>0.69279926985140217</v>
      </c>
      <c r="J5189" s="52">
        <f t="shared" ca="1" si="581"/>
        <v>1</v>
      </c>
      <c r="K5189" s="48">
        <f t="shared" si="576"/>
        <v>31.77</v>
      </c>
      <c r="L5189" s="48">
        <f t="shared" si="577"/>
        <v>31.79</v>
      </c>
      <c r="M5189" s="48">
        <f t="shared" si="578"/>
        <v>31.64</v>
      </c>
      <c r="N5189" s="48">
        <f t="shared" si="579"/>
        <v>31.64</v>
      </c>
      <c r="O5189" s="49">
        <f t="shared" ca="1" si="582"/>
        <v>675600</v>
      </c>
    </row>
    <row r="5190" spans="1:15" x14ac:dyDescent="0.25">
      <c r="A5190">
        <v>5175</v>
      </c>
      <c r="B5190" s="93">
        <v>34687</v>
      </c>
      <c r="C5190" s="48">
        <v>45.75</v>
      </c>
      <c r="D5190" s="48">
        <v>45.843699999999998</v>
      </c>
      <c r="E5190" s="48">
        <v>45.609299</v>
      </c>
      <c r="F5190" s="48">
        <v>45.8125</v>
      </c>
      <c r="G5190" s="49">
        <v>1120200</v>
      </c>
      <c r="H5190" s="48">
        <v>31.738866999999999</v>
      </c>
      <c r="I5190" s="52">
        <f t="shared" si="580"/>
        <v>0.69279927967257837</v>
      </c>
      <c r="J5190" s="52">
        <f t="shared" ca="1" si="581"/>
        <v>1</v>
      </c>
      <c r="K5190" s="48">
        <f t="shared" si="576"/>
        <v>31.7</v>
      </c>
      <c r="L5190" s="48">
        <f t="shared" si="577"/>
        <v>31.76</v>
      </c>
      <c r="M5190" s="48">
        <f t="shared" si="578"/>
        <v>31.6</v>
      </c>
      <c r="N5190" s="48">
        <f t="shared" si="579"/>
        <v>31.74</v>
      </c>
      <c r="O5190" s="49">
        <f t="shared" ca="1" si="582"/>
        <v>1120200</v>
      </c>
    </row>
    <row r="5191" spans="1:15" x14ac:dyDescent="0.25">
      <c r="A5191">
        <v>5176</v>
      </c>
      <c r="B5191" s="93">
        <v>34684</v>
      </c>
      <c r="C5191" s="48">
        <v>45.671799</v>
      </c>
      <c r="D5191" s="48">
        <v>45.843699999999998</v>
      </c>
      <c r="E5191" s="48">
        <v>45.625</v>
      </c>
      <c r="F5191" s="48">
        <v>45.75</v>
      </c>
      <c r="G5191" s="49">
        <v>266100</v>
      </c>
      <c r="H5191" s="48">
        <v>31.695567</v>
      </c>
      <c r="I5191" s="52">
        <f t="shared" si="580"/>
        <v>0.69279927868852464</v>
      </c>
      <c r="J5191" s="52">
        <f t="shared" ca="1" si="581"/>
        <v>1</v>
      </c>
      <c r="K5191" s="48">
        <f t="shared" si="576"/>
        <v>31.64</v>
      </c>
      <c r="L5191" s="48">
        <f t="shared" si="577"/>
        <v>31.76</v>
      </c>
      <c r="M5191" s="48">
        <f t="shared" si="578"/>
        <v>31.61</v>
      </c>
      <c r="N5191" s="48">
        <f t="shared" si="579"/>
        <v>31.7</v>
      </c>
      <c r="O5191" s="49">
        <f t="shared" ca="1" si="582"/>
        <v>266100</v>
      </c>
    </row>
    <row r="5192" spans="1:15" x14ac:dyDescent="0.25">
      <c r="A5192">
        <v>5177</v>
      </c>
      <c r="B5192" s="93">
        <v>34683</v>
      </c>
      <c r="C5192" s="48">
        <v>45.8125</v>
      </c>
      <c r="D5192" s="48">
        <v>46.031199999999998</v>
      </c>
      <c r="E5192" s="48">
        <v>45.8125</v>
      </c>
      <c r="F5192" s="48">
        <v>45.890597999999997</v>
      </c>
      <c r="G5192" s="49">
        <v>130100</v>
      </c>
      <c r="H5192" s="48">
        <v>31.541487</v>
      </c>
      <c r="I5192" s="52">
        <f t="shared" si="580"/>
        <v>0.68731915413261779</v>
      </c>
      <c r="J5192" s="52">
        <f t="shared" ca="1" si="581"/>
        <v>1</v>
      </c>
      <c r="K5192" s="48">
        <f t="shared" si="576"/>
        <v>31.49</v>
      </c>
      <c r="L5192" s="48">
        <f t="shared" si="577"/>
        <v>31.64</v>
      </c>
      <c r="M5192" s="48">
        <f t="shared" si="578"/>
        <v>31.49</v>
      </c>
      <c r="N5192" s="48">
        <f t="shared" si="579"/>
        <v>31.54</v>
      </c>
      <c r="O5192" s="49">
        <f t="shared" ca="1" si="582"/>
        <v>130100</v>
      </c>
    </row>
    <row r="5193" spans="1:15" x14ac:dyDescent="0.25">
      <c r="A5193">
        <v>5178</v>
      </c>
      <c r="B5193" s="93">
        <v>34682</v>
      </c>
      <c r="C5193" s="48">
        <v>45.453097999999997</v>
      </c>
      <c r="D5193" s="48">
        <v>45.953097999999997</v>
      </c>
      <c r="E5193" s="48">
        <v>45.453097999999997</v>
      </c>
      <c r="F5193" s="48">
        <v>45.75</v>
      </c>
      <c r="G5193" s="49">
        <v>203300</v>
      </c>
      <c r="H5193" s="48">
        <v>31.444852000000001</v>
      </c>
      <c r="I5193" s="52">
        <f t="shared" si="580"/>
        <v>0.68731916939890714</v>
      </c>
      <c r="J5193" s="52">
        <f t="shared" ca="1" si="581"/>
        <v>1</v>
      </c>
      <c r="K5193" s="48">
        <f t="shared" si="576"/>
        <v>31.24</v>
      </c>
      <c r="L5193" s="48">
        <f t="shared" si="577"/>
        <v>31.58</v>
      </c>
      <c r="M5193" s="48">
        <f t="shared" si="578"/>
        <v>31.24</v>
      </c>
      <c r="N5193" s="48">
        <f t="shared" si="579"/>
        <v>31.44</v>
      </c>
      <c r="O5193" s="49">
        <f t="shared" ca="1" si="582"/>
        <v>203300</v>
      </c>
    </row>
    <row r="5194" spans="1:15" x14ac:dyDescent="0.25">
      <c r="A5194">
        <v>5179</v>
      </c>
      <c r="B5194" s="93">
        <v>34681</v>
      </c>
      <c r="C5194" s="48">
        <v>45.3125</v>
      </c>
      <c r="D5194" s="48">
        <v>45.531199999999998</v>
      </c>
      <c r="E5194" s="48">
        <v>45.3125</v>
      </c>
      <c r="F5194" s="48">
        <v>45.515597999999997</v>
      </c>
      <c r="G5194" s="49">
        <v>70900</v>
      </c>
      <c r="H5194" s="48">
        <v>31.283743000000001</v>
      </c>
      <c r="I5194" s="52">
        <f t="shared" si="580"/>
        <v>0.68731916913406266</v>
      </c>
      <c r="J5194" s="52">
        <f t="shared" ca="1" si="581"/>
        <v>1</v>
      </c>
      <c r="K5194" s="48">
        <f t="shared" si="576"/>
        <v>31.14</v>
      </c>
      <c r="L5194" s="48">
        <f t="shared" si="577"/>
        <v>31.29</v>
      </c>
      <c r="M5194" s="48">
        <f t="shared" si="578"/>
        <v>31.14</v>
      </c>
      <c r="N5194" s="48">
        <f t="shared" si="579"/>
        <v>31.28</v>
      </c>
      <c r="O5194" s="49">
        <f t="shared" ca="1" si="582"/>
        <v>70900</v>
      </c>
    </row>
    <row r="5195" spans="1:15" x14ac:dyDescent="0.25">
      <c r="A5195">
        <v>5180</v>
      </c>
      <c r="B5195" s="93">
        <v>34680</v>
      </c>
      <c r="C5195" s="48">
        <v>44.953097999999997</v>
      </c>
      <c r="D5195" s="48">
        <v>45.343699999999998</v>
      </c>
      <c r="E5195" s="48">
        <v>44.953097999999997</v>
      </c>
      <c r="F5195" s="48">
        <v>45.343699999999998</v>
      </c>
      <c r="G5195" s="49">
        <v>151100</v>
      </c>
      <c r="H5195" s="48">
        <v>31.165593999999999</v>
      </c>
      <c r="I5195" s="52">
        <f t="shared" si="580"/>
        <v>0.6873191645145853</v>
      </c>
      <c r="J5195" s="52">
        <f t="shared" ca="1" si="581"/>
        <v>1</v>
      </c>
      <c r="K5195" s="48">
        <f t="shared" si="576"/>
        <v>30.9</v>
      </c>
      <c r="L5195" s="48">
        <f t="shared" si="577"/>
        <v>31.17</v>
      </c>
      <c r="M5195" s="48">
        <f t="shared" si="578"/>
        <v>30.9</v>
      </c>
      <c r="N5195" s="48">
        <f t="shared" si="579"/>
        <v>31.17</v>
      </c>
      <c r="O5195" s="49">
        <f t="shared" ca="1" si="582"/>
        <v>151100</v>
      </c>
    </row>
    <row r="5196" spans="1:15" x14ac:dyDescent="0.25">
      <c r="A5196">
        <v>5181</v>
      </c>
      <c r="B5196" s="93">
        <v>34677</v>
      </c>
      <c r="C5196" s="48">
        <v>44.875</v>
      </c>
      <c r="D5196" s="48">
        <v>45.078097999999997</v>
      </c>
      <c r="E5196" s="48">
        <v>44.6875</v>
      </c>
      <c r="F5196" s="48">
        <v>45.046799</v>
      </c>
      <c r="G5196" s="49">
        <v>235900</v>
      </c>
      <c r="H5196" s="48">
        <v>30.961528000000001</v>
      </c>
      <c r="I5196" s="52">
        <f t="shared" si="580"/>
        <v>0.68731915890405448</v>
      </c>
      <c r="J5196" s="52">
        <f t="shared" ca="1" si="581"/>
        <v>1</v>
      </c>
      <c r="K5196" s="48">
        <f t="shared" si="576"/>
        <v>30.84</v>
      </c>
      <c r="L5196" s="48">
        <f t="shared" si="577"/>
        <v>30.98</v>
      </c>
      <c r="M5196" s="48">
        <f t="shared" si="578"/>
        <v>30.71</v>
      </c>
      <c r="N5196" s="48">
        <f t="shared" si="579"/>
        <v>30.96</v>
      </c>
      <c r="O5196" s="49">
        <f t="shared" ca="1" si="582"/>
        <v>235900</v>
      </c>
    </row>
    <row r="5197" spans="1:15" x14ac:dyDescent="0.25">
      <c r="A5197">
        <v>5182</v>
      </c>
      <c r="B5197" s="93">
        <v>34676</v>
      </c>
      <c r="C5197" s="48">
        <v>45.5</v>
      </c>
      <c r="D5197" s="48">
        <v>45.5625</v>
      </c>
      <c r="E5197" s="48">
        <v>44.75</v>
      </c>
      <c r="F5197" s="48">
        <v>44.875</v>
      </c>
      <c r="G5197" s="49">
        <v>261500</v>
      </c>
      <c r="H5197" s="48">
        <v>30.843447000000001</v>
      </c>
      <c r="I5197" s="52">
        <f t="shared" si="580"/>
        <v>0.68731915320334269</v>
      </c>
      <c r="J5197" s="52">
        <f t="shared" ca="1" si="581"/>
        <v>1</v>
      </c>
      <c r="K5197" s="48">
        <f t="shared" si="576"/>
        <v>31.27</v>
      </c>
      <c r="L5197" s="48">
        <f t="shared" si="577"/>
        <v>31.32</v>
      </c>
      <c r="M5197" s="48">
        <f t="shared" si="578"/>
        <v>30.76</v>
      </c>
      <c r="N5197" s="48">
        <f t="shared" si="579"/>
        <v>30.84</v>
      </c>
      <c r="O5197" s="49">
        <f t="shared" ca="1" si="582"/>
        <v>261500</v>
      </c>
    </row>
    <row r="5198" spans="1:15" x14ac:dyDescent="0.25">
      <c r="A5198">
        <v>5183</v>
      </c>
      <c r="B5198" s="93">
        <v>34675</v>
      </c>
      <c r="C5198" s="48">
        <v>45.359299</v>
      </c>
      <c r="D5198" s="48">
        <v>45.5</v>
      </c>
      <c r="E5198" s="48">
        <v>45.265597999999997</v>
      </c>
      <c r="F5198" s="48">
        <v>45.3125</v>
      </c>
      <c r="G5198" s="49">
        <v>531900</v>
      </c>
      <c r="H5198" s="48">
        <v>31.144148999999999</v>
      </c>
      <c r="I5198" s="52">
        <f t="shared" si="580"/>
        <v>0.6873191503448276</v>
      </c>
      <c r="J5198" s="52">
        <f t="shared" ca="1" si="581"/>
        <v>1</v>
      </c>
      <c r="K5198" s="48">
        <f t="shared" si="576"/>
        <v>31.18</v>
      </c>
      <c r="L5198" s="48">
        <f t="shared" si="577"/>
        <v>31.27</v>
      </c>
      <c r="M5198" s="48">
        <f t="shared" si="578"/>
        <v>31.11</v>
      </c>
      <c r="N5198" s="48">
        <f t="shared" si="579"/>
        <v>31.14</v>
      </c>
      <c r="O5198" s="49">
        <f t="shared" ca="1" si="582"/>
        <v>531900</v>
      </c>
    </row>
    <row r="5199" spans="1:15" x14ac:dyDescent="0.25">
      <c r="A5199">
        <v>5184</v>
      </c>
      <c r="B5199" s="93">
        <v>34674</v>
      </c>
      <c r="C5199" s="48">
        <v>45.4375</v>
      </c>
      <c r="D5199" s="48">
        <v>45.656199999999998</v>
      </c>
      <c r="E5199" s="48">
        <v>45.359299</v>
      </c>
      <c r="F5199" s="48">
        <v>45.640597999999997</v>
      </c>
      <c r="G5199" s="49">
        <v>249900</v>
      </c>
      <c r="H5199" s="48">
        <v>31.369658000000001</v>
      </c>
      <c r="I5199" s="52">
        <f t="shared" si="580"/>
        <v>0.68731917140962973</v>
      </c>
      <c r="J5199" s="52">
        <f t="shared" ca="1" si="581"/>
        <v>1</v>
      </c>
      <c r="K5199" s="48">
        <f t="shared" si="576"/>
        <v>31.23</v>
      </c>
      <c r="L5199" s="48">
        <f t="shared" si="577"/>
        <v>31.38</v>
      </c>
      <c r="M5199" s="48">
        <f t="shared" si="578"/>
        <v>31.18</v>
      </c>
      <c r="N5199" s="48">
        <f t="shared" si="579"/>
        <v>31.37</v>
      </c>
      <c r="O5199" s="49">
        <f t="shared" ca="1" si="582"/>
        <v>249900</v>
      </c>
    </row>
    <row r="5200" spans="1:15" x14ac:dyDescent="0.25">
      <c r="A5200">
        <v>5185</v>
      </c>
      <c r="B5200" s="93">
        <v>34673</v>
      </c>
      <c r="C5200" s="48">
        <v>45.656199999999998</v>
      </c>
      <c r="D5200" s="48">
        <v>45.8125</v>
      </c>
      <c r="E5200" s="48">
        <v>45.5</v>
      </c>
      <c r="F5200" s="48">
        <v>45.609299</v>
      </c>
      <c r="G5200" s="49">
        <v>139200</v>
      </c>
      <c r="H5200" s="48">
        <v>31.348144999999999</v>
      </c>
      <c r="I5200" s="52">
        <f t="shared" si="580"/>
        <v>0.68731915831462354</v>
      </c>
      <c r="J5200" s="52">
        <f t="shared" ca="1" si="581"/>
        <v>1</v>
      </c>
      <c r="K5200" s="48">
        <f t="shared" ref="K5200:K5263" si="583">ROUND($I5200*C5200,2)</f>
        <v>31.38</v>
      </c>
      <c r="L5200" s="48">
        <f t="shared" ref="L5200:L5263" si="584">ROUND($I5200*D5200,2)</f>
        <v>31.49</v>
      </c>
      <c r="M5200" s="48">
        <f t="shared" ref="M5200:M5263" si="585">ROUND($I5200*E5200,2)</f>
        <v>31.27</v>
      </c>
      <c r="N5200" s="48">
        <f t="shared" ref="N5200:N5263" si="586">ROUND($I5200*F5200,2)</f>
        <v>31.35</v>
      </c>
      <c r="O5200" s="49">
        <f t="shared" ca="1" si="582"/>
        <v>139200</v>
      </c>
    </row>
    <row r="5201" spans="1:15" x14ac:dyDescent="0.25">
      <c r="A5201">
        <v>5186</v>
      </c>
      <c r="B5201" s="93">
        <v>34670</v>
      </c>
      <c r="C5201" s="48">
        <v>45.046799</v>
      </c>
      <c r="D5201" s="48">
        <v>45.5625</v>
      </c>
      <c r="E5201" s="48">
        <v>45.046799</v>
      </c>
      <c r="F5201" s="48">
        <v>45.5625</v>
      </c>
      <c r="G5201" s="49">
        <v>318500</v>
      </c>
      <c r="H5201" s="48">
        <v>31.315978999999999</v>
      </c>
      <c r="I5201" s="52">
        <f t="shared" si="580"/>
        <v>0.6873191550068587</v>
      </c>
      <c r="J5201" s="52">
        <f t="shared" ca="1" si="581"/>
        <v>1</v>
      </c>
      <c r="K5201" s="48">
        <f t="shared" si="583"/>
        <v>30.96</v>
      </c>
      <c r="L5201" s="48">
        <f t="shared" si="584"/>
        <v>31.32</v>
      </c>
      <c r="M5201" s="48">
        <f t="shared" si="585"/>
        <v>30.96</v>
      </c>
      <c r="N5201" s="48">
        <f t="shared" si="586"/>
        <v>31.32</v>
      </c>
      <c r="O5201" s="49">
        <f t="shared" ca="1" si="582"/>
        <v>318500</v>
      </c>
    </row>
    <row r="5202" spans="1:15" x14ac:dyDescent="0.25">
      <c r="A5202">
        <v>5187</v>
      </c>
      <c r="B5202" s="93">
        <v>34669</v>
      </c>
      <c r="C5202" s="48">
        <v>45.640597999999997</v>
      </c>
      <c r="D5202" s="48">
        <v>45.640597999999997</v>
      </c>
      <c r="E5202" s="48">
        <v>45.046799</v>
      </c>
      <c r="F5202" s="48">
        <v>45.140597999999997</v>
      </c>
      <c r="G5202" s="49">
        <v>439000</v>
      </c>
      <c r="H5202" s="48">
        <v>31.025998000000001</v>
      </c>
      <c r="I5202" s="52">
        <f t="shared" ref="I5202:I5265" si="587">H5202/F5202</f>
        <v>0.68731916223174538</v>
      </c>
      <c r="J5202" s="52">
        <f t="shared" ref="J5202:J5265" ca="1" si="588">INDEX(OFFSET($T$15,0,0,$S$13+1,1),MATCH(B5202,OFFSET($Q$15,0,0,$S$13+1,1),-1))</f>
        <v>1</v>
      </c>
      <c r="K5202" s="48">
        <f t="shared" si="583"/>
        <v>31.37</v>
      </c>
      <c r="L5202" s="48">
        <f t="shared" si="584"/>
        <v>31.37</v>
      </c>
      <c r="M5202" s="48">
        <f t="shared" si="585"/>
        <v>30.96</v>
      </c>
      <c r="N5202" s="48">
        <f t="shared" si="586"/>
        <v>31.03</v>
      </c>
      <c r="O5202" s="49">
        <f t="shared" ref="O5202:O5265" ca="1" si="589">G5202*J5202</f>
        <v>439000</v>
      </c>
    </row>
    <row r="5203" spans="1:15" x14ac:dyDescent="0.25">
      <c r="A5203">
        <v>5188</v>
      </c>
      <c r="B5203" s="93">
        <v>34668</v>
      </c>
      <c r="C5203" s="48">
        <v>45.890597999999997</v>
      </c>
      <c r="D5203" s="48">
        <v>45.953097999999997</v>
      </c>
      <c r="E5203" s="48">
        <v>45.593699999999998</v>
      </c>
      <c r="F5203" s="48">
        <v>45.593699999999998</v>
      </c>
      <c r="G5203" s="49">
        <v>218800</v>
      </c>
      <c r="H5203" s="48">
        <v>31.337423999999999</v>
      </c>
      <c r="I5203" s="52">
        <f t="shared" si="587"/>
        <v>0.68731916909573032</v>
      </c>
      <c r="J5203" s="52">
        <f t="shared" ca="1" si="588"/>
        <v>1</v>
      </c>
      <c r="K5203" s="48">
        <f t="shared" si="583"/>
        <v>31.54</v>
      </c>
      <c r="L5203" s="48">
        <f t="shared" si="584"/>
        <v>31.58</v>
      </c>
      <c r="M5203" s="48">
        <f t="shared" si="585"/>
        <v>31.34</v>
      </c>
      <c r="N5203" s="48">
        <f t="shared" si="586"/>
        <v>31.34</v>
      </c>
      <c r="O5203" s="49">
        <f t="shared" ca="1" si="589"/>
        <v>218800</v>
      </c>
    </row>
    <row r="5204" spans="1:15" x14ac:dyDescent="0.25">
      <c r="A5204">
        <v>5189</v>
      </c>
      <c r="B5204" s="93">
        <v>34667</v>
      </c>
      <c r="C5204" s="48">
        <v>45.656199999999998</v>
      </c>
      <c r="D5204" s="48">
        <v>45.75</v>
      </c>
      <c r="E5204" s="48">
        <v>45.5</v>
      </c>
      <c r="F5204" s="48">
        <v>45.656199999999998</v>
      </c>
      <c r="G5204" s="49">
        <v>105500</v>
      </c>
      <c r="H5204" s="48">
        <v>31.380381</v>
      </c>
      <c r="I5204" s="52">
        <f t="shared" si="587"/>
        <v>0.68731915928176246</v>
      </c>
      <c r="J5204" s="52">
        <f t="shared" ca="1" si="588"/>
        <v>1</v>
      </c>
      <c r="K5204" s="48">
        <f t="shared" si="583"/>
        <v>31.38</v>
      </c>
      <c r="L5204" s="48">
        <f t="shared" si="584"/>
        <v>31.44</v>
      </c>
      <c r="M5204" s="48">
        <f t="shared" si="585"/>
        <v>31.27</v>
      </c>
      <c r="N5204" s="48">
        <f t="shared" si="586"/>
        <v>31.38</v>
      </c>
      <c r="O5204" s="49">
        <f t="shared" ca="1" si="589"/>
        <v>105500</v>
      </c>
    </row>
    <row r="5205" spans="1:15" x14ac:dyDescent="0.25">
      <c r="A5205">
        <v>5190</v>
      </c>
      <c r="B5205" s="93">
        <v>34666</v>
      </c>
      <c r="C5205" s="48">
        <v>45.453097999999997</v>
      </c>
      <c r="D5205" s="48">
        <v>45.6875</v>
      </c>
      <c r="E5205" s="48">
        <v>45.343699999999998</v>
      </c>
      <c r="F5205" s="48">
        <v>45.671799</v>
      </c>
      <c r="G5205" s="49">
        <v>79900</v>
      </c>
      <c r="H5205" s="48">
        <v>31.391102</v>
      </c>
      <c r="I5205" s="52">
        <f t="shared" si="587"/>
        <v>0.68731914851876097</v>
      </c>
      <c r="J5205" s="52">
        <f t="shared" ca="1" si="588"/>
        <v>1</v>
      </c>
      <c r="K5205" s="48">
        <f t="shared" si="583"/>
        <v>31.24</v>
      </c>
      <c r="L5205" s="48">
        <f t="shared" si="584"/>
        <v>31.4</v>
      </c>
      <c r="M5205" s="48">
        <f t="shared" si="585"/>
        <v>31.17</v>
      </c>
      <c r="N5205" s="48">
        <f t="shared" si="586"/>
        <v>31.39</v>
      </c>
      <c r="O5205" s="49">
        <f t="shared" ca="1" si="589"/>
        <v>79900</v>
      </c>
    </row>
    <row r="5206" spans="1:15" x14ac:dyDescent="0.25">
      <c r="A5206">
        <v>5191</v>
      </c>
      <c r="B5206" s="93">
        <v>34663</v>
      </c>
      <c r="C5206" s="48">
        <v>45.281199999999998</v>
      </c>
      <c r="D5206" s="48">
        <v>45.531199999999998</v>
      </c>
      <c r="E5206" s="48">
        <v>45.281199999999998</v>
      </c>
      <c r="F5206" s="48">
        <v>45.468699999999998</v>
      </c>
      <c r="G5206" s="49">
        <v>77300</v>
      </c>
      <c r="H5206" s="48">
        <v>31.251508999999999</v>
      </c>
      <c r="I5206" s="52">
        <f t="shared" si="587"/>
        <v>0.68731916681145488</v>
      </c>
      <c r="J5206" s="52">
        <f t="shared" ca="1" si="588"/>
        <v>1</v>
      </c>
      <c r="K5206" s="48">
        <f t="shared" si="583"/>
        <v>31.12</v>
      </c>
      <c r="L5206" s="48">
        <f t="shared" si="584"/>
        <v>31.29</v>
      </c>
      <c r="M5206" s="48">
        <f t="shared" si="585"/>
        <v>31.12</v>
      </c>
      <c r="N5206" s="48">
        <f t="shared" si="586"/>
        <v>31.25</v>
      </c>
      <c r="O5206" s="49">
        <f t="shared" ca="1" si="589"/>
        <v>77300</v>
      </c>
    </row>
    <row r="5207" spans="1:15" x14ac:dyDescent="0.25">
      <c r="A5207">
        <v>5192</v>
      </c>
      <c r="B5207" s="93">
        <v>34661</v>
      </c>
      <c r="C5207" s="48">
        <v>45.031199999999998</v>
      </c>
      <c r="D5207" s="48">
        <v>45.265597999999997</v>
      </c>
      <c r="E5207" s="48">
        <v>44.609299</v>
      </c>
      <c r="F5207" s="48">
        <v>45.25</v>
      </c>
      <c r="G5207" s="49">
        <v>601600</v>
      </c>
      <c r="H5207" s="48">
        <v>31.101192000000001</v>
      </c>
      <c r="I5207" s="52">
        <f t="shared" si="587"/>
        <v>0.68731916022099449</v>
      </c>
      <c r="J5207" s="52">
        <f t="shared" ca="1" si="588"/>
        <v>1</v>
      </c>
      <c r="K5207" s="48">
        <f t="shared" si="583"/>
        <v>30.95</v>
      </c>
      <c r="L5207" s="48">
        <f t="shared" si="584"/>
        <v>31.11</v>
      </c>
      <c r="M5207" s="48">
        <f t="shared" si="585"/>
        <v>30.66</v>
      </c>
      <c r="N5207" s="48">
        <f t="shared" si="586"/>
        <v>31.1</v>
      </c>
      <c r="O5207" s="49">
        <f t="shared" ca="1" si="589"/>
        <v>601600</v>
      </c>
    </row>
    <row r="5208" spans="1:15" x14ac:dyDescent="0.25">
      <c r="A5208">
        <v>5193</v>
      </c>
      <c r="B5208" s="93">
        <v>34660</v>
      </c>
      <c r="C5208" s="48">
        <v>45.828097999999997</v>
      </c>
      <c r="D5208" s="48">
        <v>46</v>
      </c>
      <c r="E5208" s="48">
        <v>45</v>
      </c>
      <c r="F5208" s="48">
        <v>45</v>
      </c>
      <c r="G5208" s="49">
        <v>483600</v>
      </c>
      <c r="H5208" s="48">
        <v>30.929362000000001</v>
      </c>
      <c r="I5208" s="52">
        <f t="shared" si="587"/>
        <v>0.68731915555555556</v>
      </c>
      <c r="J5208" s="52">
        <f t="shared" ca="1" si="588"/>
        <v>1</v>
      </c>
      <c r="K5208" s="48">
        <f t="shared" si="583"/>
        <v>31.5</v>
      </c>
      <c r="L5208" s="48">
        <f t="shared" si="584"/>
        <v>31.62</v>
      </c>
      <c r="M5208" s="48">
        <f t="shared" si="585"/>
        <v>30.93</v>
      </c>
      <c r="N5208" s="48">
        <f t="shared" si="586"/>
        <v>30.93</v>
      </c>
      <c r="O5208" s="49">
        <f t="shared" ca="1" si="589"/>
        <v>483600</v>
      </c>
    </row>
    <row r="5209" spans="1:15" x14ac:dyDescent="0.25">
      <c r="A5209">
        <v>5194</v>
      </c>
      <c r="B5209" s="93">
        <v>34659</v>
      </c>
      <c r="C5209" s="48">
        <v>46.4375</v>
      </c>
      <c r="D5209" s="48">
        <v>46.578097999999997</v>
      </c>
      <c r="E5209" s="48">
        <v>46</v>
      </c>
      <c r="F5209" s="48">
        <v>46</v>
      </c>
      <c r="G5209" s="49">
        <v>283100</v>
      </c>
      <c r="H5209" s="48">
        <v>31.616681</v>
      </c>
      <c r="I5209" s="52">
        <f t="shared" si="587"/>
        <v>0.68731915217391304</v>
      </c>
      <c r="J5209" s="52">
        <f t="shared" ca="1" si="588"/>
        <v>1</v>
      </c>
      <c r="K5209" s="48">
        <f t="shared" si="583"/>
        <v>31.92</v>
      </c>
      <c r="L5209" s="48">
        <f t="shared" si="584"/>
        <v>32.01</v>
      </c>
      <c r="M5209" s="48">
        <f t="shared" si="585"/>
        <v>31.62</v>
      </c>
      <c r="N5209" s="48">
        <f t="shared" si="586"/>
        <v>31.62</v>
      </c>
      <c r="O5209" s="49">
        <f t="shared" ca="1" si="589"/>
        <v>283100</v>
      </c>
    </row>
    <row r="5210" spans="1:15" x14ac:dyDescent="0.25">
      <c r="A5210">
        <v>5195</v>
      </c>
      <c r="B5210" s="93">
        <v>34656</v>
      </c>
      <c r="C5210" s="48">
        <v>46.546799</v>
      </c>
      <c r="D5210" s="48">
        <v>46.625</v>
      </c>
      <c r="E5210" s="48">
        <v>46.265597999999997</v>
      </c>
      <c r="F5210" s="48">
        <v>46.468699999999998</v>
      </c>
      <c r="G5210" s="49">
        <v>269300</v>
      </c>
      <c r="H5210" s="48">
        <v>31.938828000000001</v>
      </c>
      <c r="I5210" s="52">
        <f t="shared" si="587"/>
        <v>0.68731916322169551</v>
      </c>
      <c r="J5210" s="52">
        <f t="shared" ca="1" si="588"/>
        <v>1</v>
      </c>
      <c r="K5210" s="48">
        <f t="shared" si="583"/>
        <v>31.99</v>
      </c>
      <c r="L5210" s="48">
        <f t="shared" si="584"/>
        <v>32.049999999999997</v>
      </c>
      <c r="M5210" s="48">
        <f t="shared" si="585"/>
        <v>31.8</v>
      </c>
      <c r="N5210" s="48">
        <f t="shared" si="586"/>
        <v>31.94</v>
      </c>
      <c r="O5210" s="49">
        <f t="shared" ca="1" si="589"/>
        <v>269300</v>
      </c>
    </row>
    <row r="5211" spans="1:15" x14ac:dyDescent="0.25">
      <c r="A5211">
        <v>5196</v>
      </c>
      <c r="B5211" s="93">
        <v>34655</v>
      </c>
      <c r="C5211" s="48">
        <v>46.875</v>
      </c>
      <c r="D5211" s="48">
        <v>46.875</v>
      </c>
      <c r="E5211" s="48">
        <v>46.343699999999998</v>
      </c>
      <c r="F5211" s="48">
        <v>46.531199999999998</v>
      </c>
      <c r="G5211" s="49">
        <v>104700</v>
      </c>
      <c r="H5211" s="48">
        <v>31.981786</v>
      </c>
      <c r="I5211" s="52">
        <f t="shared" si="587"/>
        <v>0.68731917509112173</v>
      </c>
      <c r="J5211" s="52">
        <f t="shared" ca="1" si="588"/>
        <v>1</v>
      </c>
      <c r="K5211" s="48">
        <f t="shared" si="583"/>
        <v>32.22</v>
      </c>
      <c r="L5211" s="48">
        <f t="shared" si="584"/>
        <v>32.22</v>
      </c>
      <c r="M5211" s="48">
        <f t="shared" si="585"/>
        <v>31.85</v>
      </c>
      <c r="N5211" s="48">
        <f t="shared" si="586"/>
        <v>31.98</v>
      </c>
      <c r="O5211" s="49">
        <f t="shared" ca="1" si="589"/>
        <v>104700</v>
      </c>
    </row>
    <row r="5212" spans="1:15" x14ac:dyDescent="0.25">
      <c r="A5212">
        <v>5197</v>
      </c>
      <c r="B5212" s="93">
        <v>34654</v>
      </c>
      <c r="C5212" s="48">
        <v>46.765597999999997</v>
      </c>
      <c r="D5212" s="48">
        <v>46.843699999999998</v>
      </c>
      <c r="E5212" s="48">
        <v>46.609299</v>
      </c>
      <c r="F5212" s="48">
        <v>46.843699999999998</v>
      </c>
      <c r="G5212" s="49">
        <v>106900</v>
      </c>
      <c r="H5212" s="48">
        <v>32.196573000000001</v>
      </c>
      <c r="I5212" s="52">
        <f t="shared" si="587"/>
        <v>0.68731916992039488</v>
      </c>
      <c r="J5212" s="52">
        <f t="shared" ca="1" si="588"/>
        <v>1</v>
      </c>
      <c r="K5212" s="48">
        <f t="shared" si="583"/>
        <v>32.14</v>
      </c>
      <c r="L5212" s="48">
        <f t="shared" si="584"/>
        <v>32.200000000000003</v>
      </c>
      <c r="M5212" s="48">
        <f t="shared" si="585"/>
        <v>32.04</v>
      </c>
      <c r="N5212" s="48">
        <f t="shared" si="586"/>
        <v>32.200000000000003</v>
      </c>
      <c r="O5212" s="49">
        <f t="shared" ca="1" si="589"/>
        <v>106900</v>
      </c>
    </row>
    <row r="5213" spans="1:15" x14ac:dyDescent="0.25">
      <c r="A5213">
        <v>5198</v>
      </c>
      <c r="B5213" s="93">
        <v>34653</v>
      </c>
      <c r="C5213" s="48">
        <v>46.796799</v>
      </c>
      <c r="D5213" s="48">
        <v>47.093699999999998</v>
      </c>
      <c r="E5213" s="48">
        <v>46.328097999999997</v>
      </c>
      <c r="F5213" s="48">
        <v>46.6875</v>
      </c>
      <c r="G5213" s="49">
        <v>316900</v>
      </c>
      <c r="H5213" s="48">
        <v>32.089213000000001</v>
      </c>
      <c r="I5213" s="52">
        <f t="shared" si="587"/>
        <v>0.6873191539491299</v>
      </c>
      <c r="J5213" s="52">
        <f t="shared" ca="1" si="588"/>
        <v>1</v>
      </c>
      <c r="K5213" s="48">
        <f t="shared" si="583"/>
        <v>32.159999999999997</v>
      </c>
      <c r="L5213" s="48">
        <f t="shared" si="584"/>
        <v>32.369999999999997</v>
      </c>
      <c r="M5213" s="48">
        <f t="shared" si="585"/>
        <v>31.84</v>
      </c>
      <c r="N5213" s="48">
        <f t="shared" si="586"/>
        <v>32.090000000000003</v>
      </c>
      <c r="O5213" s="49">
        <f t="shared" ca="1" si="589"/>
        <v>316900</v>
      </c>
    </row>
    <row r="5214" spans="1:15" x14ac:dyDescent="0.25">
      <c r="A5214">
        <v>5199</v>
      </c>
      <c r="B5214" s="93">
        <v>34652</v>
      </c>
      <c r="C5214" s="48">
        <v>46.609299</v>
      </c>
      <c r="D5214" s="48">
        <v>46.859299</v>
      </c>
      <c r="E5214" s="48">
        <v>46.609299</v>
      </c>
      <c r="F5214" s="48">
        <v>46.843699999999998</v>
      </c>
      <c r="G5214" s="49">
        <v>181400</v>
      </c>
      <c r="H5214" s="48">
        <v>32.196573000000001</v>
      </c>
      <c r="I5214" s="52">
        <f t="shared" si="587"/>
        <v>0.68731916992039488</v>
      </c>
      <c r="J5214" s="52">
        <f t="shared" ca="1" si="588"/>
        <v>1</v>
      </c>
      <c r="K5214" s="48">
        <f t="shared" si="583"/>
        <v>32.04</v>
      </c>
      <c r="L5214" s="48">
        <f t="shared" si="584"/>
        <v>32.21</v>
      </c>
      <c r="M5214" s="48">
        <f t="shared" si="585"/>
        <v>32.04</v>
      </c>
      <c r="N5214" s="48">
        <f t="shared" si="586"/>
        <v>32.200000000000003</v>
      </c>
      <c r="O5214" s="49">
        <f t="shared" ca="1" si="589"/>
        <v>181400</v>
      </c>
    </row>
    <row r="5215" spans="1:15" x14ac:dyDescent="0.25">
      <c r="A5215">
        <v>5200</v>
      </c>
      <c r="B5215" s="93">
        <v>34649</v>
      </c>
      <c r="C5215" s="48">
        <v>46.515597999999997</v>
      </c>
      <c r="D5215" s="48">
        <v>46.5625</v>
      </c>
      <c r="E5215" s="48">
        <v>46.281199999999998</v>
      </c>
      <c r="F5215" s="48">
        <v>46.406199999999998</v>
      </c>
      <c r="G5215" s="49">
        <v>302200</v>
      </c>
      <c r="H5215" s="48">
        <v>31.895871</v>
      </c>
      <c r="I5215" s="52">
        <f t="shared" si="587"/>
        <v>0.68731917286914246</v>
      </c>
      <c r="J5215" s="52">
        <f t="shared" ca="1" si="588"/>
        <v>1</v>
      </c>
      <c r="K5215" s="48">
        <f t="shared" si="583"/>
        <v>31.97</v>
      </c>
      <c r="L5215" s="48">
        <f t="shared" si="584"/>
        <v>32</v>
      </c>
      <c r="M5215" s="48">
        <f t="shared" si="585"/>
        <v>31.81</v>
      </c>
      <c r="N5215" s="48">
        <f t="shared" si="586"/>
        <v>31.9</v>
      </c>
      <c r="O5215" s="49">
        <f t="shared" ca="1" si="589"/>
        <v>302200</v>
      </c>
    </row>
    <row r="5216" spans="1:15" x14ac:dyDescent="0.25">
      <c r="A5216">
        <v>5201</v>
      </c>
      <c r="B5216" s="93">
        <v>34648</v>
      </c>
      <c r="C5216" s="48">
        <v>46.9375</v>
      </c>
      <c r="D5216" s="48">
        <v>47.031199999999998</v>
      </c>
      <c r="E5216" s="48">
        <v>46.546799</v>
      </c>
      <c r="F5216" s="48">
        <v>46.578097999999997</v>
      </c>
      <c r="G5216" s="49">
        <v>172100</v>
      </c>
      <c r="H5216" s="48">
        <v>32.014018999999998</v>
      </c>
      <c r="I5216" s="52">
        <f t="shared" si="587"/>
        <v>0.68731915588309334</v>
      </c>
      <c r="J5216" s="52">
        <f t="shared" ca="1" si="588"/>
        <v>1</v>
      </c>
      <c r="K5216" s="48">
        <f t="shared" si="583"/>
        <v>32.26</v>
      </c>
      <c r="L5216" s="48">
        <f t="shared" si="584"/>
        <v>32.33</v>
      </c>
      <c r="M5216" s="48">
        <f t="shared" si="585"/>
        <v>31.99</v>
      </c>
      <c r="N5216" s="48">
        <f t="shared" si="586"/>
        <v>32.01</v>
      </c>
      <c r="O5216" s="49">
        <f t="shared" ca="1" si="589"/>
        <v>172100</v>
      </c>
    </row>
    <row r="5217" spans="1:15" x14ac:dyDescent="0.25">
      <c r="A5217">
        <v>5202</v>
      </c>
      <c r="B5217" s="93">
        <v>34647</v>
      </c>
      <c r="C5217" s="48">
        <v>47.328097999999997</v>
      </c>
      <c r="D5217" s="48">
        <v>47.328097999999997</v>
      </c>
      <c r="E5217" s="48">
        <v>46.5</v>
      </c>
      <c r="F5217" s="48">
        <v>46.906199999999998</v>
      </c>
      <c r="G5217" s="49">
        <v>318500</v>
      </c>
      <c r="H5217" s="48">
        <v>32.239530000000002</v>
      </c>
      <c r="I5217" s="52">
        <f t="shared" si="587"/>
        <v>0.68731916036685992</v>
      </c>
      <c r="J5217" s="52">
        <f t="shared" ca="1" si="588"/>
        <v>1</v>
      </c>
      <c r="K5217" s="48">
        <f t="shared" si="583"/>
        <v>32.53</v>
      </c>
      <c r="L5217" s="48">
        <f t="shared" si="584"/>
        <v>32.53</v>
      </c>
      <c r="M5217" s="48">
        <f t="shared" si="585"/>
        <v>31.96</v>
      </c>
      <c r="N5217" s="48">
        <f t="shared" si="586"/>
        <v>32.24</v>
      </c>
      <c r="O5217" s="49">
        <f t="shared" ca="1" si="589"/>
        <v>318500</v>
      </c>
    </row>
    <row r="5218" spans="1:15" x14ac:dyDescent="0.25">
      <c r="A5218">
        <v>5203</v>
      </c>
      <c r="B5218" s="93">
        <v>34646</v>
      </c>
      <c r="C5218" s="48">
        <v>46.625</v>
      </c>
      <c r="D5218" s="48">
        <v>46.984299</v>
      </c>
      <c r="E5218" s="48">
        <v>46.546799</v>
      </c>
      <c r="F5218" s="48">
        <v>46.828097999999997</v>
      </c>
      <c r="G5218" s="49">
        <v>308300</v>
      </c>
      <c r="H5218" s="48">
        <v>32.185848999999997</v>
      </c>
      <c r="I5218" s="52">
        <f t="shared" si="587"/>
        <v>0.68731916038955931</v>
      </c>
      <c r="J5218" s="52">
        <f t="shared" ca="1" si="588"/>
        <v>1</v>
      </c>
      <c r="K5218" s="48">
        <f t="shared" si="583"/>
        <v>32.049999999999997</v>
      </c>
      <c r="L5218" s="48">
        <f t="shared" si="584"/>
        <v>32.29</v>
      </c>
      <c r="M5218" s="48">
        <f t="shared" si="585"/>
        <v>31.99</v>
      </c>
      <c r="N5218" s="48">
        <f t="shared" si="586"/>
        <v>32.19</v>
      </c>
      <c r="O5218" s="49">
        <f t="shared" ca="1" si="589"/>
        <v>308300</v>
      </c>
    </row>
    <row r="5219" spans="1:15" x14ac:dyDescent="0.25">
      <c r="A5219">
        <v>5204</v>
      </c>
      <c r="B5219" s="93">
        <v>34645</v>
      </c>
      <c r="C5219" s="48">
        <v>46.4375</v>
      </c>
      <c r="D5219" s="48">
        <v>46.593699999999998</v>
      </c>
      <c r="E5219" s="48">
        <v>46.3125</v>
      </c>
      <c r="F5219" s="48">
        <v>46.468699999999998</v>
      </c>
      <c r="G5219" s="49">
        <v>115000</v>
      </c>
      <c r="H5219" s="48">
        <v>31.938828000000001</v>
      </c>
      <c r="I5219" s="52">
        <f t="shared" si="587"/>
        <v>0.68731916322169551</v>
      </c>
      <c r="J5219" s="52">
        <f t="shared" ca="1" si="588"/>
        <v>1</v>
      </c>
      <c r="K5219" s="48">
        <f t="shared" si="583"/>
        <v>31.92</v>
      </c>
      <c r="L5219" s="48">
        <f t="shared" si="584"/>
        <v>32.020000000000003</v>
      </c>
      <c r="M5219" s="48">
        <f t="shared" si="585"/>
        <v>31.83</v>
      </c>
      <c r="N5219" s="48">
        <f t="shared" si="586"/>
        <v>31.94</v>
      </c>
      <c r="O5219" s="49">
        <f t="shared" ca="1" si="589"/>
        <v>115000</v>
      </c>
    </row>
    <row r="5220" spans="1:15" x14ac:dyDescent="0.25">
      <c r="A5220">
        <v>5205</v>
      </c>
      <c r="B5220" s="93">
        <v>34642</v>
      </c>
      <c r="C5220" s="48">
        <v>47.156199999999998</v>
      </c>
      <c r="D5220" s="48">
        <v>47.156199999999998</v>
      </c>
      <c r="E5220" s="48">
        <v>46.328097999999997</v>
      </c>
      <c r="F5220" s="48">
        <v>46.328097999999997</v>
      </c>
      <c r="G5220" s="49">
        <v>124400</v>
      </c>
      <c r="H5220" s="48">
        <v>31.842189999999999</v>
      </c>
      <c r="I5220" s="52">
        <f t="shared" si="587"/>
        <v>0.68731917291316391</v>
      </c>
      <c r="J5220" s="52">
        <f t="shared" ca="1" si="588"/>
        <v>1</v>
      </c>
      <c r="K5220" s="48">
        <f t="shared" si="583"/>
        <v>32.409999999999997</v>
      </c>
      <c r="L5220" s="48">
        <f t="shared" si="584"/>
        <v>32.409999999999997</v>
      </c>
      <c r="M5220" s="48">
        <f t="shared" si="585"/>
        <v>31.84</v>
      </c>
      <c r="N5220" s="48">
        <f t="shared" si="586"/>
        <v>31.84</v>
      </c>
      <c r="O5220" s="49">
        <f t="shared" ca="1" si="589"/>
        <v>124400</v>
      </c>
    </row>
    <row r="5221" spans="1:15" x14ac:dyDescent="0.25">
      <c r="A5221">
        <v>5206</v>
      </c>
      <c r="B5221" s="93">
        <v>34641</v>
      </c>
      <c r="C5221" s="48">
        <v>46.843699999999998</v>
      </c>
      <c r="D5221" s="48">
        <v>47.015597999999997</v>
      </c>
      <c r="E5221" s="48">
        <v>46.781199999999998</v>
      </c>
      <c r="F5221" s="48">
        <v>46.9375</v>
      </c>
      <c r="G5221" s="49">
        <v>87000</v>
      </c>
      <c r="H5221" s="48">
        <v>32.261043000000001</v>
      </c>
      <c r="I5221" s="52">
        <f t="shared" si="587"/>
        <v>0.68731915845539282</v>
      </c>
      <c r="J5221" s="52">
        <f t="shared" ca="1" si="588"/>
        <v>1</v>
      </c>
      <c r="K5221" s="48">
        <f t="shared" si="583"/>
        <v>32.200000000000003</v>
      </c>
      <c r="L5221" s="48">
        <f t="shared" si="584"/>
        <v>32.31</v>
      </c>
      <c r="M5221" s="48">
        <f t="shared" si="585"/>
        <v>32.15</v>
      </c>
      <c r="N5221" s="48">
        <f t="shared" si="586"/>
        <v>32.26</v>
      </c>
      <c r="O5221" s="49">
        <f t="shared" ca="1" si="589"/>
        <v>87000</v>
      </c>
    </row>
    <row r="5222" spans="1:15" x14ac:dyDescent="0.25">
      <c r="A5222">
        <v>5207</v>
      </c>
      <c r="B5222" s="93">
        <v>34640</v>
      </c>
      <c r="C5222" s="48">
        <v>46.8125</v>
      </c>
      <c r="D5222" s="48">
        <v>47.234299</v>
      </c>
      <c r="E5222" s="48">
        <v>46.6875</v>
      </c>
      <c r="F5222" s="48">
        <v>46.6875</v>
      </c>
      <c r="G5222" s="49">
        <v>115600</v>
      </c>
      <c r="H5222" s="48">
        <v>32.089213000000001</v>
      </c>
      <c r="I5222" s="52">
        <f t="shared" si="587"/>
        <v>0.6873191539491299</v>
      </c>
      <c r="J5222" s="52">
        <f t="shared" ca="1" si="588"/>
        <v>1</v>
      </c>
      <c r="K5222" s="48">
        <f t="shared" si="583"/>
        <v>32.18</v>
      </c>
      <c r="L5222" s="48">
        <f t="shared" si="584"/>
        <v>32.47</v>
      </c>
      <c r="M5222" s="48">
        <f t="shared" si="585"/>
        <v>32.090000000000003</v>
      </c>
      <c r="N5222" s="48">
        <f t="shared" si="586"/>
        <v>32.090000000000003</v>
      </c>
      <c r="O5222" s="49">
        <f t="shared" ca="1" si="589"/>
        <v>115600</v>
      </c>
    </row>
    <row r="5223" spans="1:15" x14ac:dyDescent="0.25">
      <c r="A5223">
        <v>5208</v>
      </c>
      <c r="B5223" s="93">
        <v>34639</v>
      </c>
      <c r="C5223" s="48">
        <v>47.281199999999998</v>
      </c>
      <c r="D5223" s="48">
        <v>47.281199999999998</v>
      </c>
      <c r="E5223" s="48">
        <v>46.9375</v>
      </c>
      <c r="F5223" s="48">
        <v>46.953097999999997</v>
      </c>
      <c r="G5223" s="49">
        <v>435200</v>
      </c>
      <c r="H5223" s="48">
        <v>32.271763999999997</v>
      </c>
      <c r="I5223" s="52">
        <f t="shared" si="587"/>
        <v>0.68731916262479631</v>
      </c>
      <c r="J5223" s="52">
        <f t="shared" ca="1" si="588"/>
        <v>1</v>
      </c>
      <c r="K5223" s="48">
        <f t="shared" si="583"/>
        <v>32.5</v>
      </c>
      <c r="L5223" s="48">
        <f t="shared" si="584"/>
        <v>32.5</v>
      </c>
      <c r="M5223" s="48">
        <f t="shared" si="585"/>
        <v>32.26</v>
      </c>
      <c r="N5223" s="48">
        <f t="shared" si="586"/>
        <v>32.270000000000003</v>
      </c>
      <c r="O5223" s="49">
        <f t="shared" ca="1" si="589"/>
        <v>435200</v>
      </c>
    </row>
    <row r="5224" spans="1:15" x14ac:dyDescent="0.25">
      <c r="A5224">
        <v>5209</v>
      </c>
      <c r="B5224" s="93">
        <v>34638</v>
      </c>
      <c r="C5224" s="48">
        <v>47.546799</v>
      </c>
      <c r="D5224" s="48">
        <v>47.593699999999998</v>
      </c>
      <c r="E5224" s="48">
        <v>47.468699999999998</v>
      </c>
      <c r="F5224" s="48">
        <v>47.484299</v>
      </c>
      <c r="G5224" s="49">
        <v>36300</v>
      </c>
      <c r="H5224" s="48">
        <v>32.636868</v>
      </c>
      <c r="I5224" s="52">
        <f t="shared" si="587"/>
        <v>0.6873191494308466</v>
      </c>
      <c r="J5224" s="52">
        <f t="shared" ca="1" si="588"/>
        <v>1</v>
      </c>
      <c r="K5224" s="48">
        <f t="shared" si="583"/>
        <v>32.68</v>
      </c>
      <c r="L5224" s="48">
        <f t="shared" si="584"/>
        <v>32.71</v>
      </c>
      <c r="M5224" s="48">
        <f t="shared" si="585"/>
        <v>32.630000000000003</v>
      </c>
      <c r="N5224" s="48">
        <f t="shared" si="586"/>
        <v>32.64</v>
      </c>
      <c r="O5224" s="49">
        <f t="shared" ca="1" si="589"/>
        <v>36300</v>
      </c>
    </row>
    <row r="5225" spans="1:15" x14ac:dyDescent="0.25">
      <c r="A5225">
        <v>5210</v>
      </c>
      <c r="B5225" s="93">
        <v>34635</v>
      </c>
      <c r="C5225" s="48">
        <v>46.765597999999997</v>
      </c>
      <c r="D5225" s="48">
        <v>47.703097999999997</v>
      </c>
      <c r="E5225" s="48">
        <v>46.765597999999997</v>
      </c>
      <c r="F5225" s="48">
        <v>47.656199999999998</v>
      </c>
      <c r="G5225" s="49">
        <v>192100</v>
      </c>
      <c r="H5225" s="48">
        <v>32.755020000000002</v>
      </c>
      <c r="I5225" s="52">
        <f t="shared" si="587"/>
        <v>0.68731917358077232</v>
      </c>
      <c r="J5225" s="52">
        <f t="shared" ca="1" si="588"/>
        <v>1</v>
      </c>
      <c r="K5225" s="48">
        <f t="shared" si="583"/>
        <v>32.14</v>
      </c>
      <c r="L5225" s="48">
        <f t="shared" si="584"/>
        <v>32.79</v>
      </c>
      <c r="M5225" s="48">
        <f t="shared" si="585"/>
        <v>32.14</v>
      </c>
      <c r="N5225" s="48">
        <f t="shared" si="586"/>
        <v>32.76</v>
      </c>
      <c r="O5225" s="49">
        <f t="shared" ca="1" si="589"/>
        <v>192100</v>
      </c>
    </row>
    <row r="5226" spans="1:15" x14ac:dyDescent="0.25">
      <c r="A5226">
        <v>5211</v>
      </c>
      <c r="B5226" s="93">
        <v>34634</v>
      </c>
      <c r="C5226" s="48">
        <v>46.5625</v>
      </c>
      <c r="D5226" s="48">
        <v>46.671799</v>
      </c>
      <c r="E5226" s="48">
        <v>46.453097999999997</v>
      </c>
      <c r="F5226" s="48">
        <v>46.671799</v>
      </c>
      <c r="G5226" s="49">
        <v>210300</v>
      </c>
      <c r="H5226" s="48">
        <v>32.078420999999999</v>
      </c>
      <c r="I5226" s="52">
        <f t="shared" si="587"/>
        <v>0.68731914533656602</v>
      </c>
      <c r="J5226" s="52">
        <f t="shared" ca="1" si="588"/>
        <v>1</v>
      </c>
      <c r="K5226" s="48">
        <f t="shared" si="583"/>
        <v>32</v>
      </c>
      <c r="L5226" s="48">
        <f t="shared" si="584"/>
        <v>32.08</v>
      </c>
      <c r="M5226" s="48">
        <f t="shared" si="585"/>
        <v>31.93</v>
      </c>
      <c r="N5226" s="48">
        <f t="shared" si="586"/>
        <v>32.08</v>
      </c>
      <c r="O5226" s="49">
        <f t="shared" ca="1" si="589"/>
        <v>210300</v>
      </c>
    </row>
    <row r="5227" spans="1:15" x14ac:dyDescent="0.25">
      <c r="A5227">
        <v>5212</v>
      </c>
      <c r="B5227" s="93">
        <v>34633</v>
      </c>
      <c r="C5227" s="48">
        <v>46.390597999999997</v>
      </c>
      <c r="D5227" s="48">
        <v>46.4375</v>
      </c>
      <c r="E5227" s="48">
        <v>46.171799</v>
      </c>
      <c r="F5227" s="48">
        <v>46.390597999999997</v>
      </c>
      <c r="G5227" s="49">
        <v>201000</v>
      </c>
      <c r="H5227" s="48">
        <v>31.885147</v>
      </c>
      <c r="I5227" s="52">
        <f t="shared" si="587"/>
        <v>0.68731916324941533</v>
      </c>
      <c r="J5227" s="52">
        <f t="shared" ca="1" si="588"/>
        <v>1</v>
      </c>
      <c r="K5227" s="48">
        <f t="shared" si="583"/>
        <v>31.89</v>
      </c>
      <c r="L5227" s="48">
        <f t="shared" si="584"/>
        <v>31.92</v>
      </c>
      <c r="M5227" s="48">
        <f t="shared" si="585"/>
        <v>31.73</v>
      </c>
      <c r="N5227" s="48">
        <f t="shared" si="586"/>
        <v>31.89</v>
      </c>
      <c r="O5227" s="49">
        <f t="shared" ca="1" si="589"/>
        <v>201000</v>
      </c>
    </row>
    <row r="5228" spans="1:15" x14ac:dyDescent="0.25">
      <c r="A5228">
        <v>5213</v>
      </c>
      <c r="B5228" s="93">
        <v>34632</v>
      </c>
      <c r="C5228" s="48">
        <v>46.015597999999997</v>
      </c>
      <c r="D5228" s="48">
        <v>46.3125</v>
      </c>
      <c r="E5228" s="48">
        <v>46</v>
      </c>
      <c r="F5228" s="48">
        <v>46.218699999999998</v>
      </c>
      <c r="G5228" s="49">
        <v>91800</v>
      </c>
      <c r="H5228" s="48">
        <v>31.766998000000001</v>
      </c>
      <c r="I5228" s="52">
        <f t="shared" si="587"/>
        <v>0.68731915869550642</v>
      </c>
      <c r="J5228" s="52">
        <f t="shared" ca="1" si="588"/>
        <v>1</v>
      </c>
      <c r="K5228" s="48">
        <f t="shared" si="583"/>
        <v>31.63</v>
      </c>
      <c r="L5228" s="48">
        <f t="shared" si="584"/>
        <v>31.83</v>
      </c>
      <c r="M5228" s="48">
        <f t="shared" si="585"/>
        <v>31.62</v>
      </c>
      <c r="N5228" s="48">
        <f t="shared" si="586"/>
        <v>31.77</v>
      </c>
      <c r="O5228" s="49">
        <f t="shared" ca="1" si="589"/>
        <v>91800</v>
      </c>
    </row>
    <row r="5229" spans="1:15" x14ac:dyDescent="0.25">
      <c r="A5229">
        <v>5214</v>
      </c>
      <c r="B5229" s="93">
        <v>34631</v>
      </c>
      <c r="C5229" s="48">
        <v>46.578097999999997</v>
      </c>
      <c r="D5229" s="48">
        <v>46.765597999999997</v>
      </c>
      <c r="E5229" s="48">
        <v>46.156199999999998</v>
      </c>
      <c r="F5229" s="48">
        <v>46.171799</v>
      </c>
      <c r="G5229" s="49">
        <v>149600</v>
      </c>
      <c r="H5229" s="48">
        <v>31.734762</v>
      </c>
      <c r="I5229" s="52">
        <f t="shared" si="587"/>
        <v>0.68731915773955443</v>
      </c>
      <c r="J5229" s="52">
        <f t="shared" ca="1" si="588"/>
        <v>1</v>
      </c>
      <c r="K5229" s="48">
        <f t="shared" si="583"/>
        <v>32.01</v>
      </c>
      <c r="L5229" s="48">
        <f t="shared" si="584"/>
        <v>32.14</v>
      </c>
      <c r="M5229" s="48">
        <f t="shared" si="585"/>
        <v>31.72</v>
      </c>
      <c r="N5229" s="48">
        <f t="shared" si="586"/>
        <v>31.73</v>
      </c>
      <c r="O5229" s="49">
        <f t="shared" ca="1" si="589"/>
        <v>149600</v>
      </c>
    </row>
    <row r="5230" spans="1:15" x14ac:dyDescent="0.25">
      <c r="A5230">
        <v>5215</v>
      </c>
      <c r="B5230" s="93">
        <v>34628</v>
      </c>
      <c r="C5230" s="48">
        <v>46.625</v>
      </c>
      <c r="D5230" s="48">
        <v>46.6875</v>
      </c>
      <c r="E5230" s="48">
        <v>46.359299</v>
      </c>
      <c r="F5230" s="48">
        <v>46.5625</v>
      </c>
      <c r="G5230" s="49">
        <v>87800</v>
      </c>
      <c r="H5230" s="48">
        <v>32.003298000000001</v>
      </c>
      <c r="I5230" s="52">
        <f t="shared" si="587"/>
        <v>0.6873191516778524</v>
      </c>
      <c r="J5230" s="52">
        <f t="shared" ca="1" si="588"/>
        <v>1</v>
      </c>
      <c r="K5230" s="48">
        <f t="shared" si="583"/>
        <v>32.049999999999997</v>
      </c>
      <c r="L5230" s="48">
        <f t="shared" si="584"/>
        <v>32.090000000000003</v>
      </c>
      <c r="M5230" s="48">
        <f t="shared" si="585"/>
        <v>31.86</v>
      </c>
      <c r="N5230" s="48">
        <f t="shared" si="586"/>
        <v>32</v>
      </c>
      <c r="O5230" s="49">
        <f t="shared" ca="1" si="589"/>
        <v>87800</v>
      </c>
    </row>
    <row r="5231" spans="1:15" x14ac:dyDescent="0.25">
      <c r="A5231">
        <v>5216</v>
      </c>
      <c r="B5231" s="93">
        <v>34627</v>
      </c>
      <c r="C5231" s="48">
        <v>47.0625</v>
      </c>
      <c r="D5231" s="48">
        <v>47.0625</v>
      </c>
      <c r="E5231" s="48">
        <v>46.609299</v>
      </c>
      <c r="F5231" s="48">
        <v>46.75</v>
      </c>
      <c r="G5231" s="49">
        <v>290300</v>
      </c>
      <c r="H5231" s="48">
        <v>32.132171</v>
      </c>
      <c r="I5231" s="52">
        <f t="shared" si="587"/>
        <v>0.68731916577540109</v>
      </c>
      <c r="J5231" s="52">
        <f t="shared" ca="1" si="588"/>
        <v>1</v>
      </c>
      <c r="K5231" s="48">
        <f t="shared" si="583"/>
        <v>32.35</v>
      </c>
      <c r="L5231" s="48">
        <f t="shared" si="584"/>
        <v>32.35</v>
      </c>
      <c r="M5231" s="48">
        <f t="shared" si="585"/>
        <v>32.04</v>
      </c>
      <c r="N5231" s="48">
        <f t="shared" si="586"/>
        <v>32.130000000000003</v>
      </c>
      <c r="O5231" s="49">
        <f t="shared" ca="1" si="589"/>
        <v>290300</v>
      </c>
    </row>
    <row r="5232" spans="1:15" x14ac:dyDescent="0.25">
      <c r="A5232">
        <v>5217</v>
      </c>
      <c r="B5232" s="93">
        <v>34626</v>
      </c>
      <c r="C5232" s="48">
        <v>46.671799</v>
      </c>
      <c r="D5232" s="48">
        <v>47.234299</v>
      </c>
      <c r="E5232" s="48">
        <v>46.656199999999998</v>
      </c>
      <c r="F5232" s="48">
        <v>47.0625</v>
      </c>
      <c r="G5232" s="49">
        <v>136700</v>
      </c>
      <c r="H5232" s="48">
        <v>32.346958000000001</v>
      </c>
      <c r="I5232" s="52">
        <f t="shared" si="587"/>
        <v>0.68731916069057108</v>
      </c>
      <c r="J5232" s="52">
        <f t="shared" ca="1" si="588"/>
        <v>1</v>
      </c>
      <c r="K5232" s="48">
        <f t="shared" si="583"/>
        <v>32.08</v>
      </c>
      <c r="L5232" s="48">
        <f t="shared" si="584"/>
        <v>32.47</v>
      </c>
      <c r="M5232" s="48">
        <f t="shared" si="585"/>
        <v>32.07</v>
      </c>
      <c r="N5232" s="48">
        <f t="shared" si="586"/>
        <v>32.35</v>
      </c>
      <c r="O5232" s="49">
        <f t="shared" ca="1" si="589"/>
        <v>136700</v>
      </c>
    </row>
    <row r="5233" spans="1:15" x14ac:dyDescent="0.25">
      <c r="A5233">
        <v>5218</v>
      </c>
      <c r="B5233" s="93">
        <v>34625</v>
      </c>
      <c r="C5233" s="48">
        <v>46.906199999999998</v>
      </c>
      <c r="D5233" s="48">
        <v>46.906199999999998</v>
      </c>
      <c r="E5233" s="48">
        <v>46.6875</v>
      </c>
      <c r="F5233" s="48">
        <v>46.843699999999998</v>
      </c>
      <c r="G5233" s="49">
        <v>132100</v>
      </c>
      <c r="H5233" s="48">
        <v>32.196573000000001</v>
      </c>
      <c r="I5233" s="52">
        <f t="shared" si="587"/>
        <v>0.68731916992039488</v>
      </c>
      <c r="J5233" s="52">
        <f t="shared" ca="1" si="588"/>
        <v>1</v>
      </c>
      <c r="K5233" s="48">
        <f t="shared" si="583"/>
        <v>32.24</v>
      </c>
      <c r="L5233" s="48">
        <f t="shared" si="584"/>
        <v>32.24</v>
      </c>
      <c r="M5233" s="48">
        <f t="shared" si="585"/>
        <v>32.090000000000003</v>
      </c>
      <c r="N5233" s="48">
        <f t="shared" si="586"/>
        <v>32.200000000000003</v>
      </c>
      <c r="O5233" s="49">
        <f t="shared" ca="1" si="589"/>
        <v>132100</v>
      </c>
    </row>
    <row r="5234" spans="1:15" x14ac:dyDescent="0.25">
      <c r="A5234">
        <v>5219</v>
      </c>
      <c r="B5234" s="93">
        <v>34624</v>
      </c>
      <c r="C5234" s="48">
        <v>47</v>
      </c>
      <c r="D5234" s="48">
        <v>47.0625</v>
      </c>
      <c r="E5234" s="48">
        <v>46.906199999999998</v>
      </c>
      <c r="F5234" s="48">
        <v>46.953097999999997</v>
      </c>
      <c r="G5234" s="49">
        <v>282300</v>
      </c>
      <c r="H5234" s="48">
        <v>32.271763999999997</v>
      </c>
      <c r="I5234" s="52">
        <f t="shared" si="587"/>
        <v>0.68731916262479631</v>
      </c>
      <c r="J5234" s="52">
        <f t="shared" ca="1" si="588"/>
        <v>1</v>
      </c>
      <c r="K5234" s="48">
        <f t="shared" si="583"/>
        <v>32.299999999999997</v>
      </c>
      <c r="L5234" s="48">
        <f t="shared" si="584"/>
        <v>32.35</v>
      </c>
      <c r="M5234" s="48">
        <f t="shared" si="585"/>
        <v>32.24</v>
      </c>
      <c r="N5234" s="48">
        <f t="shared" si="586"/>
        <v>32.270000000000003</v>
      </c>
      <c r="O5234" s="49">
        <f t="shared" ca="1" si="589"/>
        <v>282300</v>
      </c>
    </row>
    <row r="5235" spans="1:15" x14ac:dyDescent="0.25">
      <c r="A5235">
        <v>5220</v>
      </c>
      <c r="B5235" s="93">
        <v>34621</v>
      </c>
      <c r="C5235" s="48">
        <v>47</v>
      </c>
      <c r="D5235" s="48">
        <v>47.0625</v>
      </c>
      <c r="E5235" s="48">
        <v>46.6875</v>
      </c>
      <c r="F5235" s="48">
        <v>47.046799</v>
      </c>
      <c r="G5235" s="49">
        <v>72800</v>
      </c>
      <c r="H5235" s="48">
        <v>32.336165999999999</v>
      </c>
      <c r="I5235" s="52">
        <f t="shared" si="587"/>
        <v>0.68731915214890604</v>
      </c>
      <c r="J5235" s="52">
        <f t="shared" ca="1" si="588"/>
        <v>1</v>
      </c>
      <c r="K5235" s="48">
        <f t="shared" si="583"/>
        <v>32.299999999999997</v>
      </c>
      <c r="L5235" s="48">
        <f t="shared" si="584"/>
        <v>32.35</v>
      </c>
      <c r="M5235" s="48">
        <f t="shared" si="585"/>
        <v>32.090000000000003</v>
      </c>
      <c r="N5235" s="48">
        <f t="shared" si="586"/>
        <v>32.340000000000003</v>
      </c>
      <c r="O5235" s="49">
        <f t="shared" ca="1" si="589"/>
        <v>72800</v>
      </c>
    </row>
    <row r="5236" spans="1:15" x14ac:dyDescent="0.25">
      <c r="A5236">
        <v>5221</v>
      </c>
      <c r="B5236" s="93">
        <v>34620</v>
      </c>
      <c r="C5236" s="48">
        <v>47.218699999999998</v>
      </c>
      <c r="D5236" s="48">
        <v>47.328097999999997</v>
      </c>
      <c r="E5236" s="48">
        <v>46.796799</v>
      </c>
      <c r="F5236" s="48">
        <v>46.843699999999998</v>
      </c>
      <c r="G5236" s="49">
        <v>1564500</v>
      </c>
      <c r="H5236" s="48">
        <v>32.196573000000001</v>
      </c>
      <c r="I5236" s="52">
        <f t="shared" si="587"/>
        <v>0.68731916992039488</v>
      </c>
      <c r="J5236" s="52">
        <f t="shared" ca="1" si="588"/>
        <v>1</v>
      </c>
      <c r="K5236" s="48">
        <f t="shared" si="583"/>
        <v>32.450000000000003</v>
      </c>
      <c r="L5236" s="48">
        <f t="shared" si="584"/>
        <v>32.53</v>
      </c>
      <c r="M5236" s="48">
        <f t="shared" si="585"/>
        <v>32.159999999999997</v>
      </c>
      <c r="N5236" s="48">
        <f t="shared" si="586"/>
        <v>32.200000000000003</v>
      </c>
      <c r="O5236" s="49">
        <f t="shared" ca="1" si="589"/>
        <v>1564500</v>
      </c>
    </row>
    <row r="5237" spans="1:15" x14ac:dyDescent="0.25">
      <c r="A5237">
        <v>5222</v>
      </c>
      <c r="B5237" s="93">
        <v>34619</v>
      </c>
      <c r="C5237" s="48">
        <v>46.6875</v>
      </c>
      <c r="D5237" s="48">
        <v>46.75</v>
      </c>
      <c r="E5237" s="48">
        <v>46.578097999999997</v>
      </c>
      <c r="F5237" s="48">
        <v>46.6875</v>
      </c>
      <c r="G5237" s="49">
        <v>162400</v>
      </c>
      <c r="H5237" s="48">
        <v>32.089213000000001</v>
      </c>
      <c r="I5237" s="52">
        <f t="shared" si="587"/>
        <v>0.6873191539491299</v>
      </c>
      <c r="J5237" s="52">
        <f t="shared" ca="1" si="588"/>
        <v>1</v>
      </c>
      <c r="K5237" s="48">
        <f t="shared" si="583"/>
        <v>32.090000000000003</v>
      </c>
      <c r="L5237" s="48">
        <f t="shared" si="584"/>
        <v>32.130000000000003</v>
      </c>
      <c r="M5237" s="48">
        <f t="shared" si="585"/>
        <v>32.01</v>
      </c>
      <c r="N5237" s="48">
        <f t="shared" si="586"/>
        <v>32.090000000000003</v>
      </c>
      <c r="O5237" s="49">
        <f t="shared" ca="1" si="589"/>
        <v>162400</v>
      </c>
    </row>
    <row r="5238" spans="1:15" x14ac:dyDescent="0.25">
      <c r="A5238">
        <v>5223</v>
      </c>
      <c r="B5238" s="93">
        <v>34618</v>
      </c>
      <c r="C5238" s="48">
        <v>46.140597999999997</v>
      </c>
      <c r="D5238" s="48">
        <v>46.75</v>
      </c>
      <c r="E5238" s="48">
        <v>46.140597999999997</v>
      </c>
      <c r="F5238" s="48">
        <v>46.625</v>
      </c>
      <c r="G5238" s="49">
        <v>461400</v>
      </c>
      <c r="H5238" s="48">
        <v>32.046256</v>
      </c>
      <c r="I5238" s="52">
        <f t="shared" si="587"/>
        <v>0.68731916353887401</v>
      </c>
      <c r="J5238" s="52">
        <f t="shared" ca="1" si="588"/>
        <v>1</v>
      </c>
      <c r="K5238" s="48">
        <f t="shared" si="583"/>
        <v>31.71</v>
      </c>
      <c r="L5238" s="48">
        <f t="shared" si="584"/>
        <v>32.130000000000003</v>
      </c>
      <c r="M5238" s="48">
        <f t="shared" si="585"/>
        <v>31.71</v>
      </c>
      <c r="N5238" s="48">
        <f t="shared" si="586"/>
        <v>32.049999999999997</v>
      </c>
      <c r="O5238" s="49">
        <f t="shared" ca="1" si="589"/>
        <v>461400</v>
      </c>
    </row>
    <row r="5239" spans="1:15" x14ac:dyDescent="0.25">
      <c r="A5239">
        <v>5224</v>
      </c>
      <c r="B5239" s="93">
        <v>34617</v>
      </c>
      <c r="C5239" s="48">
        <v>45.656199999999998</v>
      </c>
      <c r="D5239" s="48">
        <v>46.015597999999997</v>
      </c>
      <c r="E5239" s="48">
        <v>45.640597999999997</v>
      </c>
      <c r="F5239" s="48">
        <v>45.9375</v>
      </c>
      <c r="G5239" s="49">
        <v>213600</v>
      </c>
      <c r="H5239" s="48">
        <v>31.573723999999999</v>
      </c>
      <c r="I5239" s="52">
        <f t="shared" si="587"/>
        <v>0.68731916190476183</v>
      </c>
      <c r="J5239" s="52">
        <f t="shared" ca="1" si="588"/>
        <v>1</v>
      </c>
      <c r="K5239" s="48">
        <f t="shared" si="583"/>
        <v>31.38</v>
      </c>
      <c r="L5239" s="48">
        <f t="shared" si="584"/>
        <v>31.63</v>
      </c>
      <c r="M5239" s="48">
        <f t="shared" si="585"/>
        <v>31.37</v>
      </c>
      <c r="N5239" s="48">
        <f t="shared" si="586"/>
        <v>31.57</v>
      </c>
      <c r="O5239" s="49">
        <f t="shared" ca="1" si="589"/>
        <v>213600</v>
      </c>
    </row>
    <row r="5240" spans="1:15" x14ac:dyDescent="0.25">
      <c r="A5240">
        <v>5225</v>
      </c>
      <c r="B5240" s="93">
        <v>34614</v>
      </c>
      <c r="C5240" s="48">
        <v>45.25</v>
      </c>
      <c r="D5240" s="48">
        <v>45.578097999999997</v>
      </c>
      <c r="E5240" s="48">
        <v>45.203097999999997</v>
      </c>
      <c r="F5240" s="48">
        <v>45.453097999999997</v>
      </c>
      <c r="G5240" s="49">
        <v>188700</v>
      </c>
      <c r="H5240" s="48">
        <v>31.240784999999999</v>
      </c>
      <c r="I5240" s="52">
        <f t="shared" si="587"/>
        <v>0.68731915699123525</v>
      </c>
      <c r="J5240" s="52">
        <f t="shared" ca="1" si="588"/>
        <v>1</v>
      </c>
      <c r="K5240" s="48">
        <f t="shared" si="583"/>
        <v>31.1</v>
      </c>
      <c r="L5240" s="48">
        <f t="shared" si="584"/>
        <v>31.33</v>
      </c>
      <c r="M5240" s="48">
        <f t="shared" si="585"/>
        <v>31.07</v>
      </c>
      <c r="N5240" s="48">
        <f t="shared" si="586"/>
        <v>31.24</v>
      </c>
      <c r="O5240" s="49">
        <f t="shared" ca="1" si="589"/>
        <v>188700</v>
      </c>
    </row>
    <row r="5241" spans="1:15" x14ac:dyDescent="0.25">
      <c r="A5241">
        <v>5226</v>
      </c>
      <c r="B5241" s="93">
        <v>34613</v>
      </c>
      <c r="C5241" s="48">
        <v>45.421799</v>
      </c>
      <c r="D5241" s="48">
        <v>45.453097999999997</v>
      </c>
      <c r="E5241" s="48">
        <v>45.171799</v>
      </c>
      <c r="F5241" s="48">
        <v>45.25</v>
      </c>
      <c r="G5241" s="49">
        <v>345200</v>
      </c>
      <c r="H5241" s="48">
        <v>31.101192000000001</v>
      </c>
      <c r="I5241" s="52">
        <f t="shared" si="587"/>
        <v>0.68731916022099449</v>
      </c>
      <c r="J5241" s="52">
        <f t="shared" ca="1" si="588"/>
        <v>1</v>
      </c>
      <c r="K5241" s="48">
        <f t="shared" si="583"/>
        <v>31.22</v>
      </c>
      <c r="L5241" s="48">
        <f t="shared" si="584"/>
        <v>31.24</v>
      </c>
      <c r="M5241" s="48">
        <f t="shared" si="585"/>
        <v>31.05</v>
      </c>
      <c r="N5241" s="48">
        <f t="shared" si="586"/>
        <v>31.1</v>
      </c>
      <c r="O5241" s="49">
        <f t="shared" ca="1" si="589"/>
        <v>345200</v>
      </c>
    </row>
    <row r="5242" spans="1:15" x14ac:dyDescent="0.25">
      <c r="A5242">
        <v>5227</v>
      </c>
      <c r="B5242" s="93">
        <v>34612</v>
      </c>
      <c r="C5242" s="48">
        <v>45.296799</v>
      </c>
      <c r="D5242" s="48">
        <v>45.390597999999997</v>
      </c>
      <c r="E5242" s="48">
        <v>45</v>
      </c>
      <c r="F5242" s="48">
        <v>45.390597999999997</v>
      </c>
      <c r="G5242" s="49">
        <v>461900</v>
      </c>
      <c r="H5242" s="48">
        <v>31.197828000000001</v>
      </c>
      <c r="I5242" s="52">
        <f t="shared" si="587"/>
        <v>0.68731916684596228</v>
      </c>
      <c r="J5242" s="52">
        <f t="shared" ca="1" si="588"/>
        <v>1</v>
      </c>
      <c r="K5242" s="48">
        <f t="shared" si="583"/>
        <v>31.13</v>
      </c>
      <c r="L5242" s="48">
        <f t="shared" si="584"/>
        <v>31.2</v>
      </c>
      <c r="M5242" s="48">
        <f t="shared" si="585"/>
        <v>30.93</v>
      </c>
      <c r="N5242" s="48">
        <f t="shared" si="586"/>
        <v>31.2</v>
      </c>
      <c r="O5242" s="49">
        <f t="shared" ca="1" si="589"/>
        <v>461900</v>
      </c>
    </row>
    <row r="5243" spans="1:15" x14ac:dyDescent="0.25">
      <c r="A5243">
        <v>5228</v>
      </c>
      <c r="B5243" s="93">
        <v>34611</v>
      </c>
      <c r="C5243" s="48">
        <v>46.296799</v>
      </c>
      <c r="D5243" s="48">
        <v>46.296799</v>
      </c>
      <c r="E5243" s="48">
        <v>45.343699999999998</v>
      </c>
      <c r="F5243" s="48">
        <v>45.375</v>
      </c>
      <c r="G5243" s="49">
        <v>84200</v>
      </c>
      <c r="H5243" s="48">
        <v>31.187107000000001</v>
      </c>
      <c r="I5243" s="52">
        <f t="shared" si="587"/>
        <v>0.68731916253443526</v>
      </c>
      <c r="J5243" s="52">
        <f t="shared" ca="1" si="588"/>
        <v>1</v>
      </c>
      <c r="K5243" s="48">
        <f t="shared" si="583"/>
        <v>31.82</v>
      </c>
      <c r="L5243" s="48">
        <f t="shared" si="584"/>
        <v>31.82</v>
      </c>
      <c r="M5243" s="48">
        <f t="shared" si="585"/>
        <v>31.17</v>
      </c>
      <c r="N5243" s="48">
        <f t="shared" si="586"/>
        <v>31.19</v>
      </c>
      <c r="O5243" s="49">
        <f t="shared" ca="1" si="589"/>
        <v>84200</v>
      </c>
    </row>
    <row r="5244" spans="1:15" x14ac:dyDescent="0.25">
      <c r="A5244">
        <v>5229</v>
      </c>
      <c r="B5244" s="93">
        <v>34610</v>
      </c>
      <c r="C5244" s="48">
        <v>46.203097999999997</v>
      </c>
      <c r="D5244" s="48">
        <v>46.25</v>
      </c>
      <c r="E5244" s="48">
        <v>45.984299</v>
      </c>
      <c r="F5244" s="48">
        <v>46.0625</v>
      </c>
      <c r="G5244" s="49">
        <v>72600</v>
      </c>
      <c r="H5244" s="48">
        <v>31.659638999999999</v>
      </c>
      <c r="I5244" s="52">
        <f t="shared" si="587"/>
        <v>0.68731916417910444</v>
      </c>
      <c r="J5244" s="52">
        <f t="shared" ca="1" si="588"/>
        <v>1</v>
      </c>
      <c r="K5244" s="48">
        <f t="shared" si="583"/>
        <v>31.76</v>
      </c>
      <c r="L5244" s="48">
        <f t="shared" si="584"/>
        <v>31.79</v>
      </c>
      <c r="M5244" s="48">
        <f t="shared" si="585"/>
        <v>31.61</v>
      </c>
      <c r="N5244" s="48">
        <f t="shared" si="586"/>
        <v>31.66</v>
      </c>
      <c r="O5244" s="49">
        <f t="shared" ca="1" si="589"/>
        <v>72600</v>
      </c>
    </row>
    <row r="5245" spans="1:15" x14ac:dyDescent="0.25">
      <c r="A5245">
        <v>5230</v>
      </c>
      <c r="B5245" s="93">
        <v>34607</v>
      </c>
      <c r="C5245" s="48">
        <v>46.218699999999998</v>
      </c>
      <c r="D5245" s="48">
        <v>46.4375</v>
      </c>
      <c r="E5245" s="48">
        <v>46.171799</v>
      </c>
      <c r="F5245" s="48">
        <v>46.171799</v>
      </c>
      <c r="G5245" s="49">
        <v>5200</v>
      </c>
      <c r="H5245" s="48">
        <v>31.734762</v>
      </c>
      <c r="I5245" s="52">
        <f t="shared" si="587"/>
        <v>0.68731915773955443</v>
      </c>
      <c r="J5245" s="52">
        <f t="shared" ca="1" si="588"/>
        <v>1</v>
      </c>
      <c r="K5245" s="48">
        <f t="shared" si="583"/>
        <v>31.77</v>
      </c>
      <c r="L5245" s="48">
        <f t="shared" si="584"/>
        <v>31.92</v>
      </c>
      <c r="M5245" s="48">
        <f t="shared" si="585"/>
        <v>31.73</v>
      </c>
      <c r="N5245" s="48">
        <f t="shared" si="586"/>
        <v>31.73</v>
      </c>
      <c r="O5245" s="49">
        <f t="shared" ca="1" si="589"/>
        <v>5200</v>
      </c>
    </row>
    <row r="5246" spans="1:15" x14ac:dyDescent="0.25">
      <c r="A5246">
        <v>5231</v>
      </c>
      <c r="B5246" s="93">
        <v>34606</v>
      </c>
      <c r="C5246" s="48">
        <v>46.468699999999998</v>
      </c>
      <c r="D5246" s="48">
        <v>46.468699999999998</v>
      </c>
      <c r="E5246" s="48">
        <v>46.093699999999998</v>
      </c>
      <c r="F5246" s="48">
        <v>46.234299</v>
      </c>
      <c r="G5246" s="49">
        <v>195900</v>
      </c>
      <c r="H5246" s="48">
        <v>31.777719000000001</v>
      </c>
      <c r="I5246" s="52">
        <f t="shared" si="587"/>
        <v>0.68731914806364858</v>
      </c>
      <c r="J5246" s="52">
        <f t="shared" ca="1" si="588"/>
        <v>1</v>
      </c>
      <c r="K5246" s="48">
        <f t="shared" si="583"/>
        <v>31.94</v>
      </c>
      <c r="L5246" s="48">
        <f t="shared" si="584"/>
        <v>31.94</v>
      </c>
      <c r="M5246" s="48">
        <f t="shared" si="585"/>
        <v>31.68</v>
      </c>
      <c r="N5246" s="48">
        <f t="shared" si="586"/>
        <v>31.78</v>
      </c>
      <c r="O5246" s="49">
        <f t="shared" ca="1" si="589"/>
        <v>195900</v>
      </c>
    </row>
    <row r="5247" spans="1:15" x14ac:dyDescent="0.25">
      <c r="A5247">
        <v>5232</v>
      </c>
      <c r="B5247" s="93">
        <v>34605</v>
      </c>
      <c r="C5247" s="48">
        <v>46.359299</v>
      </c>
      <c r="D5247" s="48">
        <v>46.531199999999998</v>
      </c>
      <c r="E5247" s="48">
        <v>46.328097999999997</v>
      </c>
      <c r="F5247" s="48">
        <v>46.468699999999998</v>
      </c>
      <c r="G5247" s="49">
        <v>324000</v>
      </c>
      <c r="H5247" s="48">
        <v>31.938828000000001</v>
      </c>
      <c r="I5247" s="52">
        <f t="shared" si="587"/>
        <v>0.68731916322169551</v>
      </c>
      <c r="J5247" s="52">
        <f t="shared" ca="1" si="588"/>
        <v>1</v>
      </c>
      <c r="K5247" s="48">
        <f t="shared" si="583"/>
        <v>31.86</v>
      </c>
      <c r="L5247" s="48">
        <f t="shared" si="584"/>
        <v>31.98</v>
      </c>
      <c r="M5247" s="48">
        <f t="shared" si="585"/>
        <v>31.84</v>
      </c>
      <c r="N5247" s="48">
        <f t="shared" si="586"/>
        <v>31.94</v>
      </c>
      <c r="O5247" s="49">
        <f t="shared" ca="1" si="589"/>
        <v>324000</v>
      </c>
    </row>
    <row r="5248" spans="1:15" x14ac:dyDescent="0.25">
      <c r="A5248">
        <v>5233</v>
      </c>
      <c r="B5248" s="93">
        <v>34604</v>
      </c>
      <c r="C5248" s="48">
        <v>46.140597999999997</v>
      </c>
      <c r="D5248" s="48">
        <v>46.265597999999997</v>
      </c>
      <c r="E5248" s="48">
        <v>46</v>
      </c>
      <c r="F5248" s="48">
        <v>46.109299</v>
      </c>
      <c r="G5248" s="49">
        <v>479500</v>
      </c>
      <c r="H5248" s="48">
        <v>31.691804000000001</v>
      </c>
      <c r="I5248" s="52">
        <f t="shared" si="587"/>
        <v>0.68731914575409181</v>
      </c>
      <c r="J5248" s="52">
        <f t="shared" ca="1" si="588"/>
        <v>1</v>
      </c>
      <c r="K5248" s="48">
        <f t="shared" si="583"/>
        <v>31.71</v>
      </c>
      <c r="L5248" s="48">
        <f t="shared" si="584"/>
        <v>31.8</v>
      </c>
      <c r="M5248" s="48">
        <f t="shared" si="585"/>
        <v>31.62</v>
      </c>
      <c r="N5248" s="48">
        <f t="shared" si="586"/>
        <v>31.69</v>
      </c>
      <c r="O5248" s="49">
        <f t="shared" ca="1" si="589"/>
        <v>479500</v>
      </c>
    </row>
    <row r="5249" spans="1:15" x14ac:dyDescent="0.25">
      <c r="A5249">
        <v>5234</v>
      </c>
      <c r="B5249" s="93">
        <v>34603</v>
      </c>
      <c r="C5249" s="48">
        <v>46.078097999999997</v>
      </c>
      <c r="D5249" s="48">
        <v>46.171799</v>
      </c>
      <c r="E5249" s="48">
        <v>45.984299</v>
      </c>
      <c r="F5249" s="48">
        <v>46.140597999999997</v>
      </c>
      <c r="G5249" s="49">
        <v>223000</v>
      </c>
      <c r="H5249" s="48">
        <v>31.713317</v>
      </c>
      <c r="I5249" s="52">
        <f t="shared" si="587"/>
        <v>0.68731915871571503</v>
      </c>
      <c r="J5249" s="52">
        <f t="shared" ca="1" si="588"/>
        <v>1</v>
      </c>
      <c r="K5249" s="48">
        <f t="shared" si="583"/>
        <v>31.67</v>
      </c>
      <c r="L5249" s="48">
        <f t="shared" si="584"/>
        <v>31.73</v>
      </c>
      <c r="M5249" s="48">
        <f t="shared" si="585"/>
        <v>31.61</v>
      </c>
      <c r="N5249" s="48">
        <f t="shared" si="586"/>
        <v>31.71</v>
      </c>
      <c r="O5249" s="49">
        <f t="shared" ca="1" si="589"/>
        <v>223000</v>
      </c>
    </row>
    <row r="5250" spans="1:15" x14ac:dyDescent="0.25">
      <c r="A5250">
        <v>5235</v>
      </c>
      <c r="B5250" s="93">
        <v>34600</v>
      </c>
      <c r="C5250" s="48">
        <v>46.078097999999997</v>
      </c>
      <c r="D5250" s="48">
        <v>46.171799</v>
      </c>
      <c r="E5250" s="48">
        <v>45.828097999999997</v>
      </c>
      <c r="F5250" s="48">
        <v>45.906199999999998</v>
      </c>
      <c r="G5250" s="49">
        <v>176600</v>
      </c>
      <c r="H5250" s="48">
        <v>31.552211</v>
      </c>
      <c r="I5250" s="52">
        <f t="shared" si="587"/>
        <v>0.6873191638602193</v>
      </c>
      <c r="J5250" s="52">
        <f t="shared" ca="1" si="588"/>
        <v>1</v>
      </c>
      <c r="K5250" s="48">
        <f t="shared" si="583"/>
        <v>31.67</v>
      </c>
      <c r="L5250" s="48">
        <f t="shared" si="584"/>
        <v>31.73</v>
      </c>
      <c r="M5250" s="48">
        <f t="shared" si="585"/>
        <v>31.5</v>
      </c>
      <c r="N5250" s="48">
        <f t="shared" si="586"/>
        <v>31.55</v>
      </c>
      <c r="O5250" s="49">
        <f t="shared" ca="1" si="589"/>
        <v>176600</v>
      </c>
    </row>
    <row r="5251" spans="1:15" x14ac:dyDescent="0.25">
      <c r="A5251">
        <v>5236</v>
      </c>
      <c r="B5251" s="93">
        <v>34599</v>
      </c>
      <c r="C5251" s="48">
        <v>46.281199999999998</v>
      </c>
      <c r="D5251" s="48">
        <v>46.281199999999998</v>
      </c>
      <c r="E5251" s="48">
        <v>46.015597999999997</v>
      </c>
      <c r="F5251" s="48">
        <v>46.0625</v>
      </c>
      <c r="G5251" s="49">
        <v>266400</v>
      </c>
      <c r="H5251" s="48">
        <v>31.659638999999999</v>
      </c>
      <c r="I5251" s="52">
        <f t="shared" si="587"/>
        <v>0.68731916417910444</v>
      </c>
      <c r="J5251" s="52">
        <f t="shared" ca="1" si="588"/>
        <v>1</v>
      </c>
      <c r="K5251" s="48">
        <f t="shared" si="583"/>
        <v>31.81</v>
      </c>
      <c r="L5251" s="48">
        <f t="shared" si="584"/>
        <v>31.81</v>
      </c>
      <c r="M5251" s="48">
        <f t="shared" si="585"/>
        <v>31.63</v>
      </c>
      <c r="N5251" s="48">
        <f t="shared" si="586"/>
        <v>31.66</v>
      </c>
      <c r="O5251" s="49">
        <f t="shared" ca="1" si="589"/>
        <v>266400</v>
      </c>
    </row>
    <row r="5252" spans="1:15" x14ac:dyDescent="0.25">
      <c r="A5252">
        <v>5237</v>
      </c>
      <c r="B5252" s="93">
        <v>34598</v>
      </c>
      <c r="C5252" s="48">
        <v>46.3125</v>
      </c>
      <c r="D5252" s="48">
        <v>46.3125</v>
      </c>
      <c r="E5252" s="48">
        <v>45.734299</v>
      </c>
      <c r="F5252" s="48">
        <v>46.171799</v>
      </c>
      <c r="G5252" s="49">
        <v>397500</v>
      </c>
      <c r="H5252" s="48">
        <v>31.734762</v>
      </c>
      <c r="I5252" s="52">
        <f t="shared" si="587"/>
        <v>0.68731915773955443</v>
      </c>
      <c r="J5252" s="52">
        <f t="shared" ca="1" si="588"/>
        <v>1</v>
      </c>
      <c r="K5252" s="48">
        <f t="shared" si="583"/>
        <v>31.83</v>
      </c>
      <c r="L5252" s="48">
        <f t="shared" si="584"/>
        <v>31.83</v>
      </c>
      <c r="M5252" s="48">
        <f t="shared" si="585"/>
        <v>31.43</v>
      </c>
      <c r="N5252" s="48">
        <f t="shared" si="586"/>
        <v>31.73</v>
      </c>
      <c r="O5252" s="49">
        <f t="shared" ca="1" si="589"/>
        <v>397500</v>
      </c>
    </row>
    <row r="5253" spans="1:15" x14ac:dyDescent="0.25">
      <c r="A5253">
        <v>5238</v>
      </c>
      <c r="B5253" s="93">
        <v>34597</v>
      </c>
      <c r="C5253" s="48">
        <v>46.8125</v>
      </c>
      <c r="D5253" s="48">
        <v>46.859299</v>
      </c>
      <c r="E5253" s="48">
        <v>46.171799</v>
      </c>
      <c r="F5253" s="48">
        <v>46.171799</v>
      </c>
      <c r="G5253" s="49">
        <v>355600</v>
      </c>
      <c r="H5253" s="48">
        <v>31.734762</v>
      </c>
      <c r="I5253" s="52">
        <f t="shared" si="587"/>
        <v>0.68731915773955443</v>
      </c>
      <c r="J5253" s="52">
        <f t="shared" ca="1" si="588"/>
        <v>1</v>
      </c>
      <c r="K5253" s="48">
        <f t="shared" si="583"/>
        <v>32.18</v>
      </c>
      <c r="L5253" s="48">
        <f t="shared" si="584"/>
        <v>32.21</v>
      </c>
      <c r="M5253" s="48">
        <f t="shared" si="585"/>
        <v>31.73</v>
      </c>
      <c r="N5253" s="48">
        <f t="shared" si="586"/>
        <v>31.73</v>
      </c>
      <c r="O5253" s="49">
        <f t="shared" ca="1" si="589"/>
        <v>355600</v>
      </c>
    </row>
    <row r="5254" spans="1:15" x14ac:dyDescent="0.25">
      <c r="A5254">
        <v>5239</v>
      </c>
      <c r="B5254" s="93">
        <v>34596</v>
      </c>
      <c r="C5254" s="48">
        <v>47.125</v>
      </c>
      <c r="D5254" s="48">
        <v>47.328097999999997</v>
      </c>
      <c r="E5254" s="48">
        <v>47.015597999999997</v>
      </c>
      <c r="F5254" s="48">
        <v>47.0625</v>
      </c>
      <c r="G5254" s="49">
        <v>167300</v>
      </c>
      <c r="H5254" s="48">
        <v>32.346958000000001</v>
      </c>
      <c r="I5254" s="52">
        <f t="shared" si="587"/>
        <v>0.68731916069057108</v>
      </c>
      <c r="J5254" s="52">
        <f t="shared" ca="1" si="588"/>
        <v>1</v>
      </c>
      <c r="K5254" s="48">
        <f t="shared" si="583"/>
        <v>32.39</v>
      </c>
      <c r="L5254" s="48">
        <f t="shared" si="584"/>
        <v>32.53</v>
      </c>
      <c r="M5254" s="48">
        <f t="shared" si="585"/>
        <v>32.31</v>
      </c>
      <c r="N5254" s="48">
        <f t="shared" si="586"/>
        <v>32.35</v>
      </c>
      <c r="O5254" s="49">
        <f t="shared" ca="1" si="589"/>
        <v>167300</v>
      </c>
    </row>
    <row r="5255" spans="1:15" x14ac:dyDescent="0.25">
      <c r="A5255">
        <v>5240</v>
      </c>
      <c r="B5255" s="93">
        <v>34593</v>
      </c>
      <c r="C5255" s="48">
        <v>47</v>
      </c>
      <c r="D5255" s="48">
        <v>47.140597999999997</v>
      </c>
      <c r="E5255" s="48">
        <v>46.843699999999998</v>
      </c>
      <c r="F5255" s="48">
        <v>47.015597999999997</v>
      </c>
      <c r="G5255" s="49">
        <v>571300</v>
      </c>
      <c r="H5255" s="48">
        <v>32.314722000000003</v>
      </c>
      <c r="I5255" s="52">
        <f t="shared" si="587"/>
        <v>0.68731917437272638</v>
      </c>
      <c r="J5255" s="52">
        <f t="shared" ca="1" si="588"/>
        <v>1</v>
      </c>
      <c r="K5255" s="48">
        <f t="shared" si="583"/>
        <v>32.299999999999997</v>
      </c>
      <c r="L5255" s="48">
        <f t="shared" si="584"/>
        <v>32.4</v>
      </c>
      <c r="M5255" s="48">
        <f t="shared" si="585"/>
        <v>32.200000000000003</v>
      </c>
      <c r="N5255" s="48">
        <f t="shared" si="586"/>
        <v>32.31</v>
      </c>
      <c r="O5255" s="49">
        <f t="shared" ca="1" si="589"/>
        <v>571300</v>
      </c>
    </row>
    <row r="5256" spans="1:15" x14ac:dyDescent="0.25">
      <c r="A5256">
        <v>5241</v>
      </c>
      <c r="B5256" s="93">
        <v>34592</v>
      </c>
      <c r="C5256" s="48">
        <v>47.171799</v>
      </c>
      <c r="D5256" s="48">
        <v>47.640597999999997</v>
      </c>
      <c r="E5256" s="48">
        <v>47.171799</v>
      </c>
      <c r="F5256" s="48">
        <v>47.640597999999997</v>
      </c>
      <c r="G5256" s="49">
        <v>779800</v>
      </c>
      <c r="H5256" s="48">
        <v>32.546346999999997</v>
      </c>
      <c r="I5256" s="52">
        <f t="shared" si="587"/>
        <v>0.6831641156141659</v>
      </c>
      <c r="J5256" s="52">
        <f t="shared" ca="1" si="588"/>
        <v>1</v>
      </c>
      <c r="K5256" s="48">
        <f t="shared" si="583"/>
        <v>32.229999999999997</v>
      </c>
      <c r="L5256" s="48">
        <f t="shared" si="584"/>
        <v>32.549999999999997</v>
      </c>
      <c r="M5256" s="48">
        <f t="shared" si="585"/>
        <v>32.229999999999997</v>
      </c>
      <c r="N5256" s="48">
        <f t="shared" si="586"/>
        <v>32.549999999999997</v>
      </c>
      <c r="O5256" s="49">
        <f t="shared" ca="1" si="589"/>
        <v>779800</v>
      </c>
    </row>
    <row r="5257" spans="1:15" x14ac:dyDescent="0.25">
      <c r="A5257">
        <v>5242</v>
      </c>
      <c r="B5257" s="93">
        <v>34591</v>
      </c>
      <c r="C5257" s="48">
        <v>46.843699999999998</v>
      </c>
      <c r="D5257" s="48">
        <v>47.109299</v>
      </c>
      <c r="E5257" s="48">
        <v>46.843699999999998</v>
      </c>
      <c r="F5257" s="48">
        <v>47.046799</v>
      </c>
      <c r="G5257" s="49">
        <v>423500</v>
      </c>
      <c r="H5257" s="48">
        <v>32.140684999999998</v>
      </c>
      <c r="I5257" s="52">
        <f t="shared" si="587"/>
        <v>0.683164119199693</v>
      </c>
      <c r="J5257" s="52">
        <f t="shared" ca="1" si="588"/>
        <v>1</v>
      </c>
      <c r="K5257" s="48">
        <f t="shared" si="583"/>
        <v>32</v>
      </c>
      <c r="L5257" s="48">
        <f t="shared" si="584"/>
        <v>32.18</v>
      </c>
      <c r="M5257" s="48">
        <f t="shared" si="585"/>
        <v>32</v>
      </c>
      <c r="N5257" s="48">
        <f t="shared" si="586"/>
        <v>32.14</v>
      </c>
      <c r="O5257" s="49">
        <f t="shared" ca="1" si="589"/>
        <v>423500</v>
      </c>
    </row>
    <row r="5258" spans="1:15" x14ac:dyDescent="0.25">
      <c r="A5258">
        <v>5243</v>
      </c>
      <c r="B5258" s="93">
        <v>34590</v>
      </c>
      <c r="C5258" s="48">
        <v>46.953097999999997</v>
      </c>
      <c r="D5258" s="48">
        <v>47.125</v>
      </c>
      <c r="E5258" s="48">
        <v>46.859299</v>
      </c>
      <c r="F5258" s="48">
        <v>47</v>
      </c>
      <c r="G5258" s="49">
        <v>389200</v>
      </c>
      <c r="H5258" s="48">
        <v>32.108713999999999</v>
      </c>
      <c r="I5258" s="52">
        <f t="shared" si="587"/>
        <v>0.68316412765957446</v>
      </c>
      <c r="J5258" s="52">
        <f t="shared" ca="1" si="588"/>
        <v>1</v>
      </c>
      <c r="K5258" s="48">
        <f t="shared" si="583"/>
        <v>32.08</v>
      </c>
      <c r="L5258" s="48">
        <f t="shared" si="584"/>
        <v>32.19</v>
      </c>
      <c r="M5258" s="48">
        <f t="shared" si="585"/>
        <v>32.01</v>
      </c>
      <c r="N5258" s="48">
        <f t="shared" si="586"/>
        <v>32.11</v>
      </c>
      <c r="O5258" s="49">
        <f t="shared" ca="1" si="589"/>
        <v>389200</v>
      </c>
    </row>
    <row r="5259" spans="1:15" x14ac:dyDescent="0.25">
      <c r="A5259">
        <v>5244</v>
      </c>
      <c r="B5259" s="93">
        <v>34589</v>
      </c>
      <c r="C5259" s="48">
        <v>47</v>
      </c>
      <c r="D5259" s="48">
        <v>47.0625</v>
      </c>
      <c r="E5259" s="48">
        <v>46.781199999999998</v>
      </c>
      <c r="F5259" s="48">
        <v>46.859299</v>
      </c>
      <c r="G5259" s="49">
        <v>129400</v>
      </c>
      <c r="H5259" s="48">
        <v>32.012591999999998</v>
      </c>
      <c r="I5259" s="52">
        <f t="shared" si="587"/>
        <v>0.68316412501177193</v>
      </c>
      <c r="J5259" s="52">
        <f t="shared" ca="1" si="588"/>
        <v>1</v>
      </c>
      <c r="K5259" s="48">
        <f t="shared" si="583"/>
        <v>32.11</v>
      </c>
      <c r="L5259" s="48">
        <f t="shared" si="584"/>
        <v>32.15</v>
      </c>
      <c r="M5259" s="48">
        <f t="shared" si="585"/>
        <v>31.96</v>
      </c>
      <c r="N5259" s="48">
        <f t="shared" si="586"/>
        <v>32.01</v>
      </c>
      <c r="O5259" s="49">
        <f t="shared" ca="1" si="589"/>
        <v>129400</v>
      </c>
    </row>
    <row r="5260" spans="1:15" x14ac:dyDescent="0.25">
      <c r="A5260">
        <v>5245</v>
      </c>
      <c r="B5260" s="93">
        <v>34586</v>
      </c>
      <c r="C5260" s="48">
        <v>47.031199999999998</v>
      </c>
      <c r="D5260" s="48">
        <v>47.125</v>
      </c>
      <c r="E5260" s="48">
        <v>46.8125</v>
      </c>
      <c r="F5260" s="48">
        <v>47</v>
      </c>
      <c r="G5260" s="49">
        <v>488400</v>
      </c>
      <c r="H5260" s="48">
        <v>32.108713999999999</v>
      </c>
      <c r="I5260" s="52">
        <f t="shared" si="587"/>
        <v>0.68316412765957446</v>
      </c>
      <c r="J5260" s="52">
        <f t="shared" ca="1" si="588"/>
        <v>1</v>
      </c>
      <c r="K5260" s="48">
        <f t="shared" si="583"/>
        <v>32.130000000000003</v>
      </c>
      <c r="L5260" s="48">
        <f t="shared" si="584"/>
        <v>32.19</v>
      </c>
      <c r="M5260" s="48">
        <f t="shared" si="585"/>
        <v>31.98</v>
      </c>
      <c r="N5260" s="48">
        <f t="shared" si="586"/>
        <v>32.11</v>
      </c>
      <c r="O5260" s="49">
        <f t="shared" ca="1" si="589"/>
        <v>488400</v>
      </c>
    </row>
    <row r="5261" spans="1:15" x14ac:dyDescent="0.25">
      <c r="A5261">
        <v>5246</v>
      </c>
      <c r="B5261" s="93">
        <v>34585</v>
      </c>
      <c r="C5261" s="48">
        <v>47.359299</v>
      </c>
      <c r="D5261" s="48">
        <v>47.5625</v>
      </c>
      <c r="E5261" s="48">
        <v>47.343699999999998</v>
      </c>
      <c r="F5261" s="48">
        <v>47.5</v>
      </c>
      <c r="G5261" s="49">
        <v>284800</v>
      </c>
      <c r="H5261" s="48">
        <v>32.450296000000002</v>
      </c>
      <c r="I5261" s="52">
        <f t="shared" si="587"/>
        <v>0.68316412631578949</v>
      </c>
      <c r="J5261" s="52">
        <f t="shared" ca="1" si="588"/>
        <v>1</v>
      </c>
      <c r="K5261" s="48">
        <f t="shared" si="583"/>
        <v>32.35</v>
      </c>
      <c r="L5261" s="48">
        <f t="shared" si="584"/>
        <v>32.49</v>
      </c>
      <c r="M5261" s="48">
        <f t="shared" si="585"/>
        <v>32.340000000000003</v>
      </c>
      <c r="N5261" s="48">
        <f t="shared" si="586"/>
        <v>32.450000000000003</v>
      </c>
      <c r="O5261" s="49">
        <f t="shared" ca="1" si="589"/>
        <v>284800</v>
      </c>
    </row>
    <row r="5262" spans="1:15" x14ac:dyDescent="0.25">
      <c r="A5262">
        <v>5247</v>
      </c>
      <c r="B5262" s="93">
        <v>34584</v>
      </c>
      <c r="C5262" s="48">
        <v>47.421799</v>
      </c>
      <c r="D5262" s="48">
        <v>47.421799</v>
      </c>
      <c r="E5262" s="48">
        <v>47.218699999999998</v>
      </c>
      <c r="F5262" s="48">
        <v>47.265597999999997</v>
      </c>
      <c r="G5262" s="49">
        <v>27900</v>
      </c>
      <c r="H5262" s="48">
        <v>32.290160999999998</v>
      </c>
      <c r="I5262" s="52">
        <f t="shared" si="587"/>
        <v>0.68316412710995422</v>
      </c>
      <c r="J5262" s="52">
        <f t="shared" ca="1" si="588"/>
        <v>1</v>
      </c>
      <c r="K5262" s="48">
        <f t="shared" si="583"/>
        <v>32.4</v>
      </c>
      <c r="L5262" s="48">
        <f t="shared" si="584"/>
        <v>32.4</v>
      </c>
      <c r="M5262" s="48">
        <f t="shared" si="585"/>
        <v>32.26</v>
      </c>
      <c r="N5262" s="48">
        <f t="shared" si="586"/>
        <v>32.29</v>
      </c>
      <c r="O5262" s="49">
        <f t="shared" ca="1" si="589"/>
        <v>27900</v>
      </c>
    </row>
    <row r="5263" spans="1:15" x14ac:dyDescent="0.25">
      <c r="A5263">
        <v>5248</v>
      </c>
      <c r="B5263" s="93">
        <v>34583</v>
      </c>
      <c r="C5263" s="48">
        <v>47.265597999999997</v>
      </c>
      <c r="D5263" s="48">
        <v>47.359299</v>
      </c>
      <c r="E5263" s="48">
        <v>47.125</v>
      </c>
      <c r="F5263" s="48">
        <v>47.3125</v>
      </c>
      <c r="G5263" s="49">
        <v>229800</v>
      </c>
      <c r="H5263" s="48">
        <v>32.322201999999997</v>
      </c>
      <c r="I5263" s="52">
        <f t="shared" si="587"/>
        <v>0.68316411096433283</v>
      </c>
      <c r="J5263" s="52">
        <f t="shared" ca="1" si="588"/>
        <v>1</v>
      </c>
      <c r="K5263" s="48">
        <f t="shared" si="583"/>
        <v>32.29</v>
      </c>
      <c r="L5263" s="48">
        <f t="shared" si="584"/>
        <v>32.35</v>
      </c>
      <c r="M5263" s="48">
        <f t="shared" si="585"/>
        <v>32.19</v>
      </c>
      <c r="N5263" s="48">
        <f t="shared" si="586"/>
        <v>32.32</v>
      </c>
      <c r="O5263" s="49">
        <f t="shared" ca="1" si="589"/>
        <v>229800</v>
      </c>
    </row>
    <row r="5264" spans="1:15" x14ac:dyDescent="0.25">
      <c r="A5264">
        <v>5249</v>
      </c>
      <c r="B5264" s="93">
        <v>34579</v>
      </c>
      <c r="C5264" s="48">
        <v>47.718699999999998</v>
      </c>
      <c r="D5264" s="48">
        <v>47.718699999999998</v>
      </c>
      <c r="E5264" s="48">
        <v>47.218699999999998</v>
      </c>
      <c r="F5264" s="48">
        <v>47.296799</v>
      </c>
      <c r="G5264" s="49">
        <v>99600</v>
      </c>
      <c r="H5264" s="48">
        <v>32.311475999999999</v>
      </c>
      <c r="I5264" s="52">
        <f t="shared" si="587"/>
        <v>0.68316411856963088</v>
      </c>
      <c r="J5264" s="52">
        <f t="shared" ca="1" si="588"/>
        <v>1</v>
      </c>
      <c r="K5264" s="48">
        <f t="shared" ref="K5264:K5327" si="590">ROUND($I5264*C5264,2)</f>
        <v>32.6</v>
      </c>
      <c r="L5264" s="48">
        <f t="shared" ref="L5264:L5327" si="591">ROUND($I5264*D5264,2)</f>
        <v>32.6</v>
      </c>
      <c r="M5264" s="48">
        <f t="shared" ref="M5264:M5327" si="592">ROUND($I5264*E5264,2)</f>
        <v>32.26</v>
      </c>
      <c r="N5264" s="48">
        <f t="shared" ref="N5264:N5327" si="593">ROUND($I5264*F5264,2)</f>
        <v>32.31</v>
      </c>
      <c r="O5264" s="49">
        <f t="shared" ca="1" si="589"/>
        <v>99600</v>
      </c>
    </row>
    <row r="5265" spans="1:15" x14ac:dyDescent="0.25">
      <c r="A5265">
        <v>5250</v>
      </c>
      <c r="B5265" s="93">
        <v>34578</v>
      </c>
      <c r="C5265" s="48">
        <v>47.5</v>
      </c>
      <c r="D5265" s="48">
        <v>47.531199999999998</v>
      </c>
      <c r="E5265" s="48">
        <v>47.328097999999997</v>
      </c>
      <c r="F5265" s="48">
        <v>47.5</v>
      </c>
      <c r="G5265" s="49">
        <v>294600</v>
      </c>
      <c r="H5265" s="48">
        <v>32.450296000000002</v>
      </c>
      <c r="I5265" s="52">
        <f t="shared" si="587"/>
        <v>0.68316412631578949</v>
      </c>
      <c r="J5265" s="52">
        <f t="shared" ca="1" si="588"/>
        <v>1</v>
      </c>
      <c r="K5265" s="48">
        <f t="shared" si="590"/>
        <v>32.450000000000003</v>
      </c>
      <c r="L5265" s="48">
        <f t="shared" si="591"/>
        <v>32.47</v>
      </c>
      <c r="M5265" s="48">
        <f t="shared" si="592"/>
        <v>32.33</v>
      </c>
      <c r="N5265" s="48">
        <f t="shared" si="593"/>
        <v>32.450000000000003</v>
      </c>
      <c r="O5265" s="49">
        <f t="shared" ca="1" si="589"/>
        <v>294600</v>
      </c>
    </row>
    <row r="5266" spans="1:15" x14ac:dyDescent="0.25">
      <c r="A5266">
        <v>5251</v>
      </c>
      <c r="B5266" s="93">
        <v>34577</v>
      </c>
      <c r="C5266" s="48">
        <v>47.703097999999997</v>
      </c>
      <c r="D5266" s="48">
        <v>47.890597999999997</v>
      </c>
      <c r="E5266" s="48">
        <v>47.593699999999998</v>
      </c>
      <c r="F5266" s="48">
        <v>47.656199999999998</v>
      </c>
      <c r="G5266" s="49">
        <v>356200</v>
      </c>
      <c r="H5266" s="48">
        <v>32.557006000000001</v>
      </c>
      <c r="I5266" s="52">
        <f t="shared" ref="I5266:I5329" si="594">H5266/F5266</f>
        <v>0.6831641213525208</v>
      </c>
      <c r="J5266" s="52">
        <f t="shared" ref="J5266:J5329" ca="1" si="595">INDEX(OFFSET($T$15,0,0,$S$13+1,1),MATCH(B5266,OFFSET($Q$15,0,0,$S$13+1,1),-1))</f>
        <v>1</v>
      </c>
      <c r="K5266" s="48">
        <f t="shared" si="590"/>
        <v>32.590000000000003</v>
      </c>
      <c r="L5266" s="48">
        <f t="shared" si="591"/>
        <v>32.72</v>
      </c>
      <c r="M5266" s="48">
        <f t="shared" si="592"/>
        <v>32.51</v>
      </c>
      <c r="N5266" s="48">
        <f t="shared" si="593"/>
        <v>32.56</v>
      </c>
      <c r="O5266" s="49">
        <f t="shared" ref="O5266:O5329" ca="1" si="596">G5266*J5266</f>
        <v>356200</v>
      </c>
    </row>
    <row r="5267" spans="1:15" x14ac:dyDescent="0.25">
      <c r="A5267">
        <v>5252</v>
      </c>
      <c r="B5267" s="93">
        <v>34576</v>
      </c>
      <c r="C5267" s="48">
        <v>47.640597999999997</v>
      </c>
      <c r="D5267" s="48">
        <v>47.859299</v>
      </c>
      <c r="E5267" s="48">
        <v>47.578097999999997</v>
      </c>
      <c r="F5267" s="48">
        <v>47.781199999999998</v>
      </c>
      <c r="G5267" s="49">
        <v>36000</v>
      </c>
      <c r="H5267" s="48">
        <v>32.642401999999997</v>
      </c>
      <c r="I5267" s="52">
        <f t="shared" si="594"/>
        <v>0.68316413149941813</v>
      </c>
      <c r="J5267" s="52">
        <f t="shared" ca="1" si="595"/>
        <v>1</v>
      </c>
      <c r="K5267" s="48">
        <f t="shared" si="590"/>
        <v>32.549999999999997</v>
      </c>
      <c r="L5267" s="48">
        <f t="shared" si="591"/>
        <v>32.700000000000003</v>
      </c>
      <c r="M5267" s="48">
        <f t="shared" si="592"/>
        <v>32.5</v>
      </c>
      <c r="N5267" s="48">
        <f t="shared" si="593"/>
        <v>32.64</v>
      </c>
      <c r="O5267" s="49">
        <f t="shared" ca="1" si="596"/>
        <v>36000</v>
      </c>
    </row>
    <row r="5268" spans="1:15" x14ac:dyDescent="0.25">
      <c r="A5268">
        <v>5253</v>
      </c>
      <c r="B5268" s="93">
        <v>34575</v>
      </c>
      <c r="C5268" s="48">
        <v>47.8125</v>
      </c>
      <c r="D5268" s="48">
        <v>47.984299</v>
      </c>
      <c r="E5268" s="48">
        <v>47.640597999999997</v>
      </c>
      <c r="F5268" s="48">
        <v>47.656199999999998</v>
      </c>
      <c r="G5268" s="49">
        <v>350300</v>
      </c>
      <c r="H5268" s="48">
        <v>32.557006000000001</v>
      </c>
      <c r="I5268" s="52">
        <f t="shared" si="594"/>
        <v>0.6831641213525208</v>
      </c>
      <c r="J5268" s="52">
        <f t="shared" ca="1" si="595"/>
        <v>1</v>
      </c>
      <c r="K5268" s="48">
        <f t="shared" si="590"/>
        <v>32.659999999999997</v>
      </c>
      <c r="L5268" s="48">
        <f t="shared" si="591"/>
        <v>32.78</v>
      </c>
      <c r="M5268" s="48">
        <f t="shared" si="592"/>
        <v>32.549999999999997</v>
      </c>
      <c r="N5268" s="48">
        <f t="shared" si="593"/>
        <v>32.56</v>
      </c>
      <c r="O5268" s="49">
        <f t="shared" ca="1" si="596"/>
        <v>350300</v>
      </c>
    </row>
    <row r="5269" spans="1:15" x14ac:dyDescent="0.25">
      <c r="A5269">
        <v>5254</v>
      </c>
      <c r="B5269" s="93">
        <v>34572</v>
      </c>
      <c r="C5269" s="48">
        <v>47.125</v>
      </c>
      <c r="D5269" s="48">
        <v>47.781199999999998</v>
      </c>
      <c r="E5269" s="48">
        <v>47.125</v>
      </c>
      <c r="F5269" s="48">
        <v>47.6875</v>
      </c>
      <c r="G5269" s="49">
        <v>339500</v>
      </c>
      <c r="H5269" s="48">
        <v>32.578389000000001</v>
      </c>
      <c r="I5269" s="52">
        <f t="shared" si="594"/>
        <v>0.68316412057667109</v>
      </c>
      <c r="J5269" s="52">
        <f t="shared" ca="1" si="595"/>
        <v>1</v>
      </c>
      <c r="K5269" s="48">
        <f t="shared" si="590"/>
        <v>32.19</v>
      </c>
      <c r="L5269" s="48">
        <f t="shared" si="591"/>
        <v>32.64</v>
      </c>
      <c r="M5269" s="48">
        <f t="shared" si="592"/>
        <v>32.19</v>
      </c>
      <c r="N5269" s="48">
        <f t="shared" si="593"/>
        <v>32.58</v>
      </c>
      <c r="O5269" s="49">
        <f t="shared" ca="1" si="596"/>
        <v>339500</v>
      </c>
    </row>
    <row r="5270" spans="1:15" x14ac:dyDescent="0.25">
      <c r="A5270">
        <v>5255</v>
      </c>
      <c r="B5270" s="93">
        <v>34571</v>
      </c>
      <c r="C5270" s="48">
        <v>47.093699999999998</v>
      </c>
      <c r="D5270" s="48">
        <v>47.203097999999997</v>
      </c>
      <c r="E5270" s="48">
        <v>46.890597999999997</v>
      </c>
      <c r="F5270" s="48">
        <v>47.015597999999997</v>
      </c>
      <c r="G5270" s="49">
        <v>147400</v>
      </c>
      <c r="H5270" s="48">
        <v>32.119370000000004</v>
      </c>
      <c r="I5270" s="52">
        <f t="shared" si="594"/>
        <v>0.6831641277858469</v>
      </c>
      <c r="J5270" s="52">
        <f t="shared" ca="1" si="595"/>
        <v>1</v>
      </c>
      <c r="K5270" s="48">
        <f t="shared" si="590"/>
        <v>32.17</v>
      </c>
      <c r="L5270" s="48">
        <f t="shared" si="591"/>
        <v>32.25</v>
      </c>
      <c r="M5270" s="48">
        <f t="shared" si="592"/>
        <v>32.03</v>
      </c>
      <c r="N5270" s="48">
        <f t="shared" si="593"/>
        <v>32.119999999999997</v>
      </c>
      <c r="O5270" s="49">
        <f t="shared" ca="1" si="596"/>
        <v>147400</v>
      </c>
    </row>
    <row r="5271" spans="1:15" x14ac:dyDescent="0.25">
      <c r="A5271">
        <v>5256</v>
      </c>
      <c r="B5271" s="93">
        <v>34570</v>
      </c>
      <c r="C5271" s="48">
        <v>46.6875</v>
      </c>
      <c r="D5271" s="48">
        <v>47.140597999999997</v>
      </c>
      <c r="E5271" s="48">
        <v>46.671799</v>
      </c>
      <c r="F5271" s="48">
        <v>47.140597999999997</v>
      </c>
      <c r="G5271" s="49">
        <v>254700</v>
      </c>
      <c r="H5271" s="48">
        <v>32.204765000000002</v>
      </c>
      <c r="I5271" s="52">
        <f t="shared" si="594"/>
        <v>0.68316411684043554</v>
      </c>
      <c r="J5271" s="52">
        <f t="shared" ca="1" si="595"/>
        <v>1</v>
      </c>
      <c r="K5271" s="48">
        <f t="shared" si="590"/>
        <v>31.9</v>
      </c>
      <c r="L5271" s="48">
        <f t="shared" si="591"/>
        <v>32.200000000000003</v>
      </c>
      <c r="M5271" s="48">
        <f t="shared" si="592"/>
        <v>31.88</v>
      </c>
      <c r="N5271" s="48">
        <f t="shared" si="593"/>
        <v>32.200000000000003</v>
      </c>
      <c r="O5271" s="49">
        <f t="shared" ca="1" si="596"/>
        <v>254700</v>
      </c>
    </row>
    <row r="5272" spans="1:15" x14ac:dyDescent="0.25">
      <c r="A5272">
        <v>5257</v>
      </c>
      <c r="B5272" s="93">
        <v>34569</v>
      </c>
      <c r="C5272" s="48">
        <v>46.578097999999997</v>
      </c>
      <c r="D5272" s="48">
        <v>46.859299</v>
      </c>
      <c r="E5272" s="48">
        <v>46.515597999999997</v>
      </c>
      <c r="F5272" s="48">
        <v>46.640597999999997</v>
      </c>
      <c r="G5272" s="49">
        <v>268600</v>
      </c>
      <c r="H5272" s="48">
        <v>31.863182999999999</v>
      </c>
      <c r="I5272" s="52">
        <f t="shared" si="594"/>
        <v>0.68316411809299704</v>
      </c>
      <c r="J5272" s="52">
        <f t="shared" ca="1" si="595"/>
        <v>1</v>
      </c>
      <c r="K5272" s="48">
        <f t="shared" si="590"/>
        <v>31.82</v>
      </c>
      <c r="L5272" s="48">
        <f t="shared" si="591"/>
        <v>32.01</v>
      </c>
      <c r="M5272" s="48">
        <f t="shared" si="592"/>
        <v>31.78</v>
      </c>
      <c r="N5272" s="48">
        <f t="shared" si="593"/>
        <v>31.86</v>
      </c>
      <c r="O5272" s="49">
        <f t="shared" ca="1" si="596"/>
        <v>268600</v>
      </c>
    </row>
    <row r="5273" spans="1:15" x14ac:dyDescent="0.25">
      <c r="A5273">
        <v>5258</v>
      </c>
      <c r="B5273" s="93">
        <v>34568</v>
      </c>
      <c r="C5273" s="48">
        <v>46.4375</v>
      </c>
      <c r="D5273" s="48">
        <v>46.4375</v>
      </c>
      <c r="E5273" s="48">
        <v>46.281199999999998</v>
      </c>
      <c r="F5273" s="48">
        <v>46.375</v>
      </c>
      <c r="G5273" s="49">
        <v>79700</v>
      </c>
      <c r="H5273" s="48">
        <v>31.681736000000001</v>
      </c>
      <c r="I5273" s="52">
        <f t="shared" si="594"/>
        <v>0.68316411859838277</v>
      </c>
      <c r="J5273" s="52">
        <f t="shared" ca="1" si="595"/>
        <v>1</v>
      </c>
      <c r="K5273" s="48">
        <f t="shared" si="590"/>
        <v>31.72</v>
      </c>
      <c r="L5273" s="48">
        <f t="shared" si="591"/>
        <v>31.72</v>
      </c>
      <c r="M5273" s="48">
        <f t="shared" si="592"/>
        <v>31.62</v>
      </c>
      <c r="N5273" s="48">
        <f t="shared" si="593"/>
        <v>31.68</v>
      </c>
      <c r="O5273" s="49">
        <f t="shared" ca="1" si="596"/>
        <v>79700</v>
      </c>
    </row>
    <row r="5274" spans="1:15" x14ac:dyDescent="0.25">
      <c r="A5274">
        <v>5259</v>
      </c>
      <c r="B5274" s="93">
        <v>34565</v>
      </c>
      <c r="C5274" s="48">
        <v>46.468699999999998</v>
      </c>
      <c r="D5274" s="48">
        <v>46.515597999999997</v>
      </c>
      <c r="E5274" s="48">
        <v>46.3125</v>
      </c>
      <c r="F5274" s="48">
        <v>46.421799</v>
      </c>
      <c r="G5274" s="49">
        <v>103200</v>
      </c>
      <c r="H5274" s="48">
        <v>31.713706999999999</v>
      </c>
      <c r="I5274" s="52">
        <f t="shared" si="594"/>
        <v>0.68316411003373656</v>
      </c>
      <c r="J5274" s="52">
        <f t="shared" ca="1" si="595"/>
        <v>1</v>
      </c>
      <c r="K5274" s="48">
        <f t="shared" si="590"/>
        <v>31.75</v>
      </c>
      <c r="L5274" s="48">
        <f t="shared" si="591"/>
        <v>31.78</v>
      </c>
      <c r="M5274" s="48">
        <f t="shared" si="592"/>
        <v>31.64</v>
      </c>
      <c r="N5274" s="48">
        <f t="shared" si="593"/>
        <v>31.71</v>
      </c>
      <c r="O5274" s="49">
        <f t="shared" ca="1" si="596"/>
        <v>103200</v>
      </c>
    </row>
    <row r="5275" spans="1:15" x14ac:dyDescent="0.25">
      <c r="A5275">
        <v>5260</v>
      </c>
      <c r="B5275" s="93">
        <v>34564</v>
      </c>
      <c r="C5275" s="48">
        <v>46.453097999999997</v>
      </c>
      <c r="D5275" s="48">
        <v>46.5625</v>
      </c>
      <c r="E5275" s="48">
        <v>46.406199999999998</v>
      </c>
      <c r="F5275" s="48">
        <v>46.453097999999997</v>
      </c>
      <c r="G5275" s="49">
        <v>620000</v>
      </c>
      <c r="H5275" s="48">
        <v>31.73509</v>
      </c>
      <c r="I5275" s="52">
        <f t="shared" si="594"/>
        <v>0.68316412395143167</v>
      </c>
      <c r="J5275" s="52">
        <f t="shared" ca="1" si="595"/>
        <v>1</v>
      </c>
      <c r="K5275" s="48">
        <f t="shared" si="590"/>
        <v>31.74</v>
      </c>
      <c r="L5275" s="48">
        <f t="shared" si="591"/>
        <v>31.81</v>
      </c>
      <c r="M5275" s="48">
        <f t="shared" si="592"/>
        <v>31.7</v>
      </c>
      <c r="N5275" s="48">
        <f t="shared" si="593"/>
        <v>31.74</v>
      </c>
      <c r="O5275" s="49">
        <f t="shared" ca="1" si="596"/>
        <v>620000</v>
      </c>
    </row>
    <row r="5276" spans="1:15" x14ac:dyDescent="0.25">
      <c r="A5276">
        <v>5261</v>
      </c>
      <c r="B5276" s="93">
        <v>34563</v>
      </c>
      <c r="C5276" s="48">
        <v>46.703097999999997</v>
      </c>
      <c r="D5276" s="48">
        <v>46.734299</v>
      </c>
      <c r="E5276" s="48">
        <v>46.578097999999997</v>
      </c>
      <c r="F5276" s="48">
        <v>46.609299</v>
      </c>
      <c r="G5276" s="49">
        <v>133700</v>
      </c>
      <c r="H5276" s="48">
        <v>31.841801</v>
      </c>
      <c r="I5276" s="52">
        <f t="shared" si="594"/>
        <v>0.68316412568230211</v>
      </c>
      <c r="J5276" s="52">
        <f t="shared" ca="1" si="595"/>
        <v>1</v>
      </c>
      <c r="K5276" s="48">
        <f t="shared" si="590"/>
        <v>31.91</v>
      </c>
      <c r="L5276" s="48">
        <f t="shared" si="591"/>
        <v>31.93</v>
      </c>
      <c r="M5276" s="48">
        <f t="shared" si="592"/>
        <v>31.82</v>
      </c>
      <c r="N5276" s="48">
        <f t="shared" si="593"/>
        <v>31.84</v>
      </c>
      <c r="O5276" s="49">
        <f t="shared" ca="1" si="596"/>
        <v>133700</v>
      </c>
    </row>
    <row r="5277" spans="1:15" x14ac:dyDescent="0.25">
      <c r="A5277">
        <v>5262</v>
      </c>
      <c r="B5277" s="93">
        <v>34562</v>
      </c>
      <c r="C5277" s="48">
        <v>46.343699999999998</v>
      </c>
      <c r="D5277" s="48">
        <v>46.6875</v>
      </c>
      <c r="E5277" s="48">
        <v>46.156199999999998</v>
      </c>
      <c r="F5277" s="48">
        <v>46.640597999999997</v>
      </c>
      <c r="G5277" s="49">
        <v>1089500</v>
      </c>
      <c r="H5277" s="48">
        <v>31.863182999999999</v>
      </c>
      <c r="I5277" s="52">
        <f t="shared" si="594"/>
        <v>0.68316411809299704</v>
      </c>
      <c r="J5277" s="52">
        <f t="shared" ca="1" si="595"/>
        <v>1</v>
      </c>
      <c r="K5277" s="48">
        <f t="shared" si="590"/>
        <v>31.66</v>
      </c>
      <c r="L5277" s="48">
        <f t="shared" si="591"/>
        <v>31.9</v>
      </c>
      <c r="M5277" s="48">
        <f t="shared" si="592"/>
        <v>31.53</v>
      </c>
      <c r="N5277" s="48">
        <f t="shared" si="593"/>
        <v>31.86</v>
      </c>
      <c r="O5277" s="49">
        <f t="shared" ca="1" si="596"/>
        <v>1089500</v>
      </c>
    </row>
    <row r="5278" spans="1:15" x14ac:dyDescent="0.25">
      <c r="A5278">
        <v>5263</v>
      </c>
      <c r="B5278" s="93">
        <v>34561</v>
      </c>
      <c r="C5278" s="48">
        <v>46.375</v>
      </c>
      <c r="D5278" s="48">
        <v>46.484299</v>
      </c>
      <c r="E5278" s="48">
        <v>46.3125</v>
      </c>
      <c r="F5278" s="48">
        <v>46.3125</v>
      </c>
      <c r="G5278" s="49">
        <v>325900</v>
      </c>
      <c r="H5278" s="48">
        <v>31.639037999999999</v>
      </c>
      <c r="I5278" s="52">
        <f t="shared" si="594"/>
        <v>0.6831641133603239</v>
      </c>
      <c r="J5278" s="52">
        <f t="shared" ca="1" si="595"/>
        <v>1</v>
      </c>
      <c r="K5278" s="48">
        <f t="shared" si="590"/>
        <v>31.68</v>
      </c>
      <c r="L5278" s="48">
        <f t="shared" si="591"/>
        <v>31.76</v>
      </c>
      <c r="M5278" s="48">
        <f t="shared" si="592"/>
        <v>31.64</v>
      </c>
      <c r="N5278" s="48">
        <f t="shared" si="593"/>
        <v>31.64</v>
      </c>
      <c r="O5278" s="49">
        <f t="shared" ca="1" si="596"/>
        <v>325900</v>
      </c>
    </row>
    <row r="5279" spans="1:15" x14ac:dyDescent="0.25">
      <c r="A5279">
        <v>5264</v>
      </c>
      <c r="B5279" s="93">
        <v>34558</v>
      </c>
      <c r="C5279" s="48">
        <v>46.046799</v>
      </c>
      <c r="D5279" s="48">
        <v>46.343699999999998</v>
      </c>
      <c r="E5279" s="48">
        <v>46.046799</v>
      </c>
      <c r="F5279" s="48">
        <v>46.328097999999997</v>
      </c>
      <c r="G5279" s="49">
        <v>184100</v>
      </c>
      <c r="H5279" s="48">
        <v>31.649694</v>
      </c>
      <c r="I5279" s="52">
        <f t="shared" si="594"/>
        <v>0.68316411349328443</v>
      </c>
      <c r="J5279" s="52">
        <f t="shared" ca="1" si="595"/>
        <v>1</v>
      </c>
      <c r="K5279" s="48">
        <f t="shared" si="590"/>
        <v>31.46</v>
      </c>
      <c r="L5279" s="48">
        <f t="shared" si="591"/>
        <v>31.66</v>
      </c>
      <c r="M5279" s="48">
        <f t="shared" si="592"/>
        <v>31.46</v>
      </c>
      <c r="N5279" s="48">
        <f t="shared" si="593"/>
        <v>31.65</v>
      </c>
      <c r="O5279" s="49">
        <f t="shared" ca="1" si="596"/>
        <v>184100</v>
      </c>
    </row>
    <row r="5280" spans="1:15" x14ac:dyDescent="0.25">
      <c r="A5280">
        <v>5265</v>
      </c>
      <c r="B5280" s="93">
        <v>34557</v>
      </c>
      <c r="C5280" s="48">
        <v>46.031199999999998</v>
      </c>
      <c r="D5280" s="48">
        <v>46.234299</v>
      </c>
      <c r="E5280" s="48">
        <v>45.734299</v>
      </c>
      <c r="F5280" s="48">
        <v>45.968699999999998</v>
      </c>
      <c r="G5280" s="49">
        <v>876200</v>
      </c>
      <c r="H5280" s="48">
        <v>31.404167000000001</v>
      </c>
      <c r="I5280" s="52">
        <f t="shared" si="594"/>
        <v>0.68316413124582598</v>
      </c>
      <c r="J5280" s="52">
        <f t="shared" ca="1" si="595"/>
        <v>1</v>
      </c>
      <c r="K5280" s="48">
        <f t="shared" si="590"/>
        <v>31.45</v>
      </c>
      <c r="L5280" s="48">
        <f t="shared" si="591"/>
        <v>31.59</v>
      </c>
      <c r="M5280" s="48">
        <f t="shared" si="592"/>
        <v>31.24</v>
      </c>
      <c r="N5280" s="48">
        <f t="shared" si="593"/>
        <v>31.4</v>
      </c>
      <c r="O5280" s="49">
        <f t="shared" ca="1" si="596"/>
        <v>876200</v>
      </c>
    </row>
    <row r="5281" spans="1:15" x14ac:dyDescent="0.25">
      <c r="A5281">
        <v>5266</v>
      </c>
      <c r="B5281" s="93">
        <v>34556</v>
      </c>
      <c r="C5281" s="48">
        <v>46</v>
      </c>
      <c r="D5281" s="48">
        <v>46.1875</v>
      </c>
      <c r="E5281" s="48">
        <v>45.9375</v>
      </c>
      <c r="F5281" s="48">
        <v>46.140597999999997</v>
      </c>
      <c r="G5281" s="49">
        <v>840300</v>
      </c>
      <c r="H5281" s="48">
        <v>31.521601</v>
      </c>
      <c r="I5281" s="52">
        <f t="shared" si="594"/>
        <v>0.68316411937270516</v>
      </c>
      <c r="J5281" s="52">
        <f t="shared" ca="1" si="595"/>
        <v>1</v>
      </c>
      <c r="K5281" s="48">
        <f t="shared" si="590"/>
        <v>31.43</v>
      </c>
      <c r="L5281" s="48">
        <f t="shared" si="591"/>
        <v>31.55</v>
      </c>
      <c r="M5281" s="48">
        <f t="shared" si="592"/>
        <v>31.38</v>
      </c>
      <c r="N5281" s="48">
        <f t="shared" si="593"/>
        <v>31.52</v>
      </c>
      <c r="O5281" s="49">
        <f t="shared" ca="1" si="596"/>
        <v>840300</v>
      </c>
    </row>
    <row r="5282" spans="1:15" x14ac:dyDescent="0.25">
      <c r="A5282">
        <v>5267</v>
      </c>
      <c r="B5282" s="93">
        <v>34555</v>
      </c>
      <c r="C5282" s="48">
        <v>45.718699999999998</v>
      </c>
      <c r="D5282" s="48">
        <v>45.968699999999998</v>
      </c>
      <c r="E5282" s="48">
        <v>45.718699999999998</v>
      </c>
      <c r="F5282" s="48">
        <v>45.968699999999998</v>
      </c>
      <c r="G5282" s="49">
        <v>105900</v>
      </c>
      <c r="H5282" s="48">
        <v>31.404167000000001</v>
      </c>
      <c r="I5282" s="52">
        <f t="shared" si="594"/>
        <v>0.68316413124582598</v>
      </c>
      <c r="J5282" s="52">
        <f t="shared" ca="1" si="595"/>
        <v>1</v>
      </c>
      <c r="K5282" s="48">
        <f t="shared" si="590"/>
        <v>31.23</v>
      </c>
      <c r="L5282" s="48">
        <f t="shared" si="591"/>
        <v>31.4</v>
      </c>
      <c r="M5282" s="48">
        <f t="shared" si="592"/>
        <v>31.23</v>
      </c>
      <c r="N5282" s="48">
        <f t="shared" si="593"/>
        <v>31.4</v>
      </c>
      <c r="O5282" s="49">
        <f t="shared" ca="1" si="596"/>
        <v>105900</v>
      </c>
    </row>
    <row r="5283" spans="1:15" x14ac:dyDescent="0.25">
      <c r="A5283">
        <v>5268</v>
      </c>
      <c r="B5283" s="93">
        <v>34554</v>
      </c>
      <c r="C5283" s="48">
        <v>45.828097999999997</v>
      </c>
      <c r="D5283" s="48">
        <v>45.9375</v>
      </c>
      <c r="E5283" s="48">
        <v>45.781199999999998</v>
      </c>
      <c r="F5283" s="48">
        <v>45.890597999999997</v>
      </c>
      <c r="G5283" s="49">
        <v>328600</v>
      </c>
      <c r="H5283" s="48">
        <v>31.350809999999999</v>
      </c>
      <c r="I5283" s="52">
        <f t="shared" si="594"/>
        <v>0.68316412002301652</v>
      </c>
      <c r="J5283" s="52">
        <f t="shared" ca="1" si="595"/>
        <v>1</v>
      </c>
      <c r="K5283" s="48">
        <f t="shared" si="590"/>
        <v>31.31</v>
      </c>
      <c r="L5283" s="48">
        <f t="shared" si="591"/>
        <v>31.38</v>
      </c>
      <c r="M5283" s="48">
        <f t="shared" si="592"/>
        <v>31.28</v>
      </c>
      <c r="N5283" s="48">
        <f t="shared" si="593"/>
        <v>31.35</v>
      </c>
      <c r="O5283" s="49">
        <f t="shared" ca="1" si="596"/>
        <v>328600</v>
      </c>
    </row>
    <row r="5284" spans="1:15" x14ac:dyDescent="0.25">
      <c r="A5284">
        <v>5269</v>
      </c>
      <c r="B5284" s="93">
        <v>34551</v>
      </c>
      <c r="C5284" s="48">
        <v>45.703097999999997</v>
      </c>
      <c r="D5284" s="48">
        <v>45.843699999999998</v>
      </c>
      <c r="E5284" s="48">
        <v>45.656199999999998</v>
      </c>
      <c r="F5284" s="48">
        <v>45.781199999999998</v>
      </c>
      <c r="G5284" s="49">
        <v>138400</v>
      </c>
      <c r="H5284" s="48">
        <v>31.276073</v>
      </c>
      <c r="I5284" s="52">
        <f t="shared" si="594"/>
        <v>0.68316411540108168</v>
      </c>
      <c r="J5284" s="52">
        <f t="shared" ca="1" si="595"/>
        <v>1</v>
      </c>
      <c r="K5284" s="48">
        <f t="shared" si="590"/>
        <v>31.22</v>
      </c>
      <c r="L5284" s="48">
        <f t="shared" si="591"/>
        <v>31.32</v>
      </c>
      <c r="M5284" s="48">
        <f t="shared" si="592"/>
        <v>31.19</v>
      </c>
      <c r="N5284" s="48">
        <f t="shared" si="593"/>
        <v>31.28</v>
      </c>
      <c r="O5284" s="49">
        <f t="shared" ca="1" si="596"/>
        <v>138400</v>
      </c>
    </row>
    <row r="5285" spans="1:15" x14ac:dyDescent="0.25">
      <c r="A5285">
        <v>5270</v>
      </c>
      <c r="B5285" s="93">
        <v>34550</v>
      </c>
      <c r="C5285" s="48">
        <v>46.171799</v>
      </c>
      <c r="D5285" s="48">
        <v>46.218699999999998</v>
      </c>
      <c r="E5285" s="48">
        <v>45.921799</v>
      </c>
      <c r="F5285" s="48">
        <v>45.9375</v>
      </c>
      <c r="G5285" s="49">
        <v>231700</v>
      </c>
      <c r="H5285" s="48">
        <v>31.382852</v>
      </c>
      <c r="I5285" s="52">
        <f t="shared" si="594"/>
        <v>0.68316412517006797</v>
      </c>
      <c r="J5285" s="52">
        <f t="shared" ca="1" si="595"/>
        <v>1</v>
      </c>
      <c r="K5285" s="48">
        <f t="shared" si="590"/>
        <v>31.54</v>
      </c>
      <c r="L5285" s="48">
        <f t="shared" si="591"/>
        <v>31.57</v>
      </c>
      <c r="M5285" s="48">
        <f t="shared" si="592"/>
        <v>31.37</v>
      </c>
      <c r="N5285" s="48">
        <f t="shared" si="593"/>
        <v>31.38</v>
      </c>
      <c r="O5285" s="49">
        <f t="shared" ca="1" si="596"/>
        <v>231700</v>
      </c>
    </row>
    <row r="5286" spans="1:15" x14ac:dyDescent="0.25">
      <c r="A5286">
        <v>5271</v>
      </c>
      <c r="B5286" s="93">
        <v>34549</v>
      </c>
      <c r="C5286" s="48">
        <v>46.171799</v>
      </c>
      <c r="D5286" s="48">
        <v>46.234299</v>
      </c>
      <c r="E5286" s="48">
        <v>46.093699999999998</v>
      </c>
      <c r="F5286" s="48">
        <v>46.203097999999997</v>
      </c>
      <c r="G5286" s="49">
        <v>144100</v>
      </c>
      <c r="H5286" s="48">
        <v>31.564298999999998</v>
      </c>
      <c r="I5286" s="52">
        <f t="shared" si="594"/>
        <v>0.68316412462211951</v>
      </c>
      <c r="J5286" s="52">
        <f t="shared" ca="1" si="595"/>
        <v>1</v>
      </c>
      <c r="K5286" s="48">
        <f t="shared" si="590"/>
        <v>31.54</v>
      </c>
      <c r="L5286" s="48">
        <f t="shared" si="591"/>
        <v>31.59</v>
      </c>
      <c r="M5286" s="48">
        <f t="shared" si="592"/>
        <v>31.49</v>
      </c>
      <c r="N5286" s="48">
        <f t="shared" si="593"/>
        <v>31.56</v>
      </c>
      <c r="O5286" s="49">
        <f t="shared" ca="1" si="596"/>
        <v>144100</v>
      </c>
    </row>
    <row r="5287" spans="1:15" x14ac:dyDescent="0.25">
      <c r="A5287">
        <v>5272</v>
      </c>
      <c r="B5287" s="93">
        <v>34548</v>
      </c>
      <c r="C5287" s="48">
        <v>46.281199999999998</v>
      </c>
      <c r="D5287" s="48">
        <v>46.375</v>
      </c>
      <c r="E5287" s="48">
        <v>46.031199999999998</v>
      </c>
      <c r="F5287" s="48">
        <v>46.1875</v>
      </c>
      <c r="G5287" s="49">
        <v>505500</v>
      </c>
      <c r="H5287" s="48">
        <v>31.553643000000001</v>
      </c>
      <c r="I5287" s="52">
        <f t="shared" si="594"/>
        <v>0.68316412449255748</v>
      </c>
      <c r="J5287" s="52">
        <f t="shared" ca="1" si="595"/>
        <v>1</v>
      </c>
      <c r="K5287" s="48">
        <f t="shared" si="590"/>
        <v>31.62</v>
      </c>
      <c r="L5287" s="48">
        <f t="shared" si="591"/>
        <v>31.68</v>
      </c>
      <c r="M5287" s="48">
        <f t="shared" si="592"/>
        <v>31.45</v>
      </c>
      <c r="N5287" s="48">
        <f t="shared" si="593"/>
        <v>31.55</v>
      </c>
      <c r="O5287" s="49">
        <f t="shared" ca="1" si="596"/>
        <v>505500</v>
      </c>
    </row>
    <row r="5288" spans="1:15" x14ac:dyDescent="0.25">
      <c r="A5288">
        <v>5273</v>
      </c>
      <c r="B5288" s="93">
        <v>34547</v>
      </c>
      <c r="C5288" s="48">
        <v>45.9375</v>
      </c>
      <c r="D5288" s="48">
        <v>46.156199999999998</v>
      </c>
      <c r="E5288" s="48">
        <v>45.890597999999997</v>
      </c>
      <c r="F5288" s="48">
        <v>46.125</v>
      </c>
      <c r="G5288" s="49">
        <v>486300</v>
      </c>
      <c r="H5288" s="48">
        <v>31.510945</v>
      </c>
      <c r="I5288" s="52">
        <f t="shared" si="594"/>
        <v>0.68316411924119236</v>
      </c>
      <c r="J5288" s="52">
        <f t="shared" ca="1" si="595"/>
        <v>1</v>
      </c>
      <c r="K5288" s="48">
        <f t="shared" si="590"/>
        <v>31.38</v>
      </c>
      <c r="L5288" s="48">
        <f t="shared" si="591"/>
        <v>31.53</v>
      </c>
      <c r="M5288" s="48">
        <f t="shared" si="592"/>
        <v>31.35</v>
      </c>
      <c r="N5288" s="48">
        <f t="shared" si="593"/>
        <v>31.51</v>
      </c>
      <c r="O5288" s="49">
        <f t="shared" ca="1" si="596"/>
        <v>486300</v>
      </c>
    </row>
    <row r="5289" spans="1:15" x14ac:dyDescent="0.25">
      <c r="A5289">
        <v>5274</v>
      </c>
      <c r="B5289" s="93">
        <v>34544</v>
      </c>
      <c r="C5289" s="48">
        <v>45.765597999999997</v>
      </c>
      <c r="D5289" s="48">
        <v>46.046799</v>
      </c>
      <c r="E5289" s="48">
        <v>45.75</v>
      </c>
      <c r="F5289" s="48">
        <v>45.906199999999998</v>
      </c>
      <c r="G5289" s="49">
        <v>459100</v>
      </c>
      <c r="H5289" s="48">
        <v>31.361469</v>
      </c>
      <c r="I5289" s="52">
        <f t="shared" si="594"/>
        <v>0.68316412597862597</v>
      </c>
      <c r="J5289" s="52">
        <f t="shared" ca="1" si="595"/>
        <v>1</v>
      </c>
      <c r="K5289" s="48">
        <f t="shared" si="590"/>
        <v>31.27</v>
      </c>
      <c r="L5289" s="48">
        <f t="shared" si="591"/>
        <v>31.46</v>
      </c>
      <c r="M5289" s="48">
        <f t="shared" si="592"/>
        <v>31.25</v>
      </c>
      <c r="N5289" s="48">
        <f t="shared" si="593"/>
        <v>31.36</v>
      </c>
      <c r="O5289" s="49">
        <f t="shared" ca="1" si="596"/>
        <v>459100</v>
      </c>
    </row>
    <row r="5290" spans="1:15" x14ac:dyDescent="0.25">
      <c r="A5290">
        <v>5275</v>
      </c>
      <c r="B5290" s="93">
        <v>34543</v>
      </c>
      <c r="C5290" s="48">
        <v>45.359299</v>
      </c>
      <c r="D5290" s="48">
        <v>45.578097999999997</v>
      </c>
      <c r="E5290" s="48">
        <v>45.359299</v>
      </c>
      <c r="F5290" s="48">
        <v>45.453097999999997</v>
      </c>
      <c r="G5290" s="49">
        <v>828200</v>
      </c>
      <c r="H5290" s="48">
        <v>31.051926000000002</v>
      </c>
      <c r="I5290" s="52">
        <f t="shared" si="594"/>
        <v>0.68316412667845006</v>
      </c>
      <c r="J5290" s="52">
        <f t="shared" ca="1" si="595"/>
        <v>1</v>
      </c>
      <c r="K5290" s="48">
        <f t="shared" si="590"/>
        <v>30.99</v>
      </c>
      <c r="L5290" s="48">
        <f t="shared" si="591"/>
        <v>31.14</v>
      </c>
      <c r="M5290" s="48">
        <f t="shared" si="592"/>
        <v>30.99</v>
      </c>
      <c r="N5290" s="48">
        <f t="shared" si="593"/>
        <v>31.05</v>
      </c>
      <c r="O5290" s="49">
        <f t="shared" ca="1" si="596"/>
        <v>828200</v>
      </c>
    </row>
    <row r="5291" spans="1:15" x14ac:dyDescent="0.25">
      <c r="A5291">
        <v>5276</v>
      </c>
      <c r="B5291" s="93">
        <v>34542</v>
      </c>
      <c r="C5291" s="48">
        <v>45.359299</v>
      </c>
      <c r="D5291" s="48">
        <v>45.359299</v>
      </c>
      <c r="E5291" s="48">
        <v>45.171799</v>
      </c>
      <c r="F5291" s="48">
        <v>45.359299</v>
      </c>
      <c r="G5291" s="49">
        <v>83200</v>
      </c>
      <c r="H5291" s="48">
        <v>30.987845</v>
      </c>
      <c r="I5291" s="52">
        <f t="shared" si="594"/>
        <v>0.68316410709962694</v>
      </c>
      <c r="J5291" s="52">
        <f t="shared" ca="1" si="595"/>
        <v>1</v>
      </c>
      <c r="K5291" s="48">
        <f t="shared" si="590"/>
        <v>30.99</v>
      </c>
      <c r="L5291" s="48">
        <f t="shared" si="591"/>
        <v>30.99</v>
      </c>
      <c r="M5291" s="48">
        <f t="shared" si="592"/>
        <v>30.86</v>
      </c>
      <c r="N5291" s="48">
        <f t="shared" si="593"/>
        <v>30.99</v>
      </c>
      <c r="O5291" s="49">
        <f t="shared" ca="1" si="596"/>
        <v>83200</v>
      </c>
    </row>
    <row r="5292" spans="1:15" x14ac:dyDescent="0.25">
      <c r="A5292">
        <v>5277</v>
      </c>
      <c r="B5292" s="93">
        <v>34541</v>
      </c>
      <c r="C5292" s="48">
        <v>45.390597999999997</v>
      </c>
      <c r="D5292" s="48">
        <v>45.421799</v>
      </c>
      <c r="E5292" s="48">
        <v>45.3125</v>
      </c>
      <c r="F5292" s="48">
        <v>45.359299</v>
      </c>
      <c r="G5292" s="49">
        <v>489600</v>
      </c>
      <c r="H5292" s="48">
        <v>30.987845</v>
      </c>
      <c r="I5292" s="52">
        <f t="shared" si="594"/>
        <v>0.68316410709962694</v>
      </c>
      <c r="J5292" s="52">
        <f t="shared" ca="1" si="595"/>
        <v>1</v>
      </c>
      <c r="K5292" s="48">
        <f t="shared" si="590"/>
        <v>31.01</v>
      </c>
      <c r="L5292" s="48">
        <f t="shared" si="591"/>
        <v>31.03</v>
      </c>
      <c r="M5292" s="48">
        <f t="shared" si="592"/>
        <v>30.96</v>
      </c>
      <c r="N5292" s="48">
        <f t="shared" si="593"/>
        <v>30.99</v>
      </c>
      <c r="O5292" s="49">
        <f t="shared" ca="1" si="596"/>
        <v>489600</v>
      </c>
    </row>
    <row r="5293" spans="1:15" x14ac:dyDescent="0.25">
      <c r="A5293">
        <v>5278</v>
      </c>
      <c r="B5293" s="93">
        <v>34540</v>
      </c>
      <c r="C5293" s="48">
        <v>45.359299</v>
      </c>
      <c r="D5293" s="48">
        <v>45.453097999999997</v>
      </c>
      <c r="E5293" s="48">
        <v>45.3125</v>
      </c>
      <c r="F5293" s="48">
        <v>45.406199999999998</v>
      </c>
      <c r="G5293" s="49">
        <v>120900</v>
      </c>
      <c r="H5293" s="48">
        <v>31.019887000000001</v>
      </c>
      <c r="I5293" s="52">
        <f t="shared" si="594"/>
        <v>0.6831641273658664</v>
      </c>
      <c r="J5293" s="52">
        <f t="shared" ca="1" si="595"/>
        <v>1</v>
      </c>
      <c r="K5293" s="48">
        <f t="shared" si="590"/>
        <v>30.99</v>
      </c>
      <c r="L5293" s="48">
        <f t="shared" si="591"/>
        <v>31.05</v>
      </c>
      <c r="M5293" s="48">
        <f t="shared" si="592"/>
        <v>30.96</v>
      </c>
      <c r="N5293" s="48">
        <f t="shared" si="593"/>
        <v>31.02</v>
      </c>
      <c r="O5293" s="49">
        <f t="shared" ca="1" si="596"/>
        <v>120900</v>
      </c>
    </row>
    <row r="5294" spans="1:15" x14ac:dyDescent="0.25">
      <c r="A5294">
        <v>5279</v>
      </c>
      <c r="B5294" s="93">
        <v>34537</v>
      </c>
      <c r="C5294" s="48">
        <v>45.375</v>
      </c>
      <c r="D5294" s="48">
        <v>45.406199999999998</v>
      </c>
      <c r="E5294" s="48">
        <v>45.25</v>
      </c>
      <c r="F5294" s="48">
        <v>45.343699999999998</v>
      </c>
      <c r="G5294" s="49">
        <v>151600</v>
      </c>
      <c r="H5294" s="48">
        <v>30.977188999999999</v>
      </c>
      <c r="I5294" s="52">
        <f t="shared" si="594"/>
        <v>0.68316412202797738</v>
      </c>
      <c r="J5294" s="52">
        <f t="shared" ca="1" si="595"/>
        <v>1</v>
      </c>
      <c r="K5294" s="48">
        <f t="shared" si="590"/>
        <v>31</v>
      </c>
      <c r="L5294" s="48">
        <f t="shared" si="591"/>
        <v>31.02</v>
      </c>
      <c r="M5294" s="48">
        <f t="shared" si="592"/>
        <v>30.91</v>
      </c>
      <c r="N5294" s="48">
        <f t="shared" si="593"/>
        <v>30.98</v>
      </c>
      <c r="O5294" s="49">
        <f t="shared" ca="1" si="596"/>
        <v>151600</v>
      </c>
    </row>
    <row r="5295" spans="1:15" x14ac:dyDescent="0.25">
      <c r="A5295">
        <v>5280</v>
      </c>
      <c r="B5295" s="93">
        <v>34536</v>
      </c>
      <c r="C5295" s="48">
        <v>45.171799</v>
      </c>
      <c r="D5295" s="48">
        <v>45.296799</v>
      </c>
      <c r="E5295" s="48">
        <v>45.078097999999997</v>
      </c>
      <c r="F5295" s="48">
        <v>45.265597999999997</v>
      </c>
      <c r="G5295" s="49">
        <v>86300</v>
      </c>
      <c r="H5295" s="48">
        <v>30.923832999999998</v>
      </c>
      <c r="I5295" s="52">
        <f t="shared" si="594"/>
        <v>0.68316413272613785</v>
      </c>
      <c r="J5295" s="52">
        <f t="shared" ca="1" si="595"/>
        <v>1</v>
      </c>
      <c r="K5295" s="48">
        <f t="shared" si="590"/>
        <v>30.86</v>
      </c>
      <c r="L5295" s="48">
        <f t="shared" si="591"/>
        <v>30.95</v>
      </c>
      <c r="M5295" s="48">
        <f t="shared" si="592"/>
        <v>30.8</v>
      </c>
      <c r="N5295" s="48">
        <f t="shared" si="593"/>
        <v>30.92</v>
      </c>
      <c r="O5295" s="49">
        <f t="shared" ca="1" si="596"/>
        <v>86300</v>
      </c>
    </row>
    <row r="5296" spans="1:15" x14ac:dyDescent="0.25">
      <c r="A5296">
        <v>5281</v>
      </c>
      <c r="B5296" s="93">
        <v>34535</v>
      </c>
      <c r="C5296" s="48">
        <v>45.406199999999998</v>
      </c>
      <c r="D5296" s="48">
        <v>45.406199999999998</v>
      </c>
      <c r="E5296" s="48">
        <v>45.0625</v>
      </c>
      <c r="F5296" s="48">
        <v>45.171799</v>
      </c>
      <c r="G5296" s="49">
        <v>185300</v>
      </c>
      <c r="H5296" s="48">
        <v>30.859752</v>
      </c>
      <c r="I5296" s="52">
        <f t="shared" si="594"/>
        <v>0.6831641130786047</v>
      </c>
      <c r="J5296" s="52">
        <f t="shared" ca="1" si="595"/>
        <v>1</v>
      </c>
      <c r="K5296" s="48">
        <f t="shared" si="590"/>
        <v>31.02</v>
      </c>
      <c r="L5296" s="48">
        <f t="shared" si="591"/>
        <v>31.02</v>
      </c>
      <c r="M5296" s="48">
        <f t="shared" si="592"/>
        <v>30.79</v>
      </c>
      <c r="N5296" s="48">
        <f t="shared" si="593"/>
        <v>30.86</v>
      </c>
      <c r="O5296" s="49">
        <f t="shared" ca="1" si="596"/>
        <v>185300</v>
      </c>
    </row>
    <row r="5297" spans="1:15" x14ac:dyDescent="0.25">
      <c r="A5297">
        <v>5282</v>
      </c>
      <c r="B5297" s="93">
        <v>34534</v>
      </c>
      <c r="C5297" s="48">
        <v>45.546799</v>
      </c>
      <c r="D5297" s="48">
        <v>45.5625</v>
      </c>
      <c r="E5297" s="48">
        <v>45.375</v>
      </c>
      <c r="F5297" s="48">
        <v>45.375</v>
      </c>
      <c r="G5297" s="49">
        <v>609500</v>
      </c>
      <c r="H5297" s="48">
        <v>30.998571999999999</v>
      </c>
      <c r="I5297" s="52">
        <f t="shared" si="594"/>
        <v>0.68316412121212122</v>
      </c>
      <c r="J5297" s="52">
        <f t="shared" ca="1" si="595"/>
        <v>1</v>
      </c>
      <c r="K5297" s="48">
        <f t="shared" si="590"/>
        <v>31.12</v>
      </c>
      <c r="L5297" s="48">
        <f t="shared" si="591"/>
        <v>31.13</v>
      </c>
      <c r="M5297" s="48">
        <f t="shared" si="592"/>
        <v>31</v>
      </c>
      <c r="N5297" s="48">
        <f t="shared" si="593"/>
        <v>31</v>
      </c>
      <c r="O5297" s="49">
        <f t="shared" ca="1" si="596"/>
        <v>609500</v>
      </c>
    </row>
    <row r="5298" spans="1:15" x14ac:dyDescent="0.25">
      <c r="A5298">
        <v>5283</v>
      </c>
      <c r="B5298" s="93">
        <v>34533</v>
      </c>
      <c r="C5298" s="48">
        <v>45.390597999999997</v>
      </c>
      <c r="D5298" s="48">
        <v>45.578097999999997</v>
      </c>
      <c r="E5298" s="48">
        <v>45.390597999999997</v>
      </c>
      <c r="F5298" s="48">
        <v>45.468699999999998</v>
      </c>
      <c r="G5298" s="49">
        <v>72300</v>
      </c>
      <c r="H5298" s="48">
        <v>31.062584999999999</v>
      </c>
      <c r="I5298" s="52">
        <f t="shared" si="594"/>
        <v>0.68316413268908061</v>
      </c>
      <c r="J5298" s="52">
        <f t="shared" ca="1" si="595"/>
        <v>1</v>
      </c>
      <c r="K5298" s="48">
        <f t="shared" si="590"/>
        <v>31.01</v>
      </c>
      <c r="L5298" s="48">
        <f t="shared" si="591"/>
        <v>31.14</v>
      </c>
      <c r="M5298" s="48">
        <f t="shared" si="592"/>
        <v>31.01</v>
      </c>
      <c r="N5298" s="48">
        <f t="shared" si="593"/>
        <v>31.06</v>
      </c>
      <c r="O5298" s="49">
        <f t="shared" ca="1" si="596"/>
        <v>72300</v>
      </c>
    </row>
    <row r="5299" spans="1:15" x14ac:dyDescent="0.25">
      <c r="A5299">
        <v>5284</v>
      </c>
      <c r="B5299" s="93">
        <v>34530</v>
      </c>
      <c r="C5299" s="48">
        <v>45.343699999999998</v>
      </c>
      <c r="D5299" s="48">
        <v>45.484299</v>
      </c>
      <c r="E5299" s="48">
        <v>45.328097999999997</v>
      </c>
      <c r="F5299" s="48">
        <v>45.390597999999997</v>
      </c>
      <c r="G5299" s="49">
        <v>49100</v>
      </c>
      <c r="H5299" s="48">
        <v>31.009228</v>
      </c>
      <c r="I5299" s="52">
        <f t="shared" si="594"/>
        <v>0.68316412134512972</v>
      </c>
      <c r="J5299" s="52">
        <f t="shared" ca="1" si="595"/>
        <v>1</v>
      </c>
      <c r="K5299" s="48">
        <f t="shared" si="590"/>
        <v>30.98</v>
      </c>
      <c r="L5299" s="48">
        <f t="shared" si="591"/>
        <v>31.07</v>
      </c>
      <c r="M5299" s="48">
        <f t="shared" si="592"/>
        <v>30.97</v>
      </c>
      <c r="N5299" s="48">
        <f t="shared" si="593"/>
        <v>31.01</v>
      </c>
      <c r="O5299" s="49">
        <f t="shared" ca="1" si="596"/>
        <v>49100</v>
      </c>
    </row>
    <row r="5300" spans="1:15" x14ac:dyDescent="0.25">
      <c r="A5300">
        <v>5285</v>
      </c>
      <c r="B5300" s="93">
        <v>34529</v>
      </c>
      <c r="C5300" s="48">
        <v>45.109299</v>
      </c>
      <c r="D5300" s="48">
        <v>45.468699999999998</v>
      </c>
      <c r="E5300" s="48">
        <v>45.078097999999997</v>
      </c>
      <c r="F5300" s="48">
        <v>45.375</v>
      </c>
      <c r="G5300" s="49">
        <v>494200</v>
      </c>
      <c r="H5300" s="48">
        <v>30.998571999999999</v>
      </c>
      <c r="I5300" s="52">
        <f t="shared" si="594"/>
        <v>0.68316412121212122</v>
      </c>
      <c r="J5300" s="52">
        <f t="shared" ca="1" si="595"/>
        <v>1</v>
      </c>
      <c r="K5300" s="48">
        <f t="shared" si="590"/>
        <v>30.82</v>
      </c>
      <c r="L5300" s="48">
        <f t="shared" si="591"/>
        <v>31.06</v>
      </c>
      <c r="M5300" s="48">
        <f t="shared" si="592"/>
        <v>30.8</v>
      </c>
      <c r="N5300" s="48">
        <f t="shared" si="593"/>
        <v>31</v>
      </c>
      <c r="O5300" s="49">
        <f t="shared" ca="1" si="596"/>
        <v>494200</v>
      </c>
    </row>
    <row r="5301" spans="1:15" x14ac:dyDescent="0.25">
      <c r="A5301">
        <v>5286</v>
      </c>
      <c r="B5301" s="93">
        <v>34528</v>
      </c>
      <c r="C5301" s="48">
        <v>44.828097999999997</v>
      </c>
      <c r="D5301" s="48">
        <v>45.031199999999998</v>
      </c>
      <c r="E5301" s="48">
        <v>44.828097999999997</v>
      </c>
      <c r="F5301" s="48">
        <v>44.890597999999997</v>
      </c>
      <c r="G5301" s="49">
        <v>532700</v>
      </c>
      <c r="H5301" s="48">
        <v>30.667646000000001</v>
      </c>
      <c r="I5301" s="52">
        <f t="shared" si="594"/>
        <v>0.6831641226966948</v>
      </c>
      <c r="J5301" s="52">
        <f t="shared" ca="1" si="595"/>
        <v>1</v>
      </c>
      <c r="K5301" s="48">
        <f t="shared" si="590"/>
        <v>30.62</v>
      </c>
      <c r="L5301" s="48">
        <f t="shared" si="591"/>
        <v>30.76</v>
      </c>
      <c r="M5301" s="48">
        <f t="shared" si="592"/>
        <v>30.62</v>
      </c>
      <c r="N5301" s="48">
        <f t="shared" si="593"/>
        <v>30.67</v>
      </c>
      <c r="O5301" s="49">
        <f t="shared" ca="1" si="596"/>
        <v>532700</v>
      </c>
    </row>
    <row r="5302" spans="1:15" x14ac:dyDescent="0.25">
      <c r="A5302">
        <v>5287</v>
      </c>
      <c r="B5302" s="93">
        <v>34527</v>
      </c>
      <c r="C5302" s="48">
        <v>44.765597999999997</v>
      </c>
      <c r="D5302" s="48">
        <v>44.828097999999997</v>
      </c>
      <c r="E5302" s="48">
        <v>44.515597999999997</v>
      </c>
      <c r="F5302" s="48">
        <v>44.8125</v>
      </c>
      <c r="G5302" s="49">
        <v>257300</v>
      </c>
      <c r="H5302" s="48">
        <v>30.614291999999999</v>
      </c>
      <c r="I5302" s="52">
        <f t="shared" si="594"/>
        <v>0.68316411715481173</v>
      </c>
      <c r="J5302" s="52">
        <f t="shared" ca="1" si="595"/>
        <v>1</v>
      </c>
      <c r="K5302" s="48">
        <f t="shared" si="590"/>
        <v>30.58</v>
      </c>
      <c r="L5302" s="48">
        <f t="shared" si="591"/>
        <v>30.62</v>
      </c>
      <c r="M5302" s="48">
        <f t="shared" si="592"/>
        <v>30.41</v>
      </c>
      <c r="N5302" s="48">
        <f t="shared" si="593"/>
        <v>30.61</v>
      </c>
      <c r="O5302" s="49">
        <f t="shared" ca="1" si="596"/>
        <v>257300</v>
      </c>
    </row>
    <row r="5303" spans="1:15" x14ac:dyDescent="0.25">
      <c r="A5303">
        <v>5288</v>
      </c>
      <c r="B5303" s="93">
        <v>34526</v>
      </c>
      <c r="C5303" s="48">
        <v>44.9375</v>
      </c>
      <c r="D5303" s="48">
        <v>45.015597999999997</v>
      </c>
      <c r="E5303" s="48">
        <v>44.531199999999998</v>
      </c>
      <c r="F5303" s="48">
        <v>44.75</v>
      </c>
      <c r="G5303" s="49">
        <v>124000</v>
      </c>
      <c r="H5303" s="48">
        <v>30.571594000000001</v>
      </c>
      <c r="I5303" s="52">
        <f t="shared" si="594"/>
        <v>0.68316411173184355</v>
      </c>
      <c r="J5303" s="52">
        <f t="shared" ca="1" si="595"/>
        <v>1</v>
      </c>
      <c r="K5303" s="48">
        <f t="shared" si="590"/>
        <v>30.7</v>
      </c>
      <c r="L5303" s="48">
        <f t="shared" si="591"/>
        <v>30.75</v>
      </c>
      <c r="M5303" s="48">
        <f t="shared" si="592"/>
        <v>30.42</v>
      </c>
      <c r="N5303" s="48">
        <f t="shared" si="593"/>
        <v>30.57</v>
      </c>
      <c r="O5303" s="49">
        <f t="shared" ca="1" si="596"/>
        <v>124000</v>
      </c>
    </row>
    <row r="5304" spans="1:15" x14ac:dyDescent="0.25">
      <c r="A5304">
        <v>5289</v>
      </c>
      <c r="B5304" s="93">
        <v>34523</v>
      </c>
      <c r="C5304" s="48">
        <v>44.640597999999997</v>
      </c>
      <c r="D5304" s="48">
        <v>44.984299</v>
      </c>
      <c r="E5304" s="48">
        <v>44.625</v>
      </c>
      <c r="F5304" s="48">
        <v>44.906199999999998</v>
      </c>
      <c r="G5304" s="49">
        <v>148400</v>
      </c>
      <c r="H5304" s="48">
        <v>30.678305000000002</v>
      </c>
      <c r="I5304" s="52">
        <f t="shared" si="594"/>
        <v>0.68316412878399868</v>
      </c>
      <c r="J5304" s="52">
        <f t="shared" ca="1" si="595"/>
        <v>1</v>
      </c>
      <c r="K5304" s="48">
        <f t="shared" si="590"/>
        <v>30.5</v>
      </c>
      <c r="L5304" s="48">
        <f t="shared" si="591"/>
        <v>30.73</v>
      </c>
      <c r="M5304" s="48">
        <f t="shared" si="592"/>
        <v>30.49</v>
      </c>
      <c r="N5304" s="48">
        <f t="shared" si="593"/>
        <v>30.68</v>
      </c>
      <c r="O5304" s="49">
        <f t="shared" ca="1" si="596"/>
        <v>148400</v>
      </c>
    </row>
    <row r="5305" spans="1:15" x14ac:dyDescent="0.25">
      <c r="A5305">
        <v>5290</v>
      </c>
      <c r="B5305" s="93">
        <v>34522</v>
      </c>
      <c r="C5305" s="48">
        <v>44.734299</v>
      </c>
      <c r="D5305" s="48">
        <v>44.921799</v>
      </c>
      <c r="E5305" s="48">
        <v>44.6875</v>
      </c>
      <c r="F5305" s="48">
        <v>44.921799</v>
      </c>
      <c r="G5305" s="49">
        <v>66700</v>
      </c>
      <c r="H5305" s="48">
        <v>30.688960999999999</v>
      </c>
      <c r="I5305" s="52">
        <f t="shared" si="594"/>
        <v>0.68316411370791275</v>
      </c>
      <c r="J5305" s="52">
        <f t="shared" ca="1" si="595"/>
        <v>1</v>
      </c>
      <c r="K5305" s="48">
        <f t="shared" si="590"/>
        <v>30.56</v>
      </c>
      <c r="L5305" s="48">
        <f t="shared" si="591"/>
        <v>30.69</v>
      </c>
      <c r="M5305" s="48">
        <f t="shared" si="592"/>
        <v>30.53</v>
      </c>
      <c r="N5305" s="48">
        <f t="shared" si="593"/>
        <v>30.69</v>
      </c>
      <c r="O5305" s="49">
        <f t="shared" ca="1" si="596"/>
        <v>66700</v>
      </c>
    </row>
    <row r="5306" spans="1:15" x14ac:dyDescent="0.25">
      <c r="A5306">
        <v>5291</v>
      </c>
      <c r="B5306" s="93">
        <v>34521</v>
      </c>
      <c r="C5306" s="48">
        <v>44.625</v>
      </c>
      <c r="D5306" s="48">
        <v>44.8125</v>
      </c>
      <c r="E5306" s="48">
        <v>44.468699999999998</v>
      </c>
      <c r="F5306" s="48">
        <v>44.734299</v>
      </c>
      <c r="G5306" s="49">
        <v>174800</v>
      </c>
      <c r="H5306" s="48">
        <v>30.560867999999999</v>
      </c>
      <c r="I5306" s="52">
        <f t="shared" si="594"/>
        <v>0.68316411977306268</v>
      </c>
      <c r="J5306" s="52">
        <f t="shared" ca="1" si="595"/>
        <v>1</v>
      </c>
      <c r="K5306" s="48">
        <f t="shared" si="590"/>
        <v>30.49</v>
      </c>
      <c r="L5306" s="48">
        <f t="shared" si="591"/>
        <v>30.61</v>
      </c>
      <c r="M5306" s="48">
        <f t="shared" si="592"/>
        <v>30.38</v>
      </c>
      <c r="N5306" s="48">
        <f t="shared" si="593"/>
        <v>30.56</v>
      </c>
      <c r="O5306" s="49">
        <f t="shared" ca="1" si="596"/>
        <v>174800</v>
      </c>
    </row>
    <row r="5307" spans="1:15" x14ac:dyDescent="0.25">
      <c r="A5307">
        <v>5292</v>
      </c>
      <c r="B5307" s="93">
        <v>34520</v>
      </c>
      <c r="C5307" s="48">
        <v>44.656199999999998</v>
      </c>
      <c r="D5307" s="48">
        <v>44.859299</v>
      </c>
      <c r="E5307" s="48">
        <v>44.515597999999997</v>
      </c>
      <c r="F5307" s="48">
        <v>44.796799</v>
      </c>
      <c r="G5307" s="49">
        <v>112000</v>
      </c>
      <c r="H5307" s="48">
        <v>30.603566000000001</v>
      </c>
      <c r="I5307" s="52">
        <f t="shared" si="594"/>
        <v>0.68316412518671255</v>
      </c>
      <c r="J5307" s="52">
        <f t="shared" ca="1" si="595"/>
        <v>1</v>
      </c>
      <c r="K5307" s="48">
        <f t="shared" si="590"/>
        <v>30.51</v>
      </c>
      <c r="L5307" s="48">
        <f t="shared" si="591"/>
        <v>30.65</v>
      </c>
      <c r="M5307" s="48">
        <f t="shared" si="592"/>
        <v>30.41</v>
      </c>
      <c r="N5307" s="48">
        <f t="shared" si="593"/>
        <v>30.6</v>
      </c>
      <c r="O5307" s="49">
        <f t="shared" ca="1" si="596"/>
        <v>112000</v>
      </c>
    </row>
    <row r="5308" spans="1:15" x14ac:dyDescent="0.25">
      <c r="A5308">
        <v>5293</v>
      </c>
      <c r="B5308" s="93">
        <v>34516</v>
      </c>
      <c r="C5308" s="48">
        <v>44.6875</v>
      </c>
      <c r="D5308" s="48">
        <v>44.6875</v>
      </c>
      <c r="E5308" s="48">
        <v>44.375</v>
      </c>
      <c r="F5308" s="48">
        <v>44.5625</v>
      </c>
      <c r="G5308" s="49">
        <v>406900</v>
      </c>
      <c r="H5308" s="48">
        <v>30.443501000000001</v>
      </c>
      <c r="I5308" s="52">
        <f t="shared" si="594"/>
        <v>0.68316411781206177</v>
      </c>
      <c r="J5308" s="52">
        <f t="shared" ca="1" si="595"/>
        <v>1</v>
      </c>
      <c r="K5308" s="48">
        <f t="shared" si="590"/>
        <v>30.53</v>
      </c>
      <c r="L5308" s="48">
        <f t="shared" si="591"/>
        <v>30.53</v>
      </c>
      <c r="M5308" s="48">
        <f t="shared" si="592"/>
        <v>30.32</v>
      </c>
      <c r="N5308" s="48">
        <f t="shared" si="593"/>
        <v>30.44</v>
      </c>
      <c r="O5308" s="49">
        <f t="shared" ca="1" si="596"/>
        <v>406900</v>
      </c>
    </row>
    <row r="5309" spans="1:15" x14ac:dyDescent="0.25">
      <c r="A5309">
        <v>5294</v>
      </c>
      <c r="B5309" s="93">
        <v>34515</v>
      </c>
      <c r="C5309" s="48">
        <v>44.828097999999997</v>
      </c>
      <c r="D5309" s="48">
        <v>44.843699999999998</v>
      </c>
      <c r="E5309" s="48">
        <v>44.3125</v>
      </c>
      <c r="F5309" s="48">
        <v>44.468699999999998</v>
      </c>
      <c r="G5309" s="49">
        <v>271900</v>
      </c>
      <c r="H5309" s="48">
        <v>30.379421000000001</v>
      </c>
      <c r="I5309" s="52">
        <f t="shared" si="594"/>
        <v>0.68316413567295653</v>
      </c>
      <c r="J5309" s="52">
        <f t="shared" ca="1" si="595"/>
        <v>1</v>
      </c>
      <c r="K5309" s="48">
        <f t="shared" si="590"/>
        <v>30.62</v>
      </c>
      <c r="L5309" s="48">
        <f t="shared" si="591"/>
        <v>30.64</v>
      </c>
      <c r="M5309" s="48">
        <f t="shared" si="592"/>
        <v>30.27</v>
      </c>
      <c r="N5309" s="48">
        <f t="shared" si="593"/>
        <v>30.38</v>
      </c>
      <c r="O5309" s="49">
        <f t="shared" ca="1" si="596"/>
        <v>271900</v>
      </c>
    </row>
    <row r="5310" spans="1:15" x14ac:dyDescent="0.25">
      <c r="A5310">
        <v>5295</v>
      </c>
      <c r="B5310" s="93">
        <v>34514</v>
      </c>
      <c r="C5310" s="48">
        <v>44.671799</v>
      </c>
      <c r="D5310" s="48">
        <v>45.015597999999997</v>
      </c>
      <c r="E5310" s="48">
        <v>44.625</v>
      </c>
      <c r="F5310" s="48">
        <v>44.75</v>
      </c>
      <c r="G5310" s="49">
        <v>311800</v>
      </c>
      <c r="H5310" s="48">
        <v>30.571594000000001</v>
      </c>
      <c r="I5310" s="52">
        <f t="shared" si="594"/>
        <v>0.68316411173184355</v>
      </c>
      <c r="J5310" s="52">
        <f t="shared" ca="1" si="595"/>
        <v>1</v>
      </c>
      <c r="K5310" s="48">
        <f t="shared" si="590"/>
        <v>30.52</v>
      </c>
      <c r="L5310" s="48">
        <f t="shared" si="591"/>
        <v>30.75</v>
      </c>
      <c r="M5310" s="48">
        <f t="shared" si="592"/>
        <v>30.49</v>
      </c>
      <c r="N5310" s="48">
        <f t="shared" si="593"/>
        <v>30.57</v>
      </c>
      <c r="O5310" s="49">
        <f t="shared" ca="1" si="596"/>
        <v>311800</v>
      </c>
    </row>
    <row r="5311" spans="1:15" x14ac:dyDescent="0.25">
      <c r="A5311">
        <v>5296</v>
      </c>
      <c r="B5311" s="93">
        <v>34513</v>
      </c>
      <c r="C5311" s="48">
        <v>44.843699999999998</v>
      </c>
      <c r="D5311" s="48">
        <v>44.843699999999998</v>
      </c>
      <c r="E5311" s="48">
        <v>44.25</v>
      </c>
      <c r="F5311" s="48">
        <v>44.609299</v>
      </c>
      <c r="G5311" s="49">
        <v>5382300</v>
      </c>
      <c r="H5311" s="48">
        <v>30.475472</v>
      </c>
      <c r="I5311" s="52">
        <f t="shared" si="594"/>
        <v>0.68316410890025414</v>
      </c>
      <c r="J5311" s="52">
        <f t="shared" ca="1" si="595"/>
        <v>1</v>
      </c>
      <c r="K5311" s="48">
        <f t="shared" si="590"/>
        <v>30.64</v>
      </c>
      <c r="L5311" s="48">
        <f t="shared" si="591"/>
        <v>30.64</v>
      </c>
      <c r="M5311" s="48">
        <f t="shared" si="592"/>
        <v>30.23</v>
      </c>
      <c r="N5311" s="48">
        <f t="shared" si="593"/>
        <v>30.48</v>
      </c>
      <c r="O5311" s="49">
        <f t="shared" ca="1" si="596"/>
        <v>5382300</v>
      </c>
    </row>
    <row r="5312" spans="1:15" x14ac:dyDescent="0.25">
      <c r="A5312">
        <v>5297</v>
      </c>
      <c r="B5312" s="93">
        <v>34512</v>
      </c>
      <c r="C5312" s="48">
        <v>44.234299</v>
      </c>
      <c r="D5312" s="48">
        <v>44.828097999999997</v>
      </c>
      <c r="E5312" s="48">
        <v>44.015597999999997</v>
      </c>
      <c r="F5312" s="48">
        <v>44.828097999999997</v>
      </c>
      <c r="G5312" s="49">
        <v>371200</v>
      </c>
      <c r="H5312" s="48">
        <v>30.624948</v>
      </c>
      <c r="I5312" s="52">
        <f t="shared" si="594"/>
        <v>0.68316411729090099</v>
      </c>
      <c r="J5312" s="52">
        <f t="shared" ca="1" si="595"/>
        <v>1</v>
      </c>
      <c r="K5312" s="48">
        <f t="shared" si="590"/>
        <v>30.22</v>
      </c>
      <c r="L5312" s="48">
        <f t="shared" si="591"/>
        <v>30.62</v>
      </c>
      <c r="M5312" s="48">
        <f t="shared" si="592"/>
        <v>30.07</v>
      </c>
      <c r="N5312" s="48">
        <f t="shared" si="593"/>
        <v>30.62</v>
      </c>
      <c r="O5312" s="49">
        <f t="shared" ca="1" si="596"/>
        <v>371200</v>
      </c>
    </row>
    <row r="5313" spans="1:15" x14ac:dyDescent="0.25">
      <c r="A5313">
        <v>5298</v>
      </c>
      <c r="B5313" s="93">
        <v>34509</v>
      </c>
      <c r="C5313" s="48">
        <v>44.781199999999998</v>
      </c>
      <c r="D5313" s="48">
        <v>44.781199999999998</v>
      </c>
      <c r="E5313" s="48">
        <v>44</v>
      </c>
      <c r="F5313" s="48">
        <v>44.0625</v>
      </c>
      <c r="G5313" s="49">
        <v>353800</v>
      </c>
      <c r="H5313" s="48">
        <v>30.101918999999999</v>
      </c>
      <c r="I5313" s="52">
        <f t="shared" si="594"/>
        <v>0.68316411914893616</v>
      </c>
      <c r="J5313" s="52">
        <f t="shared" ca="1" si="595"/>
        <v>1</v>
      </c>
      <c r="K5313" s="48">
        <f t="shared" si="590"/>
        <v>30.59</v>
      </c>
      <c r="L5313" s="48">
        <f t="shared" si="591"/>
        <v>30.59</v>
      </c>
      <c r="M5313" s="48">
        <f t="shared" si="592"/>
        <v>30.06</v>
      </c>
      <c r="N5313" s="48">
        <f t="shared" si="593"/>
        <v>30.1</v>
      </c>
      <c r="O5313" s="49">
        <f t="shared" ca="1" si="596"/>
        <v>353800</v>
      </c>
    </row>
    <row r="5314" spans="1:15" x14ac:dyDescent="0.25">
      <c r="A5314">
        <v>5299</v>
      </c>
      <c r="B5314" s="93">
        <v>34508</v>
      </c>
      <c r="C5314" s="48">
        <v>45.343699999999998</v>
      </c>
      <c r="D5314" s="48">
        <v>45.406199999999998</v>
      </c>
      <c r="E5314" s="48">
        <v>44.9375</v>
      </c>
      <c r="F5314" s="48">
        <v>45</v>
      </c>
      <c r="G5314" s="49">
        <v>922500</v>
      </c>
      <c r="H5314" s="48">
        <v>30.742384999999999</v>
      </c>
      <c r="I5314" s="52">
        <f t="shared" si="594"/>
        <v>0.68316411111111108</v>
      </c>
      <c r="J5314" s="52">
        <f t="shared" ca="1" si="595"/>
        <v>1</v>
      </c>
      <c r="K5314" s="48">
        <f t="shared" si="590"/>
        <v>30.98</v>
      </c>
      <c r="L5314" s="48">
        <f t="shared" si="591"/>
        <v>31.02</v>
      </c>
      <c r="M5314" s="48">
        <f t="shared" si="592"/>
        <v>30.7</v>
      </c>
      <c r="N5314" s="48">
        <f t="shared" si="593"/>
        <v>30.74</v>
      </c>
      <c r="O5314" s="49">
        <f t="shared" ca="1" si="596"/>
        <v>922500</v>
      </c>
    </row>
    <row r="5315" spans="1:15" x14ac:dyDescent="0.25">
      <c r="A5315">
        <v>5300</v>
      </c>
      <c r="B5315" s="93">
        <v>34507</v>
      </c>
      <c r="C5315" s="48">
        <v>45.218699999999998</v>
      </c>
      <c r="D5315" s="48">
        <v>45.421799</v>
      </c>
      <c r="E5315" s="48">
        <v>45.171799</v>
      </c>
      <c r="F5315" s="48">
        <v>45.265597999999997</v>
      </c>
      <c r="G5315" s="49">
        <v>279900</v>
      </c>
      <c r="H5315" s="48">
        <v>30.923832999999998</v>
      </c>
      <c r="I5315" s="52">
        <f t="shared" si="594"/>
        <v>0.68316413272613785</v>
      </c>
      <c r="J5315" s="52">
        <f t="shared" ca="1" si="595"/>
        <v>1</v>
      </c>
      <c r="K5315" s="48">
        <f t="shared" si="590"/>
        <v>30.89</v>
      </c>
      <c r="L5315" s="48">
        <f t="shared" si="591"/>
        <v>31.03</v>
      </c>
      <c r="M5315" s="48">
        <f t="shared" si="592"/>
        <v>30.86</v>
      </c>
      <c r="N5315" s="48">
        <f t="shared" si="593"/>
        <v>30.92</v>
      </c>
      <c r="O5315" s="49">
        <f t="shared" ca="1" si="596"/>
        <v>279900</v>
      </c>
    </row>
    <row r="5316" spans="1:15" x14ac:dyDescent="0.25">
      <c r="A5316">
        <v>5301</v>
      </c>
      <c r="B5316" s="93">
        <v>34506</v>
      </c>
      <c r="C5316" s="48">
        <v>45.453097999999997</v>
      </c>
      <c r="D5316" s="48">
        <v>45.453097999999997</v>
      </c>
      <c r="E5316" s="48">
        <v>44.906199999999998</v>
      </c>
      <c r="F5316" s="48">
        <v>45.093699999999998</v>
      </c>
      <c r="G5316" s="49">
        <v>139200</v>
      </c>
      <c r="H5316" s="48">
        <v>30.806398000000002</v>
      </c>
      <c r="I5316" s="52">
        <f t="shared" si="594"/>
        <v>0.683164122704502</v>
      </c>
      <c r="J5316" s="52">
        <f t="shared" ca="1" si="595"/>
        <v>1</v>
      </c>
      <c r="K5316" s="48">
        <f t="shared" si="590"/>
        <v>31.05</v>
      </c>
      <c r="L5316" s="48">
        <f t="shared" si="591"/>
        <v>31.05</v>
      </c>
      <c r="M5316" s="48">
        <f t="shared" si="592"/>
        <v>30.68</v>
      </c>
      <c r="N5316" s="48">
        <f t="shared" si="593"/>
        <v>30.81</v>
      </c>
      <c r="O5316" s="49">
        <f t="shared" ca="1" si="596"/>
        <v>139200</v>
      </c>
    </row>
    <row r="5317" spans="1:15" x14ac:dyDescent="0.25">
      <c r="A5317">
        <v>5302</v>
      </c>
      <c r="B5317" s="93">
        <v>34505</v>
      </c>
      <c r="C5317" s="48">
        <v>45.546799</v>
      </c>
      <c r="D5317" s="48">
        <v>45.625</v>
      </c>
      <c r="E5317" s="48">
        <v>45.4375</v>
      </c>
      <c r="F5317" s="48">
        <v>45.484299</v>
      </c>
      <c r="G5317" s="49">
        <v>137400</v>
      </c>
      <c r="H5317" s="48">
        <v>31.073240999999999</v>
      </c>
      <c r="I5317" s="52">
        <f t="shared" si="594"/>
        <v>0.68316411779809993</v>
      </c>
      <c r="J5317" s="52">
        <f t="shared" ca="1" si="595"/>
        <v>1</v>
      </c>
      <c r="K5317" s="48">
        <f t="shared" si="590"/>
        <v>31.12</v>
      </c>
      <c r="L5317" s="48">
        <f t="shared" si="591"/>
        <v>31.17</v>
      </c>
      <c r="M5317" s="48">
        <f t="shared" si="592"/>
        <v>31.04</v>
      </c>
      <c r="N5317" s="48">
        <f t="shared" si="593"/>
        <v>31.07</v>
      </c>
      <c r="O5317" s="49">
        <f t="shared" ca="1" si="596"/>
        <v>137400</v>
      </c>
    </row>
    <row r="5318" spans="1:15" x14ac:dyDescent="0.25">
      <c r="A5318">
        <v>5303</v>
      </c>
      <c r="B5318" s="93">
        <v>34502</v>
      </c>
      <c r="C5318" s="48">
        <v>46.156199999999998</v>
      </c>
      <c r="D5318" s="48">
        <v>46.203097999999997</v>
      </c>
      <c r="E5318" s="48">
        <v>45.8125</v>
      </c>
      <c r="F5318" s="48">
        <v>45.875</v>
      </c>
      <c r="G5318" s="49">
        <v>403800</v>
      </c>
      <c r="H5318" s="48">
        <v>31.340153999999998</v>
      </c>
      <c r="I5318" s="52">
        <f t="shared" si="594"/>
        <v>0.68316411989100811</v>
      </c>
      <c r="J5318" s="52">
        <f t="shared" ca="1" si="595"/>
        <v>1</v>
      </c>
      <c r="K5318" s="48">
        <f t="shared" si="590"/>
        <v>31.53</v>
      </c>
      <c r="L5318" s="48">
        <f t="shared" si="591"/>
        <v>31.56</v>
      </c>
      <c r="M5318" s="48">
        <f t="shared" si="592"/>
        <v>31.3</v>
      </c>
      <c r="N5318" s="48">
        <f t="shared" si="593"/>
        <v>31.34</v>
      </c>
      <c r="O5318" s="49">
        <f t="shared" ca="1" si="596"/>
        <v>403800</v>
      </c>
    </row>
    <row r="5319" spans="1:15" x14ac:dyDescent="0.25">
      <c r="A5319">
        <v>5304</v>
      </c>
      <c r="B5319" s="93">
        <v>34501</v>
      </c>
      <c r="C5319" s="48">
        <v>46.343699999999998</v>
      </c>
      <c r="D5319" s="48">
        <v>46.468699999999998</v>
      </c>
      <c r="E5319" s="48">
        <v>46.296799</v>
      </c>
      <c r="F5319" s="48">
        <v>46.4375</v>
      </c>
      <c r="G5319" s="49">
        <v>44000</v>
      </c>
      <c r="H5319" s="48">
        <v>31.516069999999999</v>
      </c>
      <c r="I5319" s="52">
        <f t="shared" si="594"/>
        <v>0.67867714670255719</v>
      </c>
      <c r="J5319" s="52">
        <f t="shared" ca="1" si="595"/>
        <v>1</v>
      </c>
      <c r="K5319" s="48">
        <f t="shared" si="590"/>
        <v>31.45</v>
      </c>
      <c r="L5319" s="48">
        <f t="shared" si="591"/>
        <v>31.54</v>
      </c>
      <c r="M5319" s="48">
        <f t="shared" si="592"/>
        <v>31.42</v>
      </c>
      <c r="N5319" s="48">
        <f t="shared" si="593"/>
        <v>31.52</v>
      </c>
      <c r="O5319" s="49">
        <f t="shared" ca="1" si="596"/>
        <v>44000</v>
      </c>
    </row>
    <row r="5320" spans="1:15" x14ac:dyDescent="0.25">
      <c r="A5320">
        <v>5305</v>
      </c>
      <c r="B5320" s="93">
        <v>34500</v>
      </c>
      <c r="C5320" s="48">
        <v>46.546799</v>
      </c>
      <c r="D5320" s="48">
        <v>46.5625</v>
      </c>
      <c r="E5320" s="48">
        <v>46.3125</v>
      </c>
      <c r="F5320" s="48">
        <v>46.343699999999998</v>
      </c>
      <c r="G5320" s="49">
        <v>142800</v>
      </c>
      <c r="H5320" s="48">
        <v>31.45241</v>
      </c>
      <c r="I5320" s="52">
        <f t="shared" si="594"/>
        <v>0.67867714489779629</v>
      </c>
      <c r="J5320" s="52">
        <f t="shared" ca="1" si="595"/>
        <v>1</v>
      </c>
      <c r="K5320" s="48">
        <f t="shared" si="590"/>
        <v>31.59</v>
      </c>
      <c r="L5320" s="48">
        <f t="shared" si="591"/>
        <v>31.6</v>
      </c>
      <c r="M5320" s="48">
        <f t="shared" si="592"/>
        <v>31.43</v>
      </c>
      <c r="N5320" s="48">
        <f t="shared" si="593"/>
        <v>31.45</v>
      </c>
      <c r="O5320" s="49">
        <f t="shared" ca="1" si="596"/>
        <v>142800</v>
      </c>
    </row>
    <row r="5321" spans="1:15" x14ac:dyDescent="0.25">
      <c r="A5321">
        <v>5306</v>
      </c>
      <c r="B5321" s="93">
        <v>34499</v>
      </c>
      <c r="C5321" s="48">
        <v>46.3125</v>
      </c>
      <c r="D5321" s="48">
        <v>46.546799</v>
      </c>
      <c r="E5321" s="48">
        <v>46.3125</v>
      </c>
      <c r="F5321" s="48">
        <v>46.531199999999998</v>
      </c>
      <c r="G5321" s="49">
        <v>161000</v>
      </c>
      <c r="H5321" s="48">
        <v>31.579661999999999</v>
      </c>
      <c r="I5321" s="52">
        <f t="shared" si="594"/>
        <v>0.67867714565710746</v>
      </c>
      <c r="J5321" s="52">
        <f t="shared" ca="1" si="595"/>
        <v>1</v>
      </c>
      <c r="K5321" s="48">
        <f t="shared" si="590"/>
        <v>31.43</v>
      </c>
      <c r="L5321" s="48">
        <f t="shared" si="591"/>
        <v>31.59</v>
      </c>
      <c r="M5321" s="48">
        <f t="shared" si="592"/>
        <v>31.43</v>
      </c>
      <c r="N5321" s="48">
        <f t="shared" si="593"/>
        <v>31.58</v>
      </c>
      <c r="O5321" s="49">
        <f t="shared" ca="1" si="596"/>
        <v>161000</v>
      </c>
    </row>
    <row r="5322" spans="1:15" x14ac:dyDescent="0.25">
      <c r="A5322">
        <v>5307</v>
      </c>
      <c r="B5322" s="93">
        <v>34498</v>
      </c>
      <c r="C5322" s="48">
        <v>46.046799</v>
      </c>
      <c r="D5322" s="48">
        <v>46.1875</v>
      </c>
      <c r="E5322" s="48">
        <v>46.031199999999998</v>
      </c>
      <c r="F5322" s="48">
        <v>46.171799</v>
      </c>
      <c r="G5322" s="49">
        <v>109700</v>
      </c>
      <c r="H5322" s="48">
        <v>31.335743999999998</v>
      </c>
      <c r="I5322" s="52">
        <f t="shared" si="594"/>
        <v>0.67867712930137292</v>
      </c>
      <c r="J5322" s="52">
        <f t="shared" ca="1" si="595"/>
        <v>1</v>
      </c>
      <c r="K5322" s="48">
        <f t="shared" si="590"/>
        <v>31.25</v>
      </c>
      <c r="L5322" s="48">
        <f t="shared" si="591"/>
        <v>31.35</v>
      </c>
      <c r="M5322" s="48">
        <f t="shared" si="592"/>
        <v>31.24</v>
      </c>
      <c r="N5322" s="48">
        <f t="shared" si="593"/>
        <v>31.34</v>
      </c>
      <c r="O5322" s="49">
        <f t="shared" ca="1" si="596"/>
        <v>109700</v>
      </c>
    </row>
    <row r="5323" spans="1:15" x14ac:dyDescent="0.25">
      <c r="A5323">
        <v>5308</v>
      </c>
      <c r="B5323" s="93">
        <v>34495</v>
      </c>
      <c r="C5323" s="48">
        <v>46.078097999999997</v>
      </c>
      <c r="D5323" s="48">
        <v>46.203097999999997</v>
      </c>
      <c r="E5323" s="48">
        <v>46.078097999999997</v>
      </c>
      <c r="F5323" s="48">
        <v>46.109299</v>
      </c>
      <c r="G5323" s="49">
        <v>83100</v>
      </c>
      <c r="H5323" s="48">
        <v>31.293327000000001</v>
      </c>
      <c r="I5323" s="52">
        <f t="shared" si="594"/>
        <v>0.67867713625401249</v>
      </c>
      <c r="J5323" s="52">
        <f t="shared" ca="1" si="595"/>
        <v>1</v>
      </c>
      <c r="K5323" s="48">
        <f t="shared" si="590"/>
        <v>31.27</v>
      </c>
      <c r="L5323" s="48">
        <f t="shared" si="591"/>
        <v>31.36</v>
      </c>
      <c r="M5323" s="48">
        <f t="shared" si="592"/>
        <v>31.27</v>
      </c>
      <c r="N5323" s="48">
        <f t="shared" si="593"/>
        <v>31.29</v>
      </c>
      <c r="O5323" s="49">
        <f t="shared" ca="1" si="596"/>
        <v>83100</v>
      </c>
    </row>
    <row r="5324" spans="1:15" x14ac:dyDescent="0.25">
      <c r="A5324">
        <v>5309</v>
      </c>
      <c r="B5324" s="93">
        <v>34494</v>
      </c>
      <c r="C5324" s="48">
        <v>45.984299</v>
      </c>
      <c r="D5324" s="48">
        <v>46.031199999999998</v>
      </c>
      <c r="E5324" s="48">
        <v>45.890597999999997</v>
      </c>
      <c r="F5324" s="48">
        <v>46.031199999999998</v>
      </c>
      <c r="G5324" s="49">
        <v>80500</v>
      </c>
      <c r="H5324" s="48">
        <v>31.240324000000001</v>
      </c>
      <c r="I5324" s="52">
        <f t="shared" si="594"/>
        <v>0.67867715810146167</v>
      </c>
      <c r="J5324" s="52">
        <f t="shared" ca="1" si="595"/>
        <v>1</v>
      </c>
      <c r="K5324" s="48">
        <f t="shared" si="590"/>
        <v>31.21</v>
      </c>
      <c r="L5324" s="48">
        <f t="shared" si="591"/>
        <v>31.24</v>
      </c>
      <c r="M5324" s="48">
        <f t="shared" si="592"/>
        <v>31.14</v>
      </c>
      <c r="N5324" s="48">
        <f t="shared" si="593"/>
        <v>31.24</v>
      </c>
      <c r="O5324" s="49">
        <f t="shared" ca="1" si="596"/>
        <v>80500</v>
      </c>
    </row>
    <row r="5325" spans="1:15" x14ac:dyDescent="0.25">
      <c r="A5325">
        <v>5310</v>
      </c>
      <c r="B5325" s="93">
        <v>34493</v>
      </c>
      <c r="C5325" s="48">
        <v>46.265597999999997</v>
      </c>
      <c r="D5325" s="48">
        <v>46.265597999999997</v>
      </c>
      <c r="E5325" s="48">
        <v>45.781199999999998</v>
      </c>
      <c r="F5325" s="48">
        <v>45.781199999999998</v>
      </c>
      <c r="G5325" s="49">
        <v>131900</v>
      </c>
      <c r="H5325" s="48">
        <v>31.070654000000001</v>
      </c>
      <c r="I5325" s="52">
        <f t="shared" si="594"/>
        <v>0.67867714258254486</v>
      </c>
      <c r="J5325" s="52">
        <f t="shared" ca="1" si="595"/>
        <v>1</v>
      </c>
      <c r="K5325" s="48">
        <f t="shared" si="590"/>
        <v>31.4</v>
      </c>
      <c r="L5325" s="48">
        <f t="shared" si="591"/>
        <v>31.4</v>
      </c>
      <c r="M5325" s="48">
        <f t="shared" si="592"/>
        <v>31.07</v>
      </c>
      <c r="N5325" s="48">
        <f t="shared" si="593"/>
        <v>31.07</v>
      </c>
      <c r="O5325" s="49">
        <f t="shared" ca="1" si="596"/>
        <v>131900</v>
      </c>
    </row>
    <row r="5326" spans="1:15" x14ac:dyDescent="0.25">
      <c r="A5326">
        <v>5311</v>
      </c>
      <c r="B5326" s="93">
        <v>34492</v>
      </c>
      <c r="C5326" s="48">
        <v>46.140597999999997</v>
      </c>
      <c r="D5326" s="48">
        <v>46.218699999999998</v>
      </c>
      <c r="E5326" s="48">
        <v>46.031199999999998</v>
      </c>
      <c r="F5326" s="48">
        <v>46.156199999999998</v>
      </c>
      <c r="G5326" s="49">
        <v>120600</v>
      </c>
      <c r="H5326" s="48">
        <v>31.325157999999998</v>
      </c>
      <c r="I5326" s="52">
        <f t="shared" si="594"/>
        <v>0.67867714413231595</v>
      </c>
      <c r="J5326" s="52">
        <f t="shared" ca="1" si="595"/>
        <v>1</v>
      </c>
      <c r="K5326" s="48">
        <f t="shared" si="590"/>
        <v>31.31</v>
      </c>
      <c r="L5326" s="48">
        <f t="shared" si="591"/>
        <v>31.37</v>
      </c>
      <c r="M5326" s="48">
        <f t="shared" si="592"/>
        <v>31.24</v>
      </c>
      <c r="N5326" s="48">
        <f t="shared" si="593"/>
        <v>31.33</v>
      </c>
      <c r="O5326" s="49">
        <f t="shared" ca="1" si="596"/>
        <v>120600</v>
      </c>
    </row>
    <row r="5327" spans="1:15" x14ac:dyDescent="0.25">
      <c r="A5327">
        <v>5312</v>
      </c>
      <c r="B5327" s="93">
        <v>34491</v>
      </c>
      <c r="C5327" s="48">
        <v>46.328097999999997</v>
      </c>
      <c r="D5327" s="48">
        <v>46.468699999999998</v>
      </c>
      <c r="E5327" s="48">
        <v>46.1875</v>
      </c>
      <c r="F5327" s="48">
        <v>46.218699999999998</v>
      </c>
      <c r="G5327" s="49">
        <v>99300</v>
      </c>
      <c r="H5327" s="48">
        <v>31.367574999999999</v>
      </c>
      <c r="I5327" s="52">
        <f t="shared" si="594"/>
        <v>0.67867713717607803</v>
      </c>
      <c r="J5327" s="52">
        <f t="shared" ca="1" si="595"/>
        <v>1</v>
      </c>
      <c r="K5327" s="48">
        <f t="shared" si="590"/>
        <v>31.44</v>
      </c>
      <c r="L5327" s="48">
        <f t="shared" si="591"/>
        <v>31.54</v>
      </c>
      <c r="M5327" s="48">
        <f t="shared" si="592"/>
        <v>31.35</v>
      </c>
      <c r="N5327" s="48">
        <f t="shared" si="593"/>
        <v>31.37</v>
      </c>
      <c r="O5327" s="49">
        <f t="shared" ca="1" si="596"/>
        <v>99300</v>
      </c>
    </row>
    <row r="5328" spans="1:15" x14ac:dyDescent="0.25">
      <c r="A5328">
        <v>5313</v>
      </c>
      <c r="B5328" s="93">
        <v>34488</v>
      </c>
      <c r="C5328" s="48">
        <v>46</v>
      </c>
      <c r="D5328" s="48">
        <v>46.390597999999997</v>
      </c>
      <c r="E5328" s="48">
        <v>45.859299</v>
      </c>
      <c r="F5328" s="48">
        <v>46.234299</v>
      </c>
      <c r="G5328" s="49">
        <v>550400</v>
      </c>
      <c r="H5328" s="48">
        <v>31.378162</v>
      </c>
      <c r="I5328" s="52">
        <f t="shared" si="594"/>
        <v>0.67867714399649492</v>
      </c>
      <c r="J5328" s="52">
        <f t="shared" ca="1" si="595"/>
        <v>1</v>
      </c>
      <c r="K5328" s="48">
        <f t="shared" ref="K5328:K5391" si="597">ROUND($I5328*C5328,2)</f>
        <v>31.22</v>
      </c>
      <c r="L5328" s="48">
        <f t="shared" ref="L5328:L5391" si="598">ROUND($I5328*D5328,2)</f>
        <v>31.48</v>
      </c>
      <c r="M5328" s="48">
        <f t="shared" ref="M5328:M5391" si="599">ROUND($I5328*E5328,2)</f>
        <v>31.12</v>
      </c>
      <c r="N5328" s="48">
        <f t="shared" ref="N5328:N5391" si="600">ROUND($I5328*F5328,2)</f>
        <v>31.38</v>
      </c>
      <c r="O5328" s="49">
        <f t="shared" ca="1" si="596"/>
        <v>550400</v>
      </c>
    </row>
    <row r="5329" spans="1:15" x14ac:dyDescent="0.25">
      <c r="A5329">
        <v>5314</v>
      </c>
      <c r="B5329" s="93">
        <v>34487</v>
      </c>
      <c r="C5329" s="48">
        <v>46.046799</v>
      </c>
      <c r="D5329" s="48">
        <v>46.046799</v>
      </c>
      <c r="E5329" s="48">
        <v>45.890597999999997</v>
      </c>
      <c r="F5329" s="48">
        <v>45.968699999999998</v>
      </c>
      <c r="G5329" s="49">
        <v>55100</v>
      </c>
      <c r="H5329" s="48">
        <v>31.197906</v>
      </c>
      <c r="I5329" s="52">
        <f t="shared" si="594"/>
        <v>0.67867714336059104</v>
      </c>
      <c r="J5329" s="52">
        <f t="shared" ca="1" si="595"/>
        <v>1</v>
      </c>
      <c r="K5329" s="48">
        <f t="shared" si="597"/>
        <v>31.25</v>
      </c>
      <c r="L5329" s="48">
        <f t="shared" si="598"/>
        <v>31.25</v>
      </c>
      <c r="M5329" s="48">
        <f t="shared" si="599"/>
        <v>31.14</v>
      </c>
      <c r="N5329" s="48">
        <f t="shared" si="600"/>
        <v>31.2</v>
      </c>
      <c r="O5329" s="49">
        <f t="shared" ca="1" si="596"/>
        <v>55100</v>
      </c>
    </row>
    <row r="5330" spans="1:15" x14ac:dyDescent="0.25">
      <c r="A5330">
        <v>5315</v>
      </c>
      <c r="B5330" s="93">
        <v>34486</v>
      </c>
      <c r="C5330" s="48">
        <v>45.703097999999997</v>
      </c>
      <c r="D5330" s="48">
        <v>46.015597999999997</v>
      </c>
      <c r="E5330" s="48">
        <v>45.5625</v>
      </c>
      <c r="F5330" s="48">
        <v>46.015597999999997</v>
      </c>
      <c r="G5330" s="49">
        <v>200500</v>
      </c>
      <c r="H5330" s="48">
        <v>31.229735000000002</v>
      </c>
      <c r="I5330" s="52">
        <f t="shared" ref="I5330:I5393" si="601">H5330/F5330</f>
        <v>0.67867715203875012</v>
      </c>
      <c r="J5330" s="52">
        <f t="shared" ref="J5330:J5393" ca="1" si="602">INDEX(OFFSET($T$15,0,0,$S$13+1,1),MATCH(B5330,OFFSET($Q$15,0,0,$S$13+1,1),-1))</f>
        <v>1</v>
      </c>
      <c r="K5330" s="48">
        <f t="shared" si="597"/>
        <v>31.02</v>
      </c>
      <c r="L5330" s="48">
        <f t="shared" si="598"/>
        <v>31.23</v>
      </c>
      <c r="M5330" s="48">
        <f t="shared" si="599"/>
        <v>30.92</v>
      </c>
      <c r="N5330" s="48">
        <f t="shared" si="600"/>
        <v>31.23</v>
      </c>
      <c r="O5330" s="49">
        <f t="shared" ref="O5330:O5393" ca="1" si="603">G5330*J5330</f>
        <v>200500</v>
      </c>
    </row>
    <row r="5331" spans="1:15" x14ac:dyDescent="0.25">
      <c r="A5331">
        <v>5316</v>
      </c>
      <c r="B5331" s="93">
        <v>34485</v>
      </c>
      <c r="C5331" s="48">
        <v>45.734299</v>
      </c>
      <c r="D5331" s="48">
        <v>45.906199999999998</v>
      </c>
      <c r="E5331" s="48">
        <v>45.656199999999998</v>
      </c>
      <c r="F5331" s="48">
        <v>45.8125</v>
      </c>
      <c r="G5331" s="49">
        <v>160000</v>
      </c>
      <c r="H5331" s="48">
        <v>31.091896999999999</v>
      </c>
      <c r="I5331" s="52">
        <f t="shared" si="601"/>
        <v>0.67867715143246932</v>
      </c>
      <c r="J5331" s="52">
        <f t="shared" ca="1" si="602"/>
        <v>1</v>
      </c>
      <c r="K5331" s="48">
        <f t="shared" si="597"/>
        <v>31.04</v>
      </c>
      <c r="L5331" s="48">
        <f t="shared" si="598"/>
        <v>31.16</v>
      </c>
      <c r="M5331" s="48">
        <f t="shared" si="599"/>
        <v>30.99</v>
      </c>
      <c r="N5331" s="48">
        <f t="shared" si="600"/>
        <v>31.09</v>
      </c>
      <c r="O5331" s="49">
        <f t="shared" ca="1" si="603"/>
        <v>160000</v>
      </c>
    </row>
    <row r="5332" spans="1:15" x14ac:dyDescent="0.25">
      <c r="A5332">
        <v>5317</v>
      </c>
      <c r="B5332" s="93">
        <v>34481</v>
      </c>
      <c r="C5332" s="48">
        <v>45.75</v>
      </c>
      <c r="D5332" s="48">
        <v>45.875</v>
      </c>
      <c r="E5332" s="48">
        <v>45.671799</v>
      </c>
      <c r="F5332" s="48">
        <v>45.875</v>
      </c>
      <c r="G5332" s="49">
        <v>162000</v>
      </c>
      <c r="H5332" s="48">
        <v>31.134314</v>
      </c>
      <c r="I5332" s="52">
        <f t="shared" si="601"/>
        <v>0.67867714441416893</v>
      </c>
      <c r="J5332" s="52">
        <f t="shared" ca="1" si="602"/>
        <v>1</v>
      </c>
      <c r="K5332" s="48">
        <f t="shared" si="597"/>
        <v>31.05</v>
      </c>
      <c r="L5332" s="48">
        <f t="shared" si="598"/>
        <v>31.13</v>
      </c>
      <c r="M5332" s="48">
        <f t="shared" si="599"/>
        <v>31</v>
      </c>
      <c r="N5332" s="48">
        <f t="shared" si="600"/>
        <v>31.13</v>
      </c>
      <c r="O5332" s="49">
        <f t="shared" ca="1" si="603"/>
        <v>162000</v>
      </c>
    </row>
    <row r="5333" spans="1:15" x14ac:dyDescent="0.25">
      <c r="A5333">
        <v>5318</v>
      </c>
      <c r="B5333" s="93">
        <v>34480</v>
      </c>
      <c r="C5333" s="48">
        <v>45.781199999999998</v>
      </c>
      <c r="D5333" s="48">
        <v>45.9375</v>
      </c>
      <c r="E5333" s="48">
        <v>45.734299</v>
      </c>
      <c r="F5333" s="48">
        <v>45.828097999999997</v>
      </c>
      <c r="G5333" s="49">
        <v>369600</v>
      </c>
      <c r="H5333" s="48">
        <v>31.102482999999999</v>
      </c>
      <c r="I5333" s="52">
        <f t="shared" si="601"/>
        <v>0.67867715129700568</v>
      </c>
      <c r="J5333" s="52">
        <f t="shared" ca="1" si="602"/>
        <v>1</v>
      </c>
      <c r="K5333" s="48">
        <f t="shared" si="597"/>
        <v>31.07</v>
      </c>
      <c r="L5333" s="48">
        <f t="shared" si="598"/>
        <v>31.18</v>
      </c>
      <c r="M5333" s="48">
        <f t="shared" si="599"/>
        <v>31.04</v>
      </c>
      <c r="N5333" s="48">
        <f t="shared" si="600"/>
        <v>31.1</v>
      </c>
      <c r="O5333" s="49">
        <f t="shared" ca="1" si="603"/>
        <v>369600</v>
      </c>
    </row>
    <row r="5334" spans="1:15" x14ac:dyDescent="0.25">
      <c r="A5334">
        <v>5319</v>
      </c>
      <c r="B5334" s="93">
        <v>34479</v>
      </c>
      <c r="C5334" s="48">
        <v>45.5</v>
      </c>
      <c r="D5334" s="48">
        <v>45.828097999999997</v>
      </c>
      <c r="E5334" s="48">
        <v>45.343699999999998</v>
      </c>
      <c r="F5334" s="48">
        <v>45.796799</v>
      </c>
      <c r="G5334" s="49">
        <v>738200</v>
      </c>
      <c r="H5334" s="48">
        <v>31.081240000000001</v>
      </c>
      <c r="I5334" s="52">
        <f t="shared" si="601"/>
        <v>0.67867712763068877</v>
      </c>
      <c r="J5334" s="52">
        <f t="shared" ca="1" si="602"/>
        <v>1</v>
      </c>
      <c r="K5334" s="48">
        <f t="shared" si="597"/>
        <v>30.88</v>
      </c>
      <c r="L5334" s="48">
        <f t="shared" si="598"/>
        <v>31.1</v>
      </c>
      <c r="M5334" s="48">
        <f t="shared" si="599"/>
        <v>30.77</v>
      </c>
      <c r="N5334" s="48">
        <f t="shared" si="600"/>
        <v>31.08</v>
      </c>
      <c r="O5334" s="49">
        <f t="shared" ca="1" si="603"/>
        <v>738200</v>
      </c>
    </row>
    <row r="5335" spans="1:15" x14ac:dyDescent="0.25">
      <c r="A5335">
        <v>5320</v>
      </c>
      <c r="B5335" s="93">
        <v>34478</v>
      </c>
      <c r="C5335" s="48">
        <v>45.609299</v>
      </c>
      <c r="D5335" s="48">
        <v>45.843699999999998</v>
      </c>
      <c r="E5335" s="48">
        <v>45.609299</v>
      </c>
      <c r="F5335" s="48">
        <v>45.671799</v>
      </c>
      <c r="G5335" s="49">
        <v>549600</v>
      </c>
      <c r="H5335" s="48">
        <v>30.996406</v>
      </c>
      <c r="I5335" s="52">
        <f t="shared" si="601"/>
        <v>0.67867714166459703</v>
      </c>
      <c r="J5335" s="52">
        <f t="shared" ca="1" si="602"/>
        <v>1</v>
      </c>
      <c r="K5335" s="48">
        <f t="shared" si="597"/>
        <v>30.95</v>
      </c>
      <c r="L5335" s="48">
        <f t="shared" si="598"/>
        <v>31.11</v>
      </c>
      <c r="M5335" s="48">
        <f t="shared" si="599"/>
        <v>30.95</v>
      </c>
      <c r="N5335" s="48">
        <f t="shared" si="600"/>
        <v>31</v>
      </c>
      <c r="O5335" s="49">
        <f t="shared" ca="1" si="603"/>
        <v>549600</v>
      </c>
    </row>
    <row r="5336" spans="1:15" x14ac:dyDescent="0.25">
      <c r="A5336">
        <v>5321</v>
      </c>
      <c r="B5336" s="93">
        <v>34477</v>
      </c>
      <c r="C5336" s="48">
        <v>45.515597999999997</v>
      </c>
      <c r="D5336" s="48">
        <v>45.531199999999998</v>
      </c>
      <c r="E5336" s="48">
        <v>45.343699999999998</v>
      </c>
      <c r="F5336" s="48">
        <v>45.484299</v>
      </c>
      <c r="G5336" s="49">
        <v>262700</v>
      </c>
      <c r="H5336" s="48">
        <v>30.869154000000002</v>
      </c>
      <c r="I5336" s="52">
        <f t="shared" si="601"/>
        <v>0.67867714087448072</v>
      </c>
      <c r="J5336" s="52">
        <f t="shared" ca="1" si="602"/>
        <v>1</v>
      </c>
      <c r="K5336" s="48">
        <f t="shared" si="597"/>
        <v>30.89</v>
      </c>
      <c r="L5336" s="48">
        <f t="shared" si="598"/>
        <v>30.9</v>
      </c>
      <c r="M5336" s="48">
        <f t="shared" si="599"/>
        <v>30.77</v>
      </c>
      <c r="N5336" s="48">
        <f t="shared" si="600"/>
        <v>30.87</v>
      </c>
      <c r="O5336" s="49">
        <f t="shared" ca="1" si="603"/>
        <v>262700</v>
      </c>
    </row>
    <row r="5337" spans="1:15" x14ac:dyDescent="0.25">
      <c r="A5337">
        <v>5322</v>
      </c>
      <c r="B5337" s="93">
        <v>34474</v>
      </c>
      <c r="C5337" s="48">
        <v>45.656199999999998</v>
      </c>
      <c r="D5337" s="48">
        <v>45.6875</v>
      </c>
      <c r="E5337" s="48">
        <v>45.5</v>
      </c>
      <c r="F5337" s="48">
        <v>45.5625</v>
      </c>
      <c r="G5337" s="49">
        <v>370400</v>
      </c>
      <c r="H5337" s="48">
        <v>30.922226999999999</v>
      </c>
      <c r="I5337" s="52">
        <f t="shared" si="601"/>
        <v>0.67867713580246913</v>
      </c>
      <c r="J5337" s="52">
        <f t="shared" ca="1" si="602"/>
        <v>1</v>
      </c>
      <c r="K5337" s="48">
        <f t="shared" si="597"/>
        <v>30.99</v>
      </c>
      <c r="L5337" s="48">
        <f t="shared" si="598"/>
        <v>31.01</v>
      </c>
      <c r="M5337" s="48">
        <f t="shared" si="599"/>
        <v>30.88</v>
      </c>
      <c r="N5337" s="48">
        <f t="shared" si="600"/>
        <v>30.92</v>
      </c>
      <c r="O5337" s="49">
        <f t="shared" ca="1" si="603"/>
        <v>370400</v>
      </c>
    </row>
    <row r="5338" spans="1:15" x14ac:dyDescent="0.25">
      <c r="A5338">
        <v>5323</v>
      </c>
      <c r="B5338" s="93">
        <v>34473</v>
      </c>
      <c r="C5338" s="48">
        <v>45.421799</v>
      </c>
      <c r="D5338" s="48">
        <v>45.859299</v>
      </c>
      <c r="E5338" s="48">
        <v>45.421799</v>
      </c>
      <c r="F5338" s="48">
        <v>45.734299</v>
      </c>
      <c r="G5338" s="49">
        <v>531000</v>
      </c>
      <c r="H5338" s="48">
        <v>31.038823000000001</v>
      </c>
      <c r="I5338" s="52">
        <f t="shared" si="601"/>
        <v>0.67867713463805357</v>
      </c>
      <c r="J5338" s="52">
        <f t="shared" ca="1" si="602"/>
        <v>1</v>
      </c>
      <c r="K5338" s="48">
        <f t="shared" si="597"/>
        <v>30.83</v>
      </c>
      <c r="L5338" s="48">
        <f t="shared" si="598"/>
        <v>31.12</v>
      </c>
      <c r="M5338" s="48">
        <f t="shared" si="599"/>
        <v>30.83</v>
      </c>
      <c r="N5338" s="48">
        <f t="shared" si="600"/>
        <v>31.04</v>
      </c>
      <c r="O5338" s="49">
        <f t="shared" ca="1" si="603"/>
        <v>531000</v>
      </c>
    </row>
    <row r="5339" spans="1:15" x14ac:dyDescent="0.25">
      <c r="A5339">
        <v>5324</v>
      </c>
      <c r="B5339" s="93">
        <v>34472</v>
      </c>
      <c r="C5339" s="48">
        <v>45.218699999999998</v>
      </c>
      <c r="D5339" s="48">
        <v>45.6875</v>
      </c>
      <c r="E5339" s="48">
        <v>45.015597999999997</v>
      </c>
      <c r="F5339" s="48">
        <v>45.515597999999997</v>
      </c>
      <c r="G5339" s="49">
        <v>824800</v>
      </c>
      <c r="H5339" s="48">
        <v>30.890395999999999</v>
      </c>
      <c r="I5339" s="52">
        <f t="shared" si="601"/>
        <v>0.67867714272368784</v>
      </c>
      <c r="J5339" s="52">
        <f t="shared" ca="1" si="602"/>
        <v>1</v>
      </c>
      <c r="K5339" s="48">
        <f t="shared" si="597"/>
        <v>30.69</v>
      </c>
      <c r="L5339" s="48">
        <f t="shared" si="598"/>
        <v>31.01</v>
      </c>
      <c r="M5339" s="48">
        <f t="shared" si="599"/>
        <v>30.55</v>
      </c>
      <c r="N5339" s="48">
        <f t="shared" si="600"/>
        <v>30.89</v>
      </c>
      <c r="O5339" s="49">
        <f t="shared" ca="1" si="603"/>
        <v>824800</v>
      </c>
    </row>
    <row r="5340" spans="1:15" x14ac:dyDescent="0.25">
      <c r="A5340">
        <v>5325</v>
      </c>
      <c r="B5340" s="93">
        <v>34471</v>
      </c>
      <c r="C5340" s="48">
        <v>44.5625</v>
      </c>
      <c r="D5340" s="48">
        <v>45.1875</v>
      </c>
      <c r="E5340" s="48">
        <v>44.5</v>
      </c>
      <c r="F5340" s="48">
        <v>45.1875</v>
      </c>
      <c r="G5340" s="49">
        <v>470200</v>
      </c>
      <c r="H5340" s="48">
        <v>30.667722999999999</v>
      </c>
      <c r="I5340" s="52">
        <f t="shared" si="601"/>
        <v>0.67867713416320885</v>
      </c>
      <c r="J5340" s="52">
        <f t="shared" ca="1" si="602"/>
        <v>1</v>
      </c>
      <c r="K5340" s="48">
        <f t="shared" si="597"/>
        <v>30.24</v>
      </c>
      <c r="L5340" s="48">
        <f t="shared" si="598"/>
        <v>30.67</v>
      </c>
      <c r="M5340" s="48">
        <f t="shared" si="599"/>
        <v>30.2</v>
      </c>
      <c r="N5340" s="48">
        <f t="shared" si="600"/>
        <v>30.67</v>
      </c>
      <c r="O5340" s="49">
        <f t="shared" ca="1" si="603"/>
        <v>470200</v>
      </c>
    </row>
    <row r="5341" spans="1:15" x14ac:dyDescent="0.25">
      <c r="A5341">
        <v>5326</v>
      </c>
      <c r="B5341" s="93">
        <v>34470</v>
      </c>
      <c r="C5341" s="48">
        <v>44.609299</v>
      </c>
      <c r="D5341" s="48">
        <v>44.75</v>
      </c>
      <c r="E5341" s="48">
        <v>44.515597999999997</v>
      </c>
      <c r="F5341" s="48">
        <v>44.531199999999998</v>
      </c>
      <c r="G5341" s="49">
        <v>450400</v>
      </c>
      <c r="H5341" s="48">
        <v>30.222308000000002</v>
      </c>
      <c r="I5341" s="52">
        <f t="shared" si="601"/>
        <v>0.67867715219890778</v>
      </c>
      <c r="J5341" s="52">
        <f t="shared" ca="1" si="602"/>
        <v>1</v>
      </c>
      <c r="K5341" s="48">
        <f t="shared" si="597"/>
        <v>30.28</v>
      </c>
      <c r="L5341" s="48">
        <f t="shared" si="598"/>
        <v>30.37</v>
      </c>
      <c r="M5341" s="48">
        <f t="shared" si="599"/>
        <v>30.21</v>
      </c>
      <c r="N5341" s="48">
        <f t="shared" si="600"/>
        <v>30.22</v>
      </c>
      <c r="O5341" s="49">
        <f t="shared" ca="1" si="603"/>
        <v>450400</v>
      </c>
    </row>
    <row r="5342" spans="1:15" x14ac:dyDescent="0.25">
      <c r="A5342">
        <v>5327</v>
      </c>
      <c r="B5342" s="93">
        <v>34467</v>
      </c>
      <c r="C5342" s="48">
        <v>44.640597999999997</v>
      </c>
      <c r="D5342" s="48">
        <v>44.640597999999997</v>
      </c>
      <c r="E5342" s="48">
        <v>44.296799</v>
      </c>
      <c r="F5342" s="48">
        <v>44.515597999999997</v>
      </c>
      <c r="G5342" s="49">
        <v>321300</v>
      </c>
      <c r="H5342" s="48">
        <v>30.211718999999999</v>
      </c>
      <c r="I5342" s="52">
        <f t="shared" si="601"/>
        <v>0.67867714592983786</v>
      </c>
      <c r="J5342" s="52">
        <f t="shared" ca="1" si="602"/>
        <v>1</v>
      </c>
      <c r="K5342" s="48">
        <f t="shared" si="597"/>
        <v>30.3</v>
      </c>
      <c r="L5342" s="48">
        <f t="shared" si="598"/>
        <v>30.3</v>
      </c>
      <c r="M5342" s="48">
        <f t="shared" si="599"/>
        <v>30.06</v>
      </c>
      <c r="N5342" s="48">
        <f t="shared" si="600"/>
        <v>30.21</v>
      </c>
      <c r="O5342" s="49">
        <f t="shared" ca="1" si="603"/>
        <v>321300</v>
      </c>
    </row>
    <row r="5343" spans="1:15" x14ac:dyDescent="0.25">
      <c r="A5343">
        <v>5328</v>
      </c>
      <c r="B5343" s="93">
        <v>34466</v>
      </c>
      <c r="C5343" s="48">
        <v>44.578097999999997</v>
      </c>
      <c r="D5343" s="48">
        <v>44.625</v>
      </c>
      <c r="E5343" s="48">
        <v>44.406199999999998</v>
      </c>
      <c r="F5343" s="48">
        <v>44.515597999999997</v>
      </c>
      <c r="G5343" s="49">
        <v>305200</v>
      </c>
      <c r="H5343" s="48">
        <v>30.211718999999999</v>
      </c>
      <c r="I5343" s="52">
        <f t="shared" si="601"/>
        <v>0.67867714592983786</v>
      </c>
      <c r="J5343" s="52">
        <f t="shared" ca="1" si="602"/>
        <v>1</v>
      </c>
      <c r="K5343" s="48">
        <f t="shared" si="597"/>
        <v>30.25</v>
      </c>
      <c r="L5343" s="48">
        <f t="shared" si="598"/>
        <v>30.29</v>
      </c>
      <c r="M5343" s="48">
        <f t="shared" si="599"/>
        <v>30.14</v>
      </c>
      <c r="N5343" s="48">
        <f t="shared" si="600"/>
        <v>30.21</v>
      </c>
      <c r="O5343" s="49">
        <f t="shared" ca="1" si="603"/>
        <v>305200</v>
      </c>
    </row>
    <row r="5344" spans="1:15" x14ac:dyDescent="0.25">
      <c r="A5344">
        <v>5329</v>
      </c>
      <c r="B5344" s="93">
        <v>34465</v>
      </c>
      <c r="C5344" s="48">
        <v>44.656199999999998</v>
      </c>
      <c r="D5344" s="48">
        <v>44.718699999999998</v>
      </c>
      <c r="E5344" s="48">
        <v>44.171799</v>
      </c>
      <c r="F5344" s="48">
        <v>44.296799</v>
      </c>
      <c r="G5344" s="49">
        <v>210600</v>
      </c>
      <c r="H5344" s="48">
        <v>30.063224999999999</v>
      </c>
      <c r="I5344" s="52">
        <f t="shared" si="601"/>
        <v>0.67867714324007922</v>
      </c>
      <c r="J5344" s="52">
        <f t="shared" ca="1" si="602"/>
        <v>1</v>
      </c>
      <c r="K5344" s="48">
        <f t="shared" si="597"/>
        <v>30.31</v>
      </c>
      <c r="L5344" s="48">
        <f t="shared" si="598"/>
        <v>30.35</v>
      </c>
      <c r="M5344" s="48">
        <f t="shared" si="599"/>
        <v>29.98</v>
      </c>
      <c r="N5344" s="48">
        <f t="shared" si="600"/>
        <v>30.06</v>
      </c>
      <c r="O5344" s="49">
        <f t="shared" ca="1" si="603"/>
        <v>210600</v>
      </c>
    </row>
    <row r="5345" spans="1:15" x14ac:dyDescent="0.25">
      <c r="A5345">
        <v>5330</v>
      </c>
      <c r="B5345" s="93">
        <v>34464</v>
      </c>
      <c r="C5345" s="48">
        <v>44.578097999999997</v>
      </c>
      <c r="D5345" s="48">
        <v>44.843699999999998</v>
      </c>
      <c r="E5345" s="48">
        <v>44.546799</v>
      </c>
      <c r="F5345" s="48">
        <v>44.703097999999997</v>
      </c>
      <c r="G5345" s="49">
        <v>583400</v>
      </c>
      <c r="H5345" s="48">
        <v>30.338971000000001</v>
      </c>
      <c r="I5345" s="52">
        <f t="shared" si="601"/>
        <v>0.67867714671587198</v>
      </c>
      <c r="J5345" s="52">
        <f t="shared" ca="1" si="602"/>
        <v>1</v>
      </c>
      <c r="K5345" s="48">
        <f t="shared" si="597"/>
        <v>30.25</v>
      </c>
      <c r="L5345" s="48">
        <f t="shared" si="598"/>
        <v>30.43</v>
      </c>
      <c r="M5345" s="48">
        <f t="shared" si="599"/>
        <v>30.23</v>
      </c>
      <c r="N5345" s="48">
        <f t="shared" si="600"/>
        <v>30.34</v>
      </c>
      <c r="O5345" s="49">
        <f t="shared" ca="1" si="603"/>
        <v>583400</v>
      </c>
    </row>
    <row r="5346" spans="1:15" x14ac:dyDescent="0.25">
      <c r="A5346">
        <v>5331</v>
      </c>
      <c r="B5346" s="93">
        <v>34463</v>
      </c>
      <c r="C5346" s="48">
        <v>44.625</v>
      </c>
      <c r="D5346" s="48">
        <v>44.75</v>
      </c>
      <c r="E5346" s="48">
        <v>44.281199999999998</v>
      </c>
      <c r="F5346" s="48">
        <v>44.359299</v>
      </c>
      <c r="G5346" s="49">
        <v>499300</v>
      </c>
      <c r="H5346" s="48">
        <v>30.105642</v>
      </c>
      <c r="I5346" s="52">
        <f t="shared" si="601"/>
        <v>0.67867713599351509</v>
      </c>
      <c r="J5346" s="52">
        <f t="shared" ca="1" si="602"/>
        <v>1</v>
      </c>
      <c r="K5346" s="48">
        <f t="shared" si="597"/>
        <v>30.29</v>
      </c>
      <c r="L5346" s="48">
        <f t="shared" si="598"/>
        <v>30.37</v>
      </c>
      <c r="M5346" s="48">
        <f t="shared" si="599"/>
        <v>30.05</v>
      </c>
      <c r="N5346" s="48">
        <f t="shared" si="600"/>
        <v>30.11</v>
      </c>
      <c r="O5346" s="49">
        <f t="shared" ca="1" si="603"/>
        <v>499300</v>
      </c>
    </row>
    <row r="5347" spans="1:15" x14ac:dyDescent="0.25">
      <c r="A5347">
        <v>5332</v>
      </c>
      <c r="B5347" s="93">
        <v>34460</v>
      </c>
      <c r="C5347" s="48">
        <v>44.968699999999998</v>
      </c>
      <c r="D5347" s="48">
        <v>44.968699999999998</v>
      </c>
      <c r="E5347" s="48">
        <v>44.593699999999998</v>
      </c>
      <c r="F5347" s="48">
        <v>44.75</v>
      </c>
      <c r="G5347" s="49">
        <v>216300</v>
      </c>
      <c r="H5347" s="48">
        <v>30.370802000000001</v>
      </c>
      <c r="I5347" s="52">
        <f t="shared" si="601"/>
        <v>0.67867713966480447</v>
      </c>
      <c r="J5347" s="52">
        <f t="shared" ca="1" si="602"/>
        <v>1</v>
      </c>
      <c r="K5347" s="48">
        <f t="shared" si="597"/>
        <v>30.52</v>
      </c>
      <c r="L5347" s="48">
        <f t="shared" si="598"/>
        <v>30.52</v>
      </c>
      <c r="M5347" s="48">
        <f t="shared" si="599"/>
        <v>30.26</v>
      </c>
      <c r="N5347" s="48">
        <f t="shared" si="600"/>
        <v>30.37</v>
      </c>
      <c r="O5347" s="49">
        <f t="shared" ca="1" si="603"/>
        <v>216300</v>
      </c>
    </row>
    <row r="5348" spans="1:15" x14ac:dyDescent="0.25">
      <c r="A5348">
        <v>5333</v>
      </c>
      <c r="B5348" s="93">
        <v>34459</v>
      </c>
      <c r="C5348" s="48">
        <v>45.296799</v>
      </c>
      <c r="D5348" s="48">
        <v>45.375</v>
      </c>
      <c r="E5348" s="48">
        <v>45.1875</v>
      </c>
      <c r="F5348" s="48">
        <v>45.1875</v>
      </c>
      <c r="G5348" s="49">
        <v>659800</v>
      </c>
      <c r="H5348" s="48">
        <v>30.667722999999999</v>
      </c>
      <c r="I5348" s="52">
        <f t="shared" si="601"/>
        <v>0.67867713416320885</v>
      </c>
      <c r="J5348" s="52">
        <f t="shared" ca="1" si="602"/>
        <v>1</v>
      </c>
      <c r="K5348" s="48">
        <f t="shared" si="597"/>
        <v>30.74</v>
      </c>
      <c r="L5348" s="48">
        <f t="shared" si="598"/>
        <v>30.79</v>
      </c>
      <c r="M5348" s="48">
        <f t="shared" si="599"/>
        <v>30.67</v>
      </c>
      <c r="N5348" s="48">
        <f t="shared" si="600"/>
        <v>30.67</v>
      </c>
      <c r="O5348" s="49">
        <f t="shared" ca="1" si="603"/>
        <v>659800</v>
      </c>
    </row>
    <row r="5349" spans="1:15" x14ac:dyDescent="0.25">
      <c r="A5349">
        <v>5334</v>
      </c>
      <c r="B5349" s="93">
        <v>34458</v>
      </c>
      <c r="C5349" s="48">
        <v>45.421799</v>
      </c>
      <c r="D5349" s="48">
        <v>45.421799</v>
      </c>
      <c r="E5349" s="48">
        <v>45.078097999999997</v>
      </c>
      <c r="F5349" s="48">
        <v>45.25</v>
      </c>
      <c r="G5349" s="49">
        <v>401900</v>
      </c>
      <c r="H5349" s="48">
        <v>30.710141</v>
      </c>
      <c r="I5349" s="52">
        <f t="shared" si="601"/>
        <v>0.67867714917127075</v>
      </c>
      <c r="J5349" s="52">
        <f t="shared" ca="1" si="602"/>
        <v>1</v>
      </c>
      <c r="K5349" s="48">
        <f t="shared" si="597"/>
        <v>30.83</v>
      </c>
      <c r="L5349" s="48">
        <f t="shared" si="598"/>
        <v>30.83</v>
      </c>
      <c r="M5349" s="48">
        <f t="shared" si="599"/>
        <v>30.59</v>
      </c>
      <c r="N5349" s="48">
        <f t="shared" si="600"/>
        <v>30.71</v>
      </c>
      <c r="O5349" s="49">
        <f t="shared" ca="1" si="603"/>
        <v>401900</v>
      </c>
    </row>
    <row r="5350" spans="1:15" x14ac:dyDescent="0.25">
      <c r="A5350">
        <v>5335</v>
      </c>
      <c r="B5350" s="93">
        <v>34457</v>
      </c>
      <c r="C5350" s="48">
        <v>45.390597999999997</v>
      </c>
      <c r="D5350" s="48">
        <v>45.406199999999998</v>
      </c>
      <c r="E5350" s="48">
        <v>45.0625</v>
      </c>
      <c r="F5350" s="48">
        <v>45.328097999999997</v>
      </c>
      <c r="G5350" s="49">
        <v>183400</v>
      </c>
      <c r="H5350" s="48">
        <v>30.763144</v>
      </c>
      <c r="I5350" s="52">
        <f t="shared" si="601"/>
        <v>0.67867714193522977</v>
      </c>
      <c r="J5350" s="52">
        <f t="shared" ca="1" si="602"/>
        <v>1</v>
      </c>
      <c r="K5350" s="48">
        <f t="shared" si="597"/>
        <v>30.81</v>
      </c>
      <c r="L5350" s="48">
        <f t="shared" si="598"/>
        <v>30.82</v>
      </c>
      <c r="M5350" s="48">
        <f t="shared" si="599"/>
        <v>30.58</v>
      </c>
      <c r="N5350" s="48">
        <f t="shared" si="600"/>
        <v>30.76</v>
      </c>
      <c r="O5350" s="49">
        <f t="shared" ca="1" si="603"/>
        <v>183400</v>
      </c>
    </row>
    <row r="5351" spans="1:15" x14ac:dyDescent="0.25">
      <c r="A5351">
        <v>5336</v>
      </c>
      <c r="B5351" s="93">
        <v>34456</v>
      </c>
      <c r="C5351" s="48">
        <v>45.093699999999998</v>
      </c>
      <c r="D5351" s="48">
        <v>45.718699999999998</v>
      </c>
      <c r="E5351" s="48">
        <v>44.9375</v>
      </c>
      <c r="F5351" s="48">
        <v>45.375</v>
      </c>
      <c r="G5351" s="49">
        <v>275000</v>
      </c>
      <c r="H5351" s="48">
        <v>30.794975000000001</v>
      </c>
      <c r="I5351" s="52">
        <f t="shared" si="601"/>
        <v>0.67867713498622595</v>
      </c>
      <c r="J5351" s="52">
        <f t="shared" ca="1" si="602"/>
        <v>1</v>
      </c>
      <c r="K5351" s="48">
        <f t="shared" si="597"/>
        <v>30.6</v>
      </c>
      <c r="L5351" s="48">
        <f t="shared" si="598"/>
        <v>31.03</v>
      </c>
      <c r="M5351" s="48">
        <f t="shared" si="599"/>
        <v>30.5</v>
      </c>
      <c r="N5351" s="48">
        <f t="shared" si="600"/>
        <v>30.79</v>
      </c>
      <c r="O5351" s="49">
        <f t="shared" ca="1" si="603"/>
        <v>275000</v>
      </c>
    </row>
    <row r="5352" spans="1:15" x14ac:dyDescent="0.25">
      <c r="A5352">
        <v>5337</v>
      </c>
      <c r="B5352" s="93">
        <v>34453</v>
      </c>
      <c r="C5352" s="48">
        <v>44.875</v>
      </c>
      <c r="D5352" s="48">
        <v>45.156199999999998</v>
      </c>
      <c r="E5352" s="48">
        <v>44.8125</v>
      </c>
      <c r="F5352" s="48">
        <v>45.093699999999998</v>
      </c>
      <c r="G5352" s="49">
        <v>481900</v>
      </c>
      <c r="H5352" s="48">
        <v>30.604064000000001</v>
      </c>
      <c r="I5352" s="52">
        <f t="shared" si="601"/>
        <v>0.67867715445838339</v>
      </c>
      <c r="J5352" s="52">
        <f t="shared" ca="1" si="602"/>
        <v>1</v>
      </c>
      <c r="K5352" s="48">
        <f t="shared" si="597"/>
        <v>30.46</v>
      </c>
      <c r="L5352" s="48">
        <f t="shared" si="598"/>
        <v>30.65</v>
      </c>
      <c r="M5352" s="48">
        <f t="shared" si="599"/>
        <v>30.41</v>
      </c>
      <c r="N5352" s="48">
        <f t="shared" si="600"/>
        <v>30.6</v>
      </c>
      <c r="O5352" s="49">
        <f t="shared" ca="1" si="603"/>
        <v>481900</v>
      </c>
    </row>
    <row r="5353" spans="1:15" x14ac:dyDescent="0.25">
      <c r="A5353">
        <v>5338</v>
      </c>
      <c r="B5353" s="93">
        <v>34452</v>
      </c>
      <c r="C5353" s="48">
        <v>45.1875</v>
      </c>
      <c r="D5353" s="48">
        <v>45.25</v>
      </c>
      <c r="E5353" s="48">
        <v>44.8125</v>
      </c>
      <c r="F5353" s="48">
        <v>44.953097999999997</v>
      </c>
      <c r="G5353" s="49">
        <v>287000</v>
      </c>
      <c r="H5353" s="48">
        <v>30.50864</v>
      </c>
      <c r="I5353" s="52">
        <f t="shared" si="601"/>
        <v>0.6786771403385814</v>
      </c>
      <c r="J5353" s="52">
        <f t="shared" ca="1" si="602"/>
        <v>1</v>
      </c>
      <c r="K5353" s="48">
        <f t="shared" si="597"/>
        <v>30.67</v>
      </c>
      <c r="L5353" s="48">
        <f t="shared" si="598"/>
        <v>30.71</v>
      </c>
      <c r="M5353" s="48">
        <f t="shared" si="599"/>
        <v>30.41</v>
      </c>
      <c r="N5353" s="48">
        <f t="shared" si="600"/>
        <v>30.51</v>
      </c>
      <c r="O5353" s="49">
        <f t="shared" ca="1" si="603"/>
        <v>287000</v>
      </c>
    </row>
    <row r="5354" spans="1:15" x14ac:dyDescent="0.25">
      <c r="A5354">
        <v>5339</v>
      </c>
      <c r="B5354" s="93">
        <v>34450</v>
      </c>
      <c r="C5354" s="48">
        <v>45.265597999999997</v>
      </c>
      <c r="D5354" s="48">
        <v>45.343699999999998</v>
      </c>
      <c r="E5354" s="48">
        <v>45.1875</v>
      </c>
      <c r="F5354" s="48">
        <v>45.281199999999998</v>
      </c>
      <c r="G5354" s="49">
        <v>399000</v>
      </c>
      <c r="H5354" s="48">
        <v>30.731316</v>
      </c>
      <c r="I5354" s="52">
        <f t="shared" si="601"/>
        <v>0.67867715519906713</v>
      </c>
      <c r="J5354" s="52">
        <f t="shared" ca="1" si="602"/>
        <v>1</v>
      </c>
      <c r="K5354" s="48">
        <f t="shared" si="597"/>
        <v>30.72</v>
      </c>
      <c r="L5354" s="48">
        <f t="shared" si="598"/>
        <v>30.77</v>
      </c>
      <c r="M5354" s="48">
        <f t="shared" si="599"/>
        <v>30.67</v>
      </c>
      <c r="N5354" s="48">
        <f t="shared" si="600"/>
        <v>30.73</v>
      </c>
      <c r="O5354" s="49">
        <f t="shared" ca="1" si="603"/>
        <v>399000</v>
      </c>
    </row>
    <row r="5355" spans="1:15" x14ac:dyDescent="0.25">
      <c r="A5355">
        <v>5340</v>
      </c>
      <c r="B5355" s="93">
        <v>34449</v>
      </c>
      <c r="C5355" s="48">
        <v>44.843699999999998</v>
      </c>
      <c r="D5355" s="48">
        <v>45.359299</v>
      </c>
      <c r="E5355" s="48">
        <v>44.843699999999998</v>
      </c>
      <c r="F5355" s="48">
        <v>45.328097999999997</v>
      </c>
      <c r="G5355" s="49">
        <v>394600</v>
      </c>
      <c r="H5355" s="48">
        <v>30.763144</v>
      </c>
      <c r="I5355" s="52">
        <f t="shared" si="601"/>
        <v>0.67867714193522977</v>
      </c>
      <c r="J5355" s="52">
        <f t="shared" ca="1" si="602"/>
        <v>1</v>
      </c>
      <c r="K5355" s="48">
        <f t="shared" si="597"/>
        <v>30.43</v>
      </c>
      <c r="L5355" s="48">
        <f t="shared" si="598"/>
        <v>30.78</v>
      </c>
      <c r="M5355" s="48">
        <f t="shared" si="599"/>
        <v>30.43</v>
      </c>
      <c r="N5355" s="48">
        <f t="shared" si="600"/>
        <v>30.76</v>
      </c>
      <c r="O5355" s="49">
        <f t="shared" ca="1" si="603"/>
        <v>394600</v>
      </c>
    </row>
    <row r="5356" spans="1:15" x14ac:dyDescent="0.25">
      <c r="A5356">
        <v>5341</v>
      </c>
      <c r="B5356" s="93">
        <v>34446</v>
      </c>
      <c r="C5356" s="48">
        <v>45.015597999999997</v>
      </c>
      <c r="D5356" s="48">
        <v>45.046799</v>
      </c>
      <c r="E5356" s="48">
        <v>44.734299</v>
      </c>
      <c r="F5356" s="48">
        <v>44.859299</v>
      </c>
      <c r="G5356" s="49">
        <v>301800</v>
      </c>
      <c r="H5356" s="48">
        <v>30.444980999999999</v>
      </c>
      <c r="I5356" s="52">
        <f t="shared" si="601"/>
        <v>0.67867714562369774</v>
      </c>
      <c r="J5356" s="52">
        <f t="shared" ca="1" si="602"/>
        <v>1</v>
      </c>
      <c r="K5356" s="48">
        <f t="shared" si="597"/>
        <v>30.55</v>
      </c>
      <c r="L5356" s="48">
        <f t="shared" si="598"/>
        <v>30.57</v>
      </c>
      <c r="M5356" s="48">
        <f t="shared" si="599"/>
        <v>30.36</v>
      </c>
      <c r="N5356" s="48">
        <f t="shared" si="600"/>
        <v>30.44</v>
      </c>
      <c r="O5356" s="49">
        <f t="shared" ca="1" si="603"/>
        <v>301800</v>
      </c>
    </row>
    <row r="5357" spans="1:15" x14ac:dyDescent="0.25">
      <c r="A5357">
        <v>5342</v>
      </c>
      <c r="B5357" s="93">
        <v>34445</v>
      </c>
      <c r="C5357" s="48">
        <v>44.5</v>
      </c>
      <c r="D5357" s="48">
        <v>44.968699999999998</v>
      </c>
      <c r="E5357" s="48">
        <v>44.343699999999998</v>
      </c>
      <c r="F5357" s="48">
        <v>44.906199999999998</v>
      </c>
      <c r="G5357" s="49">
        <v>200300</v>
      </c>
      <c r="H5357" s="48">
        <v>30.476811999999999</v>
      </c>
      <c r="I5357" s="52">
        <f t="shared" si="601"/>
        <v>0.67867715371151427</v>
      </c>
      <c r="J5357" s="52">
        <f t="shared" ca="1" si="602"/>
        <v>1</v>
      </c>
      <c r="K5357" s="48">
        <f t="shared" si="597"/>
        <v>30.2</v>
      </c>
      <c r="L5357" s="48">
        <f t="shared" si="598"/>
        <v>30.52</v>
      </c>
      <c r="M5357" s="48">
        <f t="shared" si="599"/>
        <v>30.1</v>
      </c>
      <c r="N5357" s="48">
        <f t="shared" si="600"/>
        <v>30.48</v>
      </c>
      <c r="O5357" s="49">
        <f t="shared" ca="1" si="603"/>
        <v>200300</v>
      </c>
    </row>
    <row r="5358" spans="1:15" x14ac:dyDescent="0.25">
      <c r="A5358">
        <v>5343</v>
      </c>
      <c r="B5358" s="93">
        <v>34444</v>
      </c>
      <c r="C5358" s="48">
        <v>44.406199999999998</v>
      </c>
      <c r="D5358" s="48">
        <v>44.515597999999997</v>
      </c>
      <c r="E5358" s="48">
        <v>44.078097999999997</v>
      </c>
      <c r="F5358" s="48">
        <v>44.3125</v>
      </c>
      <c r="G5358" s="49">
        <v>508000</v>
      </c>
      <c r="H5358" s="48">
        <v>30.073881</v>
      </c>
      <c r="I5358" s="52">
        <f t="shared" si="601"/>
        <v>0.67867714527503531</v>
      </c>
      <c r="J5358" s="52">
        <f t="shared" ca="1" si="602"/>
        <v>1</v>
      </c>
      <c r="K5358" s="48">
        <f t="shared" si="597"/>
        <v>30.14</v>
      </c>
      <c r="L5358" s="48">
        <f t="shared" si="598"/>
        <v>30.21</v>
      </c>
      <c r="M5358" s="48">
        <f t="shared" si="599"/>
        <v>29.91</v>
      </c>
      <c r="N5358" s="48">
        <f t="shared" si="600"/>
        <v>30.07</v>
      </c>
      <c r="O5358" s="49">
        <f t="shared" ca="1" si="603"/>
        <v>508000</v>
      </c>
    </row>
    <row r="5359" spans="1:15" x14ac:dyDescent="0.25">
      <c r="A5359">
        <v>5344</v>
      </c>
      <c r="B5359" s="93">
        <v>34443</v>
      </c>
      <c r="C5359" s="48">
        <v>44.25</v>
      </c>
      <c r="D5359" s="48">
        <v>44.531199999999998</v>
      </c>
      <c r="E5359" s="48">
        <v>43.984299</v>
      </c>
      <c r="F5359" s="48">
        <v>44.359299</v>
      </c>
      <c r="G5359" s="49">
        <v>472200</v>
      </c>
      <c r="H5359" s="48">
        <v>30.105642</v>
      </c>
      <c r="I5359" s="52">
        <f t="shared" si="601"/>
        <v>0.67867713599351509</v>
      </c>
      <c r="J5359" s="52">
        <f t="shared" ca="1" si="602"/>
        <v>1</v>
      </c>
      <c r="K5359" s="48">
        <f t="shared" si="597"/>
        <v>30.03</v>
      </c>
      <c r="L5359" s="48">
        <f t="shared" si="598"/>
        <v>30.22</v>
      </c>
      <c r="M5359" s="48">
        <f t="shared" si="599"/>
        <v>29.85</v>
      </c>
      <c r="N5359" s="48">
        <f t="shared" si="600"/>
        <v>30.11</v>
      </c>
      <c r="O5359" s="49">
        <f t="shared" ca="1" si="603"/>
        <v>472200</v>
      </c>
    </row>
    <row r="5360" spans="1:15" x14ac:dyDescent="0.25">
      <c r="A5360">
        <v>5345</v>
      </c>
      <c r="B5360" s="93">
        <v>34442</v>
      </c>
      <c r="C5360" s="48">
        <v>44.640597999999997</v>
      </c>
      <c r="D5360" s="48">
        <v>44.765597999999997</v>
      </c>
      <c r="E5360" s="48">
        <v>44.156199999999998</v>
      </c>
      <c r="F5360" s="48">
        <v>44.296799</v>
      </c>
      <c r="G5360" s="49">
        <v>369100</v>
      </c>
      <c r="H5360" s="48">
        <v>30.063224999999999</v>
      </c>
      <c r="I5360" s="52">
        <f t="shared" si="601"/>
        <v>0.67867714324007922</v>
      </c>
      <c r="J5360" s="52">
        <f t="shared" ca="1" si="602"/>
        <v>1</v>
      </c>
      <c r="K5360" s="48">
        <f t="shared" si="597"/>
        <v>30.3</v>
      </c>
      <c r="L5360" s="48">
        <f t="shared" si="598"/>
        <v>30.38</v>
      </c>
      <c r="M5360" s="48">
        <f t="shared" si="599"/>
        <v>29.97</v>
      </c>
      <c r="N5360" s="48">
        <f t="shared" si="600"/>
        <v>30.06</v>
      </c>
      <c r="O5360" s="49">
        <f t="shared" ca="1" si="603"/>
        <v>369100</v>
      </c>
    </row>
    <row r="5361" spans="1:15" x14ac:dyDescent="0.25">
      <c r="A5361">
        <v>5346</v>
      </c>
      <c r="B5361" s="93">
        <v>34439</v>
      </c>
      <c r="C5361" s="48">
        <v>44.578097999999997</v>
      </c>
      <c r="D5361" s="48">
        <v>44.781199999999998</v>
      </c>
      <c r="E5361" s="48">
        <v>44.515597999999997</v>
      </c>
      <c r="F5361" s="48">
        <v>44.593699999999998</v>
      </c>
      <c r="G5361" s="49">
        <v>387300</v>
      </c>
      <c r="H5361" s="48">
        <v>30.264724999999999</v>
      </c>
      <c r="I5361" s="52">
        <f t="shared" si="601"/>
        <v>0.67867714497787801</v>
      </c>
      <c r="J5361" s="52">
        <f t="shared" ca="1" si="602"/>
        <v>1</v>
      </c>
      <c r="K5361" s="48">
        <f t="shared" si="597"/>
        <v>30.25</v>
      </c>
      <c r="L5361" s="48">
        <f t="shared" si="598"/>
        <v>30.39</v>
      </c>
      <c r="M5361" s="48">
        <f t="shared" si="599"/>
        <v>30.21</v>
      </c>
      <c r="N5361" s="48">
        <f t="shared" si="600"/>
        <v>30.26</v>
      </c>
      <c r="O5361" s="49">
        <f t="shared" ca="1" si="603"/>
        <v>387300</v>
      </c>
    </row>
    <row r="5362" spans="1:15" x14ac:dyDescent="0.25">
      <c r="A5362">
        <v>5347</v>
      </c>
      <c r="B5362" s="93">
        <v>34438</v>
      </c>
      <c r="C5362" s="48">
        <v>44.5</v>
      </c>
      <c r="D5362" s="48">
        <v>44.828097999999997</v>
      </c>
      <c r="E5362" s="48">
        <v>44.406199999999998</v>
      </c>
      <c r="F5362" s="48">
        <v>44.593699999999998</v>
      </c>
      <c r="G5362" s="49">
        <v>419900</v>
      </c>
      <c r="H5362" s="48">
        <v>30.264724999999999</v>
      </c>
      <c r="I5362" s="52">
        <f t="shared" si="601"/>
        <v>0.67867714497787801</v>
      </c>
      <c r="J5362" s="52">
        <f t="shared" ca="1" si="602"/>
        <v>1</v>
      </c>
      <c r="K5362" s="48">
        <f t="shared" si="597"/>
        <v>30.2</v>
      </c>
      <c r="L5362" s="48">
        <f t="shared" si="598"/>
        <v>30.42</v>
      </c>
      <c r="M5362" s="48">
        <f t="shared" si="599"/>
        <v>30.14</v>
      </c>
      <c r="N5362" s="48">
        <f t="shared" si="600"/>
        <v>30.26</v>
      </c>
      <c r="O5362" s="49">
        <f t="shared" ca="1" si="603"/>
        <v>419900</v>
      </c>
    </row>
    <row r="5363" spans="1:15" x14ac:dyDescent="0.25">
      <c r="A5363">
        <v>5348</v>
      </c>
      <c r="B5363" s="93">
        <v>34437</v>
      </c>
      <c r="C5363" s="48">
        <v>44.796799</v>
      </c>
      <c r="D5363" s="48">
        <v>44.906199999999998</v>
      </c>
      <c r="E5363" s="48">
        <v>44.25</v>
      </c>
      <c r="F5363" s="48">
        <v>44.578097999999997</v>
      </c>
      <c r="G5363" s="49">
        <v>364100</v>
      </c>
      <c r="H5363" s="48">
        <v>30.254135999999999</v>
      </c>
      <c r="I5363" s="52">
        <f t="shared" si="601"/>
        <v>0.6786771387150704</v>
      </c>
      <c r="J5363" s="52">
        <f t="shared" ca="1" si="602"/>
        <v>1</v>
      </c>
      <c r="K5363" s="48">
        <f t="shared" si="597"/>
        <v>30.4</v>
      </c>
      <c r="L5363" s="48">
        <f t="shared" si="598"/>
        <v>30.48</v>
      </c>
      <c r="M5363" s="48">
        <f t="shared" si="599"/>
        <v>30.03</v>
      </c>
      <c r="N5363" s="48">
        <f t="shared" si="600"/>
        <v>30.25</v>
      </c>
      <c r="O5363" s="49">
        <f t="shared" ca="1" si="603"/>
        <v>364100</v>
      </c>
    </row>
    <row r="5364" spans="1:15" x14ac:dyDescent="0.25">
      <c r="A5364">
        <v>5349</v>
      </c>
      <c r="B5364" s="93">
        <v>34436</v>
      </c>
      <c r="C5364" s="48">
        <v>44.921799</v>
      </c>
      <c r="D5364" s="48">
        <v>45</v>
      </c>
      <c r="E5364" s="48">
        <v>44.718699999999998</v>
      </c>
      <c r="F5364" s="48">
        <v>44.8125</v>
      </c>
      <c r="G5364" s="49">
        <v>1409200</v>
      </c>
      <c r="H5364" s="48">
        <v>30.413219000000002</v>
      </c>
      <c r="I5364" s="52">
        <f t="shared" si="601"/>
        <v>0.67867713249651329</v>
      </c>
      <c r="J5364" s="52">
        <f t="shared" ca="1" si="602"/>
        <v>1</v>
      </c>
      <c r="K5364" s="48">
        <f t="shared" si="597"/>
        <v>30.49</v>
      </c>
      <c r="L5364" s="48">
        <f t="shared" si="598"/>
        <v>30.54</v>
      </c>
      <c r="M5364" s="48">
        <f t="shared" si="599"/>
        <v>30.35</v>
      </c>
      <c r="N5364" s="48">
        <f t="shared" si="600"/>
        <v>30.41</v>
      </c>
      <c r="O5364" s="49">
        <f t="shared" ca="1" si="603"/>
        <v>1409200</v>
      </c>
    </row>
    <row r="5365" spans="1:15" x14ac:dyDescent="0.25">
      <c r="A5365">
        <v>5350</v>
      </c>
      <c r="B5365" s="93">
        <v>34435</v>
      </c>
      <c r="C5365" s="48">
        <v>44.8125</v>
      </c>
      <c r="D5365" s="48">
        <v>45.0625</v>
      </c>
      <c r="E5365" s="48">
        <v>44.703097999999997</v>
      </c>
      <c r="F5365" s="48">
        <v>44.875</v>
      </c>
      <c r="G5365" s="49">
        <v>203300</v>
      </c>
      <c r="H5365" s="48">
        <v>30.455636999999999</v>
      </c>
      <c r="I5365" s="52">
        <f t="shared" si="601"/>
        <v>0.67867714763231202</v>
      </c>
      <c r="J5365" s="52">
        <f t="shared" ca="1" si="602"/>
        <v>1</v>
      </c>
      <c r="K5365" s="48">
        <f t="shared" si="597"/>
        <v>30.41</v>
      </c>
      <c r="L5365" s="48">
        <f t="shared" si="598"/>
        <v>30.58</v>
      </c>
      <c r="M5365" s="48">
        <f t="shared" si="599"/>
        <v>30.34</v>
      </c>
      <c r="N5365" s="48">
        <f t="shared" si="600"/>
        <v>30.46</v>
      </c>
      <c r="O5365" s="49">
        <f t="shared" ca="1" si="603"/>
        <v>203300</v>
      </c>
    </row>
    <row r="5366" spans="1:15" x14ac:dyDescent="0.25">
      <c r="A5366">
        <v>5351</v>
      </c>
      <c r="B5366" s="93">
        <v>34432</v>
      </c>
      <c r="C5366" s="48">
        <v>44.9375</v>
      </c>
      <c r="D5366" s="48">
        <v>44.9375</v>
      </c>
      <c r="E5366" s="48">
        <v>44.468699999999998</v>
      </c>
      <c r="F5366" s="48">
        <v>44.6875</v>
      </c>
      <c r="G5366" s="49">
        <v>242400</v>
      </c>
      <c r="H5366" s="48">
        <v>30.328385000000001</v>
      </c>
      <c r="I5366" s="52">
        <f t="shared" si="601"/>
        <v>0.67867714685314684</v>
      </c>
      <c r="J5366" s="52">
        <f t="shared" ca="1" si="602"/>
        <v>1</v>
      </c>
      <c r="K5366" s="48">
        <f t="shared" si="597"/>
        <v>30.5</v>
      </c>
      <c r="L5366" s="48">
        <f t="shared" si="598"/>
        <v>30.5</v>
      </c>
      <c r="M5366" s="48">
        <f t="shared" si="599"/>
        <v>30.18</v>
      </c>
      <c r="N5366" s="48">
        <f t="shared" si="600"/>
        <v>30.33</v>
      </c>
      <c r="O5366" s="49">
        <f t="shared" ca="1" si="603"/>
        <v>242400</v>
      </c>
    </row>
    <row r="5367" spans="1:15" x14ac:dyDescent="0.25">
      <c r="A5367">
        <v>5352</v>
      </c>
      <c r="B5367" s="93">
        <v>34431</v>
      </c>
      <c r="C5367" s="48">
        <v>44.781199999999998</v>
      </c>
      <c r="D5367" s="48">
        <v>45.125</v>
      </c>
      <c r="E5367" s="48">
        <v>44.531199999999998</v>
      </c>
      <c r="F5367" s="48">
        <v>45.031199999999998</v>
      </c>
      <c r="G5367" s="49">
        <v>666100</v>
      </c>
      <c r="H5367" s="48">
        <v>30.561646</v>
      </c>
      <c r="I5367" s="52">
        <f t="shared" si="601"/>
        <v>0.67867713940556773</v>
      </c>
      <c r="J5367" s="52">
        <f t="shared" ca="1" si="602"/>
        <v>1</v>
      </c>
      <c r="K5367" s="48">
        <f t="shared" si="597"/>
        <v>30.39</v>
      </c>
      <c r="L5367" s="48">
        <f t="shared" si="598"/>
        <v>30.63</v>
      </c>
      <c r="M5367" s="48">
        <f t="shared" si="599"/>
        <v>30.22</v>
      </c>
      <c r="N5367" s="48">
        <f t="shared" si="600"/>
        <v>30.56</v>
      </c>
      <c r="O5367" s="49">
        <f t="shared" ca="1" si="603"/>
        <v>666100</v>
      </c>
    </row>
    <row r="5368" spans="1:15" x14ac:dyDescent="0.25">
      <c r="A5368">
        <v>5353</v>
      </c>
      <c r="B5368" s="93">
        <v>34430</v>
      </c>
      <c r="C5368" s="48">
        <v>44.875</v>
      </c>
      <c r="D5368" s="48">
        <v>44.906199999999998</v>
      </c>
      <c r="E5368" s="48">
        <v>44.5</v>
      </c>
      <c r="F5368" s="48">
        <v>44.8125</v>
      </c>
      <c r="G5368" s="49">
        <v>516500</v>
      </c>
      <c r="H5368" s="48">
        <v>30.413219000000002</v>
      </c>
      <c r="I5368" s="52">
        <f t="shared" si="601"/>
        <v>0.67867713249651329</v>
      </c>
      <c r="J5368" s="52">
        <f t="shared" ca="1" si="602"/>
        <v>1</v>
      </c>
      <c r="K5368" s="48">
        <f t="shared" si="597"/>
        <v>30.46</v>
      </c>
      <c r="L5368" s="48">
        <f t="shared" si="598"/>
        <v>30.48</v>
      </c>
      <c r="M5368" s="48">
        <f t="shared" si="599"/>
        <v>30.2</v>
      </c>
      <c r="N5368" s="48">
        <f t="shared" si="600"/>
        <v>30.41</v>
      </c>
      <c r="O5368" s="49">
        <f t="shared" ca="1" si="603"/>
        <v>516500</v>
      </c>
    </row>
    <row r="5369" spans="1:15" x14ac:dyDescent="0.25">
      <c r="A5369">
        <v>5354</v>
      </c>
      <c r="B5369" s="93">
        <v>34429</v>
      </c>
      <c r="C5369" s="48">
        <v>44.343699999999998</v>
      </c>
      <c r="D5369" s="48">
        <v>44.8125</v>
      </c>
      <c r="E5369" s="48">
        <v>44.343699999999998</v>
      </c>
      <c r="F5369" s="48">
        <v>44.8125</v>
      </c>
      <c r="G5369" s="49">
        <v>1179000</v>
      </c>
      <c r="H5369" s="48">
        <v>30.413219000000002</v>
      </c>
      <c r="I5369" s="52">
        <f t="shared" si="601"/>
        <v>0.67867713249651329</v>
      </c>
      <c r="J5369" s="52">
        <f t="shared" ca="1" si="602"/>
        <v>1</v>
      </c>
      <c r="K5369" s="48">
        <f t="shared" si="597"/>
        <v>30.1</v>
      </c>
      <c r="L5369" s="48">
        <f t="shared" si="598"/>
        <v>30.41</v>
      </c>
      <c r="M5369" s="48">
        <f t="shared" si="599"/>
        <v>30.1</v>
      </c>
      <c r="N5369" s="48">
        <f t="shared" si="600"/>
        <v>30.41</v>
      </c>
      <c r="O5369" s="49">
        <f t="shared" ca="1" si="603"/>
        <v>1179000</v>
      </c>
    </row>
    <row r="5370" spans="1:15" x14ac:dyDescent="0.25">
      <c r="A5370">
        <v>5355</v>
      </c>
      <c r="B5370" s="93">
        <v>34428</v>
      </c>
      <c r="C5370" s="48">
        <v>43.343699999999998</v>
      </c>
      <c r="D5370" s="48">
        <v>44.031199999999998</v>
      </c>
      <c r="E5370" s="48">
        <v>43.343699999999998</v>
      </c>
      <c r="F5370" s="48">
        <v>43.906199999999998</v>
      </c>
      <c r="G5370" s="49">
        <v>2627300</v>
      </c>
      <c r="H5370" s="48">
        <v>29.798134999999998</v>
      </c>
      <c r="I5370" s="52">
        <f t="shared" si="601"/>
        <v>0.67867715721242106</v>
      </c>
      <c r="J5370" s="52">
        <f t="shared" ca="1" si="602"/>
        <v>1</v>
      </c>
      <c r="K5370" s="48">
        <f t="shared" si="597"/>
        <v>29.42</v>
      </c>
      <c r="L5370" s="48">
        <f t="shared" si="598"/>
        <v>29.88</v>
      </c>
      <c r="M5370" s="48">
        <f t="shared" si="599"/>
        <v>29.42</v>
      </c>
      <c r="N5370" s="48">
        <f t="shared" si="600"/>
        <v>29.8</v>
      </c>
      <c r="O5370" s="49">
        <f t="shared" ca="1" si="603"/>
        <v>2627300</v>
      </c>
    </row>
    <row r="5371" spans="1:15" x14ac:dyDescent="0.25">
      <c r="A5371">
        <v>5356</v>
      </c>
      <c r="B5371" s="93">
        <v>34424</v>
      </c>
      <c r="C5371" s="48">
        <v>44.468699999999998</v>
      </c>
      <c r="D5371" s="48">
        <v>44.6875</v>
      </c>
      <c r="E5371" s="48">
        <v>43.531199999999998</v>
      </c>
      <c r="F5371" s="48">
        <v>44.593699999999998</v>
      </c>
      <c r="G5371" s="49">
        <v>788800</v>
      </c>
      <c r="H5371" s="48">
        <v>30.264724999999999</v>
      </c>
      <c r="I5371" s="52">
        <f t="shared" si="601"/>
        <v>0.67867714497787801</v>
      </c>
      <c r="J5371" s="52">
        <f t="shared" ca="1" si="602"/>
        <v>1</v>
      </c>
      <c r="K5371" s="48">
        <f t="shared" si="597"/>
        <v>30.18</v>
      </c>
      <c r="L5371" s="48">
        <f t="shared" si="598"/>
        <v>30.33</v>
      </c>
      <c r="M5371" s="48">
        <f t="shared" si="599"/>
        <v>29.54</v>
      </c>
      <c r="N5371" s="48">
        <f t="shared" si="600"/>
        <v>30.26</v>
      </c>
      <c r="O5371" s="49">
        <f t="shared" ca="1" si="603"/>
        <v>788800</v>
      </c>
    </row>
    <row r="5372" spans="1:15" x14ac:dyDescent="0.25">
      <c r="A5372">
        <v>5357</v>
      </c>
      <c r="B5372" s="93">
        <v>34423</v>
      </c>
      <c r="C5372" s="48">
        <v>45.125</v>
      </c>
      <c r="D5372" s="48">
        <v>45.25</v>
      </c>
      <c r="E5372" s="48">
        <v>44.468699999999998</v>
      </c>
      <c r="F5372" s="48">
        <v>44.468699999999998</v>
      </c>
      <c r="G5372" s="49">
        <v>1123900</v>
      </c>
      <c r="H5372" s="48">
        <v>30.17989</v>
      </c>
      <c r="I5372" s="52">
        <f t="shared" si="601"/>
        <v>0.6786771369525082</v>
      </c>
      <c r="J5372" s="52">
        <f t="shared" ca="1" si="602"/>
        <v>1</v>
      </c>
      <c r="K5372" s="48">
        <f t="shared" si="597"/>
        <v>30.63</v>
      </c>
      <c r="L5372" s="48">
        <f t="shared" si="598"/>
        <v>30.71</v>
      </c>
      <c r="M5372" s="48">
        <f t="shared" si="599"/>
        <v>30.18</v>
      </c>
      <c r="N5372" s="48">
        <f t="shared" si="600"/>
        <v>30.18</v>
      </c>
      <c r="O5372" s="49">
        <f t="shared" ca="1" si="603"/>
        <v>1123900</v>
      </c>
    </row>
    <row r="5373" spans="1:15" x14ac:dyDescent="0.25">
      <c r="A5373">
        <v>5358</v>
      </c>
      <c r="B5373" s="93">
        <v>34422</v>
      </c>
      <c r="C5373" s="48">
        <v>46</v>
      </c>
      <c r="D5373" s="48">
        <v>46.031199999999998</v>
      </c>
      <c r="E5373" s="48">
        <v>45.093699999999998</v>
      </c>
      <c r="F5373" s="48">
        <v>45.093699999999998</v>
      </c>
      <c r="G5373" s="49">
        <v>338400</v>
      </c>
      <c r="H5373" s="48">
        <v>30.604064000000001</v>
      </c>
      <c r="I5373" s="52">
        <f t="shared" si="601"/>
        <v>0.67867715445838339</v>
      </c>
      <c r="J5373" s="52">
        <f t="shared" ca="1" si="602"/>
        <v>1</v>
      </c>
      <c r="K5373" s="48">
        <f t="shared" si="597"/>
        <v>31.22</v>
      </c>
      <c r="L5373" s="48">
        <f t="shared" si="598"/>
        <v>31.24</v>
      </c>
      <c r="M5373" s="48">
        <f t="shared" si="599"/>
        <v>30.6</v>
      </c>
      <c r="N5373" s="48">
        <f t="shared" si="600"/>
        <v>30.6</v>
      </c>
      <c r="O5373" s="49">
        <f t="shared" ca="1" si="603"/>
        <v>338400</v>
      </c>
    </row>
    <row r="5374" spans="1:15" x14ac:dyDescent="0.25">
      <c r="A5374">
        <v>5359</v>
      </c>
      <c r="B5374" s="93">
        <v>34421</v>
      </c>
      <c r="C5374" s="48">
        <v>46</v>
      </c>
      <c r="D5374" s="48">
        <v>46.0625</v>
      </c>
      <c r="E5374" s="48">
        <v>45.593699999999998</v>
      </c>
      <c r="F5374" s="48">
        <v>46</v>
      </c>
      <c r="G5374" s="49">
        <v>1117200</v>
      </c>
      <c r="H5374" s="48">
        <v>31.219149000000002</v>
      </c>
      <c r="I5374" s="52">
        <f t="shared" si="601"/>
        <v>0.67867715217391311</v>
      </c>
      <c r="J5374" s="52">
        <f t="shared" ca="1" si="602"/>
        <v>1</v>
      </c>
      <c r="K5374" s="48">
        <f t="shared" si="597"/>
        <v>31.22</v>
      </c>
      <c r="L5374" s="48">
        <f t="shared" si="598"/>
        <v>31.26</v>
      </c>
      <c r="M5374" s="48">
        <f t="shared" si="599"/>
        <v>30.94</v>
      </c>
      <c r="N5374" s="48">
        <f t="shared" si="600"/>
        <v>31.22</v>
      </c>
      <c r="O5374" s="49">
        <f t="shared" ca="1" si="603"/>
        <v>1117200</v>
      </c>
    </row>
    <row r="5375" spans="1:15" x14ac:dyDescent="0.25">
      <c r="A5375">
        <v>5360</v>
      </c>
      <c r="B5375" s="93">
        <v>34418</v>
      </c>
      <c r="C5375" s="48">
        <v>46.406199999999998</v>
      </c>
      <c r="D5375" s="48">
        <v>46.531199999999998</v>
      </c>
      <c r="E5375" s="48">
        <v>45.9375</v>
      </c>
      <c r="F5375" s="48">
        <v>45.9375</v>
      </c>
      <c r="G5375" s="49">
        <v>100900</v>
      </c>
      <c r="H5375" s="48">
        <v>31.176731</v>
      </c>
      <c r="I5375" s="52">
        <f t="shared" si="601"/>
        <v>0.67867713741496594</v>
      </c>
      <c r="J5375" s="52">
        <f t="shared" ca="1" si="602"/>
        <v>1</v>
      </c>
      <c r="K5375" s="48">
        <f t="shared" si="597"/>
        <v>31.49</v>
      </c>
      <c r="L5375" s="48">
        <f t="shared" si="598"/>
        <v>31.58</v>
      </c>
      <c r="M5375" s="48">
        <f t="shared" si="599"/>
        <v>31.18</v>
      </c>
      <c r="N5375" s="48">
        <f t="shared" si="600"/>
        <v>31.18</v>
      </c>
      <c r="O5375" s="49">
        <f t="shared" ca="1" si="603"/>
        <v>100900</v>
      </c>
    </row>
    <row r="5376" spans="1:15" x14ac:dyDescent="0.25">
      <c r="A5376">
        <v>5361</v>
      </c>
      <c r="B5376" s="93">
        <v>34417</v>
      </c>
      <c r="C5376" s="48">
        <v>46.75</v>
      </c>
      <c r="D5376" s="48">
        <v>46.843699999999998</v>
      </c>
      <c r="E5376" s="48">
        <v>46.156199999999998</v>
      </c>
      <c r="F5376" s="48">
        <v>46.375</v>
      </c>
      <c r="G5376" s="49">
        <v>1200500</v>
      </c>
      <c r="H5376" s="48">
        <v>31.473652000000001</v>
      </c>
      <c r="I5376" s="52">
        <f t="shared" si="601"/>
        <v>0.67867713207547176</v>
      </c>
      <c r="J5376" s="52">
        <f t="shared" ca="1" si="602"/>
        <v>1</v>
      </c>
      <c r="K5376" s="48">
        <f t="shared" si="597"/>
        <v>31.73</v>
      </c>
      <c r="L5376" s="48">
        <f t="shared" si="598"/>
        <v>31.79</v>
      </c>
      <c r="M5376" s="48">
        <f t="shared" si="599"/>
        <v>31.33</v>
      </c>
      <c r="N5376" s="48">
        <f t="shared" si="600"/>
        <v>31.47</v>
      </c>
      <c r="O5376" s="49">
        <f t="shared" ca="1" si="603"/>
        <v>1200500</v>
      </c>
    </row>
    <row r="5377" spans="1:15" x14ac:dyDescent="0.25">
      <c r="A5377">
        <v>5362</v>
      </c>
      <c r="B5377" s="93">
        <v>34416</v>
      </c>
      <c r="C5377" s="48">
        <v>46.9375</v>
      </c>
      <c r="D5377" s="48">
        <v>47.0625</v>
      </c>
      <c r="E5377" s="48">
        <v>46.906199999999998</v>
      </c>
      <c r="F5377" s="48">
        <v>46.9375</v>
      </c>
      <c r="G5377" s="49">
        <v>698500</v>
      </c>
      <c r="H5377" s="48">
        <v>31.855408000000001</v>
      </c>
      <c r="I5377" s="52">
        <f t="shared" si="601"/>
        <v>0.67867713448735023</v>
      </c>
      <c r="J5377" s="52">
        <f t="shared" ca="1" si="602"/>
        <v>1</v>
      </c>
      <c r="K5377" s="48">
        <f t="shared" si="597"/>
        <v>31.86</v>
      </c>
      <c r="L5377" s="48">
        <f t="shared" si="598"/>
        <v>31.94</v>
      </c>
      <c r="M5377" s="48">
        <f t="shared" si="599"/>
        <v>31.83</v>
      </c>
      <c r="N5377" s="48">
        <f t="shared" si="600"/>
        <v>31.86</v>
      </c>
      <c r="O5377" s="49">
        <f t="shared" ca="1" si="603"/>
        <v>698500</v>
      </c>
    </row>
    <row r="5378" spans="1:15" x14ac:dyDescent="0.25">
      <c r="A5378">
        <v>5363</v>
      </c>
      <c r="B5378" s="93">
        <v>34415</v>
      </c>
      <c r="C5378" s="48">
        <v>46.843699999999998</v>
      </c>
      <c r="D5378" s="48">
        <v>47.0625</v>
      </c>
      <c r="E5378" s="48">
        <v>46.75</v>
      </c>
      <c r="F5378" s="48">
        <v>46.968699999999998</v>
      </c>
      <c r="G5378" s="49">
        <v>435700</v>
      </c>
      <c r="H5378" s="48">
        <v>31.876583</v>
      </c>
      <c r="I5378" s="52">
        <f t="shared" si="601"/>
        <v>0.67867714030833304</v>
      </c>
      <c r="J5378" s="52">
        <f t="shared" ca="1" si="602"/>
        <v>1</v>
      </c>
      <c r="K5378" s="48">
        <f t="shared" si="597"/>
        <v>31.79</v>
      </c>
      <c r="L5378" s="48">
        <f t="shared" si="598"/>
        <v>31.94</v>
      </c>
      <c r="M5378" s="48">
        <f t="shared" si="599"/>
        <v>31.73</v>
      </c>
      <c r="N5378" s="48">
        <f t="shared" si="600"/>
        <v>31.88</v>
      </c>
      <c r="O5378" s="49">
        <f t="shared" ca="1" si="603"/>
        <v>435700</v>
      </c>
    </row>
    <row r="5379" spans="1:15" x14ac:dyDescent="0.25">
      <c r="A5379">
        <v>5364</v>
      </c>
      <c r="B5379" s="93">
        <v>34414</v>
      </c>
      <c r="C5379" s="48">
        <v>46.8125</v>
      </c>
      <c r="D5379" s="48">
        <v>46.9375</v>
      </c>
      <c r="E5379" s="48">
        <v>46.718699999999998</v>
      </c>
      <c r="F5379" s="48">
        <v>46.843699999999998</v>
      </c>
      <c r="G5379" s="49">
        <v>324800</v>
      </c>
      <c r="H5379" s="48">
        <v>31.791748999999999</v>
      </c>
      <c r="I5379" s="52">
        <f t="shared" si="601"/>
        <v>0.67867715402498097</v>
      </c>
      <c r="J5379" s="52">
        <f t="shared" ca="1" si="602"/>
        <v>1</v>
      </c>
      <c r="K5379" s="48">
        <f t="shared" si="597"/>
        <v>31.77</v>
      </c>
      <c r="L5379" s="48">
        <f t="shared" si="598"/>
        <v>31.86</v>
      </c>
      <c r="M5379" s="48">
        <f t="shared" si="599"/>
        <v>31.71</v>
      </c>
      <c r="N5379" s="48">
        <f t="shared" si="600"/>
        <v>31.79</v>
      </c>
      <c r="O5379" s="49">
        <f t="shared" ca="1" si="603"/>
        <v>324800</v>
      </c>
    </row>
    <row r="5380" spans="1:15" x14ac:dyDescent="0.25">
      <c r="A5380">
        <v>5365</v>
      </c>
      <c r="B5380" s="93">
        <v>34411</v>
      </c>
      <c r="C5380" s="48">
        <v>46.75</v>
      </c>
      <c r="D5380" s="48">
        <v>47.031199999999998</v>
      </c>
      <c r="E5380" s="48">
        <v>46.718699999999998</v>
      </c>
      <c r="F5380" s="48">
        <v>46.968699999999998</v>
      </c>
      <c r="G5380" s="49">
        <v>365500</v>
      </c>
      <c r="H5380" s="48">
        <v>31.876583</v>
      </c>
      <c r="I5380" s="52">
        <f t="shared" si="601"/>
        <v>0.67867714030833304</v>
      </c>
      <c r="J5380" s="52">
        <f t="shared" ca="1" si="602"/>
        <v>1</v>
      </c>
      <c r="K5380" s="48">
        <f t="shared" si="597"/>
        <v>31.73</v>
      </c>
      <c r="L5380" s="48">
        <f t="shared" si="598"/>
        <v>31.92</v>
      </c>
      <c r="M5380" s="48">
        <f t="shared" si="599"/>
        <v>31.71</v>
      </c>
      <c r="N5380" s="48">
        <f t="shared" si="600"/>
        <v>31.88</v>
      </c>
      <c r="O5380" s="49">
        <f t="shared" ca="1" si="603"/>
        <v>365500</v>
      </c>
    </row>
    <row r="5381" spans="1:15" x14ac:dyDescent="0.25">
      <c r="A5381">
        <v>5366</v>
      </c>
      <c r="B5381" s="93">
        <v>34410</v>
      </c>
      <c r="C5381" s="48">
        <v>47.093699999999998</v>
      </c>
      <c r="D5381" s="48">
        <v>47.3125</v>
      </c>
      <c r="E5381" s="48">
        <v>47.093699999999998</v>
      </c>
      <c r="F5381" s="48">
        <v>47.25</v>
      </c>
      <c r="G5381" s="49">
        <v>133000</v>
      </c>
      <c r="H5381" s="48">
        <v>31.883572000000001</v>
      </c>
      <c r="I5381" s="52">
        <f t="shared" si="601"/>
        <v>0.6747845925925926</v>
      </c>
      <c r="J5381" s="52">
        <f t="shared" ca="1" si="602"/>
        <v>1</v>
      </c>
      <c r="K5381" s="48">
        <f t="shared" si="597"/>
        <v>31.78</v>
      </c>
      <c r="L5381" s="48">
        <f t="shared" si="598"/>
        <v>31.93</v>
      </c>
      <c r="M5381" s="48">
        <f t="shared" si="599"/>
        <v>31.78</v>
      </c>
      <c r="N5381" s="48">
        <f t="shared" si="600"/>
        <v>31.88</v>
      </c>
      <c r="O5381" s="49">
        <f t="shared" ca="1" si="603"/>
        <v>133000</v>
      </c>
    </row>
    <row r="5382" spans="1:15" x14ac:dyDescent="0.25">
      <c r="A5382">
        <v>5367</v>
      </c>
      <c r="B5382" s="93">
        <v>34409</v>
      </c>
      <c r="C5382" s="48">
        <v>46.9375</v>
      </c>
      <c r="D5382" s="48">
        <v>47.25</v>
      </c>
      <c r="E5382" s="48">
        <v>46.781199999999998</v>
      </c>
      <c r="F5382" s="48">
        <v>47.25</v>
      </c>
      <c r="G5382" s="49">
        <v>455500</v>
      </c>
      <c r="H5382" s="48">
        <v>31.883572000000001</v>
      </c>
      <c r="I5382" s="52">
        <f t="shared" si="601"/>
        <v>0.6747845925925926</v>
      </c>
      <c r="J5382" s="52">
        <f t="shared" ca="1" si="602"/>
        <v>1</v>
      </c>
      <c r="K5382" s="48">
        <f t="shared" si="597"/>
        <v>31.67</v>
      </c>
      <c r="L5382" s="48">
        <f t="shared" si="598"/>
        <v>31.88</v>
      </c>
      <c r="M5382" s="48">
        <f t="shared" si="599"/>
        <v>31.57</v>
      </c>
      <c r="N5382" s="48">
        <f t="shared" si="600"/>
        <v>31.88</v>
      </c>
      <c r="O5382" s="49">
        <f t="shared" ca="1" si="603"/>
        <v>455500</v>
      </c>
    </row>
    <row r="5383" spans="1:15" x14ac:dyDescent="0.25">
      <c r="A5383">
        <v>5368</v>
      </c>
      <c r="B5383" s="93">
        <v>34408</v>
      </c>
      <c r="C5383" s="48">
        <v>47</v>
      </c>
      <c r="D5383" s="48">
        <v>47.093699999999998</v>
      </c>
      <c r="E5383" s="48">
        <v>46.843699999999998</v>
      </c>
      <c r="F5383" s="48">
        <v>46.875</v>
      </c>
      <c r="G5383" s="49">
        <v>748600</v>
      </c>
      <c r="H5383" s="48">
        <v>31.630528000000002</v>
      </c>
      <c r="I5383" s="52">
        <f t="shared" si="601"/>
        <v>0.6747845973333334</v>
      </c>
      <c r="J5383" s="52">
        <f t="shared" ca="1" si="602"/>
        <v>1</v>
      </c>
      <c r="K5383" s="48">
        <f t="shared" si="597"/>
        <v>31.71</v>
      </c>
      <c r="L5383" s="48">
        <f t="shared" si="598"/>
        <v>31.78</v>
      </c>
      <c r="M5383" s="48">
        <f t="shared" si="599"/>
        <v>31.61</v>
      </c>
      <c r="N5383" s="48">
        <f t="shared" si="600"/>
        <v>31.63</v>
      </c>
      <c r="O5383" s="49">
        <f t="shared" ca="1" si="603"/>
        <v>748600</v>
      </c>
    </row>
    <row r="5384" spans="1:15" x14ac:dyDescent="0.25">
      <c r="A5384">
        <v>5369</v>
      </c>
      <c r="B5384" s="93">
        <v>34407</v>
      </c>
      <c r="C5384" s="48">
        <v>47.031199999999998</v>
      </c>
      <c r="D5384" s="48">
        <v>47.031199999999998</v>
      </c>
      <c r="E5384" s="48">
        <v>46.843699999999998</v>
      </c>
      <c r="F5384" s="48">
        <v>46.906199999999998</v>
      </c>
      <c r="G5384" s="49">
        <v>345900</v>
      </c>
      <c r="H5384" s="48">
        <v>31.651582000000001</v>
      </c>
      <c r="I5384" s="52">
        <f t="shared" si="601"/>
        <v>0.67478461269512346</v>
      </c>
      <c r="J5384" s="52">
        <f t="shared" ca="1" si="602"/>
        <v>1</v>
      </c>
      <c r="K5384" s="48">
        <f t="shared" si="597"/>
        <v>31.74</v>
      </c>
      <c r="L5384" s="48">
        <f t="shared" si="598"/>
        <v>31.74</v>
      </c>
      <c r="M5384" s="48">
        <f t="shared" si="599"/>
        <v>31.61</v>
      </c>
      <c r="N5384" s="48">
        <f t="shared" si="600"/>
        <v>31.65</v>
      </c>
      <c r="O5384" s="49">
        <f t="shared" ca="1" si="603"/>
        <v>345900</v>
      </c>
    </row>
    <row r="5385" spans="1:15" x14ac:dyDescent="0.25">
      <c r="A5385">
        <v>5370</v>
      </c>
      <c r="B5385" s="93">
        <v>34404</v>
      </c>
      <c r="C5385" s="48">
        <v>46.656199999999998</v>
      </c>
      <c r="D5385" s="48">
        <v>46.906199999999998</v>
      </c>
      <c r="E5385" s="48">
        <v>46.406199999999998</v>
      </c>
      <c r="F5385" s="48">
        <v>46.843699999999998</v>
      </c>
      <c r="G5385" s="49">
        <v>576600</v>
      </c>
      <c r="H5385" s="48">
        <v>31.609407999999998</v>
      </c>
      <c r="I5385" s="52">
        <f t="shared" si="601"/>
        <v>0.67478461351259611</v>
      </c>
      <c r="J5385" s="52">
        <f t="shared" ca="1" si="602"/>
        <v>1</v>
      </c>
      <c r="K5385" s="48">
        <f t="shared" si="597"/>
        <v>31.48</v>
      </c>
      <c r="L5385" s="48">
        <f t="shared" si="598"/>
        <v>31.65</v>
      </c>
      <c r="M5385" s="48">
        <f t="shared" si="599"/>
        <v>31.31</v>
      </c>
      <c r="N5385" s="48">
        <f t="shared" si="600"/>
        <v>31.61</v>
      </c>
      <c r="O5385" s="49">
        <f t="shared" ca="1" si="603"/>
        <v>576600</v>
      </c>
    </row>
    <row r="5386" spans="1:15" x14ac:dyDescent="0.25">
      <c r="A5386">
        <v>5371</v>
      </c>
      <c r="B5386" s="93">
        <v>34403</v>
      </c>
      <c r="C5386" s="48">
        <v>46.9375</v>
      </c>
      <c r="D5386" s="48">
        <v>46.9375</v>
      </c>
      <c r="E5386" s="48">
        <v>46.4375</v>
      </c>
      <c r="F5386" s="48">
        <v>46.593699999999998</v>
      </c>
      <c r="G5386" s="49">
        <v>207400</v>
      </c>
      <c r="H5386" s="48">
        <v>31.440712000000001</v>
      </c>
      <c r="I5386" s="52">
        <f t="shared" si="601"/>
        <v>0.67478461680441781</v>
      </c>
      <c r="J5386" s="52">
        <f t="shared" ca="1" si="602"/>
        <v>1</v>
      </c>
      <c r="K5386" s="48">
        <f t="shared" si="597"/>
        <v>31.67</v>
      </c>
      <c r="L5386" s="48">
        <f t="shared" si="598"/>
        <v>31.67</v>
      </c>
      <c r="M5386" s="48">
        <f t="shared" si="599"/>
        <v>31.34</v>
      </c>
      <c r="N5386" s="48">
        <f t="shared" si="600"/>
        <v>31.44</v>
      </c>
      <c r="O5386" s="49">
        <f t="shared" ca="1" si="603"/>
        <v>207400</v>
      </c>
    </row>
    <row r="5387" spans="1:15" x14ac:dyDescent="0.25">
      <c r="A5387">
        <v>5372</v>
      </c>
      <c r="B5387" s="93">
        <v>34402</v>
      </c>
      <c r="C5387" s="48">
        <v>46.8125</v>
      </c>
      <c r="D5387" s="48">
        <v>47</v>
      </c>
      <c r="E5387" s="48">
        <v>46.593699999999998</v>
      </c>
      <c r="F5387" s="48">
        <v>46.968699999999998</v>
      </c>
      <c r="G5387" s="49">
        <v>2500100</v>
      </c>
      <c r="H5387" s="48">
        <v>31.693756</v>
      </c>
      <c r="I5387" s="52">
        <f t="shared" si="601"/>
        <v>0.67478461187982641</v>
      </c>
      <c r="J5387" s="52">
        <f t="shared" ca="1" si="602"/>
        <v>1</v>
      </c>
      <c r="K5387" s="48">
        <f t="shared" si="597"/>
        <v>31.59</v>
      </c>
      <c r="L5387" s="48">
        <f t="shared" si="598"/>
        <v>31.71</v>
      </c>
      <c r="M5387" s="48">
        <f t="shared" si="599"/>
        <v>31.44</v>
      </c>
      <c r="N5387" s="48">
        <f t="shared" si="600"/>
        <v>31.69</v>
      </c>
      <c r="O5387" s="49">
        <f t="shared" ca="1" si="603"/>
        <v>2500100</v>
      </c>
    </row>
    <row r="5388" spans="1:15" x14ac:dyDescent="0.25">
      <c r="A5388">
        <v>5373</v>
      </c>
      <c r="B5388" s="93">
        <v>34401</v>
      </c>
      <c r="C5388" s="48">
        <v>46.968699999999998</v>
      </c>
      <c r="D5388" s="48">
        <v>46.968699999999998</v>
      </c>
      <c r="E5388" s="48">
        <v>46.6875</v>
      </c>
      <c r="F5388" s="48">
        <v>46.75</v>
      </c>
      <c r="G5388" s="49">
        <v>880300</v>
      </c>
      <c r="H5388" s="48">
        <v>31.54618</v>
      </c>
      <c r="I5388" s="52">
        <f t="shared" si="601"/>
        <v>0.67478459893048126</v>
      </c>
      <c r="J5388" s="52">
        <f t="shared" ca="1" si="602"/>
        <v>1</v>
      </c>
      <c r="K5388" s="48">
        <f t="shared" si="597"/>
        <v>31.69</v>
      </c>
      <c r="L5388" s="48">
        <f t="shared" si="598"/>
        <v>31.69</v>
      </c>
      <c r="M5388" s="48">
        <f t="shared" si="599"/>
        <v>31.5</v>
      </c>
      <c r="N5388" s="48">
        <f t="shared" si="600"/>
        <v>31.55</v>
      </c>
      <c r="O5388" s="49">
        <f t="shared" ca="1" si="603"/>
        <v>880300</v>
      </c>
    </row>
    <row r="5389" spans="1:15" x14ac:dyDescent="0.25">
      <c r="A5389">
        <v>5374</v>
      </c>
      <c r="B5389" s="93">
        <v>34400</v>
      </c>
      <c r="C5389" s="48">
        <v>46.843699999999998</v>
      </c>
      <c r="D5389" s="48">
        <v>47</v>
      </c>
      <c r="E5389" s="48">
        <v>46.843699999999998</v>
      </c>
      <c r="F5389" s="48">
        <v>46.9375</v>
      </c>
      <c r="G5389" s="49">
        <v>539800</v>
      </c>
      <c r="H5389" s="48">
        <v>31.672702000000001</v>
      </c>
      <c r="I5389" s="52">
        <f t="shared" si="601"/>
        <v>0.67478459653794942</v>
      </c>
      <c r="J5389" s="52">
        <f t="shared" ca="1" si="602"/>
        <v>1</v>
      </c>
      <c r="K5389" s="48">
        <f t="shared" si="597"/>
        <v>31.61</v>
      </c>
      <c r="L5389" s="48">
        <f t="shared" si="598"/>
        <v>31.71</v>
      </c>
      <c r="M5389" s="48">
        <f t="shared" si="599"/>
        <v>31.61</v>
      </c>
      <c r="N5389" s="48">
        <f t="shared" si="600"/>
        <v>31.67</v>
      </c>
      <c r="O5389" s="49">
        <f t="shared" ca="1" si="603"/>
        <v>539800</v>
      </c>
    </row>
    <row r="5390" spans="1:15" x14ac:dyDescent="0.25">
      <c r="A5390">
        <v>5375</v>
      </c>
      <c r="B5390" s="93">
        <v>34397</v>
      </c>
      <c r="C5390" s="48">
        <v>46.5625</v>
      </c>
      <c r="D5390" s="48">
        <v>46.8125</v>
      </c>
      <c r="E5390" s="48">
        <v>46.406199999999998</v>
      </c>
      <c r="F5390" s="48">
        <v>46.6875</v>
      </c>
      <c r="G5390" s="49">
        <v>595800</v>
      </c>
      <c r="H5390" s="48">
        <v>31.504006</v>
      </c>
      <c r="I5390" s="52">
        <f t="shared" si="601"/>
        <v>0.67478459973226235</v>
      </c>
      <c r="J5390" s="52">
        <f t="shared" ca="1" si="602"/>
        <v>1</v>
      </c>
      <c r="K5390" s="48">
        <f t="shared" si="597"/>
        <v>31.42</v>
      </c>
      <c r="L5390" s="48">
        <f t="shared" si="598"/>
        <v>31.59</v>
      </c>
      <c r="M5390" s="48">
        <f t="shared" si="599"/>
        <v>31.31</v>
      </c>
      <c r="N5390" s="48">
        <f t="shared" si="600"/>
        <v>31.5</v>
      </c>
      <c r="O5390" s="49">
        <f t="shared" ca="1" si="603"/>
        <v>595800</v>
      </c>
    </row>
    <row r="5391" spans="1:15" x14ac:dyDescent="0.25">
      <c r="A5391">
        <v>5376</v>
      </c>
      <c r="B5391" s="93">
        <v>34396</v>
      </c>
      <c r="C5391" s="48">
        <v>46.625</v>
      </c>
      <c r="D5391" s="48">
        <v>46.625</v>
      </c>
      <c r="E5391" s="48">
        <v>46.4375</v>
      </c>
      <c r="F5391" s="48">
        <v>46.5625</v>
      </c>
      <c r="G5391" s="49">
        <v>223200</v>
      </c>
      <c r="H5391" s="48">
        <v>31.419657999999998</v>
      </c>
      <c r="I5391" s="52">
        <f t="shared" si="601"/>
        <v>0.6747846013422818</v>
      </c>
      <c r="J5391" s="52">
        <f t="shared" ca="1" si="602"/>
        <v>1</v>
      </c>
      <c r="K5391" s="48">
        <f t="shared" si="597"/>
        <v>31.46</v>
      </c>
      <c r="L5391" s="48">
        <f t="shared" si="598"/>
        <v>31.46</v>
      </c>
      <c r="M5391" s="48">
        <f t="shared" si="599"/>
        <v>31.34</v>
      </c>
      <c r="N5391" s="48">
        <f t="shared" si="600"/>
        <v>31.42</v>
      </c>
      <c r="O5391" s="49">
        <f t="shared" ca="1" si="603"/>
        <v>223200</v>
      </c>
    </row>
    <row r="5392" spans="1:15" x14ac:dyDescent="0.25">
      <c r="A5392">
        <v>5377</v>
      </c>
      <c r="B5392" s="93">
        <v>34395</v>
      </c>
      <c r="C5392" s="48">
        <v>46.031199999999998</v>
      </c>
      <c r="D5392" s="48">
        <v>46.6875</v>
      </c>
      <c r="E5392" s="48">
        <v>45.906199999999998</v>
      </c>
      <c r="F5392" s="48">
        <v>46.6875</v>
      </c>
      <c r="G5392" s="49">
        <v>581500</v>
      </c>
      <c r="H5392" s="48">
        <v>31.504006</v>
      </c>
      <c r="I5392" s="52">
        <f t="shared" si="601"/>
        <v>0.67478459973226235</v>
      </c>
      <c r="J5392" s="52">
        <f t="shared" ca="1" si="602"/>
        <v>1</v>
      </c>
      <c r="K5392" s="48">
        <f t="shared" ref="K5392:K5455" si="604">ROUND($I5392*C5392,2)</f>
        <v>31.06</v>
      </c>
      <c r="L5392" s="48">
        <f t="shared" ref="L5392:L5455" si="605">ROUND($I5392*D5392,2)</f>
        <v>31.5</v>
      </c>
      <c r="M5392" s="48">
        <f t="shared" ref="M5392:M5455" si="606">ROUND($I5392*E5392,2)</f>
        <v>30.98</v>
      </c>
      <c r="N5392" s="48">
        <f t="shared" ref="N5392:N5455" si="607">ROUND($I5392*F5392,2)</f>
        <v>31.5</v>
      </c>
      <c r="O5392" s="49">
        <f t="shared" ca="1" si="603"/>
        <v>581500</v>
      </c>
    </row>
    <row r="5393" spans="1:15" x14ac:dyDescent="0.25">
      <c r="A5393">
        <v>5378</v>
      </c>
      <c r="B5393" s="93">
        <v>34394</v>
      </c>
      <c r="C5393" s="48">
        <v>46.8125</v>
      </c>
      <c r="D5393" s="48">
        <v>46.906199999999998</v>
      </c>
      <c r="E5393" s="48">
        <v>46.375</v>
      </c>
      <c r="F5393" s="48">
        <v>46.625</v>
      </c>
      <c r="G5393" s="49">
        <v>423600</v>
      </c>
      <c r="H5393" s="48">
        <v>31.461832000000001</v>
      </c>
      <c r="I5393" s="52">
        <f t="shared" si="601"/>
        <v>0.67478460053619305</v>
      </c>
      <c r="J5393" s="52">
        <f t="shared" ca="1" si="602"/>
        <v>1</v>
      </c>
      <c r="K5393" s="48">
        <f t="shared" si="604"/>
        <v>31.59</v>
      </c>
      <c r="L5393" s="48">
        <f t="shared" si="605"/>
        <v>31.65</v>
      </c>
      <c r="M5393" s="48">
        <f t="shared" si="606"/>
        <v>31.29</v>
      </c>
      <c r="N5393" s="48">
        <f t="shared" si="607"/>
        <v>31.46</v>
      </c>
      <c r="O5393" s="49">
        <f t="shared" ca="1" si="603"/>
        <v>423600</v>
      </c>
    </row>
    <row r="5394" spans="1:15" x14ac:dyDescent="0.25">
      <c r="A5394">
        <v>5379</v>
      </c>
      <c r="B5394" s="93">
        <v>34393</v>
      </c>
      <c r="C5394" s="48">
        <v>46.9375</v>
      </c>
      <c r="D5394" s="48">
        <v>47.0625</v>
      </c>
      <c r="E5394" s="48">
        <v>46.8125</v>
      </c>
      <c r="F5394" s="48">
        <v>46.8125</v>
      </c>
      <c r="G5394" s="49">
        <v>333000</v>
      </c>
      <c r="H5394" s="48">
        <v>31.588353999999999</v>
      </c>
      <c r="I5394" s="52">
        <f t="shared" ref="I5394:I5457" si="608">H5394/F5394</f>
        <v>0.67478459813084113</v>
      </c>
      <c r="J5394" s="52">
        <f t="shared" ref="J5394:J5457" ca="1" si="609">INDEX(OFFSET($T$15,0,0,$S$13+1,1),MATCH(B5394,OFFSET($Q$15,0,0,$S$13+1,1),-1))</f>
        <v>1</v>
      </c>
      <c r="K5394" s="48">
        <f t="shared" si="604"/>
        <v>31.67</v>
      </c>
      <c r="L5394" s="48">
        <f t="shared" si="605"/>
        <v>31.76</v>
      </c>
      <c r="M5394" s="48">
        <f t="shared" si="606"/>
        <v>31.59</v>
      </c>
      <c r="N5394" s="48">
        <f t="shared" si="607"/>
        <v>31.59</v>
      </c>
      <c r="O5394" s="49">
        <f t="shared" ref="O5394:O5457" ca="1" si="610">G5394*J5394</f>
        <v>333000</v>
      </c>
    </row>
    <row r="5395" spans="1:15" x14ac:dyDescent="0.25">
      <c r="A5395">
        <v>5380</v>
      </c>
      <c r="B5395" s="93">
        <v>34390</v>
      </c>
      <c r="C5395" s="48">
        <v>46.656199999999998</v>
      </c>
      <c r="D5395" s="48">
        <v>46.8125</v>
      </c>
      <c r="E5395" s="48">
        <v>46.5625</v>
      </c>
      <c r="F5395" s="48">
        <v>46.8125</v>
      </c>
      <c r="G5395" s="49">
        <v>531300</v>
      </c>
      <c r="H5395" s="48">
        <v>31.588353999999999</v>
      </c>
      <c r="I5395" s="52">
        <f t="shared" si="608"/>
        <v>0.67478459813084113</v>
      </c>
      <c r="J5395" s="52">
        <f t="shared" ca="1" si="609"/>
        <v>1</v>
      </c>
      <c r="K5395" s="48">
        <f t="shared" si="604"/>
        <v>31.48</v>
      </c>
      <c r="L5395" s="48">
        <f t="shared" si="605"/>
        <v>31.59</v>
      </c>
      <c r="M5395" s="48">
        <f t="shared" si="606"/>
        <v>31.42</v>
      </c>
      <c r="N5395" s="48">
        <f t="shared" si="607"/>
        <v>31.59</v>
      </c>
      <c r="O5395" s="49">
        <f t="shared" ca="1" si="610"/>
        <v>531300</v>
      </c>
    </row>
    <row r="5396" spans="1:15" x14ac:dyDescent="0.25">
      <c r="A5396">
        <v>5381</v>
      </c>
      <c r="B5396" s="93">
        <v>34389</v>
      </c>
      <c r="C5396" s="48">
        <v>47.0625</v>
      </c>
      <c r="D5396" s="48">
        <v>47.0625</v>
      </c>
      <c r="E5396" s="48">
        <v>46.5625</v>
      </c>
      <c r="F5396" s="48">
        <v>46.593699999999998</v>
      </c>
      <c r="G5396" s="49">
        <v>770800</v>
      </c>
      <c r="H5396" s="48">
        <v>31.440712000000001</v>
      </c>
      <c r="I5396" s="52">
        <f t="shared" si="608"/>
        <v>0.67478461680441781</v>
      </c>
      <c r="J5396" s="52">
        <f t="shared" ca="1" si="609"/>
        <v>1</v>
      </c>
      <c r="K5396" s="48">
        <f t="shared" si="604"/>
        <v>31.76</v>
      </c>
      <c r="L5396" s="48">
        <f t="shared" si="605"/>
        <v>31.76</v>
      </c>
      <c r="M5396" s="48">
        <f t="shared" si="606"/>
        <v>31.42</v>
      </c>
      <c r="N5396" s="48">
        <f t="shared" si="607"/>
        <v>31.44</v>
      </c>
      <c r="O5396" s="49">
        <f t="shared" ca="1" si="610"/>
        <v>770800</v>
      </c>
    </row>
    <row r="5397" spans="1:15" x14ac:dyDescent="0.25">
      <c r="A5397">
        <v>5382</v>
      </c>
      <c r="B5397" s="93">
        <v>34388</v>
      </c>
      <c r="C5397" s="48">
        <v>47.406199999999998</v>
      </c>
      <c r="D5397" s="48">
        <v>47.4375</v>
      </c>
      <c r="E5397" s="48">
        <v>47.0625</v>
      </c>
      <c r="F5397" s="48">
        <v>47.218699999999998</v>
      </c>
      <c r="G5397" s="49">
        <v>391700</v>
      </c>
      <c r="H5397" s="48">
        <v>31.862452000000001</v>
      </c>
      <c r="I5397" s="52">
        <f t="shared" si="608"/>
        <v>0.67478460864022094</v>
      </c>
      <c r="J5397" s="52">
        <f t="shared" ca="1" si="609"/>
        <v>1</v>
      </c>
      <c r="K5397" s="48">
        <f t="shared" si="604"/>
        <v>31.99</v>
      </c>
      <c r="L5397" s="48">
        <f t="shared" si="605"/>
        <v>32.01</v>
      </c>
      <c r="M5397" s="48">
        <f t="shared" si="606"/>
        <v>31.76</v>
      </c>
      <c r="N5397" s="48">
        <f t="shared" si="607"/>
        <v>31.86</v>
      </c>
      <c r="O5397" s="49">
        <f t="shared" ca="1" si="610"/>
        <v>391700</v>
      </c>
    </row>
    <row r="5398" spans="1:15" x14ac:dyDescent="0.25">
      <c r="A5398">
        <v>5383</v>
      </c>
      <c r="B5398" s="93">
        <v>34387</v>
      </c>
      <c r="C5398" s="48">
        <v>47</v>
      </c>
      <c r="D5398" s="48">
        <v>47.343699999999998</v>
      </c>
      <c r="E5398" s="48">
        <v>47</v>
      </c>
      <c r="F5398" s="48">
        <v>47.343699999999998</v>
      </c>
      <c r="G5398" s="49">
        <v>154500</v>
      </c>
      <c r="H5398" s="48">
        <v>31.9468</v>
      </c>
      <c r="I5398" s="52">
        <f t="shared" si="608"/>
        <v>0.67478460703324838</v>
      </c>
      <c r="J5398" s="52">
        <f t="shared" ca="1" si="609"/>
        <v>1</v>
      </c>
      <c r="K5398" s="48">
        <f t="shared" si="604"/>
        <v>31.71</v>
      </c>
      <c r="L5398" s="48">
        <f t="shared" si="605"/>
        <v>31.95</v>
      </c>
      <c r="M5398" s="48">
        <f t="shared" si="606"/>
        <v>31.71</v>
      </c>
      <c r="N5398" s="48">
        <f t="shared" si="607"/>
        <v>31.95</v>
      </c>
      <c r="O5398" s="49">
        <f t="shared" ca="1" si="610"/>
        <v>154500</v>
      </c>
    </row>
    <row r="5399" spans="1:15" x14ac:dyDescent="0.25">
      <c r="A5399">
        <v>5384</v>
      </c>
      <c r="B5399" s="93">
        <v>34383</v>
      </c>
      <c r="C5399" s="48">
        <v>47.1875</v>
      </c>
      <c r="D5399" s="48">
        <v>47.218699999999998</v>
      </c>
      <c r="E5399" s="48">
        <v>46.75</v>
      </c>
      <c r="F5399" s="48">
        <v>46.875</v>
      </c>
      <c r="G5399" s="49">
        <v>313300</v>
      </c>
      <c r="H5399" s="48">
        <v>31.630528000000002</v>
      </c>
      <c r="I5399" s="52">
        <f t="shared" si="608"/>
        <v>0.6747845973333334</v>
      </c>
      <c r="J5399" s="52">
        <f t="shared" ca="1" si="609"/>
        <v>1</v>
      </c>
      <c r="K5399" s="48">
        <f t="shared" si="604"/>
        <v>31.84</v>
      </c>
      <c r="L5399" s="48">
        <f t="shared" si="605"/>
        <v>31.86</v>
      </c>
      <c r="M5399" s="48">
        <f t="shared" si="606"/>
        <v>31.55</v>
      </c>
      <c r="N5399" s="48">
        <f t="shared" si="607"/>
        <v>31.63</v>
      </c>
      <c r="O5399" s="49">
        <f t="shared" ca="1" si="610"/>
        <v>313300</v>
      </c>
    </row>
    <row r="5400" spans="1:15" x14ac:dyDescent="0.25">
      <c r="A5400">
        <v>5385</v>
      </c>
      <c r="B5400" s="93">
        <v>34382</v>
      </c>
      <c r="C5400" s="48">
        <v>47.656199999999998</v>
      </c>
      <c r="D5400" s="48">
        <v>47.6875</v>
      </c>
      <c r="E5400" s="48">
        <v>47.031199999999998</v>
      </c>
      <c r="F5400" s="48">
        <v>47.156199999999998</v>
      </c>
      <c r="G5400" s="49">
        <v>342400</v>
      </c>
      <c r="H5400" s="48">
        <v>31.820277999999998</v>
      </c>
      <c r="I5400" s="52">
        <f t="shared" si="608"/>
        <v>0.674784609446902</v>
      </c>
      <c r="J5400" s="52">
        <f t="shared" ca="1" si="609"/>
        <v>1</v>
      </c>
      <c r="K5400" s="48">
        <f t="shared" si="604"/>
        <v>32.159999999999997</v>
      </c>
      <c r="L5400" s="48">
        <f t="shared" si="605"/>
        <v>32.18</v>
      </c>
      <c r="M5400" s="48">
        <f t="shared" si="606"/>
        <v>31.74</v>
      </c>
      <c r="N5400" s="48">
        <f t="shared" si="607"/>
        <v>31.82</v>
      </c>
      <c r="O5400" s="49">
        <f t="shared" ca="1" si="610"/>
        <v>342400</v>
      </c>
    </row>
    <row r="5401" spans="1:15" x14ac:dyDescent="0.25">
      <c r="A5401">
        <v>5386</v>
      </c>
      <c r="B5401" s="93">
        <v>34381</v>
      </c>
      <c r="C5401" s="48">
        <v>47.531199999999998</v>
      </c>
      <c r="D5401" s="48">
        <v>47.531199999999998</v>
      </c>
      <c r="E5401" s="48">
        <v>47.343699999999998</v>
      </c>
      <c r="F5401" s="48">
        <v>47.4375</v>
      </c>
      <c r="G5401" s="49">
        <v>287600</v>
      </c>
      <c r="H5401" s="48">
        <v>32.010094000000002</v>
      </c>
      <c r="I5401" s="52">
        <f t="shared" si="608"/>
        <v>0.67478459025032944</v>
      </c>
      <c r="J5401" s="52">
        <f t="shared" ca="1" si="609"/>
        <v>1</v>
      </c>
      <c r="K5401" s="48">
        <f t="shared" si="604"/>
        <v>32.07</v>
      </c>
      <c r="L5401" s="48">
        <f t="shared" si="605"/>
        <v>32.07</v>
      </c>
      <c r="M5401" s="48">
        <f t="shared" si="606"/>
        <v>31.95</v>
      </c>
      <c r="N5401" s="48">
        <f t="shared" si="607"/>
        <v>32.01</v>
      </c>
      <c r="O5401" s="49">
        <f t="shared" ca="1" si="610"/>
        <v>287600</v>
      </c>
    </row>
    <row r="5402" spans="1:15" x14ac:dyDescent="0.25">
      <c r="A5402">
        <v>5387</v>
      </c>
      <c r="B5402" s="93">
        <v>34380</v>
      </c>
      <c r="C5402" s="48">
        <v>47.3125</v>
      </c>
      <c r="D5402" s="48">
        <v>47.5</v>
      </c>
      <c r="E5402" s="48">
        <v>47.25</v>
      </c>
      <c r="F5402" s="48">
        <v>47.468699999999998</v>
      </c>
      <c r="G5402" s="49">
        <v>374700</v>
      </c>
      <c r="H5402" s="48">
        <v>32.031148000000002</v>
      </c>
      <c r="I5402" s="52">
        <f t="shared" si="608"/>
        <v>0.67478460543473917</v>
      </c>
      <c r="J5402" s="52">
        <f t="shared" ca="1" si="609"/>
        <v>1</v>
      </c>
      <c r="K5402" s="48">
        <f t="shared" si="604"/>
        <v>31.93</v>
      </c>
      <c r="L5402" s="48">
        <f t="shared" si="605"/>
        <v>32.049999999999997</v>
      </c>
      <c r="M5402" s="48">
        <f t="shared" si="606"/>
        <v>31.88</v>
      </c>
      <c r="N5402" s="48">
        <f t="shared" si="607"/>
        <v>32.03</v>
      </c>
      <c r="O5402" s="49">
        <f t="shared" ca="1" si="610"/>
        <v>374700</v>
      </c>
    </row>
    <row r="5403" spans="1:15" x14ac:dyDescent="0.25">
      <c r="A5403">
        <v>5388</v>
      </c>
      <c r="B5403" s="93">
        <v>34379</v>
      </c>
      <c r="C5403" s="48">
        <v>47.0625</v>
      </c>
      <c r="D5403" s="48">
        <v>47.375</v>
      </c>
      <c r="E5403" s="48">
        <v>47</v>
      </c>
      <c r="F5403" s="48">
        <v>47.218699999999998</v>
      </c>
      <c r="G5403" s="49">
        <v>2742100</v>
      </c>
      <c r="H5403" s="48">
        <v>31.862452000000001</v>
      </c>
      <c r="I5403" s="52">
        <f t="shared" si="608"/>
        <v>0.67478460864022094</v>
      </c>
      <c r="J5403" s="52">
        <f t="shared" ca="1" si="609"/>
        <v>1</v>
      </c>
      <c r="K5403" s="48">
        <f t="shared" si="604"/>
        <v>31.76</v>
      </c>
      <c r="L5403" s="48">
        <f t="shared" si="605"/>
        <v>31.97</v>
      </c>
      <c r="M5403" s="48">
        <f t="shared" si="606"/>
        <v>31.71</v>
      </c>
      <c r="N5403" s="48">
        <f t="shared" si="607"/>
        <v>31.86</v>
      </c>
      <c r="O5403" s="49">
        <f t="shared" ca="1" si="610"/>
        <v>2742100</v>
      </c>
    </row>
    <row r="5404" spans="1:15" x14ac:dyDescent="0.25">
      <c r="A5404">
        <v>5389</v>
      </c>
      <c r="B5404" s="93">
        <v>34376</v>
      </c>
      <c r="C5404" s="48">
        <v>47.031199999999998</v>
      </c>
      <c r="D5404" s="48">
        <v>47.281199999999998</v>
      </c>
      <c r="E5404" s="48">
        <v>46.8125</v>
      </c>
      <c r="F5404" s="48">
        <v>47.156199999999998</v>
      </c>
      <c r="G5404" s="49">
        <v>519400</v>
      </c>
      <c r="H5404" s="48">
        <v>31.820277999999998</v>
      </c>
      <c r="I5404" s="52">
        <f t="shared" si="608"/>
        <v>0.674784609446902</v>
      </c>
      <c r="J5404" s="52">
        <f t="shared" ca="1" si="609"/>
        <v>1</v>
      </c>
      <c r="K5404" s="48">
        <f t="shared" si="604"/>
        <v>31.74</v>
      </c>
      <c r="L5404" s="48">
        <f t="shared" si="605"/>
        <v>31.9</v>
      </c>
      <c r="M5404" s="48">
        <f t="shared" si="606"/>
        <v>31.59</v>
      </c>
      <c r="N5404" s="48">
        <f t="shared" si="607"/>
        <v>31.82</v>
      </c>
      <c r="O5404" s="49">
        <f t="shared" ca="1" si="610"/>
        <v>519400</v>
      </c>
    </row>
    <row r="5405" spans="1:15" x14ac:dyDescent="0.25">
      <c r="A5405">
        <v>5390</v>
      </c>
      <c r="B5405" s="93">
        <v>34375</v>
      </c>
      <c r="C5405" s="48">
        <v>47.375</v>
      </c>
      <c r="D5405" s="48">
        <v>47.406199999999998</v>
      </c>
      <c r="E5405" s="48">
        <v>47</v>
      </c>
      <c r="F5405" s="48">
        <v>47</v>
      </c>
      <c r="G5405" s="49">
        <v>883900</v>
      </c>
      <c r="H5405" s="48">
        <v>31.714876</v>
      </c>
      <c r="I5405" s="52">
        <f t="shared" si="608"/>
        <v>0.67478459574468086</v>
      </c>
      <c r="J5405" s="52">
        <f t="shared" ca="1" si="609"/>
        <v>1</v>
      </c>
      <c r="K5405" s="48">
        <f t="shared" si="604"/>
        <v>31.97</v>
      </c>
      <c r="L5405" s="48">
        <f t="shared" si="605"/>
        <v>31.99</v>
      </c>
      <c r="M5405" s="48">
        <f t="shared" si="606"/>
        <v>31.71</v>
      </c>
      <c r="N5405" s="48">
        <f t="shared" si="607"/>
        <v>31.71</v>
      </c>
      <c r="O5405" s="49">
        <f t="shared" ca="1" si="610"/>
        <v>883900</v>
      </c>
    </row>
    <row r="5406" spans="1:15" x14ac:dyDescent="0.25">
      <c r="A5406">
        <v>5391</v>
      </c>
      <c r="B5406" s="93">
        <v>34374</v>
      </c>
      <c r="C5406" s="48">
        <v>47.25</v>
      </c>
      <c r="D5406" s="48">
        <v>47.4375</v>
      </c>
      <c r="E5406" s="48">
        <v>47.1875</v>
      </c>
      <c r="F5406" s="48">
        <v>47.406199999999998</v>
      </c>
      <c r="G5406" s="49">
        <v>144600</v>
      </c>
      <c r="H5406" s="48">
        <v>31.988973999999999</v>
      </c>
      <c r="I5406" s="52">
        <f t="shared" si="608"/>
        <v>0.67478460623294001</v>
      </c>
      <c r="J5406" s="52">
        <f t="shared" ca="1" si="609"/>
        <v>1</v>
      </c>
      <c r="K5406" s="48">
        <f t="shared" si="604"/>
        <v>31.88</v>
      </c>
      <c r="L5406" s="48">
        <f t="shared" si="605"/>
        <v>32.01</v>
      </c>
      <c r="M5406" s="48">
        <f t="shared" si="606"/>
        <v>31.84</v>
      </c>
      <c r="N5406" s="48">
        <f t="shared" si="607"/>
        <v>31.99</v>
      </c>
      <c r="O5406" s="49">
        <f t="shared" ca="1" si="610"/>
        <v>144600</v>
      </c>
    </row>
    <row r="5407" spans="1:15" x14ac:dyDescent="0.25">
      <c r="A5407">
        <v>5392</v>
      </c>
      <c r="B5407" s="93">
        <v>34373</v>
      </c>
      <c r="C5407" s="48">
        <v>47.281199999999998</v>
      </c>
      <c r="D5407" s="48">
        <v>47.281199999999998</v>
      </c>
      <c r="E5407" s="48">
        <v>47.031199999999998</v>
      </c>
      <c r="F5407" s="48">
        <v>47.218699999999998</v>
      </c>
      <c r="G5407" s="49">
        <v>188200</v>
      </c>
      <c r="H5407" s="48">
        <v>31.862452000000001</v>
      </c>
      <c r="I5407" s="52">
        <f t="shared" si="608"/>
        <v>0.67478460864022094</v>
      </c>
      <c r="J5407" s="52">
        <f t="shared" ca="1" si="609"/>
        <v>1</v>
      </c>
      <c r="K5407" s="48">
        <f t="shared" si="604"/>
        <v>31.9</v>
      </c>
      <c r="L5407" s="48">
        <f t="shared" si="605"/>
        <v>31.9</v>
      </c>
      <c r="M5407" s="48">
        <f t="shared" si="606"/>
        <v>31.74</v>
      </c>
      <c r="N5407" s="48">
        <f t="shared" si="607"/>
        <v>31.86</v>
      </c>
      <c r="O5407" s="49">
        <f t="shared" ca="1" si="610"/>
        <v>188200</v>
      </c>
    </row>
    <row r="5408" spans="1:15" x14ac:dyDescent="0.25">
      <c r="A5408">
        <v>5393</v>
      </c>
      <c r="B5408" s="93">
        <v>34372</v>
      </c>
      <c r="C5408" s="48">
        <v>46.843699999999998</v>
      </c>
      <c r="D5408" s="48">
        <v>47.3125</v>
      </c>
      <c r="E5408" s="48">
        <v>46.843699999999998</v>
      </c>
      <c r="F5408" s="48">
        <v>47.1875</v>
      </c>
      <c r="G5408" s="49">
        <v>516400</v>
      </c>
      <c r="H5408" s="48">
        <v>31.841398000000002</v>
      </c>
      <c r="I5408" s="52">
        <f t="shared" si="608"/>
        <v>0.67478459337748353</v>
      </c>
      <c r="J5408" s="52">
        <f t="shared" ca="1" si="609"/>
        <v>1</v>
      </c>
      <c r="K5408" s="48">
        <f t="shared" si="604"/>
        <v>31.61</v>
      </c>
      <c r="L5408" s="48">
        <f t="shared" si="605"/>
        <v>31.93</v>
      </c>
      <c r="M5408" s="48">
        <f t="shared" si="606"/>
        <v>31.61</v>
      </c>
      <c r="N5408" s="48">
        <f t="shared" si="607"/>
        <v>31.84</v>
      </c>
      <c r="O5408" s="49">
        <f t="shared" ca="1" si="610"/>
        <v>516400</v>
      </c>
    </row>
    <row r="5409" spans="1:15" x14ac:dyDescent="0.25">
      <c r="A5409">
        <v>5394</v>
      </c>
      <c r="B5409" s="93">
        <v>34369</v>
      </c>
      <c r="C5409" s="48">
        <v>48.0625</v>
      </c>
      <c r="D5409" s="48">
        <v>48.125</v>
      </c>
      <c r="E5409" s="48">
        <v>46.968699999999998</v>
      </c>
      <c r="F5409" s="48">
        <v>46.968699999999998</v>
      </c>
      <c r="G5409" s="49">
        <v>1403200</v>
      </c>
      <c r="H5409" s="48">
        <v>31.693756</v>
      </c>
      <c r="I5409" s="52">
        <f t="shared" si="608"/>
        <v>0.67478461187982641</v>
      </c>
      <c r="J5409" s="52">
        <f t="shared" ca="1" si="609"/>
        <v>1</v>
      </c>
      <c r="K5409" s="48">
        <f t="shared" si="604"/>
        <v>32.43</v>
      </c>
      <c r="L5409" s="48">
        <f t="shared" si="605"/>
        <v>32.47</v>
      </c>
      <c r="M5409" s="48">
        <f t="shared" si="606"/>
        <v>31.69</v>
      </c>
      <c r="N5409" s="48">
        <f t="shared" si="607"/>
        <v>31.69</v>
      </c>
      <c r="O5409" s="49">
        <f t="shared" ca="1" si="610"/>
        <v>1403200</v>
      </c>
    </row>
    <row r="5410" spans="1:15" x14ac:dyDescent="0.25">
      <c r="A5410">
        <v>5395</v>
      </c>
      <c r="B5410" s="93">
        <v>34368</v>
      </c>
      <c r="C5410" s="48">
        <v>48.1875</v>
      </c>
      <c r="D5410" s="48">
        <v>48.1875</v>
      </c>
      <c r="E5410" s="48">
        <v>47.906199999999998</v>
      </c>
      <c r="F5410" s="48">
        <v>48.0625</v>
      </c>
      <c r="G5410" s="49">
        <v>466100</v>
      </c>
      <c r="H5410" s="48">
        <v>32.431835</v>
      </c>
      <c r="I5410" s="52">
        <f t="shared" si="608"/>
        <v>0.67478460338101431</v>
      </c>
      <c r="J5410" s="52">
        <f t="shared" ca="1" si="609"/>
        <v>1</v>
      </c>
      <c r="K5410" s="48">
        <f t="shared" si="604"/>
        <v>32.520000000000003</v>
      </c>
      <c r="L5410" s="48">
        <f t="shared" si="605"/>
        <v>32.520000000000003</v>
      </c>
      <c r="M5410" s="48">
        <f t="shared" si="606"/>
        <v>32.33</v>
      </c>
      <c r="N5410" s="48">
        <f t="shared" si="607"/>
        <v>32.43</v>
      </c>
      <c r="O5410" s="49">
        <f t="shared" ca="1" si="610"/>
        <v>466100</v>
      </c>
    </row>
    <row r="5411" spans="1:15" x14ac:dyDescent="0.25">
      <c r="A5411">
        <v>5396</v>
      </c>
      <c r="B5411" s="93">
        <v>34367</v>
      </c>
      <c r="C5411" s="48">
        <v>48.125</v>
      </c>
      <c r="D5411" s="48">
        <v>48.281199999999998</v>
      </c>
      <c r="E5411" s="48">
        <v>48.093699999999998</v>
      </c>
      <c r="F5411" s="48">
        <v>48.281199999999998</v>
      </c>
      <c r="G5411" s="49">
        <v>307600</v>
      </c>
      <c r="H5411" s="48">
        <v>32.579411</v>
      </c>
      <c r="I5411" s="52">
        <f t="shared" si="608"/>
        <v>0.6747846159581784</v>
      </c>
      <c r="J5411" s="52">
        <f t="shared" ca="1" si="609"/>
        <v>1</v>
      </c>
      <c r="K5411" s="48">
        <f t="shared" si="604"/>
        <v>32.47</v>
      </c>
      <c r="L5411" s="48">
        <f t="shared" si="605"/>
        <v>32.58</v>
      </c>
      <c r="M5411" s="48">
        <f t="shared" si="606"/>
        <v>32.450000000000003</v>
      </c>
      <c r="N5411" s="48">
        <f t="shared" si="607"/>
        <v>32.58</v>
      </c>
      <c r="O5411" s="49">
        <f t="shared" ca="1" si="610"/>
        <v>307600</v>
      </c>
    </row>
    <row r="5412" spans="1:15" x14ac:dyDescent="0.25">
      <c r="A5412">
        <v>5397</v>
      </c>
      <c r="B5412" s="93">
        <v>34366</v>
      </c>
      <c r="C5412" s="48">
        <v>48.156199999999998</v>
      </c>
      <c r="D5412" s="48">
        <v>48.156199999999998</v>
      </c>
      <c r="E5412" s="48">
        <v>47.906199999999998</v>
      </c>
      <c r="F5412" s="48">
        <v>47.968699999999998</v>
      </c>
      <c r="G5412" s="49">
        <v>303600</v>
      </c>
      <c r="H5412" s="48">
        <v>32.368540000000003</v>
      </c>
      <c r="I5412" s="52">
        <f t="shared" si="608"/>
        <v>0.67478459912401223</v>
      </c>
      <c r="J5412" s="52">
        <f t="shared" ca="1" si="609"/>
        <v>1</v>
      </c>
      <c r="K5412" s="48">
        <f t="shared" si="604"/>
        <v>32.5</v>
      </c>
      <c r="L5412" s="48">
        <f t="shared" si="605"/>
        <v>32.5</v>
      </c>
      <c r="M5412" s="48">
        <f t="shared" si="606"/>
        <v>32.33</v>
      </c>
      <c r="N5412" s="48">
        <f t="shared" si="607"/>
        <v>32.369999999999997</v>
      </c>
      <c r="O5412" s="49">
        <f t="shared" ca="1" si="610"/>
        <v>303600</v>
      </c>
    </row>
    <row r="5413" spans="1:15" x14ac:dyDescent="0.25">
      <c r="A5413">
        <v>5398</v>
      </c>
      <c r="B5413" s="93">
        <v>34365</v>
      </c>
      <c r="C5413" s="48">
        <v>48.0625</v>
      </c>
      <c r="D5413" s="48">
        <v>48.3125</v>
      </c>
      <c r="E5413" s="48">
        <v>48</v>
      </c>
      <c r="F5413" s="48">
        <v>48.218699999999998</v>
      </c>
      <c r="G5413" s="49">
        <v>313800</v>
      </c>
      <c r="H5413" s="48">
        <v>32.537236999999998</v>
      </c>
      <c r="I5413" s="52">
        <f t="shared" si="608"/>
        <v>0.67478461675656953</v>
      </c>
      <c r="J5413" s="52">
        <f t="shared" ca="1" si="609"/>
        <v>1</v>
      </c>
      <c r="K5413" s="48">
        <f t="shared" si="604"/>
        <v>32.43</v>
      </c>
      <c r="L5413" s="48">
        <f t="shared" si="605"/>
        <v>32.6</v>
      </c>
      <c r="M5413" s="48">
        <f t="shared" si="606"/>
        <v>32.39</v>
      </c>
      <c r="N5413" s="48">
        <f t="shared" si="607"/>
        <v>32.54</v>
      </c>
      <c r="O5413" s="49">
        <f t="shared" ca="1" si="610"/>
        <v>313800</v>
      </c>
    </row>
    <row r="5414" spans="1:15" x14ac:dyDescent="0.25">
      <c r="A5414">
        <v>5399</v>
      </c>
      <c r="B5414" s="93">
        <v>34362</v>
      </c>
      <c r="C5414" s="48">
        <v>47.9375</v>
      </c>
      <c r="D5414" s="48">
        <v>48.031199999999998</v>
      </c>
      <c r="E5414" s="48">
        <v>47.875</v>
      </c>
      <c r="F5414" s="48">
        <v>47.875</v>
      </c>
      <c r="G5414" s="49">
        <v>356500</v>
      </c>
      <c r="H5414" s="48">
        <v>32.305312999999998</v>
      </c>
      <c r="I5414" s="52">
        <f t="shared" si="608"/>
        <v>0.67478460574412524</v>
      </c>
      <c r="J5414" s="52">
        <f t="shared" ca="1" si="609"/>
        <v>1</v>
      </c>
      <c r="K5414" s="48">
        <f t="shared" si="604"/>
        <v>32.35</v>
      </c>
      <c r="L5414" s="48">
        <f t="shared" si="605"/>
        <v>32.409999999999997</v>
      </c>
      <c r="M5414" s="48">
        <f t="shared" si="606"/>
        <v>32.31</v>
      </c>
      <c r="N5414" s="48">
        <f t="shared" si="607"/>
        <v>32.31</v>
      </c>
      <c r="O5414" s="49">
        <f t="shared" ca="1" si="610"/>
        <v>356500</v>
      </c>
    </row>
    <row r="5415" spans="1:15" x14ac:dyDescent="0.25">
      <c r="A5415">
        <v>5400</v>
      </c>
      <c r="B5415" s="93">
        <v>34361</v>
      </c>
      <c r="C5415" s="48">
        <v>47.406199999999998</v>
      </c>
      <c r="D5415" s="48">
        <v>47.8125</v>
      </c>
      <c r="E5415" s="48">
        <v>47.343699999999998</v>
      </c>
      <c r="F5415" s="48">
        <v>47.75</v>
      </c>
      <c r="G5415" s="49">
        <v>344500</v>
      </c>
      <c r="H5415" s="48">
        <v>32.220965</v>
      </c>
      <c r="I5415" s="52">
        <f t="shared" si="608"/>
        <v>0.67478460732984291</v>
      </c>
      <c r="J5415" s="52">
        <f t="shared" ca="1" si="609"/>
        <v>1</v>
      </c>
      <c r="K5415" s="48">
        <f t="shared" si="604"/>
        <v>31.99</v>
      </c>
      <c r="L5415" s="48">
        <f t="shared" si="605"/>
        <v>32.26</v>
      </c>
      <c r="M5415" s="48">
        <f t="shared" si="606"/>
        <v>31.95</v>
      </c>
      <c r="N5415" s="48">
        <f t="shared" si="607"/>
        <v>32.22</v>
      </c>
      <c r="O5415" s="49">
        <f t="shared" ca="1" si="610"/>
        <v>344500</v>
      </c>
    </row>
    <row r="5416" spans="1:15" x14ac:dyDescent="0.25">
      <c r="A5416">
        <v>5401</v>
      </c>
      <c r="B5416" s="93">
        <v>34360</v>
      </c>
      <c r="C5416" s="48">
        <v>47.1875</v>
      </c>
      <c r="D5416" s="48">
        <v>47.343699999999998</v>
      </c>
      <c r="E5416" s="48">
        <v>47.125</v>
      </c>
      <c r="F5416" s="48">
        <v>47.3125</v>
      </c>
      <c r="G5416" s="49">
        <v>145100</v>
      </c>
      <c r="H5416" s="48">
        <v>31.925746</v>
      </c>
      <c r="I5416" s="52">
        <f t="shared" si="608"/>
        <v>0.67478459180977546</v>
      </c>
      <c r="J5416" s="52">
        <f t="shared" ca="1" si="609"/>
        <v>1</v>
      </c>
      <c r="K5416" s="48">
        <f t="shared" si="604"/>
        <v>31.84</v>
      </c>
      <c r="L5416" s="48">
        <f t="shared" si="605"/>
        <v>31.95</v>
      </c>
      <c r="M5416" s="48">
        <f t="shared" si="606"/>
        <v>31.8</v>
      </c>
      <c r="N5416" s="48">
        <f t="shared" si="607"/>
        <v>31.93</v>
      </c>
      <c r="O5416" s="49">
        <f t="shared" ca="1" si="610"/>
        <v>145100</v>
      </c>
    </row>
    <row r="5417" spans="1:15" x14ac:dyDescent="0.25">
      <c r="A5417">
        <v>5402</v>
      </c>
      <c r="B5417" s="93">
        <v>34359</v>
      </c>
      <c r="C5417" s="48">
        <v>47.218699999999998</v>
      </c>
      <c r="D5417" s="48">
        <v>47.25</v>
      </c>
      <c r="E5417" s="48">
        <v>47.093699999999998</v>
      </c>
      <c r="F5417" s="48">
        <v>47.1875</v>
      </c>
      <c r="G5417" s="49">
        <v>310400</v>
      </c>
      <c r="H5417" s="48">
        <v>31.841398000000002</v>
      </c>
      <c r="I5417" s="52">
        <f t="shared" si="608"/>
        <v>0.67478459337748353</v>
      </c>
      <c r="J5417" s="52">
        <f t="shared" ca="1" si="609"/>
        <v>1</v>
      </c>
      <c r="K5417" s="48">
        <f t="shared" si="604"/>
        <v>31.86</v>
      </c>
      <c r="L5417" s="48">
        <f t="shared" si="605"/>
        <v>31.88</v>
      </c>
      <c r="M5417" s="48">
        <f t="shared" si="606"/>
        <v>31.78</v>
      </c>
      <c r="N5417" s="48">
        <f t="shared" si="607"/>
        <v>31.84</v>
      </c>
      <c r="O5417" s="49">
        <f t="shared" ca="1" si="610"/>
        <v>310400</v>
      </c>
    </row>
    <row r="5418" spans="1:15" x14ac:dyDescent="0.25">
      <c r="A5418">
        <v>5403</v>
      </c>
      <c r="B5418" s="93">
        <v>34358</v>
      </c>
      <c r="C5418" s="48">
        <v>47.343699999999998</v>
      </c>
      <c r="D5418" s="48">
        <v>47.5625</v>
      </c>
      <c r="E5418" s="48">
        <v>47.1875</v>
      </c>
      <c r="F5418" s="48">
        <v>47.1875</v>
      </c>
      <c r="G5418" s="49">
        <v>373800</v>
      </c>
      <c r="H5418" s="48">
        <v>31.841398000000002</v>
      </c>
      <c r="I5418" s="52">
        <f t="shared" si="608"/>
        <v>0.67478459337748353</v>
      </c>
      <c r="J5418" s="52">
        <f t="shared" ca="1" si="609"/>
        <v>1</v>
      </c>
      <c r="K5418" s="48">
        <f t="shared" si="604"/>
        <v>31.95</v>
      </c>
      <c r="L5418" s="48">
        <f t="shared" si="605"/>
        <v>32.090000000000003</v>
      </c>
      <c r="M5418" s="48">
        <f t="shared" si="606"/>
        <v>31.84</v>
      </c>
      <c r="N5418" s="48">
        <f t="shared" si="607"/>
        <v>31.84</v>
      </c>
      <c r="O5418" s="49">
        <f t="shared" ca="1" si="610"/>
        <v>373800</v>
      </c>
    </row>
    <row r="5419" spans="1:15" x14ac:dyDescent="0.25">
      <c r="A5419">
        <v>5404</v>
      </c>
      <c r="B5419" s="93">
        <v>34355</v>
      </c>
      <c r="C5419" s="48">
        <v>47.531199999999998</v>
      </c>
      <c r="D5419" s="48">
        <v>47.531199999999998</v>
      </c>
      <c r="E5419" s="48">
        <v>47.343699999999998</v>
      </c>
      <c r="F5419" s="48">
        <v>47.375</v>
      </c>
      <c r="G5419" s="49">
        <v>85600</v>
      </c>
      <c r="H5419" s="48">
        <v>31.967919999999999</v>
      </c>
      <c r="I5419" s="52">
        <f t="shared" si="608"/>
        <v>0.67478459102902377</v>
      </c>
      <c r="J5419" s="52">
        <f t="shared" ca="1" si="609"/>
        <v>1</v>
      </c>
      <c r="K5419" s="48">
        <f t="shared" si="604"/>
        <v>32.07</v>
      </c>
      <c r="L5419" s="48">
        <f t="shared" si="605"/>
        <v>32.07</v>
      </c>
      <c r="M5419" s="48">
        <f t="shared" si="606"/>
        <v>31.95</v>
      </c>
      <c r="N5419" s="48">
        <f t="shared" si="607"/>
        <v>31.97</v>
      </c>
      <c r="O5419" s="49">
        <f t="shared" ca="1" si="610"/>
        <v>85600</v>
      </c>
    </row>
    <row r="5420" spans="1:15" x14ac:dyDescent="0.25">
      <c r="A5420">
        <v>5405</v>
      </c>
      <c r="B5420" s="93">
        <v>34354</v>
      </c>
      <c r="C5420" s="48">
        <v>47.406199999999998</v>
      </c>
      <c r="D5420" s="48">
        <v>47.5</v>
      </c>
      <c r="E5420" s="48">
        <v>47.375</v>
      </c>
      <c r="F5420" s="48">
        <v>47.468699999999998</v>
      </c>
      <c r="G5420" s="49">
        <v>281100</v>
      </c>
      <c r="H5420" s="48">
        <v>32.031148000000002</v>
      </c>
      <c r="I5420" s="52">
        <f t="shared" si="608"/>
        <v>0.67478460543473917</v>
      </c>
      <c r="J5420" s="52">
        <f t="shared" ca="1" si="609"/>
        <v>1</v>
      </c>
      <c r="K5420" s="48">
        <f t="shared" si="604"/>
        <v>31.99</v>
      </c>
      <c r="L5420" s="48">
        <f t="shared" si="605"/>
        <v>32.049999999999997</v>
      </c>
      <c r="M5420" s="48">
        <f t="shared" si="606"/>
        <v>31.97</v>
      </c>
      <c r="N5420" s="48">
        <f t="shared" si="607"/>
        <v>32.03</v>
      </c>
      <c r="O5420" s="49">
        <f t="shared" ca="1" si="610"/>
        <v>281100</v>
      </c>
    </row>
    <row r="5421" spans="1:15" x14ac:dyDescent="0.25">
      <c r="A5421">
        <v>5406</v>
      </c>
      <c r="B5421" s="93">
        <v>34353</v>
      </c>
      <c r="C5421" s="48">
        <v>47.406199999999998</v>
      </c>
      <c r="D5421" s="48">
        <v>47.468699999999998</v>
      </c>
      <c r="E5421" s="48">
        <v>47.25</v>
      </c>
      <c r="F5421" s="48">
        <v>47.343699999999998</v>
      </c>
      <c r="G5421" s="49">
        <v>200800</v>
      </c>
      <c r="H5421" s="48">
        <v>31.9468</v>
      </c>
      <c r="I5421" s="52">
        <f t="shared" si="608"/>
        <v>0.67478460703324838</v>
      </c>
      <c r="J5421" s="52">
        <f t="shared" ca="1" si="609"/>
        <v>1</v>
      </c>
      <c r="K5421" s="48">
        <f t="shared" si="604"/>
        <v>31.99</v>
      </c>
      <c r="L5421" s="48">
        <f t="shared" si="605"/>
        <v>32.03</v>
      </c>
      <c r="M5421" s="48">
        <f t="shared" si="606"/>
        <v>31.88</v>
      </c>
      <c r="N5421" s="48">
        <f t="shared" si="607"/>
        <v>31.95</v>
      </c>
      <c r="O5421" s="49">
        <f t="shared" ca="1" si="610"/>
        <v>200800</v>
      </c>
    </row>
    <row r="5422" spans="1:15" x14ac:dyDescent="0.25">
      <c r="A5422">
        <v>5407</v>
      </c>
      <c r="B5422" s="93">
        <v>34352</v>
      </c>
      <c r="C5422" s="48">
        <v>47.468699999999998</v>
      </c>
      <c r="D5422" s="48">
        <v>47.531199999999998</v>
      </c>
      <c r="E5422" s="48">
        <v>47.375</v>
      </c>
      <c r="F5422" s="48">
        <v>47.468699999999998</v>
      </c>
      <c r="G5422" s="49">
        <v>166400</v>
      </c>
      <c r="H5422" s="48">
        <v>32.031148000000002</v>
      </c>
      <c r="I5422" s="52">
        <f t="shared" si="608"/>
        <v>0.67478460543473917</v>
      </c>
      <c r="J5422" s="52">
        <f t="shared" ca="1" si="609"/>
        <v>1</v>
      </c>
      <c r="K5422" s="48">
        <f t="shared" si="604"/>
        <v>32.03</v>
      </c>
      <c r="L5422" s="48">
        <f t="shared" si="605"/>
        <v>32.07</v>
      </c>
      <c r="M5422" s="48">
        <f t="shared" si="606"/>
        <v>31.97</v>
      </c>
      <c r="N5422" s="48">
        <f t="shared" si="607"/>
        <v>32.03</v>
      </c>
      <c r="O5422" s="49">
        <f t="shared" ca="1" si="610"/>
        <v>166400</v>
      </c>
    </row>
    <row r="5423" spans="1:15" x14ac:dyDescent="0.25">
      <c r="A5423">
        <v>5408</v>
      </c>
      <c r="B5423" s="93">
        <v>34351</v>
      </c>
      <c r="C5423" s="48">
        <v>47.406199999999998</v>
      </c>
      <c r="D5423" s="48">
        <v>47.468699999999998</v>
      </c>
      <c r="E5423" s="48">
        <v>47.3125</v>
      </c>
      <c r="F5423" s="48">
        <v>47.406199999999998</v>
      </c>
      <c r="G5423" s="49">
        <v>17700</v>
      </c>
      <c r="H5423" s="48">
        <v>31.988973999999999</v>
      </c>
      <c r="I5423" s="52">
        <f t="shared" si="608"/>
        <v>0.67478460623294001</v>
      </c>
      <c r="J5423" s="52">
        <f t="shared" ca="1" si="609"/>
        <v>1</v>
      </c>
      <c r="K5423" s="48">
        <f t="shared" si="604"/>
        <v>31.99</v>
      </c>
      <c r="L5423" s="48">
        <f t="shared" si="605"/>
        <v>32.03</v>
      </c>
      <c r="M5423" s="48">
        <f t="shared" si="606"/>
        <v>31.93</v>
      </c>
      <c r="N5423" s="48">
        <f t="shared" si="607"/>
        <v>31.99</v>
      </c>
      <c r="O5423" s="49">
        <f t="shared" ca="1" si="610"/>
        <v>17700</v>
      </c>
    </row>
    <row r="5424" spans="1:15" x14ac:dyDescent="0.25">
      <c r="A5424">
        <v>5409</v>
      </c>
      <c r="B5424" s="93">
        <v>34348</v>
      </c>
      <c r="C5424" s="48">
        <v>47.375</v>
      </c>
      <c r="D5424" s="48">
        <v>47.5</v>
      </c>
      <c r="E5424" s="48">
        <v>47.375</v>
      </c>
      <c r="F5424" s="48">
        <v>47.406199999999998</v>
      </c>
      <c r="G5424" s="49">
        <v>137200</v>
      </c>
      <c r="H5424" s="48">
        <v>31.988973999999999</v>
      </c>
      <c r="I5424" s="52">
        <f t="shared" si="608"/>
        <v>0.67478460623294001</v>
      </c>
      <c r="J5424" s="52">
        <f t="shared" ca="1" si="609"/>
        <v>1</v>
      </c>
      <c r="K5424" s="48">
        <f t="shared" si="604"/>
        <v>31.97</v>
      </c>
      <c r="L5424" s="48">
        <f t="shared" si="605"/>
        <v>32.049999999999997</v>
      </c>
      <c r="M5424" s="48">
        <f t="shared" si="606"/>
        <v>31.97</v>
      </c>
      <c r="N5424" s="48">
        <f t="shared" si="607"/>
        <v>31.99</v>
      </c>
      <c r="O5424" s="49">
        <f t="shared" ca="1" si="610"/>
        <v>137200</v>
      </c>
    </row>
    <row r="5425" spans="1:15" x14ac:dyDescent="0.25">
      <c r="A5425">
        <v>5410</v>
      </c>
      <c r="B5425" s="93">
        <v>34347</v>
      </c>
      <c r="C5425" s="48">
        <v>47.218699999999998</v>
      </c>
      <c r="D5425" s="48">
        <v>47.3125</v>
      </c>
      <c r="E5425" s="48">
        <v>47.156199999999998</v>
      </c>
      <c r="F5425" s="48">
        <v>47.218699999999998</v>
      </c>
      <c r="G5425" s="49">
        <v>244300</v>
      </c>
      <c r="H5425" s="48">
        <v>31.862452000000001</v>
      </c>
      <c r="I5425" s="52">
        <f t="shared" si="608"/>
        <v>0.67478460864022094</v>
      </c>
      <c r="J5425" s="52">
        <f t="shared" ca="1" si="609"/>
        <v>1</v>
      </c>
      <c r="K5425" s="48">
        <f t="shared" si="604"/>
        <v>31.86</v>
      </c>
      <c r="L5425" s="48">
        <f t="shared" si="605"/>
        <v>31.93</v>
      </c>
      <c r="M5425" s="48">
        <f t="shared" si="606"/>
        <v>31.82</v>
      </c>
      <c r="N5425" s="48">
        <f t="shared" si="607"/>
        <v>31.86</v>
      </c>
      <c r="O5425" s="49">
        <f t="shared" ca="1" si="610"/>
        <v>244300</v>
      </c>
    </row>
    <row r="5426" spans="1:15" x14ac:dyDescent="0.25">
      <c r="A5426">
        <v>5411</v>
      </c>
      <c r="B5426" s="93">
        <v>34346</v>
      </c>
      <c r="C5426" s="48">
        <v>47.531199999999998</v>
      </c>
      <c r="D5426" s="48">
        <v>47.531199999999998</v>
      </c>
      <c r="E5426" s="48">
        <v>47.1875</v>
      </c>
      <c r="F5426" s="48">
        <v>47.343699999999998</v>
      </c>
      <c r="G5426" s="49">
        <v>158400</v>
      </c>
      <c r="H5426" s="48">
        <v>31.9468</v>
      </c>
      <c r="I5426" s="52">
        <f t="shared" si="608"/>
        <v>0.67478460703324838</v>
      </c>
      <c r="J5426" s="52">
        <f t="shared" ca="1" si="609"/>
        <v>1</v>
      </c>
      <c r="K5426" s="48">
        <f t="shared" si="604"/>
        <v>32.07</v>
      </c>
      <c r="L5426" s="48">
        <f t="shared" si="605"/>
        <v>32.07</v>
      </c>
      <c r="M5426" s="48">
        <f t="shared" si="606"/>
        <v>31.84</v>
      </c>
      <c r="N5426" s="48">
        <f t="shared" si="607"/>
        <v>31.95</v>
      </c>
      <c r="O5426" s="49">
        <f t="shared" ca="1" si="610"/>
        <v>158400</v>
      </c>
    </row>
    <row r="5427" spans="1:15" x14ac:dyDescent="0.25">
      <c r="A5427">
        <v>5412</v>
      </c>
      <c r="B5427" s="93">
        <v>34345</v>
      </c>
      <c r="C5427" s="48">
        <v>47.5625</v>
      </c>
      <c r="D5427" s="48">
        <v>47.5625</v>
      </c>
      <c r="E5427" s="48">
        <v>47.343699999999998</v>
      </c>
      <c r="F5427" s="48">
        <v>47.5</v>
      </c>
      <c r="G5427" s="49">
        <v>295200</v>
      </c>
      <c r="H5427" s="48">
        <v>32.052269000000003</v>
      </c>
      <c r="I5427" s="52">
        <f t="shared" si="608"/>
        <v>0.67478461052631589</v>
      </c>
      <c r="J5427" s="52">
        <f t="shared" ca="1" si="609"/>
        <v>1</v>
      </c>
      <c r="K5427" s="48">
        <f t="shared" si="604"/>
        <v>32.090000000000003</v>
      </c>
      <c r="L5427" s="48">
        <f t="shared" si="605"/>
        <v>32.090000000000003</v>
      </c>
      <c r="M5427" s="48">
        <f t="shared" si="606"/>
        <v>31.95</v>
      </c>
      <c r="N5427" s="48">
        <f t="shared" si="607"/>
        <v>32.049999999999997</v>
      </c>
      <c r="O5427" s="49">
        <f t="shared" ca="1" si="610"/>
        <v>295200</v>
      </c>
    </row>
    <row r="5428" spans="1:15" x14ac:dyDescent="0.25">
      <c r="A5428">
        <v>5413</v>
      </c>
      <c r="B5428" s="93">
        <v>34344</v>
      </c>
      <c r="C5428" s="48">
        <v>47.093699999999998</v>
      </c>
      <c r="D5428" s="48">
        <v>47.593699999999998</v>
      </c>
      <c r="E5428" s="48">
        <v>46.968699999999998</v>
      </c>
      <c r="F5428" s="48">
        <v>47.593699999999998</v>
      </c>
      <c r="G5428" s="49">
        <v>593700</v>
      </c>
      <c r="H5428" s="48">
        <v>32.115496</v>
      </c>
      <c r="I5428" s="52">
        <f t="shared" si="608"/>
        <v>0.67478460384462657</v>
      </c>
      <c r="J5428" s="52">
        <f t="shared" ca="1" si="609"/>
        <v>1</v>
      </c>
      <c r="K5428" s="48">
        <f t="shared" si="604"/>
        <v>31.78</v>
      </c>
      <c r="L5428" s="48">
        <f t="shared" si="605"/>
        <v>32.119999999999997</v>
      </c>
      <c r="M5428" s="48">
        <f t="shared" si="606"/>
        <v>31.69</v>
      </c>
      <c r="N5428" s="48">
        <f t="shared" si="607"/>
        <v>32.119999999999997</v>
      </c>
      <c r="O5428" s="49">
        <f t="shared" ca="1" si="610"/>
        <v>593700</v>
      </c>
    </row>
    <row r="5429" spans="1:15" x14ac:dyDescent="0.25">
      <c r="A5429">
        <v>5414</v>
      </c>
      <c r="B5429" s="93">
        <v>34341</v>
      </c>
      <c r="C5429" s="48">
        <v>46.843699999999998</v>
      </c>
      <c r="D5429" s="48">
        <v>47.0625</v>
      </c>
      <c r="E5429" s="48">
        <v>46.718699999999998</v>
      </c>
      <c r="F5429" s="48">
        <v>47.031199999999998</v>
      </c>
      <c r="G5429" s="49">
        <v>775500</v>
      </c>
      <c r="H5429" s="48">
        <v>31.73593</v>
      </c>
      <c r="I5429" s="52">
        <f t="shared" si="608"/>
        <v>0.67478461106669618</v>
      </c>
      <c r="J5429" s="52">
        <f t="shared" ca="1" si="609"/>
        <v>1</v>
      </c>
      <c r="K5429" s="48">
        <f t="shared" si="604"/>
        <v>31.61</v>
      </c>
      <c r="L5429" s="48">
        <f t="shared" si="605"/>
        <v>31.76</v>
      </c>
      <c r="M5429" s="48">
        <f t="shared" si="606"/>
        <v>31.53</v>
      </c>
      <c r="N5429" s="48">
        <f t="shared" si="607"/>
        <v>31.74</v>
      </c>
      <c r="O5429" s="49">
        <f t="shared" ca="1" si="610"/>
        <v>775500</v>
      </c>
    </row>
    <row r="5430" spans="1:15" x14ac:dyDescent="0.25">
      <c r="A5430">
        <v>5415</v>
      </c>
      <c r="B5430" s="93">
        <v>34340</v>
      </c>
      <c r="C5430" s="48">
        <v>46.8125</v>
      </c>
      <c r="D5430" s="48">
        <v>46.843699999999998</v>
      </c>
      <c r="E5430" s="48">
        <v>46.6875</v>
      </c>
      <c r="F5430" s="48">
        <v>46.75</v>
      </c>
      <c r="G5430" s="49">
        <v>201000</v>
      </c>
      <c r="H5430" s="48">
        <v>31.54618</v>
      </c>
      <c r="I5430" s="52">
        <f t="shared" si="608"/>
        <v>0.67478459893048126</v>
      </c>
      <c r="J5430" s="52">
        <f t="shared" ca="1" si="609"/>
        <v>1</v>
      </c>
      <c r="K5430" s="48">
        <f t="shared" si="604"/>
        <v>31.59</v>
      </c>
      <c r="L5430" s="48">
        <f t="shared" si="605"/>
        <v>31.61</v>
      </c>
      <c r="M5430" s="48">
        <f t="shared" si="606"/>
        <v>31.5</v>
      </c>
      <c r="N5430" s="48">
        <f t="shared" si="607"/>
        <v>31.55</v>
      </c>
      <c r="O5430" s="49">
        <f t="shared" ca="1" si="610"/>
        <v>201000</v>
      </c>
    </row>
    <row r="5431" spans="1:15" x14ac:dyDescent="0.25">
      <c r="A5431">
        <v>5416</v>
      </c>
      <c r="B5431" s="93">
        <v>34339</v>
      </c>
      <c r="C5431" s="48">
        <v>46.718699999999998</v>
      </c>
      <c r="D5431" s="48">
        <v>46.781199999999998</v>
      </c>
      <c r="E5431" s="48">
        <v>46.531199999999998</v>
      </c>
      <c r="F5431" s="48">
        <v>46.75</v>
      </c>
      <c r="G5431" s="49">
        <v>710900</v>
      </c>
      <c r="H5431" s="48">
        <v>31.54618</v>
      </c>
      <c r="I5431" s="52">
        <f t="shared" si="608"/>
        <v>0.67478459893048126</v>
      </c>
      <c r="J5431" s="52">
        <f t="shared" ca="1" si="609"/>
        <v>1</v>
      </c>
      <c r="K5431" s="48">
        <f t="shared" si="604"/>
        <v>31.53</v>
      </c>
      <c r="L5431" s="48">
        <f t="shared" si="605"/>
        <v>31.57</v>
      </c>
      <c r="M5431" s="48">
        <f t="shared" si="606"/>
        <v>31.4</v>
      </c>
      <c r="N5431" s="48">
        <f t="shared" si="607"/>
        <v>31.55</v>
      </c>
      <c r="O5431" s="49">
        <f t="shared" ca="1" si="610"/>
        <v>710900</v>
      </c>
    </row>
    <row r="5432" spans="1:15" x14ac:dyDescent="0.25">
      <c r="A5432">
        <v>5417</v>
      </c>
      <c r="B5432" s="93">
        <v>34338</v>
      </c>
      <c r="C5432" s="48">
        <v>46.531199999999998</v>
      </c>
      <c r="D5432" s="48">
        <v>46.656199999999998</v>
      </c>
      <c r="E5432" s="48">
        <v>46.468699999999998</v>
      </c>
      <c r="F5432" s="48">
        <v>46.656199999999998</v>
      </c>
      <c r="G5432" s="49">
        <v>164300</v>
      </c>
      <c r="H5432" s="48">
        <v>31.482886000000001</v>
      </c>
      <c r="I5432" s="52">
        <f t="shared" si="608"/>
        <v>0.67478461597815509</v>
      </c>
      <c r="J5432" s="52">
        <f t="shared" ca="1" si="609"/>
        <v>1</v>
      </c>
      <c r="K5432" s="48">
        <f t="shared" si="604"/>
        <v>31.4</v>
      </c>
      <c r="L5432" s="48">
        <f t="shared" si="605"/>
        <v>31.48</v>
      </c>
      <c r="M5432" s="48">
        <f t="shared" si="606"/>
        <v>31.36</v>
      </c>
      <c r="N5432" s="48">
        <f t="shared" si="607"/>
        <v>31.48</v>
      </c>
      <c r="O5432" s="49">
        <f t="shared" ca="1" si="610"/>
        <v>164300</v>
      </c>
    </row>
    <row r="5433" spans="1:15" x14ac:dyDescent="0.25">
      <c r="A5433">
        <v>5418</v>
      </c>
      <c r="B5433" s="93">
        <v>34337</v>
      </c>
      <c r="C5433" s="48">
        <v>46.593699999999998</v>
      </c>
      <c r="D5433" s="48">
        <v>46.656199999999998</v>
      </c>
      <c r="E5433" s="48">
        <v>46.406199999999998</v>
      </c>
      <c r="F5433" s="48">
        <v>46.468699999999998</v>
      </c>
      <c r="G5433" s="49">
        <v>960900</v>
      </c>
      <c r="H5433" s="48">
        <v>31.356363000000002</v>
      </c>
      <c r="I5433" s="52">
        <f t="shared" si="608"/>
        <v>0.67478459694374926</v>
      </c>
      <c r="J5433" s="52">
        <f t="shared" ca="1" si="609"/>
        <v>1</v>
      </c>
      <c r="K5433" s="48">
        <f t="shared" si="604"/>
        <v>31.44</v>
      </c>
      <c r="L5433" s="48">
        <f t="shared" si="605"/>
        <v>31.48</v>
      </c>
      <c r="M5433" s="48">
        <f t="shared" si="606"/>
        <v>31.31</v>
      </c>
      <c r="N5433" s="48">
        <f t="shared" si="607"/>
        <v>31.36</v>
      </c>
      <c r="O5433" s="49">
        <f t="shared" ca="1" si="610"/>
        <v>960900</v>
      </c>
    </row>
    <row r="5434" spans="1:15" x14ac:dyDescent="0.25">
      <c r="A5434">
        <v>5419</v>
      </c>
      <c r="B5434" s="93">
        <v>34334</v>
      </c>
      <c r="C5434" s="48">
        <v>46.9375</v>
      </c>
      <c r="D5434" s="48">
        <v>47</v>
      </c>
      <c r="E5434" s="48">
        <v>46.5625</v>
      </c>
      <c r="F5434" s="48">
        <v>46.593699999999998</v>
      </c>
      <c r="G5434" s="49">
        <v>312900</v>
      </c>
      <c r="H5434" s="48">
        <v>31.440712000000001</v>
      </c>
      <c r="I5434" s="52">
        <f t="shared" si="608"/>
        <v>0.67478461680441781</v>
      </c>
      <c r="J5434" s="52">
        <f t="shared" ca="1" si="609"/>
        <v>1</v>
      </c>
      <c r="K5434" s="48">
        <f t="shared" si="604"/>
        <v>31.67</v>
      </c>
      <c r="L5434" s="48">
        <f t="shared" si="605"/>
        <v>31.71</v>
      </c>
      <c r="M5434" s="48">
        <f t="shared" si="606"/>
        <v>31.42</v>
      </c>
      <c r="N5434" s="48">
        <f t="shared" si="607"/>
        <v>31.44</v>
      </c>
      <c r="O5434" s="49">
        <f t="shared" ca="1" si="610"/>
        <v>312900</v>
      </c>
    </row>
    <row r="5435" spans="1:15" x14ac:dyDescent="0.25">
      <c r="A5435">
        <v>5420</v>
      </c>
      <c r="B5435" s="93">
        <v>34333</v>
      </c>
      <c r="C5435" s="48">
        <v>47</v>
      </c>
      <c r="D5435" s="48">
        <v>47</v>
      </c>
      <c r="E5435" s="48">
        <v>46.75</v>
      </c>
      <c r="F5435" s="48">
        <v>46.843699999999998</v>
      </c>
      <c r="G5435" s="49">
        <v>219900</v>
      </c>
      <c r="H5435" s="48">
        <v>31.609407999999998</v>
      </c>
      <c r="I5435" s="52">
        <f t="shared" si="608"/>
        <v>0.67478461351259611</v>
      </c>
      <c r="J5435" s="52">
        <f t="shared" ca="1" si="609"/>
        <v>1</v>
      </c>
      <c r="K5435" s="48">
        <f t="shared" si="604"/>
        <v>31.71</v>
      </c>
      <c r="L5435" s="48">
        <f t="shared" si="605"/>
        <v>31.71</v>
      </c>
      <c r="M5435" s="48">
        <f t="shared" si="606"/>
        <v>31.55</v>
      </c>
      <c r="N5435" s="48">
        <f t="shared" si="607"/>
        <v>31.61</v>
      </c>
      <c r="O5435" s="49">
        <f t="shared" ca="1" si="610"/>
        <v>219900</v>
      </c>
    </row>
    <row r="5436" spans="1:15" x14ac:dyDescent="0.25">
      <c r="A5436">
        <v>5421</v>
      </c>
      <c r="B5436" s="93">
        <v>34332</v>
      </c>
      <c r="C5436" s="48">
        <v>47.125</v>
      </c>
      <c r="D5436" s="48">
        <v>47.156199999999998</v>
      </c>
      <c r="E5436" s="48">
        <v>47</v>
      </c>
      <c r="F5436" s="48">
        <v>47.031199999999998</v>
      </c>
      <c r="G5436" s="49">
        <v>266700</v>
      </c>
      <c r="H5436" s="48">
        <v>31.73593</v>
      </c>
      <c r="I5436" s="52">
        <f t="shared" si="608"/>
        <v>0.67478461106669618</v>
      </c>
      <c r="J5436" s="52">
        <f t="shared" ca="1" si="609"/>
        <v>1</v>
      </c>
      <c r="K5436" s="48">
        <f t="shared" si="604"/>
        <v>31.8</v>
      </c>
      <c r="L5436" s="48">
        <f t="shared" si="605"/>
        <v>31.82</v>
      </c>
      <c r="M5436" s="48">
        <f t="shared" si="606"/>
        <v>31.71</v>
      </c>
      <c r="N5436" s="48">
        <f t="shared" si="607"/>
        <v>31.74</v>
      </c>
      <c r="O5436" s="49">
        <f t="shared" ca="1" si="610"/>
        <v>266700</v>
      </c>
    </row>
    <row r="5437" spans="1:15" x14ac:dyDescent="0.25">
      <c r="A5437">
        <v>5422</v>
      </c>
      <c r="B5437" s="93">
        <v>34331</v>
      </c>
      <c r="C5437" s="48">
        <v>46.968699999999998</v>
      </c>
      <c r="D5437" s="48">
        <v>47.125</v>
      </c>
      <c r="E5437" s="48">
        <v>46.9375</v>
      </c>
      <c r="F5437" s="48">
        <v>47.093699999999998</v>
      </c>
      <c r="G5437" s="49">
        <v>880600</v>
      </c>
      <c r="H5437" s="48">
        <v>31.778103999999999</v>
      </c>
      <c r="I5437" s="52">
        <f t="shared" si="608"/>
        <v>0.67478461025572423</v>
      </c>
      <c r="J5437" s="52">
        <f t="shared" ca="1" si="609"/>
        <v>1</v>
      </c>
      <c r="K5437" s="48">
        <f t="shared" si="604"/>
        <v>31.69</v>
      </c>
      <c r="L5437" s="48">
        <f t="shared" si="605"/>
        <v>31.8</v>
      </c>
      <c r="M5437" s="48">
        <f t="shared" si="606"/>
        <v>31.67</v>
      </c>
      <c r="N5437" s="48">
        <f t="shared" si="607"/>
        <v>31.78</v>
      </c>
      <c r="O5437" s="49">
        <f t="shared" ca="1" si="610"/>
        <v>880600</v>
      </c>
    </row>
    <row r="5438" spans="1:15" x14ac:dyDescent="0.25">
      <c r="A5438">
        <v>5423</v>
      </c>
      <c r="B5438" s="93">
        <v>34330</v>
      </c>
      <c r="C5438" s="48">
        <v>46.75</v>
      </c>
      <c r="D5438" s="48">
        <v>47</v>
      </c>
      <c r="E5438" s="48">
        <v>46.75</v>
      </c>
      <c r="F5438" s="48">
        <v>47</v>
      </c>
      <c r="G5438" s="49">
        <v>447100</v>
      </c>
      <c r="H5438" s="48">
        <v>31.714876</v>
      </c>
      <c r="I5438" s="52">
        <f t="shared" si="608"/>
        <v>0.67478459574468086</v>
      </c>
      <c r="J5438" s="52">
        <f t="shared" ca="1" si="609"/>
        <v>1</v>
      </c>
      <c r="K5438" s="48">
        <f t="shared" si="604"/>
        <v>31.55</v>
      </c>
      <c r="L5438" s="48">
        <f t="shared" si="605"/>
        <v>31.71</v>
      </c>
      <c r="M5438" s="48">
        <f t="shared" si="606"/>
        <v>31.55</v>
      </c>
      <c r="N5438" s="48">
        <f t="shared" si="607"/>
        <v>31.71</v>
      </c>
      <c r="O5438" s="49">
        <f t="shared" ca="1" si="610"/>
        <v>447100</v>
      </c>
    </row>
    <row r="5439" spans="1:15" x14ac:dyDescent="0.25">
      <c r="A5439">
        <v>5424</v>
      </c>
      <c r="B5439" s="93">
        <v>34326</v>
      </c>
      <c r="C5439" s="48">
        <v>46.75</v>
      </c>
      <c r="D5439" s="48">
        <v>46.843699999999998</v>
      </c>
      <c r="E5439" s="48">
        <v>46.6875</v>
      </c>
      <c r="F5439" s="48">
        <v>46.75</v>
      </c>
      <c r="G5439" s="49">
        <v>533800</v>
      </c>
      <c r="H5439" s="48">
        <v>31.54618</v>
      </c>
      <c r="I5439" s="52">
        <f t="shared" si="608"/>
        <v>0.67478459893048126</v>
      </c>
      <c r="J5439" s="52">
        <f t="shared" ca="1" si="609"/>
        <v>1</v>
      </c>
      <c r="K5439" s="48">
        <f t="shared" si="604"/>
        <v>31.55</v>
      </c>
      <c r="L5439" s="48">
        <f t="shared" si="605"/>
        <v>31.61</v>
      </c>
      <c r="M5439" s="48">
        <f t="shared" si="606"/>
        <v>31.5</v>
      </c>
      <c r="N5439" s="48">
        <f t="shared" si="607"/>
        <v>31.55</v>
      </c>
      <c r="O5439" s="49">
        <f t="shared" ca="1" si="610"/>
        <v>533800</v>
      </c>
    </row>
    <row r="5440" spans="1:15" x14ac:dyDescent="0.25">
      <c r="A5440">
        <v>5425</v>
      </c>
      <c r="B5440" s="93">
        <v>34325</v>
      </c>
      <c r="C5440" s="48">
        <v>46.593699999999998</v>
      </c>
      <c r="D5440" s="48">
        <v>46.8125</v>
      </c>
      <c r="E5440" s="48">
        <v>46.5</v>
      </c>
      <c r="F5440" s="48">
        <v>46.781199999999998</v>
      </c>
      <c r="G5440" s="49">
        <v>410300</v>
      </c>
      <c r="H5440" s="48">
        <v>31.567233999999999</v>
      </c>
      <c r="I5440" s="52">
        <f t="shared" si="608"/>
        <v>0.67478461433225312</v>
      </c>
      <c r="J5440" s="52">
        <f t="shared" ca="1" si="609"/>
        <v>1</v>
      </c>
      <c r="K5440" s="48">
        <f t="shared" si="604"/>
        <v>31.44</v>
      </c>
      <c r="L5440" s="48">
        <f t="shared" si="605"/>
        <v>31.59</v>
      </c>
      <c r="M5440" s="48">
        <f t="shared" si="606"/>
        <v>31.38</v>
      </c>
      <c r="N5440" s="48">
        <f t="shared" si="607"/>
        <v>31.57</v>
      </c>
      <c r="O5440" s="49">
        <f t="shared" ca="1" si="610"/>
        <v>410300</v>
      </c>
    </row>
    <row r="5441" spans="1:15" x14ac:dyDescent="0.25">
      <c r="A5441">
        <v>5426</v>
      </c>
      <c r="B5441" s="93">
        <v>34324</v>
      </c>
      <c r="C5441" s="48">
        <v>46.5625</v>
      </c>
      <c r="D5441" s="48">
        <v>46.5625</v>
      </c>
      <c r="E5441" s="48">
        <v>46.406199999999998</v>
      </c>
      <c r="F5441" s="48">
        <v>46.468699999999998</v>
      </c>
      <c r="G5441" s="49">
        <v>205700</v>
      </c>
      <c r="H5441" s="48">
        <v>31.356363000000002</v>
      </c>
      <c r="I5441" s="52">
        <f t="shared" si="608"/>
        <v>0.67478459694374926</v>
      </c>
      <c r="J5441" s="52">
        <f t="shared" ca="1" si="609"/>
        <v>1</v>
      </c>
      <c r="K5441" s="48">
        <f t="shared" si="604"/>
        <v>31.42</v>
      </c>
      <c r="L5441" s="48">
        <f t="shared" si="605"/>
        <v>31.42</v>
      </c>
      <c r="M5441" s="48">
        <f t="shared" si="606"/>
        <v>31.31</v>
      </c>
      <c r="N5441" s="48">
        <f t="shared" si="607"/>
        <v>31.36</v>
      </c>
      <c r="O5441" s="49">
        <f t="shared" ca="1" si="610"/>
        <v>205700</v>
      </c>
    </row>
    <row r="5442" spans="1:15" x14ac:dyDescent="0.25">
      <c r="A5442">
        <v>5427</v>
      </c>
      <c r="B5442" s="93">
        <v>34323</v>
      </c>
      <c r="C5442" s="48">
        <v>46.531199999999998</v>
      </c>
      <c r="D5442" s="48">
        <v>46.656199999999998</v>
      </c>
      <c r="E5442" s="48">
        <v>46.5</v>
      </c>
      <c r="F5442" s="48">
        <v>46.625</v>
      </c>
      <c r="G5442" s="49">
        <v>68800</v>
      </c>
      <c r="H5442" s="48">
        <v>31.461832000000001</v>
      </c>
      <c r="I5442" s="52">
        <f t="shared" si="608"/>
        <v>0.67478460053619305</v>
      </c>
      <c r="J5442" s="52">
        <f t="shared" ca="1" si="609"/>
        <v>1</v>
      </c>
      <c r="K5442" s="48">
        <f t="shared" si="604"/>
        <v>31.4</v>
      </c>
      <c r="L5442" s="48">
        <f t="shared" si="605"/>
        <v>31.48</v>
      </c>
      <c r="M5442" s="48">
        <f t="shared" si="606"/>
        <v>31.38</v>
      </c>
      <c r="N5442" s="48">
        <f t="shared" si="607"/>
        <v>31.46</v>
      </c>
      <c r="O5442" s="49">
        <f t="shared" ca="1" si="610"/>
        <v>68800</v>
      </c>
    </row>
    <row r="5443" spans="1:15" x14ac:dyDescent="0.25">
      <c r="A5443">
        <v>5428</v>
      </c>
      <c r="B5443" s="93">
        <v>34320</v>
      </c>
      <c r="C5443" s="48">
        <v>46.406199999999998</v>
      </c>
      <c r="D5443" s="48">
        <v>46.593699999999998</v>
      </c>
      <c r="E5443" s="48">
        <v>46.375</v>
      </c>
      <c r="F5443" s="48">
        <v>46.5625</v>
      </c>
      <c r="G5443" s="49">
        <v>104700</v>
      </c>
      <c r="H5443" s="48">
        <v>31.419657999999998</v>
      </c>
      <c r="I5443" s="52">
        <f t="shared" si="608"/>
        <v>0.6747846013422818</v>
      </c>
      <c r="J5443" s="52">
        <f t="shared" ca="1" si="609"/>
        <v>1</v>
      </c>
      <c r="K5443" s="48">
        <f t="shared" si="604"/>
        <v>31.31</v>
      </c>
      <c r="L5443" s="48">
        <f t="shared" si="605"/>
        <v>31.44</v>
      </c>
      <c r="M5443" s="48">
        <f t="shared" si="606"/>
        <v>31.29</v>
      </c>
      <c r="N5443" s="48">
        <f t="shared" si="607"/>
        <v>31.42</v>
      </c>
      <c r="O5443" s="49">
        <f t="shared" ca="1" si="610"/>
        <v>104700</v>
      </c>
    </row>
    <row r="5444" spans="1:15" x14ac:dyDescent="0.25">
      <c r="A5444">
        <v>5429</v>
      </c>
      <c r="B5444" s="93">
        <v>34319</v>
      </c>
      <c r="C5444" s="48">
        <v>46.656199999999998</v>
      </c>
      <c r="D5444" s="48">
        <v>46.656199999999998</v>
      </c>
      <c r="E5444" s="48">
        <v>46.5625</v>
      </c>
      <c r="F5444" s="48">
        <v>46.625</v>
      </c>
      <c r="G5444" s="49">
        <v>78200</v>
      </c>
      <c r="H5444" s="48">
        <v>31.247924000000001</v>
      </c>
      <c r="I5444" s="52">
        <f t="shared" si="608"/>
        <v>0.67019676139410189</v>
      </c>
      <c r="J5444" s="52">
        <f t="shared" ca="1" si="609"/>
        <v>1</v>
      </c>
      <c r="K5444" s="48">
        <f t="shared" si="604"/>
        <v>31.27</v>
      </c>
      <c r="L5444" s="48">
        <f t="shared" si="605"/>
        <v>31.27</v>
      </c>
      <c r="M5444" s="48">
        <f t="shared" si="606"/>
        <v>31.21</v>
      </c>
      <c r="N5444" s="48">
        <f t="shared" si="607"/>
        <v>31.25</v>
      </c>
      <c r="O5444" s="49">
        <f t="shared" ca="1" si="610"/>
        <v>78200</v>
      </c>
    </row>
    <row r="5445" spans="1:15" x14ac:dyDescent="0.25">
      <c r="A5445">
        <v>5430</v>
      </c>
      <c r="B5445" s="93">
        <v>34318</v>
      </c>
      <c r="C5445" s="48">
        <v>46.593699999999998</v>
      </c>
      <c r="D5445" s="48">
        <v>46.625</v>
      </c>
      <c r="E5445" s="48">
        <v>46.468699999999998</v>
      </c>
      <c r="F5445" s="48">
        <v>46.468699999999998</v>
      </c>
      <c r="G5445" s="49">
        <v>82600</v>
      </c>
      <c r="H5445" s="48">
        <v>31.143173000000001</v>
      </c>
      <c r="I5445" s="52">
        <f t="shared" si="608"/>
        <v>0.67019677761590069</v>
      </c>
      <c r="J5445" s="52">
        <f t="shared" ca="1" si="609"/>
        <v>1</v>
      </c>
      <c r="K5445" s="48">
        <f t="shared" si="604"/>
        <v>31.23</v>
      </c>
      <c r="L5445" s="48">
        <f t="shared" si="605"/>
        <v>31.25</v>
      </c>
      <c r="M5445" s="48">
        <f t="shared" si="606"/>
        <v>31.14</v>
      </c>
      <c r="N5445" s="48">
        <f t="shared" si="607"/>
        <v>31.14</v>
      </c>
      <c r="O5445" s="49">
        <f t="shared" ca="1" si="610"/>
        <v>82600</v>
      </c>
    </row>
    <row r="5446" spans="1:15" x14ac:dyDescent="0.25">
      <c r="A5446">
        <v>5431</v>
      </c>
      <c r="B5446" s="93">
        <v>34317</v>
      </c>
      <c r="C5446" s="48">
        <v>46.906199999999998</v>
      </c>
      <c r="D5446" s="48">
        <v>46.906199999999998</v>
      </c>
      <c r="E5446" s="48">
        <v>46.531199999999998</v>
      </c>
      <c r="F5446" s="48">
        <v>46.531199999999998</v>
      </c>
      <c r="G5446" s="49">
        <v>41900</v>
      </c>
      <c r="H5446" s="48">
        <v>31.18506</v>
      </c>
      <c r="I5446" s="52">
        <f t="shared" si="608"/>
        <v>0.6701967711986796</v>
      </c>
      <c r="J5446" s="52">
        <f t="shared" ca="1" si="609"/>
        <v>1</v>
      </c>
      <c r="K5446" s="48">
        <f t="shared" si="604"/>
        <v>31.44</v>
      </c>
      <c r="L5446" s="48">
        <f t="shared" si="605"/>
        <v>31.44</v>
      </c>
      <c r="M5446" s="48">
        <f t="shared" si="606"/>
        <v>31.19</v>
      </c>
      <c r="N5446" s="48">
        <f t="shared" si="607"/>
        <v>31.19</v>
      </c>
      <c r="O5446" s="49">
        <f t="shared" ca="1" si="610"/>
        <v>41900</v>
      </c>
    </row>
    <row r="5447" spans="1:15" x14ac:dyDescent="0.25">
      <c r="A5447">
        <v>5432</v>
      </c>
      <c r="B5447" s="93">
        <v>34316</v>
      </c>
      <c r="C5447" s="48">
        <v>46.593699999999998</v>
      </c>
      <c r="D5447" s="48">
        <v>46.875</v>
      </c>
      <c r="E5447" s="48">
        <v>46.531199999999998</v>
      </c>
      <c r="F5447" s="48">
        <v>46.875</v>
      </c>
      <c r="G5447" s="49">
        <v>273200</v>
      </c>
      <c r="H5447" s="48">
        <v>31.415474</v>
      </c>
      <c r="I5447" s="52">
        <f t="shared" si="608"/>
        <v>0.67019677866666671</v>
      </c>
      <c r="J5447" s="52">
        <f t="shared" ca="1" si="609"/>
        <v>1</v>
      </c>
      <c r="K5447" s="48">
        <f t="shared" si="604"/>
        <v>31.23</v>
      </c>
      <c r="L5447" s="48">
        <f t="shared" si="605"/>
        <v>31.42</v>
      </c>
      <c r="M5447" s="48">
        <f t="shared" si="606"/>
        <v>31.19</v>
      </c>
      <c r="N5447" s="48">
        <f t="shared" si="607"/>
        <v>31.42</v>
      </c>
      <c r="O5447" s="49">
        <f t="shared" ca="1" si="610"/>
        <v>273200</v>
      </c>
    </row>
    <row r="5448" spans="1:15" x14ac:dyDescent="0.25">
      <c r="A5448">
        <v>5433</v>
      </c>
      <c r="B5448" s="93">
        <v>34313</v>
      </c>
      <c r="C5448" s="48">
        <v>46.718699999999998</v>
      </c>
      <c r="D5448" s="48">
        <v>46.718699999999998</v>
      </c>
      <c r="E5448" s="48">
        <v>46.5</v>
      </c>
      <c r="F5448" s="48">
        <v>46.593699999999998</v>
      </c>
      <c r="G5448" s="49">
        <v>412900</v>
      </c>
      <c r="H5448" s="48">
        <v>31.226948</v>
      </c>
      <c r="I5448" s="52">
        <f t="shared" si="608"/>
        <v>0.67019678626080348</v>
      </c>
      <c r="J5448" s="52">
        <f t="shared" ca="1" si="609"/>
        <v>1</v>
      </c>
      <c r="K5448" s="48">
        <f t="shared" si="604"/>
        <v>31.31</v>
      </c>
      <c r="L5448" s="48">
        <f t="shared" si="605"/>
        <v>31.31</v>
      </c>
      <c r="M5448" s="48">
        <f t="shared" si="606"/>
        <v>31.16</v>
      </c>
      <c r="N5448" s="48">
        <f t="shared" si="607"/>
        <v>31.23</v>
      </c>
      <c r="O5448" s="49">
        <f t="shared" ca="1" si="610"/>
        <v>412900</v>
      </c>
    </row>
    <row r="5449" spans="1:15" x14ac:dyDescent="0.25">
      <c r="A5449">
        <v>5434</v>
      </c>
      <c r="B5449" s="93">
        <v>34312</v>
      </c>
      <c r="C5449" s="48">
        <v>46.843699999999998</v>
      </c>
      <c r="D5449" s="48">
        <v>46.906199999999998</v>
      </c>
      <c r="E5449" s="48">
        <v>46.625</v>
      </c>
      <c r="F5449" s="48">
        <v>46.6875</v>
      </c>
      <c r="G5449" s="49">
        <v>416500</v>
      </c>
      <c r="H5449" s="48">
        <v>31.289812000000001</v>
      </c>
      <c r="I5449" s="52">
        <f t="shared" si="608"/>
        <v>0.6701967764390897</v>
      </c>
      <c r="J5449" s="52">
        <f t="shared" ca="1" si="609"/>
        <v>1</v>
      </c>
      <c r="K5449" s="48">
        <f t="shared" si="604"/>
        <v>31.39</v>
      </c>
      <c r="L5449" s="48">
        <f t="shared" si="605"/>
        <v>31.44</v>
      </c>
      <c r="M5449" s="48">
        <f t="shared" si="606"/>
        <v>31.25</v>
      </c>
      <c r="N5449" s="48">
        <f t="shared" si="607"/>
        <v>31.29</v>
      </c>
      <c r="O5449" s="49">
        <f t="shared" ca="1" si="610"/>
        <v>416500</v>
      </c>
    </row>
    <row r="5450" spans="1:15" x14ac:dyDescent="0.25">
      <c r="A5450">
        <v>5435</v>
      </c>
      <c r="B5450" s="93">
        <v>34311</v>
      </c>
      <c r="C5450" s="48">
        <v>46.843699999999998</v>
      </c>
      <c r="D5450" s="48">
        <v>46.843699999999998</v>
      </c>
      <c r="E5450" s="48">
        <v>46.781199999999998</v>
      </c>
      <c r="F5450" s="48">
        <v>46.843699999999998</v>
      </c>
      <c r="G5450" s="49">
        <v>146700</v>
      </c>
      <c r="H5450" s="48">
        <v>31.394497000000001</v>
      </c>
      <c r="I5450" s="52">
        <f t="shared" si="608"/>
        <v>0.67019678206461064</v>
      </c>
      <c r="J5450" s="52">
        <f t="shared" ca="1" si="609"/>
        <v>1</v>
      </c>
      <c r="K5450" s="48">
        <f t="shared" si="604"/>
        <v>31.39</v>
      </c>
      <c r="L5450" s="48">
        <f t="shared" si="605"/>
        <v>31.39</v>
      </c>
      <c r="M5450" s="48">
        <f t="shared" si="606"/>
        <v>31.35</v>
      </c>
      <c r="N5450" s="48">
        <f t="shared" si="607"/>
        <v>31.39</v>
      </c>
      <c r="O5450" s="49">
        <f t="shared" ca="1" si="610"/>
        <v>146700</v>
      </c>
    </row>
    <row r="5451" spans="1:15" x14ac:dyDescent="0.25">
      <c r="A5451">
        <v>5436</v>
      </c>
      <c r="B5451" s="93">
        <v>34310</v>
      </c>
      <c r="C5451" s="48">
        <v>46.875</v>
      </c>
      <c r="D5451" s="48">
        <v>46.906199999999998</v>
      </c>
      <c r="E5451" s="48">
        <v>46.781199999999998</v>
      </c>
      <c r="F5451" s="48">
        <v>46.843699999999998</v>
      </c>
      <c r="G5451" s="49">
        <v>88800</v>
      </c>
      <c r="H5451" s="48">
        <v>31.394497000000001</v>
      </c>
      <c r="I5451" s="52">
        <f t="shared" si="608"/>
        <v>0.67019678206461064</v>
      </c>
      <c r="J5451" s="52">
        <f t="shared" ca="1" si="609"/>
        <v>1</v>
      </c>
      <c r="K5451" s="48">
        <f t="shared" si="604"/>
        <v>31.42</v>
      </c>
      <c r="L5451" s="48">
        <f t="shared" si="605"/>
        <v>31.44</v>
      </c>
      <c r="M5451" s="48">
        <f t="shared" si="606"/>
        <v>31.35</v>
      </c>
      <c r="N5451" s="48">
        <f t="shared" si="607"/>
        <v>31.39</v>
      </c>
      <c r="O5451" s="49">
        <f t="shared" ca="1" si="610"/>
        <v>88800</v>
      </c>
    </row>
    <row r="5452" spans="1:15" x14ac:dyDescent="0.25">
      <c r="A5452">
        <v>5437</v>
      </c>
      <c r="B5452" s="93">
        <v>34309</v>
      </c>
      <c r="C5452" s="48">
        <v>46.781199999999998</v>
      </c>
      <c r="D5452" s="48">
        <v>46.9375</v>
      </c>
      <c r="E5452" s="48">
        <v>46.781199999999998</v>
      </c>
      <c r="F5452" s="48">
        <v>46.875</v>
      </c>
      <c r="G5452" s="49">
        <v>99500</v>
      </c>
      <c r="H5452" s="48">
        <v>31.415474</v>
      </c>
      <c r="I5452" s="52">
        <f t="shared" si="608"/>
        <v>0.67019677866666671</v>
      </c>
      <c r="J5452" s="52">
        <f t="shared" ca="1" si="609"/>
        <v>1</v>
      </c>
      <c r="K5452" s="48">
        <f t="shared" si="604"/>
        <v>31.35</v>
      </c>
      <c r="L5452" s="48">
        <f t="shared" si="605"/>
        <v>31.46</v>
      </c>
      <c r="M5452" s="48">
        <f t="shared" si="606"/>
        <v>31.35</v>
      </c>
      <c r="N5452" s="48">
        <f t="shared" si="607"/>
        <v>31.42</v>
      </c>
      <c r="O5452" s="49">
        <f t="shared" ca="1" si="610"/>
        <v>99500</v>
      </c>
    </row>
    <row r="5453" spans="1:15" x14ac:dyDescent="0.25">
      <c r="A5453">
        <v>5438</v>
      </c>
      <c r="B5453" s="93">
        <v>34306</v>
      </c>
      <c r="C5453" s="48">
        <v>46.5</v>
      </c>
      <c r="D5453" s="48">
        <v>46.718699999999998</v>
      </c>
      <c r="E5453" s="48">
        <v>46.5</v>
      </c>
      <c r="F5453" s="48">
        <v>46.718699999999998</v>
      </c>
      <c r="G5453" s="49">
        <v>306000</v>
      </c>
      <c r="H5453" s="48">
        <v>31.310721999999998</v>
      </c>
      <c r="I5453" s="52">
        <f t="shared" si="608"/>
        <v>0.67019677345474082</v>
      </c>
      <c r="J5453" s="52">
        <f t="shared" ca="1" si="609"/>
        <v>1</v>
      </c>
      <c r="K5453" s="48">
        <f t="shared" si="604"/>
        <v>31.16</v>
      </c>
      <c r="L5453" s="48">
        <f t="shared" si="605"/>
        <v>31.31</v>
      </c>
      <c r="M5453" s="48">
        <f t="shared" si="606"/>
        <v>31.16</v>
      </c>
      <c r="N5453" s="48">
        <f t="shared" si="607"/>
        <v>31.31</v>
      </c>
      <c r="O5453" s="49">
        <f t="shared" ca="1" si="610"/>
        <v>306000</v>
      </c>
    </row>
    <row r="5454" spans="1:15" x14ac:dyDescent="0.25">
      <c r="A5454">
        <v>5439</v>
      </c>
      <c r="B5454" s="93">
        <v>34305</v>
      </c>
      <c r="C5454" s="48">
        <v>46.5</v>
      </c>
      <c r="D5454" s="48">
        <v>46.5625</v>
      </c>
      <c r="E5454" s="48">
        <v>46.406199999999998</v>
      </c>
      <c r="F5454" s="48">
        <v>46.531199999999998</v>
      </c>
      <c r="G5454" s="49">
        <v>352000</v>
      </c>
      <c r="H5454" s="48">
        <v>31.18506</v>
      </c>
      <c r="I5454" s="52">
        <f t="shared" si="608"/>
        <v>0.6701967711986796</v>
      </c>
      <c r="J5454" s="52">
        <f t="shared" ca="1" si="609"/>
        <v>1</v>
      </c>
      <c r="K5454" s="48">
        <f t="shared" si="604"/>
        <v>31.16</v>
      </c>
      <c r="L5454" s="48">
        <f t="shared" si="605"/>
        <v>31.21</v>
      </c>
      <c r="M5454" s="48">
        <f t="shared" si="606"/>
        <v>31.1</v>
      </c>
      <c r="N5454" s="48">
        <f t="shared" si="607"/>
        <v>31.19</v>
      </c>
      <c r="O5454" s="49">
        <f t="shared" ca="1" si="610"/>
        <v>352000</v>
      </c>
    </row>
    <row r="5455" spans="1:15" x14ac:dyDescent="0.25">
      <c r="A5455">
        <v>5440</v>
      </c>
      <c r="B5455" s="93">
        <v>34304</v>
      </c>
      <c r="C5455" s="48">
        <v>46.593699999999998</v>
      </c>
      <c r="D5455" s="48">
        <v>46.625</v>
      </c>
      <c r="E5455" s="48">
        <v>46.406199999999998</v>
      </c>
      <c r="F5455" s="48">
        <v>46.406199999999998</v>
      </c>
      <c r="G5455" s="49">
        <v>379200</v>
      </c>
      <c r="H5455" s="48">
        <v>31.101286000000002</v>
      </c>
      <c r="I5455" s="52">
        <f t="shared" si="608"/>
        <v>0.67019678405040717</v>
      </c>
      <c r="J5455" s="52">
        <f t="shared" ca="1" si="609"/>
        <v>1</v>
      </c>
      <c r="K5455" s="48">
        <f t="shared" si="604"/>
        <v>31.23</v>
      </c>
      <c r="L5455" s="48">
        <f t="shared" si="605"/>
        <v>31.25</v>
      </c>
      <c r="M5455" s="48">
        <f t="shared" si="606"/>
        <v>31.1</v>
      </c>
      <c r="N5455" s="48">
        <f t="shared" si="607"/>
        <v>31.1</v>
      </c>
      <c r="O5455" s="49">
        <f t="shared" ca="1" si="610"/>
        <v>379200</v>
      </c>
    </row>
    <row r="5456" spans="1:15" x14ac:dyDescent="0.25">
      <c r="A5456">
        <v>5441</v>
      </c>
      <c r="B5456" s="93">
        <v>34303</v>
      </c>
      <c r="C5456" s="48">
        <v>46.281199999999998</v>
      </c>
      <c r="D5456" s="48">
        <v>46.5625</v>
      </c>
      <c r="E5456" s="48">
        <v>46.25</v>
      </c>
      <c r="F5456" s="48">
        <v>46.343699999999998</v>
      </c>
      <c r="G5456" s="49">
        <v>230000</v>
      </c>
      <c r="H5456" s="48">
        <v>31.059398000000002</v>
      </c>
      <c r="I5456" s="52">
        <f t="shared" si="608"/>
        <v>0.67019676892436297</v>
      </c>
      <c r="J5456" s="52">
        <f t="shared" ca="1" si="609"/>
        <v>1</v>
      </c>
      <c r="K5456" s="48">
        <f t="shared" ref="K5456:K5519" si="611">ROUND($I5456*C5456,2)</f>
        <v>31.02</v>
      </c>
      <c r="L5456" s="48">
        <f t="shared" ref="L5456:L5519" si="612">ROUND($I5456*D5456,2)</f>
        <v>31.21</v>
      </c>
      <c r="M5456" s="48">
        <f t="shared" ref="M5456:M5519" si="613">ROUND($I5456*E5456,2)</f>
        <v>31</v>
      </c>
      <c r="N5456" s="48">
        <f t="shared" ref="N5456:N5519" si="614">ROUND($I5456*F5456,2)</f>
        <v>31.06</v>
      </c>
      <c r="O5456" s="49">
        <f t="shared" ca="1" si="610"/>
        <v>230000</v>
      </c>
    </row>
    <row r="5457" spans="1:15" x14ac:dyDescent="0.25">
      <c r="A5457">
        <v>5442</v>
      </c>
      <c r="B5457" s="93">
        <v>34302</v>
      </c>
      <c r="C5457" s="48">
        <v>46.625</v>
      </c>
      <c r="D5457" s="48">
        <v>46.718699999999998</v>
      </c>
      <c r="E5457" s="48">
        <v>46.3125</v>
      </c>
      <c r="F5457" s="48">
        <v>46.3125</v>
      </c>
      <c r="G5457" s="49">
        <v>517500</v>
      </c>
      <c r="H5457" s="48">
        <v>31.038488000000001</v>
      </c>
      <c r="I5457" s="52">
        <f t="shared" si="608"/>
        <v>0.67019677192982463</v>
      </c>
      <c r="J5457" s="52">
        <f t="shared" ca="1" si="609"/>
        <v>1</v>
      </c>
      <c r="K5457" s="48">
        <f t="shared" si="611"/>
        <v>31.25</v>
      </c>
      <c r="L5457" s="48">
        <f t="shared" si="612"/>
        <v>31.31</v>
      </c>
      <c r="M5457" s="48">
        <f t="shared" si="613"/>
        <v>31.04</v>
      </c>
      <c r="N5457" s="48">
        <f t="shared" si="614"/>
        <v>31.04</v>
      </c>
      <c r="O5457" s="49">
        <f t="shared" ca="1" si="610"/>
        <v>517500</v>
      </c>
    </row>
    <row r="5458" spans="1:15" x14ac:dyDescent="0.25">
      <c r="A5458">
        <v>5443</v>
      </c>
      <c r="B5458" s="93">
        <v>34299</v>
      </c>
      <c r="C5458" s="48">
        <v>46.593699999999998</v>
      </c>
      <c r="D5458" s="48">
        <v>46.593699999999998</v>
      </c>
      <c r="E5458" s="48">
        <v>46.468699999999998</v>
      </c>
      <c r="F5458" s="48">
        <v>46.5</v>
      </c>
      <c r="G5458" s="49">
        <v>1019800</v>
      </c>
      <c r="H5458" s="48">
        <v>31.164149999999999</v>
      </c>
      <c r="I5458" s="52">
        <f t="shared" ref="I5458:I5521" si="615">H5458/F5458</f>
        <v>0.67019677419354839</v>
      </c>
      <c r="J5458" s="52">
        <f t="shared" ref="J5458:J5521" ca="1" si="616">INDEX(OFFSET($T$15,0,0,$S$13+1,1),MATCH(B5458,OFFSET($Q$15,0,0,$S$13+1,1),-1))</f>
        <v>1</v>
      </c>
      <c r="K5458" s="48">
        <f t="shared" si="611"/>
        <v>31.23</v>
      </c>
      <c r="L5458" s="48">
        <f t="shared" si="612"/>
        <v>31.23</v>
      </c>
      <c r="M5458" s="48">
        <f t="shared" si="613"/>
        <v>31.14</v>
      </c>
      <c r="N5458" s="48">
        <f t="shared" si="614"/>
        <v>31.16</v>
      </c>
      <c r="O5458" s="49">
        <f t="shared" ref="O5458:O5521" ca="1" si="617">G5458*J5458</f>
        <v>1019800</v>
      </c>
    </row>
    <row r="5459" spans="1:15" x14ac:dyDescent="0.25">
      <c r="A5459">
        <v>5444</v>
      </c>
      <c r="B5459" s="93">
        <v>34297</v>
      </c>
      <c r="C5459" s="48">
        <v>46.406199999999998</v>
      </c>
      <c r="D5459" s="48">
        <v>46.5</v>
      </c>
      <c r="E5459" s="48">
        <v>46.343699999999998</v>
      </c>
      <c r="F5459" s="48">
        <v>46.468699999999998</v>
      </c>
      <c r="G5459" s="49">
        <v>77200</v>
      </c>
      <c r="H5459" s="48">
        <v>31.143173000000001</v>
      </c>
      <c r="I5459" s="52">
        <f t="shared" si="615"/>
        <v>0.67019677761590069</v>
      </c>
      <c r="J5459" s="52">
        <f t="shared" ca="1" si="616"/>
        <v>1</v>
      </c>
      <c r="K5459" s="48">
        <f t="shared" si="611"/>
        <v>31.1</v>
      </c>
      <c r="L5459" s="48">
        <f t="shared" si="612"/>
        <v>31.16</v>
      </c>
      <c r="M5459" s="48">
        <f t="shared" si="613"/>
        <v>31.06</v>
      </c>
      <c r="N5459" s="48">
        <f t="shared" si="614"/>
        <v>31.14</v>
      </c>
      <c r="O5459" s="49">
        <f t="shared" ca="1" si="617"/>
        <v>77200</v>
      </c>
    </row>
    <row r="5460" spans="1:15" x14ac:dyDescent="0.25">
      <c r="A5460">
        <v>5445</v>
      </c>
      <c r="B5460" s="93">
        <v>34296</v>
      </c>
      <c r="C5460" s="48">
        <v>46.281199999999998</v>
      </c>
      <c r="D5460" s="48">
        <v>46.3125</v>
      </c>
      <c r="E5460" s="48">
        <v>46.031199999999998</v>
      </c>
      <c r="F5460" s="48">
        <v>46.281199999999998</v>
      </c>
      <c r="G5460" s="49">
        <v>89700</v>
      </c>
      <c r="H5460" s="48">
        <v>31.017510999999999</v>
      </c>
      <c r="I5460" s="52">
        <f t="shared" si="615"/>
        <v>0.67019677536451083</v>
      </c>
      <c r="J5460" s="52">
        <f t="shared" ca="1" si="616"/>
        <v>1</v>
      </c>
      <c r="K5460" s="48">
        <f t="shared" si="611"/>
        <v>31.02</v>
      </c>
      <c r="L5460" s="48">
        <f t="shared" si="612"/>
        <v>31.04</v>
      </c>
      <c r="M5460" s="48">
        <f t="shared" si="613"/>
        <v>30.85</v>
      </c>
      <c r="N5460" s="48">
        <f t="shared" si="614"/>
        <v>31.02</v>
      </c>
      <c r="O5460" s="49">
        <f t="shared" ca="1" si="617"/>
        <v>89700</v>
      </c>
    </row>
    <row r="5461" spans="1:15" x14ac:dyDescent="0.25">
      <c r="A5461">
        <v>5446</v>
      </c>
      <c r="B5461" s="93">
        <v>34295</v>
      </c>
      <c r="C5461" s="48">
        <v>46.1875</v>
      </c>
      <c r="D5461" s="48">
        <v>46.218699999999998</v>
      </c>
      <c r="E5461" s="48">
        <v>45.875</v>
      </c>
      <c r="F5461" s="48">
        <v>46.031199999999998</v>
      </c>
      <c r="G5461" s="49">
        <v>165300</v>
      </c>
      <c r="H5461" s="48">
        <v>30.849962000000001</v>
      </c>
      <c r="I5461" s="52">
        <f t="shared" si="615"/>
        <v>0.67019677957559232</v>
      </c>
      <c r="J5461" s="52">
        <f t="shared" ca="1" si="616"/>
        <v>1</v>
      </c>
      <c r="K5461" s="48">
        <f t="shared" si="611"/>
        <v>30.95</v>
      </c>
      <c r="L5461" s="48">
        <f t="shared" si="612"/>
        <v>30.98</v>
      </c>
      <c r="M5461" s="48">
        <f t="shared" si="613"/>
        <v>30.75</v>
      </c>
      <c r="N5461" s="48">
        <f t="shared" si="614"/>
        <v>30.85</v>
      </c>
      <c r="O5461" s="49">
        <f t="shared" ca="1" si="617"/>
        <v>165300</v>
      </c>
    </row>
    <row r="5462" spans="1:15" x14ac:dyDescent="0.25">
      <c r="A5462">
        <v>5447</v>
      </c>
      <c r="B5462" s="93">
        <v>34292</v>
      </c>
      <c r="C5462" s="48">
        <v>46.25</v>
      </c>
      <c r="D5462" s="48">
        <v>46.375</v>
      </c>
      <c r="E5462" s="48">
        <v>46.218699999999998</v>
      </c>
      <c r="F5462" s="48">
        <v>46.3125</v>
      </c>
      <c r="G5462" s="49">
        <v>106000</v>
      </c>
      <c r="H5462" s="48">
        <v>31.038488000000001</v>
      </c>
      <c r="I5462" s="52">
        <f t="shared" si="615"/>
        <v>0.67019677192982463</v>
      </c>
      <c r="J5462" s="52">
        <f t="shared" ca="1" si="616"/>
        <v>1</v>
      </c>
      <c r="K5462" s="48">
        <f t="shared" si="611"/>
        <v>31</v>
      </c>
      <c r="L5462" s="48">
        <f t="shared" si="612"/>
        <v>31.08</v>
      </c>
      <c r="M5462" s="48">
        <f t="shared" si="613"/>
        <v>30.98</v>
      </c>
      <c r="N5462" s="48">
        <f t="shared" si="614"/>
        <v>31.04</v>
      </c>
      <c r="O5462" s="49">
        <f t="shared" ca="1" si="617"/>
        <v>106000</v>
      </c>
    </row>
    <row r="5463" spans="1:15" x14ac:dyDescent="0.25">
      <c r="A5463">
        <v>5448</v>
      </c>
      <c r="B5463" s="93">
        <v>34291</v>
      </c>
      <c r="C5463" s="48">
        <v>46.468699999999998</v>
      </c>
      <c r="D5463" s="48">
        <v>46.5625</v>
      </c>
      <c r="E5463" s="48">
        <v>46.281199999999998</v>
      </c>
      <c r="F5463" s="48">
        <v>46.406199999999998</v>
      </c>
      <c r="G5463" s="49">
        <v>240800</v>
      </c>
      <c r="H5463" s="48">
        <v>31.101286000000002</v>
      </c>
      <c r="I5463" s="52">
        <f t="shared" si="615"/>
        <v>0.67019678405040717</v>
      </c>
      <c r="J5463" s="52">
        <f t="shared" ca="1" si="616"/>
        <v>1</v>
      </c>
      <c r="K5463" s="48">
        <f t="shared" si="611"/>
        <v>31.14</v>
      </c>
      <c r="L5463" s="48">
        <f t="shared" si="612"/>
        <v>31.21</v>
      </c>
      <c r="M5463" s="48">
        <f t="shared" si="613"/>
        <v>31.02</v>
      </c>
      <c r="N5463" s="48">
        <f t="shared" si="614"/>
        <v>31.1</v>
      </c>
      <c r="O5463" s="49">
        <f t="shared" ca="1" si="617"/>
        <v>240800</v>
      </c>
    </row>
    <row r="5464" spans="1:15" x14ac:dyDescent="0.25">
      <c r="A5464">
        <v>5449</v>
      </c>
      <c r="B5464" s="93">
        <v>34290</v>
      </c>
      <c r="C5464" s="48">
        <v>46.8125</v>
      </c>
      <c r="D5464" s="48">
        <v>46.8125</v>
      </c>
      <c r="E5464" s="48">
        <v>46.406199999999998</v>
      </c>
      <c r="F5464" s="48">
        <v>46.531199999999998</v>
      </c>
      <c r="G5464" s="49">
        <v>39600</v>
      </c>
      <c r="H5464" s="48">
        <v>31.18506</v>
      </c>
      <c r="I5464" s="52">
        <f t="shared" si="615"/>
        <v>0.6701967711986796</v>
      </c>
      <c r="J5464" s="52">
        <f t="shared" ca="1" si="616"/>
        <v>1</v>
      </c>
      <c r="K5464" s="48">
        <f t="shared" si="611"/>
        <v>31.37</v>
      </c>
      <c r="L5464" s="48">
        <f t="shared" si="612"/>
        <v>31.37</v>
      </c>
      <c r="M5464" s="48">
        <f t="shared" si="613"/>
        <v>31.1</v>
      </c>
      <c r="N5464" s="48">
        <f t="shared" si="614"/>
        <v>31.19</v>
      </c>
      <c r="O5464" s="49">
        <f t="shared" ca="1" si="617"/>
        <v>39600</v>
      </c>
    </row>
    <row r="5465" spans="1:15" x14ac:dyDescent="0.25">
      <c r="A5465">
        <v>5450</v>
      </c>
      <c r="B5465" s="93">
        <v>34289</v>
      </c>
      <c r="C5465" s="48">
        <v>46.656199999999998</v>
      </c>
      <c r="D5465" s="48">
        <v>46.8125</v>
      </c>
      <c r="E5465" s="48">
        <v>46.468699999999998</v>
      </c>
      <c r="F5465" s="48">
        <v>46.781199999999998</v>
      </c>
      <c r="G5465" s="49">
        <v>492600</v>
      </c>
      <c r="H5465" s="48">
        <v>31.352609000000001</v>
      </c>
      <c r="I5465" s="52">
        <f t="shared" si="615"/>
        <v>0.67019676707737297</v>
      </c>
      <c r="J5465" s="52">
        <f t="shared" ca="1" si="616"/>
        <v>1</v>
      </c>
      <c r="K5465" s="48">
        <f t="shared" si="611"/>
        <v>31.27</v>
      </c>
      <c r="L5465" s="48">
        <f t="shared" si="612"/>
        <v>31.37</v>
      </c>
      <c r="M5465" s="48">
        <f t="shared" si="613"/>
        <v>31.14</v>
      </c>
      <c r="N5465" s="48">
        <f t="shared" si="614"/>
        <v>31.35</v>
      </c>
      <c r="O5465" s="49">
        <f t="shared" ca="1" si="617"/>
        <v>492600</v>
      </c>
    </row>
    <row r="5466" spans="1:15" x14ac:dyDescent="0.25">
      <c r="A5466">
        <v>5451</v>
      </c>
      <c r="B5466" s="93">
        <v>34288</v>
      </c>
      <c r="C5466" s="48">
        <v>46.6875</v>
      </c>
      <c r="D5466" s="48">
        <v>46.6875</v>
      </c>
      <c r="E5466" s="48">
        <v>46.4375</v>
      </c>
      <c r="F5466" s="48">
        <v>46.5625</v>
      </c>
      <c r="G5466" s="49">
        <v>243300</v>
      </c>
      <c r="H5466" s="48">
        <v>31.206036999999998</v>
      </c>
      <c r="I5466" s="52">
        <f t="shared" si="615"/>
        <v>0.67019676778523485</v>
      </c>
      <c r="J5466" s="52">
        <f t="shared" ca="1" si="616"/>
        <v>1</v>
      </c>
      <c r="K5466" s="48">
        <f t="shared" si="611"/>
        <v>31.29</v>
      </c>
      <c r="L5466" s="48">
        <f t="shared" si="612"/>
        <v>31.29</v>
      </c>
      <c r="M5466" s="48">
        <f t="shared" si="613"/>
        <v>31.12</v>
      </c>
      <c r="N5466" s="48">
        <f t="shared" si="614"/>
        <v>31.21</v>
      </c>
      <c r="O5466" s="49">
        <f t="shared" ca="1" si="617"/>
        <v>243300</v>
      </c>
    </row>
    <row r="5467" spans="1:15" x14ac:dyDescent="0.25">
      <c r="A5467">
        <v>5452</v>
      </c>
      <c r="B5467" s="93">
        <v>34285</v>
      </c>
      <c r="C5467" s="48">
        <v>46.468699999999998</v>
      </c>
      <c r="D5467" s="48">
        <v>46.75</v>
      </c>
      <c r="E5467" s="48">
        <v>46.4375</v>
      </c>
      <c r="F5467" s="48">
        <v>46.593699999999998</v>
      </c>
      <c r="G5467" s="49">
        <v>108200</v>
      </c>
      <c r="H5467" s="48">
        <v>31.226948</v>
      </c>
      <c r="I5467" s="52">
        <f t="shared" si="615"/>
        <v>0.67019678626080348</v>
      </c>
      <c r="J5467" s="52">
        <f t="shared" ca="1" si="616"/>
        <v>1</v>
      </c>
      <c r="K5467" s="48">
        <f t="shared" si="611"/>
        <v>31.14</v>
      </c>
      <c r="L5467" s="48">
        <f t="shared" si="612"/>
        <v>31.33</v>
      </c>
      <c r="M5467" s="48">
        <f t="shared" si="613"/>
        <v>31.12</v>
      </c>
      <c r="N5467" s="48">
        <f t="shared" si="614"/>
        <v>31.23</v>
      </c>
      <c r="O5467" s="49">
        <f t="shared" ca="1" si="617"/>
        <v>108200</v>
      </c>
    </row>
    <row r="5468" spans="1:15" x14ac:dyDescent="0.25">
      <c r="A5468">
        <v>5453</v>
      </c>
      <c r="B5468" s="93">
        <v>34284</v>
      </c>
      <c r="C5468" s="48">
        <v>46.5</v>
      </c>
      <c r="D5468" s="48">
        <v>46.625</v>
      </c>
      <c r="E5468" s="48">
        <v>46.343699999999998</v>
      </c>
      <c r="F5468" s="48">
        <v>46.375</v>
      </c>
      <c r="G5468" s="49">
        <v>88900</v>
      </c>
      <c r="H5468" s="48">
        <v>31.080375</v>
      </c>
      <c r="I5468" s="52">
        <f t="shared" si="615"/>
        <v>0.67019676549865226</v>
      </c>
      <c r="J5468" s="52">
        <f t="shared" ca="1" si="616"/>
        <v>1</v>
      </c>
      <c r="K5468" s="48">
        <f t="shared" si="611"/>
        <v>31.16</v>
      </c>
      <c r="L5468" s="48">
        <f t="shared" si="612"/>
        <v>31.25</v>
      </c>
      <c r="M5468" s="48">
        <f t="shared" si="613"/>
        <v>31.06</v>
      </c>
      <c r="N5468" s="48">
        <f t="shared" si="614"/>
        <v>31.08</v>
      </c>
      <c r="O5468" s="49">
        <f t="shared" ca="1" si="617"/>
        <v>88900</v>
      </c>
    </row>
    <row r="5469" spans="1:15" x14ac:dyDescent="0.25">
      <c r="A5469">
        <v>5454</v>
      </c>
      <c r="B5469" s="93">
        <v>34283</v>
      </c>
      <c r="C5469" s="48">
        <v>46.156199999999998</v>
      </c>
      <c r="D5469" s="48">
        <v>46.5</v>
      </c>
      <c r="E5469" s="48">
        <v>46.031199999999998</v>
      </c>
      <c r="F5469" s="48">
        <v>46.5</v>
      </c>
      <c r="G5469" s="49">
        <v>46500</v>
      </c>
      <c r="H5469" s="48">
        <v>31.164149999999999</v>
      </c>
      <c r="I5469" s="52">
        <f t="shared" si="615"/>
        <v>0.67019677419354839</v>
      </c>
      <c r="J5469" s="52">
        <f t="shared" ca="1" si="616"/>
        <v>1</v>
      </c>
      <c r="K5469" s="48">
        <f t="shared" si="611"/>
        <v>30.93</v>
      </c>
      <c r="L5469" s="48">
        <f t="shared" si="612"/>
        <v>31.16</v>
      </c>
      <c r="M5469" s="48">
        <f t="shared" si="613"/>
        <v>30.85</v>
      </c>
      <c r="N5469" s="48">
        <f t="shared" si="614"/>
        <v>31.16</v>
      </c>
      <c r="O5469" s="49">
        <f t="shared" ca="1" si="617"/>
        <v>46500</v>
      </c>
    </row>
    <row r="5470" spans="1:15" x14ac:dyDescent="0.25">
      <c r="A5470">
        <v>5455</v>
      </c>
      <c r="B5470" s="93">
        <v>34282</v>
      </c>
      <c r="C5470" s="48">
        <v>46.4375</v>
      </c>
      <c r="D5470" s="48">
        <v>46.468699999999998</v>
      </c>
      <c r="E5470" s="48">
        <v>46.125</v>
      </c>
      <c r="F5470" s="48">
        <v>46.156199999999998</v>
      </c>
      <c r="G5470" s="49">
        <v>246900</v>
      </c>
      <c r="H5470" s="48">
        <v>30.933737000000001</v>
      </c>
      <c r="I5470" s="52">
        <f t="shared" si="615"/>
        <v>0.67019678829713025</v>
      </c>
      <c r="J5470" s="52">
        <f t="shared" ca="1" si="616"/>
        <v>1</v>
      </c>
      <c r="K5470" s="48">
        <f t="shared" si="611"/>
        <v>31.12</v>
      </c>
      <c r="L5470" s="48">
        <f t="shared" si="612"/>
        <v>31.14</v>
      </c>
      <c r="M5470" s="48">
        <f t="shared" si="613"/>
        <v>30.91</v>
      </c>
      <c r="N5470" s="48">
        <f t="shared" si="614"/>
        <v>30.93</v>
      </c>
      <c r="O5470" s="49">
        <f t="shared" ca="1" si="617"/>
        <v>246900</v>
      </c>
    </row>
    <row r="5471" spans="1:15" x14ac:dyDescent="0.25">
      <c r="A5471">
        <v>5456</v>
      </c>
      <c r="B5471" s="93">
        <v>34281</v>
      </c>
      <c r="C5471" s="48">
        <v>46.093699999999998</v>
      </c>
      <c r="D5471" s="48">
        <v>46.25</v>
      </c>
      <c r="E5471" s="48">
        <v>45.968699999999998</v>
      </c>
      <c r="F5471" s="48">
        <v>46.125</v>
      </c>
      <c r="G5471" s="49">
        <v>367600</v>
      </c>
      <c r="H5471" s="48">
        <v>30.912825999999999</v>
      </c>
      <c r="I5471" s="52">
        <f t="shared" si="615"/>
        <v>0.67019676964769648</v>
      </c>
      <c r="J5471" s="52">
        <f t="shared" ca="1" si="616"/>
        <v>1</v>
      </c>
      <c r="K5471" s="48">
        <f t="shared" si="611"/>
        <v>30.89</v>
      </c>
      <c r="L5471" s="48">
        <f t="shared" si="612"/>
        <v>31</v>
      </c>
      <c r="M5471" s="48">
        <f t="shared" si="613"/>
        <v>30.81</v>
      </c>
      <c r="N5471" s="48">
        <f t="shared" si="614"/>
        <v>30.91</v>
      </c>
      <c r="O5471" s="49">
        <f t="shared" ca="1" si="617"/>
        <v>367600</v>
      </c>
    </row>
    <row r="5472" spans="1:15" x14ac:dyDescent="0.25">
      <c r="A5472">
        <v>5457</v>
      </c>
      <c r="B5472" s="93">
        <v>34278</v>
      </c>
      <c r="C5472" s="48">
        <v>45.718699999999998</v>
      </c>
      <c r="D5472" s="48">
        <v>46.0625</v>
      </c>
      <c r="E5472" s="48">
        <v>45.531199999999998</v>
      </c>
      <c r="F5472" s="48">
        <v>46.0625</v>
      </c>
      <c r="G5472" s="49">
        <v>363200</v>
      </c>
      <c r="H5472" s="48">
        <v>30.870939</v>
      </c>
      <c r="I5472" s="52">
        <f t="shared" si="615"/>
        <v>0.67019677611940298</v>
      </c>
      <c r="J5472" s="52">
        <f t="shared" ca="1" si="616"/>
        <v>1</v>
      </c>
      <c r="K5472" s="48">
        <f t="shared" si="611"/>
        <v>30.64</v>
      </c>
      <c r="L5472" s="48">
        <f t="shared" si="612"/>
        <v>30.87</v>
      </c>
      <c r="M5472" s="48">
        <f t="shared" si="613"/>
        <v>30.51</v>
      </c>
      <c r="N5472" s="48">
        <f t="shared" si="614"/>
        <v>30.87</v>
      </c>
      <c r="O5472" s="49">
        <f t="shared" ca="1" si="617"/>
        <v>363200</v>
      </c>
    </row>
    <row r="5473" spans="1:15" x14ac:dyDescent="0.25">
      <c r="A5473">
        <v>5458</v>
      </c>
      <c r="B5473" s="93">
        <v>34277</v>
      </c>
      <c r="C5473" s="48">
        <v>46.343699999999998</v>
      </c>
      <c r="D5473" s="48">
        <v>46.343699999999998</v>
      </c>
      <c r="E5473" s="48">
        <v>45.8125</v>
      </c>
      <c r="F5473" s="48">
        <v>45.843699999999998</v>
      </c>
      <c r="G5473" s="49">
        <v>130400</v>
      </c>
      <c r="H5473" s="48">
        <v>30.724299999999999</v>
      </c>
      <c r="I5473" s="52">
        <f t="shared" si="615"/>
        <v>0.67019677731073191</v>
      </c>
      <c r="J5473" s="52">
        <f t="shared" ca="1" si="616"/>
        <v>1</v>
      </c>
      <c r="K5473" s="48">
        <f t="shared" si="611"/>
        <v>31.06</v>
      </c>
      <c r="L5473" s="48">
        <f t="shared" si="612"/>
        <v>31.06</v>
      </c>
      <c r="M5473" s="48">
        <f t="shared" si="613"/>
        <v>30.7</v>
      </c>
      <c r="N5473" s="48">
        <f t="shared" si="614"/>
        <v>30.72</v>
      </c>
      <c r="O5473" s="49">
        <f t="shared" ca="1" si="617"/>
        <v>130400</v>
      </c>
    </row>
    <row r="5474" spans="1:15" x14ac:dyDescent="0.25">
      <c r="A5474">
        <v>5459</v>
      </c>
      <c r="B5474" s="93">
        <v>34276</v>
      </c>
      <c r="C5474" s="48">
        <v>46.906199999999998</v>
      </c>
      <c r="D5474" s="48">
        <v>46.906199999999998</v>
      </c>
      <c r="E5474" s="48">
        <v>46.125</v>
      </c>
      <c r="F5474" s="48">
        <v>46.343699999999998</v>
      </c>
      <c r="G5474" s="49">
        <v>479100</v>
      </c>
      <c r="H5474" s="48">
        <v>31.059398000000002</v>
      </c>
      <c r="I5474" s="52">
        <f t="shared" si="615"/>
        <v>0.67019676892436297</v>
      </c>
      <c r="J5474" s="52">
        <f t="shared" ca="1" si="616"/>
        <v>1</v>
      </c>
      <c r="K5474" s="48">
        <f t="shared" si="611"/>
        <v>31.44</v>
      </c>
      <c r="L5474" s="48">
        <f t="shared" si="612"/>
        <v>31.44</v>
      </c>
      <c r="M5474" s="48">
        <f t="shared" si="613"/>
        <v>30.91</v>
      </c>
      <c r="N5474" s="48">
        <f t="shared" si="614"/>
        <v>31.06</v>
      </c>
      <c r="O5474" s="49">
        <f t="shared" ca="1" si="617"/>
        <v>479100</v>
      </c>
    </row>
    <row r="5475" spans="1:15" x14ac:dyDescent="0.25">
      <c r="A5475">
        <v>5460</v>
      </c>
      <c r="B5475" s="93">
        <v>34275</v>
      </c>
      <c r="C5475" s="48">
        <v>46.906199999999998</v>
      </c>
      <c r="D5475" s="48">
        <v>47</v>
      </c>
      <c r="E5475" s="48">
        <v>46.656199999999998</v>
      </c>
      <c r="F5475" s="48">
        <v>46.9375</v>
      </c>
      <c r="G5475" s="49">
        <v>262100</v>
      </c>
      <c r="H5475" s="48">
        <v>31.457360999999999</v>
      </c>
      <c r="I5475" s="52">
        <f t="shared" si="615"/>
        <v>0.6701967723035952</v>
      </c>
      <c r="J5475" s="52">
        <f t="shared" ca="1" si="616"/>
        <v>1</v>
      </c>
      <c r="K5475" s="48">
        <f t="shared" si="611"/>
        <v>31.44</v>
      </c>
      <c r="L5475" s="48">
        <f t="shared" si="612"/>
        <v>31.5</v>
      </c>
      <c r="M5475" s="48">
        <f t="shared" si="613"/>
        <v>31.27</v>
      </c>
      <c r="N5475" s="48">
        <f t="shared" si="614"/>
        <v>31.46</v>
      </c>
      <c r="O5475" s="49">
        <f t="shared" ca="1" si="617"/>
        <v>262100</v>
      </c>
    </row>
    <row r="5476" spans="1:15" x14ac:dyDescent="0.25">
      <c r="A5476">
        <v>5461</v>
      </c>
      <c r="B5476" s="93">
        <v>34274</v>
      </c>
      <c r="C5476" s="48">
        <v>46.781199999999998</v>
      </c>
      <c r="D5476" s="48">
        <v>47</v>
      </c>
      <c r="E5476" s="48">
        <v>46.781199999999998</v>
      </c>
      <c r="F5476" s="48">
        <v>46.968699999999998</v>
      </c>
      <c r="G5476" s="49">
        <v>36400</v>
      </c>
      <c r="H5476" s="48">
        <v>31.478270999999999</v>
      </c>
      <c r="I5476" s="52">
        <f t="shared" si="615"/>
        <v>0.6701967693378782</v>
      </c>
      <c r="J5476" s="52">
        <f t="shared" ca="1" si="616"/>
        <v>1</v>
      </c>
      <c r="K5476" s="48">
        <f t="shared" si="611"/>
        <v>31.35</v>
      </c>
      <c r="L5476" s="48">
        <f t="shared" si="612"/>
        <v>31.5</v>
      </c>
      <c r="M5476" s="48">
        <f t="shared" si="613"/>
        <v>31.35</v>
      </c>
      <c r="N5476" s="48">
        <f t="shared" si="614"/>
        <v>31.48</v>
      </c>
      <c r="O5476" s="49">
        <f t="shared" ca="1" si="617"/>
        <v>36400</v>
      </c>
    </row>
    <row r="5477" spans="1:15" x14ac:dyDescent="0.25">
      <c r="A5477">
        <v>5462</v>
      </c>
      <c r="B5477" s="93">
        <v>34271</v>
      </c>
      <c r="C5477" s="48">
        <v>46.8125</v>
      </c>
      <c r="D5477" s="48">
        <v>46.875</v>
      </c>
      <c r="E5477" s="48">
        <v>46.781199999999998</v>
      </c>
      <c r="F5477" s="48">
        <v>46.843699999999998</v>
      </c>
      <c r="G5477" s="49">
        <v>80700</v>
      </c>
      <c r="H5477" s="48">
        <v>31.394497000000001</v>
      </c>
      <c r="I5477" s="52">
        <f t="shared" si="615"/>
        <v>0.67019678206461064</v>
      </c>
      <c r="J5477" s="52">
        <f t="shared" ca="1" si="616"/>
        <v>1</v>
      </c>
      <c r="K5477" s="48">
        <f t="shared" si="611"/>
        <v>31.37</v>
      </c>
      <c r="L5477" s="48">
        <f t="shared" si="612"/>
        <v>31.42</v>
      </c>
      <c r="M5477" s="48">
        <f t="shared" si="613"/>
        <v>31.35</v>
      </c>
      <c r="N5477" s="48">
        <f t="shared" si="614"/>
        <v>31.39</v>
      </c>
      <c r="O5477" s="49">
        <f t="shared" ca="1" si="617"/>
        <v>80700</v>
      </c>
    </row>
    <row r="5478" spans="1:15" x14ac:dyDescent="0.25">
      <c r="A5478">
        <v>5463</v>
      </c>
      <c r="B5478" s="93">
        <v>34270</v>
      </c>
      <c r="C5478" s="48">
        <v>46.5625</v>
      </c>
      <c r="D5478" s="48">
        <v>46.968699999999998</v>
      </c>
      <c r="E5478" s="48">
        <v>46.5625</v>
      </c>
      <c r="F5478" s="48">
        <v>46.843699999999998</v>
      </c>
      <c r="G5478" s="49">
        <v>129600</v>
      </c>
      <c r="H5478" s="48">
        <v>31.394497000000001</v>
      </c>
      <c r="I5478" s="52">
        <f t="shared" si="615"/>
        <v>0.67019678206461064</v>
      </c>
      <c r="J5478" s="52">
        <f t="shared" ca="1" si="616"/>
        <v>1</v>
      </c>
      <c r="K5478" s="48">
        <f t="shared" si="611"/>
        <v>31.21</v>
      </c>
      <c r="L5478" s="48">
        <f t="shared" si="612"/>
        <v>31.48</v>
      </c>
      <c r="M5478" s="48">
        <f t="shared" si="613"/>
        <v>31.21</v>
      </c>
      <c r="N5478" s="48">
        <f t="shared" si="614"/>
        <v>31.39</v>
      </c>
      <c r="O5478" s="49">
        <f t="shared" ca="1" si="617"/>
        <v>129600</v>
      </c>
    </row>
    <row r="5479" spans="1:15" x14ac:dyDescent="0.25">
      <c r="A5479">
        <v>5464</v>
      </c>
      <c r="B5479" s="93">
        <v>34269</v>
      </c>
      <c r="C5479" s="48">
        <v>46.406199999999998</v>
      </c>
      <c r="D5479" s="48">
        <v>46.531199999999998</v>
      </c>
      <c r="E5479" s="48">
        <v>46.406199999999998</v>
      </c>
      <c r="F5479" s="48">
        <v>46.5</v>
      </c>
      <c r="G5479" s="49">
        <v>118400</v>
      </c>
      <c r="H5479" s="48">
        <v>31.164149999999999</v>
      </c>
      <c r="I5479" s="52">
        <f t="shared" si="615"/>
        <v>0.67019677419354839</v>
      </c>
      <c r="J5479" s="52">
        <f t="shared" ca="1" si="616"/>
        <v>1</v>
      </c>
      <c r="K5479" s="48">
        <f t="shared" si="611"/>
        <v>31.1</v>
      </c>
      <c r="L5479" s="48">
        <f t="shared" si="612"/>
        <v>31.19</v>
      </c>
      <c r="M5479" s="48">
        <f t="shared" si="613"/>
        <v>31.1</v>
      </c>
      <c r="N5479" s="48">
        <f t="shared" si="614"/>
        <v>31.16</v>
      </c>
      <c r="O5479" s="49">
        <f t="shared" ca="1" si="617"/>
        <v>118400</v>
      </c>
    </row>
    <row r="5480" spans="1:15" x14ac:dyDescent="0.25">
      <c r="A5480">
        <v>5465</v>
      </c>
      <c r="B5480" s="93">
        <v>34268</v>
      </c>
      <c r="C5480" s="48">
        <v>46.468699999999998</v>
      </c>
      <c r="D5480" s="48">
        <v>46.5</v>
      </c>
      <c r="E5480" s="48">
        <v>46.3125</v>
      </c>
      <c r="F5480" s="48">
        <v>46.468699999999998</v>
      </c>
      <c r="G5480" s="49">
        <v>186200</v>
      </c>
      <c r="H5480" s="48">
        <v>31.143173000000001</v>
      </c>
      <c r="I5480" s="52">
        <f t="shared" si="615"/>
        <v>0.67019677761590069</v>
      </c>
      <c r="J5480" s="52">
        <f t="shared" ca="1" si="616"/>
        <v>1</v>
      </c>
      <c r="K5480" s="48">
        <f t="shared" si="611"/>
        <v>31.14</v>
      </c>
      <c r="L5480" s="48">
        <f t="shared" si="612"/>
        <v>31.16</v>
      </c>
      <c r="M5480" s="48">
        <f t="shared" si="613"/>
        <v>31.04</v>
      </c>
      <c r="N5480" s="48">
        <f t="shared" si="614"/>
        <v>31.14</v>
      </c>
      <c r="O5480" s="49">
        <f t="shared" ca="1" si="617"/>
        <v>186200</v>
      </c>
    </row>
    <row r="5481" spans="1:15" x14ac:dyDescent="0.25">
      <c r="A5481">
        <v>5466</v>
      </c>
      <c r="B5481" s="93">
        <v>34267</v>
      </c>
      <c r="C5481" s="48">
        <v>46.406199999999998</v>
      </c>
      <c r="D5481" s="48">
        <v>46.5625</v>
      </c>
      <c r="E5481" s="48">
        <v>46.281199999999998</v>
      </c>
      <c r="F5481" s="48">
        <v>46.5</v>
      </c>
      <c r="G5481" s="49">
        <v>114500</v>
      </c>
      <c r="H5481" s="48">
        <v>31.164149999999999</v>
      </c>
      <c r="I5481" s="52">
        <f t="shared" si="615"/>
        <v>0.67019677419354839</v>
      </c>
      <c r="J5481" s="52">
        <f t="shared" ca="1" si="616"/>
        <v>1</v>
      </c>
      <c r="K5481" s="48">
        <f t="shared" si="611"/>
        <v>31.1</v>
      </c>
      <c r="L5481" s="48">
        <f t="shared" si="612"/>
        <v>31.21</v>
      </c>
      <c r="M5481" s="48">
        <f t="shared" si="613"/>
        <v>31.02</v>
      </c>
      <c r="N5481" s="48">
        <f t="shared" si="614"/>
        <v>31.16</v>
      </c>
      <c r="O5481" s="49">
        <f t="shared" ca="1" si="617"/>
        <v>114500</v>
      </c>
    </row>
    <row r="5482" spans="1:15" x14ac:dyDescent="0.25">
      <c r="A5482">
        <v>5467</v>
      </c>
      <c r="B5482" s="93">
        <v>34264</v>
      </c>
      <c r="C5482" s="48">
        <v>46.656199999999998</v>
      </c>
      <c r="D5482" s="48">
        <v>46.843699999999998</v>
      </c>
      <c r="E5482" s="48">
        <v>46.375</v>
      </c>
      <c r="F5482" s="48">
        <v>46.375</v>
      </c>
      <c r="G5482" s="49">
        <v>390700</v>
      </c>
      <c r="H5482" s="48">
        <v>31.080375</v>
      </c>
      <c r="I5482" s="52">
        <f t="shared" si="615"/>
        <v>0.67019676549865226</v>
      </c>
      <c r="J5482" s="52">
        <f t="shared" ca="1" si="616"/>
        <v>1</v>
      </c>
      <c r="K5482" s="48">
        <f t="shared" si="611"/>
        <v>31.27</v>
      </c>
      <c r="L5482" s="48">
        <f t="shared" si="612"/>
        <v>31.39</v>
      </c>
      <c r="M5482" s="48">
        <f t="shared" si="613"/>
        <v>31.08</v>
      </c>
      <c r="N5482" s="48">
        <f t="shared" si="614"/>
        <v>31.08</v>
      </c>
      <c r="O5482" s="49">
        <f t="shared" ca="1" si="617"/>
        <v>390700</v>
      </c>
    </row>
    <row r="5483" spans="1:15" x14ac:dyDescent="0.25">
      <c r="A5483">
        <v>5468</v>
      </c>
      <c r="B5483" s="93">
        <v>34263</v>
      </c>
      <c r="C5483" s="48">
        <v>46.6875</v>
      </c>
      <c r="D5483" s="48">
        <v>46.6875</v>
      </c>
      <c r="E5483" s="48">
        <v>46.531199999999998</v>
      </c>
      <c r="F5483" s="48">
        <v>46.593699999999998</v>
      </c>
      <c r="G5483" s="49">
        <v>56200</v>
      </c>
      <c r="H5483" s="48">
        <v>31.226948</v>
      </c>
      <c r="I5483" s="52">
        <f t="shared" si="615"/>
        <v>0.67019678626080348</v>
      </c>
      <c r="J5483" s="52">
        <f t="shared" ca="1" si="616"/>
        <v>1</v>
      </c>
      <c r="K5483" s="48">
        <f t="shared" si="611"/>
        <v>31.29</v>
      </c>
      <c r="L5483" s="48">
        <f t="shared" si="612"/>
        <v>31.29</v>
      </c>
      <c r="M5483" s="48">
        <f t="shared" si="613"/>
        <v>31.19</v>
      </c>
      <c r="N5483" s="48">
        <f t="shared" si="614"/>
        <v>31.23</v>
      </c>
      <c r="O5483" s="49">
        <f t="shared" ca="1" si="617"/>
        <v>56200</v>
      </c>
    </row>
    <row r="5484" spans="1:15" x14ac:dyDescent="0.25">
      <c r="A5484">
        <v>5469</v>
      </c>
      <c r="B5484" s="93">
        <v>34262</v>
      </c>
      <c r="C5484" s="48">
        <v>46.75</v>
      </c>
      <c r="D5484" s="48">
        <v>46.75</v>
      </c>
      <c r="E5484" s="48">
        <v>46.5625</v>
      </c>
      <c r="F5484" s="48">
        <v>46.656199999999998</v>
      </c>
      <c r="G5484" s="49">
        <v>230400</v>
      </c>
      <c r="H5484" s="48">
        <v>31.268834999999999</v>
      </c>
      <c r="I5484" s="52">
        <f t="shared" si="615"/>
        <v>0.67019677984919479</v>
      </c>
      <c r="J5484" s="52">
        <f t="shared" ca="1" si="616"/>
        <v>1</v>
      </c>
      <c r="K5484" s="48">
        <f t="shared" si="611"/>
        <v>31.33</v>
      </c>
      <c r="L5484" s="48">
        <f t="shared" si="612"/>
        <v>31.33</v>
      </c>
      <c r="M5484" s="48">
        <f t="shared" si="613"/>
        <v>31.21</v>
      </c>
      <c r="N5484" s="48">
        <f t="shared" si="614"/>
        <v>31.27</v>
      </c>
      <c r="O5484" s="49">
        <f t="shared" ca="1" si="617"/>
        <v>230400</v>
      </c>
    </row>
    <row r="5485" spans="1:15" x14ac:dyDescent="0.25">
      <c r="A5485">
        <v>5470</v>
      </c>
      <c r="B5485" s="93">
        <v>34261</v>
      </c>
      <c r="C5485" s="48">
        <v>46.875</v>
      </c>
      <c r="D5485" s="48">
        <v>46.968699999999998</v>
      </c>
      <c r="E5485" s="48">
        <v>46.593699999999998</v>
      </c>
      <c r="F5485" s="48">
        <v>46.593699999999998</v>
      </c>
      <c r="G5485" s="49">
        <v>880100</v>
      </c>
      <c r="H5485" s="48">
        <v>31.226948</v>
      </c>
      <c r="I5485" s="52">
        <f t="shared" si="615"/>
        <v>0.67019678626080348</v>
      </c>
      <c r="J5485" s="52">
        <f t="shared" ca="1" si="616"/>
        <v>1</v>
      </c>
      <c r="K5485" s="48">
        <f t="shared" si="611"/>
        <v>31.42</v>
      </c>
      <c r="L5485" s="48">
        <f t="shared" si="612"/>
        <v>31.48</v>
      </c>
      <c r="M5485" s="48">
        <f t="shared" si="613"/>
        <v>31.23</v>
      </c>
      <c r="N5485" s="48">
        <f t="shared" si="614"/>
        <v>31.23</v>
      </c>
      <c r="O5485" s="49">
        <f t="shared" ca="1" si="617"/>
        <v>880100</v>
      </c>
    </row>
    <row r="5486" spans="1:15" x14ac:dyDescent="0.25">
      <c r="A5486">
        <v>5471</v>
      </c>
      <c r="B5486" s="93">
        <v>34260</v>
      </c>
      <c r="C5486" s="48">
        <v>47.031199999999998</v>
      </c>
      <c r="D5486" s="48">
        <v>47.031199999999998</v>
      </c>
      <c r="E5486" s="48">
        <v>46.875</v>
      </c>
      <c r="F5486" s="48">
        <v>46.9375</v>
      </c>
      <c r="G5486" s="49">
        <v>722400</v>
      </c>
      <c r="H5486" s="48">
        <v>31.457360999999999</v>
      </c>
      <c r="I5486" s="52">
        <f t="shared" si="615"/>
        <v>0.6701967723035952</v>
      </c>
      <c r="J5486" s="52">
        <f t="shared" ca="1" si="616"/>
        <v>1</v>
      </c>
      <c r="K5486" s="48">
        <f t="shared" si="611"/>
        <v>31.52</v>
      </c>
      <c r="L5486" s="48">
        <f t="shared" si="612"/>
        <v>31.52</v>
      </c>
      <c r="M5486" s="48">
        <f t="shared" si="613"/>
        <v>31.42</v>
      </c>
      <c r="N5486" s="48">
        <f t="shared" si="614"/>
        <v>31.46</v>
      </c>
      <c r="O5486" s="49">
        <f t="shared" ca="1" si="617"/>
        <v>722400</v>
      </c>
    </row>
    <row r="5487" spans="1:15" x14ac:dyDescent="0.25">
      <c r="A5487">
        <v>5472</v>
      </c>
      <c r="B5487" s="93">
        <v>34257</v>
      </c>
      <c r="C5487" s="48">
        <v>47.031199999999998</v>
      </c>
      <c r="D5487" s="48">
        <v>47.156199999999998</v>
      </c>
      <c r="E5487" s="48">
        <v>46.906199999999998</v>
      </c>
      <c r="F5487" s="48">
        <v>47.0625</v>
      </c>
      <c r="G5487" s="49">
        <v>1502500</v>
      </c>
      <c r="H5487" s="48">
        <v>31.541136000000002</v>
      </c>
      <c r="I5487" s="52">
        <f t="shared" si="615"/>
        <v>0.67019678087649404</v>
      </c>
      <c r="J5487" s="52">
        <f t="shared" ca="1" si="616"/>
        <v>1</v>
      </c>
      <c r="K5487" s="48">
        <f t="shared" si="611"/>
        <v>31.52</v>
      </c>
      <c r="L5487" s="48">
        <f t="shared" si="612"/>
        <v>31.6</v>
      </c>
      <c r="M5487" s="48">
        <f t="shared" si="613"/>
        <v>31.44</v>
      </c>
      <c r="N5487" s="48">
        <f t="shared" si="614"/>
        <v>31.54</v>
      </c>
      <c r="O5487" s="49">
        <f t="shared" ca="1" si="617"/>
        <v>1502500</v>
      </c>
    </row>
    <row r="5488" spans="1:15" x14ac:dyDescent="0.25">
      <c r="A5488">
        <v>5473</v>
      </c>
      <c r="B5488" s="93">
        <v>34256</v>
      </c>
      <c r="C5488" s="48">
        <v>46.406199999999998</v>
      </c>
      <c r="D5488" s="48">
        <v>46.8125</v>
      </c>
      <c r="E5488" s="48">
        <v>46.281199999999998</v>
      </c>
      <c r="F5488" s="48">
        <v>46.8125</v>
      </c>
      <c r="G5488" s="49">
        <v>108100</v>
      </c>
      <c r="H5488" s="48">
        <v>31.373586</v>
      </c>
      <c r="I5488" s="52">
        <f t="shared" si="615"/>
        <v>0.67019676368491321</v>
      </c>
      <c r="J5488" s="52">
        <f t="shared" ca="1" si="616"/>
        <v>1</v>
      </c>
      <c r="K5488" s="48">
        <f t="shared" si="611"/>
        <v>31.1</v>
      </c>
      <c r="L5488" s="48">
        <f t="shared" si="612"/>
        <v>31.37</v>
      </c>
      <c r="M5488" s="48">
        <f t="shared" si="613"/>
        <v>31.02</v>
      </c>
      <c r="N5488" s="48">
        <f t="shared" si="614"/>
        <v>31.37</v>
      </c>
      <c r="O5488" s="49">
        <f t="shared" ca="1" si="617"/>
        <v>108100</v>
      </c>
    </row>
    <row r="5489" spans="1:15" x14ac:dyDescent="0.25">
      <c r="A5489">
        <v>5474</v>
      </c>
      <c r="B5489" s="93">
        <v>34255</v>
      </c>
      <c r="C5489" s="48">
        <v>46.25</v>
      </c>
      <c r="D5489" s="48">
        <v>46.25</v>
      </c>
      <c r="E5489" s="48">
        <v>46.156199999999998</v>
      </c>
      <c r="F5489" s="48">
        <v>46.218699999999998</v>
      </c>
      <c r="G5489" s="49">
        <v>139100</v>
      </c>
      <c r="H5489" s="48">
        <v>30.975624</v>
      </c>
      <c r="I5489" s="52">
        <f t="shared" si="615"/>
        <v>0.67019678182207632</v>
      </c>
      <c r="J5489" s="52">
        <f t="shared" ca="1" si="616"/>
        <v>1</v>
      </c>
      <c r="K5489" s="48">
        <f t="shared" si="611"/>
        <v>31</v>
      </c>
      <c r="L5489" s="48">
        <f t="shared" si="612"/>
        <v>31</v>
      </c>
      <c r="M5489" s="48">
        <f t="shared" si="613"/>
        <v>30.93</v>
      </c>
      <c r="N5489" s="48">
        <f t="shared" si="614"/>
        <v>30.98</v>
      </c>
      <c r="O5489" s="49">
        <f t="shared" ca="1" si="617"/>
        <v>139100</v>
      </c>
    </row>
    <row r="5490" spans="1:15" x14ac:dyDescent="0.25">
      <c r="A5490">
        <v>5475</v>
      </c>
      <c r="B5490" s="93">
        <v>34254</v>
      </c>
      <c r="C5490" s="48">
        <v>46.218699999999998</v>
      </c>
      <c r="D5490" s="48">
        <v>46.25</v>
      </c>
      <c r="E5490" s="48">
        <v>46.1875</v>
      </c>
      <c r="F5490" s="48">
        <v>46.218699999999998</v>
      </c>
      <c r="G5490" s="49">
        <v>26200</v>
      </c>
      <c r="H5490" s="48">
        <v>30.975624</v>
      </c>
      <c r="I5490" s="52">
        <f t="shared" si="615"/>
        <v>0.67019678182207632</v>
      </c>
      <c r="J5490" s="52">
        <f t="shared" ca="1" si="616"/>
        <v>1</v>
      </c>
      <c r="K5490" s="48">
        <f t="shared" si="611"/>
        <v>30.98</v>
      </c>
      <c r="L5490" s="48">
        <f t="shared" si="612"/>
        <v>31</v>
      </c>
      <c r="M5490" s="48">
        <f t="shared" si="613"/>
        <v>30.95</v>
      </c>
      <c r="N5490" s="48">
        <f t="shared" si="614"/>
        <v>30.98</v>
      </c>
      <c r="O5490" s="49">
        <f t="shared" ca="1" si="617"/>
        <v>26200</v>
      </c>
    </row>
    <row r="5491" spans="1:15" x14ac:dyDescent="0.25">
      <c r="A5491">
        <v>5476</v>
      </c>
      <c r="B5491" s="93">
        <v>34253</v>
      </c>
      <c r="C5491" s="48">
        <v>46.156199999999998</v>
      </c>
      <c r="D5491" s="48">
        <v>46.25</v>
      </c>
      <c r="E5491" s="48">
        <v>46.156199999999998</v>
      </c>
      <c r="F5491" s="48">
        <v>46.156199999999998</v>
      </c>
      <c r="G5491" s="49">
        <v>467100</v>
      </c>
      <c r="H5491" s="48">
        <v>30.933737000000001</v>
      </c>
      <c r="I5491" s="52">
        <f t="shared" si="615"/>
        <v>0.67019678829713025</v>
      </c>
      <c r="J5491" s="52">
        <f t="shared" ca="1" si="616"/>
        <v>1</v>
      </c>
      <c r="K5491" s="48">
        <f t="shared" si="611"/>
        <v>30.93</v>
      </c>
      <c r="L5491" s="48">
        <f t="shared" si="612"/>
        <v>31</v>
      </c>
      <c r="M5491" s="48">
        <f t="shared" si="613"/>
        <v>30.93</v>
      </c>
      <c r="N5491" s="48">
        <f t="shared" si="614"/>
        <v>30.93</v>
      </c>
      <c r="O5491" s="49">
        <f t="shared" ca="1" si="617"/>
        <v>467100</v>
      </c>
    </row>
    <row r="5492" spans="1:15" x14ac:dyDescent="0.25">
      <c r="A5492">
        <v>5477</v>
      </c>
      <c r="B5492" s="93">
        <v>34250</v>
      </c>
      <c r="C5492" s="48">
        <v>46.125</v>
      </c>
      <c r="D5492" s="48">
        <v>46.156199999999998</v>
      </c>
      <c r="E5492" s="48">
        <v>45.718699999999998</v>
      </c>
      <c r="F5492" s="48">
        <v>46.0625</v>
      </c>
      <c r="G5492" s="49">
        <v>54400</v>
      </c>
      <c r="H5492" s="48">
        <v>30.870939</v>
      </c>
      <c r="I5492" s="52">
        <f t="shared" si="615"/>
        <v>0.67019677611940298</v>
      </c>
      <c r="J5492" s="52">
        <f t="shared" ca="1" si="616"/>
        <v>1</v>
      </c>
      <c r="K5492" s="48">
        <f t="shared" si="611"/>
        <v>30.91</v>
      </c>
      <c r="L5492" s="48">
        <f t="shared" si="612"/>
        <v>30.93</v>
      </c>
      <c r="M5492" s="48">
        <f t="shared" si="613"/>
        <v>30.64</v>
      </c>
      <c r="N5492" s="48">
        <f t="shared" si="614"/>
        <v>30.87</v>
      </c>
      <c r="O5492" s="49">
        <f t="shared" ca="1" si="617"/>
        <v>54400</v>
      </c>
    </row>
    <row r="5493" spans="1:15" x14ac:dyDescent="0.25">
      <c r="A5493">
        <v>5478</v>
      </c>
      <c r="B5493" s="93">
        <v>34249</v>
      </c>
      <c r="C5493" s="48">
        <v>46.1875</v>
      </c>
      <c r="D5493" s="48">
        <v>46.1875</v>
      </c>
      <c r="E5493" s="48">
        <v>45.968699999999998</v>
      </c>
      <c r="F5493" s="48">
        <v>46</v>
      </c>
      <c r="G5493" s="49">
        <v>59400</v>
      </c>
      <c r="H5493" s="48">
        <v>30.829051</v>
      </c>
      <c r="I5493" s="52">
        <f t="shared" si="615"/>
        <v>0.67019676086956526</v>
      </c>
      <c r="J5493" s="52">
        <f t="shared" ca="1" si="616"/>
        <v>1</v>
      </c>
      <c r="K5493" s="48">
        <f t="shared" si="611"/>
        <v>30.95</v>
      </c>
      <c r="L5493" s="48">
        <f t="shared" si="612"/>
        <v>30.95</v>
      </c>
      <c r="M5493" s="48">
        <f t="shared" si="613"/>
        <v>30.81</v>
      </c>
      <c r="N5493" s="48">
        <f t="shared" si="614"/>
        <v>30.83</v>
      </c>
      <c r="O5493" s="49">
        <f t="shared" ca="1" si="617"/>
        <v>59400</v>
      </c>
    </row>
    <row r="5494" spans="1:15" x14ac:dyDescent="0.25">
      <c r="A5494">
        <v>5479</v>
      </c>
      <c r="B5494" s="93">
        <v>34248</v>
      </c>
      <c r="C5494" s="48">
        <v>46.1875</v>
      </c>
      <c r="D5494" s="48">
        <v>46.375</v>
      </c>
      <c r="E5494" s="48">
        <v>46.125</v>
      </c>
      <c r="F5494" s="48">
        <v>46.125</v>
      </c>
      <c r="G5494" s="49">
        <v>209200</v>
      </c>
      <c r="H5494" s="48">
        <v>30.912825999999999</v>
      </c>
      <c r="I5494" s="52">
        <f t="shared" si="615"/>
        <v>0.67019676964769648</v>
      </c>
      <c r="J5494" s="52">
        <f t="shared" ca="1" si="616"/>
        <v>1</v>
      </c>
      <c r="K5494" s="48">
        <f t="shared" si="611"/>
        <v>30.95</v>
      </c>
      <c r="L5494" s="48">
        <f t="shared" si="612"/>
        <v>31.08</v>
      </c>
      <c r="M5494" s="48">
        <f t="shared" si="613"/>
        <v>30.91</v>
      </c>
      <c r="N5494" s="48">
        <f t="shared" si="614"/>
        <v>30.91</v>
      </c>
      <c r="O5494" s="49">
        <f t="shared" ca="1" si="617"/>
        <v>209200</v>
      </c>
    </row>
    <row r="5495" spans="1:15" x14ac:dyDescent="0.25">
      <c r="A5495">
        <v>5480</v>
      </c>
      <c r="B5495" s="93">
        <v>34247</v>
      </c>
      <c r="C5495" s="48">
        <v>46.3125</v>
      </c>
      <c r="D5495" s="48">
        <v>46.3125</v>
      </c>
      <c r="E5495" s="48">
        <v>46</v>
      </c>
      <c r="F5495" s="48">
        <v>46.156199999999998</v>
      </c>
      <c r="G5495" s="49">
        <v>436500</v>
      </c>
      <c r="H5495" s="48">
        <v>30.933737000000001</v>
      </c>
      <c r="I5495" s="52">
        <f t="shared" si="615"/>
        <v>0.67019678829713025</v>
      </c>
      <c r="J5495" s="52">
        <f t="shared" ca="1" si="616"/>
        <v>1</v>
      </c>
      <c r="K5495" s="48">
        <f t="shared" si="611"/>
        <v>31.04</v>
      </c>
      <c r="L5495" s="48">
        <f t="shared" si="612"/>
        <v>31.04</v>
      </c>
      <c r="M5495" s="48">
        <f t="shared" si="613"/>
        <v>30.83</v>
      </c>
      <c r="N5495" s="48">
        <f t="shared" si="614"/>
        <v>30.93</v>
      </c>
      <c r="O5495" s="49">
        <f t="shared" ca="1" si="617"/>
        <v>436500</v>
      </c>
    </row>
    <row r="5496" spans="1:15" x14ac:dyDescent="0.25">
      <c r="A5496">
        <v>5481</v>
      </c>
      <c r="B5496" s="93">
        <v>34246</v>
      </c>
      <c r="C5496" s="48">
        <v>46.218699999999998</v>
      </c>
      <c r="D5496" s="48">
        <v>46.218699999999998</v>
      </c>
      <c r="E5496" s="48">
        <v>46.093699999999998</v>
      </c>
      <c r="F5496" s="48">
        <v>46.218699999999998</v>
      </c>
      <c r="G5496" s="49">
        <v>1038500</v>
      </c>
      <c r="H5496" s="48">
        <v>30.975624</v>
      </c>
      <c r="I5496" s="52">
        <f t="shared" si="615"/>
        <v>0.67019678182207632</v>
      </c>
      <c r="J5496" s="52">
        <f t="shared" ca="1" si="616"/>
        <v>1</v>
      </c>
      <c r="K5496" s="48">
        <f t="shared" si="611"/>
        <v>30.98</v>
      </c>
      <c r="L5496" s="48">
        <f t="shared" si="612"/>
        <v>30.98</v>
      </c>
      <c r="M5496" s="48">
        <f t="shared" si="613"/>
        <v>30.89</v>
      </c>
      <c r="N5496" s="48">
        <f t="shared" si="614"/>
        <v>30.98</v>
      </c>
      <c r="O5496" s="49">
        <f t="shared" ca="1" si="617"/>
        <v>1038500</v>
      </c>
    </row>
    <row r="5497" spans="1:15" x14ac:dyDescent="0.25">
      <c r="A5497">
        <v>5482</v>
      </c>
      <c r="B5497" s="93">
        <v>34243</v>
      </c>
      <c r="C5497" s="48">
        <v>45.875</v>
      </c>
      <c r="D5497" s="48">
        <v>46.218699999999998</v>
      </c>
      <c r="E5497" s="48">
        <v>45.8125</v>
      </c>
      <c r="F5497" s="48">
        <v>46.156199999999998</v>
      </c>
      <c r="G5497" s="49">
        <v>22700</v>
      </c>
      <c r="H5497" s="48">
        <v>30.933737000000001</v>
      </c>
      <c r="I5497" s="52">
        <f t="shared" si="615"/>
        <v>0.67019678829713025</v>
      </c>
      <c r="J5497" s="52">
        <f t="shared" ca="1" si="616"/>
        <v>1</v>
      </c>
      <c r="K5497" s="48">
        <f t="shared" si="611"/>
        <v>30.75</v>
      </c>
      <c r="L5497" s="48">
        <f t="shared" si="612"/>
        <v>30.98</v>
      </c>
      <c r="M5497" s="48">
        <f t="shared" si="613"/>
        <v>30.7</v>
      </c>
      <c r="N5497" s="48">
        <f t="shared" si="614"/>
        <v>30.93</v>
      </c>
      <c r="O5497" s="49">
        <f t="shared" ca="1" si="617"/>
        <v>22700</v>
      </c>
    </row>
    <row r="5498" spans="1:15" x14ac:dyDescent="0.25">
      <c r="A5498">
        <v>5483</v>
      </c>
      <c r="B5498" s="93">
        <v>34242</v>
      </c>
      <c r="C5498" s="48">
        <v>46.031199999999998</v>
      </c>
      <c r="D5498" s="48">
        <v>46.125</v>
      </c>
      <c r="E5498" s="48">
        <v>45.843699999999998</v>
      </c>
      <c r="F5498" s="48">
        <v>45.9375</v>
      </c>
      <c r="G5498" s="49">
        <v>99300</v>
      </c>
      <c r="H5498" s="48">
        <v>30.787164000000001</v>
      </c>
      <c r="I5498" s="52">
        <f t="shared" si="615"/>
        <v>0.67019676734693878</v>
      </c>
      <c r="J5498" s="52">
        <f t="shared" ca="1" si="616"/>
        <v>1</v>
      </c>
      <c r="K5498" s="48">
        <f t="shared" si="611"/>
        <v>30.85</v>
      </c>
      <c r="L5498" s="48">
        <f t="shared" si="612"/>
        <v>30.91</v>
      </c>
      <c r="M5498" s="48">
        <f t="shared" si="613"/>
        <v>30.72</v>
      </c>
      <c r="N5498" s="48">
        <f t="shared" si="614"/>
        <v>30.79</v>
      </c>
      <c r="O5498" s="49">
        <f t="shared" ca="1" si="617"/>
        <v>99300</v>
      </c>
    </row>
    <row r="5499" spans="1:15" x14ac:dyDescent="0.25">
      <c r="A5499">
        <v>5484</v>
      </c>
      <c r="B5499" s="93">
        <v>34241</v>
      </c>
      <c r="C5499" s="48">
        <v>46.1875</v>
      </c>
      <c r="D5499" s="48">
        <v>46.3125</v>
      </c>
      <c r="E5499" s="48">
        <v>45.968699999999998</v>
      </c>
      <c r="F5499" s="48">
        <v>46.031199999999998</v>
      </c>
      <c r="G5499" s="49">
        <v>221000</v>
      </c>
      <c r="H5499" s="48">
        <v>30.849962000000001</v>
      </c>
      <c r="I5499" s="52">
        <f t="shared" si="615"/>
        <v>0.67019677957559232</v>
      </c>
      <c r="J5499" s="52">
        <f t="shared" ca="1" si="616"/>
        <v>1</v>
      </c>
      <c r="K5499" s="48">
        <f t="shared" si="611"/>
        <v>30.95</v>
      </c>
      <c r="L5499" s="48">
        <f t="shared" si="612"/>
        <v>31.04</v>
      </c>
      <c r="M5499" s="48">
        <f t="shared" si="613"/>
        <v>30.81</v>
      </c>
      <c r="N5499" s="48">
        <f t="shared" si="614"/>
        <v>30.85</v>
      </c>
      <c r="O5499" s="49">
        <f t="shared" ca="1" si="617"/>
        <v>221000</v>
      </c>
    </row>
    <row r="5500" spans="1:15" x14ac:dyDescent="0.25">
      <c r="A5500">
        <v>5485</v>
      </c>
      <c r="B5500" s="93">
        <v>34240</v>
      </c>
      <c r="C5500" s="48">
        <v>46.3125</v>
      </c>
      <c r="D5500" s="48">
        <v>46.3125</v>
      </c>
      <c r="E5500" s="48">
        <v>46.156199999999998</v>
      </c>
      <c r="F5500" s="48">
        <v>46.1875</v>
      </c>
      <c r="G5500" s="49">
        <v>158300</v>
      </c>
      <c r="H5500" s="48">
        <v>30.954713000000002</v>
      </c>
      <c r="I5500" s="52">
        <f t="shared" si="615"/>
        <v>0.67019676319350474</v>
      </c>
      <c r="J5500" s="52">
        <f t="shared" ca="1" si="616"/>
        <v>1</v>
      </c>
      <c r="K5500" s="48">
        <f t="shared" si="611"/>
        <v>31.04</v>
      </c>
      <c r="L5500" s="48">
        <f t="shared" si="612"/>
        <v>31.04</v>
      </c>
      <c r="M5500" s="48">
        <f t="shared" si="613"/>
        <v>30.93</v>
      </c>
      <c r="N5500" s="48">
        <f t="shared" si="614"/>
        <v>30.95</v>
      </c>
      <c r="O5500" s="49">
        <f t="shared" ca="1" si="617"/>
        <v>158300</v>
      </c>
    </row>
    <row r="5501" spans="1:15" x14ac:dyDescent="0.25">
      <c r="A5501">
        <v>5486</v>
      </c>
      <c r="B5501" s="93">
        <v>34239</v>
      </c>
      <c r="C5501" s="48">
        <v>46.125</v>
      </c>
      <c r="D5501" s="48">
        <v>46.281199999999998</v>
      </c>
      <c r="E5501" s="48">
        <v>46.125</v>
      </c>
      <c r="F5501" s="48">
        <v>46.281199999999998</v>
      </c>
      <c r="G5501" s="49">
        <v>274600</v>
      </c>
      <c r="H5501" s="48">
        <v>31.017510999999999</v>
      </c>
      <c r="I5501" s="52">
        <f t="shared" si="615"/>
        <v>0.67019677536451083</v>
      </c>
      <c r="J5501" s="52">
        <f t="shared" ca="1" si="616"/>
        <v>1</v>
      </c>
      <c r="K5501" s="48">
        <f t="shared" si="611"/>
        <v>30.91</v>
      </c>
      <c r="L5501" s="48">
        <f t="shared" si="612"/>
        <v>31.02</v>
      </c>
      <c r="M5501" s="48">
        <f t="shared" si="613"/>
        <v>30.91</v>
      </c>
      <c r="N5501" s="48">
        <f t="shared" si="614"/>
        <v>31.02</v>
      </c>
      <c r="O5501" s="49">
        <f t="shared" ca="1" si="617"/>
        <v>274600</v>
      </c>
    </row>
    <row r="5502" spans="1:15" x14ac:dyDescent="0.25">
      <c r="A5502">
        <v>5487</v>
      </c>
      <c r="B5502" s="93">
        <v>34236</v>
      </c>
      <c r="C5502" s="48">
        <v>45.843699999999998</v>
      </c>
      <c r="D5502" s="48">
        <v>45.875</v>
      </c>
      <c r="E5502" s="48">
        <v>45.718699999999998</v>
      </c>
      <c r="F5502" s="48">
        <v>45.781199999999998</v>
      </c>
      <c r="G5502" s="49">
        <v>53500</v>
      </c>
      <c r="H5502" s="48">
        <v>30.682413</v>
      </c>
      <c r="I5502" s="52">
        <f t="shared" si="615"/>
        <v>0.67019678383266501</v>
      </c>
      <c r="J5502" s="52">
        <f t="shared" ca="1" si="616"/>
        <v>1</v>
      </c>
      <c r="K5502" s="48">
        <f t="shared" si="611"/>
        <v>30.72</v>
      </c>
      <c r="L5502" s="48">
        <f t="shared" si="612"/>
        <v>30.75</v>
      </c>
      <c r="M5502" s="48">
        <f t="shared" si="613"/>
        <v>30.64</v>
      </c>
      <c r="N5502" s="48">
        <f t="shared" si="614"/>
        <v>30.68</v>
      </c>
      <c r="O5502" s="49">
        <f t="shared" ca="1" si="617"/>
        <v>53500</v>
      </c>
    </row>
    <row r="5503" spans="1:15" x14ac:dyDescent="0.25">
      <c r="A5503">
        <v>5488</v>
      </c>
      <c r="B5503" s="93">
        <v>34235</v>
      </c>
      <c r="C5503" s="48">
        <v>45.781199999999998</v>
      </c>
      <c r="D5503" s="48">
        <v>45.9375</v>
      </c>
      <c r="E5503" s="48">
        <v>45.718699999999998</v>
      </c>
      <c r="F5503" s="48">
        <v>45.906199999999998</v>
      </c>
      <c r="G5503" s="49">
        <v>88500</v>
      </c>
      <c r="H5503" s="48">
        <v>30.766186999999999</v>
      </c>
      <c r="I5503" s="52">
        <f t="shared" si="615"/>
        <v>0.67019677080655771</v>
      </c>
      <c r="J5503" s="52">
        <f t="shared" ca="1" si="616"/>
        <v>1</v>
      </c>
      <c r="K5503" s="48">
        <f t="shared" si="611"/>
        <v>30.68</v>
      </c>
      <c r="L5503" s="48">
        <f t="shared" si="612"/>
        <v>30.79</v>
      </c>
      <c r="M5503" s="48">
        <f t="shared" si="613"/>
        <v>30.64</v>
      </c>
      <c r="N5503" s="48">
        <f t="shared" si="614"/>
        <v>30.77</v>
      </c>
      <c r="O5503" s="49">
        <f t="shared" ca="1" si="617"/>
        <v>88500</v>
      </c>
    </row>
    <row r="5504" spans="1:15" x14ac:dyDescent="0.25">
      <c r="A5504">
        <v>5489</v>
      </c>
      <c r="B5504" s="93">
        <v>34234</v>
      </c>
      <c r="C5504" s="48">
        <v>45.4375</v>
      </c>
      <c r="D5504" s="48">
        <v>45.718699999999998</v>
      </c>
      <c r="E5504" s="48">
        <v>45.375</v>
      </c>
      <c r="F5504" s="48">
        <v>45.656199999999998</v>
      </c>
      <c r="G5504" s="49">
        <v>439700</v>
      </c>
      <c r="H5504" s="48">
        <v>30.598638000000001</v>
      </c>
      <c r="I5504" s="52">
        <f t="shared" si="615"/>
        <v>0.67019677502726904</v>
      </c>
      <c r="J5504" s="52">
        <f t="shared" ca="1" si="616"/>
        <v>1</v>
      </c>
      <c r="K5504" s="48">
        <f t="shared" si="611"/>
        <v>30.45</v>
      </c>
      <c r="L5504" s="48">
        <f t="shared" si="612"/>
        <v>30.64</v>
      </c>
      <c r="M5504" s="48">
        <f t="shared" si="613"/>
        <v>30.41</v>
      </c>
      <c r="N5504" s="48">
        <f t="shared" si="614"/>
        <v>30.6</v>
      </c>
      <c r="O5504" s="49">
        <f t="shared" ca="1" si="617"/>
        <v>439700</v>
      </c>
    </row>
    <row r="5505" spans="1:15" x14ac:dyDescent="0.25">
      <c r="A5505">
        <v>5490</v>
      </c>
      <c r="B5505" s="93">
        <v>34233</v>
      </c>
      <c r="C5505" s="48">
        <v>45.5</v>
      </c>
      <c r="D5505" s="48">
        <v>45.5625</v>
      </c>
      <c r="E5505" s="48">
        <v>44.8125</v>
      </c>
      <c r="F5505" s="48">
        <v>45.281199999999998</v>
      </c>
      <c r="G5505" s="49">
        <v>318200</v>
      </c>
      <c r="H5505" s="48">
        <v>30.347314000000001</v>
      </c>
      <c r="I5505" s="52">
        <f t="shared" si="615"/>
        <v>0.67019677040361125</v>
      </c>
      <c r="J5505" s="52">
        <f t="shared" ca="1" si="616"/>
        <v>1</v>
      </c>
      <c r="K5505" s="48">
        <f t="shared" si="611"/>
        <v>30.49</v>
      </c>
      <c r="L5505" s="48">
        <f t="shared" si="612"/>
        <v>30.54</v>
      </c>
      <c r="M5505" s="48">
        <f t="shared" si="613"/>
        <v>30.03</v>
      </c>
      <c r="N5505" s="48">
        <f t="shared" si="614"/>
        <v>30.35</v>
      </c>
      <c r="O5505" s="49">
        <f t="shared" ca="1" si="617"/>
        <v>318200</v>
      </c>
    </row>
    <row r="5506" spans="1:15" x14ac:dyDescent="0.25">
      <c r="A5506">
        <v>5491</v>
      </c>
      <c r="B5506" s="93">
        <v>34232</v>
      </c>
      <c r="C5506" s="48">
        <v>45.875</v>
      </c>
      <c r="D5506" s="48">
        <v>45.968699999999998</v>
      </c>
      <c r="E5506" s="48">
        <v>45.4375</v>
      </c>
      <c r="F5506" s="48">
        <v>45.4375</v>
      </c>
      <c r="G5506" s="49">
        <v>57800</v>
      </c>
      <c r="H5506" s="48">
        <v>30.452065999999999</v>
      </c>
      <c r="I5506" s="52">
        <f t="shared" si="615"/>
        <v>0.67019677579092152</v>
      </c>
      <c r="J5506" s="52">
        <f t="shared" ca="1" si="616"/>
        <v>1</v>
      </c>
      <c r="K5506" s="48">
        <f t="shared" si="611"/>
        <v>30.75</v>
      </c>
      <c r="L5506" s="48">
        <f t="shared" si="612"/>
        <v>30.81</v>
      </c>
      <c r="M5506" s="48">
        <f t="shared" si="613"/>
        <v>30.45</v>
      </c>
      <c r="N5506" s="48">
        <f t="shared" si="614"/>
        <v>30.45</v>
      </c>
      <c r="O5506" s="49">
        <f t="shared" ca="1" si="617"/>
        <v>57800</v>
      </c>
    </row>
    <row r="5507" spans="1:15" x14ac:dyDescent="0.25">
      <c r="A5507">
        <v>5492</v>
      </c>
      <c r="B5507" s="93">
        <v>34229</v>
      </c>
      <c r="C5507" s="48">
        <v>45.875</v>
      </c>
      <c r="D5507" s="48">
        <v>45.906199999999998</v>
      </c>
      <c r="E5507" s="48">
        <v>45.75</v>
      </c>
      <c r="F5507" s="48">
        <v>45.8125</v>
      </c>
      <c r="G5507" s="49">
        <v>200900</v>
      </c>
      <c r="H5507" s="48">
        <v>30.703389999999999</v>
      </c>
      <c r="I5507" s="52">
        <f t="shared" si="615"/>
        <v>0.67019678035470664</v>
      </c>
      <c r="J5507" s="52">
        <f t="shared" ca="1" si="616"/>
        <v>1</v>
      </c>
      <c r="K5507" s="48">
        <f t="shared" si="611"/>
        <v>30.75</v>
      </c>
      <c r="L5507" s="48">
        <f t="shared" si="612"/>
        <v>30.77</v>
      </c>
      <c r="M5507" s="48">
        <f t="shared" si="613"/>
        <v>30.66</v>
      </c>
      <c r="N5507" s="48">
        <f t="shared" si="614"/>
        <v>30.7</v>
      </c>
      <c r="O5507" s="49">
        <f t="shared" ca="1" si="617"/>
        <v>200900</v>
      </c>
    </row>
    <row r="5508" spans="1:15" x14ac:dyDescent="0.25">
      <c r="A5508">
        <v>5493</v>
      </c>
      <c r="B5508" s="93">
        <v>34228</v>
      </c>
      <c r="C5508" s="48">
        <v>46.3125</v>
      </c>
      <c r="D5508" s="48">
        <v>46.343699999999998</v>
      </c>
      <c r="E5508" s="48">
        <v>46.156199999999998</v>
      </c>
      <c r="F5508" s="48">
        <v>46.1875</v>
      </c>
      <c r="G5508" s="49">
        <v>54300</v>
      </c>
      <c r="H5508" s="48">
        <v>30.763036</v>
      </c>
      <c r="I5508" s="52">
        <f t="shared" si="615"/>
        <v>0.6660467875507442</v>
      </c>
      <c r="J5508" s="52">
        <f t="shared" ca="1" si="616"/>
        <v>1</v>
      </c>
      <c r="K5508" s="48">
        <f t="shared" si="611"/>
        <v>30.85</v>
      </c>
      <c r="L5508" s="48">
        <f t="shared" si="612"/>
        <v>30.87</v>
      </c>
      <c r="M5508" s="48">
        <f t="shared" si="613"/>
        <v>30.74</v>
      </c>
      <c r="N5508" s="48">
        <f t="shared" si="614"/>
        <v>30.76</v>
      </c>
      <c r="O5508" s="49">
        <f t="shared" ca="1" si="617"/>
        <v>54300</v>
      </c>
    </row>
    <row r="5509" spans="1:15" x14ac:dyDescent="0.25">
      <c r="A5509">
        <v>5494</v>
      </c>
      <c r="B5509" s="93">
        <v>34227</v>
      </c>
      <c r="C5509" s="48">
        <v>46.0625</v>
      </c>
      <c r="D5509" s="48">
        <v>46.406199999999998</v>
      </c>
      <c r="E5509" s="48">
        <v>45.906199999999998</v>
      </c>
      <c r="F5509" s="48">
        <v>46.375</v>
      </c>
      <c r="G5509" s="49">
        <v>101000</v>
      </c>
      <c r="H5509" s="48">
        <v>30.887920000000001</v>
      </c>
      <c r="I5509" s="52">
        <f t="shared" si="615"/>
        <v>0.66604679245283016</v>
      </c>
      <c r="J5509" s="52">
        <f t="shared" ca="1" si="616"/>
        <v>1</v>
      </c>
      <c r="K5509" s="48">
        <f t="shared" si="611"/>
        <v>30.68</v>
      </c>
      <c r="L5509" s="48">
        <f t="shared" si="612"/>
        <v>30.91</v>
      </c>
      <c r="M5509" s="48">
        <f t="shared" si="613"/>
        <v>30.58</v>
      </c>
      <c r="N5509" s="48">
        <f t="shared" si="614"/>
        <v>30.89</v>
      </c>
      <c r="O5509" s="49">
        <f t="shared" ca="1" si="617"/>
        <v>101000</v>
      </c>
    </row>
    <row r="5510" spans="1:15" x14ac:dyDescent="0.25">
      <c r="A5510">
        <v>5495</v>
      </c>
      <c r="B5510" s="93">
        <v>34226</v>
      </c>
      <c r="C5510" s="48">
        <v>46.3125</v>
      </c>
      <c r="D5510" s="48">
        <v>46.3125</v>
      </c>
      <c r="E5510" s="48">
        <v>46.093699999999998</v>
      </c>
      <c r="F5510" s="48">
        <v>46.25</v>
      </c>
      <c r="G5510" s="49">
        <v>184500</v>
      </c>
      <c r="H5510" s="48">
        <v>30.804663999999999</v>
      </c>
      <c r="I5510" s="52">
        <f t="shared" si="615"/>
        <v>0.66604678918918914</v>
      </c>
      <c r="J5510" s="52">
        <f t="shared" ca="1" si="616"/>
        <v>1</v>
      </c>
      <c r="K5510" s="48">
        <f t="shared" si="611"/>
        <v>30.85</v>
      </c>
      <c r="L5510" s="48">
        <f t="shared" si="612"/>
        <v>30.85</v>
      </c>
      <c r="M5510" s="48">
        <f t="shared" si="613"/>
        <v>30.7</v>
      </c>
      <c r="N5510" s="48">
        <f t="shared" si="614"/>
        <v>30.8</v>
      </c>
      <c r="O5510" s="49">
        <f t="shared" ca="1" si="617"/>
        <v>184500</v>
      </c>
    </row>
    <row r="5511" spans="1:15" x14ac:dyDescent="0.25">
      <c r="A5511">
        <v>5496</v>
      </c>
      <c r="B5511" s="93">
        <v>34225</v>
      </c>
      <c r="C5511" s="48">
        <v>46.5625</v>
      </c>
      <c r="D5511" s="48">
        <v>46.5625</v>
      </c>
      <c r="E5511" s="48">
        <v>46.4375</v>
      </c>
      <c r="F5511" s="48">
        <v>46.4375</v>
      </c>
      <c r="G5511" s="49">
        <v>66900</v>
      </c>
      <c r="H5511" s="48">
        <v>30.929548</v>
      </c>
      <c r="I5511" s="52">
        <f t="shared" si="615"/>
        <v>0.66604679407806189</v>
      </c>
      <c r="J5511" s="52">
        <f t="shared" ca="1" si="616"/>
        <v>1</v>
      </c>
      <c r="K5511" s="48">
        <f t="shared" si="611"/>
        <v>31.01</v>
      </c>
      <c r="L5511" s="48">
        <f t="shared" si="612"/>
        <v>31.01</v>
      </c>
      <c r="M5511" s="48">
        <f t="shared" si="613"/>
        <v>30.93</v>
      </c>
      <c r="N5511" s="48">
        <f t="shared" si="614"/>
        <v>30.93</v>
      </c>
      <c r="O5511" s="49">
        <f t="shared" ca="1" si="617"/>
        <v>66900</v>
      </c>
    </row>
    <row r="5512" spans="1:15" x14ac:dyDescent="0.25">
      <c r="A5512">
        <v>5497</v>
      </c>
      <c r="B5512" s="93">
        <v>34222</v>
      </c>
      <c r="C5512" s="48">
        <v>46.125</v>
      </c>
      <c r="D5512" s="48">
        <v>46.4375</v>
      </c>
      <c r="E5512" s="48">
        <v>46.0625</v>
      </c>
      <c r="F5512" s="48">
        <v>46.406199999999998</v>
      </c>
      <c r="G5512" s="49">
        <v>106500</v>
      </c>
      <c r="H5512" s="48">
        <v>30.908701000000001</v>
      </c>
      <c r="I5512" s="52">
        <f t="shared" si="615"/>
        <v>0.66604679978106374</v>
      </c>
      <c r="J5512" s="52">
        <f t="shared" ca="1" si="616"/>
        <v>1</v>
      </c>
      <c r="K5512" s="48">
        <f t="shared" si="611"/>
        <v>30.72</v>
      </c>
      <c r="L5512" s="48">
        <f t="shared" si="612"/>
        <v>30.93</v>
      </c>
      <c r="M5512" s="48">
        <f t="shared" si="613"/>
        <v>30.68</v>
      </c>
      <c r="N5512" s="48">
        <f t="shared" si="614"/>
        <v>30.91</v>
      </c>
      <c r="O5512" s="49">
        <f t="shared" ca="1" si="617"/>
        <v>106500</v>
      </c>
    </row>
    <row r="5513" spans="1:15" x14ac:dyDescent="0.25">
      <c r="A5513">
        <v>5498</v>
      </c>
      <c r="B5513" s="93">
        <v>34221</v>
      </c>
      <c r="C5513" s="48">
        <v>45.718699999999998</v>
      </c>
      <c r="D5513" s="48">
        <v>46.031199999999998</v>
      </c>
      <c r="E5513" s="48">
        <v>45.718699999999998</v>
      </c>
      <c r="F5513" s="48">
        <v>46</v>
      </c>
      <c r="G5513" s="49">
        <v>239200</v>
      </c>
      <c r="H5513" s="48">
        <v>30.638152999999999</v>
      </c>
      <c r="I5513" s="52">
        <f t="shared" si="615"/>
        <v>0.66604680434782604</v>
      </c>
      <c r="J5513" s="52">
        <f t="shared" ca="1" si="616"/>
        <v>1</v>
      </c>
      <c r="K5513" s="48">
        <f t="shared" si="611"/>
        <v>30.45</v>
      </c>
      <c r="L5513" s="48">
        <f t="shared" si="612"/>
        <v>30.66</v>
      </c>
      <c r="M5513" s="48">
        <f t="shared" si="613"/>
        <v>30.45</v>
      </c>
      <c r="N5513" s="48">
        <f t="shared" si="614"/>
        <v>30.64</v>
      </c>
      <c r="O5513" s="49">
        <f t="shared" ca="1" si="617"/>
        <v>239200</v>
      </c>
    </row>
    <row r="5514" spans="1:15" x14ac:dyDescent="0.25">
      <c r="A5514">
        <v>5499</v>
      </c>
      <c r="B5514" s="93">
        <v>34220</v>
      </c>
      <c r="C5514" s="48">
        <v>46.0625</v>
      </c>
      <c r="D5514" s="48">
        <v>46.0625</v>
      </c>
      <c r="E5514" s="48">
        <v>45.593699999999998</v>
      </c>
      <c r="F5514" s="48">
        <v>45.906199999999998</v>
      </c>
      <c r="G5514" s="49">
        <v>269900</v>
      </c>
      <c r="H5514" s="48">
        <v>30.575678</v>
      </c>
      <c r="I5514" s="52">
        <f t="shared" si="615"/>
        <v>0.66604680849209907</v>
      </c>
      <c r="J5514" s="52">
        <f t="shared" ca="1" si="616"/>
        <v>1</v>
      </c>
      <c r="K5514" s="48">
        <f t="shared" si="611"/>
        <v>30.68</v>
      </c>
      <c r="L5514" s="48">
        <f t="shared" si="612"/>
        <v>30.68</v>
      </c>
      <c r="M5514" s="48">
        <f t="shared" si="613"/>
        <v>30.37</v>
      </c>
      <c r="N5514" s="48">
        <f t="shared" si="614"/>
        <v>30.58</v>
      </c>
      <c r="O5514" s="49">
        <f t="shared" ca="1" si="617"/>
        <v>269900</v>
      </c>
    </row>
    <row r="5515" spans="1:15" x14ac:dyDescent="0.25">
      <c r="A5515">
        <v>5500</v>
      </c>
      <c r="B5515" s="93">
        <v>34219</v>
      </c>
      <c r="C5515" s="48">
        <v>46.375</v>
      </c>
      <c r="D5515" s="48">
        <v>46.4375</v>
      </c>
      <c r="E5515" s="48">
        <v>46</v>
      </c>
      <c r="F5515" s="48">
        <v>46.0625</v>
      </c>
      <c r="G5515" s="49">
        <v>196400</v>
      </c>
      <c r="H5515" s="48">
        <v>30.679780999999998</v>
      </c>
      <c r="I5515" s="52">
        <f t="shared" si="615"/>
        <v>0.6660468059701492</v>
      </c>
      <c r="J5515" s="52">
        <f t="shared" ca="1" si="616"/>
        <v>1</v>
      </c>
      <c r="K5515" s="48">
        <f t="shared" si="611"/>
        <v>30.89</v>
      </c>
      <c r="L5515" s="48">
        <f t="shared" si="612"/>
        <v>30.93</v>
      </c>
      <c r="M5515" s="48">
        <f t="shared" si="613"/>
        <v>30.64</v>
      </c>
      <c r="N5515" s="48">
        <f t="shared" si="614"/>
        <v>30.68</v>
      </c>
      <c r="O5515" s="49">
        <f t="shared" ca="1" si="617"/>
        <v>196400</v>
      </c>
    </row>
    <row r="5516" spans="1:15" x14ac:dyDescent="0.25">
      <c r="A5516">
        <v>5501</v>
      </c>
      <c r="B5516" s="93">
        <v>34215</v>
      </c>
      <c r="C5516" s="48">
        <v>46.3125</v>
      </c>
      <c r="D5516" s="48">
        <v>46.4375</v>
      </c>
      <c r="E5516" s="48">
        <v>46.25</v>
      </c>
      <c r="F5516" s="48">
        <v>46.375</v>
      </c>
      <c r="G5516" s="49">
        <v>630500</v>
      </c>
      <c r="H5516" s="48">
        <v>30.887920000000001</v>
      </c>
      <c r="I5516" s="52">
        <f t="shared" si="615"/>
        <v>0.66604679245283016</v>
      </c>
      <c r="J5516" s="52">
        <f t="shared" ca="1" si="616"/>
        <v>1</v>
      </c>
      <c r="K5516" s="48">
        <f t="shared" si="611"/>
        <v>30.85</v>
      </c>
      <c r="L5516" s="48">
        <f t="shared" si="612"/>
        <v>30.93</v>
      </c>
      <c r="M5516" s="48">
        <f t="shared" si="613"/>
        <v>30.8</v>
      </c>
      <c r="N5516" s="48">
        <f t="shared" si="614"/>
        <v>30.89</v>
      </c>
      <c r="O5516" s="49">
        <f t="shared" ca="1" si="617"/>
        <v>630500</v>
      </c>
    </row>
    <row r="5517" spans="1:15" x14ac:dyDescent="0.25">
      <c r="A5517">
        <v>5502</v>
      </c>
      <c r="B5517" s="93">
        <v>34214</v>
      </c>
      <c r="C5517" s="48">
        <v>46.531199999999998</v>
      </c>
      <c r="D5517" s="48">
        <v>46.593699999999998</v>
      </c>
      <c r="E5517" s="48">
        <v>46.3125</v>
      </c>
      <c r="F5517" s="48">
        <v>46.343699999999998</v>
      </c>
      <c r="G5517" s="49">
        <v>472400</v>
      </c>
      <c r="H5517" s="48">
        <v>30.867073000000001</v>
      </c>
      <c r="I5517" s="52">
        <f t="shared" si="615"/>
        <v>0.66604679816242562</v>
      </c>
      <c r="J5517" s="52">
        <f t="shared" ca="1" si="616"/>
        <v>1</v>
      </c>
      <c r="K5517" s="48">
        <f t="shared" si="611"/>
        <v>30.99</v>
      </c>
      <c r="L5517" s="48">
        <f t="shared" si="612"/>
        <v>31.03</v>
      </c>
      <c r="M5517" s="48">
        <f t="shared" si="613"/>
        <v>30.85</v>
      </c>
      <c r="N5517" s="48">
        <f t="shared" si="614"/>
        <v>30.87</v>
      </c>
      <c r="O5517" s="49">
        <f t="shared" ca="1" si="617"/>
        <v>472400</v>
      </c>
    </row>
    <row r="5518" spans="1:15" x14ac:dyDescent="0.25">
      <c r="A5518">
        <v>5503</v>
      </c>
      <c r="B5518" s="93">
        <v>34213</v>
      </c>
      <c r="C5518" s="48">
        <v>46.406199999999998</v>
      </c>
      <c r="D5518" s="48">
        <v>46.593699999999998</v>
      </c>
      <c r="E5518" s="48">
        <v>46.406199999999998</v>
      </c>
      <c r="F5518" s="48">
        <v>46.5</v>
      </c>
      <c r="G5518" s="49">
        <v>136500</v>
      </c>
      <c r="H5518" s="48">
        <v>30.971176</v>
      </c>
      <c r="I5518" s="52">
        <f t="shared" si="615"/>
        <v>0.66604679569892478</v>
      </c>
      <c r="J5518" s="52">
        <f t="shared" ca="1" si="616"/>
        <v>1</v>
      </c>
      <c r="K5518" s="48">
        <f t="shared" si="611"/>
        <v>30.91</v>
      </c>
      <c r="L5518" s="48">
        <f t="shared" si="612"/>
        <v>31.03</v>
      </c>
      <c r="M5518" s="48">
        <f t="shared" si="613"/>
        <v>30.91</v>
      </c>
      <c r="N5518" s="48">
        <f t="shared" si="614"/>
        <v>30.97</v>
      </c>
      <c r="O5518" s="49">
        <f t="shared" ca="1" si="617"/>
        <v>136500</v>
      </c>
    </row>
    <row r="5519" spans="1:15" x14ac:dyDescent="0.25">
      <c r="A5519">
        <v>5504</v>
      </c>
      <c r="B5519" s="93">
        <v>34212</v>
      </c>
      <c r="C5519" s="48">
        <v>46.406199999999998</v>
      </c>
      <c r="D5519" s="48">
        <v>46.5625</v>
      </c>
      <c r="E5519" s="48">
        <v>46.343699999999998</v>
      </c>
      <c r="F5519" s="48">
        <v>46.5625</v>
      </c>
      <c r="G5519" s="49">
        <v>66500</v>
      </c>
      <c r="H5519" s="48">
        <v>31.012803999999999</v>
      </c>
      <c r="I5519" s="52">
        <f t="shared" si="615"/>
        <v>0.66604679731543626</v>
      </c>
      <c r="J5519" s="52">
        <f t="shared" ca="1" si="616"/>
        <v>1</v>
      </c>
      <c r="K5519" s="48">
        <f t="shared" si="611"/>
        <v>30.91</v>
      </c>
      <c r="L5519" s="48">
        <f t="shared" si="612"/>
        <v>31.01</v>
      </c>
      <c r="M5519" s="48">
        <f t="shared" si="613"/>
        <v>30.87</v>
      </c>
      <c r="N5519" s="48">
        <f t="shared" si="614"/>
        <v>31.01</v>
      </c>
      <c r="O5519" s="49">
        <f t="shared" ca="1" si="617"/>
        <v>66500</v>
      </c>
    </row>
    <row r="5520" spans="1:15" x14ac:dyDescent="0.25">
      <c r="A5520">
        <v>5505</v>
      </c>
      <c r="B5520" s="93">
        <v>34211</v>
      </c>
      <c r="C5520" s="48">
        <v>46.281199999999998</v>
      </c>
      <c r="D5520" s="48">
        <v>46.5</v>
      </c>
      <c r="E5520" s="48">
        <v>46.281199999999998</v>
      </c>
      <c r="F5520" s="48">
        <v>46.4375</v>
      </c>
      <c r="G5520" s="49">
        <v>183500</v>
      </c>
      <c r="H5520" s="48">
        <v>30.929548</v>
      </c>
      <c r="I5520" s="52">
        <f t="shared" si="615"/>
        <v>0.66604679407806189</v>
      </c>
      <c r="J5520" s="52">
        <f t="shared" ca="1" si="616"/>
        <v>1</v>
      </c>
      <c r="K5520" s="48">
        <f t="shared" ref="K5520:K5583" si="618">ROUND($I5520*C5520,2)</f>
        <v>30.83</v>
      </c>
      <c r="L5520" s="48">
        <f t="shared" ref="L5520:L5583" si="619">ROUND($I5520*D5520,2)</f>
        <v>30.97</v>
      </c>
      <c r="M5520" s="48">
        <f t="shared" ref="M5520:M5583" si="620">ROUND($I5520*E5520,2)</f>
        <v>30.83</v>
      </c>
      <c r="N5520" s="48">
        <f t="shared" ref="N5520:N5583" si="621">ROUND($I5520*F5520,2)</f>
        <v>30.93</v>
      </c>
      <c r="O5520" s="49">
        <f t="shared" ca="1" si="617"/>
        <v>183500</v>
      </c>
    </row>
    <row r="5521" spans="1:15" x14ac:dyDescent="0.25">
      <c r="A5521">
        <v>5506</v>
      </c>
      <c r="B5521" s="93">
        <v>34208</v>
      </c>
      <c r="C5521" s="48">
        <v>46.156199999999998</v>
      </c>
      <c r="D5521" s="48">
        <v>46.25</v>
      </c>
      <c r="E5521" s="48">
        <v>46.156199999999998</v>
      </c>
      <c r="F5521" s="48">
        <v>46.25</v>
      </c>
      <c r="G5521" s="49">
        <v>25700</v>
      </c>
      <c r="H5521" s="48">
        <v>30.804663999999999</v>
      </c>
      <c r="I5521" s="52">
        <f t="shared" si="615"/>
        <v>0.66604678918918914</v>
      </c>
      <c r="J5521" s="52">
        <f t="shared" ca="1" si="616"/>
        <v>1</v>
      </c>
      <c r="K5521" s="48">
        <f t="shared" si="618"/>
        <v>30.74</v>
      </c>
      <c r="L5521" s="48">
        <f t="shared" si="619"/>
        <v>30.8</v>
      </c>
      <c r="M5521" s="48">
        <f t="shared" si="620"/>
        <v>30.74</v>
      </c>
      <c r="N5521" s="48">
        <f t="shared" si="621"/>
        <v>30.8</v>
      </c>
      <c r="O5521" s="49">
        <f t="shared" ca="1" si="617"/>
        <v>25700</v>
      </c>
    </row>
    <row r="5522" spans="1:15" x14ac:dyDescent="0.25">
      <c r="A5522">
        <v>5507</v>
      </c>
      <c r="B5522" s="93">
        <v>34207</v>
      </c>
      <c r="C5522" s="48">
        <v>46.281199999999998</v>
      </c>
      <c r="D5522" s="48">
        <v>46.531199999999998</v>
      </c>
      <c r="E5522" s="48">
        <v>46.093699999999998</v>
      </c>
      <c r="F5522" s="48">
        <v>46.281199999999998</v>
      </c>
      <c r="G5522" s="49">
        <v>120000</v>
      </c>
      <c r="H5522" s="48">
        <v>30.825444999999998</v>
      </c>
      <c r="I5522" s="52">
        <f t="shared" ref="I5522:I5585" si="622">H5522/F5522</f>
        <v>0.66604679653941556</v>
      </c>
      <c r="J5522" s="52">
        <f t="shared" ref="J5522:J5585" ca="1" si="623">INDEX(OFFSET($T$15,0,0,$S$13+1,1),MATCH(B5522,OFFSET($Q$15,0,0,$S$13+1,1),-1))</f>
        <v>1</v>
      </c>
      <c r="K5522" s="48">
        <f t="shared" si="618"/>
        <v>30.83</v>
      </c>
      <c r="L5522" s="48">
        <f t="shared" si="619"/>
        <v>30.99</v>
      </c>
      <c r="M5522" s="48">
        <f t="shared" si="620"/>
        <v>30.7</v>
      </c>
      <c r="N5522" s="48">
        <f t="shared" si="621"/>
        <v>30.83</v>
      </c>
      <c r="O5522" s="49">
        <f t="shared" ref="O5522:O5585" ca="1" si="624">G5522*J5522</f>
        <v>120000</v>
      </c>
    </row>
    <row r="5523" spans="1:15" x14ac:dyDescent="0.25">
      <c r="A5523">
        <v>5508</v>
      </c>
      <c r="B5523" s="93">
        <v>34206</v>
      </c>
      <c r="C5523" s="48">
        <v>46.218699999999998</v>
      </c>
      <c r="D5523" s="48">
        <v>46.4375</v>
      </c>
      <c r="E5523" s="48">
        <v>46.156199999999998</v>
      </c>
      <c r="F5523" s="48">
        <v>46.25</v>
      </c>
      <c r="G5523" s="49">
        <v>242300</v>
      </c>
      <c r="H5523" s="48">
        <v>30.804663999999999</v>
      </c>
      <c r="I5523" s="52">
        <f t="shared" si="622"/>
        <v>0.66604678918918914</v>
      </c>
      <c r="J5523" s="52">
        <f t="shared" ca="1" si="623"/>
        <v>1</v>
      </c>
      <c r="K5523" s="48">
        <f t="shared" si="618"/>
        <v>30.78</v>
      </c>
      <c r="L5523" s="48">
        <f t="shared" si="619"/>
        <v>30.93</v>
      </c>
      <c r="M5523" s="48">
        <f t="shared" si="620"/>
        <v>30.74</v>
      </c>
      <c r="N5523" s="48">
        <f t="shared" si="621"/>
        <v>30.8</v>
      </c>
      <c r="O5523" s="49">
        <f t="shared" ca="1" si="624"/>
        <v>242300</v>
      </c>
    </row>
    <row r="5524" spans="1:15" x14ac:dyDescent="0.25">
      <c r="A5524">
        <v>5509</v>
      </c>
      <c r="B5524" s="93">
        <v>34205</v>
      </c>
      <c r="C5524" s="48">
        <v>45.718699999999998</v>
      </c>
      <c r="D5524" s="48">
        <v>46.218699999999998</v>
      </c>
      <c r="E5524" s="48">
        <v>45.718699999999998</v>
      </c>
      <c r="F5524" s="48">
        <v>46.218699999999998</v>
      </c>
      <c r="G5524" s="49">
        <v>273400</v>
      </c>
      <c r="H5524" s="48">
        <v>30.783816999999999</v>
      </c>
      <c r="I5524" s="52">
        <f t="shared" si="622"/>
        <v>0.66604679491201613</v>
      </c>
      <c r="J5524" s="52">
        <f t="shared" ca="1" si="623"/>
        <v>1</v>
      </c>
      <c r="K5524" s="48">
        <f t="shared" si="618"/>
        <v>30.45</v>
      </c>
      <c r="L5524" s="48">
        <f t="shared" si="619"/>
        <v>30.78</v>
      </c>
      <c r="M5524" s="48">
        <f t="shared" si="620"/>
        <v>30.45</v>
      </c>
      <c r="N5524" s="48">
        <f t="shared" si="621"/>
        <v>30.78</v>
      </c>
      <c r="O5524" s="49">
        <f t="shared" ca="1" si="624"/>
        <v>273400</v>
      </c>
    </row>
    <row r="5525" spans="1:15" x14ac:dyDescent="0.25">
      <c r="A5525">
        <v>5510</v>
      </c>
      <c r="B5525" s="93">
        <v>34204</v>
      </c>
      <c r="C5525" s="48">
        <v>45.625</v>
      </c>
      <c r="D5525" s="48">
        <v>45.75</v>
      </c>
      <c r="E5525" s="48">
        <v>45.625</v>
      </c>
      <c r="F5525" s="48">
        <v>45.718699999999998</v>
      </c>
      <c r="G5525" s="49">
        <v>15600</v>
      </c>
      <c r="H5525" s="48">
        <v>30.450793999999998</v>
      </c>
      <c r="I5525" s="52">
        <f t="shared" si="622"/>
        <v>0.66604680360552682</v>
      </c>
      <c r="J5525" s="52">
        <f t="shared" ca="1" si="623"/>
        <v>1</v>
      </c>
      <c r="K5525" s="48">
        <f t="shared" si="618"/>
        <v>30.39</v>
      </c>
      <c r="L5525" s="48">
        <f t="shared" si="619"/>
        <v>30.47</v>
      </c>
      <c r="M5525" s="48">
        <f t="shared" si="620"/>
        <v>30.39</v>
      </c>
      <c r="N5525" s="48">
        <f t="shared" si="621"/>
        <v>30.45</v>
      </c>
      <c r="O5525" s="49">
        <f t="shared" ca="1" si="624"/>
        <v>15600</v>
      </c>
    </row>
    <row r="5526" spans="1:15" x14ac:dyDescent="0.25">
      <c r="A5526">
        <v>5511</v>
      </c>
      <c r="B5526" s="93">
        <v>34201</v>
      </c>
      <c r="C5526" s="48">
        <v>45.6875</v>
      </c>
      <c r="D5526" s="48">
        <v>45.8125</v>
      </c>
      <c r="E5526" s="48">
        <v>45.656199999999998</v>
      </c>
      <c r="F5526" s="48">
        <v>45.8125</v>
      </c>
      <c r="G5526" s="49">
        <v>80700</v>
      </c>
      <c r="H5526" s="48">
        <v>30.513269000000001</v>
      </c>
      <c r="I5526" s="52">
        <f t="shared" si="622"/>
        <v>0.66604679945429746</v>
      </c>
      <c r="J5526" s="52">
        <f t="shared" ca="1" si="623"/>
        <v>1</v>
      </c>
      <c r="K5526" s="48">
        <f t="shared" si="618"/>
        <v>30.43</v>
      </c>
      <c r="L5526" s="48">
        <f t="shared" si="619"/>
        <v>30.51</v>
      </c>
      <c r="M5526" s="48">
        <f t="shared" si="620"/>
        <v>30.41</v>
      </c>
      <c r="N5526" s="48">
        <f t="shared" si="621"/>
        <v>30.51</v>
      </c>
      <c r="O5526" s="49">
        <f t="shared" ca="1" si="624"/>
        <v>80700</v>
      </c>
    </row>
    <row r="5527" spans="1:15" x14ac:dyDescent="0.25">
      <c r="A5527">
        <v>5512</v>
      </c>
      <c r="B5527" s="93">
        <v>34200</v>
      </c>
      <c r="C5527" s="48">
        <v>45.8125</v>
      </c>
      <c r="D5527" s="48">
        <v>45.8125</v>
      </c>
      <c r="E5527" s="48">
        <v>45.718699999999998</v>
      </c>
      <c r="F5527" s="48">
        <v>45.781199999999998</v>
      </c>
      <c r="G5527" s="49">
        <v>28500</v>
      </c>
      <c r="H5527" s="48">
        <v>30.492422000000001</v>
      </c>
      <c r="I5527" s="52">
        <f t="shared" si="622"/>
        <v>0.66604680523883175</v>
      </c>
      <c r="J5527" s="52">
        <f t="shared" ca="1" si="623"/>
        <v>1</v>
      </c>
      <c r="K5527" s="48">
        <f t="shared" si="618"/>
        <v>30.51</v>
      </c>
      <c r="L5527" s="48">
        <f t="shared" si="619"/>
        <v>30.51</v>
      </c>
      <c r="M5527" s="48">
        <f t="shared" si="620"/>
        <v>30.45</v>
      </c>
      <c r="N5527" s="48">
        <f t="shared" si="621"/>
        <v>30.49</v>
      </c>
      <c r="O5527" s="49">
        <f t="shared" ca="1" si="624"/>
        <v>28500</v>
      </c>
    </row>
    <row r="5528" spans="1:15" x14ac:dyDescent="0.25">
      <c r="A5528">
        <v>5513</v>
      </c>
      <c r="B5528" s="93">
        <v>34199</v>
      </c>
      <c r="C5528" s="48">
        <v>45.6875</v>
      </c>
      <c r="D5528" s="48">
        <v>45.875</v>
      </c>
      <c r="E5528" s="48">
        <v>45.656199999999998</v>
      </c>
      <c r="F5528" s="48">
        <v>45.781199999999998</v>
      </c>
      <c r="G5528" s="49">
        <v>414300</v>
      </c>
      <c r="H5528" s="48">
        <v>30.492422000000001</v>
      </c>
      <c r="I5528" s="52">
        <f t="shared" si="622"/>
        <v>0.66604680523883175</v>
      </c>
      <c r="J5528" s="52">
        <f t="shared" ca="1" si="623"/>
        <v>1</v>
      </c>
      <c r="K5528" s="48">
        <f t="shared" si="618"/>
        <v>30.43</v>
      </c>
      <c r="L5528" s="48">
        <f t="shared" si="619"/>
        <v>30.55</v>
      </c>
      <c r="M5528" s="48">
        <f t="shared" si="620"/>
        <v>30.41</v>
      </c>
      <c r="N5528" s="48">
        <f t="shared" si="621"/>
        <v>30.49</v>
      </c>
      <c r="O5528" s="49">
        <f t="shared" ca="1" si="624"/>
        <v>414300</v>
      </c>
    </row>
    <row r="5529" spans="1:15" x14ac:dyDescent="0.25">
      <c r="A5529">
        <v>5514</v>
      </c>
      <c r="B5529" s="93">
        <v>34198</v>
      </c>
      <c r="C5529" s="48">
        <v>45.343699999999998</v>
      </c>
      <c r="D5529" s="48">
        <v>45.531199999999998</v>
      </c>
      <c r="E5529" s="48">
        <v>45.343699999999998</v>
      </c>
      <c r="F5529" s="48">
        <v>45.531199999999998</v>
      </c>
      <c r="G5529" s="49">
        <v>369300</v>
      </c>
      <c r="H5529" s="48">
        <v>30.32591</v>
      </c>
      <c r="I5529" s="52">
        <f t="shared" si="622"/>
        <v>0.66604679867870831</v>
      </c>
      <c r="J5529" s="52">
        <f t="shared" ca="1" si="623"/>
        <v>1</v>
      </c>
      <c r="K5529" s="48">
        <f t="shared" si="618"/>
        <v>30.2</v>
      </c>
      <c r="L5529" s="48">
        <f t="shared" si="619"/>
        <v>30.33</v>
      </c>
      <c r="M5529" s="48">
        <f t="shared" si="620"/>
        <v>30.2</v>
      </c>
      <c r="N5529" s="48">
        <f t="shared" si="621"/>
        <v>30.33</v>
      </c>
      <c r="O5529" s="49">
        <f t="shared" ca="1" si="624"/>
        <v>369300</v>
      </c>
    </row>
    <row r="5530" spans="1:15" x14ac:dyDescent="0.25">
      <c r="A5530">
        <v>5515</v>
      </c>
      <c r="B5530" s="93">
        <v>34197</v>
      </c>
      <c r="C5530" s="48">
        <v>45.156199999999998</v>
      </c>
      <c r="D5530" s="48">
        <v>45.5</v>
      </c>
      <c r="E5530" s="48">
        <v>45.156199999999998</v>
      </c>
      <c r="F5530" s="48">
        <v>45.375</v>
      </c>
      <c r="G5530" s="49">
        <v>241800</v>
      </c>
      <c r="H5530" s="48">
        <v>30.221872999999999</v>
      </c>
      <c r="I5530" s="52">
        <f t="shared" si="622"/>
        <v>0.66604678787878779</v>
      </c>
      <c r="J5530" s="52">
        <f t="shared" ca="1" si="623"/>
        <v>1</v>
      </c>
      <c r="K5530" s="48">
        <f t="shared" si="618"/>
        <v>30.08</v>
      </c>
      <c r="L5530" s="48">
        <f t="shared" si="619"/>
        <v>30.31</v>
      </c>
      <c r="M5530" s="48">
        <f t="shared" si="620"/>
        <v>30.08</v>
      </c>
      <c r="N5530" s="48">
        <f t="shared" si="621"/>
        <v>30.22</v>
      </c>
      <c r="O5530" s="49">
        <f t="shared" ca="1" si="624"/>
        <v>241800</v>
      </c>
    </row>
    <row r="5531" spans="1:15" x14ac:dyDescent="0.25">
      <c r="A5531">
        <v>5516</v>
      </c>
      <c r="B5531" s="93">
        <v>34194</v>
      </c>
      <c r="C5531" s="48">
        <v>45.093699999999998</v>
      </c>
      <c r="D5531" s="48">
        <v>45.156199999999998</v>
      </c>
      <c r="E5531" s="48">
        <v>45.093699999999998</v>
      </c>
      <c r="F5531" s="48">
        <v>45.125</v>
      </c>
      <c r="G5531" s="49">
        <v>103500</v>
      </c>
      <c r="H5531" s="48">
        <v>30.055361999999999</v>
      </c>
      <c r="I5531" s="52">
        <f t="shared" si="622"/>
        <v>0.66604680332409971</v>
      </c>
      <c r="J5531" s="52">
        <f t="shared" ca="1" si="623"/>
        <v>1</v>
      </c>
      <c r="K5531" s="48">
        <f t="shared" si="618"/>
        <v>30.03</v>
      </c>
      <c r="L5531" s="48">
        <f t="shared" si="619"/>
        <v>30.08</v>
      </c>
      <c r="M5531" s="48">
        <f t="shared" si="620"/>
        <v>30.03</v>
      </c>
      <c r="N5531" s="48">
        <f t="shared" si="621"/>
        <v>30.06</v>
      </c>
      <c r="O5531" s="49">
        <f t="shared" ca="1" si="624"/>
        <v>103500</v>
      </c>
    </row>
    <row r="5532" spans="1:15" x14ac:dyDescent="0.25">
      <c r="A5532">
        <v>5517</v>
      </c>
      <c r="B5532" s="93">
        <v>34193</v>
      </c>
      <c r="C5532" s="48">
        <v>45.3125</v>
      </c>
      <c r="D5532" s="48">
        <v>45.3125</v>
      </c>
      <c r="E5532" s="48">
        <v>44.906199999999998</v>
      </c>
      <c r="F5532" s="48">
        <v>45.0625</v>
      </c>
      <c r="G5532" s="49">
        <v>303700</v>
      </c>
      <c r="H5532" s="48">
        <v>30.013733999999999</v>
      </c>
      <c r="I5532" s="52">
        <f t="shared" si="622"/>
        <v>0.66604680166435504</v>
      </c>
      <c r="J5532" s="52">
        <f t="shared" ca="1" si="623"/>
        <v>1</v>
      </c>
      <c r="K5532" s="48">
        <f t="shared" si="618"/>
        <v>30.18</v>
      </c>
      <c r="L5532" s="48">
        <f t="shared" si="619"/>
        <v>30.18</v>
      </c>
      <c r="M5532" s="48">
        <f t="shared" si="620"/>
        <v>29.91</v>
      </c>
      <c r="N5532" s="48">
        <f t="shared" si="621"/>
        <v>30.01</v>
      </c>
      <c r="O5532" s="49">
        <f t="shared" ca="1" si="624"/>
        <v>303700</v>
      </c>
    </row>
    <row r="5533" spans="1:15" x14ac:dyDescent="0.25">
      <c r="A5533">
        <v>5518</v>
      </c>
      <c r="B5533" s="93">
        <v>34192</v>
      </c>
      <c r="C5533" s="48">
        <v>45.156199999999998</v>
      </c>
      <c r="D5533" s="48">
        <v>45.3125</v>
      </c>
      <c r="E5533" s="48">
        <v>45.156199999999998</v>
      </c>
      <c r="F5533" s="48">
        <v>45.1875</v>
      </c>
      <c r="G5533" s="49">
        <v>542200</v>
      </c>
      <c r="H5533" s="48">
        <v>30.096990000000002</v>
      </c>
      <c r="I5533" s="52">
        <f t="shared" si="622"/>
        <v>0.66604680497925317</v>
      </c>
      <c r="J5533" s="52">
        <f t="shared" ca="1" si="623"/>
        <v>1</v>
      </c>
      <c r="K5533" s="48">
        <f t="shared" si="618"/>
        <v>30.08</v>
      </c>
      <c r="L5533" s="48">
        <f t="shared" si="619"/>
        <v>30.18</v>
      </c>
      <c r="M5533" s="48">
        <f t="shared" si="620"/>
        <v>30.08</v>
      </c>
      <c r="N5533" s="48">
        <f t="shared" si="621"/>
        <v>30.1</v>
      </c>
      <c r="O5533" s="49">
        <f t="shared" ca="1" si="624"/>
        <v>542200</v>
      </c>
    </row>
    <row r="5534" spans="1:15" x14ac:dyDescent="0.25">
      <c r="A5534">
        <v>5519</v>
      </c>
      <c r="B5534" s="93">
        <v>34191</v>
      </c>
      <c r="C5534" s="48">
        <v>45.1875</v>
      </c>
      <c r="D5534" s="48">
        <v>45.218699999999998</v>
      </c>
      <c r="E5534" s="48">
        <v>45.125</v>
      </c>
      <c r="F5534" s="48">
        <v>45.1875</v>
      </c>
      <c r="G5534" s="49">
        <v>604900</v>
      </c>
      <c r="H5534" s="48">
        <v>30.096990000000002</v>
      </c>
      <c r="I5534" s="52">
        <f t="shared" si="622"/>
        <v>0.66604680497925317</v>
      </c>
      <c r="J5534" s="52">
        <f t="shared" ca="1" si="623"/>
        <v>1</v>
      </c>
      <c r="K5534" s="48">
        <f t="shared" si="618"/>
        <v>30.1</v>
      </c>
      <c r="L5534" s="48">
        <f t="shared" si="619"/>
        <v>30.12</v>
      </c>
      <c r="M5534" s="48">
        <f t="shared" si="620"/>
        <v>30.06</v>
      </c>
      <c r="N5534" s="48">
        <f t="shared" si="621"/>
        <v>30.1</v>
      </c>
      <c r="O5534" s="49">
        <f t="shared" ca="1" si="624"/>
        <v>604900</v>
      </c>
    </row>
    <row r="5535" spans="1:15" x14ac:dyDescent="0.25">
      <c r="A5535">
        <v>5520</v>
      </c>
      <c r="B5535" s="93">
        <v>34190</v>
      </c>
      <c r="C5535" s="48">
        <v>45.093699999999998</v>
      </c>
      <c r="D5535" s="48">
        <v>45.343699999999998</v>
      </c>
      <c r="E5535" s="48">
        <v>45</v>
      </c>
      <c r="F5535" s="48">
        <v>45.218699999999998</v>
      </c>
      <c r="G5535" s="49">
        <v>828200</v>
      </c>
      <c r="H5535" s="48">
        <v>30.117771000000001</v>
      </c>
      <c r="I5535" s="52">
        <f t="shared" si="622"/>
        <v>0.66604681249129238</v>
      </c>
      <c r="J5535" s="52">
        <f t="shared" ca="1" si="623"/>
        <v>1</v>
      </c>
      <c r="K5535" s="48">
        <f t="shared" si="618"/>
        <v>30.03</v>
      </c>
      <c r="L5535" s="48">
        <f t="shared" si="619"/>
        <v>30.2</v>
      </c>
      <c r="M5535" s="48">
        <f t="shared" si="620"/>
        <v>29.97</v>
      </c>
      <c r="N5535" s="48">
        <f t="shared" si="621"/>
        <v>30.12</v>
      </c>
      <c r="O5535" s="49">
        <f t="shared" ca="1" si="624"/>
        <v>828200</v>
      </c>
    </row>
    <row r="5536" spans="1:15" x14ac:dyDescent="0.25">
      <c r="A5536">
        <v>5521</v>
      </c>
      <c r="B5536" s="93">
        <v>34187</v>
      </c>
      <c r="C5536" s="48">
        <v>45.031199999999998</v>
      </c>
      <c r="D5536" s="48">
        <v>45.0625</v>
      </c>
      <c r="E5536" s="48">
        <v>44.906199999999998</v>
      </c>
      <c r="F5536" s="48">
        <v>44.968699999999998</v>
      </c>
      <c r="G5536" s="49">
        <v>402300</v>
      </c>
      <c r="H5536" s="48">
        <v>29.951259</v>
      </c>
      <c r="I5536" s="52">
        <f t="shared" si="622"/>
        <v>0.66604680588942977</v>
      </c>
      <c r="J5536" s="52">
        <f t="shared" ca="1" si="623"/>
        <v>1</v>
      </c>
      <c r="K5536" s="48">
        <f t="shared" si="618"/>
        <v>29.99</v>
      </c>
      <c r="L5536" s="48">
        <f t="shared" si="619"/>
        <v>30.01</v>
      </c>
      <c r="M5536" s="48">
        <f t="shared" si="620"/>
        <v>29.91</v>
      </c>
      <c r="N5536" s="48">
        <f t="shared" si="621"/>
        <v>29.95</v>
      </c>
      <c r="O5536" s="49">
        <f t="shared" ca="1" si="624"/>
        <v>402300</v>
      </c>
    </row>
    <row r="5537" spans="1:15" x14ac:dyDescent="0.25">
      <c r="A5537">
        <v>5522</v>
      </c>
      <c r="B5537" s="93">
        <v>34186</v>
      </c>
      <c r="C5537" s="48">
        <v>45</v>
      </c>
      <c r="D5537" s="48">
        <v>45</v>
      </c>
      <c r="E5537" s="48">
        <v>44.843699999999998</v>
      </c>
      <c r="F5537" s="48">
        <v>44.906199999999998</v>
      </c>
      <c r="G5537" s="49">
        <v>36800</v>
      </c>
      <c r="H5537" s="48">
        <v>29.909631000000001</v>
      </c>
      <c r="I5537" s="52">
        <f t="shared" si="622"/>
        <v>0.66604680422747864</v>
      </c>
      <c r="J5537" s="52">
        <f t="shared" ca="1" si="623"/>
        <v>1</v>
      </c>
      <c r="K5537" s="48">
        <f t="shared" si="618"/>
        <v>29.97</v>
      </c>
      <c r="L5537" s="48">
        <f t="shared" si="619"/>
        <v>29.97</v>
      </c>
      <c r="M5537" s="48">
        <f t="shared" si="620"/>
        <v>29.87</v>
      </c>
      <c r="N5537" s="48">
        <f t="shared" si="621"/>
        <v>29.91</v>
      </c>
      <c r="O5537" s="49">
        <f t="shared" ca="1" si="624"/>
        <v>36800</v>
      </c>
    </row>
    <row r="5538" spans="1:15" x14ac:dyDescent="0.25">
      <c r="A5538">
        <v>5523</v>
      </c>
      <c r="B5538" s="93">
        <v>34185</v>
      </c>
      <c r="C5538" s="48">
        <v>45</v>
      </c>
      <c r="D5538" s="48">
        <v>45.093699999999998</v>
      </c>
      <c r="E5538" s="48">
        <v>44.875</v>
      </c>
      <c r="F5538" s="48">
        <v>45</v>
      </c>
      <c r="G5538" s="49">
        <v>434000</v>
      </c>
      <c r="H5538" s="48">
        <v>29.972106</v>
      </c>
      <c r="I5538" s="52">
        <f t="shared" si="622"/>
        <v>0.66604680000000005</v>
      </c>
      <c r="J5538" s="52">
        <f t="shared" ca="1" si="623"/>
        <v>1</v>
      </c>
      <c r="K5538" s="48">
        <f t="shared" si="618"/>
        <v>29.97</v>
      </c>
      <c r="L5538" s="48">
        <f t="shared" si="619"/>
        <v>30.03</v>
      </c>
      <c r="M5538" s="48">
        <f t="shared" si="620"/>
        <v>29.89</v>
      </c>
      <c r="N5538" s="48">
        <f t="shared" si="621"/>
        <v>29.97</v>
      </c>
      <c r="O5538" s="49">
        <f t="shared" ca="1" si="624"/>
        <v>434000</v>
      </c>
    </row>
    <row r="5539" spans="1:15" x14ac:dyDescent="0.25">
      <c r="A5539">
        <v>5524</v>
      </c>
      <c r="B5539" s="93">
        <v>34184</v>
      </c>
      <c r="C5539" s="48">
        <v>45.0625</v>
      </c>
      <c r="D5539" s="48">
        <v>45.1875</v>
      </c>
      <c r="E5539" s="48">
        <v>44.843699999999998</v>
      </c>
      <c r="F5539" s="48">
        <v>45</v>
      </c>
      <c r="G5539" s="49">
        <v>81600</v>
      </c>
      <c r="H5539" s="48">
        <v>29.972106</v>
      </c>
      <c r="I5539" s="52">
        <f t="shared" si="622"/>
        <v>0.66604680000000005</v>
      </c>
      <c r="J5539" s="52">
        <f t="shared" ca="1" si="623"/>
        <v>1</v>
      </c>
      <c r="K5539" s="48">
        <f t="shared" si="618"/>
        <v>30.01</v>
      </c>
      <c r="L5539" s="48">
        <f t="shared" si="619"/>
        <v>30.1</v>
      </c>
      <c r="M5539" s="48">
        <f t="shared" si="620"/>
        <v>29.87</v>
      </c>
      <c r="N5539" s="48">
        <f t="shared" si="621"/>
        <v>29.97</v>
      </c>
      <c r="O5539" s="49">
        <f t="shared" ca="1" si="624"/>
        <v>81600</v>
      </c>
    </row>
    <row r="5540" spans="1:15" x14ac:dyDescent="0.25">
      <c r="A5540">
        <v>5525</v>
      </c>
      <c r="B5540" s="93">
        <v>34183</v>
      </c>
      <c r="C5540" s="48">
        <v>44.906199999999998</v>
      </c>
      <c r="D5540" s="48">
        <v>45.125</v>
      </c>
      <c r="E5540" s="48">
        <v>44.906199999999998</v>
      </c>
      <c r="F5540" s="48">
        <v>44.968699999999998</v>
      </c>
      <c r="G5540" s="49">
        <v>41300</v>
      </c>
      <c r="H5540" s="48">
        <v>29.951259</v>
      </c>
      <c r="I5540" s="52">
        <f t="shared" si="622"/>
        <v>0.66604680588942977</v>
      </c>
      <c r="J5540" s="52">
        <f t="shared" ca="1" si="623"/>
        <v>1</v>
      </c>
      <c r="K5540" s="48">
        <f t="shared" si="618"/>
        <v>29.91</v>
      </c>
      <c r="L5540" s="48">
        <f t="shared" si="619"/>
        <v>30.06</v>
      </c>
      <c r="M5540" s="48">
        <f t="shared" si="620"/>
        <v>29.91</v>
      </c>
      <c r="N5540" s="48">
        <f t="shared" si="621"/>
        <v>29.95</v>
      </c>
      <c r="O5540" s="49">
        <f t="shared" ca="1" si="624"/>
        <v>41300</v>
      </c>
    </row>
    <row r="5541" spans="1:15" x14ac:dyDescent="0.25">
      <c r="A5541">
        <v>5526</v>
      </c>
      <c r="B5541" s="93">
        <v>34180</v>
      </c>
      <c r="C5541" s="48">
        <v>45.093699999999998</v>
      </c>
      <c r="D5541" s="48">
        <v>45.093699999999998</v>
      </c>
      <c r="E5541" s="48">
        <v>44.781199999999998</v>
      </c>
      <c r="F5541" s="48">
        <v>44.843699999999998</v>
      </c>
      <c r="G5541" s="49">
        <v>75300</v>
      </c>
      <c r="H5541" s="48">
        <v>29.868003000000002</v>
      </c>
      <c r="I5541" s="52">
        <f t="shared" si="622"/>
        <v>0.66604680256089488</v>
      </c>
      <c r="J5541" s="52">
        <f t="shared" ca="1" si="623"/>
        <v>1</v>
      </c>
      <c r="K5541" s="48">
        <f t="shared" si="618"/>
        <v>30.03</v>
      </c>
      <c r="L5541" s="48">
        <f t="shared" si="619"/>
        <v>30.03</v>
      </c>
      <c r="M5541" s="48">
        <f t="shared" si="620"/>
        <v>29.83</v>
      </c>
      <c r="N5541" s="48">
        <f t="shared" si="621"/>
        <v>29.87</v>
      </c>
      <c r="O5541" s="49">
        <f t="shared" ca="1" si="624"/>
        <v>75300</v>
      </c>
    </row>
    <row r="5542" spans="1:15" x14ac:dyDescent="0.25">
      <c r="A5542">
        <v>5527</v>
      </c>
      <c r="B5542" s="93">
        <v>34179</v>
      </c>
      <c r="C5542" s="48">
        <v>44.9375</v>
      </c>
      <c r="D5542" s="48">
        <v>45.218699999999998</v>
      </c>
      <c r="E5542" s="48">
        <v>44.875</v>
      </c>
      <c r="F5542" s="48">
        <v>45.093699999999998</v>
      </c>
      <c r="G5542" s="49">
        <v>331000</v>
      </c>
      <c r="H5542" s="48">
        <v>30.034514999999999</v>
      </c>
      <c r="I5542" s="52">
        <f t="shared" si="622"/>
        <v>0.6660468091995112</v>
      </c>
      <c r="J5542" s="52">
        <f t="shared" ca="1" si="623"/>
        <v>1</v>
      </c>
      <c r="K5542" s="48">
        <f t="shared" si="618"/>
        <v>29.93</v>
      </c>
      <c r="L5542" s="48">
        <f t="shared" si="619"/>
        <v>30.12</v>
      </c>
      <c r="M5542" s="48">
        <f t="shared" si="620"/>
        <v>29.89</v>
      </c>
      <c r="N5542" s="48">
        <f t="shared" si="621"/>
        <v>30.03</v>
      </c>
      <c r="O5542" s="49">
        <f t="shared" ca="1" si="624"/>
        <v>331000</v>
      </c>
    </row>
    <row r="5543" spans="1:15" x14ac:dyDescent="0.25">
      <c r="A5543">
        <v>5528</v>
      </c>
      <c r="B5543" s="93">
        <v>34178</v>
      </c>
      <c r="C5543" s="48">
        <v>44.843699999999998</v>
      </c>
      <c r="D5543" s="48">
        <v>44.9375</v>
      </c>
      <c r="E5543" s="48">
        <v>44.781199999999998</v>
      </c>
      <c r="F5543" s="48">
        <v>44.843699999999998</v>
      </c>
      <c r="G5543" s="49">
        <v>30800</v>
      </c>
      <c r="H5543" s="48">
        <v>29.868003000000002</v>
      </c>
      <c r="I5543" s="52">
        <f t="shared" si="622"/>
        <v>0.66604680256089488</v>
      </c>
      <c r="J5543" s="52">
        <f t="shared" ca="1" si="623"/>
        <v>1</v>
      </c>
      <c r="K5543" s="48">
        <f t="shared" si="618"/>
        <v>29.87</v>
      </c>
      <c r="L5543" s="48">
        <f t="shared" si="619"/>
        <v>29.93</v>
      </c>
      <c r="M5543" s="48">
        <f t="shared" si="620"/>
        <v>29.83</v>
      </c>
      <c r="N5543" s="48">
        <f t="shared" si="621"/>
        <v>29.87</v>
      </c>
      <c r="O5543" s="49">
        <f t="shared" ca="1" si="624"/>
        <v>30800</v>
      </c>
    </row>
    <row r="5544" spans="1:15" x14ac:dyDescent="0.25">
      <c r="A5544">
        <v>5529</v>
      </c>
      <c r="B5544" s="93">
        <v>34177</v>
      </c>
      <c r="C5544" s="48">
        <v>45</v>
      </c>
      <c r="D5544" s="48">
        <v>45.031199999999998</v>
      </c>
      <c r="E5544" s="48">
        <v>44.781199999999998</v>
      </c>
      <c r="F5544" s="48">
        <v>44.9375</v>
      </c>
      <c r="G5544" s="49">
        <v>92800</v>
      </c>
      <c r="H5544" s="48">
        <v>29.930478000000001</v>
      </c>
      <c r="I5544" s="52">
        <f t="shared" si="622"/>
        <v>0.66604679833101532</v>
      </c>
      <c r="J5544" s="52">
        <f t="shared" ca="1" si="623"/>
        <v>1</v>
      </c>
      <c r="K5544" s="48">
        <f t="shared" si="618"/>
        <v>29.97</v>
      </c>
      <c r="L5544" s="48">
        <f t="shared" si="619"/>
        <v>29.99</v>
      </c>
      <c r="M5544" s="48">
        <f t="shared" si="620"/>
        <v>29.83</v>
      </c>
      <c r="N5544" s="48">
        <f t="shared" si="621"/>
        <v>29.93</v>
      </c>
      <c r="O5544" s="49">
        <f t="shared" ca="1" si="624"/>
        <v>92800</v>
      </c>
    </row>
    <row r="5545" spans="1:15" x14ac:dyDescent="0.25">
      <c r="A5545">
        <v>5530</v>
      </c>
      <c r="B5545" s="93">
        <v>34176</v>
      </c>
      <c r="C5545" s="48">
        <v>44.843699999999998</v>
      </c>
      <c r="D5545" s="48">
        <v>45.0625</v>
      </c>
      <c r="E5545" s="48">
        <v>44.843699999999998</v>
      </c>
      <c r="F5545" s="48">
        <v>44.968699999999998</v>
      </c>
      <c r="G5545" s="49">
        <v>121300</v>
      </c>
      <c r="H5545" s="48">
        <v>29.951259</v>
      </c>
      <c r="I5545" s="52">
        <f t="shared" si="622"/>
        <v>0.66604680588942977</v>
      </c>
      <c r="J5545" s="52">
        <f t="shared" ca="1" si="623"/>
        <v>1</v>
      </c>
      <c r="K5545" s="48">
        <f t="shared" si="618"/>
        <v>29.87</v>
      </c>
      <c r="L5545" s="48">
        <f t="shared" si="619"/>
        <v>30.01</v>
      </c>
      <c r="M5545" s="48">
        <f t="shared" si="620"/>
        <v>29.87</v>
      </c>
      <c r="N5545" s="48">
        <f t="shared" si="621"/>
        <v>29.95</v>
      </c>
      <c r="O5545" s="49">
        <f t="shared" ca="1" si="624"/>
        <v>121300</v>
      </c>
    </row>
    <row r="5546" spans="1:15" x14ac:dyDescent="0.25">
      <c r="A5546">
        <v>5531</v>
      </c>
      <c r="B5546" s="93">
        <v>34173</v>
      </c>
      <c r="C5546" s="48">
        <v>44.593699999999998</v>
      </c>
      <c r="D5546" s="48">
        <v>44.718699999999998</v>
      </c>
      <c r="E5546" s="48">
        <v>44.5625</v>
      </c>
      <c r="F5546" s="48">
        <v>44.718699999999998</v>
      </c>
      <c r="G5546" s="49">
        <v>286200</v>
      </c>
      <c r="H5546" s="48">
        <v>29.784746999999999</v>
      </c>
      <c r="I5546" s="52">
        <f t="shared" si="622"/>
        <v>0.66604679921375176</v>
      </c>
      <c r="J5546" s="52">
        <f t="shared" ca="1" si="623"/>
        <v>1</v>
      </c>
      <c r="K5546" s="48">
        <f t="shared" si="618"/>
        <v>29.7</v>
      </c>
      <c r="L5546" s="48">
        <f t="shared" si="619"/>
        <v>29.78</v>
      </c>
      <c r="M5546" s="48">
        <f t="shared" si="620"/>
        <v>29.68</v>
      </c>
      <c r="N5546" s="48">
        <f t="shared" si="621"/>
        <v>29.78</v>
      </c>
      <c r="O5546" s="49">
        <f t="shared" ca="1" si="624"/>
        <v>286200</v>
      </c>
    </row>
    <row r="5547" spans="1:15" x14ac:dyDescent="0.25">
      <c r="A5547">
        <v>5532</v>
      </c>
      <c r="B5547" s="93">
        <v>34172</v>
      </c>
      <c r="C5547" s="48">
        <v>44.75</v>
      </c>
      <c r="D5547" s="48">
        <v>44.8125</v>
      </c>
      <c r="E5547" s="48">
        <v>44.5</v>
      </c>
      <c r="F5547" s="48">
        <v>44.5</v>
      </c>
      <c r="G5547" s="49">
        <v>632400</v>
      </c>
      <c r="H5547" s="48">
        <v>29.639082999999999</v>
      </c>
      <c r="I5547" s="52">
        <f t="shared" si="622"/>
        <v>0.66604680898876401</v>
      </c>
      <c r="J5547" s="52">
        <f t="shared" ca="1" si="623"/>
        <v>1</v>
      </c>
      <c r="K5547" s="48">
        <f t="shared" si="618"/>
        <v>29.81</v>
      </c>
      <c r="L5547" s="48">
        <f t="shared" si="619"/>
        <v>29.85</v>
      </c>
      <c r="M5547" s="48">
        <f t="shared" si="620"/>
        <v>29.64</v>
      </c>
      <c r="N5547" s="48">
        <f t="shared" si="621"/>
        <v>29.64</v>
      </c>
      <c r="O5547" s="49">
        <f t="shared" ca="1" si="624"/>
        <v>632400</v>
      </c>
    </row>
    <row r="5548" spans="1:15" x14ac:dyDescent="0.25">
      <c r="A5548">
        <v>5533</v>
      </c>
      <c r="B5548" s="93">
        <v>34171</v>
      </c>
      <c r="C5548" s="48">
        <v>44.781199999999998</v>
      </c>
      <c r="D5548" s="48">
        <v>44.8125</v>
      </c>
      <c r="E5548" s="48">
        <v>44.656199999999998</v>
      </c>
      <c r="F5548" s="48">
        <v>44.8125</v>
      </c>
      <c r="G5548" s="49">
        <v>142700</v>
      </c>
      <c r="H5548" s="48">
        <v>29.847221999999999</v>
      </c>
      <c r="I5548" s="52">
        <f t="shared" si="622"/>
        <v>0.66604679497907948</v>
      </c>
      <c r="J5548" s="52">
        <f t="shared" ca="1" si="623"/>
        <v>1</v>
      </c>
      <c r="K5548" s="48">
        <f t="shared" si="618"/>
        <v>29.83</v>
      </c>
      <c r="L5548" s="48">
        <f t="shared" si="619"/>
        <v>29.85</v>
      </c>
      <c r="M5548" s="48">
        <f t="shared" si="620"/>
        <v>29.74</v>
      </c>
      <c r="N5548" s="48">
        <f t="shared" si="621"/>
        <v>29.85</v>
      </c>
      <c r="O5548" s="49">
        <f t="shared" ca="1" si="624"/>
        <v>142700</v>
      </c>
    </row>
    <row r="5549" spans="1:15" x14ac:dyDescent="0.25">
      <c r="A5549">
        <v>5534</v>
      </c>
      <c r="B5549" s="93">
        <v>34170</v>
      </c>
      <c r="C5549" s="48">
        <v>44.6875</v>
      </c>
      <c r="D5549" s="48">
        <v>44.843699999999998</v>
      </c>
      <c r="E5549" s="48">
        <v>44.468699999999998</v>
      </c>
      <c r="F5549" s="48">
        <v>44.843699999999998</v>
      </c>
      <c r="G5549" s="49">
        <v>68500</v>
      </c>
      <c r="H5549" s="48">
        <v>29.868003000000002</v>
      </c>
      <c r="I5549" s="52">
        <f t="shared" si="622"/>
        <v>0.66604680256089488</v>
      </c>
      <c r="J5549" s="52">
        <f t="shared" ca="1" si="623"/>
        <v>1</v>
      </c>
      <c r="K5549" s="48">
        <f t="shared" si="618"/>
        <v>29.76</v>
      </c>
      <c r="L5549" s="48">
        <f t="shared" si="619"/>
        <v>29.87</v>
      </c>
      <c r="M5549" s="48">
        <f t="shared" si="620"/>
        <v>29.62</v>
      </c>
      <c r="N5549" s="48">
        <f t="shared" si="621"/>
        <v>29.87</v>
      </c>
      <c r="O5549" s="49">
        <f t="shared" ca="1" si="624"/>
        <v>68500</v>
      </c>
    </row>
    <row r="5550" spans="1:15" x14ac:dyDescent="0.25">
      <c r="A5550">
        <v>5535</v>
      </c>
      <c r="B5550" s="93">
        <v>34169</v>
      </c>
      <c r="C5550" s="48">
        <v>44.75</v>
      </c>
      <c r="D5550" s="48">
        <v>44.75</v>
      </c>
      <c r="E5550" s="48">
        <v>44.593699999999998</v>
      </c>
      <c r="F5550" s="48">
        <v>44.718699999999998</v>
      </c>
      <c r="G5550" s="49">
        <v>188200</v>
      </c>
      <c r="H5550" s="48">
        <v>29.784746999999999</v>
      </c>
      <c r="I5550" s="52">
        <f t="shared" si="622"/>
        <v>0.66604679921375176</v>
      </c>
      <c r="J5550" s="52">
        <f t="shared" ca="1" si="623"/>
        <v>1</v>
      </c>
      <c r="K5550" s="48">
        <f t="shared" si="618"/>
        <v>29.81</v>
      </c>
      <c r="L5550" s="48">
        <f t="shared" si="619"/>
        <v>29.81</v>
      </c>
      <c r="M5550" s="48">
        <f t="shared" si="620"/>
        <v>29.7</v>
      </c>
      <c r="N5550" s="48">
        <f t="shared" si="621"/>
        <v>29.78</v>
      </c>
      <c r="O5550" s="49">
        <f t="shared" ca="1" si="624"/>
        <v>188200</v>
      </c>
    </row>
    <row r="5551" spans="1:15" x14ac:dyDescent="0.25">
      <c r="A5551">
        <v>5536</v>
      </c>
      <c r="B5551" s="93">
        <v>34166</v>
      </c>
      <c r="C5551" s="48">
        <v>44.906199999999998</v>
      </c>
      <c r="D5551" s="48">
        <v>44.9375</v>
      </c>
      <c r="E5551" s="48">
        <v>44.6875</v>
      </c>
      <c r="F5551" s="48">
        <v>44.75</v>
      </c>
      <c r="G5551" s="49">
        <v>216400</v>
      </c>
      <c r="H5551" s="48">
        <v>29.805593999999999</v>
      </c>
      <c r="I5551" s="52">
        <f t="shared" si="622"/>
        <v>0.6660467932960894</v>
      </c>
      <c r="J5551" s="52">
        <f t="shared" ca="1" si="623"/>
        <v>1</v>
      </c>
      <c r="K5551" s="48">
        <f t="shared" si="618"/>
        <v>29.91</v>
      </c>
      <c r="L5551" s="48">
        <f t="shared" si="619"/>
        <v>29.93</v>
      </c>
      <c r="M5551" s="48">
        <f t="shared" si="620"/>
        <v>29.76</v>
      </c>
      <c r="N5551" s="48">
        <f t="shared" si="621"/>
        <v>29.81</v>
      </c>
      <c r="O5551" s="49">
        <f t="shared" ca="1" si="624"/>
        <v>216400</v>
      </c>
    </row>
    <row r="5552" spans="1:15" x14ac:dyDescent="0.25">
      <c r="A5552">
        <v>5537</v>
      </c>
      <c r="B5552" s="93">
        <v>34165</v>
      </c>
      <c r="C5552" s="48">
        <v>45.031199999999998</v>
      </c>
      <c r="D5552" s="48">
        <v>45.031199999999998</v>
      </c>
      <c r="E5552" s="48">
        <v>44.781199999999998</v>
      </c>
      <c r="F5552" s="48">
        <v>44.875</v>
      </c>
      <c r="G5552" s="49">
        <v>443800</v>
      </c>
      <c r="H5552" s="48">
        <v>29.888850000000001</v>
      </c>
      <c r="I5552" s="52">
        <f t="shared" si="622"/>
        <v>0.66604679665738165</v>
      </c>
      <c r="J5552" s="52">
        <f t="shared" ca="1" si="623"/>
        <v>1</v>
      </c>
      <c r="K5552" s="48">
        <f t="shared" si="618"/>
        <v>29.99</v>
      </c>
      <c r="L5552" s="48">
        <f t="shared" si="619"/>
        <v>29.99</v>
      </c>
      <c r="M5552" s="48">
        <f t="shared" si="620"/>
        <v>29.83</v>
      </c>
      <c r="N5552" s="48">
        <f t="shared" si="621"/>
        <v>29.89</v>
      </c>
      <c r="O5552" s="49">
        <f t="shared" ca="1" si="624"/>
        <v>443800</v>
      </c>
    </row>
    <row r="5553" spans="1:15" x14ac:dyDescent="0.25">
      <c r="A5553">
        <v>5538</v>
      </c>
      <c r="B5553" s="93">
        <v>34164</v>
      </c>
      <c r="C5553" s="48">
        <v>44.9375</v>
      </c>
      <c r="D5553" s="48">
        <v>45.1875</v>
      </c>
      <c r="E5553" s="48">
        <v>44.906199999999998</v>
      </c>
      <c r="F5553" s="48">
        <v>45.0625</v>
      </c>
      <c r="G5553" s="49">
        <v>617300</v>
      </c>
      <c r="H5553" s="48">
        <v>30.013733999999999</v>
      </c>
      <c r="I5553" s="52">
        <f t="shared" si="622"/>
        <v>0.66604680166435504</v>
      </c>
      <c r="J5553" s="52">
        <f t="shared" ca="1" si="623"/>
        <v>1</v>
      </c>
      <c r="K5553" s="48">
        <f t="shared" si="618"/>
        <v>29.93</v>
      </c>
      <c r="L5553" s="48">
        <f t="shared" si="619"/>
        <v>30.1</v>
      </c>
      <c r="M5553" s="48">
        <f t="shared" si="620"/>
        <v>29.91</v>
      </c>
      <c r="N5553" s="48">
        <f t="shared" si="621"/>
        <v>30.01</v>
      </c>
      <c r="O5553" s="49">
        <f t="shared" ca="1" si="624"/>
        <v>617300</v>
      </c>
    </row>
    <row r="5554" spans="1:15" x14ac:dyDescent="0.25">
      <c r="A5554">
        <v>5539</v>
      </c>
      <c r="B5554" s="93">
        <v>34163</v>
      </c>
      <c r="C5554" s="48">
        <v>44.968699999999998</v>
      </c>
      <c r="D5554" s="48">
        <v>45.093699999999998</v>
      </c>
      <c r="E5554" s="48">
        <v>44.656199999999998</v>
      </c>
      <c r="F5554" s="48">
        <v>44.906199999999998</v>
      </c>
      <c r="G5554" s="49">
        <v>389600</v>
      </c>
      <c r="H5554" s="48">
        <v>29.909631000000001</v>
      </c>
      <c r="I5554" s="52">
        <f t="shared" si="622"/>
        <v>0.66604680422747864</v>
      </c>
      <c r="J5554" s="52">
        <f t="shared" ca="1" si="623"/>
        <v>1</v>
      </c>
      <c r="K5554" s="48">
        <f t="shared" si="618"/>
        <v>29.95</v>
      </c>
      <c r="L5554" s="48">
        <f t="shared" si="619"/>
        <v>30.03</v>
      </c>
      <c r="M5554" s="48">
        <f t="shared" si="620"/>
        <v>29.74</v>
      </c>
      <c r="N5554" s="48">
        <f t="shared" si="621"/>
        <v>29.91</v>
      </c>
      <c r="O5554" s="49">
        <f t="shared" ca="1" si="624"/>
        <v>389600</v>
      </c>
    </row>
    <row r="5555" spans="1:15" x14ac:dyDescent="0.25">
      <c r="A5555">
        <v>5540</v>
      </c>
      <c r="B5555" s="93">
        <v>34162</v>
      </c>
      <c r="C5555" s="48">
        <v>44.906199999999998</v>
      </c>
      <c r="D5555" s="48">
        <v>44.968699999999998</v>
      </c>
      <c r="E5555" s="48">
        <v>44.843699999999998</v>
      </c>
      <c r="F5555" s="48">
        <v>44.9375</v>
      </c>
      <c r="G5555" s="49">
        <v>373700</v>
      </c>
      <c r="H5555" s="48">
        <v>29.930478000000001</v>
      </c>
      <c r="I5555" s="52">
        <f t="shared" si="622"/>
        <v>0.66604679833101532</v>
      </c>
      <c r="J5555" s="52">
        <f t="shared" ca="1" si="623"/>
        <v>1</v>
      </c>
      <c r="K5555" s="48">
        <f t="shared" si="618"/>
        <v>29.91</v>
      </c>
      <c r="L5555" s="48">
        <f t="shared" si="619"/>
        <v>29.95</v>
      </c>
      <c r="M5555" s="48">
        <f t="shared" si="620"/>
        <v>29.87</v>
      </c>
      <c r="N5555" s="48">
        <f t="shared" si="621"/>
        <v>29.93</v>
      </c>
      <c r="O5555" s="49">
        <f t="shared" ca="1" si="624"/>
        <v>373700</v>
      </c>
    </row>
    <row r="5556" spans="1:15" x14ac:dyDescent="0.25">
      <c r="A5556">
        <v>5541</v>
      </c>
      <c r="B5556" s="93">
        <v>34159</v>
      </c>
      <c r="C5556" s="48">
        <v>44.843699999999998</v>
      </c>
      <c r="D5556" s="48">
        <v>44.968699999999998</v>
      </c>
      <c r="E5556" s="48">
        <v>44.75</v>
      </c>
      <c r="F5556" s="48">
        <v>44.968699999999998</v>
      </c>
      <c r="G5556" s="49">
        <v>378200</v>
      </c>
      <c r="H5556" s="48">
        <v>29.951259</v>
      </c>
      <c r="I5556" s="52">
        <f t="shared" si="622"/>
        <v>0.66604680588942977</v>
      </c>
      <c r="J5556" s="52">
        <f t="shared" ca="1" si="623"/>
        <v>1</v>
      </c>
      <c r="K5556" s="48">
        <f t="shared" si="618"/>
        <v>29.87</v>
      </c>
      <c r="L5556" s="48">
        <f t="shared" si="619"/>
        <v>29.95</v>
      </c>
      <c r="M5556" s="48">
        <f t="shared" si="620"/>
        <v>29.81</v>
      </c>
      <c r="N5556" s="48">
        <f t="shared" si="621"/>
        <v>29.95</v>
      </c>
      <c r="O5556" s="49">
        <f t="shared" ca="1" si="624"/>
        <v>378200</v>
      </c>
    </row>
    <row r="5557" spans="1:15" x14ac:dyDescent="0.25">
      <c r="A5557">
        <v>5542</v>
      </c>
      <c r="B5557" s="93">
        <v>34158</v>
      </c>
      <c r="C5557" s="48">
        <v>44.375</v>
      </c>
      <c r="D5557" s="48">
        <v>44.9375</v>
      </c>
      <c r="E5557" s="48">
        <v>44.3125</v>
      </c>
      <c r="F5557" s="48">
        <v>44.843699999999998</v>
      </c>
      <c r="G5557" s="49">
        <v>248200</v>
      </c>
      <c r="H5557" s="48">
        <v>29.868003000000002</v>
      </c>
      <c r="I5557" s="52">
        <f t="shared" si="622"/>
        <v>0.66604680256089488</v>
      </c>
      <c r="J5557" s="52">
        <f t="shared" ca="1" si="623"/>
        <v>1</v>
      </c>
      <c r="K5557" s="48">
        <f t="shared" si="618"/>
        <v>29.56</v>
      </c>
      <c r="L5557" s="48">
        <f t="shared" si="619"/>
        <v>29.93</v>
      </c>
      <c r="M5557" s="48">
        <f t="shared" si="620"/>
        <v>29.51</v>
      </c>
      <c r="N5557" s="48">
        <f t="shared" si="621"/>
        <v>29.87</v>
      </c>
      <c r="O5557" s="49">
        <f t="shared" ca="1" si="624"/>
        <v>248200</v>
      </c>
    </row>
    <row r="5558" spans="1:15" x14ac:dyDescent="0.25">
      <c r="A5558">
        <v>5543</v>
      </c>
      <c r="B5558" s="93">
        <v>34157</v>
      </c>
      <c r="C5558" s="48">
        <v>44.1875</v>
      </c>
      <c r="D5558" s="48">
        <v>44.406199999999998</v>
      </c>
      <c r="E5558" s="48">
        <v>44.1875</v>
      </c>
      <c r="F5558" s="48">
        <v>44.343699999999998</v>
      </c>
      <c r="G5558" s="49">
        <v>343700</v>
      </c>
      <c r="H5558" s="48">
        <v>29.534980000000001</v>
      </c>
      <c r="I5558" s="52">
        <f t="shared" si="622"/>
        <v>0.6660468116102175</v>
      </c>
      <c r="J5558" s="52">
        <f t="shared" ca="1" si="623"/>
        <v>1</v>
      </c>
      <c r="K5558" s="48">
        <f t="shared" si="618"/>
        <v>29.43</v>
      </c>
      <c r="L5558" s="48">
        <f t="shared" si="619"/>
        <v>29.58</v>
      </c>
      <c r="M5558" s="48">
        <f t="shared" si="620"/>
        <v>29.43</v>
      </c>
      <c r="N5558" s="48">
        <f t="shared" si="621"/>
        <v>29.53</v>
      </c>
      <c r="O5558" s="49">
        <f t="shared" ca="1" si="624"/>
        <v>343700</v>
      </c>
    </row>
    <row r="5559" spans="1:15" x14ac:dyDescent="0.25">
      <c r="A5559">
        <v>5544</v>
      </c>
      <c r="B5559" s="93">
        <v>34156</v>
      </c>
      <c r="C5559" s="48">
        <v>44.625</v>
      </c>
      <c r="D5559" s="48">
        <v>44.75</v>
      </c>
      <c r="E5559" s="48">
        <v>44.156199999999998</v>
      </c>
      <c r="F5559" s="48">
        <v>44.218699999999998</v>
      </c>
      <c r="G5559" s="49">
        <v>246400</v>
      </c>
      <c r="H5559" s="48">
        <v>29.451723999999999</v>
      </c>
      <c r="I5559" s="52">
        <f t="shared" si="622"/>
        <v>0.66604680825080786</v>
      </c>
      <c r="J5559" s="52">
        <f t="shared" ca="1" si="623"/>
        <v>1</v>
      </c>
      <c r="K5559" s="48">
        <f t="shared" si="618"/>
        <v>29.72</v>
      </c>
      <c r="L5559" s="48">
        <f t="shared" si="619"/>
        <v>29.81</v>
      </c>
      <c r="M5559" s="48">
        <f t="shared" si="620"/>
        <v>29.41</v>
      </c>
      <c r="N5559" s="48">
        <f t="shared" si="621"/>
        <v>29.45</v>
      </c>
      <c r="O5559" s="49">
        <f t="shared" ca="1" si="624"/>
        <v>246400</v>
      </c>
    </row>
    <row r="5560" spans="1:15" x14ac:dyDescent="0.25">
      <c r="A5560">
        <v>5545</v>
      </c>
      <c r="B5560" s="93">
        <v>34152</v>
      </c>
      <c r="C5560" s="48">
        <v>44.781199999999998</v>
      </c>
      <c r="D5560" s="48">
        <v>44.8125</v>
      </c>
      <c r="E5560" s="48">
        <v>44.531199999999998</v>
      </c>
      <c r="F5560" s="48">
        <v>44.6875</v>
      </c>
      <c r="G5560" s="49">
        <v>285400</v>
      </c>
      <c r="H5560" s="48">
        <v>29.763966</v>
      </c>
      <c r="I5560" s="52">
        <f t="shared" si="622"/>
        <v>0.66604679160839164</v>
      </c>
      <c r="J5560" s="52">
        <f t="shared" ca="1" si="623"/>
        <v>1</v>
      </c>
      <c r="K5560" s="48">
        <f t="shared" si="618"/>
        <v>29.83</v>
      </c>
      <c r="L5560" s="48">
        <f t="shared" si="619"/>
        <v>29.85</v>
      </c>
      <c r="M5560" s="48">
        <f t="shared" si="620"/>
        <v>29.66</v>
      </c>
      <c r="N5560" s="48">
        <f t="shared" si="621"/>
        <v>29.76</v>
      </c>
      <c r="O5560" s="49">
        <f t="shared" ca="1" si="624"/>
        <v>285400</v>
      </c>
    </row>
    <row r="5561" spans="1:15" x14ac:dyDescent="0.25">
      <c r="A5561">
        <v>5546</v>
      </c>
      <c r="B5561" s="93">
        <v>34151</v>
      </c>
      <c r="C5561" s="48">
        <v>45.125</v>
      </c>
      <c r="D5561" s="48">
        <v>45.125</v>
      </c>
      <c r="E5561" s="48">
        <v>44.875</v>
      </c>
      <c r="F5561" s="48">
        <v>44.9375</v>
      </c>
      <c r="G5561" s="49">
        <v>605700</v>
      </c>
      <c r="H5561" s="48">
        <v>29.930478000000001</v>
      </c>
      <c r="I5561" s="52">
        <f t="shared" si="622"/>
        <v>0.66604679833101532</v>
      </c>
      <c r="J5561" s="52">
        <f t="shared" ca="1" si="623"/>
        <v>1</v>
      </c>
      <c r="K5561" s="48">
        <f t="shared" si="618"/>
        <v>30.06</v>
      </c>
      <c r="L5561" s="48">
        <f t="shared" si="619"/>
        <v>30.06</v>
      </c>
      <c r="M5561" s="48">
        <f t="shared" si="620"/>
        <v>29.89</v>
      </c>
      <c r="N5561" s="48">
        <f t="shared" si="621"/>
        <v>29.93</v>
      </c>
      <c r="O5561" s="49">
        <f t="shared" ca="1" si="624"/>
        <v>605700</v>
      </c>
    </row>
    <row r="5562" spans="1:15" x14ac:dyDescent="0.25">
      <c r="A5562">
        <v>5547</v>
      </c>
      <c r="B5562" s="93">
        <v>34150</v>
      </c>
      <c r="C5562" s="48">
        <v>45.125</v>
      </c>
      <c r="D5562" s="48">
        <v>45.218699999999998</v>
      </c>
      <c r="E5562" s="48">
        <v>45</v>
      </c>
      <c r="F5562" s="48">
        <v>45.0625</v>
      </c>
      <c r="G5562" s="49">
        <v>437600</v>
      </c>
      <c r="H5562" s="48">
        <v>30.013733999999999</v>
      </c>
      <c r="I5562" s="52">
        <f t="shared" si="622"/>
        <v>0.66604680166435504</v>
      </c>
      <c r="J5562" s="52">
        <f t="shared" ca="1" si="623"/>
        <v>1</v>
      </c>
      <c r="K5562" s="48">
        <f t="shared" si="618"/>
        <v>30.06</v>
      </c>
      <c r="L5562" s="48">
        <f t="shared" si="619"/>
        <v>30.12</v>
      </c>
      <c r="M5562" s="48">
        <f t="shared" si="620"/>
        <v>29.97</v>
      </c>
      <c r="N5562" s="48">
        <f t="shared" si="621"/>
        <v>30.01</v>
      </c>
      <c r="O5562" s="49">
        <f t="shared" ca="1" si="624"/>
        <v>437600</v>
      </c>
    </row>
    <row r="5563" spans="1:15" x14ac:dyDescent="0.25">
      <c r="A5563">
        <v>5548</v>
      </c>
      <c r="B5563" s="93">
        <v>34149</v>
      </c>
      <c r="C5563" s="48">
        <v>45.218699999999998</v>
      </c>
      <c r="D5563" s="48">
        <v>45.218699999999998</v>
      </c>
      <c r="E5563" s="48">
        <v>45</v>
      </c>
      <c r="F5563" s="48">
        <v>45.0625</v>
      </c>
      <c r="G5563" s="49">
        <v>207500</v>
      </c>
      <c r="H5563" s="48">
        <v>30.013733999999999</v>
      </c>
      <c r="I5563" s="52">
        <f t="shared" si="622"/>
        <v>0.66604680166435504</v>
      </c>
      <c r="J5563" s="52">
        <f t="shared" ca="1" si="623"/>
        <v>1</v>
      </c>
      <c r="K5563" s="48">
        <f t="shared" si="618"/>
        <v>30.12</v>
      </c>
      <c r="L5563" s="48">
        <f t="shared" si="619"/>
        <v>30.12</v>
      </c>
      <c r="M5563" s="48">
        <f t="shared" si="620"/>
        <v>29.97</v>
      </c>
      <c r="N5563" s="48">
        <f t="shared" si="621"/>
        <v>30.01</v>
      </c>
      <c r="O5563" s="49">
        <f t="shared" ca="1" si="624"/>
        <v>207500</v>
      </c>
    </row>
    <row r="5564" spans="1:15" x14ac:dyDescent="0.25">
      <c r="A5564">
        <v>5549</v>
      </c>
      <c r="B5564" s="93">
        <v>34148</v>
      </c>
      <c r="C5564" s="48">
        <v>45</v>
      </c>
      <c r="D5564" s="48">
        <v>45.281199999999998</v>
      </c>
      <c r="E5564" s="48">
        <v>44.9375</v>
      </c>
      <c r="F5564" s="48">
        <v>45.281199999999998</v>
      </c>
      <c r="G5564" s="49">
        <v>439900</v>
      </c>
      <c r="H5564" s="48">
        <v>30.159399000000001</v>
      </c>
      <c r="I5564" s="52">
        <f t="shared" si="622"/>
        <v>0.66604681413036759</v>
      </c>
      <c r="J5564" s="52">
        <f t="shared" ca="1" si="623"/>
        <v>1</v>
      </c>
      <c r="K5564" s="48">
        <f t="shared" si="618"/>
        <v>29.97</v>
      </c>
      <c r="L5564" s="48">
        <f t="shared" si="619"/>
        <v>30.16</v>
      </c>
      <c r="M5564" s="48">
        <f t="shared" si="620"/>
        <v>29.93</v>
      </c>
      <c r="N5564" s="48">
        <f t="shared" si="621"/>
        <v>30.16</v>
      </c>
      <c r="O5564" s="49">
        <f t="shared" ca="1" si="624"/>
        <v>439900</v>
      </c>
    </row>
    <row r="5565" spans="1:15" x14ac:dyDescent="0.25">
      <c r="A5565">
        <v>5550</v>
      </c>
      <c r="B5565" s="93">
        <v>34145</v>
      </c>
      <c r="C5565" s="48">
        <v>44.781199999999998</v>
      </c>
      <c r="D5565" s="48">
        <v>44.906199999999998</v>
      </c>
      <c r="E5565" s="48">
        <v>44.75</v>
      </c>
      <c r="F5565" s="48">
        <v>44.781199999999998</v>
      </c>
      <c r="G5565" s="49">
        <v>44800</v>
      </c>
      <c r="H5565" s="48">
        <v>29.826374999999999</v>
      </c>
      <c r="I5565" s="52">
        <f t="shared" si="622"/>
        <v>0.66604680088965906</v>
      </c>
      <c r="J5565" s="52">
        <f t="shared" ca="1" si="623"/>
        <v>1</v>
      </c>
      <c r="K5565" s="48">
        <f t="shared" si="618"/>
        <v>29.83</v>
      </c>
      <c r="L5565" s="48">
        <f t="shared" si="619"/>
        <v>29.91</v>
      </c>
      <c r="M5565" s="48">
        <f t="shared" si="620"/>
        <v>29.81</v>
      </c>
      <c r="N5565" s="48">
        <f t="shared" si="621"/>
        <v>29.83</v>
      </c>
      <c r="O5565" s="49">
        <f t="shared" ca="1" si="624"/>
        <v>44800</v>
      </c>
    </row>
    <row r="5566" spans="1:15" x14ac:dyDescent="0.25">
      <c r="A5566">
        <v>5551</v>
      </c>
      <c r="B5566" s="93">
        <v>34144</v>
      </c>
      <c r="C5566" s="48">
        <v>44.343699999999998</v>
      </c>
      <c r="D5566" s="48">
        <v>44.8125</v>
      </c>
      <c r="E5566" s="48">
        <v>44.343699999999998</v>
      </c>
      <c r="F5566" s="48">
        <v>44.8125</v>
      </c>
      <c r="G5566" s="49">
        <v>243700</v>
      </c>
      <c r="H5566" s="48">
        <v>29.847221999999999</v>
      </c>
      <c r="I5566" s="52">
        <f t="shared" si="622"/>
        <v>0.66604679497907948</v>
      </c>
      <c r="J5566" s="52">
        <f t="shared" ca="1" si="623"/>
        <v>1</v>
      </c>
      <c r="K5566" s="48">
        <f t="shared" si="618"/>
        <v>29.53</v>
      </c>
      <c r="L5566" s="48">
        <f t="shared" si="619"/>
        <v>29.85</v>
      </c>
      <c r="M5566" s="48">
        <f t="shared" si="620"/>
        <v>29.53</v>
      </c>
      <c r="N5566" s="48">
        <f t="shared" si="621"/>
        <v>29.85</v>
      </c>
      <c r="O5566" s="49">
        <f t="shared" ca="1" si="624"/>
        <v>243700</v>
      </c>
    </row>
    <row r="5567" spans="1:15" x14ac:dyDescent="0.25">
      <c r="A5567">
        <v>5552</v>
      </c>
      <c r="B5567" s="93">
        <v>34143</v>
      </c>
      <c r="C5567" s="48">
        <v>44.625</v>
      </c>
      <c r="D5567" s="48">
        <v>44.625</v>
      </c>
      <c r="E5567" s="48">
        <v>44.218699999999998</v>
      </c>
      <c r="F5567" s="48">
        <v>44.218699999999998</v>
      </c>
      <c r="G5567" s="49">
        <v>227600</v>
      </c>
      <c r="H5567" s="48">
        <v>29.451723999999999</v>
      </c>
      <c r="I5567" s="52">
        <f t="shared" si="622"/>
        <v>0.66604680825080786</v>
      </c>
      <c r="J5567" s="52">
        <f t="shared" ca="1" si="623"/>
        <v>1</v>
      </c>
      <c r="K5567" s="48">
        <f t="shared" si="618"/>
        <v>29.72</v>
      </c>
      <c r="L5567" s="48">
        <f t="shared" si="619"/>
        <v>29.72</v>
      </c>
      <c r="M5567" s="48">
        <f t="shared" si="620"/>
        <v>29.45</v>
      </c>
      <c r="N5567" s="48">
        <f t="shared" si="621"/>
        <v>29.45</v>
      </c>
      <c r="O5567" s="49">
        <f t="shared" ca="1" si="624"/>
        <v>227600</v>
      </c>
    </row>
    <row r="5568" spans="1:15" x14ac:dyDescent="0.25">
      <c r="A5568">
        <v>5553</v>
      </c>
      <c r="B5568" s="93">
        <v>34142</v>
      </c>
      <c r="C5568" s="48">
        <v>44.656199999999998</v>
      </c>
      <c r="D5568" s="48">
        <v>44.656199999999998</v>
      </c>
      <c r="E5568" s="48">
        <v>44.5625</v>
      </c>
      <c r="F5568" s="48">
        <v>44.625</v>
      </c>
      <c r="G5568" s="49">
        <v>137500</v>
      </c>
      <c r="H5568" s="48">
        <v>29.722338000000001</v>
      </c>
      <c r="I5568" s="52">
        <f t="shared" si="622"/>
        <v>0.66604678991596644</v>
      </c>
      <c r="J5568" s="52">
        <f t="shared" ca="1" si="623"/>
        <v>1</v>
      </c>
      <c r="K5568" s="48">
        <f t="shared" si="618"/>
        <v>29.74</v>
      </c>
      <c r="L5568" s="48">
        <f t="shared" si="619"/>
        <v>29.74</v>
      </c>
      <c r="M5568" s="48">
        <f t="shared" si="620"/>
        <v>29.68</v>
      </c>
      <c r="N5568" s="48">
        <f t="shared" si="621"/>
        <v>29.72</v>
      </c>
      <c r="O5568" s="49">
        <f t="shared" ca="1" si="624"/>
        <v>137500</v>
      </c>
    </row>
    <row r="5569" spans="1:15" x14ac:dyDescent="0.25">
      <c r="A5569">
        <v>5554</v>
      </c>
      <c r="B5569" s="93">
        <v>34141</v>
      </c>
      <c r="C5569" s="48">
        <v>44.625</v>
      </c>
      <c r="D5569" s="48">
        <v>44.625</v>
      </c>
      <c r="E5569" s="48">
        <v>44.531199999999998</v>
      </c>
      <c r="F5569" s="48">
        <v>44.593699999999998</v>
      </c>
      <c r="G5569" s="49">
        <v>29300</v>
      </c>
      <c r="H5569" s="48">
        <v>29.701491000000001</v>
      </c>
      <c r="I5569" s="52">
        <f t="shared" si="622"/>
        <v>0.66604679584784399</v>
      </c>
      <c r="J5569" s="52">
        <f t="shared" ca="1" si="623"/>
        <v>1</v>
      </c>
      <c r="K5569" s="48">
        <f t="shared" si="618"/>
        <v>29.72</v>
      </c>
      <c r="L5569" s="48">
        <f t="shared" si="619"/>
        <v>29.72</v>
      </c>
      <c r="M5569" s="48">
        <f t="shared" si="620"/>
        <v>29.66</v>
      </c>
      <c r="N5569" s="48">
        <f t="shared" si="621"/>
        <v>29.7</v>
      </c>
      <c r="O5569" s="49">
        <f t="shared" ca="1" si="624"/>
        <v>29300</v>
      </c>
    </row>
    <row r="5570" spans="1:15" x14ac:dyDescent="0.25">
      <c r="A5570">
        <v>5555</v>
      </c>
      <c r="B5570" s="93">
        <v>34138</v>
      </c>
      <c r="C5570" s="48">
        <v>44.843699999999998</v>
      </c>
      <c r="D5570" s="48">
        <v>44.843699999999998</v>
      </c>
      <c r="E5570" s="48">
        <v>44.5</v>
      </c>
      <c r="F5570" s="48">
        <v>44.5</v>
      </c>
      <c r="G5570" s="49">
        <v>58500</v>
      </c>
      <c r="H5570" s="48">
        <v>29.639082999999999</v>
      </c>
      <c r="I5570" s="52">
        <f t="shared" si="622"/>
        <v>0.66604680898876401</v>
      </c>
      <c r="J5570" s="52">
        <f t="shared" ca="1" si="623"/>
        <v>1</v>
      </c>
      <c r="K5570" s="48">
        <f t="shared" si="618"/>
        <v>29.87</v>
      </c>
      <c r="L5570" s="48">
        <f t="shared" si="619"/>
        <v>29.87</v>
      </c>
      <c r="M5570" s="48">
        <f t="shared" si="620"/>
        <v>29.64</v>
      </c>
      <c r="N5570" s="48">
        <f t="shared" si="621"/>
        <v>29.64</v>
      </c>
      <c r="O5570" s="49">
        <f t="shared" ca="1" si="624"/>
        <v>58500</v>
      </c>
    </row>
    <row r="5571" spans="1:15" x14ac:dyDescent="0.25">
      <c r="A5571">
        <v>5556</v>
      </c>
      <c r="B5571" s="93">
        <v>34137</v>
      </c>
      <c r="C5571" s="48">
        <v>45.125</v>
      </c>
      <c r="D5571" s="48">
        <v>45.1875</v>
      </c>
      <c r="E5571" s="48">
        <v>45.031199999999998</v>
      </c>
      <c r="F5571" s="48">
        <v>45.1875</v>
      </c>
      <c r="G5571" s="49">
        <v>37400</v>
      </c>
      <c r="H5571" s="48">
        <v>29.885186999999998</v>
      </c>
      <c r="I5571" s="52">
        <f t="shared" si="622"/>
        <v>0.66135960165975105</v>
      </c>
      <c r="J5571" s="52">
        <f t="shared" ca="1" si="623"/>
        <v>1</v>
      </c>
      <c r="K5571" s="48">
        <f t="shared" si="618"/>
        <v>29.84</v>
      </c>
      <c r="L5571" s="48">
        <f t="shared" si="619"/>
        <v>29.89</v>
      </c>
      <c r="M5571" s="48">
        <f t="shared" si="620"/>
        <v>29.78</v>
      </c>
      <c r="N5571" s="48">
        <f t="shared" si="621"/>
        <v>29.89</v>
      </c>
      <c r="O5571" s="49">
        <f t="shared" ca="1" si="624"/>
        <v>37400</v>
      </c>
    </row>
    <row r="5572" spans="1:15" x14ac:dyDescent="0.25">
      <c r="A5572">
        <v>5557</v>
      </c>
      <c r="B5572" s="93">
        <v>34136</v>
      </c>
      <c r="C5572" s="48">
        <v>44.9375</v>
      </c>
      <c r="D5572" s="48">
        <v>45.031199999999998</v>
      </c>
      <c r="E5572" s="48">
        <v>44.8125</v>
      </c>
      <c r="F5572" s="48">
        <v>45.031199999999998</v>
      </c>
      <c r="G5572" s="49">
        <v>330900</v>
      </c>
      <c r="H5572" s="48">
        <v>29.781817</v>
      </c>
      <c r="I5572" s="52">
        <f t="shared" si="622"/>
        <v>0.66135961289061806</v>
      </c>
      <c r="J5572" s="52">
        <f t="shared" ca="1" si="623"/>
        <v>1</v>
      </c>
      <c r="K5572" s="48">
        <f t="shared" si="618"/>
        <v>29.72</v>
      </c>
      <c r="L5572" s="48">
        <f t="shared" si="619"/>
        <v>29.78</v>
      </c>
      <c r="M5572" s="48">
        <f t="shared" si="620"/>
        <v>29.64</v>
      </c>
      <c r="N5572" s="48">
        <f t="shared" si="621"/>
        <v>29.78</v>
      </c>
      <c r="O5572" s="49">
        <f t="shared" ca="1" si="624"/>
        <v>330900</v>
      </c>
    </row>
    <row r="5573" spans="1:15" x14ac:dyDescent="0.25">
      <c r="A5573">
        <v>5558</v>
      </c>
      <c r="B5573" s="93">
        <v>34135</v>
      </c>
      <c r="C5573" s="48">
        <v>45.093699999999998</v>
      </c>
      <c r="D5573" s="48">
        <v>45.125</v>
      </c>
      <c r="E5573" s="48">
        <v>44.9375</v>
      </c>
      <c r="F5573" s="48">
        <v>44.9375</v>
      </c>
      <c r="G5573" s="49">
        <v>142400</v>
      </c>
      <c r="H5573" s="48">
        <v>29.719847000000001</v>
      </c>
      <c r="I5573" s="52">
        <f t="shared" si="622"/>
        <v>0.66135959944367184</v>
      </c>
      <c r="J5573" s="52">
        <f t="shared" ca="1" si="623"/>
        <v>1</v>
      </c>
      <c r="K5573" s="48">
        <f t="shared" si="618"/>
        <v>29.82</v>
      </c>
      <c r="L5573" s="48">
        <f t="shared" si="619"/>
        <v>29.84</v>
      </c>
      <c r="M5573" s="48">
        <f t="shared" si="620"/>
        <v>29.72</v>
      </c>
      <c r="N5573" s="48">
        <f t="shared" si="621"/>
        <v>29.72</v>
      </c>
      <c r="O5573" s="49">
        <f t="shared" ca="1" si="624"/>
        <v>142400</v>
      </c>
    </row>
    <row r="5574" spans="1:15" x14ac:dyDescent="0.25">
      <c r="A5574">
        <v>5559</v>
      </c>
      <c r="B5574" s="93">
        <v>34134</v>
      </c>
      <c r="C5574" s="48">
        <v>45.156199999999998</v>
      </c>
      <c r="D5574" s="48">
        <v>45.1875</v>
      </c>
      <c r="E5574" s="48">
        <v>45.031199999999998</v>
      </c>
      <c r="F5574" s="48">
        <v>45.031199999999998</v>
      </c>
      <c r="G5574" s="49">
        <v>64200</v>
      </c>
      <c r="H5574" s="48">
        <v>29.781817</v>
      </c>
      <c r="I5574" s="52">
        <f t="shared" si="622"/>
        <v>0.66135961289061806</v>
      </c>
      <c r="J5574" s="52">
        <f t="shared" ca="1" si="623"/>
        <v>1</v>
      </c>
      <c r="K5574" s="48">
        <f t="shared" si="618"/>
        <v>29.86</v>
      </c>
      <c r="L5574" s="48">
        <f t="shared" si="619"/>
        <v>29.89</v>
      </c>
      <c r="M5574" s="48">
        <f t="shared" si="620"/>
        <v>29.78</v>
      </c>
      <c r="N5574" s="48">
        <f t="shared" si="621"/>
        <v>29.78</v>
      </c>
      <c r="O5574" s="49">
        <f t="shared" ca="1" si="624"/>
        <v>64200</v>
      </c>
    </row>
    <row r="5575" spans="1:15" x14ac:dyDescent="0.25">
      <c r="A5575">
        <v>5560</v>
      </c>
      <c r="B5575" s="93">
        <v>34131</v>
      </c>
      <c r="C5575" s="48">
        <v>45.0625</v>
      </c>
      <c r="D5575" s="48">
        <v>45.156199999999998</v>
      </c>
      <c r="E5575" s="48">
        <v>44.906199999999998</v>
      </c>
      <c r="F5575" s="48">
        <v>45.093699999999998</v>
      </c>
      <c r="G5575" s="49">
        <v>647400</v>
      </c>
      <c r="H5575" s="48">
        <v>29.823152</v>
      </c>
      <c r="I5575" s="52">
        <f t="shared" si="622"/>
        <v>0.66135961342715288</v>
      </c>
      <c r="J5575" s="52">
        <f t="shared" ca="1" si="623"/>
        <v>1</v>
      </c>
      <c r="K5575" s="48">
        <f t="shared" si="618"/>
        <v>29.8</v>
      </c>
      <c r="L5575" s="48">
        <f t="shared" si="619"/>
        <v>29.86</v>
      </c>
      <c r="M5575" s="48">
        <f t="shared" si="620"/>
        <v>29.7</v>
      </c>
      <c r="N5575" s="48">
        <f t="shared" si="621"/>
        <v>29.82</v>
      </c>
      <c r="O5575" s="49">
        <f t="shared" ca="1" si="624"/>
        <v>647400</v>
      </c>
    </row>
    <row r="5576" spans="1:15" x14ac:dyDescent="0.25">
      <c r="A5576">
        <v>5561</v>
      </c>
      <c r="B5576" s="93">
        <v>34130</v>
      </c>
      <c r="C5576" s="48">
        <v>44.843699999999998</v>
      </c>
      <c r="D5576" s="48">
        <v>44.9375</v>
      </c>
      <c r="E5576" s="48">
        <v>44.75</v>
      </c>
      <c r="F5576" s="48">
        <v>44.906199999999998</v>
      </c>
      <c r="G5576" s="49">
        <v>17900</v>
      </c>
      <c r="H5576" s="48">
        <v>29.699147</v>
      </c>
      <c r="I5576" s="52">
        <f t="shared" si="622"/>
        <v>0.66135961181306813</v>
      </c>
      <c r="J5576" s="52">
        <f t="shared" ca="1" si="623"/>
        <v>1</v>
      </c>
      <c r="K5576" s="48">
        <f t="shared" si="618"/>
        <v>29.66</v>
      </c>
      <c r="L5576" s="48">
        <f t="shared" si="619"/>
        <v>29.72</v>
      </c>
      <c r="M5576" s="48">
        <f t="shared" si="620"/>
        <v>29.6</v>
      </c>
      <c r="N5576" s="48">
        <f t="shared" si="621"/>
        <v>29.7</v>
      </c>
      <c r="O5576" s="49">
        <f t="shared" ca="1" si="624"/>
        <v>17900</v>
      </c>
    </row>
    <row r="5577" spans="1:15" x14ac:dyDescent="0.25">
      <c r="A5577">
        <v>5562</v>
      </c>
      <c r="B5577" s="93">
        <v>34129</v>
      </c>
      <c r="C5577" s="48">
        <v>44.875</v>
      </c>
      <c r="D5577" s="48">
        <v>45.0625</v>
      </c>
      <c r="E5577" s="48">
        <v>44.8125</v>
      </c>
      <c r="F5577" s="48">
        <v>44.875</v>
      </c>
      <c r="G5577" s="49">
        <v>43300</v>
      </c>
      <c r="H5577" s="48">
        <v>29.678512000000001</v>
      </c>
      <c r="I5577" s="52">
        <f t="shared" si="622"/>
        <v>0.66135959888579388</v>
      </c>
      <c r="J5577" s="52">
        <f t="shared" ca="1" si="623"/>
        <v>1</v>
      </c>
      <c r="K5577" s="48">
        <f t="shared" si="618"/>
        <v>29.68</v>
      </c>
      <c r="L5577" s="48">
        <f t="shared" si="619"/>
        <v>29.8</v>
      </c>
      <c r="M5577" s="48">
        <f t="shared" si="620"/>
        <v>29.64</v>
      </c>
      <c r="N5577" s="48">
        <f t="shared" si="621"/>
        <v>29.68</v>
      </c>
      <c r="O5577" s="49">
        <f t="shared" ca="1" si="624"/>
        <v>43300</v>
      </c>
    </row>
    <row r="5578" spans="1:15" x14ac:dyDescent="0.25">
      <c r="A5578">
        <v>5563</v>
      </c>
      <c r="B5578" s="93">
        <v>34128</v>
      </c>
      <c r="C5578" s="48">
        <v>45</v>
      </c>
      <c r="D5578" s="48">
        <v>45</v>
      </c>
      <c r="E5578" s="48">
        <v>44.718699999999998</v>
      </c>
      <c r="F5578" s="48">
        <v>44.718699999999998</v>
      </c>
      <c r="G5578" s="49">
        <v>104500</v>
      </c>
      <c r="H5578" s="48">
        <v>29.575142</v>
      </c>
      <c r="I5578" s="52">
        <f t="shared" si="622"/>
        <v>0.6613596101854482</v>
      </c>
      <c r="J5578" s="52">
        <f t="shared" ca="1" si="623"/>
        <v>1</v>
      </c>
      <c r="K5578" s="48">
        <f t="shared" si="618"/>
        <v>29.76</v>
      </c>
      <c r="L5578" s="48">
        <f t="shared" si="619"/>
        <v>29.76</v>
      </c>
      <c r="M5578" s="48">
        <f t="shared" si="620"/>
        <v>29.58</v>
      </c>
      <c r="N5578" s="48">
        <f t="shared" si="621"/>
        <v>29.58</v>
      </c>
      <c r="O5578" s="49">
        <f t="shared" ca="1" si="624"/>
        <v>104500</v>
      </c>
    </row>
    <row r="5579" spans="1:15" x14ac:dyDescent="0.25">
      <c r="A5579">
        <v>5564</v>
      </c>
      <c r="B5579" s="93">
        <v>34127</v>
      </c>
      <c r="C5579" s="48">
        <v>45.375</v>
      </c>
      <c r="D5579" s="48">
        <v>45.375</v>
      </c>
      <c r="E5579" s="48">
        <v>45.125</v>
      </c>
      <c r="F5579" s="48">
        <v>45.125</v>
      </c>
      <c r="G5579" s="49">
        <v>121400</v>
      </c>
      <c r="H5579" s="48">
        <v>29.843851999999998</v>
      </c>
      <c r="I5579" s="52">
        <f t="shared" si="622"/>
        <v>0.66135960110803316</v>
      </c>
      <c r="J5579" s="52">
        <f t="shared" ca="1" si="623"/>
        <v>1</v>
      </c>
      <c r="K5579" s="48">
        <f t="shared" si="618"/>
        <v>30.01</v>
      </c>
      <c r="L5579" s="48">
        <f t="shared" si="619"/>
        <v>30.01</v>
      </c>
      <c r="M5579" s="48">
        <f t="shared" si="620"/>
        <v>29.84</v>
      </c>
      <c r="N5579" s="48">
        <f t="shared" si="621"/>
        <v>29.84</v>
      </c>
      <c r="O5579" s="49">
        <f t="shared" ca="1" si="624"/>
        <v>121400</v>
      </c>
    </row>
    <row r="5580" spans="1:15" x14ac:dyDescent="0.25">
      <c r="A5580">
        <v>5565</v>
      </c>
      <c r="B5580" s="93">
        <v>34124</v>
      </c>
      <c r="C5580" s="48">
        <v>45.3125</v>
      </c>
      <c r="D5580" s="48">
        <v>45.3125</v>
      </c>
      <c r="E5580" s="48">
        <v>45.093699999999998</v>
      </c>
      <c r="F5580" s="48">
        <v>45.281199999999998</v>
      </c>
      <c r="G5580" s="49">
        <v>32000</v>
      </c>
      <c r="H5580" s="48">
        <v>29.947157000000001</v>
      </c>
      <c r="I5580" s="52">
        <f t="shared" si="622"/>
        <v>0.66135961502787033</v>
      </c>
      <c r="J5580" s="52">
        <f t="shared" ca="1" si="623"/>
        <v>1</v>
      </c>
      <c r="K5580" s="48">
        <f t="shared" si="618"/>
        <v>29.97</v>
      </c>
      <c r="L5580" s="48">
        <f t="shared" si="619"/>
        <v>29.97</v>
      </c>
      <c r="M5580" s="48">
        <f t="shared" si="620"/>
        <v>29.82</v>
      </c>
      <c r="N5580" s="48">
        <f t="shared" si="621"/>
        <v>29.95</v>
      </c>
      <c r="O5580" s="49">
        <f t="shared" ca="1" si="624"/>
        <v>32000</v>
      </c>
    </row>
    <row r="5581" spans="1:15" x14ac:dyDescent="0.25">
      <c r="A5581">
        <v>5566</v>
      </c>
      <c r="B5581" s="93">
        <v>34123</v>
      </c>
      <c r="C5581" s="48">
        <v>45.5</v>
      </c>
      <c r="D5581" s="48">
        <v>45.5</v>
      </c>
      <c r="E5581" s="48">
        <v>45.343699999999998</v>
      </c>
      <c r="F5581" s="48">
        <v>45.4375</v>
      </c>
      <c r="G5581" s="49">
        <v>21600</v>
      </c>
      <c r="H5581" s="48">
        <v>30.050526999999999</v>
      </c>
      <c r="I5581" s="52">
        <f t="shared" si="622"/>
        <v>0.66135960385144432</v>
      </c>
      <c r="J5581" s="52">
        <f t="shared" ca="1" si="623"/>
        <v>1</v>
      </c>
      <c r="K5581" s="48">
        <f t="shared" si="618"/>
        <v>30.09</v>
      </c>
      <c r="L5581" s="48">
        <f t="shared" si="619"/>
        <v>30.09</v>
      </c>
      <c r="M5581" s="48">
        <f t="shared" si="620"/>
        <v>29.99</v>
      </c>
      <c r="N5581" s="48">
        <f t="shared" si="621"/>
        <v>30.05</v>
      </c>
      <c r="O5581" s="49">
        <f t="shared" ca="1" si="624"/>
        <v>21600</v>
      </c>
    </row>
    <row r="5582" spans="1:15" x14ac:dyDescent="0.25">
      <c r="A5582">
        <v>5567</v>
      </c>
      <c r="B5582" s="93">
        <v>34122</v>
      </c>
      <c r="C5582" s="48">
        <v>45.531199999999998</v>
      </c>
      <c r="D5582" s="48">
        <v>45.75</v>
      </c>
      <c r="E5582" s="48">
        <v>45.343699999999998</v>
      </c>
      <c r="F5582" s="48">
        <v>45.593699999999998</v>
      </c>
      <c r="G5582" s="49">
        <v>20300</v>
      </c>
      <c r="H5582" s="48">
        <v>30.153832000000001</v>
      </c>
      <c r="I5582" s="52">
        <f t="shared" si="622"/>
        <v>0.66135961766647589</v>
      </c>
      <c r="J5582" s="52">
        <f t="shared" ca="1" si="623"/>
        <v>1</v>
      </c>
      <c r="K5582" s="48">
        <f t="shared" si="618"/>
        <v>30.11</v>
      </c>
      <c r="L5582" s="48">
        <f t="shared" si="619"/>
        <v>30.26</v>
      </c>
      <c r="M5582" s="48">
        <f t="shared" si="620"/>
        <v>29.99</v>
      </c>
      <c r="N5582" s="48">
        <f t="shared" si="621"/>
        <v>30.15</v>
      </c>
      <c r="O5582" s="49">
        <f t="shared" ca="1" si="624"/>
        <v>20300</v>
      </c>
    </row>
    <row r="5583" spans="1:15" x14ac:dyDescent="0.25">
      <c r="A5583">
        <v>5568</v>
      </c>
      <c r="B5583" s="93">
        <v>34121</v>
      </c>
      <c r="C5583" s="48">
        <v>45.375</v>
      </c>
      <c r="D5583" s="48">
        <v>45.8125</v>
      </c>
      <c r="E5583" s="48">
        <v>45.3125</v>
      </c>
      <c r="F5583" s="48">
        <v>45.656199999999998</v>
      </c>
      <c r="G5583" s="49">
        <v>28300</v>
      </c>
      <c r="H5583" s="48">
        <v>30.195167000000001</v>
      </c>
      <c r="I5583" s="52">
        <f t="shared" si="622"/>
        <v>0.66135961818986255</v>
      </c>
      <c r="J5583" s="52">
        <f t="shared" ca="1" si="623"/>
        <v>1</v>
      </c>
      <c r="K5583" s="48">
        <f t="shared" si="618"/>
        <v>30.01</v>
      </c>
      <c r="L5583" s="48">
        <f t="shared" si="619"/>
        <v>30.3</v>
      </c>
      <c r="M5583" s="48">
        <f t="shared" si="620"/>
        <v>29.97</v>
      </c>
      <c r="N5583" s="48">
        <f t="shared" si="621"/>
        <v>30.2</v>
      </c>
      <c r="O5583" s="49">
        <f t="shared" ca="1" si="624"/>
        <v>28300</v>
      </c>
    </row>
    <row r="5584" spans="1:15" x14ac:dyDescent="0.25">
      <c r="A5584">
        <v>5569</v>
      </c>
      <c r="B5584" s="93">
        <v>34117</v>
      </c>
      <c r="C5584" s="48">
        <v>45.406199999999998</v>
      </c>
      <c r="D5584" s="48">
        <v>45.406199999999998</v>
      </c>
      <c r="E5584" s="48">
        <v>45</v>
      </c>
      <c r="F5584" s="48">
        <v>45.218699999999998</v>
      </c>
      <c r="G5584" s="49">
        <v>79100</v>
      </c>
      <c r="H5584" s="48">
        <v>29.905822000000001</v>
      </c>
      <c r="I5584" s="52">
        <f t="shared" si="622"/>
        <v>0.66135961449577285</v>
      </c>
      <c r="J5584" s="52">
        <f t="shared" ca="1" si="623"/>
        <v>1</v>
      </c>
      <c r="K5584" s="48">
        <f t="shared" ref="K5584:K5647" si="625">ROUND($I5584*C5584,2)</f>
        <v>30.03</v>
      </c>
      <c r="L5584" s="48">
        <f t="shared" ref="L5584:L5647" si="626">ROUND($I5584*D5584,2)</f>
        <v>30.03</v>
      </c>
      <c r="M5584" s="48">
        <f t="shared" ref="M5584:M5647" si="627">ROUND($I5584*E5584,2)</f>
        <v>29.76</v>
      </c>
      <c r="N5584" s="48">
        <f t="shared" ref="N5584:N5647" si="628">ROUND($I5584*F5584,2)</f>
        <v>29.91</v>
      </c>
      <c r="O5584" s="49">
        <f t="shared" ca="1" si="624"/>
        <v>79100</v>
      </c>
    </row>
    <row r="5585" spans="1:15" x14ac:dyDescent="0.25">
      <c r="A5585">
        <v>5570</v>
      </c>
      <c r="B5585" s="93">
        <v>34116</v>
      </c>
      <c r="C5585" s="48">
        <v>45.656199999999998</v>
      </c>
      <c r="D5585" s="48">
        <v>45.656199999999998</v>
      </c>
      <c r="E5585" s="48">
        <v>45.375</v>
      </c>
      <c r="F5585" s="48">
        <v>45.4375</v>
      </c>
      <c r="G5585" s="49">
        <v>53800</v>
      </c>
      <c r="H5585" s="48">
        <v>30.050526999999999</v>
      </c>
      <c r="I5585" s="52">
        <f t="shared" si="622"/>
        <v>0.66135960385144432</v>
      </c>
      <c r="J5585" s="52">
        <f t="shared" ca="1" si="623"/>
        <v>1</v>
      </c>
      <c r="K5585" s="48">
        <f t="shared" si="625"/>
        <v>30.2</v>
      </c>
      <c r="L5585" s="48">
        <f t="shared" si="626"/>
        <v>30.2</v>
      </c>
      <c r="M5585" s="48">
        <f t="shared" si="627"/>
        <v>30.01</v>
      </c>
      <c r="N5585" s="48">
        <f t="shared" si="628"/>
        <v>30.05</v>
      </c>
      <c r="O5585" s="49">
        <f t="shared" ca="1" si="624"/>
        <v>53800</v>
      </c>
    </row>
    <row r="5586" spans="1:15" x14ac:dyDescent="0.25">
      <c r="A5586">
        <v>5571</v>
      </c>
      <c r="B5586" s="93">
        <v>34115</v>
      </c>
      <c r="C5586" s="48">
        <v>45.156199999999998</v>
      </c>
      <c r="D5586" s="48">
        <v>45.625</v>
      </c>
      <c r="E5586" s="48">
        <v>45.125</v>
      </c>
      <c r="F5586" s="48">
        <v>45.593699999999998</v>
      </c>
      <c r="G5586" s="49">
        <v>102400</v>
      </c>
      <c r="H5586" s="48">
        <v>30.153832000000001</v>
      </c>
      <c r="I5586" s="52">
        <f t="shared" ref="I5586:I5649" si="629">H5586/F5586</f>
        <v>0.66135961766647589</v>
      </c>
      <c r="J5586" s="52">
        <f t="shared" ref="J5586:J5649" ca="1" si="630">INDEX(OFFSET($T$15,0,0,$S$13+1,1),MATCH(B5586,OFFSET($Q$15,0,0,$S$13+1,1),-1))</f>
        <v>1</v>
      </c>
      <c r="K5586" s="48">
        <f t="shared" si="625"/>
        <v>29.86</v>
      </c>
      <c r="L5586" s="48">
        <f t="shared" si="626"/>
        <v>30.17</v>
      </c>
      <c r="M5586" s="48">
        <f t="shared" si="627"/>
        <v>29.84</v>
      </c>
      <c r="N5586" s="48">
        <f t="shared" si="628"/>
        <v>30.15</v>
      </c>
      <c r="O5586" s="49">
        <f t="shared" ref="O5586:O5649" ca="1" si="631">G5586*J5586</f>
        <v>102400</v>
      </c>
    </row>
    <row r="5587" spans="1:15" x14ac:dyDescent="0.25">
      <c r="A5587">
        <v>5572</v>
      </c>
      <c r="B5587" s="93">
        <v>34114</v>
      </c>
      <c r="C5587" s="48">
        <v>45.125</v>
      </c>
      <c r="D5587" s="48">
        <v>45.125</v>
      </c>
      <c r="E5587" s="48">
        <v>45.031199999999998</v>
      </c>
      <c r="F5587" s="48">
        <v>45.031199999999998</v>
      </c>
      <c r="G5587" s="49">
        <v>191800</v>
      </c>
      <c r="H5587" s="48">
        <v>29.781817</v>
      </c>
      <c r="I5587" s="52">
        <f t="shared" si="629"/>
        <v>0.66135961289061806</v>
      </c>
      <c r="J5587" s="52">
        <f t="shared" ca="1" si="630"/>
        <v>1</v>
      </c>
      <c r="K5587" s="48">
        <f t="shared" si="625"/>
        <v>29.84</v>
      </c>
      <c r="L5587" s="48">
        <f t="shared" si="626"/>
        <v>29.84</v>
      </c>
      <c r="M5587" s="48">
        <f t="shared" si="627"/>
        <v>29.78</v>
      </c>
      <c r="N5587" s="48">
        <f t="shared" si="628"/>
        <v>29.78</v>
      </c>
      <c r="O5587" s="49">
        <f t="shared" ca="1" si="631"/>
        <v>191800</v>
      </c>
    </row>
    <row r="5588" spans="1:15" x14ac:dyDescent="0.25">
      <c r="A5588">
        <v>5573</v>
      </c>
      <c r="B5588" s="93">
        <v>34113</v>
      </c>
      <c r="C5588" s="48">
        <v>44.843699999999998</v>
      </c>
      <c r="D5588" s="48">
        <v>45.093699999999998</v>
      </c>
      <c r="E5588" s="48">
        <v>44.843699999999998</v>
      </c>
      <c r="F5588" s="48">
        <v>44.9375</v>
      </c>
      <c r="G5588" s="49">
        <v>30500</v>
      </c>
      <c r="H5588" s="48">
        <v>29.719847000000001</v>
      </c>
      <c r="I5588" s="52">
        <f t="shared" si="629"/>
        <v>0.66135959944367184</v>
      </c>
      <c r="J5588" s="52">
        <f t="shared" ca="1" si="630"/>
        <v>1</v>
      </c>
      <c r="K5588" s="48">
        <f t="shared" si="625"/>
        <v>29.66</v>
      </c>
      <c r="L5588" s="48">
        <f t="shared" si="626"/>
        <v>29.82</v>
      </c>
      <c r="M5588" s="48">
        <f t="shared" si="627"/>
        <v>29.66</v>
      </c>
      <c r="N5588" s="48">
        <f t="shared" si="628"/>
        <v>29.72</v>
      </c>
      <c r="O5588" s="49">
        <f t="shared" ca="1" si="631"/>
        <v>30500</v>
      </c>
    </row>
    <row r="5589" spans="1:15" x14ac:dyDescent="0.25">
      <c r="A5589">
        <v>5574</v>
      </c>
      <c r="B5589" s="93">
        <v>34110</v>
      </c>
      <c r="C5589" s="48">
        <v>45.1875</v>
      </c>
      <c r="D5589" s="48">
        <v>45.25</v>
      </c>
      <c r="E5589" s="48">
        <v>44.718699999999998</v>
      </c>
      <c r="F5589" s="48">
        <v>44.75</v>
      </c>
      <c r="G5589" s="49">
        <v>221400</v>
      </c>
      <c r="H5589" s="48">
        <v>29.595842000000001</v>
      </c>
      <c r="I5589" s="52">
        <f t="shared" si="629"/>
        <v>0.66135959776536313</v>
      </c>
      <c r="J5589" s="52">
        <f t="shared" ca="1" si="630"/>
        <v>1</v>
      </c>
      <c r="K5589" s="48">
        <f t="shared" si="625"/>
        <v>29.89</v>
      </c>
      <c r="L5589" s="48">
        <f t="shared" si="626"/>
        <v>29.93</v>
      </c>
      <c r="M5589" s="48">
        <f t="shared" si="627"/>
        <v>29.58</v>
      </c>
      <c r="N5589" s="48">
        <f t="shared" si="628"/>
        <v>29.6</v>
      </c>
      <c r="O5589" s="49">
        <f t="shared" ca="1" si="631"/>
        <v>221400</v>
      </c>
    </row>
    <row r="5590" spans="1:15" x14ac:dyDescent="0.25">
      <c r="A5590">
        <v>5575</v>
      </c>
      <c r="B5590" s="93">
        <v>34109</v>
      </c>
      <c r="C5590" s="48">
        <v>45.031199999999998</v>
      </c>
      <c r="D5590" s="48">
        <v>45.156199999999998</v>
      </c>
      <c r="E5590" s="48">
        <v>44.9375</v>
      </c>
      <c r="F5590" s="48">
        <v>45.156199999999998</v>
      </c>
      <c r="G5590" s="49">
        <v>98200</v>
      </c>
      <c r="H5590" s="48">
        <v>29.864487</v>
      </c>
      <c r="I5590" s="52">
        <f t="shared" si="629"/>
        <v>0.66135961396220233</v>
      </c>
      <c r="J5590" s="52">
        <f t="shared" ca="1" si="630"/>
        <v>1</v>
      </c>
      <c r="K5590" s="48">
        <f t="shared" si="625"/>
        <v>29.78</v>
      </c>
      <c r="L5590" s="48">
        <f t="shared" si="626"/>
        <v>29.86</v>
      </c>
      <c r="M5590" s="48">
        <f t="shared" si="627"/>
        <v>29.72</v>
      </c>
      <c r="N5590" s="48">
        <f t="shared" si="628"/>
        <v>29.86</v>
      </c>
      <c r="O5590" s="49">
        <f t="shared" ca="1" si="631"/>
        <v>98200</v>
      </c>
    </row>
    <row r="5591" spans="1:15" x14ac:dyDescent="0.25">
      <c r="A5591">
        <v>5576</v>
      </c>
      <c r="B5591" s="93">
        <v>34108</v>
      </c>
      <c r="C5591" s="48">
        <v>44.125</v>
      </c>
      <c r="D5591" s="48">
        <v>45.031199999999998</v>
      </c>
      <c r="E5591" s="48">
        <v>43.843699999999998</v>
      </c>
      <c r="F5591" s="48">
        <v>45.031199999999998</v>
      </c>
      <c r="G5591" s="49">
        <v>50200</v>
      </c>
      <c r="H5591" s="48">
        <v>29.781817</v>
      </c>
      <c r="I5591" s="52">
        <f t="shared" si="629"/>
        <v>0.66135961289061806</v>
      </c>
      <c r="J5591" s="52">
        <f t="shared" ca="1" si="630"/>
        <v>1</v>
      </c>
      <c r="K5591" s="48">
        <f t="shared" si="625"/>
        <v>29.18</v>
      </c>
      <c r="L5591" s="48">
        <f t="shared" si="626"/>
        <v>29.78</v>
      </c>
      <c r="M5591" s="48">
        <f t="shared" si="627"/>
        <v>29</v>
      </c>
      <c r="N5591" s="48">
        <f t="shared" si="628"/>
        <v>29.78</v>
      </c>
      <c r="O5591" s="49">
        <f t="shared" ca="1" si="631"/>
        <v>50200</v>
      </c>
    </row>
    <row r="5592" spans="1:15" x14ac:dyDescent="0.25">
      <c r="A5592">
        <v>5577</v>
      </c>
      <c r="B5592" s="93">
        <v>34107</v>
      </c>
      <c r="C5592" s="48">
        <v>44.1875</v>
      </c>
      <c r="D5592" s="48">
        <v>44.218699999999998</v>
      </c>
      <c r="E5592" s="48">
        <v>43.968699999999998</v>
      </c>
      <c r="F5592" s="48">
        <v>44.125</v>
      </c>
      <c r="G5592" s="49">
        <v>105200</v>
      </c>
      <c r="H5592" s="48">
        <v>29.182493000000001</v>
      </c>
      <c r="I5592" s="52">
        <f t="shared" si="629"/>
        <v>0.66135961473087823</v>
      </c>
      <c r="J5592" s="52">
        <f t="shared" ca="1" si="630"/>
        <v>1</v>
      </c>
      <c r="K5592" s="48">
        <f t="shared" si="625"/>
        <v>29.22</v>
      </c>
      <c r="L5592" s="48">
        <f t="shared" si="626"/>
        <v>29.24</v>
      </c>
      <c r="M5592" s="48">
        <f t="shared" si="627"/>
        <v>29.08</v>
      </c>
      <c r="N5592" s="48">
        <f t="shared" si="628"/>
        <v>29.18</v>
      </c>
      <c r="O5592" s="49">
        <f t="shared" ca="1" si="631"/>
        <v>105200</v>
      </c>
    </row>
    <row r="5593" spans="1:15" x14ac:dyDescent="0.25">
      <c r="A5593">
        <v>5578</v>
      </c>
      <c r="B5593" s="93">
        <v>34106</v>
      </c>
      <c r="C5593" s="48">
        <v>44.125</v>
      </c>
      <c r="D5593" s="48">
        <v>44.156199999999998</v>
      </c>
      <c r="E5593" s="48">
        <v>43.9375</v>
      </c>
      <c r="F5593" s="48">
        <v>44.156199999999998</v>
      </c>
      <c r="G5593" s="49">
        <v>34000</v>
      </c>
      <c r="H5593" s="48">
        <v>29.203126999999999</v>
      </c>
      <c r="I5593" s="52">
        <f t="shared" si="629"/>
        <v>0.66135960521965209</v>
      </c>
      <c r="J5593" s="52">
        <f t="shared" ca="1" si="630"/>
        <v>1</v>
      </c>
      <c r="K5593" s="48">
        <f t="shared" si="625"/>
        <v>29.18</v>
      </c>
      <c r="L5593" s="48">
        <f t="shared" si="626"/>
        <v>29.2</v>
      </c>
      <c r="M5593" s="48">
        <f t="shared" si="627"/>
        <v>29.06</v>
      </c>
      <c r="N5593" s="48">
        <f t="shared" si="628"/>
        <v>29.2</v>
      </c>
      <c r="O5593" s="49">
        <f t="shared" ca="1" si="631"/>
        <v>34000</v>
      </c>
    </row>
    <row r="5594" spans="1:15" x14ac:dyDescent="0.25">
      <c r="A5594">
        <v>5579</v>
      </c>
      <c r="B5594" s="93">
        <v>34103</v>
      </c>
      <c r="C5594" s="48">
        <v>44.031199999999998</v>
      </c>
      <c r="D5594" s="48">
        <v>44.156199999999998</v>
      </c>
      <c r="E5594" s="48">
        <v>43.968699999999998</v>
      </c>
      <c r="F5594" s="48">
        <v>44</v>
      </c>
      <c r="G5594" s="49">
        <v>63500</v>
      </c>
      <c r="H5594" s="48">
        <v>29.099823000000001</v>
      </c>
      <c r="I5594" s="52">
        <f t="shared" si="629"/>
        <v>0.66135961363636364</v>
      </c>
      <c r="J5594" s="52">
        <f t="shared" ca="1" si="630"/>
        <v>1</v>
      </c>
      <c r="K5594" s="48">
        <f t="shared" si="625"/>
        <v>29.12</v>
      </c>
      <c r="L5594" s="48">
        <f t="shared" si="626"/>
        <v>29.2</v>
      </c>
      <c r="M5594" s="48">
        <f t="shared" si="627"/>
        <v>29.08</v>
      </c>
      <c r="N5594" s="48">
        <f t="shared" si="628"/>
        <v>29.1</v>
      </c>
      <c r="O5594" s="49">
        <f t="shared" ca="1" si="631"/>
        <v>63500</v>
      </c>
    </row>
    <row r="5595" spans="1:15" x14ac:dyDescent="0.25">
      <c r="A5595">
        <v>5580</v>
      </c>
      <c r="B5595" s="93">
        <v>34102</v>
      </c>
      <c r="C5595" s="48">
        <v>44.375</v>
      </c>
      <c r="D5595" s="48">
        <v>44.375</v>
      </c>
      <c r="E5595" s="48">
        <v>44</v>
      </c>
      <c r="F5595" s="48">
        <v>44.031199999999998</v>
      </c>
      <c r="G5595" s="49">
        <v>129100</v>
      </c>
      <c r="H5595" s="48">
        <v>29.120456999999998</v>
      </c>
      <c r="I5595" s="52">
        <f t="shared" si="629"/>
        <v>0.6613596040989117</v>
      </c>
      <c r="J5595" s="52">
        <f t="shared" ca="1" si="630"/>
        <v>1</v>
      </c>
      <c r="K5595" s="48">
        <f t="shared" si="625"/>
        <v>29.35</v>
      </c>
      <c r="L5595" s="48">
        <f t="shared" si="626"/>
        <v>29.35</v>
      </c>
      <c r="M5595" s="48">
        <f t="shared" si="627"/>
        <v>29.1</v>
      </c>
      <c r="N5595" s="48">
        <f t="shared" si="628"/>
        <v>29.12</v>
      </c>
      <c r="O5595" s="49">
        <f t="shared" ca="1" si="631"/>
        <v>129100</v>
      </c>
    </row>
    <row r="5596" spans="1:15" x14ac:dyDescent="0.25">
      <c r="A5596">
        <v>5581</v>
      </c>
      <c r="B5596" s="93">
        <v>34101</v>
      </c>
      <c r="C5596" s="48">
        <v>44.4375</v>
      </c>
      <c r="D5596" s="48">
        <v>44.593699999999998</v>
      </c>
      <c r="E5596" s="48">
        <v>44.4375</v>
      </c>
      <c r="F5596" s="48">
        <v>44.5625</v>
      </c>
      <c r="G5596" s="49">
        <v>31000</v>
      </c>
      <c r="H5596" s="48">
        <v>29.471838000000002</v>
      </c>
      <c r="I5596" s="52">
        <f t="shared" si="629"/>
        <v>0.66135961851332403</v>
      </c>
      <c r="J5596" s="52">
        <f t="shared" ca="1" si="630"/>
        <v>1</v>
      </c>
      <c r="K5596" s="48">
        <f t="shared" si="625"/>
        <v>29.39</v>
      </c>
      <c r="L5596" s="48">
        <f t="shared" si="626"/>
        <v>29.49</v>
      </c>
      <c r="M5596" s="48">
        <f t="shared" si="627"/>
        <v>29.39</v>
      </c>
      <c r="N5596" s="48">
        <f t="shared" si="628"/>
        <v>29.47</v>
      </c>
      <c r="O5596" s="49">
        <f t="shared" ca="1" si="631"/>
        <v>31000</v>
      </c>
    </row>
    <row r="5597" spans="1:15" x14ac:dyDescent="0.25">
      <c r="A5597">
        <v>5582</v>
      </c>
      <c r="B5597" s="93">
        <v>34100</v>
      </c>
      <c r="C5597" s="48">
        <v>44.4375</v>
      </c>
      <c r="D5597" s="48">
        <v>44.625</v>
      </c>
      <c r="E5597" s="48">
        <v>44.3125</v>
      </c>
      <c r="F5597" s="48">
        <v>44.625</v>
      </c>
      <c r="G5597" s="49">
        <v>42600</v>
      </c>
      <c r="H5597" s="48">
        <v>29.513172999999998</v>
      </c>
      <c r="I5597" s="52">
        <f t="shared" si="629"/>
        <v>0.66135961904761897</v>
      </c>
      <c r="J5597" s="52">
        <f t="shared" ca="1" si="630"/>
        <v>1</v>
      </c>
      <c r="K5597" s="48">
        <f t="shared" si="625"/>
        <v>29.39</v>
      </c>
      <c r="L5597" s="48">
        <f t="shared" si="626"/>
        <v>29.51</v>
      </c>
      <c r="M5597" s="48">
        <f t="shared" si="627"/>
        <v>29.31</v>
      </c>
      <c r="N5597" s="48">
        <f t="shared" si="628"/>
        <v>29.51</v>
      </c>
      <c r="O5597" s="49">
        <f t="shared" ca="1" si="631"/>
        <v>42600</v>
      </c>
    </row>
    <row r="5598" spans="1:15" x14ac:dyDescent="0.25">
      <c r="A5598">
        <v>5583</v>
      </c>
      <c r="B5598" s="93">
        <v>34099</v>
      </c>
      <c r="C5598" s="48">
        <v>44.406199999999998</v>
      </c>
      <c r="D5598" s="48">
        <v>44.6875</v>
      </c>
      <c r="E5598" s="48">
        <v>44.406199999999998</v>
      </c>
      <c r="F5598" s="48">
        <v>44.4375</v>
      </c>
      <c r="G5598" s="49">
        <v>113900</v>
      </c>
      <c r="H5598" s="48">
        <v>29.389168000000002</v>
      </c>
      <c r="I5598" s="52">
        <f t="shared" si="629"/>
        <v>0.66135961744022509</v>
      </c>
      <c r="J5598" s="52">
        <f t="shared" ca="1" si="630"/>
        <v>1</v>
      </c>
      <c r="K5598" s="48">
        <f t="shared" si="625"/>
        <v>29.37</v>
      </c>
      <c r="L5598" s="48">
        <f t="shared" si="626"/>
        <v>29.55</v>
      </c>
      <c r="M5598" s="48">
        <f t="shared" si="627"/>
        <v>29.37</v>
      </c>
      <c r="N5598" s="48">
        <f t="shared" si="628"/>
        <v>29.39</v>
      </c>
      <c r="O5598" s="49">
        <f t="shared" ca="1" si="631"/>
        <v>113900</v>
      </c>
    </row>
    <row r="5599" spans="1:15" x14ac:dyDescent="0.25">
      <c r="A5599">
        <v>5584</v>
      </c>
      <c r="B5599" s="93">
        <v>34096</v>
      </c>
      <c r="C5599" s="48">
        <v>44.468699999999998</v>
      </c>
      <c r="D5599" s="48">
        <v>44.468699999999998</v>
      </c>
      <c r="E5599" s="48">
        <v>44.281199999999998</v>
      </c>
      <c r="F5599" s="48">
        <v>44.343699999999998</v>
      </c>
      <c r="G5599" s="49">
        <v>68000</v>
      </c>
      <c r="H5599" s="48">
        <v>29.327131999999999</v>
      </c>
      <c r="I5599" s="52">
        <f t="shared" si="629"/>
        <v>0.66135960688891549</v>
      </c>
      <c r="J5599" s="52">
        <f t="shared" ca="1" si="630"/>
        <v>1</v>
      </c>
      <c r="K5599" s="48">
        <f t="shared" si="625"/>
        <v>29.41</v>
      </c>
      <c r="L5599" s="48">
        <f t="shared" si="626"/>
        <v>29.41</v>
      </c>
      <c r="M5599" s="48">
        <f t="shared" si="627"/>
        <v>29.29</v>
      </c>
      <c r="N5599" s="48">
        <f t="shared" si="628"/>
        <v>29.33</v>
      </c>
      <c r="O5599" s="49">
        <f t="shared" ca="1" si="631"/>
        <v>68000</v>
      </c>
    </row>
    <row r="5600" spans="1:15" x14ac:dyDescent="0.25">
      <c r="A5600">
        <v>5585</v>
      </c>
      <c r="B5600" s="93">
        <v>34095</v>
      </c>
      <c r="C5600" s="48">
        <v>44.531199999999998</v>
      </c>
      <c r="D5600" s="48">
        <v>44.5625</v>
      </c>
      <c r="E5600" s="48">
        <v>44.406199999999998</v>
      </c>
      <c r="F5600" s="48">
        <v>44.4375</v>
      </c>
      <c r="G5600" s="49">
        <v>54700</v>
      </c>
      <c r="H5600" s="48">
        <v>29.389168000000002</v>
      </c>
      <c r="I5600" s="52">
        <f t="shared" si="629"/>
        <v>0.66135961744022509</v>
      </c>
      <c r="J5600" s="52">
        <f t="shared" ca="1" si="630"/>
        <v>1</v>
      </c>
      <c r="K5600" s="48">
        <f t="shared" si="625"/>
        <v>29.45</v>
      </c>
      <c r="L5600" s="48">
        <f t="shared" si="626"/>
        <v>29.47</v>
      </c>
      <c r="M5600" s="48">
        <f t="shared" si="627"/>
        <v>29.37</v>
      </c>
      <c r="N5600" s="48">
        <f t="shared" si="628"/>
        <v>29.39</v>
      </c>
      <c r="O5600" s="49">
        <f t="shared" ca="1" si="631"/>
        <v>54700</v>
      </c>
    </row>
    <row r="5601" spans="1:15" x14ac:dyDescent="0.25">
      <c r="A5601">
        <v>5586</v>
      </c>
      <c r="B5601" s="93">
        <v>34094</v>
      </c>
      <c r="C5601" s="48">
        <v>44.468699999999998</v>
      </c>
      <c r="D5601" s="48">
        <v>44.75</v>
      </c>
      <c r="E5601" s="48">
        <v>44.468699999999998</v>
      </c>
      <c r="F5601" s="48">
        <v>44.593699999999998</v>
      </c>
      <c r="G5601" s="49">
        <v>109000</v>
      </c>
      <c r="H5601" s="48">
        <v>29.492471999999999</v>
      </c>
      <c r="I5601" s="52">
        <f t="shared" si="629"/>
        <v>0.66135960909276426</v>
      </c>
      <c r="J5601" s="52">
        <f t="shared" ca="1" si="630"/>
        <v>1</v>
      </c>
      <c r="K5601" s="48">
        <f t="shared" si="625"/>
        <v>29.41</v>
      </c>
      <c r="L5601" s="48">
        <f t="shared" si="626"/>
        <v>29.6</v>
      </c>
      <c r="M5601" s="48">
        <f t="shared" si="627"/>
        <v>29.41</v>
      </c>
      <c r="N5601" s="48">
        <f t="shared" si="628"/>
        <v>29.49</v>
      </c>
      <c r="O5601" s="49">
        <f t="shared" ca="1" si="631"/>
        <v>109000</v>
      </c>
    </row>
    <row r="5602" spans="1:15" x14ac:dyDescent="0.25">
      <c r="A5602">
        <v>5587</v>
      </c>
      <c r="B5602" s="93">
        <v>34093</v>
      </c>
      <c r="C5602" s="48">
        <v>44.406199999999998</v>
      </c>
      <c r="D5602" s="48">
        <v>44.625</v>
      </c>
      <c r="E5602" s="48">
        <v>44.343699999999998</v>
      </c>
      <c r="F5602" s="48">
        <v>44.468699999999998</v>
      </c>
      <c r="G5602" s="49">
        <v>149100</v>
      </c>
      <c r="H5602" s="48">
        <v>29.409801999999999</v>
      </c>
      <c r="I5602" s="52">
        <f t="shared" si="629"/>
        <v>0.66135960799393734</v>
      </c>
      <c r="J5602" s="52">
        <f t="shared" ca="1" si="630"/>
        <v>1</v>
      </c>
      <c r="K5602" s="48">
        <f t="shared" si="625"/>
        <v>29.37</v>
      </c>
      <c r="L5602" s="48">
        <f t="shared" si="626"/>
        <v>29.51</v>
      </c>
      <c r="M5602" s="48">
        <f t="shared" si="627"/>
        <v>29.33</v>
      </c>
      <c r="N5602" s="48">
        <f t="shared" si="628"/>
        <v>29.41</v>
      </c>
      <c r="O5602" s="49">
        <f t="shared" ca="1" si="631"/>
        <v>149100</v>
      </c>
    </row>
    <row r="5603" spans="1:15" x14ac:dyDescent="0.25">
      <c r="A5603">
        <v>5588</v>
      </c>
      <c r="B5603" s="93">
        <v>34092</v>
      </c>
      <c r="C5603" s="48">
        <v>44.093699999999998</v>
      </c>
      <c r="D5603" s="48">
        <v>44.3125</v>
      </c>
      <c r="E5603" s="48">
        <v>43.906199999999998</v>
      </c>
      <c r="F5603" s="48">
        <v>44.3125</v>
      </c>
      <c r="G5603" s="49">
        <v>80500</v>
      </c>
      <c r="H5603" s="48">
        <v>29.306498000000001</v>
      </c>
      <c r="I5603" s="52">
        <f t="shared" si="629"/>
        <v>0.66135961636107199</v>
      </c>
      <c r="J5603" s="52">
        <f t="shared" ca="1" si="630"/>
        <v>1</v>
      </c>
      <c r="K5603" s="48">
        <f t="shared" si="625"/>
        <v>29.16</v>
      </c>
      <c r="L5603" s="48">
        <f t="shared" si="626"/>
        <v>29.31</v>
      </c>
      <c r="M5603" s="48">
        <f t="shared" si="627"/>
        <v>29.04</v>
      </c>
      <c r="N5603" s="48">
        <f t="shared" si="628"/>
        <v>29.31</v>
      </c>
      <c r="O5603" s="49">
        <f t="shared" ca="1" si="631"/>
        <v>80500</v>
      </c>
    </row>
    <row r="5604" spans="1:15" x14ac:dyDescent="0.25">
      <c r="A5604">
        <v>5589</v>
      </c>
      <c r="B5604" s="93">
        <v>34089</v>
      </c>
      <c r="C5604" s="48">
        <v>44.125</v>
      </c>
      <c r="D5604" s="48">
        <v>44.281199999999998</v>
      </c>
      <c r="E5604" s="48">
        <v>44.031199999999998</v>
      </c>
      <c r="F5604" s="48">
        <v>44.031199999999998</v>
      </c>
      <c r="G5604" s="49">
        <v>88500</v>
      </c>
      <c r="H5604" s="48">
        <v>29.120456999999998</v>
      </c>
      <c r="I5604" s="52">
        <f t="shared" si="629"/>
        <v>0.6613596040989117</v>
      </c>
      <c r="J5604" s="52">
        <f t="shared" ca="1" si="630"/>
        <v>1</v>
      </c>
      <c r="K5604" s="48">
        <f t="shared" si="625"/>
        <v>29.18</v>
      </c>
      <c r="L5604" s="48">
        <f t="shared" si="626"/>
        <v>29.29</v>
      </c>
      <c r="M5604" s="48">
        <f t="shared" si="627"/>
        <v>29.12</v>
      </c>
      <c r="N5604" s="48">
        <f t="shared" si="628"/>
        <v>29.12</v>
      </c>
      <c r="O5604" s="49">
        <f t="shared" ca="1" si="631"/>
        <v>88500</v>
      </c>
    </row>
    <row r="5605" spans="1:15" x14ac:dyDescent="0.25">
      <c r="A5605">
        <v>5590</v>
      </c>
      <c r="B5605" s="93">
        <v>34088</v>
      </c>
      <c r="C5605" s="48">
        <v>43.875</v>
      </c>
      <c r="D5605" s="48">
        <v>43.968699999999998</v>
      </c>
      <c r="E5605" s="48">
        <v>43.625</v>
      </c>
      <c r="F5605" s="48">
        <v>43.968699999999998</v>
      </c>
      <c r="G5605" s="49">
        <v>85000</v>
      </c>
      <c r="H5605" s="48">
        <v>29.079122000000002</v>
      </c>
      <c r="I5605" s="52">
        <f t="shared" si="629"/>
        <v>0.66135960353615186</v>
      </c>
      <c r="J5605" s="52">
        <f t="shared" ca="1" si="630"/>
        <v>1</v>
      </c>
      <c r="K5605" s="48">
        <f t="shared" si="625"/>
        <v>29.02</v>
      </c>
      <c r="L5605" s="48">
        <f t="shared" si="626"/>
        <v>29.08</v>
      </c>
      <c r="M5605" s="48">
        <f t="shared" si="627"/>
        <v>28.85</v>
      </c>
      <c r="N5605" s="48">
        <f t="shared" si="628"/>
        <v>29.08</v>
      </c>
      <c r="O5605" s="49">
        <f t="shared" ca="1" si="631"/>
        <v>85000</v>
      </c>
    </row>
    <row r="5606" spans="1:15" x14ac:dyDescent="0.25">
      <c r="A5606">
        <v>5591</v>
      </c>
      <c r="B5606" s="93">
        <v>34087</v>
      </c>
      <c r="C5606" s="48">
        <v>43.8125</v>
      </c>
      <c r="D5606" s="48">
        <v>43.906199999999998</v>
      </c>
      <c r="E5606" s="48">
        <v>43.718699999999998</v>
      </c>
      <c r="F5606" s="48">
        <v>43.781199999999998</v>
      </c>
      <c r="G5606" s="49">
        <v>85900</v>
      </c>
      <c r="H5606" s="48">
        <v>28.955117999999999</v>
      </c>
      <c r="I5606" s="52">
        <f t="shared" si="629"/>
        <v>0.66135962467908604</v>
      </c>
      <c r="J5606" s="52">
        <f t="shared" ca="1" si="630"/>
        <v>1</v>
      </c>
      <c r="K5606" s="48">
        <f t="shared" si="625"/>
        <v>28.98</v>
      </c>
      <c r="L5606" s="48">
        <f t="shared" si="626"/>
        <v>29.04</v>
      </c>
      <c r="M5606" s="48">
        <f t="shared" si="627"/>
        <v>28.91</v>
      </c>
      <c r="N5606" s="48">
        <f t="shared" si="628"/>
        <v>28.96</v>
      </c>
      <c r="O5606" s="49">
        <f t="shared" ca="1" si="631"/>
        <v>85900</v>
      </c>
    </row>
    <row r="5607" spans="1:15" x14ac:dyDescent="0.25">
      <c r="A5607">
        <v>5592</v>
      </c>
      <c r="B5607" s="93">
        <v>34086</v>
      </c>
      <c r="C5607" s="48">
        <v>43.343699999999998</v>
      </c>
      <c r="D5607" s="48">
        <v>43.875</v>
      </c>
      <c r="E5607" s="48">
        <v>43.343699999999998</v>
      </c>
      <c r="F5607" s="48">
        <v>43.875</v>
      </c>
      <c r="G5607" s="49">
        <v>156800</v>
      </c>
      <c r="H5607" s="48">
        <v>29.017153</v>
      </c>
      <c r="I5607" s="52">
        <f t="shared" si="629"/>
        <v>0.6613596125356126</v>
      </c>
      <c r="J5607" s="52">
        <f t="shared" ca="1" si="630"/>
        <v>1</v>
      </c>
      <c r="K5607" s="48">
        <f t="shared" si="625"/>
        <v>28.67</v>
      </c>
      <c r="L5607" s="48">
        <f t="shared" si="626"/>
        <v>29.02</v>
      </c>
      <c r="M5607" s="48">
        <f t="shared" si="627"/>
        <v>28.67</v>
      </c>
      <c r="N5607" s="48">
        <f t="shared" si="628"/>
        <v>29.02</v>
      </c>
      <c r="O5607" s="49">
        <f t="shared" ca="1" si="631"/>
        <v>156800</v>
      </c>
    </row>
    <row r="5608" spans="1:15" x14ac:dyDescent="0.25">
      <c r="A5608">
        <v>5593</v>
      </c>
      <c r="B5608" s="93">
        <v>34085</v>
      </c>
      <c r="C5608" s="48">
        <v>43.781199999999998</v>
      </c>
      <c r="D5608" s="48">
        <v>43.9375</v>
      </c>
      <c r="E5608" s="48">
        <v>43.281199999999998</v>
      </c>
      <c r="F5608" s="48">
        <v>43.406199999999998</v>
      </c>
      <c r="G5608" s="49">
        <v>62600</v>
      </c>
      <c r="H5608" s="48">
        <v>28.707108000000002</v>
      </c>
      <c r="I5608" s="52">
        <f t="shared" si="629"/>
        <v>0.66135962143656901</v>
      </c>
      <c r="J5608" s="52">
        <f t="shared" ca="1" si="630"/>
        <v>1</v>
      </c>
      <c r="K5608" s="48">
        <f t="shared" si="625"/>
        <v>28.96</v>
      </c>
      <c r="L5608" s="48">
        <f t="shared" si="626"/>
        <v>29.06</v>
      </c>
      <c r="M5608" s="48">
        <f t="shared" si="627"/>
        <v>28.62</v>
      </c>
      <c r="N5608" s="48">
        <f t="shared" si="628"/>
        <v>28.71</v>
      </c>
      <c r="O5608" s="49">
        <f t="shared" ca="1" si="631"/>
        <v>62600</v>
      </c>
    </row>
    <row r="5609" spans="1:15" x14ac:dyDescent="0.25">
      <c r="A5609">
        <v>5594</v>
      </c>
      <c r="B5609" s="93">
        <v>34082</v>
      </c>
      <c r="C5609" s="48">
        <v>43.843699999999998</v>
      </c>
      <c r="D5609" s="48">
        <v>43.968699999999998</v>
      </c>
      <c r="E5609" s="48">
        <v>43.6875</v>
      </c>
      <c r="F5609" s="48">
        <v>43.75</v>
      </c>
      <c r="G5609" s="49">
        <v>106000</v>
      </c>
      <c r="H5609" s="48">
        <v>28.934483</v>
      </c>
      <c r="I5609" s="52">
        <f t="shared" si="629"/>
        <v>0.66135961142857147</v>
      </c>
      <c r="J5609" s="52">
        <f t="shared" ca="1" si="630"/>
        <v>1</v>
      </c>
      <c r="K5609" s="48">
        <f t="shared" si="625"/>
        <v>29</v>
      </c>
      <c r="L5609" s="48">
        <f t="shared" si="626"/>
        <v>29.08</v>
      </c>
      <c r="M5609" s="48">
        <f t="shared" si="627"/>
        <v>28.89</v>
      </c>
      <c r="N5609" s="48">
        <f t="shared" si="628"/>
        <v>28.93</v>
      </c>
      <c r="O5609" s="49">
        <f t="shared" ca="1" si="631"/>
        <v>106000</v>
      </c>
    </row>
    <row r="5610" spans="1:15" x14ac:dyDescent="0.25">
      <c r="A5610">
        <v>5595</v>
      </c>
      <c r="B5610" s="93">
        <v>34081</v>
      </c>
      <c r="C5610" s="48">
        <v>44.3125</v>
      </c>
      <c r="D5610" s="48">
        <v>44.6875</v>
      </c>
      <c r="E5610" s="48">
        <v>43.9375</v>
      </c>
      <c r="F5610" s="48">
        <v>43.9375</v>
      </c>
      <c r="G5610" s="49">
        <v>97700</v>
      </c>
      <c r="H5610" s="48">
        <v>29.058488000000001</v>
      </c>
      <c r="I5610" s="52">
        <f t="shared" si="629"/>
        <v>0.66135961308677105</v>
      </c>
      <c r="J5610" s="52">
        <f t="shared" ca="1" si="630"/>
        <v>1</v>
      </c>
      <c r="K5610" s="48">
        <f t="shared" si="625"/>
        <v>29.31</v>
      </c>
      <c r="L5610" s="48">
        <f t="shared" si="626"/>
        <v>29.55</v>
      </c>
      <c r="M5610" s="48">
        <f t="shared" si="627"/>
        <v>29.06</v>
      </c>
      <c r="N5610" s="48">
        <f t="shared" si="628"/>
        <v>29.06</v>
      </c>
      <c r="O5610" s="49">
        <f t="shared" ca="1" si="631"/>
        <v>97700</v>
      </c>
    </row>
    <row r="5611" spans="1:15" x14ac:dyDescent="0.25">
      <c r="A5611">
        <v>5596</v>
      </c>
      <c r="B5611" s="93">
        <v>34080</v>
      </c>
      <c r="C5611" s="48">
        <v>44.625</v>
      </c>
      <c r="D5611" s="48">
        <v>44.625</v>
      </c>
      <c r="E5611" s="48">
        <v>44.375</v>
      </c>
      <c r="F5611" s="48">
        <v>44.5</v>
      </c>
      <c r="G5611" s="49">
        <v>67900</v>
      </c>
      <c r="H5611" s="48">
        <v>29.430503000000002</v>
      </c>
      <c r="I5611" s="52">
        <f t="shared" si="629"/>
        <v>0.66135961797752818</v>
      </c>
      <c r="J5611" s="52">
        <f t="shared" ca="1" si="630"/>
        <v>1</v>
      </c>
      <c r="K5611" s="48">
        <f t="shared" si="625"/>
        <v>29.51</v>
      </c>
      <c r="L5611" s="48">
        <f t="shared" si="626"/>
        <v>29.51</v>
      </c>
      <c r="M5611" s="48">
        <f t="shared" si="627"/>
        <v>29.35</v>
      </c>
      <c r="N5611" s="48">
        <f t="shared" si="628"/>
        <v>29.43</v>
      </c>
      <c r="O5611" s="49">
        <f t="shared" ca="1" si="631"/>
        <v>67900</v>
      </c>
    </row>
    <row r="5612" spans="1:15" x14ac:dyDescent="0.25">
      <c r="A5612">
        <v>5597</v>
      </c>
      <c r="B5612" s="93">
        <v>34079</v>
      </c>
      <c r="C5612" s="48">
        <v>44.6875</v>
      </c>
      <c r="D5612" s="48">
        <v>44.75</v>
      </c>
      <c r="E5612" s="48">
        <v>44.25</v>
      </c>
      <c r="F5612" s="48">
        <v>44.531199999999998</v>
      </c>
      <c r="G5612" s="49">
        <v>279500</v>
      </c>
      <c r="H5612" s="48">
        <v>29.451136999999999</v>
      </c>
      <c r="I5612" s="52">
        <f t="shared" si="629"/>
        <v>0.6613596085441219</v>
      </c>
      <c r="J5612" s="52">
        <f t="shared" ca="1" si="630"/>
        <v>1</v>
      </c>
      <c r="K5612" s="48">
        <f t="shared" si="625"/>
        <v>29.55</v>
      </c>
      <c r="L5612" s="48">
        <f t="shared" si="626"/>
        <v>29.6</v>
      </c>
      <c r="M5612" s="48">
        <f t="shared" si="627"/>
        <v>29.27</v>
      </c>
      <c r="N5612" s="48">
        <f t="shared" si="628"/>
        <v>29.45</v>
      </c>
      <c r="O5612" s="49">
        <f t="shared" ca="1" si="631"/>
        <v>279500</v>
      </c>
    </row>
    <row r="5613" spans="1:15" x14ac:dyDescent="0.25">
      <c r="A5613">
        <v>5598</v>
      </c>
      <c r="B5613" s="93">
        <v>34078</v>
      </c>
      <c r="C5613" s="48">
        <v>44.9375</v>
      </c>
      <c r="D5613" s="48">
        <v>45.0625</v>
      </c>
      <c r="E5613" s="48">
        <v>44.718699999999998</v>
      </c>
      <c r="F5613" s="48">
        <v>44.75</v>
      </c>
      <c r="G5613" s="49">
        <v>157000</v>
      </c>
      <c r="H5613" s="48">
        <v>29.595842000000001</v>
      </c>
      <c r="I5613" s="52">
        <f t="shared" si="629"/>
        <v>0.66135959776536313</v>
      </c>
      <c r="J5613" s="52">
        <f t="shared" ca="1" si="630"/>
        <v>1</v>
      </c>
      <c r="K5613" s="48">
        <f t="shared" si="625"/>
        <v>29.72</v>
      </c>
      <c r="L5613" s="48">
        <f t="shared" si="626"/>
        <v>29.8</v>
      </c>
      <c r="M5613" s="48">
        <f t="shared" si="627"/>
        <v>29.58</v>
      </c>
      <c r="N5613" s="48">
        <f t="shared" si="628"/>
        <v>29.6</v>
      </c>
      <c r="O5613" s="49">
        <f t="shared" ca="1" si="631"/>
        <v>157000</v>
      </c>
    </row>
    <row r="5614" spans="1:15" x14ac:dyDescent="0.25">
      <c r="A5614">
        <v>5599</v>
      </c>
      <c r="B5614" s="93">
        <v>34075</v>
      </c>
      <c r="C5614" s="48">
        <v>44.968699999999998</v>
      </c>
      <c r="D5614" s="48">
        <v>45.031199999999998</v>
      </c>
      <c r="E5614" s="48">
        <v>44.875</v>
      </c>
      <c r="F5614" s="48">
        <v>44.9375</v>
      </c>
      <c r="G5614" s="49">
        <v>47900</v>
      </c>
      <c r="H5614" s="48">
        <v>29.719847000000001</v>
      </c>
      <c r="I5614" s="52">
        <f t="shared" si="629"/>
        <v>0.66135959944367184</v>
      </c>
      <c r="J5614" s="52">
        <f t="shared" ca="1" si="630"/>
        <v>1</v>
      </c>
      <c r="K5614" s="48">
        <f t="shared" si="625"/>
        <v>29.74</v>
      </c>
      <c r="L5614" s="48">
        <f t="shared" si="626"/>
        <v>29.78</v>
      </c>
      <c r="M5614" s="48">
        <f t="shared" si="627"/>
        <v>29.68</v>
      </c>
      <c r="N5614" s="48">
        <f t="shared" si="628"/>
        <v>29.72</v>
      </c>
      <c r="O5614" s="49">
        <f t="shared" ca="1" si="631"/>
        <v>47900</v>
      </c>
    </row>
    <row r="5615" spans="1:15" x14ac:dyDescent="0.25">
      <c r="A5615">
        <v>5600</v>
      </c>
      <c r="B5615" s="93">
        <v>34074</v>
      </c>
      <c r="C5615" s="48">
        <v>44.906199999999998</v>
      </c>
      <c r="D5615" s="48">
        <v>45.031199999999998</v>
      </c>
      <c r="E5615" s="48">
        <v>44.75</v>
      </c>
      <c r="F5615" s="48">
        <v>44.9375</v>
      </c>
      <c r="G5615" s="49">
        <v>148600</v>
      </c>
      <c r="H5615" s="48">
        <v>29.719847000000001</v>
      </c>
      <c r="I5615" s="52">
        <f t="shared" si="629"/>
        <v>0.66135959944367184</v>
      </c>
      <c r="J5615" s="52">
        <f t="shared" ca="1" si="630"/>
        <v>1</v>
      </c>
      <c r="K5615" s="48">
        <f t="shared" si="625"/>
        <v>29.7</v>
      </c>
      <c r="L5615" s="48">
        <f t="shared" si="626"/>
        <v>29.78</v>
      </c>
      <c r="M5615" s="48">
        <f t="shared" si="627"/>
        <v>29.6</v>
      </c>
      <c r="N5615" s="48">
        <f t="shared" si="628"/>
        <v>29.72</v>
      </c>
      <c r="O5615" s="49">
        <f t="shared" ca="1" si="631"/>
        <v>148600</v>
      </c>
    </row>
    <row r="5616" spans="1:15" x14ac:dyDescent="0.25">
      <c r="A5616">
        <v>5601</v>
      </c>
      <c r="B5616" s="93">
        <v>34073</v>
      </c>
      <c r="C5616" s="48">
        <v>45.031199999999998</v>
      </c>
      <c r="D5616" s="48">
        <v>45.0625</v>
      </c>
      <c r="E5616" s="48">
        <v>44.906199999999998</v>
      </c>
      <c r="F5616" s="48">
        <v>44.9375</v>
      </c>
      <c r="G5616" s="49">
        <v>119600</v>
      </c>
      <c r="H5616" s="48">
        <v>29.719847000000001</v>
      </c>
      <c r="I5616" s="52">
        <f t="shared" si="629"/>
        <v>0.66135959944367184</v>
      </c>
      <c r="J5616" s="52">
        <f t="shared" ca="1" si="630"/>
        <v>1</v>
      </c>
      <c r="K5616" s="48">
        <f t="shared" si="625"/>
        <v>29.78</v>
      </c>
      <c r="L5616" s="48">
        <f t="shared" si="626"/>
        <v>29.8</v>
      </c>
      <c r="M5616" s="48">
        <f t="shared" si="627"/>
        <v>29.7</v>
      </c>
      <c r="N5616" s="48">
        <f t="shared" si="628"/>
        <v>29.72</v>
      </c>
      <c r="O5616" s="49">
        <f t="shared" ca="1" si="631"/>
        <v>119600</v>
      </c>
    </row>
    <row r="5617" spans="1:15" x14ac:dyDescent="0.25">
      <c r="A5617">
        <v>5602</v>
      </c>
      <c r="B5617" s="93">
        <v>34072</v>
      </c>
      <c r="C5617" s="48">
        <v>44.875</v>
      </c>
      <c r="D5617" s="48">
        <v>45.156199999999998</v>
      </c>
      <c r="E5617" s="48">
        <v>44.843699999999998</v>
      </c>
      <c r="F5617" s="48">
        <v>45</v>
      </c>
      <c r="G5617" s="49">
        <v>146100</v>
      </c>
      <c r="H5617" s="48">
        <v>29.761182000000002</v>
      </c>
      <c r="I5617" s="52">
        <f t="shared" si="629"/>
        <v>0.66135960000000005</v>
      </c>
      <c r="J5617" s="52">
        <f t="shared" ca="1" si="630"/>
        <v>1</v>
      </c>
      <c r="K5617" s="48">
        <f t="shared" si="625"/>
        <v>29.68</v>
      </c>
      <c r="L5617" s="48">
        <f t="shared" si="626"/>
        <v>29.86</v>
      </c>
      <c r="M5617" s="48">
        <f t="shared" si="627"/>
        <v>29.66</v>
      </c>
      <c r="N5617" s="48">
        <f t="shared" si="628"/>
        <v>29.76</v>
      </c>
      <c r="O5617" s="49">
        <f t="shared" ca="1" si="631"/>
        <v>146100</v>
      </c>
    </row>
    <row r="5618" spans="1:15" x14ac:dyDescent="0.25">
      <c r="A5618">
        <v>5603</v>
      </c>
      <c r="B5618" s="93">
        <v>34071</v>
      </c>
      <c r="C5618" s="48">
        <v>44.718699999999998</v>
      </c>
      <c r="D5618" s="48">
        <v>44.9375</v>
      </c>
      <c r="E5618" s="48">
        <v>44.656199999999998</v>
      </c>
      <c r="F5618" s="48">
        <v>44.906199999999998</v>
      </c>
      <c r="G5618" s="49">
        <v>348500</v>
      </c>
      <c r="H5618" s="48">
        <v>29.699147</v>
      </c>
      <c r="I5618" s="52">
        <f t="shared" si="629"/>
        <v>0.66135961181306813</v>
      </c>
      <c r="J5618" s="52">
        <f t="shared" ca="1" si="630"/>
        <v>1</v>
      </c>
      <c r="K5618" s="48">
        <f t="shared" si="625"/>
        <v>29.58</v>
      </c>
      <c r="L5618" s="48">
        <f t="shared" si="626"/>
        <v>29.72</v>
      </c>
      <c r="M5618" s="48">
        <f t="shared" si="627"/>
        <v>29.53</v>
      </c>
      <c r="N5618" s="48">
        <f t="shared" si="628"/>
        <v>29.7</v>
      </c>
      <c r="O5618" s="49">
        <f t="shared" ca="1" si="631"/>
        <v>348500</v>
      </c>
    </row>
    <row r="5619" spans="1:15" x14ac:dyDescent="0.25">
      <c r="A5619">
        <v>5604</v>
      </c>
      <c r="B5619" s="93">
        <v>34067</v>
      </c>
      <c r="C5619" s="48">
        <v>44.531199999999998</v>
      </c>
      <c r="D5619" s="48">
        <v>44.531199999999998</v>
      </c>
      <c r="E5619" s="48">
        <v>44.093699999999998</v>
      </c>
      <c r="F5619" s="48">
        <v>44.281199999999998</v>
      </c>
      <c r="G5619" s="49">
        <v>180800</v>
      </c>
      <c r="H5619" s="48">
        <v>29.285796999999999</v>
      </c>
      <c r="I5619" s="52">
        <f t="shared" si="629"/>
        <v>0.66135960633406499</v>
      </c>
      <c r="J5619" s="52">
        <f t="shared" ca="1" si="630"/>
        <v>1</v>
      </c>
      <c r="K5619" s="48">
        <f t="shared" si="625"/>
        <v>29.45</v>
      </c>
      <c r="L5619" s="48">
        <f t="shared" si="626"/>
        <v>29.45</v>
      </c>
      <c r="M5619" s="48">
        <f t="shared" si="627"/>
        <v>29.16</v>
      </c>
      <c r="N5619" s="48">
        <f t="shared" si="628"/>
        <v>29.29</v>
      </c>
      <c r="O5619" s="49">
        <f t="shared" ca="1" si="631"/>
        <v>180800</v>
      </c>
    </row>
    <row r="5620" spans="1:15" x14ac:dyDescent="0.25">
      <c r="A5620">
        <v>5605</v>
      </c>
      <c r="B5620" s="93">
        <v>34066</v>
      </c>
      <c r="C5620" s="48">
        <v>44.25</v>
      </c>
      <c r="D5620" s="48">
        <v>44.343699999999998</v>
      </c>
      <c r="E5620" s="48">
        <v>44.156199999999998</v>
      </c>
      <c r="F5620" s="48">
        <v>44.343699999999998</v>
      </c>
      <c r="G5620" s="49">
        <v>28000</v>
      </c>
      <c r="H5620" s="48">
        <v>29.327131999999999</v>
      </c>
      <c r="I5620" s="52">
        <f t="shared" si="629"/>
        <v>0.66135960688891549</v>
      </c>
      <c r="J5620" s="52">
        <f t="shared" ca="1" si="630"/>
        <v>1</v>
      </c>
      <c r="K5620" s="48">
        <f t="shared" si="625"/>
        <v>29.27</v>
      </c>
      <c r="L5620" s="48">
        <f t="shared" si="626"/>
        <v>29.33</v>
      </c>
      <c r="M5620" s="48">
        <f t="shared" si="627"/>
        <v>29.2</v>
      </c>
      <c r="N5620" s="48">
        <f t="shared" si="628"/>
        <v>29.33</v>
      </c>
      <c r="O5620" s="49">
        <f t="shared" ca="1" si="631"/>
        <v>28000</v>
      </c>
    </row>
    <row r="5621" spans="1:15" x14ac:dyDescent="0.25">
      <c r="A5621">
        <v>5606</v>
      </c>
      <c r="B5621" s="93">
        <v>34065</v>
      </c>
      <c r="C5621" s="48">
        <v>44.406199999999998</v>
      </c>
      <c r="D5621" s="48">
        <v>44.406199999999998</v>
      </c>
      <c r="E5621" s="48">
        <v>44.0625</v>
      </c>
      <c r="F5621" s="48">
        <v>44.1875</v>
      </c>
      <c r="G5621" s="49">
        <v>129700</v>
      </c>
      <c r="H5621" s="48">
        <v>29.223828000000001</v>
      </c>
      <c r="I5621" s="52">
        <f t="shared" si="629"/>
        <v>0.66135961527581333</v>
      </c>
      <c r="J5621" s="52">
        <f t="shared" ca="1" si="630"/>
        <v>1</v>
      </c>
      <c r="K5621" s="48">
        <f t="shared" si="625"/>
        <v>29.37</v>
      </c>
      <c r="L5621" s="48">
        <f t="shared" si="626"/>
        <v>29.37</v>
      </c>
      <c r="M5621" s="48">
        <f t="shared" si="627"/>
        <v>29.14</v>
      </c>
      <c r="N5621" s="48">
        <f t="shared" si="628"/>
        <v>29.22</v>
      </c>
      <c r="O5621" s="49">
        <f t="shared" ca="1" si="631"/>
        <v>129700</v>
      </c>
    </row>
    <row r="5622" spans="1:15" x14ac:dyDescent="0.25">
      <c r="A5622">
        <v>5607</v>
      </c>
      <c r="B5622" s="93">
        <v>34064</v>
      </c>
      <c r="C5622" s="48">
        <v>44.4375</v>
      </c>
      <c r="D5622" s="48">
        <v>44.4375</v>
      </c>
      <c r="E5622" s="48">
        <v>44.1875</v>
      </c>
      <c r="F5622" s="48">
        <v>44.3125</v>
      </c>
      <c r="G5622" s="49">
        <v>172200</v>
      </c>
      <c r="H5622" s="48">
        <v>29.306498000000001</v>
      </c>
      <c r="I5622" s="52">
        <f t="shared" si="629"/>
        <v>0.66135961636107199</v>
      </c>
      <c r="J5622" s="52">
        <f t="shared" ca="1" si="630"/>
        <v>1</v>
      </c>
      <c r="K5622" s="48">
        <f t="shared" si="625"/>
        <v>29.39</v>
      </c>
      <c r="L5622" s="48">
        <f t="shared" si="626"/>
        <v>29.39</v>
      </c>
      <c r="M5622" s="48">
        <f t="shared" si="627"/>
        <v>29.22</v>
      </c>
      <c r="N5622" s="48">
        <f t="shared" si="628"/>
        <v>29.31</v>
      </c>
      <c r="O5622" s="49">
        <f t="shared" ca="1" si="631"/>
        <v>172200</v>
      </c>
    </row>
    <row r="5623" spans="1:15" x14ac:dyDescent="0.25">
      <c r="A5623">
        <v>5608</v>
      </c>
      <c r="B5623" s="93">
        <v>34061</v>
      </c>
      <c r="C5623" s="48">
        <v>44.656199999999998</v>
      </c>
      <c r="D5623" s="48">
        <v>44.656199999999998</v>
      </c>
      <c r="E5623" s="48">
        <v>44.093699999999998</v>
      </c>
      <c r="F5623" s="48">
        <v>44.093699999999998</v>
      </c>
      <c r="G5623" s="49">
        <v>59400</v>
      </c>
      <c r="H5623" s="48">
        <v>29.161791999999998</v>
      </c>
      <c r="I5623" s="52">
        <f t="shared" si="629"/>
        <v>0.66135960466007615</v>
      </c>
      <c r="J5623" s="52">
        <f t="shared" ca="1" si="630"/>
        <v>1</v>
      </c>
      <c r="K5623" s="48">
        <f t="shared" si="625"/>
        <v>29.53</v>
      </c>
      <c r="L5623" s="48">
        <f t="shared" si="626"/>
        <v>29.53</v>
      </c>
      <c r="M5623" s="48">
        <f t="shared" si="627"/>
        <v>29.16</v>
      </c>
      <c r="N5623" s="48">
        <f t="shared" si="628"/>
        <v>29.16</v>
      </c>
      <c r="O5623" s="49">
        <f t="shared" ca="1" si="631"/>
        <v>59400</v>
      </c>
    </row>
    <row r="5624" spans="1:15" x14ac:dyDescent="0.25">
      <c r="A5624">
        <v>5609</v>
      </c>
      <c r="B5624" s="93">
        <v>34060</v>
      </c>
      <c r="C5624" s="48">
        <v>45.25</v>
      </c>
      <c r="D5624" s="48">
        <v>45.25</v>
      </c>
      <c r="E5624" s="48">
        <v>44.9375</v>
      </c>
      <c r="F5624" s="48">
        <v>45.031199999999998</v>
      </c>
      <c r="G5624" s="49">
        <v>129500</v>
      </c>
      <c r="H5624" s="48">
        <v>29.781817</v>
      </c>
      <c r="I5624" s="52">
        <f t="shared" si="629"/>
        <v>0.66135961289061806</v>
      </c>
      <c r="J5624" s="52">
        <f t="shared" ca="1" si="630"/>
        <v>1</v>
      </c>
      <c r="K5624" s="48">
        <f t="shared" si="625"/>
        <v>29.93</v>
      </c>
      <c r="L5624" s="48">
        <f t="shared" si="626"/>
        <v>29.93</v>
      </c>
      <c r="M5624" s="48">
        <f t="shared" si="627"/>
        <v>29.72</v>
      </c>
      <c r="N5624" s="48">
        <f t="shared" si="628"/>
        <v>29.78</v>
      </c>
      <c r="O5624" s="49">
        <f t="shared" ca="1" si="631"/>
        <v>129500</v>
      </c>
    </row>
    <row r="5625" spans="1:15" x14ac:dyDescent="0.25">
      <c r="A5625">
        <v>5610</v>
      </c>
      <c r="B5625" s="93">
        <v>34059</v>
      </c>
      <c r="C5625" s="48">
        <v>45.343699999999998</v>
      </c>
      <c r="D5625" s="48">
        <v>45.468699999999998</v>
      </c>
      <c r="E5625" s="48">
        <v>45.1875</v>
      </c>
      <c r="F5625" s="48">
        <v>45.1875</v>
      </c>
      <c r="G5625" s="49">
        <v>111600</v>
      </c>
      <c r="H5625" s="48">
        <v>29.885186999999998</v>
      </c>
      <c r="I5625" s="52">
        <f t="shared" si="629"/>
        <v>0.66135960165975105</v>
      </c>
      <c r="J5625" s="52">
        <f t="shared" ca="1" si="630"/>
        <v>1</v>
      </c>
      <c r="K5625" s="48">
        <f t="shared" si="625"/>
        <v>29.99</v>
      </c>
      <c r="L5625" s="48">
        <f t="shared" si="626"/>
        <v>30.07</v>
      </c>
      <c r="M5625" s="48">
        <f t="shared" si="627"/>
        <v>29.89</v>
      </c>
      <c r="N5625" s="48">
        <f t="shared" si="628"/>
        <v>29.89</v>
      </c>
      <c r="O5625" s="49">
        <f t="shared" ca="1" si="631"/>
        <v>111600</v>
      </c>
    </row>
    <row r="5626" spans="1:15" x14ac:dyDescent="0.25">
      <c r="A5626">
        <v>5611</v>
      </c>
      <c r="B5626" s="93">
        <v>34058</v>
      </c>
      <c r="C5626" s="48">
        <v>45.156199999999998</v>
      </c>
      <c r="D5626" s="48">
        <v>45.218699999999998</v>
      </c>
      <c r="E5626" s="48">
        <v>45.093699999999998</v>
      </c>
      <c r="F5626" s="48">
        <v>45.218699999999998</v>
      </c>
      <c r="G5626" s="49">
        <v>56000</v>
      </c>
      <c r="H5626" s="48">
        <v>29.905822000000001</v>
      </c>
      <c r="I5626" s="52">
        <f t="shared" si="629"/>
        <v>0.66135961449577285</v>
      </c>
      <c r="J5626" s="52">
        <f t="shared" ca="1" si="630"/>
        <v>1</v>
      </c>
      <c r="K5626" s="48">
        <f t="shared" si="625"/>
        <v>29.86</v>
      </c>
      <c r="L5626" s="48">
        <f t="shared" si="626"/>
        <v>29.91</v>
      </c>
      <c r="M5626" s="48">
        <f t="shared" si="627"/>
        <v>29.82</v>
      </c>
      <c r="N5626" s="48">
        <f t="shared" si="628"/>
        <v>29.91</v>
      </c>
      <c r="O5626" s="49">
        <f t="shared" ca="1" si="631"/>
        <v>56000</v>
      </c>
    </row>
    <row r="5627" spans="1:15" x14ac:dyDescent="0.25">
      <c r="A5627">
        <v>5612</v>
      </c>
      <c r="B5627" s="93">
        <v>34057</v>
      </c>
      <c r="C5627" s="48">
        <v>44.9375</v>
      </c>
      <c r="D5627" s="48">
        <v>45.3125</v>
      </c>
      <c r="E5627" s="48">
        <v>44.9375</v>
      </c>
      <c r="F5627" s="48">
        <v>45.093699999999998</v>
      </c>
      <c r="G5627" s="49">
        <v>87100</v>
      </c>
      <c r="H5627" s="48">
        <v>29.823152</v>
      </c>
      <c r="I5627" s="52">
        <f t="shared" si="629"/>
        <v>0.66135961342715288</v>
      </c>
      <c r="J5627" s="52">
        <f t="shared" ca="1" si="630"/>
        <v>1</v>
      </c>
      <c r="K5627" s="48">
        <f t="shared" si="625"/>
        <v>29.72</v>
      </c>
      <c r="L5627" s="48">
        <f t="shared" si="626"/>
        <v>29.97</v>
      </c>
      <c r="M5627" s="48">
        <f t="shared" si="627"/>
        <v>29.72</v>
      </c>
      <c r="N5627" s="48">
        <f t="shared" si="628"/>
        <v>29.82</v>
      </c>
      <c r="O5627" s="49">
        <f t="shared" ca="1" si="631"/>
        <v>87100</v>
      </c>
    </row>
    <row r="5628" spans="1:15" x14ac:dyDescent="0.25">
      <c r="A5628">
        <v>5613</v>
      </c>
      <c r="B5628" s="93">
        <v>34054</v>
      </c>
      <c r="C5628" s="48">
        <v>45.125</v>
      </c>
      <c r="D5628" s="48">
        <v>45.156199999999998</v>
      </c>
      <c r="E5628" s="48">
        <v>44.875</v>
      </c>
      <c r="F5628" s="48">
        <v>44.906199999999998</v>
      </c>
      <c r="G5628" s="49">
        <v>101500</v>
      </c>
      <c r="H5628" s="48">
        <v>29.699147</v>
      </c>
      <c r="I5628" s="52">
        <f t="shared" si="629"/>
        <v>0.66135961181306813</v>
      </c>
      <c r="J5628" s="52">
        <f t="shared" ca="1" si="630"/>
        <v>1</v>
      </c>
      <c r="K5628" s="48">
        <f t="shared" si="625"/>
        <v>29.84</v>
      </c>
      <c r="L5628" s="48">
        <f t="shared" si="626"/>
        <v>29.86</v>
      </c>
      <c r="M5628" s="48">
        <f t="shared" si="627"/>
        <v>29.68</v>
      </c>
      <c r="N5628" s="48">
        <f t="shared" si="628"/>
        <v>29.7</v>
      </c>
      <c r="O5628" s="49">
        <f t="shared" ca="1" si="631"/>
        <v>101500</v>
      </c>
    </row>
    <row r="5629" spans="1:15" x14ac:dyDescent="0.25">
      <c r="A5629">
        <v>5614</v>
      </c>
      <c r="B5629" s="93">
        <v>34053</v>
      </c>
      <c r="C5629" s="48">
        <v>44.906199999999998</v>
      </c>
      <c r="D5629" s="48">
        <v>45.25</v>
      </c>
      <c r="E5629" s="48">
        <v>44.843699999999998</v>
      </c>
      <c r="F5629" s="48">
        <v>45.156199999999998</v>
      </c>
      <c r="G5629" s="49">
        <v>110100</v>
      </c>
      <c r="H5629" s="48">
        <v>29.864487</v>
      </c>
      <c r="I5629" s="52">
        <f t="shared" si="629"/>
        <v>0.66135961396220233</v>
      </c>
      <c r="J5629" s="52">
        <f t="shared" ca="1" si="630"/>
        <v>1</v>
      </c>
      <c r="K5629" s="48">
        <f t="shared" si="625"/>
        <v>29.7</v>
      </c>
      <c r="L5629" s="48">
        <f t="shared" si="626"/>
        <v>29.93</v>
      </c>
      <c r="M5629" s="48">
        <f t="shared" si="627"/>
        <v>29.66</v>
      </c>
      <c r="N5629" s="48">
        <f t="shared" si="628"/>
        <v>29.86</v>
      </c>
      <c r="O5629" s="49">
        <f t="shared" ca="1" si="631"/>
        <v>110100</v>
      </c>
    </row>
    <row r="5630" spans="1:15" x14ac:dyDescent="0.25">
      <c r="A5630">
        <v>5615</v>
      </c>
      <c r="B5630" s="93">
        <v>34052</v>
      </c>
      <c r="C5630" s="48">
        <v>44.8125</v>
      </c>
      <c r="D5630" s="48">
        <v>45.0625</v>
      </c>
      <c r="E5630" s="48">
        <v>44.593699999999998</v>
      </c>
      <c r="F5630" s="48">
        <v>44.875</v>
      </c>
      <c r="G5630" s="49">
        <v>37200</v>
      </c>
      <c r="H5630" s="48">
        <v>29.678512000000001</v>
      </c>
      <c r="I5630" s="52">
        <f t="shared" si="629"/>
        <v>0.66135959888579388</v>
      </c>
      <c r="J5630" s="52">
        <f t="shared" ca="1" si="630"/>
        <v>1</v>
      </c>
      <c r="K5630" s="48">
        <f t="shared" si="625"/>
        <v>29.64</v>
      </c>
      <c r="L5630" s="48">
        <f t="shared" si="626"/>
        <v>29.8</v>
      </c>
      <c r="M5630" s="48">
        <f t="shared" si="627"/>
        <v>29.49</v>
      </c>
      <c r="N5630" s="48">
        <f t="shared" si="628"/>
        <v>29.68</v>
      </c>
      <c r="O5630" s="49">
        <f t="shared" ca="1" si="631"/>
        <v>37200</v>
      </c>
    </row>
    <row r="5631" spans="1:15" x14ac:dyDescent="0.25">
      <c r="A5631">
        <v>5616</v>
      </c>
      <c r="B5631" s="93">
        <v>34051</v>
      </c>
      <c r="C5631" s="48">
        <v>44.906199999999998</v>
      </c>
      <c r="D5631" s="48">
        <v>44.9375</v>
      </c>
      <c r="E5631" s="48">
        <v>44.8125</v>
      </c>
      <c r="F5631" s="48">
        <v>44.875</v>
      </c>
      <c r="G5631" s="49">
        <v>55200</v>
      </c>
      <c r="H5631" s="48">
        <v>29.678512000000001</v>
      </c>
      <c r="I5631" s="52">
        <f t="shared" si="629"/>
        <v>0.66135959888579388</v>
      </c>
      <c r="J5631" s="52">
        <f t="shared" ca="1" si="630"/>
        <v>1</v>
      </c>
      <c r="K5631" s="48">
        <f t="shared" si="625"/>
        <v>29.7</v>
      </c>
      <c r="L5631" s="48">
        <f t="shared" si="626"/>
        <v>29.72</v>
      </c>
      <c r="M5631" s="48">
        <f t="shared" si="627"/>
        <v>29.64</v>
      </c>
      <c r="N5631" s="48">
        <f t="shared" si="628"/>
        <v>29.68</v>
      </c>
      <c r="O5631" s="49">
        <f t="shared" ca="1" si="631"/>
        <v>55200</v>
      </c>
    </row>
    <row r="5632" spans="1:15" x14ac:dyDescent="0.25">
      <c r="A5632">
        <v>5617</v>
      </c>
      <c r="B5632" s="93">
        <v>34050</v>
      </c>
      <c r="C5632" s="48">
        <v>44.593699999999998</v>
      </c>
      <c r="D5632" s="48">
        <v>44.875</v>
      </c>
      <c r="E5632" s="48">
        <v>44.5625</v>
      </c>
      <c r="F5632" s="48">
        <v>44.781199999999998</v>
      </c>
      <c r="G5632" s="49">
        <v>183400</v>
      </c>
      <c r="H5632" s="48">
        <v>29.616477</v>
      </c>
      <c r="I5632" s="52">
        <f t="shared" si="629"/>
        <v>0.66135961072950256</v>
      </c>
      <c r="J5632" s="52">
        <f t="shared" ca="1" si="630"/>
        <v>1</v>
      </c>
      <c r="K5632" s="48">
        <f t="shared" si="625"/>
        <v>29.49</v>
      </c>
      <c r="L5632" s="48">
        <f t="shared" si="626"/>
        <v>29.68</v>
      </c>
      <c r="M5632" s="48">
        <f t="shared" si="627"/>
        <v>29.47</v>
      </c>
      <c r="N5632" s="48">
        <f t="shared" si="628"/>
        <v>29.62</v>
      </c>
      <c r="O5632" s="49">
        <f t="shared" ca="1" si="631"/>
        <v>183400</v>
      </c>
    </row>
    <row r="5633" spans="1:15" x14ac:dyDescent="0.25">
      <c r="A5633">
        <v>5618</v>
      </c>
      <c r="B5633" s="93">
        <v>34047</v>
      </c>
      <c r="C5633" s="48">
        <v>45.281199999999998</v>
      </c>
      <c r="D5633" s="48">
        <v>45.281199999999998</v>
      </c>
      <c r="E5633" s="48">
        <v>45.031199999999998</v>
      </c>
      <c r="F5633" s="48">
        <v>45.031199999999998</v>
      </c>
      <c r="G5633" s="49">
        <v>66900</v>
      </c>
      <c r="H5633" s="48">
        <v>29.781817</v>
      </c>
      <c r="I5633" s="52">
        <f t="shared" si="629"/>
        <v>0.66135961289061806</v>
      </c>
      <c r="J5633" s="52">
        <f t="shared" ca="1" si="630"/>
        <v>1</v>
      </c>
      <c r="K5633" s="48">
        <f t="shared" si="625"/>
        <v>29.95</v>
      </c>
      <c r="L5633" s="48">
        <f t="shared" si="626"/>
        <v>29.95</v>
      </c>
      <c r="M5633" s="48">
        <f t="shared" si="627"/>
        <v>29.78</v>
      </c>
      <c r="N5633" s="48">
        <f t="shared" si="628"/>
        <v>29.78</v>
      </c>
      <c r="O5633" s="49">
        <f t="shared" ca="1" si="631"/>
        <v>66900</v>
      </c>
    </row>
    <row r="5634" spans="1:15" x14ac:dyDescent="0.25">
      <c r="A5634">
        <v>5619</v>
      </c>
      <c r="B5634" s="93">
        <v>34046</v>
      </c>
      <c r="C5634" s="48">
        <v>45.218699999999998</v>
      </c>
      <c r="D5634" s="48">
        <v>45.5</v>
      </c>
      <c r="E5634" s="48">
        <v>45.218699999999998</v>
      </c>
      <c r="F5634" s="48">
        <v>45.3125</v>
      </c>
      <c r="G5634" s="49">
        <v>59300</v>
      </c>
      <c r="H5634" s="48">
        <v>29.826986999999999</v>
      </c>
      <c r="I5634" s="52">
        <f t="shared" si="629"/>
        <v>0.65825074758620683</v>
      </c>
      <c r="J5634" s="52">
        <f t="shared" ca="1" si="630"/>
        <v>1</v>
      </c>
      <c r="K5634" s="48">
        <f t="shared" si="625"/>
        <v>29.77</v>
      </c>
      <c r="L5634" s="48">
        <f t="shared" si="626"/>
        <v>29.95</v>
      </c>
      <c r="M5634" s="48">
        <f t="shared" si="627"/>
        <v>29.77</v>
      </c>
      <c r="N5634" s="48">
        <f t="shared" si="628"/>
        <v>29.83</v>
      </c>
      <c r="O5634" s="49">
        <f t="shared" ca="1" si="631"/>
        <v>59300</v>
      </c>
    </row>
    <row r="5635" spans="1:15" x14ac:dyDescent="0.25">
      <c r="A5635">
        <v>5620</v>
      </c>
      <c r="B5635" s="93">
        <v>34045</v>
      </c>
      <c r="C5635" s="48">
        <v>45.25</v>
      </c>
      <c r="D5635" s="48">
        <v>45.25</v>
      </c>
      <c r="E5635" s="48">
        <v>44.968699999999998</v>
      </c>
      <c r="F5635" s="48">
        <v>45.031199999999998</v>
      </c>
      <c r="G5635" s="49">
        <v>21800</v>
      </c>
      <c r="H5635" s="48">
        <v>29.641821</v>
      </c>
      <c r="I5635" s="52">
        <f t="shared" si="629"/>
        <v>0.65825074614933654</v>
      </c>
      <c r="J5635" s="52">
        <f t="shared" ca="1" si="630"/>
        <v>1</v>
      </c>
      <c r="K5635" s="48">
        <f t="shared" si="625"/>
        <v>29.79</v>
      </c>
      <c r="L5635" s="48">
        <f t="shared" si="626"/>
        <v>29.79</v>
      </c>
      <c r="M5635" s="48">
        <f t="shared" si="627"/>
        <v>29.6</v>
      </c>
      <c r="N5635" s="48">
        <f t="shared" si="628"/>
        <v>29.64</v>
      </c>
      <c r="O5635" s="49">
        <f t="shared" ca="1" si="631"/>
        <v>21800</v>
      </c>
    </row>
    <row r="5636" spans="1:15" x14ac:dyDescent="0.25">
      <c r="A5636">
        <v>5621</v>
      </c>
      <c r="B5636" s="93">
        <v>34044</v>
      </c>
      <c r="C5636" s="48">
        <v>45.3125</v>
      </c>
      <c r="D5636" s="48">
        <v>45.4375</v>
      </c>
      <c r="E5636" s="48">
        <v>45.3125</v>
      </c>
      <c r="F5636" s="48">
        <v>45.3125</v>
      </c>
      <c r="G5636" s="49">
        <v>30800</v>
      </c>
      <c r="H5636" s="48">
        <v>29.826986999999999</v>
      </c>
      <c r="I5636" s="52">
        <f t="shared" si="629"/>
        <v>0.65825074758620683</v>
      </c>
      <c r="J5636" s="52">
        <f t="shared" ca="1" si="630"/>
        <v>1</v>
      </c>
      <c r="K5636" s="48">
        <f t="shared" si="625"/>
        <v>29.83</v>
      </c>
      <c r="L5636" s="48">
        <f t="shared" si="626"/>
        <v>29.91</v>
      </c>
      <c r="M5636" s="48">
        <f t="shared" si="627"/>
        <v>29.83</v>
      </c>
      <c r="N5636" s="48">
        <f t="shared" si="628"/>
        <v>29.83</v>
      </c>
      <c r="O5636" s="49">
        <f t="shared" ca="1" si="631"/>
        <v>30800</v>
      </c>
    </row>
    <row r="5637" spans="1:15" x14ac:dyDescent="0.25">
      <c r="A5637">
        <v>5622</v>
      </c>
      <c r="B5637" s="93">
        <v>34043</v>
      </c>
      <c r="C5637" s="48">
        <v>45.0625</v>
      </c>
      <c r="D5637" s="48">
        <v>45.3125</v>
      </c>
      <c r="E5637" s="48">
        <v>45.0625</v>
      </c>
      <c r="F5637" s="48">
        <v>45.3125</v>
      </c>
      <c r="G5637" s="49">
        <v>310800</v>
      </c>
      <c r="H5637" s="48">
        <v>29.826986999999999</v>
      </c>
      <c r="I5637" s="52">
        <f t="shared" si="629"/>
        <v>0.65825074758620683</v>
      </c>
      <c r="J5637" s="52">
        <f t="shared" ca="1" si="630"/>
        <v>1</v>
      </c>
      <c r="K5637" s="48">
        <f t="shared" si="625"/>
        <v>29.66</v>
      </c>
      <c r="L5637" s="48">
        <f t="shared" si="626"/>
        <v>29.83</v>
      </c>
      <c r="M5637" s="48">
        <f t="shared" si="627"/>
        <v>29.66</v>
      </c>
      <c r="N5637" s="48">
        <f t="shared" si="628"/>
        <v>29.83</v>
      </c>
      <c r="O5637" s="49">
        <f t="shared" ca="1" si="631"/>
        <v>310800</v>
      </c>
    </row>
    <row r="5638" spans="1:15" x14ac:dyDescent="0.25">
      <c r="A5638">
        <v>5623</v>
      </c>
      <c r="B5638" s="93">
        <v>34040</v>
      </c>
      <c r="C5638" s="48">
        <v>45.1875</v>
      </c>
      <c r="D5638" s="48">
        <v>45.218699999999998</v>
      </c>
      <c r="E5638" s="48">
        <v>44.8125</v>
      </c>
      <c r="F5638" s="48">
        <v>45.093699999999998</v>
      </c>
      <c r="G5638" s="49">
        <v>643600</v>
      </c>
      <c r="H5638" s="48">
        <v>29.682962</v>
      </c>
      <c r="I5638" s="52">
        <f t="shared" si="629"/>
        <v>0.65825075343118888</v>
      </c>
      <c r="J5638" s="52">
        <f t="shared" ca="1" si="630"/>
        <v>1</v>
      </c>
      <c r="K5638" s="48">
        <f t="shared" si="625"/>
        <v>29.74</v>
      </c>
      <c r="L5638" s="48">
        <f t="shared" si="626"/>
        <v>29.77</v>
      </c>
      <c r="M5638" s="48">
        <f t="shared" si="627"/>
        <v>29.5</v>
      </c>
      <c r="N5638" s="48">
        <f t="shared" si="628"/>
        <v>29.68</v>
      </c>
      <c r="O5638" s="49">
        <f t="shared" ca="1" si="631"/>
        <v>643600</v>
      </c>
    </row>
    <row r="5639" spans="1:15" x14ac:dyDescent="0.25">
      <c r="A5639">
        <v>5624</v>
      </c>
      <c r="B5639" s="93">
        <v>34039</v>
      </c>
      <c r="C5639" s="48">
        <v>45.718699999999998</v>
      </c>
      <c r="D5639" s="48">
        <v>45.843699999999998</v>
      </c>
      <c r="E5639" s="48">
        <v>45.5</v>
      </c>
      <c r="F5639" s="48">
        <v>45.5625</v>
      </c>
      <c r="G5639" s="49">
        <v>70900</v>
      </c>
      <c r="H5639" s="48">
        <v>29.99155</v>
      </c>
      <c r="I5639" s="52">
        <f t="shared" si="629"/>
        <v>0.65825075445816184</v>
      </c>
      <c r="J5639" s="52">
        <f t="shared" ca="1" si="630"/>
        <v>1</v>
      </c>
      <c r="K5639" s="48">
        <f t="shared" si="625"/>
        <v>30.09</v>
      </c>
      <c r="L5639" s="48">
        <f t="shared" si="626"/>
        <v>30.18</v>
      </c>
      <c r="M5639" s="48">
        <f t="shared" si="627"/>
        <v>29.95</v>
      </c>
      <c r="N5639" s="48">
        <f t="shared" si="628"/>
        <v>29.99</v>
      </c>
      <c r="O5639" s="49">
        <f t="shared" ca="1" si="631"/>
        <v>70900</v>
      </c>
    </row>
    <row r="5640" spans="1:15" x14ac:dyDescent="0.25">
      <c r="A5640">
        <v>5625</v>
      </c>
      <c r="B5640" s="93">
        <v>34038</v>
      </c>
      <c r="C5640" s="48">
        <v>45.593699999999998</v>
      </c>
      <c r="D5640" s="48">
        <v>45.6875</v>
      </c>
      <c r="E5640" s="48">
        <v>45.406199999999998</v>
      </c>
      <c r="F5640" s="48">
        <v>45.6875</v>
      </c>
      <c r="G5640" s="49">
        <v>194400</v>
      </c>
      <c r="H5640" s="48">
        <v>30.073830999999998</v>
      </c>
      <c r="I5640" s="52">
        <f t="shared" si="629"/>
        <v>0.65825074692202457</v>
      </c>
      <c r="J5640" s="52">
        <f t="shared" ca="1" si="630"/>
        <v>1</v>
      </c>
      <c r="K5640" s="48">
        <f t="shared" si="625"/>
        <v>30.01</v>
      </c>
      <c r="L5640" s="48">
        <f t="shared" si="626"/>
        <v>30.07</v>
      </c>
      <c r="M5640" s="48">
        <f t="shared" si="627"/>
        <v>29.89</v>
      </c>
      <c r="N5640" s="48">
        <f t="shared" si="628"/>
        <v>30.07</v>
      </c>
      <c r="O5640" s="49">
        <f t="shared" ca="1" si="631"/>
        <v>194400</v>
      </c>
    </row>
    <row r="5641" spans="1:15" x14ac:dyDescent="0.25">
      <c r="A5641">
        <v>5626</v>
      </c>
      <c r="B5641" s="93">
        <v>34037</v>
      </c>
      <c r="C5641" s="48">
        <v>45.656199999999998</v>
      </c>
      <c r="D5641" s="48">
        <v>45.6875</v>
      </c>
      <c r="E5641" s="48">
        <v>45.5</v>
      </c>
      <c r="F5641" s="48">
        <v>45.593699999999998</v>
      </c>
      <c r="G5641" s="49">
        <v>169300</v>
      </c>
      <c r="H5641" s="48">
        <v>30.012087000000001</v>
      </c>
      <c r="I5641" s="52">
        <f t="shared" si="629"/>
        <v>0.65825074516874049</v>
      </c>
      <c r="J5641" s="52">
        <f t="shared" ca="1" si="630"/>
        <v>1</v>
      </c>
      <c r="K5641" s="48">
        <f t="shared" si="625"/>
        <v>30.05</v>
      </c>
      <c r="L5641" s="48">
        <f t="shared" si="626"/>
        <v>30.07</v>
      </c>
      <c r="M5641" s="48">
        <f t="shared" si="627"/>
        <v>29.95</v>
      </c>
      <c r="N5641" s="48">
        <f t="shared" si="628"/>
        <v>30.01</v>
      </c>
      <c r="O5641" s="49">
        <f t="shared" ca="1" si="631"/>
        <v>169300</v>
      </c>
    </row>
    <row r="5642" spans="1:15" x14ac:dyDescent="0.25">
      <c r="A5642">
        <v>5627</v>
      </c>
      <c r="B5642" s="93">
        <v>34036</v>
      </c>
      <c r="C5642" s="48">
        <v>44.843699999999998</v>
      </c>
      <c r="D5642" s="48">
        <v>45.75</v>
      </c>
      <c r="E5642" s="48">
        <v>44.843699999999998</v>
      </c>
      <c r="F5642" s="48">
        <v>45.75</v>
      </c>
      <c r="G5642" s="49">
        <v>50800</v>
      </c>
      <c r="H5642" s="48">
        <v>30.114972000000002</v>
      </c>
      <c r="I5642" s="52">
        <f t="shared" si="629"/>
        <v>0.65825075409836065</v>
      </c>
      <c r="J5642" s="52">
        <f t="shared" ca="1" si="630"/>
        <v>1</v>
      </c>
      <c r="K5642" s="48">
        <f t="shared" si="625"/>
        <v>29.52</v>
      </c>
      <c r="L5642" s="48">
        <f t="shared" si="626"/>
        <v>30.11</v>
      </c>
      <c r="M5642" s="48">
        <f t="shared" si="627"/>
        <v>29.52</v>
      </c>
      <c r="N5642" s="48">
        <f t="shared" si="628"/>
        <v>30.11</v>
      </c>
      <c r="O5642" s="49">
        <f t="shared" ca="1" si="631"/>
        <v>50800</v>
      </c>
    </row>
    <row r="5643" spans="1:15" x14ac:dyDescent="0.25">
      <c r="A5643">
        <v>5628</v>
      </c>
      <c r="B5643" s="93">
        <v>34033</v>
      </c>
      <c r="C5643" s="48">
        <v>44.9375</v>
      </c>
      <c r="D5643" s="48">
        <v>45.125</v>
      </c>
      <c r="E5643" s="48">
        <v>44.718699999999998</v>
      </c>
      <c r="F5643" s="48">
        <v>44.75</v>
      </c>
      <c r="G5643" s="49">
        <v>40000</v>
      </c>
      <c r="H5643" s="48">
        <v>29.456721000000002</v>
      </c>
      <c r="I5643" s="52">
        <f t="shared" si="629"/>
        <v>0.65825074860335198</v>
      </c>
      <c r="J5643" s="52">
        <f t="shared" ca="1" si="630"/>
        <v>1</v>
      </c>
      <c r="K5643" s="48">
        <f t="shared" si="625"/>
        <v>29.58</v>
      </c>
      <c r="L5643" s="48">
        <f t="shared" si="626"/>
        <v>29.7</v>
      </c>
      <c r="M5643" s="48">
        <f t="shared" si="627"/>
        <v>29.44</v>
      </c>
      <c r="N5643" s="48">
        <f t="shared" si="628"/>
        <v>29.46</v>
      </c>
      <c r="O5643" s="49">
        <f t="shared" ca="1" si="631"/>
        <v>40000</v>
      </c>
    </row>
    <row r="5644" spans="1:15" x14ac:dyDescent="0.25">
      <c r="A5644">
        <v>5629</v>
      </c>
      <c r="B5644" s="93">
        <v>34032</v>
      </c>
      <c r="C5644" s="48">
        <v>45.1875</v>
      </c>
      <c r="D5644" s="48">
        <v>45.1875</v>
      </c>
      <c r="E5644" s="48">
        <v>44.875</v>
      </c>
      <c r="F5644" s="48">
        <v>44.875</v>
      </c>
      <c r="G5644" s="49">
        <v>89500</v>
      </c>
      <c r="H5644" s="48">
        <v>29.539002</v>
      </c>
      <c r="I5644" s="52">
        <f t="shared" si="629"/>
        <v>0.65825074094707525</v>
      </c>
      <c r="J5644" s="52">
        <f t="shared" ca="1" si="630"/>
        <v>1</v>
      </c>
      <c r="K5644" s="48">
        <f t="shared" si="625"/>
        <v>29.74</v>
      </c>
      <c r="L5644" s="48">
        <f t="shared" si="626"/>
        <v>29.74</v>
      </c>
      <c r="M5644" s="48">
        <f t="shared" si="627"/>
        <v>29.54</v>
      </c>
      <c r="N5644" s="48">
        <f t="shared" si="628"/>
        <v>29.54</v>
      </c>
      <c r="O5644" s="49">
        <f t="shared" ca="1" si="631"/>
        <v>89500</v>
      </c>
    </row>
    <row r="5645" spans="1:15" x14ac:dyDescent="0.25">
      <c r="A5645">
        <v>5630</v>
      </c>
      <c r="B5645" s="93">
        <v>34031</v>
      </c>
      <c r="C5645" s="48">
        <v>45</v>
      </c>
      <c r="D5645" s="48">
        <v>45.156199999999998</v>
      </c>
      <c r="E5645" s="48">
        <v>44.9375</v>
      </c>
      <c r="F5645" s="48">
        <v>45.125</v>
      </c>
      <c r="G5645" s="49">
        <v>280100</v>
      </c>
      <c r="H5645" s="48">
        <v>29.703565000000001</v>
      </c>
      <c r="I5645" s="52">
        <f t="shared" si="629"/>
        <v>0.65825074792243765</v>
      </c>
      <c r="J5645" s="52">
        <f t="shared" ca="1" si="630"/>
        <v>1</v>
      </c>
      <c r="K5645" s="48">
        <f t="shared" si="625"/>
        <v>29.62</v>
      </c>
      <c r="L5645" s="48">
        <f t="shared" si="626"/>
        <v>29.72</v>
      </c>
      <c r="M5645" s="48">
        <f t="shared" si="627"/>
        <v>29.58</v>
      </c>
      <c r="N5645" s="48">
        <f t="shared" si="628"/>
        <v>29.7</v>
      </c>
      <c r="O5645" s="49">
        <f t="shared" ca="1" si="631"/>
        <v>280100</v>
      </c>
    </row>
    <row r="5646" spans="1:15" x14ac:dyDescent="0.25">
      <c r="A5646">
        <v>5631</v>
      </c>
      <c r="B5646" s="93">
        <v>34030</v>
      </c>
      <c r="C5646" s="48">
        <v>44.3125</v>
      </c>
      <c r="D5646" s="48">
        <v>44.9375</v>
      </c>
      <c r="E5646" s="48">
        <v>44.25</v>
      </c>
      <c r="F5646" s="48">
        <v>44.9375</v>
      </c>
      <c r="G5646" s="49">
        <v>182400</v>
      </c>
      <c r="H5646" s="48">
        <v>29.580143</v>
      </c>
      <c r="I5646" s="52">
        <f t="shared" si="629"/>
        <v>0.65825074826147423</v>
      </c>
      <c r="J5646" s="52">
        <f t="shared" ca="1" si="630"/>
        <v>1</v>
      </c>
      <c r="K5646" s="48">
        <f t="shared" si="625"/>
        <v>29.17</v>
      </c>
      <c r="L5646" s="48">
        <f t="shared" si="626"/>
        <v>29.58</v>
      </c>
      <c r="M5646" s="48">
        <f t="shared" si="627"/>
        <v>29.13</v>
      </c>
      <c r="N5646" s="48">
        <f t="shared" si="628"/>
        <v>29.58</v>
      </c>
      <c r="O5646" s="49">
        <f t="shared" ca="1" si="631"/>
        <v>182400</v>
      </c>
    </row>
    <row r="5647" spans="1:15" x14ac:dyDescent="0.25">
      <c r="A5647">
        <v>5632</v>
      </c>
      <c r="B5647" s="93">
        <v>34029</v>
      </c>
      <c r="C5647" s="48">
        <v>44.5625</v>
      </c>
      <c r="D5647" s="48">
        <v>44.5625</v>
      </c>
      <c r="E5647" s="48">
        <v>44.218699999999998</v>
      </c>
      <c r="F5647" s="48">
        <v>44.281199999999998</v>
      </c>
      <c r="G5647" s="49">
        <v>66500</v>
      </c>
      <c r="H5647" s="48">
        <v>29.148133000000001</v>
      </c>
      <c r="I5647" s="52">
        <f t="shared" si="629"/>
        <v>0.65825074749555124</v>
      </c>
      <c r="J5647" s="52">
        <f t="shared" ca="1" si="630"/>
        <v>1</v>
      </c>
      <c r="K5647" s="48">
        <f t="shared" si="625"/>
        <v>29.33</v>
      </c>
      <c r="L5647" s="48">
        <f t="shared" si="626"/>
        <v>29.33</v>
      </c>
      <c r="M5647" s="48">
        <f t="shared" si="627"/>
        <v>29.11</v>
      </c>
      <c r="N5647" s="48">
        <f t="shared" si="628"/>
        <v>29.15</v>
      </c>
      <c r="O5647" s="49">
        <f t="shared" ca="1" si="631"/>
        <v>66500</v>
      </c>
    </row>
    <row r="5648" spans="1:15" x14ac:dyDescent="0.25">
      <c r="A5648">
        <v>5633</v>
      </c>
      <c r="B5648" s="93">
        <v>34026</v>
      </c>
      <c r="C5648" s="48">
        <v>44.4375</v>
      </c>
      <c r="D5648" s="48">
        <v>44.4375</v>
      </c>
      <c r="E5648" s="48">
        <v>44.1875</v>
      </c>
      <c r="F5648" s="48">
        <v>44.406199999999998</v>
      </c>
      <c r="G5648" s="49">
        <v>66200</v>
      </c>
      <c r="H5648" s="48">
        <v>29.230415000000001</v>
      </c>
      <c r="I5648" s="52">
        <f t="shared" si="629"/>
        <v>0.65825076228094281</v>
      </c>
      <c r="J5648" s="52">
        <f t="shared" ca="1" si="630"/>
        <v>1</v>
      </c>
      <c r="K5648" s="48">
        <f t="shared" ref="K5648:K5667" si="632">ROUND($I5648*C5648,2)</f>
        <v>29.25</v>
      </c>
      <c r="L5648" s="48">
        <f t="shared" ref="L5648:L5667" si="633">ROUND($I5648*D5648,2)</f>
        <v>29.25</v>
      </c>
      <c r="M5648" s="48">
        <f t="shared" ref="M5648:M5667" si="634">ROUND($I5648*E5648,2)</f>
        <v>29.09</v>
      </c>
      <c r="N5648" s="48">
        <f t="shared" ref="N5648:N5667" si="635">ROUND($I5648*F5648,2)</f>
        <v>29.23</v>
      </c>
      <c r="O5648" s="49">
        <f t="shared" ca="1" si="631"/>
        <v>66200</v>
      </c>
    </row>
    <row r="5649" spans="1:15" x14ac:dyDescent="0.25">
      <c r="A5649">
        <v>5634</v>
      </c>
      <c r="B5649" s="93">
        <v>34025</v>
      </c>
      <c r="C5649" s="48">
        <v>44.218699999999998</v>
      </c>
      <c r="D5649" s="48">
        <v>44.375</v>
      </c>
      <c r="E5649" s="48">
        <v>44.125</v>
      </c>
      <c r="F5649" s="48">
        <v>44.343699999999998</v>
      </c>
      <c r="G5649" s="49">
        <v>44500</v>
      </c>
      <c r="H5649" s="48">
        <v>29.189274000000001</v>
      </c>
      <c r="I5649" s="52">
        <f t="shared" si="629"/>
        <v>0.65825075489866658</v>
      </c>
      <c r="J5649" s="52">
        <f t="shared" ca="1" si="630"/>
        <v>1</v>
      </c>
      <c r="K5649" s="48">
        <f t="shared" si="632"/>
        <v>29.11</v>
      </c>
      <c r="L5649" s="48">
        <f t="shared" si="633"/>
        <v>29.21</v>
      </c>
      <c r="M5649" s="48">
        <f t="shared" si="634"/>
        <v>29.05</v>
      </c>
      <c r="N5649" s="48">
        <f t="shared" si="635"/>
        <v>29.19</v>
      </c>
      <c r="O5649" s="49">
        <f t="shared" ca="1" si="631"/>
        <v>44500</v>
      </c>
    </row>
    <row r="5650" spans="1:15" x14ac:dyDescent="0.25">
      <c r="A5650">
        <v>5635</v>
      </c>
      <c r="B5650" s="93">
        <v>34024</v>
      </c>
      <c r="C5650" s="48">
        <v>43.718699999999998</v>
      </c>
      <c r="D5650" s="48">
        <v>44.25</v>
      </c>
      <c r="E5650" s="48">
        <v>43.718699999999998</v>
      </c>
      <c r="F5650" s="48">
        <v>44.25</v>
      </c>
      <c r="G5650" s="49">
        <v>26300</v>
      </c>
      <c r="H5650" s="48">
        <v>29.127596</v>
      </c>
      <c r="I5650" s="52">
        <f t="shared" ref="I5650:I5667" si="636">H5650/F5650</f>
        <v>0.65825075706214686</v>
      </c>
      <c r="J5650" s="52">
        <f t="shared" ref="J5650:J5667" ca="1" si="637">INDEX(OFFSET($T$15,0,0,$S$13+1,1),MATCH(B5650,OFFSET($Q$15,0,0,$S$13+1,1),-1))</f>
        <v>1</v>
      </c>
      <c r="K5650" s="48">
        <f t="shared" si="632"/>
        <v>28.78</v>
      </c>
      <c r="L5650" s="48">
        <f t="shared" si="633"/>
        <v>29.13</v>
      </c>
      <c r="M5650" s="48">
        <f t="shared" si="634"/>
        <v>28.78</v>
      </c>
      <c r="N5650" s="48">
        <f t="shared" si="635"/>
        <v>29.13</v>
      </c>
      <c r="O5650" s="49">
        <f t="shared" ref="O5650:O5667" ca="1" si="638">G5650*J5650</f>
        <v>26300</v>
      </c>
    </row>
    <row r="5651" spans="1:15" x14ac:dyDescent="0.25">
      <c r="A5651">
        <v>5636</v>
      </c>
      <c r="B5651" s="93">
        <v>34023</v>
      </c>
      <c r="C5651" s="48">
        <v>43.843699999999998</v>
      </c>
      <c r="D5651" s="48">
        <v>43.875</v>
      </c>
      <c r="E5651" s="48">
        <v>43.468699999999998</v>
      </c>
      <c r="F5651" s="48">
        <v>43.6875</v>
      </c>
      <c r="G5651" s="49">
        <v>373700</v>
      </c>
      <c r="H5651" s="48">
        <v>28.75733</v>
      </c>
      <c r="I5651" s="52">
        <f t="shared" si="636"/>
        <v>0.65825075822603718</v>
      </c>
      <c r="J5651" s="52">
        <f t="shared" ca="1" si="637"/>
        <v>1</v>
      </c>
      <c r="K5651" s="48">
        <f t="shared" si="632"/>
        <v>28.86</v>
      </c>
      <c r="L5651" s="48">
        <f t="shared" si="633"/>
        <v>28.88</v>
      </c>
      <c r="M5651" s="48">
        <f t="shared" si="634"/>
        <v>28.61</v>
      </c>
      <c r="N5651" s="48">
        <f t="shared" si="635"/>
        <v>28.76</v>
      </c>
      <c r="O5651" s="49">
        <f t="shared" ca="1" si="638"/>
        <v>373700</v>
      </c>
    </row>
    <row r="5652" spans="1:15" x14ac:dyDescent="0.25">
      <c r="A5652">
        <v>5637</v>
      </c>
      <c r="B5652" s="93">
        <v>34022</v>
      </c>
      <c r="C5652" s="48">
        <v>43.6875</v>
      </c>
      <c r="D5652" s="48">
        <v>43.781199999999998</v>
      </c>
      <c r="E5652" s="48">
        <v>43.5625</v>
      </c>
      <c r="F5652" s="48">
        <v>43.718699999999998</v>
      </c>
      <c r="G5652" s="49">
        <v>513600</v>
      </c>
      <c r="H5652" s="48">
        <v>28.777867000000001</v>
      </c>
      <c r="I5652" s="52">
        <f t="shared" si="636"/>
        <v>0.65825074853552379</v>
      </c>
      <c r="J5652" s="52">
        <f t="shared" ca="1" si="637"/>
        <v>1</v>
      </c>
      <c r="K5652" s="48">
        <f t="shared" si="632"/>
        <v>28.76</v>
      </c>
      <c r="L5652" s="48">
        <f t="shared" si="633"/>
        <v>28.82</v>
      </c>
      <c r="M5652" s="48">
        <f t="shared" si="634"/>
        <v>28.68</v>
      </c>
      <c r="N5652" s="48">
        <f t="shared" si="635"/>
        <v>28.78</v>
      </c>
      <c r="O5652" s="49">
        <f t="shared" ca="1" si="638"/>
        <v>513600</v>
      </c>
    </row>
    <row r="5653" spans="1:15" x14ac:dyDescent="0.25">
      <c r="A5653">
        <v>5638</v>
      </c>
      <c r="B5653" s="93">
        <v>34019</v>
      </c>
      <c r="C5653" s="48">
        <v>43.406199999999998</v>
      </c>
      <c r="D5653" s="48">
        <v>43.5625</v>
      </c>
      <c r="E5653" s="48">
        <v>43.343699999999998</v>
      </c>
      <c r="F5653" s="48">
        <v>43.5625</v>
      </c>
      <c r="G5653" s="49">
        <v>34900</v>
      </c>
      <c r="H5653" s="48">
        <v>28.675048</v>
      </c>
      <c r="I5653" s="52">
        <f t="shared" si="636"/>
        <v>0.65825074318507892</v>
      </c>
      <c r="J5653" s="52">
        <f t="shared" ca="1" si="637"/>
        <v>1</v>
      </c>
      <c r="K5653" s="48">
        <f t="shared" si="632"/>
        <v>28.57</v>
      </c>
      <c r="L5653" s="48">
        <f t="shared" si="633"/>
        <v>28.68</v>
      </c>
      <c r="M5653" s="48">
        <f t="shared" si="634"/>
        <v>28.53</v>
      </c>
      <c r="N5653" s="48">
        <f t="shared" si="635"/>
        <v>28.68</v>
      </c>
      <c r="O5653" s="49">
        <f t="shared" ca="1" si="638"/>
        <v>34900</v>
      </c>
    </row>
    <row r="5654" spans="1:15" x14ac:dyDescent="0.25">
      <c r="A5654">
        <v>5639</v>
      </c>
      <c r="B5654" s="93">
        <v>34018</v>
      </c>
      <c r="C5654" s="48">
        <v>43.9375</v>
      </c>
      <c r="D5654" s="48">
        <v>43.9375</v>
      </c>
      <c r="E5654" s="48">
        <v>42.8125</v>
      </c>
      <c r="F5654" s="48">
        <v>43.406199999999998</v>
      </c>
      <c r="G5654" s="49">
        <v>378100</v>
      </c>
      <c r="H5654" s="48">
        <v>28.572164000000001</v>
      </c>
      <c r="I5654" s="52">
        <f t="shared" si="636"/>
        <v>0.65825075680432754</v>
      </c>
      <c r="J5654" s="52">
        <f t="shared" ca="1" si="637"/>
        <v>1</v>
      </c>
      <c r="K5654" s="48">
        <f t="shared" si="632"/>
        <v>28.92</v>
      </c>
      <c r="L5654" s="48">
        <f t="shared" si="633"/>
        <v>28.92</v>
      </c>
      <c r="M5654" s="48">
        <f t="shared" si="634"/>
        <v>28.18</v>
      </c>
      <c r="N5654" s="48">
        <f t="shared" si="635"/>
        <v>28.57</v>
      </c>
      <c r="O5654" s="49">
        <f t="shared" ca="1" si="638"/>
        <v>378100</v>
      </c>
    </row>
    <row r="5655" spans="1:15" x14ac:dyDescent="0.25">
      <c r="A5655">
        <v>5640</v>
      </c>
      <c r="B5655" s="93">
        <v>34017</v>
      </c>
      <c r="C5655" s="48">
        <v>43.468699999999998</v>
      </c>
      <c r="D5655" s="48">
        <v>43.531199999999998</v>
      </c>
      <c r="E5655" s="48">
        <v>43.281199999999998</v>
      </c>
      <c r="F5655" s="48">
        <v>43.4375</v>
      </c>
      <c r="G5655" s="49">
        <v>210900</v>
      </c>
      <c r="H5655" s="48">
        <v>28.592766999999998</v>
      </c>
      <c r="I5655" s="52">
        <f t="shared" si="636"/>
        <v>0.65825075107913666</v>
      </c>
      <c r="J5655" s="52">
        <f t="shared" ca="1" si="637"/>
        <v>1</v>
      </c>
      <c r="K5655" s="48">
        <f t="shared" si="632"/>
        <v>28.61</v>
      </c>
      <c r="L5655" s="48">
        <f t="shared" si="633"/>
        <v>28.65</v>
      </c>
      <c r="M5655" s="48">
        <f t="shared" si="634"/>
        <v>28.49</v>
      </c>
      <c r="N5655" s="48">
        <f t="shared" si="635"/>
        <v>28.59</v>
      </c>
      <c r="O5655" s="49">
        <f t="shared" ca="1" si="638"/>
        <v>210900</v>
      </c>
    </row>
    <row r="5656" spans="1:15" x14ac:dyDescent="0.25">
      <c r="A5656">
        <v>5641</v>
      </c>
      <c r="B5656" s="93">
        <v>34016</v>
      </c>
      <c r="C5656" s="48">
        <v>44.468699999999998</v>
      </c>
      <c r="D5656" s="48">
        <v>44.468699999999998</v>
      </c>
      <c r="E5656" s="48">
        <v>43.406199999999998</v>
      </c>
      <c r="F5656" s="48">
        <v>43.468699999999998</v>
      </c>
      <c r="G5656" s="49">
        <v>374800</v>
      </c>
      <c r="H5656" s="48">
        <v>28.613305</v>
      </c>
      <c r="I5656" s="52">
        <f t="shared" si="636"/>
        <v>0.65825076434307905</v>
      </c>
      <c r="J5656" s="52">
        <f t="shared" ca="1" si="637"/>
        <v>1</v>
      </c>
      <c r="K5656" s="48">
        <f t="shared" si="632"/>
        <v>29.27</v>
      </c>
      <c r="L5656" s="48">
        <f t="shared" si="633"/>
        <v>29.27</v>
      </c>
      <c r="M5656" s="48">
        <f t="shared" si="634"/>
        <v>28.57</v>
      </c>
      <c r="N5656" s="48">
        <f t="shared" si="635"/>
        <v>28.61</v>
      </c>
      <c r="O5656" s="49">
        <f t="shared" ca="1" si="638"/>
        <v>374800</v>
      </c>
    </row>
    <row r="5657" spans="1:15" x14ac:dyDescent="0.25">
      <c r="A5657">
        <v>5642</v>
      </c>
      <c r="B5657" s="93">
        <v>34012</v>
      </c>
      <c r="C5657" s="48">
        <v>44.875</v>
      </c>
      <c r="D5657" s="48">
        <v>44.875</v>
      </c>
      <c r="E5657" s="48">
        <v>44.593699999999998</v>
      </c>
      <c r="F5657" s="48">
        <v>44.593699999999998</v>
      </c>
      <c r="G5657" s="49">
        <v>42500</v>
      </c>
      <c r="H5657" s="48">
        <v>29.353836999999999</v>
      </c>
      <c r="I5657" s="52">
        <f t="shared" si="636"/>
        <v>0.65825076187892007</v>
      </c>
      <c r="J5657" s="52">
        <f t="shared" ca="1" si="637"/>
        <v>1</v>
      </c>
      <c r="K5657" s="48">
        <f t="shared" si="632"/>
        <v>29.54</v>
      </c>
      <c r="L5657" s="48">
        <f t="shared" si="633"/>
        <v>29.54</v>
      </c>
      <c r="M5657" s="48">
        <f t="shared" si="634"/>
        <v>29.35</v>
      </c>
      <c r="N5657" s="48">
        <f t="shared" si="635"/>
        <v>29.35</v>
      </c>
      <c r="O5657" s="49">
        <f t="shared" ca="1" si="638"/>
        <v>42500</v>
      </c>
    </row>
    <row r="5658" spans="1:15" x14ac:dyDescent="0.25">
      <c r="A5658">
        <v>5643</v>
      </c>
      <c r="B5658" s="93">
        <v>34011</v>
      </c>
      <c r="C5658" s="48">
        <v>44.781199999999998</v>
      </c>
      <c r="D5658" s="48">
        <v>45.125</v>
      </c>
      <c r="E5658" s="48">
        <v>44.781199999999998</v>
      </c>
      <c r="F5658" s="48">
        <v>44.9375</v>
      </c>
      <c r="G5658" s="49">
        <v>19500</v>
      </c>
      <c r="H5658" s="48">
        <v>29.580143</v>
      </c>
      <c r="I5658" s="52">
        <f t="shared" si="636"/>
        <v>0.65825074826147423</v>
      </c>
      <c r="J5658" s="52">
        <f t="shared" ca="1" si="637"/>
        <v>1</v>
      </c>
      <c r="K5658" s="48">
        <f t="shared" si="632"/>
        <v>29.48</v>
      </c>
      <c r="L5658" s="48">
        <f t="shared" si="633"/>
        <v>29.7</v>
      </c>
      <c r="M5658" s="48">
        <f t="shared" si="634"/>
        <v>29.48</v>
      </c>
      <c r="N5658" s="48">
        <f t="shared" si="635"/>
        <v>29.58</v>
      </c>
      <c r="O5658" s="49">
        <f t="shared" ca="1" si="638"/>
        <v>19500</v>
      </c>
    </row>
    <row r="5659" spans="1:15" x14ac:dyDescent="0.25">
      <c r="A5659">
        <v>5644</v>
      </c>
      <c r="B5659" s="93">
        <v>34010</v>
      </c>
      <c r="C5659" s="48">
        <v>44.656199999999998</v>
      </c>
      <c r="D5659" s="48">
        <v>44.75</v>
      </c>
      <c r="E5659" s="48">
        <v>44.531199999999998</v>
      </c>
      <c r="F5659" s="48">
        <v>44.718699999999998</v>
      </c>
      <c r="G5659" s="49">
        <v>379600</v>
      </c>
      <c r="H5659" s="48">
        <v>29.436118</v>
      </c>
      <c r="I5659" s="52">
        <f t="shared" si="636"/>
        <v>0.65825075415877476</v>
      </c>
      <c r="J5659" s="52">
        <f t="shared" ca="1" si="637"/>
        <v>1</v>
      </c>
      <c r="K5659" s="48">
        <f t="shared" si="632"/>
        <v>29.39</v>
      </c>
      <c r="L5659" s="48">
        <f t="shared" si="633"/>
        <v>29.46</v>
      </c>
      <c r="M5659" s="48">
        <f t="shared" si="634"/>
        <v>29.31</v>
      </c>
      <c r="N5659" s="48">
        <f t="shared" si="635"/>
        <v>29.44</v>
      </c>
      <c r="O5659" s="49">
        <f t="shared" ca="1" si="638"/>
        <v>379600</v>
      </c>
    </row>
    <row r="5660" spans="1:15" x14ac:dyDescent="0.25">
      <c r="A5660">
        <v>5645</v>
      </c>
      <c r="B5660" s="93">
        <v>34009</v>
      </c>
      <c r="C5660" s="48">
        <v>44.8125</v>
      </c>
      <c r="D5660" s="48">
        <v>44.8125</v>
      </c>
      <c r="E5660" s="48">
        <v>44.5625</v>
      </c>
      <c r="F5660" s="48">
        <v>44.656199999999998</v>
      </c>
      <c r="G5660" s="49">
        <v>122100</v>
      </c>
      <c r="H5660" s="48">
        <v>29.394977000000001</v>
      </c>
      <c r="I5660" s="52">
        <f t="shared" si="636"/>
        <v>0.65825074681679141</v>
      </c>
      <c r="J5660" s="52">
        <f t="shared" ca="1" si="637"/>
        <v>1</v>
      </c>
      <c r="K5660" s="48">
        <f t="shared" si="632"/>
        <v>29.5</v>
      </c>
      <c r="L5660" s="48">
        <f t="shared" si="633"/>
        <v>29.5</v>
      </c>
      <c r="M5660" s="48">
        <f t="shared" si="634"/>
        <v>29.33</v>
      </c>
      <c r="N5660" s="48">
        <f t="shared" si="635"/>
        <v>29.39</v>
      </c>
      <c r="O5660" s="49">
        <f t="shared" ca="1" si="638"/>
        <v>122100</v>
      </c>
    </row>
    <row r="5661" spans="1:15" x14ac:dyDescent="0.25">
      <c r="A5661">
        <v>5646</v>
      </c>
      <c r="B5661" s="93">
        <v>34008</v>
      </c>
      <c r="C5661" s="48">
        <v>44.968699999999998</v>
      </c>
      <c r="D5661" s="48">
        <v>45.125</v>
      </c>
      <c r="E5661" s="48">
        <v>44.906199999999998</v>
      </c>
      <c r="F5661" s="48">
        <v>44.968699999999998</v>
      </c>
      <c r="G5661" s="49">
        <v>596100</v>
      </c>
      <c r="H5661" s="48">
        <v>29.600681000000002</v>
      </c>
      <c r="I5661" s="52">
        <f t="shared" si="636"/>
        <v>0.65825076108493252</v>
      </c>
      <c r="J5661" s="52">
        <f t="shared" ca="1" si="637"/>
        <v>1</v>
      </c>
      <c r="K5661" s="48">
        <f t="shared" si="632"/>
        <v>29.6</v>
      </c>
      <c r="L5661" s="48">
        <f t="shared" si="633"/>
        <v>29.7</v>
      </c>
      <c r="M5661" s="48">
        <f t="shared" si="634"/>
        <v>29.56</v>
      </c>
      <c r="N5661" s="48">
        <f t="shared" si="635"/>
        <v>29.6</v>
      </c>
      <c r="O5661" s="49">
        <f t="shared" ca="1" si="638"/>
        <v>596100</v>
      </c>
    </row>
    <row r="5662" spans="1:15" x14ac:dyDescent="0.25">
      <c r="A5662">
        <v>5647</v>
      </c>
      <c r="B5662" s="93">
        <v>34005</v>
      </c>
      <c r="C5662" s="48">
        <v>44.968699999999998</v>
      </c>
      <c r="D5662" s="48">
        <v>45.0625</v>
      </c>
      <c r="E5662" s="48">
        <v>44.718699999999998</v>
      </c>
      <c r="F5662" s="48">
        <v>44.968699999999998</v>
      </c>
      <c r="G5662" s="49">
        <v>492100</v>
      </c>
      <c r="H5662" s="48">
        <v>29.600681000000002</v>
      </c>
      <c r="I5662" s="52">
        <f t="shared" si="636"/>
        <v>0.65825076108493252</v>
      </c>
      <c r="J5662" s="52">
        <f t="shared" ca="1" si="637"/>
        <v>1</v>
      </c>
      <c r="K5662" s="48">
        <f t="shared" si="632"/>
        <v>29.6</v>
      </c>
      <c r="L5662" s="48">
        <f t="shared" si="633"/>
        <v>29.66</v>
      </c>
      <c r="M5662" s="48">
        <f t="shared" si="634"/>
        <v>29.44</v>
      </c>
      <c r="N5662" s="48">
        <f t="shared" si="635"/>
        <v>29.6</v>
      </c>
      <c r="O5662" s="49">
        <f t="shared" ca="1" si="638"/>
        <v>492100</v>
      </c>
    </row>
    <row r="5663" spans="1:15" x14ac:dyDescent="0.25">
      <c r="A5663">
        <v>5648</v>
      </c>
      <c r="B5663" s="93">
        <v>34004</v>
      </c>
      <c r="C5663" s="48">
        <v>44.968699999999998</v>
      </c>
      <c r="D5663" s="48">
        <v>45.093699999999998</v>
      </c>
      <c r="E5663" s="48">
        <v>44.468699999999998</v>
      </c>
      <c r="F5663" s="48">
        <v>45</v>
      </c>
      <c r="G5663" s="49">
        <v>531500</v>
      </c>
      <c r="H5663" s="48">
        <v>29.621283999999999</v>
      </c>
      <c r="I5663" s="52">
        <f t="shared" si="636"/>
        <v>0.65825075555555557</v>
      </c>
      <c r="J5663" s="52">
        <f t="shared" ca="1" si="637"/>
        <v>1</v>
      </c>
      <c r="K5663" s="48">
        <f t="shared" si="632"/>
        <v>29.6</v>
      </c>
      <c r="L5663" s="48">
        <f t="shared" si="633"/>
        <v>29.68</v>
      </c>
      <c r="M5663" s="48">
        <f t="shared" si="634"/>
        <v>29.27</v>
      </c>
      <c r="N5663" s="48">
        <f t="shared" si="635"/>
        <v>29.62</v>
      </c>
      <c r="O5663" s="49">
        <f t="shared" ca="1" si="638"/>
        <v>531500</v>
      </c>
    </row>
    <row r="5664" spans="1:15" x14ac:dyDescent="0.25">
      <c r="A5664">
        <v>5649</v>
      </c>
      <c r="B5664" s="93">
        <v>34003</v>
      </c>
      <c r="C5664" s="48">
        <v>44.406199999999998</v>
      </c>
      <c r="D5664" s="48">
        <v>44.843699999999998</v>
      </c>
      <c r="E5664" s="48">
        <v>44.375</v>
      </c>
      <c r="F5664" s="48">
        <v>44.8125</v>
      </c>
      <c r="G5664" s="49">
        <v>529400</v>
      </c>
      <c r="H5664" s="48">
        <v>29.497862000000001</v>
      </c>
      <c r="I5664" s="52">
        <f t="shared" si="636"/>
        <v>0.65825075592747562</v>
      </c>
      <c r="J5664" s="52">
        <f t="shared" ca="1" si="637"/>
        <v>1</v>
      </c>
      <c r="K5664" s="48">
        <f t="shared" si="632"/>
        <v>29.23</v>
      </c>
      <c r="L5664" s="48">
        <f t="shared" si="633"/>
        <v>29.52</v>
      </c>
      <c r="M5664" s="48">
        <f t="shared" si="634"/>
        <v>29.21</v>
      </c>
      <c r="N5664" s="48">
        <f t="shared" si="635"/>
        <v>29.5</v>
      </c>
      <c r="O5664" s="49">
        <f t="shared" ca="1" si="638"/>
        <v>529400</v>
      </c>
    </row>
    <row r="5665" spans="1:15" x14ac:dyDescent="0.25">
      <c r="A5665">
        <v>5650</v>
      </c>
      <c r="B5665" s="93">
        <v>34002</v>
      </c>
      <c r="C5665" s="48">
        <v>44.218699999999998</v>
      </c>
      <c r="D5665" s="48">
        <v>44.375</v>
      </c>
      <c r="E5665" s="48">
        <v>44.125</v>
      </c>
      <c r="F5665" s="48">
        <v>44.343699999999998</v>
      </c>
      <c r="G5665" s="49">
        <v>201300</v>
      </c>
      <c r="H5665" s="48">
        <v>29.189274000000001</v>
      </c>
      <c r="I5665" s="52">
        <f t="shared" si="636"/>
        <v>0.65825075489866658</v>
      </c>
      <c r="J5665" s="52">
        <f t="shared" ca="1" si="637"/>
        <v>1</v>
      </c>
      <c r="K5665" s="48">
        <f t="shared" si="632"/>
        <v>29.11</v>
      </c>
      <c r="L5665" s="48">
        <f t="shared" si="633"/>
        <v>29.21</v>
      </c>
      <c r="M5665" s="48">
        <f t="shared" si="634"/>
        <v>29.05</v>
      </c>
      <c r="N5665" s="48">
        <f t="shared" si="635"/>
        <v>29.19</v>
      </c>
      <c r="O5665" s="49">
        <f t="shared" ca="1" si="638"/>
        <v>201300</v>
      </c>
    </row>
    <row r="5666" spans="1:15" x14ac:dyDescent="0.25">
      <c r="A5666">
        <v>5651</v>
      </c>
      <c r="B5666" s="93">
        <v>34001</v>
      </c>
      <c r="C5666" s="48">
        <v>43.968699999999998</v>
      </c>
      <c r="D5666" s="48">
        <v>44.25</v>
      </c>
      <c r="E5666" s="48">
        <v>43.968699999999998</v>
      </c>
      <c r="F5666" s="48">
        <v>44.25</v>
      </c>
      <c r="G5666" s="49">
        <v>480500</v>
      </c>
      <c r="H5666" s="48">
        <v>29.127596</v>
      </c>
      <c r="I5666" s="52">
        <f t="shared" si="636"/>
        <v>0.65825075706214686</v>
      </c>
      <c r="J5666" s="52">
        <f t="shared" ca="1" si="637"/>
        <v>1</v>
      </c>
      <c r="K5666" s="48">
        <f t="shared" si="632"/>
        <v>28.94</v>
      </c>
      <c r="L5666" s="48">
        <f t="shared" si="633"/>
        <v>29.13</v>
      </c>
      <c r="M5666" s="48">
        <f t="shared" si="634"/>
        <v>28.94</v>
      </c>
      <c r="N5666" s="48">
        <f t="shared" si="635"/>
        <v>29.13</v>
      </c>
      <c r="O5666" s="49">
        <f t="shared" ca="1" si="638"/>
        <v>480500</v>
      </c>
    </row>
    <row r="5667" spans="1:15" x14ac:dyDescent="0.25">
      <c r="A5667">
        <v>5652</v>
      </c>
      <c r="B5667" s="93">
        <v>33998</v>
      </c>
      <c r="C5667" s="48">
        <v>43.968699999999998</v>
      </c>
      <c r="D5667" s="48">
        <v>43.968699999999998</v>
      </c>
      <c r="E5667" s="48">
        <v>43.75</v>
      </c>
      <c r="F5667" s="48">
        <v>43.9375</v>
      </c>
      <c r="G5667" s="49">
        <v>1003200</v>
      </c>
      <c r="H5667" s="48">
        <v>28.921892</v>
      </c>
      <c r="I5667" s="52">
        <f t="shared" si="636"/>
        <v>0.65825074253200566</v>
      </c>
      <c r="J5667" s="52">
        <f t="shared" ca="1" si="637"/>
        <v>1</v>
      </c>
      <c r="K5667" s="48">
        <f t="shared" si="632"/>
        <v>28.94</v>
      </c>
      <c r="L5667" s="48">
        <f t="shared" si="633"/>
        <v>28.94</v>
      </c>
      <c r="M5667" s="48">
        <f t="shared" si="634"/>
        <v>28.8</v>
      </c>
      <c r="N5667" s="48">
        <f t="shared" si="635"/>
        <v>28.92</v>
      </c>
      <c r="O5667" s="49">
        <f t="shared" ca="1" si="638"/>
        <v>1003200</v>
      </c>
    </row>
    <row r="5668" spans="1:15" x14ac:dyDescent="0.25">
      <c r="B5668" s="93"/>
      <c r="C5668" s="48"/>
      <c r="D5668" s="48"/>
      <c r="E5668" s="48"/>
      <c r="F5668" s="48"/>
      <c r="G5668" s="49"/>
      <c r="H5668" s="48"/>
      <c r="I5668" s="52"/>
      <c r="J5668" s="52"/>
      <c r="K5668" s="48"/>
      <c r="L5668" s="48"/>
      <c r="M5668" s="48"/>
      <c r="N5668" s="48"/>
      <c r="O5668" s="49"/>
    </row>
    <row r="5669" spans="1:15" x14ac:dyDescent="0.25">
      <c r="B5669" s="93"/>
      <c r="C5669" s="48"/>
      <c r="D5669" s="48"/>
      <c r="E5669" s="48"/>
      <c r="F5669" s="48"/>
      <c r="G5669" s="49"/>
      <c r="H5669" s="48"/>
      <c r="I5669" s="52"/>
      <c r="J5669" s="52"/>
      <c r="K5669" s="48"/>
      <c r="L5669" s="48"/>
      <c r="M5669" s="48"/>
      <c r="N5669" s="48"/>
      <c r="O5669" s="49"/>
    </row>
    <row r="5670" spans="1:15" x14ac:dyDescent="0.25">
      <c r="B5670" s="93"/>
      <c r="C5670" s="48"/>
      <c r="D5670" s="48"/>
      <c r="E5670" s="48"/>
      <c r="F5670" s="48"/>
      <c r="G5670" s="49"/>
      <c r="H5670" s="48"/>
      <c r="I5670" s="52"/>
      <c r="J5670" s="52"/>
      <c r="K5670" s="48"/>
      <c r="L5670" s="48"/>
      <c r="M5670" s="48"/>
      <c r="N5670" s="48"/>
      <c r="O5670" s="49"/>
    </row>
    <row r="5671" spans="1:15" x14ac:dyDescent="0.25">
      <c r="B5671" s="93"/>
      <c r="C5671" s="48"/>
      <c r="D5671" s="48"/>
      <c r="E5671" s="48"/>
      <c r="F5671" s="48"/>
      <c r="G5671" s="49"/>
      <c r="H5671" s="48"/>
      <c r="I5671" s="52"/>
      <c r="J5671" s="52"/>
      <c r="K5671" s="48"/>
      <c r="L5671" s="48"/>
      <c r="M5671" s="48"/>
      <c r="N5671" s="48"/>
      <c r="O5671" s="49"/>
    </row>
    <row r="5672" spans="1:15" x14ac:dyDescent="0.25">
      <c r="B5672" s="93"/>
      <c r="C5672" s="48"/>
      <c r="D5672" s="48"/>
      <c r="E5672" s="48"/>
      <c r="F5672" s="48"/>
      <c r="G5672" s="49"/>
      <c r="H5672" s="48"/>
      <c r="I5672" s="52"/>
      <c r="J5672" s="52"/>
      <c r="K5672" s="48"/>
      <c r="L5672" s="48"/>
      <c r="M5672" s="48"/>
      <c r="N5672" s="48"/>
      <c r="O5672" s="49"/>
    </row>
    <row r="5673" spans="1:15" x14ac:dyDescent="0.25">
      <c r="B5673" s="93"/>
      <c r="C5673" s="48"/>
      <c r="D5673" s="48"/>
      <c r="E5673" s="48"/>
      <c r="F5673" s="48"/>
      <c r="G5673" s="49"/>
      <c r="H5673" s="48"/>
      <c r="I5673" s="52"/>
      <c r="J5673" s="52"/>
      <c r="K5673" s="48"/>
      <c r="L5673" s="48"/>
      <c r="M5673" s="48"/>
      <c r="N5673" s="48"/>
      <c r="O5673" s="49"/>
    </row>
    <row r="5674" spans="1:15" x14ac:dyDescent="0.25">
      <c r="B5674" s="93"/>
      <c r="C5674" s="48"/>
      <c r="D5674" s="48"/>
      <c r="E5674" s="48"/>
      <c r="F5674" s="48"/>
      <c r="G5674" s="49"/>
      <c r="H5674" s="48"/>
      <c r="I5674" s="52"/>
      <c r="J5674" s="52"/>
      <c r="K5674" s="48"/>
      <c r="L5674" s="48"/>
      <c r="M5674" s="48"/>
      <c r="N5674" s="48"/>
      <c r="O5674" s="49"/>
    </row>
    <row r="5675" spans="1:15" x14ac:dyDescent="0.25">
      <c r="B5675" s="93"/>
      <c r="C5675" s="48"/>
      <c r="D5675" s="48"/>
      <c r="E5675" s="48"/>
      <c r="F5675" s="48"/>
      <c r="G5675" s="49"/>
      <c r="H5675" s="48"/>
      <c r="I5675" s="52"/>
      <c r="J5675" s="52"/>
      <c r="K5675" s="48"/>
      <c r="L5675" s="48"/>
      <c r="M5675" s="48"/>
      <c r="N5675" s="48"/>
      <c r="O5675" s="49"/>
    </row>
    <row r="5676" spans="1:15" x14ac:dyDescent="0.25">
      <c r="B5676" s="93"/>
      <c r="C5676" s="48"/>
      <c r="D5676" s="48"/>
      <c r="E5676" s="48"/>
      <c r="F5676" s="48"/>
      <c r="G5676" s="49"/>
      <c r="H5676" s="48"/>
      <c r="I5676" s="52"/>
      <c r="J5676" s="52"/>
      <c r="K5676" s="48"/>
      <c r="L5676" s="48"/>
      <c r="M5676" s="48"/>
      <c r="N5676" s="48"/>
      <c r="O5676" s="49"/>
    </row>
    <row r="5677" spans="1:15" x14ac:dyDescent="0.25">
      <c r="B5677" s="93"/>
      <c r="C5677" s="48"/>
      <c r="D5677" s="48"/>
      <c r="E5677" s="48"/>
      <c r="F5677" s="48"/>
      <c r="G5677" s="49"/>
      <c r="H5677" s="48"/>
      <c r="I5677" s="52"/>
      <c r="J5677" s="52"/>
      <c r="K5677" s="48"/>
      <c r="L5677" s="48"/>
      <c r="M5677" s="48"/>
      <c r="N5677" s="48"/>
      <c r="O5677" s="49"/>
    </row>
    <row r="5678" spans="1:15" x14ac:dyDescent="0.25">
      <c r="B5678" s="93"/>
      <c r="C5678" s="48"/>
      <c r="D5678" s="48"/>
      <c r="E5678" s="48"/>
      <c r="F5678" s="48"/>
      <c r="G5678" s="49"/>
      <c r="H5678" s="48"/>
      <c r="I5678" s="52"/>
      <c r="J5678" s="52"/>
      <c r="K5678" s="48"/>
      <c r="L5678" s="48"/>
      <c r="M5678" s="48"/>
      <c r="N5678" s="48"/>
      <c r="O5678" s="49"/>
    </row>
    <row r="5679" spans="1:15" x14ac:dyDescent="0.25">
      <c r="B5679" s="93"/>
      <c r="C5679" s="48"/>
      <c r="D5679" s="48"/>
      <c r="E5679" s="48"/>
      <c r="F5679" s="48"/>
      <c r="G5679" s="49"/>
      <c r="H5679" s="48"/>
      <c r="I5679" s="52"/>
      <c r="J5679" s="52"/>
      <c r="K5679" s="48"/>
      <c r="L5679" s="48"/>
      <c r="M5679" s="48"/>
      <c r="N5679" s="48"/>
      <c r="O5679" s="49"/>
    </row>
    <row r="5680" spans="1:15" x14ac:dyDescent="0.25">
      <c r="B5680" s="93"/>
      <c r="C5680" s="48"/>
      <c r="D5680" s="48"/>
      <c r="E5680" s="48"/>
      <c r="F5680" s="48"/>
      <c r="G5680" s="49"/>
      <c r="H5680" s="48"/>
      <c r="I5680" s="52"/>
      <c r="J5680" s="52"/>
      <c r="K5680" s="48"/>
      <c r="L5680" s="48"/>
      <c r="M5680" s="48"/>
      <c r="N5680" s="48"/>
      <c r="O5680" s="49"/>
    </row>
    <row r="5681" spans="2:15" x14ac:dyDescent="0.25">
      <c r="B5681" s="93"/>
      <c r="C5681" s="48"/>
      <c r="D5681" s="48"/>
      <c r="E5681" s="48"/>
      <c r="F5681" s="48"/>
      <c r="G5681" s="49"/>
      <c r="H5681" s="48"/>
      <c r="I5681" s="52"/>
      <c r="J5681" s="52"/>
      <c r="K5681" s="48"/>
      <c r="L5681" s="48"/>
      <c r="M5681" s="48"/>
      <c r="N5681" s="48"/>
      <c r="O5681" s="49"/>
    </row>
    <row r="5682" spans="2:15" x14ac:dyDescent="0.25">
      <c r="B5682" s="93"/>
      <c r="C5682" s="48"/>
      <c r="D5682" s="48"/>
      <c r="E5682" s="48"/>
      <c r="F5682" s="48"/>
      <c r="G5682" s="49"/>
      <c r="H5682" s="48"/>
      <c r="I5682" s="52"/>
      <c r="J5682" s="52"/>
      <c r="K5682" s="48"/>
      <c r="L5682" s="48"/>
      <c r="M5682" s="48"/>
      <c r="N5682" s="48"/>
      <c r="O5682" s="49"/>
    </row>
    <row r="5683" spans="2:15" x14ac:dyDescent="0.25">
      <c r="B5683" s="93"/>
      <c r="C5683" s="48"/>
      <c r="D5683" s="48"/>
      <c r="E5683" s="48"/>
      <c r="F5683" s="48"/>
      <c r="G5683" s="49"/>
      <c r="H5683" s="48"/>
      <c r="I5683" s="52"/>
      <c r="J5683" s="52"/>
      <c r="K5683" s="48"/>
      <c r="L5683" s="48"/>
      <c r="M5683" s="48"/>
      <c r="N5683" s="48"/>
      <c r="O5683" s="49"/>
    </row>
    <row r="5684" spans="2:15" x14ac:dyDescent="0.25">
      <c r="B5684" s="93"/>
      <c r="C5684" s="48"/>
      <c r="D5684" s="48"/>
      <c r="E5684" s="48"/>
      <c r="F5684" s="48"/>
      <c r="G5684" s="49"/>
      <c r="H5684" s="48"/>
      <c r="I5684" s="52"/>
      <c r="J5684" s="52"/>
      <c r="K5684" s="48"/>
      <c r="L5684" s="48"/>
      <c r="M5684" s="48"/>
      <c r="N5684" s="48"/>
      <c r="O5684" s="49"/>
    </row>
    <row r="5685" spans="2:15" x14ac:dyDescent="0.25">
      <c r="B5685" s="93"/>
      <c r="C5685" s="48"/>
      <c r="D5685" s="48"/>
      <c r="E5685" s="48"/>
      <c r="F5685" s="48"/>
      <c r="G5685" s="49"/>
      <c r="H5685" s="48"/>
      <c r="I5685" s="52"/>
      <c r="J5685" s="52"/>
      <c r="K5685" s="48"/>
      <c r="L5685" s="48"/>
      <c r="M5685" s="48"/>
      <c r="N5685" s="48"/>
      <c r="O5685" s="49"/>
    </row>
    <row r="5686" spans="2:15" x14ac:dyDescent="0.25">
      <c r="B5686" s="93"/>
      <c r="C5686" s="48"/>
      <c r="D5686" s="48"/>
      <c r="E5686" s="48"/>
      <c r="F5686" s="48"/>
      <c r="G5686" s="49"/>
      <c r="H5686" s="48"/>
      <c r="I5686" s="52"/>
      <c r="J5686" s="52"/>
      <c r="K5686" s="48"/>
      <c r="L5686" s="48"/>
      <c r="M5686" s="48"/>
      <c r="N5686" s="48"/>
      <c r="O5686" s="49"/>
    </row>
    <row r="5687" spans="2:15" x14ac:dyDescent="0.25">
      <c r="B5687" s="93"/>
      <c r="C5687" s="48"/>
      <c r="D5687" s="48"/>
      <c r="E5687" s="48"/>
      <c r="F5687" s="48"/>
      <c r="G5687" s="49"/>
      <c r="H5687" s="48"/>
      <c r="I5687" s="52"/>
      <c r="J5687" s="52"/>
      <c r="K5687" s="48"/>
      <c r="L5687" s="48"/>
      <c r="M5687" s="48"/>
      <c r="N5687" s="48"/>
      <c r="O5687" s="49"/>
    </row>
    <row r="5688" spans="2:15" x14ac:dyDescent="0.25">
      <c r="B5688" s="93"/>
      <c r="C5688" s="48"/>
      <c r="D5688" s="48"/>
      <c r="E5688" s="48"/>
      <c r="F5688" s="48"/>
      <c r="G5688" s="49"/>
      <c r="H5688" s="48"/>
      <c r="I5688" s="52"/>
      <c r="J5688" s="52"/>
      <c r="K5688" s="48"/>
      <c r="L5688" s="48"/>
      <c r="M5688" s="48"/>
      <c r="N5688" s="48"/>
      <c r="O5688" s="49"/>
    </row>
    <row r="5689" spans="2:15" x14ac:dyDescent="0.25">
      <c r="B5689" s="93"/>
      <c r="C5689" s="48"/>
      <c r="D5689" s="48"/>
      <c r="E5689" s="48"/>
      <c r="F5689" s="48"/>
      <c r="G5689" s="49"/>
      <c r="H5689" s="48"/>
      <c r="I5689" s="52"/>
      <c r="J5689" s="52"/>
      <c r="K5689" s="48"/>
      <c r="L5689" s="48"/>
      <c r="M5689" s="48"/>
      <c r="N5689" s="48"/>
      <c r="O5689" s="49"/>
    </row>
    <row r="5690" spans="2:15" x14ac:dyDescent="0.25">
      <c r="B5690" s="93"/>
      <c r="C5690" s="48"/>
      <c r="D5690" s="48"/>
      <c r="E5690" s="48"/>
      <c r="F5690" s="48"/>
      <c r="G5690" s="49"/>
      <c r="H5690" s="48"/>
      <c r="I5690" s="52"/>
      <c r="J5690" s="52"/>
      <c r="K5690" s="48"/>
      <c r="L5690" s="48"/>
      <c r="M5690" s="48"/>
      <c r="N5690" s="48"/>
      <c r="O5690" s="49"/>
    </row>
    <row r="5691" spans="2:15" x14ac:dyDescent="0.25">
      <c r="B5691" s="93"/>
      <c r="C5691" s="48"/>
      <c r="D5691" s="48"/>
      <c r="E5691" s="48"/>
      <c r="F5691" s="48"/>
      <c r="G5691" s="49"/>
      <c r="H5691" s="48"/>
      <c r="I5691" s="52"/>
      <c r="J5691" s="52"/>
      <c r="K5691" s="48"/>
      <c r="L5691" s="48"/>
      <c r="M5691" s="48"/>
      <c r="N5691" s="48"/>
      <c r="O5691" s="49"/>
    </row>
    <row r="5692" spans="2:15" x14ac:dyDescent="0.25">
      <c r="B5692" s="93"/>
      <c r="C5692" s="48"/>
      <c r="D5692" s="48"/>
      <c r="E5692" s="48"/>
      <c r="F5692" s="48"/>
      <c r="G5692" s="49"/>
      <c r="H5692" s="48"/>
      <c r="I5692" s="52"/>
      <c r="J5692" s="52"/>
      <c r="K5692" s="48"/>
      <c r="L5692" s="48"/>
      <c r="M5692" s="48"/>
      <c r="N5692" s="48"/>
      <c r="O5692" s="49"/>
    </row>
    <row r="5693" spans="2:15" x14ac:dyDescent="0.25">
      <c r="B5693" s="93"/>
      <c r="C5693" s="48"/>
      <c r="D5693" s="48"/>
      <c r="E5693" s="48"/>
      <c r="F5693" s="48"/>
      <c r="G5693" s="49"/>
      <c r="H5693" s="48"/>
      <c r="I5693" s="52"/>
      <c r="J5693" s="52"/>
      <c r="K5693" s="48"/>
      <c r="L5693" s="48"/>
      <c r="M5693" s="48"/>
      <c r="N5693" s="48"/>
      <c r="O5693" s="49"/>
    </row>
    <row r="5694" spans="2:15" x14ac:dyDescent="0.25">
      <c r="B5694" s="93"/>
      <c r="C5694" s="48"/>
      <c r="D5694" s="48"/>
      <c r="E5694" s="48"/>
      <c r="F5694" s="48"/>
      <c r="G5694" s="49"/>
      <c r="H5694" s="48"/>
      <c r="I5694" s="52"/>
      <c r="J5694" s="52"/>
      <c r="K5694" s="48"/>
      <c r="L5694" s="48"/>
      <c r="M5694" s="48"/>
      <c r="N5694" s="48"/>
      <c r="O5694" s="49"/>
    </row>
    <row r="5695" spans="2:15" x14ac:dyDescent="0.25">
      <c r="B5695" s="93"/>
      <c r="C5695" s="48"/>
      <c r="D5695" s="48"/>
      <c r="E5695" s="48"/>
      <c r="F5695" s="48"/>
      <c r="G5695" s="49"/>
      <c r="H5695" s="48"/>
      <c r="I5695" s="52"/>
      <c r="J5695" s="52"/>
      <c r="K5695" s="48"/>
      <c r="L5695" s="48"/>
      <c r="M5695" s="48"/>
      <c r="N5695" s="48"/>
      <c r="O5695" s="49"/>
    </row>
    <row r="5696" spans="2:15" x14ac:dyDescent="0.25">
      <c r="B5696" s="93"/>
      <c r="C5696" s="48"/>
      <c r="D5696" s="48"/>
      <c r="E5696" s="48"/>
      <c r="F5696" s="48"/>
      <c r="G5696" s="49"/>
      <c r="H5696" s="48"/>
      <c r="I5696" s="52"/>
      <c r="J5696" s="52"/>
      <c r="K5696" s="48"/>
      <c r="L5696" s="48"/>
      <c r="M5696" s="48"/>
      <c r="N5696" s="48"/>
      <c r="O5696" s="49"/>
    </row>
    <row r="5697" spans="2:15" x14ac:dyDescent="0.25">
      <c r="B5697" s="93"/>
      <c r="C5697" s="48"/>
      <c r="D5697" s="48"/>
      <c r="E5697" s="48"/>
      <c r="F5697" s="48"/>
      <c r="G5697" s="49"/>
      <c r="H5697" s="48"/>
      <c r="I5697" s="52"/>
      <c r="J5697" s="52"/>
      <c r="K5697" s="48"/>
      <c r="L5697" s="48"/>
      <c r="M5697" s="48"/>
      <c r="N5697" s="48"/>
      <c r="O5697" s="49"/>
    </row>
    <row r="5698" spans="2:15" x14ac:dyDescent="0.25">
      <c r="B5698" s="93"/>
      <c r="C5698" s="48"/>
      <c r="D5698" s="48"/>
      <c r="E5698" s="48"/>
      <c r="F5698" s="48"/>
      <c r="G5698" s="49"/>
      <c r="H5698" s="48"/>
      <c r="I5698" s="52"/>
      <c r="J5698" s="52"/>
      <c r="K5698" s="48"/>
      <c r="L5698" s="48"/>
      <c r="M5698" s="48"/>
      <c r="N5698" s="48"/>
      <c r="O5698" s="49"/>
    </row>
    <row r="5699" spans="2:15" x14ac:dyDescent="0.25">
      <c r="B5699" s="93"/>
      <c r="C5699" s="48"/>
      <c r="D5699" s="48"/>
      <c r="E5699" s="48"/>
      <c r="F5699" s="48"/>
      <c r="G5699" s="49"/>
      <c r="H5699" s="48"/>
      <c r="I5699" s="52"/>
      <c r="J5699" s="52"/>
      <c r="K5699" s="48"/>
      <c r="L5699" s="48"/>
      <c r="M5699" s="48"/>
      <c r="N5699" s="48"/>
      <c r="O5699" s="49"/>
    </row>
    <row r="5700" spans="2:15" x14ac:dyDescent="0.25">
      <c r="B5700" s="93"/>
      <c r="C5700" s="48"/>
      <c r="D5700" s="48"/>
      <c r="E5700" s="48"/>
      <c r="F5700" s="48"/>
      <c r="G5700" s="49"/>
      <c r="H5700" s="48"/>
      <c r="I5700" s="52"/>
      <c r="J5700" s="52"/>
      <c r="K5700" s="48"/>
      <c r="L5700" s="48"/>
      <c r="M5700" s="48"/>
      <c r="N5700" s="48"/>
      <c r="O5700" s="49"/>
    </row>
    <row r="5701" spans="2:15" x14ac:dyDescent="0.25">
      <c r="B5701" s="93"/>
      <c r="C5701" s="48"/>
      <c r="D5701" s="48"/>
      <c r="E5701" s="48"/>
      <c r="F5701" s="48"/>
      <c r="G5701" s="49"/>
      <c r="H5701" s="48"/>
      <c r="I5701" s="52"/>
      <c r="J5701" s="52"/>
      <c r="K5701" s="48"/>
      <c r="L5701" s="48"/>
      <c r="M5701" s="48"/>
      <c r="N5701" s="48"/>
      <c r="O5701" s="49"/>
    </row>
    <row r="5702" spans="2:15" x14ac:dyDescent="0.25">
      <c r="B5702" s="93"/>
      <c r="C5702" s="48"/>
      <c r="D5702" s="48"/>
      <c r="E5702" s="48"/>
      <c r="F5702" s="48"/>
      <c r="G5702" s="49"/>
      <c r="H5702" s="48"/>
      <c r="I5702" s="52"/>
      <c r="J5702" s="52"/>
      <c r="K5702" s="48"/>
      <c r="L5702" s="48"/>
      <c r="M5702" s="48"/>
      <c r="N5702" s="48"/>
      <c r="O5702" s="49"/>
    </row>
    <row r="5703" spans="2:15" x14ac:dyDescent="0.25">
      <c r="B5703" s="93"/>
      <c r="C5703" s="48"/>
      <c r="D5703" s="48"/>
      <c r="E5703" s="48"/>
      <c r="F5703" s="48"/>
      <c r="G5703" s="49"/>
      <c r="H5703" s="48"/>
      <c r="I5703" s="52"/>
      <c r="J5703" s="52"/>
      <c r="K5703" s="48"/>
      <c r="L5703" s="48"/>
      <c r="M5703" s="48"/>
      <c r="N5703" s="48"/>
      <c r="O5703" s="49"/>
    </row>
    <row r="5704" spans="2:15" x14ac:dyDescent="0.25">
      <c r="B5704" s="93"/>
      <c r="C5704" s="48"/>
      <c r="D5704" s="48"/>
      <c r="E5704" s="48"/>
      <c r="F5704" s="48"/>
      <c r="G5704" s="49"/>
      <c r="H5704" s="48"/>
      <c r="I5704" s="52"/>
      <c r="J5704" s="52"/>
      <c r="K5704" s="48"/>
      <c r="L5704" s="48"/>
      <c r="M5704" s="48"/>
      <c r="N5704" s="48"/>
      <c r="O5704" s="49"/>
    </row>
    <row r="5705" spans="2:15" x14ac:dyDescent="0.25">
      <c r="B5705" s="93"/>
      <c r="C5705" s="48"/>
      <c r="D5705" s="48"/>
      <c r="E5705" s="48"/>
      <c r="F5705" s="48"/>
      <c r="G5705" s="49"/>
      <c r="H5705" s="48"/>
      <c r="I5705" s="52"/>
      <c r="J5705" s="52"/>
      <c r="K5705" s="48"/>
      <c r="L5705" s="48"/>
      <c r="M5705" s="48"/>
      <c r="N5705" s="48"/>
      <c r="O5705" s="49"/>
    </row>
    <row r="5706" spans="2:15" x14ac:dyDescent="0.25">
      <c r="B5706" s="93"/>
      <c r="C5706" s="48"/>
      <c r="D5706" s="48"/>
      <c r="E5706" s="48"/>
      <c r="F5706" s="48"/>
      <c r="G5706" s="49"/>
      <c r="H5706" s="48"/>
      <c r="I5706" s="52"/>
      <c r="J5706" s="52"/>
      <c r="K5706" s="48"/>
      <c r="L5706" s="48"/>
      <c r="M5706" s="48"/>
      <c r="N5706" s="48"/>
      <c r="O5706" s="49"/>
    </row>
    <row r="5707" spans="2:15" x14ac:dyDescent="0.25">
      <c r="B5707" s="93"/>
      <c r="C5707" s="48"/>
      <c r="D5707" s="48"/>
      <c r="E5707" s="48"/>
      <c r="F5707" s="48"/>
      <c r="G5707" s="49"/>
      <c r="H5707" s="48"/>
      <c r="I5707" s="52"/>
      <c r="J5707" s="52"/>
      <c r="K5707" s="48"/>
      <c r="L5707" s="48"/>
      <c r="M5707" s="48"/>
      <c r="N5707" s="48"/>
      <c r="O5707" s="49"/>
    </row>
    <row r="5708" spans="2:15" x14ac:dyDescent="0.25">
      <c r="B5708" s="93"/>
      <c r="C5708" s="48"/>
      <c r="D5708" s="48"/>
      <c r="E5708" s="48"/>
      <c r="F5708" s="48"/>
      <c r="G5708" s="49"/>
      <c r="H5708" s="48"/>
      <c r="I5708" s="52"/>
      <c r="J5708" s="52"/>
      <c r="K5708" s="48"/>
      <c r="L5708" s="48"/>
      <c r="M5708" s="48"/>
      <c r="N5708" s="48"/>
      <c r="O5708" s="49"/>
    </row>
    <row r="5709" spans="2:15" x14ac:dyDescent="0.25">
      <c r="B5709" s="93"/>
      <c r="C5709" s="48"/>
      <c r="D5709" s="48"/>
      <c r="E5709" s="48"/>
      <c r="F5709" s="48"/>
      <c r="G5709" s="49"/>
      <c r="H5709" s="48"/>
      <c r="I5709" s="52"/>
      <c r="J5709" s="52"/>
      <c r="K5709" s="48"/>
      <c r="L5709" s="48"/>
      <c r="M5709" s="48"/>
      <c r="N5709" s="48"/>
      <c r="O5709" s="49"/>
    </row>
    <row r="5710" spans="2:15" x14ac:dyDescent="0.25">
      <c r="B5710" s="93"/>
      <c r="C5710" s="48"/>
      <c r="D5710" s="48"/>
      <c r="E5710" s="48"/>
      <c r="F5710" s="48"/>
      <c r="G5710" s="49"/>
      <c r="H5710" s="48"/>
      <c r="I5710" s="52"/>
      <c r="J5710" s="52"/>
      <c r="K5710" s="48"/>
      <c r="L5710" s="48"/>
      <c r="M5710" s="48"/>
      <c r="N5710" s="48"/>
      <c r="O5710" s="49"/>
    </row>
    <row r="5711" spans="2:15" x14ac:dyDescent="0.25">
      <c r="B5711" s="93"/>
      <c r="C5711" s="48"/>
      <c r="D5711" s="48"/>
      <c r="E5711" s="48"/>
      <c r="F5711" s="48"/>
      <c r="G5711" s="49"/>
      <c r="H5711" s="48"/>
      <c r="I5711" s="52"/>
      <c r="J5711" s="52"/>
      <c r="K5711" s="48"/>
      <c r="L5711" s="48"/>
      <c r="M5711" s="48"/>
      <c r="N5711" s="48"/>
      <c r="O5711" s="49"/>
    </row>
    <row r="5712" spans="2:15" x14ac:dyDescent="0.25">
      <c r="B5712" s="93"/>
      <c r="C5712" s="48"/>
      <c r="D5712" s="48"/>
      <c r="E5712" s="48"/>
      <c r="F5712" s="48"/>
      <c r="G5712" s="49"/>
      <c r="H5712" s="48"/>
      <c r="I5712" s="52"/>
      <c r="J5712" s="52"/>
      <c r="K5712" s="48"/>
      <c r="L5712" s="48"/>
      <c r="M5712" s="48"/>
      <c r="N5712" s="48"/>
      <c r="O5712" s="49"/>
    </row>
    <row r="5713" spans="2:15" x14ac:dyDescent="0.25">
      <c r="B5713" s="93"/>
      <c r="C5713" s="48"/>
      <c r="D5713" s="48"/>
      <c r="E5713" s="48"/>
      <c r="F5713" s="48"/>
      <c r="G5713" s="49"/>
      <c r="H5713" s="48"/>
      <c r="I5713" s="52"/>
      <c r="J5713" s="52"/>
      <c r="K5713" s="48"/>
      <c r="L5713" s="48"/>
      <c r="M5713" s="48"/>
      <c r="N5713" s="48"/>
      <c r="O5713" s="49"/>
    </row>
    <row r="5714" spans="2:15" x14ac:dyDescent="0.25">
      <c r="B5714" s="93"/>
      <c r="C5714" s="48"/>
      <c r="D5714" s="48"/>
      <c r="E5714" s="48"/>
      <c r="F5714" s="48"/>
      <c r="G5714" s="49"/>
      <c r="H5714" s="48"/>
      <c r="I5714" s="52"/>
      <c r="J5714" s="52"/>
      <c r="K5714" s="48"/>
      <c r="L5714" s="48"/>
      <c r="M5714" s="48"/>
      <c r="N5714" s="48"/>
      <c r="O5714" s="49"/>
    </row>
    <row r="5715" spans="2:15" x14ac:dyDescent="0.25">
      <c r="B5715" s="93"/>
      <c r="C5715" s="48"/>
      <c r="D5715" s="48"/>
      <c r="E5715" s="48"/>
      <c r="F5715" s="48"/>
      <c r="G5715" s="49"/>
      <c r="H5715" s="48"/>
      <c r="I5715" s="52"/>
      <c r="J5715" s="52"/>
      <c r="K5715" s="48"/>
      <c r="L5715" s="48"/>
      <c r="M5715" s="48"/>
      <c r="N5715" s="48"/>
      <c r="O5715" s="49"/>
    </row>
    <row r="5716" spans="2:15" x14ac:dyDescent="0.25">
      <c r="B5716" s="93"/>
      <c r="C5716" s="48"/>
      <c r="D5716" s="48"/>
      <c r="E5716" s="48"/>
      <c r="F5716" s="48"/>
      <c r="G5716" s="49"/>
      <c r="H5716" s="48"/>
      <c r="I5716" s="52"/>
      <c r="J5716" s="52"/>
      <c r="K5716" s="48"/>
      <c r="L5716" s="48"/>
      <c r="M5716" s="48"/>
      <c r="N5716" s="48"/>
      <c r="O5716" s="49"/>
    </row>
    <row r="5717" spans="2:15" x14ac:dyDescent="0.25">
      <c r="B5717" s="93"/>
      <c r="C5717" s="48"/>
      <c r="D5717" s="48"/>
      <c r="E5717" s="48"/>
      <c r="F5717" s="48"/>
      <c r="G5717" s="49"/>
      <c r="H5717" s="48"/>
      <c r="I5717" s="52"/>
      <c r="J5717" s="52"/>
      <c r="K5717" s="48"/>
      <c r="L5717" s="48"/>
      <c r="M5717" s="48"/>
      <c r="N5717" s="48"/>
      <c r="O5717" s="49"/>
    </row>
    <row r="5718" spans="2:15" x14ac:dyDescent="0.25">
      <c r="B5718" s="93"/>
      <c r="C5718" s="48"/>
      <c r="D5718" s="48"/>
      <c r="E5718" s="48"/>
      <c r="F5718" s="48"/>
      <c r="G5718" s="49"/>
      <c r="H5718" s="48"/>
      <c r="I5718" s="52"/>
      <c r="J5718" s="52"/>
      <c r="K5718" s="48"/>
      <c r="L5718" s="48"/>
      <c r="M5718" s="48"/>
      <c r="N5718" s="48"/>
      <c r="O5718" s="49"/>
    </row>
    <row r="5719" spans="2:15" x14ac:dyDescent="0.25">
      <c r="B5719" s="93"/>
      <c r="C5719" s="48"/>
      <c r="D5719" s="48"/>
      <c r="E5719" s="48"/>
      <c r="F5719" s="48"/>
      <c r="G5719" s="49"/>
      <c r="H5719" s="48"/>
      <c r="I5719" s="52"/>
      <c r="J5719" s="52"/>
      <c r="K5719" s="48"/>
      <c r="L5719" s="48"/>
      <c r="M5719" s="48"/>
      <c r="N5719" s="48"/>
      <c r="O5719" s="49"/>
    </row>
    <row r="5720" spans="2:15" x14ac:dyDescent="0.25">
      <c r="B5720" s="93"/>
      <c r="C5720" s="48"/>
      <c r="D5720" s="48"/>
      <c r="E5720" s="48"/>
      <c r="F5720" s="48"/>
      <c r="G5720" s="49"/>
      <c r="H5720" s="48"/>
      <c r="I5720" s="52"/>
      <c r="J5720" s="52"/>
      <c r="K5720" s="48"/>
      <c r="L5720" s="48"/>
      <c r="M5720" s="48"/>
      <c r="N5720" s="48"/>
      <c r="O5720" s="49"/>
    </row>
    <row r="5721" spans="2:15" x14ac:dyDescent="0.25">
      <c r="B5721" s="93"/>
      <c r="C5721" s="48"/>
      <c r="D5721" s="48"/>
      <c r="E5721" s="48"/>
      <c r="F5721" s="48"/>
      <c r="G5721" s="49"/>
      <c r="H5721" s="48"/>
      <c r="I5721" s="52"/>
      <c r="J5721" s="52"/>
      <c r="K5721" s="48"/>
      <c r="L5721" s="48"/>
      <c r="M5721" s="48"/>
      <c r="N5721" s="48"/>
      <c r="O5721" s="49"/>
    </row>
    <row r="5722" spans="2:15" x14ac:dyDescent="0.25">
      <c r="B5722" s="93"/>
      <c r="C5722" s="48"/>
      <c r="D5722" s="48"/>
      <c r="E5722" s="48"/>
      <c r="F5722" s="48"/>
      <c r="G5722" s="49"/>
      <c r="H5722" s="48"/>
      <c r="I5722" s="52"/>
      <c r="J5722" s="52"/>
      <c r="K5722" s="48"/>
      <c r="L5722" s="48"/>
      <c r="M5722" s="48"/>
      <c r="N5722" s="48"/>
      <c r="O5722" s="49"/>
    </row>
    <row r="5723" spans="2:15" x14ac:dyDescent="0.25">
      <c r="B5723" s="93"/>
      <c r="C5723" s="48"/>
      <c r="D5723" s="48"/>
      <c r="E5723" s="48"/>
      <c r="F5723" s="48"/>
      <c r="G5723" s="49"/>
      <c r="H5723" s="48"/>
      <c r="I5723" s="52"/>
      <c r="J5723" s="52"/>
      <c r="K5723" s="48"/>
      <c r="L5723" s="48"/>
      <c r="M5723" s="48"/>
      <c r="N5723" s="48"/>
      <c r="O5723" s="49"/>
    </row>
    <row r="5724" spans="2:15" x14ac:dyDescent="0.25">
      <c r="B5724" s="93"/>
      <c r="C5724" s="48"/>
      <c r="D5724" s="48"/>
      <c r="E5724" s="48"/>
      <c r="F5724" s="48"/>
      <c r="G5724" s="49"/>
      <c r="H5724" s="48"/>
      <c r="I5724" s="52"/>
      <c r="J5724" s="52"/>
      <c r="K5724" s="48"/>
      <c r="L5724" s="48"/>
      <c r="M5724" s="48"/>
      <c r="N5724" s="48"/>
      <c r="O5724" s="49"/>
    </row>
    <row r="5725" spans="2:15" x14ac:dyDescent="0.25">
      <c r="B5725" s="93"/>
      <c r="C5725" s="48"/>
      <c r="D5725" s="48"/>
      <c r="E5725" s="48"/>
      <c r="F5725" s="48"/>
      <c r="G5725" s="49"/>
      <c r="H5725" s="48"/>
      <c r="I5725" s="52"/>
      <c r="J5725" s="52"/>
      <c r="K5725" s="48"/>
      <c r="L5725" s="48"/>
      <c r="M5725" s="48"/>
      <c r="N5725" s="48"/>
      <c r="O5725" s="49"/>
    </row>
    <row r="5726" spans="2:15" x14ac:dyDescent="0.25">
      <c r="B5726" s="93"/>
      <c r="C5726" s="48"/>
      <c r="D5726" s="48"/>
      <c r="E5726" s="48"/>
      <c r="F5726" s="48"/>
      <c r="G5726" s="49"/>
      <c r="H5726" s="48"/>
      <c r="I5726" s="52"/>
      <c r="J5726" s="52"/>
      <c r="K5726" s="48"/>
      <c r="L5726" s="48"/>
      <c r="M5726" s="48"/>
      <c r="N5726" s="48"/>
      <c r="O5726" s="49"/>
    </row>
    <row r="5727" spans="2:15" x14ac:dyDescent="0.25">
      <c r="B5727" s="93"/>
      <c r="C5727" s="48"/>
      <c r="D5727" s="48"/>
      <c r="E5727" s="48"/>
      <c r="F5727" s="48"/>
      <c r="G5727" s="49"/>
      <c r="H5727" s="48"/>
      <c r="I5727" s="52"/>
      <c r="J5727" s="52"/>
      <c r="K5727" s="48"/>
      <c r="L5727" s="48"/>
      <c r="M5727" s="48"/>
      <c r="N5727" s="48"/>
      <c r="O5727" s="49"/>
    </row>
    <row r="5728" spans="2:15" x14ac:dyDescent="0.25">
      <c r="B5728" s="93"/>
      <c r="C5728" s="48"/>
      <c r="D5728" s="48"/>
      <c r="E5728" s="48"/>
      <c r="F5728" s="48"/>
      <c r="G5728" s="49"/>
      <c r="H5728" s="48"/>
      <c r="I5728" s="52"/>
      <c r="J5728" s="52"/>
      <c r="K5728" s="48"/>
      <c r="L5728" s="48"/>
      <c r="M5728" s="48"/>
      <c r="N5728" s="48"/>
      <c r="O5728" s="49"/>
    </row>
    <row r="5729" spans="2:15" x14ac:dyDescent="0.25">
      <c r="B5729" s="93"/>
      <c r="C5729" s="48"/>
      <c r="D5729" s="48"/>
      <c r="E5729" s="48"/>
      <c r="F5729" s="48"/>
      <c r="G5729" s="49"/>
      <c r="H5729" s="48"/>
      <c r="I5729" s="52"/>
      <c r="J5729" s="52"/>
      <c r="K5729" s="48"/>
      <c r="L5729" s="48"/>
      <c r="M5729" s="48"/>
      <c r="N5729" s="48"/>
      <c r="O5729" s="49"/>
    </row>
    <row r="5730" spans="2:15" x14ac:dyDescent="0.25">
      <c r="B5730" s="93"/>
      <c r="C5730" s="48"/>
      <c r="D5730" s="48"/>
      <c r="E5730" s="48"/>
      <c r="F5730" s="48"/>
      <c r="G5730" s="49"/>
      <c r="H5730" s="48"/>
      <c r="I5730" s="52"/>
      <c r="J5730" s="52"/>
      <c r="K5730" s="48"/>
      <c r="L5730" s="48"/>
      <c r="M5730" s="48"/>
      <c r="N5730" s="48"/>
      <c r="O5730" s="49"/>
    </row>
    <row r="5731" spans="2:15" x14ac:dyDescent="0.25">
      <c r="B5731" s="93"/>
      <c r="C5731" s="48"/>
      <c r="D5731" s="48"/>
      <c r="E5731" s="48"/>
      <c r="F5731" s="48"/>
      <c r="G5731" s="49"/>
      <c r="H5731" s="48"/>
      <c r="I5731" s="52"/>
      <c r="J5731" s="52"/>
      <c r="K5731" s="48"/>
      <c r="L5731" s="48"/>
      <c r="M5731" s="48"/>
      <c r="N5731" s="48"/>
      <c r="O5731" s="49"/>
    </row>
    <row r="5732" spans="2:15" x14ac:dyDescent="0.25">
      <c r="B5732" s="93"/>
      <c r="C5732" s="48"/>
      <c r="D5732" s="48"/>
      <c r="E5732" s="48"/>
      <c r="F5732" s="48"/>
      <c r="G5732" s="49"/>
      <c r="H5732" s="48"/>
      <c r="I5732" s="52"/>
      <c r="J5732" s="52"/>
      <c r="K5732" s="48"/>
      <c r="L5732" s="48"/>
      <c r="M5732" s="48"/>
      <c r="N5732" s="48"/>
      <c r="O5732" s="49"/>
    </row>
    <row r="5733" spans="2:15" x14ac:dyDescent="0.25">
      <c r="B5733" s="93"/>
      <c r="C5733" s="48"/>
      <c r="D5733" s="48"/>
      <c r="E5733" s="48"/>
      <c r="F5733" s="48"/>
      <c r="G5733" s="49"/>
      <c r="H5733" s="48"/>
      <c r="I5733" s="52"/>
      <c r="J5733" s="52"/>
      <c r="K5733" s="48"/>
      <c r="L5733" s="48"/>
      <c r="M5733" s="48"/>
      <c r="N5733" s="48"/>
      <c r="O5733" s="49"/>
    </row>
    <row r="5734" spans="2:15" x14ac:dyDescent="0.25">
      <c r="B5734" s="93"/>
      <c r="C5734" s="48"/>
      <c r="D5734" s="48"/>
      <c r="E5734" s="48"/>
      <c r="F5734" s="48"/>
      <c r="G5734" s="49"/>
      <c r="H5734" s="48"/>
      <c r="I5734" s="52"/>
      <c r="J5734" s="52"/>
      <c r="K5734" s="48"/>
      <c r="L5734" s="48"/>
      <c r="M5734" s="48"/>
      <c r="N5734" s="48"/>
      <c r="O5734" s="49"/>
    </row>
    <row r="5735" spans="2:15" x14ac:dyDescent="0.25">
      <c r="B5735" s="93"/>
      <c r="C5735" s="48"/>
      <c r="D5735" s="48"/>
      <c r="E5735" s="48"/>
      <c r="F5735" s="48"/>
      <c r="G5735" s="49"/>
      <c r="H5735" s="48"/>
      <c r="I5735" s="52"/>
      <c r="J5735" s="52"/>
      <c r="K5735" s="48"/>
      <c r="L5735" s="48"/>
      <c r="M5735" s="48"/>
      <c r="N5735" s="48"/>
      <c r="O5735" s="49"/>
    </row>
    <row r="5736" spans="2:15" x14ac:dyDescent="0.25">
      <c r="B5736" s="93"/>
      <c r="C5736" s="48"/>
      <c r="D5736" s="48"/>
      <c r="E5736" s="48"/>
      <c r="F5736" s="48"/>
      <c r="G5736" s="49"/>
      <c r="H5736" s="48"/>
      <c r="I5736" s="52"/>
      <c r="J5736" s="52"/>
      <c r="K5736" s="48"/>
      <c r="L5736" s="48"/>
      <c r="M5736" s="48"/>
      <c r="N5736" s="48"/>
      <c r="O5736" s="49"/>
    </row>
    <row r="5737" spans="2:15" x14ac:dyDescent="0.25">
      <c r="B5737" s="93"/>
      <c r="C5737" s="48"/>
      <c r="D5737" s="48"/>
      <c r="E5737" s="48"/>
      <c r="F5737" s="48"/>
      <c r="G5737" s="49"/>
      <c r="H5737" s="48"/>
      <c r="I5737" s="52"/>
      <c r="J5737" s="52"/>
      <c r="K5737" s="48"/>
      <c r="L5737" s="48"/>
      <c r="M5737" s="48"/>
      <c r="N5737" s="48"/>
      <c r="O5737" s="49"/>
    </row>
    <row r="5738" spans="2:15" x14ac:dyDescent="0.25">
      <c r="B5738" s="93"/>
      <c r="C5738" s="48"/>
      <c r="D5738" s="48"/>
      <c r="E5738" s="48"/>
      <c r="F5738" s="48"/>
      <c r="G5738" s="49"/>
      <c r="H5738" s="48"/>
      <c r="I5738" s="52"/>
      <c r="J5738" s="52"/>
      <c r="K5738" s="48"/>
      <c r="L5738" s="48"/>
      <c r="M5738" s="48"/>
      <c r="N5738" s="48"/>
      <c r="O5738" s="49"/>
    </row>
    <row r="5739" spans="2:15" x14ac:dyDescent="0.25">
      <c r="B5739" s="93"/>
      <c r="C5739" s="48"/>
      <c r="D5739" s="48"/>
      <c r="E5739" s="48"/>
      <c r="F5739" s="48"/>
      <c r="G5739" s="49"/>
      <c r="H5739" s="48"/>
      <c r="I5739" s="52"/>
      <c r="J5739" s="52"/>
      <c r="K5739" s="48"/>
      <c r="L5739" s="48"/>
      <c r="M5739" s="48"/>
      <c r="N5739" s="48"/>
      <c r="O5739" s="49"/>
    </row>
    <row r="5740" spans="2:15" x14ac:dyDescent="0.25">
      <c r="B5740" s="93"/>
      <c r="C5740" s="48"/>
      <c r="D5740" s="48"/>
      <c r="E5740" s="48"/>
      <c r="F5740" s="48"/>
      <c r="G5740" s="49"/>
      <c r="H5740" s="48"/>
      <c r="I5740" s="52"/>
      <c r="J5740" s="52"/>
      <c r="K5740" s="48"/>
      <c r="L5740" s="48"/>
      <c r="M5740" s="48"/>
      <c r="N5740" s="48"/>
      <c r="O5740" s="49"/>
    </row>
    <row r="5741" spans="2:15" x14ac:dyDescent="0.25">
      <c r="B5741" s="93"/>
      <c r="C5741" s="48"/>
      <c r="D5741" s="48"/>
      <c r="E5741" s="48"/>
      <c r="F5741" s="48"/>
      <c r="G5741" s="49"/>
      <c r="H5741" s="48"/>
      <c r="I5741" s="52"/>
      <c r="J5741" s="52"/>
      <c r="K5741" s="48"/>
      <c r="L5741" s="48"/>
      <c r="M5741" s="48"/>
      <c r="N5741" s="48"/>
      <c r="O5741" s="49"/>
    </row>
    <row r="5742" spans="2:15" x14ac:dyDescent="0.25">
      <c r="B5742" s="93"/>
      <c r="C5742" s="48"/>
      <c r="D5742" s="48"/>
      <c r="E5742" s="48"/>
      <c r="F5742" s="48"/>
      <c r="G5742" s="49"/>
      <c r="H5742" s="48"/>
      <c r="I5742" s="52"/>
      <c r="J5742" s="52"/>
      <c r="K5742" s="48"/>
      <c r="L5742" s="48"/>
      <c r="M5742" s="48"/>
      <c r="N5742" s="48"/>
      <c r="O5742" s="49"/>
    </row>
    <row r="5743" spans="2:15" x14ac:dyDescent="0.25">
      <c r="B5743" s="93"/>
      <c r="C5743" s="48"/>
      <c r="D5743" s="48"/>
      <c r="E5743" s="48"/>
      <c r="F5743" s="48"/>
      <c r="G5743" s="49"/>
      <c r="H5743" s="48"/>
      <c r="I5743" s="52"/>
      <c r="J5743" s="52"/>
      <c r="K5743" s="48"/>
      <c r="L5743" s="48"/>
      <c r="M5743" s="48"/>
      <c r="N5743" s="48"/>
      <c r="O5743" s="49"/>
    </row>
    <row r="5744" spans="2:15" x14ac:dyDescent="0.25">
      <c r="B5744" s="93"/>
      <c r="C5744" s="48"/>
      <c r="D5744" s="48"/>
      <c r="E5744" s="48"/>
      <c r="F5744" s="48"/>
      <c r="G5744" s="49"/>
      <c r="H5744" s="48"/>
      <c r="I5744" s="52"/>
      <c r="J5744" s="52"/>
      <c r="K5744" s="48"/>
      <c r="L5744" s="48"/>
      <c r="M5744" s="48"/>
      <c r="N5744" s="48"/>
      <c r="O5744" s="49"/>
    </row>
    <row r="5745" spans="2:15" x14ac:dyDescent="0.25">
      <c r="B5745" s="93"/>
      <c r="C5745" s="48"/>
      <c r="D5745" s="48"/>
      <c r="E5745" s="48"/>
      <c r="F5745" s="48"/>
      <c r="G5745" s="49"/>
      <c r="H5745" s="48"/>
      <c r="I5745" s="52"/>
      <c r="J5745" s="52"/>
      <c r="K5745" s="48"/>
      <c r="L5745" s="48"/>
      <c r="M5745" s="48"/>
      <c r="N5745" s="48"/>
      <c r="O5745" s="49"/>
    </row>
    <row r="5746" spans="2:15" x14ac:dyDescent="0.25">
      <c r="B5746" s="93"/>
      <c r="C5746" s="48"/>
      <c r="D5746" s="48"/>
      <c r="E5746" s="48"/>
      <c r="F5746" s="48"/>
      <c r="G5746" s="49"/>
      <c r="H5746" s="48"/>
      <c r="I5746" s="52"/>
      <c r="J5746" s="52"/>
      <c r="K5746" s="48"/>
      <c r="L5746" s="48"/>
      <c r="M5746" s="48"/>
      <c r="N5746" s="48"/>
      <c r="O5746" s="49"/>
    </row>
    <row r="5747" spans="2:15" x14ac:dyDescent="0.25">
      <c r="B5747" s="93"/>
      <c r="C5747" s="48"/>
      <c r="D5747" s="48"/>
      <c r="E5747" s="48"/>
      <c r="F5747" s="48"/>
      <c r="G5747" s="49"/>
      <c r="H5747" s="48"/>
      <c r="I5747" s="52"/>
      <c r="J5747" s="52"/>
      <c r="K5747" s="48"/>
      <c r="L5747" s="48"/>
      <c r="M5747" s="48"/>
      <c r="N5747" s="48"/>
      <c r="O5747" s="49"/>
    </row>
    <row r="5748" spans="2:15" x14ac:dyDescent="0.25">
      <c r="B5748" s="93"/>
      <c r="C5748" s="48"/>
      <c r="D5748" s="48"/>
      <c r="E5748" s="48"/>
      <c r="F5748" s="48"/>
      <c r="G5748" s="49"/>
      <c r="H5748" s="48"/>
      <c r="I5748" s="52"/>
      <c r="J5748" s="52"/>
      <c r="K5748" s="48"/>
      <c r="L5748" s="48"/>
      <c r="M5748" s="48"/>
      <c r="N5748" s="48"/>
      <c r="O5748" s="49"/>
    </row>
    <row r="5749" spans="2:15" x14ac:dyDescent="0.25">
      <c r="B5749" s="93"/>
      <c r="C5749" s="48"/>
      <c r="D5749" s="48"/>
      <c r="E5749" s="48"/>
      <c r="F5749" s="48"/>
      <c r="G5749" s="49"/>
      <c r="H5749" s="48"/>
      <c r="I5749" s="52"/>
      <c r="J5749" s="52"/>
      <c r="K5749" s="48"/>
      <c r="L5749" s="48"/>
      <c r="M5749" s="48"/>
      <c r="N5749" s="48"/>
      <c r="O5749" s="49"/>
    </row>
    <row r="5750" spans="2:15" x14ac:dyDescent="0.25">
      <c r="B5750" s="93"/>
      <c r="C5750" s="48"/>
      <c r="D5750" s="48"/>
      <c r="E5750" s="48"/>
      <c r="F5750" s="48"/>
      <c r="G5750" s="49"/>
      <c r="H5750" s="48"/>
      <c r="I5750" s="52"/>
      <c r="J5750" s="52"/>
      <c r="K5750" s="48"/>
      <c r="L5750" s="48"/>
      <c r="M5750" s="48"/>
      <c r="N5750" s="48"/>
      <c r="O5750" s="49"/>
    </row>
    <row r="5751" spans="2:15" x14ac:dyDescent="0.25">
      <c r="B5751" s="93"/>
      <c r="C5751" s="48"/>
      <c r="D5751" s="48"/>
      <c r="E5751" s="48"/>
      <c r="F5751" s="48"/>
      <c r="G5751" s="49"/>
      <c r="H5751" s="48"/>
      <c r="I5751" s="52"/>
      <c r="J5751" s="52"/>
      <c r="K5751" s="48"/>
      <c r="L5751" s="48"/>
      <c r="M5751" s="48"/>
      <c r="N5751" s="48"/>
      <c r="O5751" s="49"/>
    </row>
    <row r="5752" spans="2:15" x14ac:dyDescent="0.25">
      <c r="B5752" s="93"/>
      <c r="C5752" s="48"/>
      <c r="D5752" s="48"/>
      <c r="E5752" s="48"/>
      <c r="F5752" s="48"/>
      <c r="G5752" s="49"/>
      <c r="H5752" s="48"/>
      <c r="I5752" s="52"/>
      <c r="J5752" s="52"/>
      <c r="K5752" s="48"/>
      <c r="L5752" s="48"/>
      <c r="M5752" s="48"/>
      <c r="N5752" s="48"/>
      <c r="O5752" s="49"/>
    </row>
    <row r="5753" spans="2:15" x14ac:dyDescent="0.25">
      <c r="B5753" s="93"/>
      <c r="C5753" s="48"/>
      <c r="D5753" s="48"/>
      <c r="E5753" s="48"/>
      <c r="F5753" s="48"/>
      <c r="G5753" s="49"/>
      <c r="H5753" s="48"/>
      <c r="I5753" s="52"/>
      <c r="J5753" s="52"/>
      <c r="K5753" s="48"/>
      <c r="L5753" s="48"/>
      <c r="M5753" s="48"/>
      <c r="N5753" s="48"/>
      <c r="O5753" s="49"/>
    </row>
    <row r="5754" spans="2:15" x14ac:dyDescent="0.25">
      <c r="B5754" s="93"/>
      <c r="C5754" s="48"/>
      <c r="D5754" s="48"/>
      <c r="E5754" s="48"/>
      <c r="F5754" s="48"/>
      <c r="G5754" s="49"/>
      <c r="H5754" s="48"/>
      <c r="I5754" s="52"/>
      <c r="J5754" s="52"/>
      <c r="K5754" s="48"/>
      <c r="L5754" s="48"/>
      <c r="M5754" s="48"/>
      <c r="N5754" s="48"/>
      <c r="O5754" s="49"/>
    </row>
    <row r="5755" spans="2:15" x14ac:dyDescent="0.25">
      <c r="B5755" s="93"/>
      <c r="C5755" s="48"/>
      <c r="D5755" s="48"/>
      <c r="E5755" s="48"/>
      <c r="F5755" s="48"/>
      <c r="G5755" s="49"/>
      <c r="H5755" s="48"/>
      <c r="I5755" s="52"/>
      <c r="J5755" s="52"/>
      <c r="K5755" s="48"/>
      <c r="L5755" s="48"/>
      <c r="M5755" s="48"/>
      <c r="N5755" s="48"/>
      <c r="O5755" s="49"/>
    </row>
    <row r="5756" spans="2:15" x14ac:dyDescent="0.25">
      <c r="B5756" s="93"/>
      <c r="C5756" s="48"/>
      <c r="D5756" s="48"/>
      <c r="E5756" s="48"/>
      <c r="F5756" s="48"/>
      <c r="G5756" s="49"/>
      <c r="H5756" s="48"/>
      <c r="I5756" s="52"/>
      <c r="J5756" s="52"/>
      <c r="K5756" s="48"/>
      <c r="L5756" s="48"/>
      <c r="M5756" s="48"/>
      <c r="N5756" s="48"/>
      <c r="O5756" s="49"/>
    </row>
    <row r="5757" spans="2:15" x14ac:dyDescent="0.25">
      <c r="B5757" s="93"/>
      <c r="C5757" s="48"/>
      <c r="D5757" s="48"/>
      <c r="E5757" s="48"/>
      <c r="F5757" s="48"/>
      <c r="G5757" s="49"/>
      <c r="H5757" s="48"/>
      <c r="I5757" s="52"/>
      <c r="J5757" s="52"/>
      <c r="K5757" s="48"/>
      <c r="L5757" s="48"/>
      <c r="M5757" s="48"/>
      <c r="N5757" s="48"/>
      <c r="O5757" s="49"/>
    </row>
    <row r="5758" spans="2:15" x14ac:dyDescent="0.25">
      <c r="B5758" s="93"/>
      <c r="C5758" s="48"/>
      <c r="D5758" s="48"/>
      <c r="E5758" s="48"/>
      <c r="F5758" s="48"/>
      <c r="G5758" s="49"/>
      <c r="H5758" s="48"/>
      <c r="I5758" s="52"/>
      <c r="J5758" s="52"/>
      <c r="K5758" s="48"/>
      <c r="L5758" s="48"/>
      <c r="M5758" s="48"/>
      <c r="N5758" s="48"/>
      <c r="O5758" s="49"/>
    </row>
    <row r="5759" spans="2:15" x14ac:dyDescent="0.25">
      <c r="B5759" s="93"/>
      <c r="C5759" s="48"/>
      <c r="D5759" s="48"/>
      <c r="E5759" s="48"/>
      <c r="F5759" s="48"/>
      <c r="G5759" s="49"/>
      <c r="H5759" s="48"/>
      <c r="I5759" s="52"/>
      <c r="J5759" s="52"/>
      <c r="K5759" s="48"/>
      <c r="L5759" s="48"/>
      <c r="M5759" s="48"/>
      <c r="N5759" s="48"/>
      <c r="O5759" s="49"/>
    </row>
    <row r="5760" spans="2:15" x14ac:dyDescent="0.25">
      <c r="B5760" s="93"/>
      <c r="C5760" s="48"/>
      <c r="D5760" s="48"/>
      <c r="E5760" s="48"/>
      <c r="F5760" s="48"/>
      <c r="G5760" s="49"/>
      <c r="H5760" s="48"/>
      <c r="I5760" s="52"/>
      <c r="J5760" s="52"/>
      <c r="K5760" s="48"/>
      <c r="L5760" s="48"/>
      <c r="M5760" s="48"/>
      <c r="N5760" s="48"/>
      <c r="O5760" s="49"/>
    </row>
    <row r="5761" spans="2:15" x14ac:dyDescent="0.25">
      <c r="B5761" s="93"/>
      <c r="C5761" s="48"/>
      <c r="D5761" s="48"/>
      <c r="E5761" s="48"/>
      <c r="F5761" s="48"/>
      <c r="G5761" s="49"/>
      <c r="H5761" s="48"/>
      <c r="I5761" s="52"/>
      <c r="J5761" s="52"/>
      <c r="K5761" s="48"/>
      <c r="L5761" s="48"/>
      <c r="M5761" s="48"/>
      <c r="N5761" s="48"/>
      <c r="O5761" s="49"/>
    </row>
    <row r="5762" spans="2:15" x14ac:dyDescent="0.25">
      <c r="B5762" s="93"/>
      <c r="C5762" s="48"/>
      <c r="D5762" s="48"/>
      <c r="E5762" s="48"/>
      <c r="F5762" s="48"/>
      <c r="G5762" s="49"/>
      <c r="H5762" s="48"/>
      <c r="I5762" s="52"/>
      <c r="J5762" s="52"/>
      <c r="K5762" s="48"/>
      <c r="L5762" s="48"/>
      <c r="M5762" s="48"/>
      <c r="N5762" s="48"/>
      <c r="O5762" s="49"/>
    </row>
    <row r="5763" spans="2:15" x14ac:dyDescent="0.25">
      <c r="B5763" s="93"/>
      <c r="C5763" s="48"/>
      <c r="D5763" s="48"/>
      <c r="E5763" s="48"/>
      <c r="F5763" s="48"/>
      <c r="G5763" s="49"/>
      <c r="H5763" s="48"/>
      <c r="I5763" s="52"/>
      <c r="J5763" s="52"/>
      <c r="K5763" s="48"/>
      <c r="L5763" s="48"/>
      <c r="M5763" s="48"/>
      <c r="N5763" s="48"/>
      <c r="O5763" s="49"/>
    </row>
    <row r="5764" spans="2:15" x14ac:dyDescent="0.25">
      <c r="B5764" s="93"/>
      <c r="C5764" s="48"/>
      <c r="D5764" s="48"/>
      <c r="E5764" s="48"/>
      <c r="F5764" s="48"/>
      <c r="G5764" s="49"/>
      <c r="H5764" s="48"/>
      <c r="I5764" s="52"/>
      <c r="J5764" s="52"/>
      <c r="K5764" s="48"/>
      <c r="L5764" s="48"/>
      <c r="M5764" s="48"/>
      <c r="N5764" s="48"/>
      <c r="O5764" s="49"/>
    </row>
    <row r="5765" spans="2:15" x14ac:dyDescent="0.25">
      <c r="B5765" s="93"/>
      <c r="C5765" s="48"/>
      <c r="D5765" s="48"/>
      <c r="E5765" s="48"/>
      <c r="F5765" s="48"/>
      <c r="G5765" s="49"/>
      <c r="H5765" s="48"/>
      <c r="I5765" s="52"/>
      <c r="J5765" s="52"/>
      <c r="K5765" s="48"/>
      <c r="L5765" s="48"/>
      <c r="M5765" s="48"/>
      <c r="N5765" s="48"/>
      <c r="O5765" s="49"/>
    </row>
    <row r="5766" spans="2:15" x14ac:dyDescent="0.25">
      <c r="B5766" s="93"/>
      <c r="C5766" s="48"/>
      <c r="D5766" s="48"/>
      <c r="E5766" s="48"/>
      <c r="F5766" s="48"/>
      <c r="G5766" s="49"/>
      <c r="H5766" s="48"/>
      <c r="I5766" s="52"/>
      <c r="J5766" s="52"/>
      <c r="K5766" s="48"/>
      <c r="L5766" s="48"/>
      <c r="M5766" s="48"/>
      <c r="N5766" s="48"/>
      <c r="O5766" s="49"/>
    </row>
    <row r="5767" spans="2:15" x14ac:dyDescent="0.25">
      <c r="B5767" s="93"/>
      <c r="C5767" s="48"/>
      <c r="D5767" s="48"/>
      <c r="E5767" s="48"/>
      <c r="F5767" s="48"/>
      <c r="G5767" s="49"/>
      <c r="H5767" s="48"/>
      <c r="I5767" s="52"/>
      <c r="J5767" s="52"/>
      <c r="K5767" s="48"/>
      <c r="L5767" s="48"/>
      <c r="M5767" s="48"/>
      <c r="N5767" s="48"/>
      <c r="O5767" s="49"/>
    </row>
    <row r="5768" spans="2:15" x14ac:dyDescent="0.25">
      <c r="B5768" s="93"/>
      <c r="C5768" s="48"/>
      <c r="D5768" s="48"/>
      <c r="E5768" s="48"/>
      <c r="F5768" s="48"/>
      <c r="G5768" s="49"/>
      <c r="H5768" s="48"/>
      <c r="I5768" s="52"/>
      <c r="J5768" s="52"/>
      <c r="K5768" s="48"/>
      <c r="L5768" s="48"/>
      <c r="M5768" s="48"/>
      <c r="N5768" s="48"/>
      <c r="O5768" s="49"/>
    </row>
    <row r="5769" spans="2:15" x14ac:dyDescent="0.25">
      <c r="B5769" s="93"/>
      <c r="C5769" s="48"/>
      <c r="D5769" s="48"/>
      <c r="E5769" s="48"/>
      <c r="F5769" s="48"/>
      <c r="G5769" s="49"/>
      <c r="H5769" s="48"/>
      <c r="I5769" s="52"/>
      <c r="J5769" s="52"/>
      <c r="K5769" s="48"/>
      <c r="L5769" s="48"/>
      <c r="M5769" s="48"/>
      <c r="N5769" s="48"/>
      <c r="O5769" s="49"/>
    </row>
    <row r="5770" spans="2:15" x14ac:dyDescent="0.25">
      <c r="B5770" s="93"/>
      <c r="C5770" s="48"/>
      <c r="D5770" s="48"/>
      <c r="E5770" s="48"/>
      <c r="F5770" s="48"/>
      <c r="G5770" s="49"/>
      <c r="H5770" s="48"/>
      <c r="I5770" s="52"/>
      <c r="J5770" s="52"/>
      <c r="K5770" s="48"/>
      <c r="L5770" s="48"/>
      <c r="M5770" s="48"/>
      <c r="N5770" s="48"/>
      <c r="O5770" s="49"/>
    </row>
    <row r="5771" spans="2:15" x14ac:dyDescent="0.25">
      <c r="B5771" s="93"/>
      <c r="C5771" s="48"/>
      <c r="D5771" s="48"/>
      <c r="E5771" s="48"/>
      <c r="F5771" s="48"/>
      <c r="G5771" s="49"/>
      <c r="H5771" s="48"/>
      <c r="I5771" s="52"/>
      <c r="J5771" s="52"/>
      <c r="K5771" s="48"/>
      <c r="L5771" s="48"/>
      <c r="M5771" s="48"/>
      <c r="N5771" s="48"/>
      <c r="O5771" s="49"/>
    </row>
    <row r="5772" spans="2:15" x14ac:dyDescent="0.25">
      <c r="B5772" s="93"/>
      <c r="C5772" s="48"/>
      <c r="D5772" s="48"/>
      <c r="E5772" s="48"/>
      <c r="F5772" s="48"/>
      <c r="G5772" s="49"/>
      <c r="H5772" s="48"/>
      <c r="I5772" s="52"/>
      <c r="J5772" s="52"/>
      <c r="K5772" s="48"/>
      <c r="L5772" s="48"/>
      <c r="M5772" s="48"/>
      <c r="N5772" s="48"/>
      <c r="O5772" s="49"/>
    </row>
    <row r="5773" spans="2:15" x14ac:dyDescent="0.25">
      <c r="B5773" s="93"/>
      <c r="C5773" s="48"/>
      <c r="D5773" s="48"/>
      <c r="E5773" s="48"/>
      <c r="F5773" s="48"/>
      <c r="G5773" s="49"/>
      <c r="H5773" s="48"/>
      <c r="I5773" s="52"/>
      <c r="J5773" s="52"/>
      <c r="K5773" s="48"/>
      <c r="L5773" s="48"/>
      <c r="M5773" s="48"/>
      <c r="N5773" s="48"/>
      <c r="O5773" s="49"/>
    </row>
    <row r="5774" spans="2:15" x14ac:dyDescent="0.25">
      <c r="B5774" s="93"/>
      <c r="C5774" s="48"/>
      <c r="D5774" s="48"/>
      <c r="E5774" s="48"/>
      <c r="F5774" s="48"/>
      <c r="G5774" s="49"/>
      <c r="H5774" s="48"/>
      <c r="I5774" s="52"/>
      <c r="J5774" s="52"/>
      <c r="K5774" s="48"/>
      <c r="L5774" s="48"/>
      <c r="M5774" s="48"/>
      <c r="N5774" s="48"/>
      <c r="O5774" s="49"/>
    </row>
    <row r="5775" spans="2:15" x14ac:dyDescent="0.25">
      <c r="B5775" s="93"/>
      <c r="C5775" s="48"/>
      <c r="D5775" s="48"/>
      <c r="E5775" s="48"/>
      <c r="F5775" s="48"/>
      <c r="G5775" s="49"/>
      <c r="H5775" s="48"/>
      <c r="I5775" s="52"/>
      <c r="J5775" s="52"/>
      <c r="K5775" s="48"/>
      <c r="L5775" s="48"/>
      <c r="M5775" s="48"/>
      <c r="N5775" s="48"/>
      <c r="O5775" s="49"/>
    </row>
    <row r="5776" spans="2:15" x14ac:dyDescent="0.25">
      <c r="B5776" s="93"/>
      <c r="C5776" s="48"/>
      <c r="D5776" s="48"/>
      <c r="E5776" s="48"/>
      <c r="F5776" s="48"/>
      <c r="G5776" s="49"/>
      <c r="H5776" s="48"/>
      <c r="I5776" s="52"/>
      <c r="J5776" s="52"/>
      <c r="K5776" s="48"/>
      <c r="L5776" s="48"/>
      <c r="M5776" s="48"/>
      <c r="N5776" s="48"/>
      <c r="O5776" s="49"/>
    </row>
    <row r="5777" spans="2:15" x14ac:dyDescent="0.25">
      <c r="B5777" s="93"/>
      <c r="C5777" s="48"/>
      <c r="D5777" s="48"/>
      <c r="E5777" s="48"/>
      <c r="F5777" s="48"/>
      <c r="G5777" s="49"/>
      <c r="H5777" s="48"/>
      <c r="I5777" s="52"/>
      <c r="J5777" s="52"/>
      <c r="K5777" s="48"/>
      <c r="L5777" s="48"/>
      <c r="M5777" s="48"/>
      <c r="N5777" s="48"/>
      <c r="O5777" s="49"/>
    </row>
    <row r="5778" spans="2:15" x14ac:dyDescent="0.25">
      <c r="B5778" s="93"/>
      <c r="C5778" s="48"/>
      <c r="D5778" s="48"/>
      <c r="E5778" s="48"/>
      <c r="F5778" s="48"/>
      <c r="G5778" s="49"/>
      <c r="H5778" s="48"/>
      <c r="I5778" s="52"/>
      <c r="J5778" s="52"/>
      <c r="K5778" s="48"/>
      <c r="L5778" s="48"/>
      <c r="M5778" s="48"/>
      <c r="N5778" s="48"/>
      <c r="O5778" s="49"/>
    </row>
    <row r="5779" spans="2:15" x14ac:dyDescent="0.25">
      <c r="B5779" s="93"/>
      <c r="C5779" s="48"/>
      <c r="D5779" s="48"/>
      <c r="E5779" s="48"/>
      <c r="F5779" s="48"/>
      <c r="G5779" s="49"/>
      <c r="H5779" s="48"/>
      <c r="I5779" s="52"/>
      <c r="J5779" s="52"/>
      <c r="K5779" s="48"/>
      <c r="L5779" s="48"/>
      <c r="M5779" s="48"/>
      <c r="N5779" s="48"/>
      <c r="O5779" s="49"/>
    </row>
    <row r="5780" spans="2:15" x14ac:dyDescent="0.25">
      <c r="B5780" s="93"/>
      <c r="C5780" s="48"/>
      <c r="D5780" s="48"/>
      <c r="E5780" s="48"/>
      <c r="F5780" s="48"/>
      <c r="G5780" s="49"/>
      <c r="H5780" s="48"/>
      <c r="I5780" s="52"/>
      <c r="J5780" s="52"/>
      <c r="K5780" s="48"/>
      <c r="L5780" s="48"/>
      <c r="M5780" s="48"/>
      <c r="N5780" s="48"/>
      <c r="O5780" s="49"/>
    </row>
    <row r="5781" spans="2:15" x14ac:dyDescent="0.25">
      <c r="B5781" s="93"/>
      <c r="C5781" s="48"/>
      <c r="D5781" s="48"/>
      <c r="E5781" s="48"/>
      <c r="F5781" s="48"/>
      <c r="G5781" s="49"/>
      <c r="H5781" s="48"/>
      <c r="I5781" s="52"/>
      <c r="J5781" s="52"/>
      <c r="K5781" s="48"/>
      <c r="L5781" s="48"/>
      <c r="M5781" s="48"/>
      <c r="N5781" s="48"/>
      <c r="O5781" s="49"/>
    </row>
    <row r="5782" spans="2:15" x14ac:dyDescent="0.25">
      <c r="B5782" s="93"/>
      <c r="C5782" s="48"/>
      <c r="D5782" s="48"/>
      <c r="E5782" s="48"/>
      <c r="F5782" s="48"/>
      <c r="G5782" s="49"/>
      <c r="H5782" s="48"/>
      <c r="I5782" s="52"/>
      <c r="J5782" s="52"/>
      <c r="K5782" s="48"/>
      <c r="L5782" s="48"/>
      <c r="M5782" s="48"/>
      <c r="N5782" s="48"/>
      <c r="O5782" s="49"/>
    </row>
    <row r="5783" spans="2:15" x14ac:dyDescent="0.25">
      <c r="B5783" s="93"/>
      <c r="C5783" s="48"/>
      <c r="D5783" s="48"/>
      <c r="E5783" s="48"/>
      <c r="F5783" s="48"/>
      <c r="G5783" s="49"/>
      <c r="H5783" s="48"/>
      <c r="I5783" s="52"/>
      <c r="J5783" s="52"/>
      <c r="K5783" s="48"/>
      <c r="L5783" s="48"/>
      <c r="M5783" s="48"/>
      <c r="N5783" s="48"/>
      <c r="O5783" s="49"/>
    </row>
    <row r="5784" spans="2:15" x14ac:dyDescent="0.25">
      <c r="B5784" s="93"/>
      <c r="C5784" s="48"/>
      <c r="D5784" s="48"/>
      <c r="E5784" s="48"/>
      <c r="F5784" s="48"/>
      <c r="G5784" s="49"/>
      <c r="H5784" s="48"/>
      <c r="I5784" s="52"/>
      <c r="J5784" s="52"/>
      <c r="K5784" s="48"/>
      <c r="L5784" s="48"/>
      <c r="M5784" s="48"/>
      <c r="N5784" s="48"/>
      <c r="O5784" s="49"/>
    </row>
    <row r="5785" spans="2:15" x14ac:dyDescent="0.25">
      <c r="B5785" s="93"/>
      <c r="C5785" s="48"/>
      <c r="D5785" s="48"/>
      <c r="E5785" s="48"/>
      <c r="F5785" s="48"/>
      <c r="G5785" s="49"/>
      <c r="H5785" s="48"/>
      <c r="I5785" s="52"/>
      <c r="J5785" s="52"/>
      <c r="K5785" s="48"/>
      <c r="L5785" s="48"/>
      <c r="M5785" s="48"/>
      <c r="N5785" s="48"/>
      <c r="O5785" s="49"/>
    </row>
    <row r="5786" spans="2:15" x14ac:dyDescent="0.25">
      <c r="B5786" s="93"/>
      <c r="C5786" s="48"/>
      <c r="D5786" s="48"/>
      <c r="E5786" s="48"/>
      <c r="F5786" s="48"/>
      <c r="G5786" s="49"/>
      <c r="H5786" s="48"/>
      <c r="I5786" s="52"/>
      <c r="J5786" s="52"/>
      <c r="K5786" s="48"/>
      <c r="L5786" s="48"/>
      <c r="M5786" s="48"/>
      <c r="N5786" s="48"/>
      <c r="O5786" s="49"/>
    </row>
    <row r="5787" spans="2:15" x14ac:dyDescent="0.25">
      <c r="B5787" s="93"/>
      <c r="C5787" s="48"/>
      <c r="D5787" s="48"/>
      <c r="E5787" s="48"/>
      <c r="F5787" s="48"/>
      <c r="G5787" s="49"/>
      <c r="H5787" s="48"/>
      <c r="I5787" s="52"/>
      <c r="J5787" s="52"/>
      <c r="K5787" s="48"/>
      <c r="L5787" s="48"/>
      <c r="M5787" s="48"/>
      <c r="N5787" s="48"/>
      <c r="O5787" s="49"/>
    </row>
    <row r="5788" spans="2:15" x14ac:dyDescent="0.25">
      <c r="B5788" s="93"/>
      <c r="C5788" s="48"/>
      <c r="D5788" s="48"/>
      <c r="E5788" s="48"/>
      <c r="F5788" s="48"/>
      <c r="G5788" s="49"/>
      <c r="H5788" s="48"/>
      <c r="I5788" s="52"/>
      <c r="J5788" s="52"/>
      <c r="K5788" s="48"/>
      <c r="L5788" s="48"/>
      <c r="M5788" s="48"/>
      <c r="N5788" s="48"/>
      <c r="O5788" s="49"/>
    </row>
    <row r="5789" spans="2:15" x14ac:dyDescent="0.25">
      <c r="B5789" s="93"/>
      <c r="C5789" s="48"/>
      <c r="D5789" s="48"/>
      <c r="E5789" s="48"/>
      <c r="F5789" s="48"/>
      <c r="G5789" s="49"/>
      <c r="H5789" s="48"/>
      <c r="I5789" s="52"/>
      <c r="J5789" s="52"/>
      <c r="K5789" s="48"/>
      <c r="L5789" s="48"/>
      <c r="M5789" s="48"/>
      <c r="N5789" s="48"/>
      <c r="O5789" s="49"/>
    </row>
    <row r="5790" spans="2:15" x14ac:dyDescent="0.25">
      <c r="B5790" s="93"/>
      <c r="C5790" s="48"/>
      <c r="D5790" s="48"/>
      <c r="E5790" s="48"/>
      <c r="F5790" s="48"/>
      <c r="G5790" s="49"/>
      <c r="H5790" s="48"/>
      <c r="I5790" s="52"/>
      <c r="J5790" s="52"/>
      <c r="K5790" s="48"/>
      <c r="L5790" s="48"/>
      <c r="M5790" s="48"/>
      <c r="N5790" s="48"/>
      <c r="O5790" s="49"/>
    </row>
    <row r="5791" spans="2:15" x14ac:dyDescent="0.25">
      <c r="B5791" s="93"/>
      <c r="C5791" s="48"/>
      <c r="D5791" s="48"/>
      <c r="E5791" s="48"/>
      <c r="F5791" s="48"/>
      <c r="G5791" s="49"/>
      <c r="H5791" s="48"/>
      <c r="I5791" s="52"/>
      <c r="J5791" s="52"/>
      <c r="K5791" s="48"/>
      <c r="L5791" s="48"/>
      <c r="M5791" s="48"/>
      <c r="N5791" s="48"/>
      <c r="O5791" s="49"/>
    </row>
    <row r="5792" spans="2:15" x14ac:dyDescent="0.25">
      <c r="B5792" s="93"/>
      <c r="C5792" s="48"/>
      <c r="D5792" s="48"/>
      <c r="E5792" s="48"/>
      <c r="F5792" s="48"/>
      <c r="G5792" s="49"/>
      <c r="H5792" s="48"/>
      <c r="I5792" s="52"/>
      <c r="J5792" s="52"/>
      <c r="K5792" s="48"/>
      <c r="L5792" s="48"/>
      <c r="M5792" s="48"/>
      <c r="N5792" s="48"/>
      <c r="O5792" s="49"/>
    </row>
    <row r="5793" spans="2:15" x14ac:dyDescent="0.25">
      <c r="B5793" s="93"/>
      <c r="C5793" s="48"/>
      <c r="D5793" s="48"/>
      <c r="E5793" s="48"/>
      <c r="F5793" s="48"/>
      <c r="G5793" s="49"/>
      <c r="H5793" s="48"/>
      <c r="I5793" s="52"/>
      <c r="J5793" s="52"/>
      <c r="K5793" s="48"/>
      <c r="L5793" s="48"/>
      <c r="M5793" s="48"/>
      <c r="N5793" s="48"/>
      <c r="O5793" s="49"/>
    </row>
    <row r="5794" spans="2:15" x14ac:dyDescent="0.25">
      <c r="B5794" s="93"/>
      <c r="C5794" s="48"/>
      <c r="D5794" s="48"/>
      <c r="E5794" s="48"/>
      <c r="F5794" s="48"/>
      <c r="G5794" s="49"/>
      <c r="H5794" s="48"/>
      <c r="I5794" s="52"/>
      <c r="J5794" s="52"/>
      <c r="K5794" s="48"/>
      <c r="L5794" s="48"/>
      <c r="M5794" s="48"/>
      <c r="N5794" s="48"/>
      <c r="O5794" s="49"/>
    </row>
    <row r="5795" spans="2:15" x14ac:dyDescent="0.25">
      <c r="B5795" s="93"/>
      <c r="C5795" s="48"/>
      <c r="D5795" s="48"/>
      <c r="E5795" s="48"/>
      <c r="F5795" s="48"/>
      <c r="G5795" s="49"/>
      <c r="H5795" s="48"/>
      <c r="I5795" s="52"/>
      <c r="J5795" s="52"/>
      <c r="K5795" s="48"/>
      <c r="L5795" s="48"/>
      <c r="M5795" s="48"/>
      <c r="N5795" s="48"/>
      <c r="O5795" s="49"/>
    </row>
    <row r="5796" spans="2:15" x14ac:dyDescent="0.25">
      <c r="B5796" s="93"/>
      <c r="C5796" s="48"/>
      <c r="D5796" s="48"/>
      <c r="E5796" s="48"/>
      <c r="F5796" s="48"/>
      <c r="G5796" s="49"/>
      <c r="H5796" s="48"/>
      <c r="I5796" s="52"/>
      <c r="J5796" s="52"/>
      <c r="K5796" s="48"/>
      <c r="L5796" s="48"/>
      <c r="M5796" s="48"/>
      <c r="N5796" s="48"/>
      <c r="O5796" s="49"/>
    </row>
    <row r="5797" spans="2:15" x14ac:dyDescent="0.25">
      <c r="B5797" s="93"/>
      <c r="C5797" s="48"/>
      <c r="D5797" s="48"/>
      <c r="E5797" s="48"/>
      <c r="F5797" s="48"/>
      <c r="G5797" s="49"/>
      <c r="H5797" s="48"/>
      <c r="I5797" s="52"/>
      <c r="J5797" s="52"/>
      <c r="K5797" s="48"/>
      <c r="L5797" s="48"/>
      <c r="M5797" s="48"/>
      <c r="N5797" s="48"/>
      <c r="O5797" s="49"/>
    </row>
    <row r="5798" spans="2:15" x14ac:dyDescent="0.25">
      <c r="B5798" s="93"/>
      <c r="C5798" s="48"/>
      <c r="D5798" s="48"/>
      <c r="E5798" s="48"/>
      <c r="F5798" s="48"/>
      <c r="G5798" s="49"/>
      <c r="H5798" s="48"/>
      <c r="I5798" s="52"/>
      <c r="J5798" s="52"/>
      <c r="K5798" s="48"/>
      <c r="L5798" s="48"/>
      <c r="M5798" s="48"/>
      <c r="N5798" s="48"/>
      <c r="O5798" s="49"/>
    </row>
    <row r="5799" spans="2:15" x14ac:dyDescent="0.25">
      <c r="B5799" s="93"/>
      <c r="C5799" s="48"/>
      <c r="D5799" s="48"/>
      <c r="E5799" s="48"/>
      <c r="F5799" s="48"/>
      <c r="G5799" s="49"/>
      <c r="H5799" s="48"/>
      <c r="I5799" s="52"/>
      <c r="J5799" s="52"/>
      <c r="K5799" s="48"/>
      <c r="L5799" s="48"/>
      <c r="M5799" s="48"/>
      <c r="N5799" s="48"/>
      <c r="O5799" s="49"/>
    </row>
    <row r="5800" spans="2:15" x14ac:dyDescent="0.25">
      <c r="B5800" s="93"/>
      <c r="C5800" s="48"/>
      <c r="D5800" s="48"/>
      <c r="E5800" s="48"/>
      <c r="F5800" s="48"/>
      <c r="G5800" s="49"/>
      <c r="H5800" s="48"/>
      <c r="I5800" s="52"/>
      <c r="J5800" s="52"/>
      <c r="K5800" s="48"/>
      <c r="L5800" s="48"/>
      <c r="M5800" s="48"/>
      <c r="N5800" s="48"/>
      <c r="O5800" s="49"/>
    </row>
    <row r="5801" spans="2:15" x14ac:dyDescent="0.25">
      <c r="B5801" s="93"/>
      <c r="C5801" s="48"/>
      <c r="D5801" s="48"/>
      <c r="E5801" s="48"/>
      <c r="F5801" s="48"/>
      <c r="G5801" s="49"/>
      <c r="H5801" s="48"/>
      <c r="I5801" s="52"/>
      <c r="J5801" s="52"/>
      <c r="K5801" s="48"/>
      <c r="L5801" s="48"/>
      <c r="M5801" s="48"/>
      <c r="N5801" s="48"/>
      <c r="O5801" s="49"/>
    </row>
    <row r="5802" spans="2:15" x14ac:dyDescent="0.25">
      <c r="B5802" s="93"/>
      <c r="C5802" s="48"/>
      <c r="D5802" s="48"/>
      <c r="E5802" s="48"/>
      <c r="F5802" s="48"/>
      <c r="G5802" s="49"/>
      <c r="H5802" s="48"/>
      <c r="I5802" s="52"/>
      <c r="J5802" s="52"/>
      <c r="K5802" s="48"/>
      <c r="L5802" s="48"/>
      <c r="M5802" s="48"/>
      <c r="N5802" s="48"/>
      <c r="O5802" s="49"/>
    </row>
    <row r="5803" spans="2:15" x14ac:dyDescent="0.25">
      <c r="B5803" s="93"/>
      <c r="C5803" s="48"/>
      <c r="D5803" s="48"/>
      <c r="E5803" s="48"/>
      <c r="F5803" s="48"/>
      <c r="G5803" s="49"/>
      <c r="H5803" s="48"/>
      <c r="I5803" s="52"/>
      <c r="J5803" s="52"/>
      <c r="K5803" s="48"/>
      <c r="L5803" s="48"/>
      <c r="M5803" s="48"/>
      <c r="N5803" s="48"/>
      <c r="O5803" s="49"/>
    </row>
    <row r="5804" spans="2:15" x14ac:dyDescent="0.25">
      <c r="B5804" s="93"/>
      <c r="C5804" s="48"/>
      <c r="D5804" s="48"/>
      <c r="E5804" s="48"/>
      <c r="F5804" s="48"/>
      <c r="G5804" s="49"/>
      <c r="H5804" s="48"/>
      <c r="I5804" s="52"/>
      <c r="J5804" s="52"/>
      <c r="K5804" s="48"/>
      <c r="L5804" s="48"/>
      <c r="M5804" s="48"/>
      <c r="N5804" s="48"/>
      <c r="O5804" s="49"/>
    </row>
    <row r="5805" spans="2:15" x14ac:dyDescent="0.25">
      <c r="B5805" s="93"/>
      <c r="C5805" s="48"/>
      <c r="D5805" s="48"/>
      <c r="E5805" s="48"/>
      <c r="F5805" s="48"/>
      <c r="G5805" s="49"/>
      <c r="H5805" s="48"/>
      <c r="I5805" s="52"/>
      <c r="J5805" s="52"/>
      <c r="K5805" s="48"/>
      <c r="L5805" s="48"/>
      <c r="M5805" s="48"/>
      <c r="N5805" s="48"/>
      <c r="O5805" s="49"/>
    </row>
    <row r="5806" spans="2:15" x14ac:dyDescent="0.25">
      <c r="B5806" s="93"/>
      <c r="C5806" s="48"/>
      <c r="D5806" s="48"/>
      <c r="E5806" s="48"/>
      <c r="F5806" s="48"/>
      <c r="G5806" s="49"/>
      <c r="H5806" s="48"/>
      <c r="I5806" s="52"/>
      <c r="J5806" s="52"/>
      <c r="K5806" s="48"/>
      <c r="L5806" s="48"/>
      <c r="M5806" s="48"/>
      <c r="N5806" s="48"/>
      <c r="O5806" s="49"/>
    </row>
    <row r="5807" spans="2:15" x14ac:dyDescent="0.25">
      <c r="B5807" s="93"/>
      <c r="C5807" s="48"/>
      <c r="D5807" s="48"/>
      <c r="E5807" s="48"/>
      <c r="F5807" s="48"/>
      <c r="G5807" s="49"/>
      <c r="H5807" s="48"/>
      <c r="I5807" s="52"/>
      <c r="J5807" s="52"/>
      <c r="K5807" s="48"/>
      <c r="L5807" s="48"/>
      <c r="M5807" s="48"/>
      <c r="N5807" s="48"/>
      <c r="O5807" s="49"/>
    </row>
    <row r="5808" spans="2:15" x14ac:dyDescent="0.25">
      <c r="B5808" s="93"/>
      <c r="C5808" s="48"/>
      <c r="D5808" s="48"/>
      <c r="E5808" s="48"/>
      <c r="F5808" s="48"/>
      <c r="G5808" s="49"/>
      <c r="H5808" s="48"/>
      <c r="I5808" s="52"/>
      <c r="J5808" s="52"/>
      <c r="K5808" s="48"/>
      <c r="L5808" s="48"/>
      <c r="M5808" s="48"/>
      <c r="N5808" s="48"/>
      <c r="O5808" s="49"/>
    </row>
    <row r="5809" spans="2:15" x14ac:dyDescent="0.25">
      <c r="B5809" s="93"/>
      <c r="C5809" s="48"/>
      <c r="D5809" s="48"/>
      <c r="E5809" s="48"/>
      <c r="F5809" s="48"/>
      <c r="G5809" s="49"/>
      <c r="H5809" s="48"/>
      <c r="I5809" s="52"/>
      <c r="J5809" s="52"/>
      <c r="K5809" s="48"/>
      <c r="L5809" s="48"/>
      <c r="M5809" s="48"/>
      <c r="N5809" s="48"/>
      <c r="O5809" s="49"/>
    </row>
    <row r="5810" spans="2:15" x14ac:dyDescent="0.25">
      <c r="B5810" s="93"/>
      <c r="C5810" s="48"/>
      <c r="D5810" s="48"/>
      <c r="E5810" s="48"/>
      <c r="F5810" s="48"/>
      <c r="G5810" s="49"/>
      <c r="H5810" s="48"/>
      <c r="I5810" s="52"/>
      <c r="J5810" s="52"/>
      <c r="K5810" s="48"/>
      <c r="L5810" s="48"/>
      <c r="M5810" s="48"/>
      <c r="N5810" s="48"/>
      <c r="O5810" s="49"/>
    </row>
    <row r="5811" spans="2:15" x14ac:dyDescent="0.25">
      <c r="B5811" s="93"/>
      <c r="C5811" s="48"/>
      <c r="D5811" s="48"/>
      <c r="E5811" s="48"/>
      <c r="F5811" s="48"/>
      <c r="G5811" s="49"/>
      <c r="H5811" s="48"/>
      <c r="I5811" s="52"/>
      <c r="J5811" s="52"/>
      <c r="K5811" s="48"/>
      <c r="L5811" s="48"/>
      <c r="M5811" s="48"/>
      <c r="N5811" s="48"/>
      <c r="O5811" s="49"/>
    </row>
    <row r="5812" spans="2:15" x14ac:dyDescent="0.25">
      <c r="B5812" s="93"/>
      <c r="C5812" s="48"/>
      <c r="D5812" s="48"/>
      <c r="E5812" s="48"/>
      <c r="F5812" s="48"/>
      <c r="G5812" s="49"/>
      <c r="H5812" s="48"/>
      <c r="I5812" s="52"/>
      <c r="J5812" s="52"/>
      <c r="K5812" s="48"/>
      <c r="L5812" s="48"/>
      <c r="M5812" s="48"/>
      <c r="N5812" s="48"/>
      <c r="O5812" s="49"/>
    </row>
    <row r="5813" spans="2:15" x14ac:dyDescent="0.25">
      <c r="B5813" s="93"/>
      <c r="C5813" s="48"/>
      <c r="D5813" s="48"/>
      <c r="E5813" s="48"/>
      <c r="F5813" s="48"/>
      <c r="G5813" s="49"/>
      <c r="H5813" s="48"/>
      <c r="I5813" s="52"/>
      <c r="J5813" s="52"/>
      <c r="K5813" s="48"/>
      <c r="L5813" s="48"/>
      <c r="M5813" s="48"/>
      <c r="N5813" s="48"/>
      <c r="O5813" s="49"/>
    </row>
    <row r="5814" spans="2:15" x14ac:dyDescent="0.25">
      <c r="B5814" s="93"/>
      <c r="C5814" s="48"/>
      <c r="D5814" s="48"/>
      <c r="E5814" s="48"/>
      <c r="F5814" s="48"/>
      <c r="G5814" s="49"/>
      <c r="H5814" s="48"/>
      <c r="I5814" s="52"/>
      <c r="J5814" s="52"/>
      <c r="K5814" s="48"/>
      <c r="L5814" s="48"/>
      <c r="M5814" s="48"/>
      <c r="N5814" s="48"/>
      <c r="O5814" s="49"/>
    </row>
    <row r="5815" spans="2:15" x14ac:dyDescent="0.25">
      <c r="B5815" s="93"/>
      <c r="C5815" s="48"/>
      <c r="D5815" s="48"/>
      <c r="E5815" s="48"/>
      <c r="F5815" s="48"/>
      <c r="G5815" s="49"/>
      <c r="H5815" s="48"/>
      <c r="I5815" s="52"/>
      <c r="J5815" s="52"/>
      <c r="K5815" s="48"/>
      <c r="L5815" s="48"/>
      <c r="M5815" s="48"/>
      <c r="N5815" s="48"/>
      <c r="O5815" s="49"/>
    </row>
    <row r="5816" spans="2:15" x14ac:dyDescent="0.25">
      <c r="B5816" s="93"/>
      <c r="C5816" s="48"/>
      <c r="D5816" s="48"/>
      <c r="E5816" s="48"/>
      <c r="F5816" s="48"/>
      <c r="G5816" s="49"/>
      <c r="H5816" s="48"/>
      <c r="I5816" s="52"/>
      <c r="J5816" s="52"/>
      <c r="K5816" s="48"/>
      <c r="L5816" s="48"/>
      <c r="M5816" s="48"/>
      <c r="N5816" s="48"/>
      <c r="O5816" s="49"/>
    </row>
    <row r="5817" spans="2:15" x14ac:dyDescent="0.25">
      <c r="B5817" s="93"/>
      <c r="C5817" s="48"/>
      <c r="D5817" s="48"/>
      <c r="E5817" s="48"/>
      <c r="F5817" s="48"/>
      <c r="G5817" s="49"/>
      <c r="H5817" s="48"/>
      <c r="I5817" s="52"/>
      <c r="J5817" s="52"/>
      <c r="K5817" s="48"/>
      <c r="L5817" s="48"/>
      <c r="M5817" s="48"/>
      <c r="N5817" s="48"/>
      <c r="O5817" s="49"/>
    </row>
    <row r="5818" spans="2:15" x14ac:dyDescent="0.25">
      <c r="B5818" s="93"/>
      <c r="C5818" s="48"/>
      <c r="D5818" s="48"/>
      <c r="E5818" s="48"/>
      <c r="F5818" s="48"/>
      <c r="G5818" s="49"/>
      <c r="H5818" s="48"/>
      <c r="I5818" s="52"/>
      <c r="J5818" s="52"/>
      <c r="K5818" s="48"/>
      <c r="L5818" s="48"/>
      <c r="M5818" s="48"/>
      <c r="N5818" s="48"/>
      <c r="O5818" s="49"/>
    </row>
    <row r="5819" spans="2:15" x14ac:dyDescent="0.25">
      <c r="B5819" s="93"/>
      <c r="C5819" s="48"/>
      <c r="D5819" s="48"/>
      <c r="E5819" s="48"/>
      <c r="F5819" s="48"/>
      <c r="G5819" s="49"/>
      <c r="H5819" s="48"/>
      <c r="I5819" s="52"/>
      <c r="J5819" s="52"/>
      <c r="K5819" s="48"/>
      <c r="L5819" s="48"/>
      <c r="M5819" s="48"/>
      <c r="N5819" s="48"/>
      <c r="O5819" s="49"/>
    </row>
    <row r="5820" spans="2:15" x14ac:dyDescent="0.25">
      <c r="B5820" s="93"/>
      <c r="C5820" s="48"/>
      <c r="D5820" s="48"/>
      <c r="E5820" s="48"/>
      <c r="F5820" s="48"/>
      <c r="G5820" s="49"/>
      <c r="H5820" s="48"/>
      <c r="I5820" s="52"/>
      <c r="J5820" s="52"/>
      <c r="K5820" s="48"/>
      <c r="L5820" s="48"/>
      <c r="M5820" s="48"/>
      <c r="N5820" s="48"/>
      <c r="O5820" s="49"/>
    </row>
    <row r="5821" spans="2:15" x14ac:dyDescent="0.25">
      <c r="B5821" s="93"/>
      <c r="C5821" s="48"/>
      <c r="D5821" s="48"/>
      <c r="E5821" s="48"/>
      <c r="F5821" s="48"/>
      <c r="G5821" s="49"/>
      <c r="H5821" s="48"/>
      <c r="I5821" s="52"/>
      <c r="J5821" s="52"/>
      <c r="K5821" s="48"/>
      <c r="L5821" s="48"/>
      <c r="M5821" s="48"/>
      <c r="N5821" s="48"/>
      <c r="O5821" s="49"/>
    </row>
    <row r="5822" spans="2:15" x14ac:dyDescent="0.25">
      <c r="B5822" s="93"/>
      <c r="C5822" s="48"/>
      <c r="D5822" s="48"/>
      <c r="E5822" s="48"/>
      <c r="F5822" s="48"/>
      <c r="G5822" s="49"/>
      <c r="H5822" s="48"/>
      <c r="I5822" s="52"/>
      <c r="J5822" s="52"/>
      <c r="K5822" s="48"/>
      <c r="L5822" s="48"/>
      <c r="M5822" s="48"/>
      <c r="N5822" s="48"/>
      <c r="O5822" s="49"/>
    </row>
    <row r="5823" spans="2:15" x14ac:dyDescent="0.25">
      <c r="B5823" s="93"/>
      <c r="C5823" s="48"/>
      <c r="D5823" s="48"/>
      <c r="E5823" s="48"/>
      <c r="F5823" s="48"/>
      <c r="G5823" s="49"/>
      <c r="H5823" s="48"/>
      <c r="I5823" s="52"/>
      <c r="J5823" s="52"/>
      <c r="K5823" s="48"/>
      <c r="L5823" s="48"/>
      <c r="M5823" s="48"/>
      <c r="N5823" s="48"/>
      <c r="O5823" s="49"/>
    </row>
    <row r="5824" spans="2:15" x14ac:dyDescent="0.25">
      <c r="B5824" s="93"/>
      <c r="C5824" s="48"/>
      <c r="D5824" s="48"/>
      <c r="E5824" s="48"/>
      <c r="F5824" s="48"/>
      <c r="G5824" s="49"/>
      <c r="H5824" s="48"/>
      <c r="I5824" s="52"/>
      <c r="J5824" s="52"/>
      <c r="K5824" s="48"/>
      <c r="L5824" s="48"/>
      <c r="M5824" s="48"/>
      <c r="N5824" s="48"/>
      <c r="O5824" s="49"/>
    </row>
    <row r="5825" spans="2:15" x14ac:dyDescent="0.25">
      <c r="B5825" s="93"/>
      <c r="C5825" s="48"/>
      <c r="D5825" s="48"/>
      <c r="E5825" s="48"/>
      <c r="F5825" s="48"/>
      <c r="G5825" s="49"/>
      <c r="H5825" s="48"/>
      <c r="I5825" s="52"/>
      <c r="J5825" s="52"/>
      <c r="K5825" s="48"/>
      <c r="L5825" s="48"/>
      <c r="M5825" s="48"/>
      <c r="N5825" s="48"/>
      <c r="O5825" s="49"/>
    </row>
    <row r="5826" spans="2:15" x14ac:dyDescent="0.25">
      <c r="B5826" s="93"/>
      <c r="C5826" s="48"/>
      <c r="D5826" s="48"/>
      <c r="E5826" s="48"/>
      <c r="F5826" s="48"/>
      <c r="G5826" s="49"/>
      <c r="H5826" s="48"/>
      <c r="I5826" s="52"/>
      <c r="J5826" s="52"/>
      <c r="K5826" s="48"/>
      <c r="L5826" s="48"/>
      <c r="M5826" s="48"/>
      <c r="N5826" s="48"/>
      <c r="O5826" s="49"/>
    </row>
    <row r="5827" spans="2:15" x14ac:dyDescent="0.25">
      <c r="B5827" s="93"/>
      <c r="C5827" s="48"/>
      <c r="D5827" s="48"/>
      <c r="E5827" s="48"/>
      <c r="F5827" s="48"/>
      <c r="G5827" s="49"/>
      <c r="H5827" s="48"/>
      <c r="I5827" s="52"/>
      <c r="J5827" s="52"/>
      <c r="K5827" s="48"/>
      <c r="L5827" s="48"/>
      <c r="M5827" s="48"/>
      <c r="N5827" s="48"/>
      <c r="O5827" s="49"/>
    </row>
    <row r="5828" spans="2:15" x14ac:dyDescent="0.25">
      <c r="B5828" s="93"/>
      <c r="C5828" s="48"/>
      <c r="D5828" s="48"/>
      <c r="E5828" s="48"/>
      <c r="F5828" s="48"/>
      <c r="G5828" s="49"/>
      <c r="H5828" s="48"/>
      <c r="I5828" s="52"/>
      <c r="J5828" s="52"/>
      <c r="K5828" s="48"/>
      <c r="L5828" s="48"/>
      <c r="M5828" s="48"/>
      <c r="N5828" s="48"/>
      <c r="O5828" s="49"/>
    </row>
    <row r="5829" spans="2:15" x14ac:dyDescent="0.25">
      <c r="B5829" s="93"/>
      <c r="C5829" s="48"/>
      <c r="D5829" s="48"/>
      <c r="E5829" s="48"/>
      <c r="F5829" s="48"/>
      <c r="G5829" s="49"/>
      <c r="H5829" s="48"/>
      <c r="I5829" s="52"/>
      <c r="J5829" s="52"/>
      <c r="K5829" s="48"/>
      <c r="L5829" s="48"/>
      <c r="M5829" s="48"/>
      <c r="N5829" s="48"/>
      <c r="O5829" s="49"/>
    </row>
    <row r="5830" spans="2:15" x14ac:dyDescent="0.25">
      <c r="B5830" s="93"/>
      <c r="C5830" s="48"/>
      <c r="D5830" s="48"/>
      <c r="E5830" s="48"/>
      <c r="F5830" s="48"/>
      <c r="G5830" s="49"/>
      <c r="H5830" s="48"/>
      <c r="I5830" s="52"/>
      <c r="J5830" s="52"/>
      <c r="K5830" s="48"/>
      <c r="L5830" s="48"/>
      <c r="M5830" s="48"/>
      <c r="N5830" s="48"/>
      <c r="O5830" s="49"/>
    </row>
    <row r="5831" spans="2:15" x14ac:dyDescent="0.25">
      <c r="B5831" s="93"/>
      <c r="C5831" s="48"/>
      <c r="D5831" s="48"/>
      <c r="E5831" s="48"/>
      <c r="F5831" s="48"/>
      <c r="G5831" s="49"/>
      <c r="H5831" s="48"/>
      <c r="I5831" s="52"/>
      <c r="J5831" s="52"/>
      <c r="K5831" s="48"/>
      <c r="L5831" s="48"/>
      <c r="M5831" s="48"/>
      <c r="N5831" s="48"/>
      <c r="O5831" s="49"/>
    </row>
    <row r="5832" spans="2:15" x14ac:dyDescent="0.25">
      <c r="B5832" s="93"/>
      <c r="C5832" s="48"/>
      <c r="D5832" s="48"/>
      <c r="E5832" s="48"/>
      <c r="F5832" s="48"/>
      <c r="G5832" s="49"/>
      <c r="H5832" s="48"/>
      <c r="I5832" s="52"/>
      <c r="J5832" s="52"/>
      <c r="K5832" s="48"/>
      <c r="L5832" s="48"/>
      <c r="M5832" s="48"/>
      <c r="N5832" s="48"/>
      <c r="O5832" s="49"/>
    </row>
    <row r="5833" spans="2:15" x14ac:dyDescent="0.25">
      <c r="B5833" s="93"/>
      <c r="C5833" s="48"/>
      <c r="D5833" s="48"/>
      <c r="E5833" s="48"/>
      <c r="F5833" s="48"/>
      <c r="G5833" s="49"/>
      <c r="H5833" s="48"/>
      <c r="I5833" s="52"/>
      <c r="J5833" s="52"/>
      <c r="K5833" s="48"/>
      <c r="L5833" s="48"/>
      <c r="M5833" s="48"/>
      <c r="N5833" s="48"/>
      <c r="O5833" s="49"/>
    </row>
    <row r="5834" spans="2:15" x14ac:dyDescent="0.25">
      <c r="B5834" s="93"/>
      <c r="C5834" s="48"/>
      <c r="D5834" s="48"/>
      <c r="E5834" s="48"/>
      <c r="F5834" s="48"/>
      <c r="G5834" s="49"/>
      <c r="H5834" s="48"/>
      <c r="I5834" s="52"/>
      <c r="J5834" s="52"/>
      <c r="K5834" s="48"/>
      <c r="L5834" s="48"/>
      <c r="M5834" s="48"/>
      <c r="N5834" s="48"/>
      <c r="O5834" s="49"/>
    </row>
    <row r="5835" spans="2:15" x14ac:dyDescent="0.25">
      <c r="B5835" s="93"/>
      <c r="C5835" s="48"/>
      <c r="D5835" s="48"/>
      <c r="E5835" s="48"/>
      <c r="F5835" s="48"/>
      <c r="G5835" s="49"/>
      <c r="H5835" s="48"/>
      <c r="I5835" s="52"/>
      <c r="J5835" s="52"/>
      <c r="K5835" s="48"/>
      <c r="L5835" s="48"/>
      <c r="M5835" s="48"/>
      <c r="N5835" s="48"/>
      <c r="O5835" s="49"/>
    </row>
    <row r="5836" spans="2:15" x14ac:dyDescent="0.25">
      <c r="B5836" s="93"/>
      <c r="C5836" s="48"/>
      <c r="D5836" s="48"/>
      <c r="E5836" s="48"/>
      <c r="F5836" s="48"/>
      <c r="G5836" s="49"/>
      <c r="H5836" s="48"/>
      <c r="I5836" s="52"/>
      <c r="J5836" s="52"/>
      <c r="K5836" s="48"/>
      <c r="L5836" s="48"/>
      <c r="M5836" s="48"/>
      <c r="N5836" s="48"/>
      <c r="O5836" s="49"/>
    </row>
    <row r="5837" spans="2:15" x14ac:dyDescent="0.25">
      <c r="B5837" s="93"/>
      <c r="C5837" s="48"/>
      <c r="D5837" s="48"/>
      <c r="E5837" s="48"/>
      <c r="F5837" s="48"/>
      <c r="G5837" s="49"/>
      <c r="H5837" s="48"/>
      <c r="I5837" s="52"/>
      <c r="J5837" s="52"/>
      <c r="K5837" s="48"/>
      <c r="L5837" s="48"/>
      <c r="M5837" s="48"/>
      <c r="N5837" s="48"/>
      <c r="O5837" s="49"/>
    </row>
    <row r="5838" spans="2:15" x14ac:dyDescent="0.25">
      <c r="B5838" s="93"/>
      <c r="C5838" s="48"/>
      <c r="D5838" s="48"/>
      <c r="E5838" s="48"/>
      <c r="F5838" s="48"/>
      <c r="G5838" s="49"/>
      <c r="H5838" s="48"/>
      <c r="I5838" s="52"/>
      <c r="J5838" s="52"/>
      <c r="K5838" s="48"/>
      <c r="L5838" s="48"/>
      <c r="M5838" s="48"/>
      <c r="N5838" s="48"/>
      <c r="O5838" s="49"/>
    </row>
    <row r="5839" spans="2:15" x14ac:dyDescent="0.25">
      <c r="B5839" s="93"/>
      <c r="C5839" s="48"/>
      <c r="D5839" s="48"/>
      <c r="E5839" s="48"/>
      <c r="F5839" s="48"/>
      <c r="G5839" s="49"/>
      <c r="H5839" s="48"/>
      <c r="I5839" s="52"/>
      <c r="J5839" s="52"/>
      <c r="K5839" s="48"/>
      <c r="L5839" s="48"/>
      <c r="M5839" s="48"/>
      <c r="N5839" s="48"/>
      <c r="O5839" s="49"/>
    </row>
    <row r="5840" spans="2:15" x14ac:dyDescent="0.25">
      <c r="B5840" s="93"/>
      <c r="C5840" s="48"/>
      <c r="D5840" s="48"/>
      <c r="E5840" s="48"/>
      <c r="F5840" s="48"/>
      <c r="G5840" s="49"/>
      <c r="H5840" s="48"/>
      <c r="I5840" s="52"/>
      <c r="J5840" s="52"/>
      <c r="K5840" s="48"/>
      <c r="L5840" s="48"/>
      <c r="M5840" s="48"/>
      <c r="N5840" s="48"/>
      <c r="O5840" s="49"/>
    </row>
    <row r="5841" spans="2:15" x14ac:dyDescent="0.25">
      <c r="B5841" s="93"/>
      <c r="C5841" s="48"/>
      <c r="D5841" s="48"/>
      <c r="E5841" s="48"/>
      <c r="F5841" s="48"/>
      <c r="G5841" s="49"/>
      <c r="H5841" s="48"/>
      <c r="I5841" s="52"/>
      <c r="J5841" s="52"/>
      <c r="K5841" s="48"/>
      <c r="L5841" s="48"/>
      <c r="M5841" s="48"/>
      <c r="N5841" s="48"/>
      <c r="O5841" s="49"/>
    </row>
    <row r="5842" spans="2:15" x14ac:dyDescent="0.25">
      <c r="B5842" s="93"/>
      <c r="C5842" s="48"/>
      <c r="D5842" s="48"/>
      <c r="E5842" s="48"/>
      <c r="F5842" s="48"/>
      <c r="G5842" s="49"/>
      <c r="H5842" s="48"/>
      <c r="I5842" s="52"/>
      <c r="J5842" s="52"/>
      <c r="K5842" s="48"/>
      <c r="L5842" s="48"/>
      <c r="M5842" s="48"/>
      <c r="N5842" s="48"/>
      <c r="O5842" s="49"/>
    </row>
    <row r="5843" spans="2:15" x14ac:dyDescent="0.25">
      <c r="B5843" s="93"/>
      <c r="C5843" s="48"/>
      <c r="D5843" s="48"/>
      <c r="E5843" s="48"/>
      <c r="F5843" s="48"/>
      <c r="G5843" s="49"/>
      <c r="H5843" s="48"/>
      <c r="I5843" s="52"/>
      <c r="J5843" s="52"/>
      <c r="K5843" s="48"/>
      <c r="L5843" s="48"/>
      <c r="M5843" s="48"/>
      <c r="N5843" s="48"/>
      <c r="O5843" s="49"/>
    </row>
    <row r="5844" spans="2:15" x14ac:dyDescent="0.25">
      <c r="B5844" s="93"/>
      <c r="C5844" s="48"/>
      <c r="D5844" s="48"/>
      <c r="E5844" s="48"/>
      <c r="F5844" s="48"/>
      <c r="G5844" s="49"/>
      <c r="H5844" s="48"/>
      <c r="I5844" s="52"/>
      <c r="J5844" s="52"/>
      <c r="K5844" s="48"/>
      <c r="L5844" s="48"/>
      <c r="M5844" s="48"/>
      <c r="N5844" s="48"/>
      <c r="O5844" s="49"/>
    </row>
    <row r="5845" spans="2:15" x14ac:dyDescent="0.25">
      <c r="B5845" s="93"/>
      <c r="C5845" s="48"/>
      <c r="D5845" s="48"/>
      <c r="E5845" s="48"/>
      <c r="F5845" s="48"/>
      <c r="G5845" s="49"/>
      <c r="H5845" s="48"/>
      <c r="I5845" s="52"/>
      <c r="J5845" s="52"/>
      <c r="K5845" s="48"/>
      <c r="L5845" s="48"/>
      <c r="M5845" s="48"/>
      <c r="N5845" s="48"/>
      <c r="O5845" s="49"/>
    </row>
    <row r="5846" spans="2:15" x14ac:dyDescent="0.25">
      <c r="B5846" s="93"/>
      <c r="C5846" s="48"/>
      <c r="D5846" s="48"/>
      <c r="E5846" s="48"/>
      <c r="F5846" s="48"/>
      <c r="G5846" s="49"/>
      <c r="H5846" s="48"/>
      <c r="I5846" s="52"/>
      <c r="J5846" s="52"/>
      <c r="K5846" s="48"/>
      <c r="L5846" s="48"/>
      <c r="M5846" s="48"/>
      <c r="N5846" s="48"/>
      <c r="O5846" s="49"/>
    </row>
    <row r="5847" spans="2:15" x14ac:dyDescent="0.25">
      <c r="B5847" s="93"/>
      <c r="C5847" s="48"/>
      <c r="D5847" s="48"/>
      <c r="E5847" s="48"/>
      <c r="F5847" s="48"/>
      <c r="G5847" s="49"/>
      <c r="H5847" s="48"/>
      <c r="I5847" s="52"/>
      <c r="J5847" s="52"/>
      <c r="K5847" s="48"/>
      <c r="L5847" s="48"/>
      <c r="M5847" s="48"/>
      <c r="N5847" s="48"/>
      <c r="O5847" s="49"/>
    </row>
    <row r="5848" spans="2:15" x14ac:dyDescent="0.25">
      <c r="B5848" s="93"/>
      <c r="C5848" s="48"/>
      <c r="D5848" s="48"/>
      <c r="E5848" s="48"/>
      <c r="F5848" s="48"/>
      <c r="G5848" s="49"/>
      <c r="H5848" s="48"/>
      <c r="I5848" s="52"/>
      <c r="J5848" s="52"/>
      <c r="K5848" s="48"/>
      <c r="L5848" s="48"/>
      <c r="M5848" s="48"/>
      <c r="N5848" s="48"/>
      <c r="O5848" s="49"/>
    </row>
    <row r="5849" spans="2:15" x14ac:dyDescent="0.25">
      <c r="B5849" s="93"/>
      <c r="C5849" s="48"/>
      <c r="D5849" s="48"/>
      <c r="E5849" s="48"/>
      <c r="F5849" s="48"/>
      <c r="G5849" s="49"/>
      <c r="H5849" s="48"/>
      <c r="I5849" s="52"/>
      <c r="J5849" s="52"/>
      <c r="K5849" s="48"/>
      <c r="L5849" s="48"/>
      <c r="M5849" s="48"/>
      <c r="N5849" s="48"/>
      <c r="O5849" s="49"/>
    </row>
    <row r="5850" spans="2:15" x14ac:dyDescent="0.25">
      <c r="B5850" s="93"/>
      <c r="C5850" s="48"/>
      <c r="D5850" s="48"/>
      <c r="E5850" s="48"/>
      <c r="F5850" s="48"/>
      <c r="G5850" s="49"/>
      <c r="H5850" s="48"/>
      <c r="I5850" s="52"/>
      <c r="J5850" s="52"/>
      <c r="K5850" s="48"/>
      <c r="L5850" s="48"/>
      <c r="M5850" s="48"/>
      <c r="N5850" s="48"/>
      <c r="O5850" s="49"/>
    </row>
    <row r="5851" spans="2:15" x14ac:dyDescent="0.25">
      <c r="B5851" s="93"/>
      <c r="C5851" s="48"/>
      <c r="D5851" s="48"/>
      <c r="E5851" s="48"/>
      <c r="F5851" s="48"/>
      <c r="G5851" s="49"/>
      <c r="H5851" s="48"/>
      <c r="I5851" s="52"/>
      <c r="J5851" s="52"/>
      <c r="K5851" s="48"/>
      <c r="L5851" s="48"/>
      <c r="M5851" s="48"/>
      <c r="N5851" s="48"/>
      <c r="O5851" s="49"/>
    </row>
    <row r="5852" spans="2:15" x14ac:dyDescent="0.25">
      <c r="B5852" s="93"/>
      <c r="C5852" s="48"/>
      <c r="D5852" s="48"/>
      <c r="E5852" s="48"/>
      <c r="F5852" s="48"/>
      <c r="G5852" s="49"/>
      <c r="H5852" s="48"/>
      <c r="I5852" s="52"/>
      <c r="J5852" s="52"/>
      <c r="K5852" s="48"/>
      <c r="L5852" s="48"/>
      <c r="M5852" s="48"/>
      <c r="N5852" s="48"/>
      <c r="O5852" s="49"/>
    </row>
    <row r="5853" spans="2:15" x14ac:dyDescent="0.25">
      <c r="B5853" s="93"/>
      <c r="C5853" s="48"/>
      <c r="D5853" s="48"/>
      <c r="E5853" s="48"/>
      <c r="F5853" s="48"/>
      <c r="G5853" s="49"/>
      <c r="H5853" s="48"/>
      <c r="I5853" s="52"/>
      <c r="J5853" s="52"/>
      <c r="K5853" s="48"/>
      <c r="L5853" s="48"/>
      <c r="M5853" s="48"/>
      <c r="N5853" s="48"/>
      <c r="O5853" s="49"/>
    </row>
    <row r="5854" spans="2:15" x14ac:dyDescent="0.25">
      <c r="B5854" s="93"/>
      <c r="C5854" s="48"/>
      <c r="D5854" s="48"/>
      <c r="E5854" s="48"/>
      <c r="F5854" s="48"/>
      <c r="G5854" s="49"/>
      <c r="H5854" s="48"/>
      <c r="I5854" s="52"/>
      <c r="J5854" s="52"/>
      <c r="K5854" s="48"/>
      <c r="L5854" s="48"/>
      <c r="M5854" s="48"/>
      <c r="N5854" s="48"/>
      <c r="O5854" s="49"/>
    </row>
    <row r="5855" spans="2:15" x14ac:dyDescent="0.25">
      <c r="B5855" s="93"/>
      <c r="C5855" s="48"/>
      <c r="D5855" s="48"/>
      <c r="E5855" s="48"/>
      <c r="F5855" s="48"/>
      <c r="G5855" s="49"/>
      <c r="H5855" s="48"/>
      <c r="I5855" s="52"/>
      <c r="J5855" s="52"/>
      <c r="K5855" s="48"/>
      <c r="L5855" s="48"/>
      <c r="M5855" s="48"/>
      <c r="N5855" s="48"/>
      <c r="O5855" s="49"/>
    </row>
    <row r="5856" spans="2:15" x14ac:dyDescent="0.25">
      <c r="B5856" s="93"/>
      <c r="C5856" s="48"/>
      <c r="D5856" s="48"/>
      <c r="E5856" s="48"/>
      <c r="F5856" s="48"/>
      <c r="G5856" s="49"/>
      <c r="H5856" s="48"/>
      <c r="I5856" s="52"/>
      <c r="J5856" s="52"/>
      <c r="K5856" s="48"/>
      <c r="L5856" s="48"/>
      <c r="M5856" s="48"/>
      <c r="N5856" s="48"/>
      <c r="O5856" s="49"/>
    </row>
    <row r="5857" spans="2:15" x14ac:dyDescent="0.25">
      <c r="B5857" s="93"/>
      <c r="C5857" s="48"/>
      <c r="D5857" s="48"/>
      <c r="E5857" s="48"/>
      <c r="F5857" s="48"/>
      <c r="G5857" s="49"/>
      <c r="H5857" s="48"/>
      <c r="I5857" s="52"/>
      <c r="J5857" s="52"/>
      <c r="K5857" s="48"/>
      <c r="L5857" s="48"/>
      <c r="M5857" s="48"/>
      <c r="N5857" s="48"/>
      <c r="O5857" s="49"/>
    </row>
    <row r="5858" spans="2:15" x14ac:dyDescent="0.25">
      <c r="B5858" s="93"/>
      <c r="C5858" s="48"/>
      <c r="D5858" s="48"/>
      <c r="E5858" s="48"/>
      <c r="F5858" s="48"/>
      <c r="G5858" s="49"/>
      <c r="H5858" s="48"/>
      <c r="I5858" s="52"/>
      <c r="J5858" s="52"/>
      <c r="K5858" s="48"/>
      <c r="L5858" s="48"/>
      <c r="M5858" s="48"/>
      <c r="N5858" s="48"/>
      <c r="O5858" s="49"/>
    </row>
    <row r="5859" spans="2:15" x14ac:dyDescent="0.25">
      <c r="B5859" s="93"/>
      <c r="C5859" s="48"/>
      <c r="D5859" s="48"/>
      <c r="E5859" s="48"/>
      <c r="F5859" s="48"/>
      <c r="G5859" s="49"/>
      <c r="H5859" s="48"/>
      <c r="I5859" s="52"/>
      <c r="J5859" s="52"/>
      <c r="K5859" s="48"/>
      <c r="L5859" s="48"/>
      <c r="M5859" s="48"/>
      <c r="N5859" s="48"/>
      <c r="O5859" s="49"/>
    </row>
    <row r="5860" spans="2:15" x14ac:dyDescent="0.25">
      <c r="B5860" s="93"/>
      <c r="C5860" s="48"/>
      <c r="D5860" s="48"/>
      <c r="E5860" s="48"/>
      <c r="F5860" s="48"/>
      <c r="G5860" s="49"/>
      <c r="H5860" s="48"/>
      <c r="I5860" s="52"/>
      <c r="J5860" s="52"/>
      <c r="K5860" s="48"/>
      <c r="L5860" s="48"/>
      <c r="M5860" s="48"/>
      <c r="N5860" s="48"/>
      <c r="O5860" s="49"/>
    </row>
    <row r="5861" spans="2:15" x14ac:dyDescent="0.25">
      <c r="B5861" s="93"/>
      <c r="C5861" s="48"/>
      <c r="D5861" s="48"/>
      <c r="E5861" s="48"/>
      <c r="F5861" s="48"/>
      <c r="G5861" s="49"/>
      <c r="H5861" s="48"/>
      <c r="I5861" s="52"/>
      <c r="J5861" s="52"/>
      <c r="K5861" s="48"/>
      <c r="L5861" s="48"/>
      <c r="M5861" s="48"/>
      <c r="N5861" s="48"/>
      <c r="O5861" s="49"/>
    </row>
    <row r="5862" spans="2:15" x14ac:dyDescent="0.25">
      <c r="B5862" s="93"/>
      <c r="C5862" s="48"/>
      <c r="D5862" s="48"/>
      <c r="E5862" s="48"/>
      <c r="F5862" s="48"/>
      <c r="G5862" s="49"/>
      <c r="H5862" s="48"/>
      <c r="I5862" s="52"/>
      <c r="J5862" s="52"/>
      <c r="K5862" s="48"/>
      <c r="L5862" s="48"/>
      <c r="M5862" s="48"/>
      <c r="N5862" s="48"/>
      <c r="O5862" s="49"/>
    </row>
    <row r="5863" spans="2:15" x14ac:dyDescent="0.25">
      <c r="B5863" s="93"/>
      <c r="C5863" s="48"/>
      <c r="D5863" s="48"/>
      <c r="E5863" s="48"/>
      <c r="F5863" s="48"/>
      <c r="G5863" s="49"/>
      <c r="H5863" s="48"/>
      <c r="I5863" s="52"/>
      <c r="J5863" s="52"/>
      <c r="K5863" s="48"/>
      <c r="L5863" s="48"/>
      <c r="M5863" s="48"/>
      <c r="N5863" s="48"/>
      <c r="O5863" s="49"/>
    </row>
    <row r="5864" spans="2:15" x14ac:dyDescent="0.25">
      <c r="B5864" s="93"/>
      <c r="C5864" s="48"/>
      <c r="D5864" s="48"/>
      <c r="E5864" s="48"/>
      <c r="F5864" s="48"/>
      <c r="G5864" s="49"/>
      <c r="H5864" s="48"/>
      <c r="I5864" s="52"/>
      <c r="J5864" s="52"/>
      <c r="K5864" s="48"/>
      <c r="L5864" s="48"/>
      <c r="M5864" s="48"/>
      <c r="N5864" s="48"/>
      <c r="O5864" s="49"/>
    </row>
    <row r="5865" spans="2:15" x14ac:dyDescent="0.25">
      <c r="B5865" s="93"/>
      <c r="C5865" s="48"/>
      <c r="D5865" s="48"/>
      <c r="E5865" s="48"/>
      <c r="F5865" s="48"/>
      <c r="G5865" s="49"/>
      <c r="H5865" s="48"/>
      <c r="I5865" s="52"/>
      <c r="J5865" s="52"/>
      <c r="K5865" s="48"/>
      <c r="L5865" s="48"/>
      <c r="M5865" s="48"/>
      <c r="N5865" s="48"/>
      <c r="O5865" s="49"/>
    </row>
    <row r="5866" spans="2:15" x14ac:dyDescent="0.25">
      <c r="B5866" s="93"/>
      <c r="C5866" s="48"/>
      <c r="D5866" s="48"/>
      <c r="E5866" s="48"/>
      <c r="F5866" s="48"/>
      <c r="G5866" s="49"/>
      <c r="H5866" s="48"/>
      <c r="I5866" s="52"/>
      <c r="J5866" s="52"/>
      <c r="K5866" s="48"/>
      <c r="L5866" s="48"/>
      <c r="M5866" s="48"/>
      <c r="N5866" s="48"/>
      <c r="O5866" s="49"/>
    </row>
    <row r="5867" spans="2:15" x14ac:dyDescent="0.25">
      <c r="B5867" s="93"/>
      <c r="C5867" s="48"/>
      <c r="D5867" s="48"/>
      <c r="E5867" s="48"/>
      <c r="F5867" s="48"/>
      <c r="G5867" s="49"/>
      <c r="H5867" s="48"/>
      <c r="I5867" s="52"/>
      <c r="J5867" s="52"/>
      <c r="K5867" s="48"/>
      <c r="L5867" s="48"/>
      <c r="M5867" s="48"/>
      <c r="N5867" s="48"/>
      <c r="O5867" s="49"/>
    </row>
    <row r="5868" spans="2:15" x14ac:dyDescent="0.25">
      <c r="B5868" s="93"/>
      <c r="C5868" s="48"/>
      <c r="D5868" s="48"/>
      <c r="E5868" s="48"/>
      <c r="F5868" s="48"/>
      <c r="G5868" s="49"/>
      <c r="H5868" s="48"/>
      <c r="I5868" s="52"/>
      <c r="J5868" s="52"/>
      <c r="K5868" s="48"/>
      <c r="L5868" s="48"/>
      <c r="M5868" s="48"/>
      <c r="N5868" s="48"/>
      <c r="O5868" s="49"/>
    </row>
    <row r="5869" spans="2:15" x14ac:dyDescent="0.25">
      <c r="B5869" s="93"/>
      <c r="C5869" s="48"/>
      <c r="D5869" s="48"/>
      <c r="E5869" s="48"/>
      <c r="F5869" s="48"/>
      <c r="G5869" s="49"/>
      <c r="H5869" s="48"/>
      <c r="I5869" s="52"/>
      <c r="J5869" s="52"/>
      <c r="K5869" s="48"/>
      <c r="L5869" s="48"/>
      <c r="M5869" s="48"/>
      <c r="N5869" s="48"/>
      <c r="O5869" s="49"/>
    </row>
    <row r="5870" spans="2:15" x14ac:dyDescent="0.25">
      <c r="B5870" s="93"/>
      <c r="C5870" s="48"/>
      <c r="D5870" s="48"/>
      <c r="E5870" s="48"/>
      <c r="F5870" s="48"/>
      <c r="G5870" s="49"/>
      <c r="H5870" s="48"/>
      <c r="I5870" s="52"/>
      <c r="J5870" s="52"/>
      <c r="K5870" s="48"/>
      <c r="L5870" s="48"/>
      <c r="M5870" s="48"/>
      <c r="N5870" s="48"/>
      <c r="O5870" s="49"/>
    </row>
    <row r="5871" spans="2:15" x14ac:dyDescent="0.25">
      <c r="B5871" s="93"/>
      <c r="C5871" s="48"/>
      <c r="D5871" s="48"/>
      <c r="E5871" s="48"/>
      <c r="F5871" s="48"/>
      <c r="G5871" s="49"/>
      <c r="H5871" s="48"/>
      <c r="I5871" s="52"/>
      <c r="J5871" s="52"/>
      <c r="K5871" s="48"/>
      <c r="L5871" s="48"/>
      <c r="M5871" s="48"/>
      <c r="N5871" s="48"/>
      <c r="O5871" s="49"/>
    </row>
    <row r="5872" spans="2:15" x14ac:dyDescent="0.25">
      <c r="B5872" s="93"/>
      <c r="C5872" s="48"/>
      <c r="D5872" s="48"/>
      <c r="E5872" s="48"/>
      <c r="F5872" s="48"/>
      <c r="G5872" s="49"/>
      <c r="H5872" s="48"/>
      <c r="I5872" s="52"/>
      <c r="J5872" s="52"/>
      <c r="K5872" s="48"/>
      <c r="L5872" s="48"/>
      <c r="M5872" s="48"/>
      <c r="N5872" s="48"/>
      <c r="O5872" s="49"/>
    </row>
    <row r="5873" spans="2:15" x14ac:dyDescent="0.25">
      <c r="B5873" s="93"/>
      <c r="C5873" s="48"/>
      <c r="D5873" s="48"/>
      <c r="E5873" s="48"/>
      <c r="F5873" s="48"/>
      <c r="G5873" s="49"/>
      <c r="H5873" s="48"/>
      <c r="I5873" s="52"/>
      <c r="J5873" s="52"/>
      <c r="K5873" s="48"/>
      <c r="L5873" s="48"/>
      <c r="M5873" s="48"/>
      <c r="N5873" s="48"/>
      <c r="O5873" s="49"/>
    </row>
    <row r="5874" spans="2:15" x14ac:dyDescent="0.25">
      <c r="B5874" s="93"/>
      <c r="C5874" s="48"/>
      <c r="D5874" s="48"/>
      <c r="E5874" s="48"/>
      <c r="F5874" s="48"/>
      <c r="G5874" s="49"/>
      <c r="H5874" s="48"/>
      <c r="I5874" s="52"/>
      <c r="J5874" s="52"/>
      <c r="K5874" s="48"/>
      <c r="L5874" s="48"/>
      <c r="M5874" s="48"/>
      <c r="N5874" s="48"/>
      <c r="O5874" s="49"/>
    </row>
    <row r="5875" spans="2:15" x14ac:dyDescent="0.25">
      <c r="B5875" s="93"/>
      <c r="C5875" s="48"/>
      <c r="D5875" s="48"/>
      <c r="E5875" s="48"/>
      <c r="F5875" s="48"/>
      <c r="G5875" s="49"/>
      <c r="H5875" s="48"/>
      <c r="I5875" s="52"/>
      <c r="J5875" s="52"/>
      <c r="K5875" s="48"/>
      <c r="L5875" s="48"/>
      <c r="M5875" s="48"/>
      <c r="N5875" s="48"/>
      <c r="O5875" s="49"/>
    </row>
    <row r="5876" spans="2:15" x14ac:dyDescent="0.25">
      <c r="B5876" s="93"/>
      <c r="C5876" s="48"/>
      <c r="D5876" s="48"/>
      <c r="E5876" s="48"/>
      <c r="F5876" s="48"/>
      <c r="G5876" s="49"/>
      <c r="H5876" s="48"/>
      <c r="I5876" s="52"/>
      <c r="J5876" s="52"/>
      <c r="K5876" s="48"/>
      <c r="L5876" s="48"/>
      <c r="M5876" s="48"/>
      <c r="N5876" s="48"/>
      <c r="O5876" s="49"/>
    </row>
    <row r="5877" spans="2:15" x14ac:dyDescent="0.25">
      <c r="B5877" s="93"/>
      <c r="C5877" s="48"/>
      <c r="D5877" s="48"/>
      <c r="E5877" s="48"/>
      <c r="F5877" s="48"/>
      <c r="G5877" s="49"/>
      <c r="H5877" s="48"/>
      <c r="I5877" s="52"/>
      <c r="J5877" s="52"/>
      <c r="K5877" s="48"/>
      <c r="L5877" s="48"/>
      <c r="M5877" s="48"/>
      <c r="N5877" s="48"/>
      <c r="O5877" s="49"/>
    </row>
    <row r="5878" spans="2:15" x14ac:dyDescent="0.25">
      <c r="B5878" s="93"/>
      <c r="C5878" s="48"/>
      <c r="D5878" s="48"/>
      <c r="E5878" s="48"/>
      <c r="F5878" s="48"/>
      <c r="G5878" s="49"/>
      <c r="H5878" s="48"/>
      <c r="I5878" s="52"/>
      <c r="J5878" s="52"/>
      <c r="K5878" s="48"/>
      <c r="L5878" s="48"/>
      <c r="M5878" s="48"/>
      <c r="N5878" s="48"/>
      <c r="O5878" s="49"/>
    </row>
    <row r="5879" spans="2:15" x14ac:dyDescent="0.25">
      <c r="B5879" s="93"/>
      <c r="C5879" s="48"/>
      <c r="D5879" s="48"/>
      <c r="E5879" s="48"/>
      <c r="F5879" s="48"/>
      <c r="G5879" s="49"/>
      <c r="H5879" s="48"/>
      <c r="I5879" s="52"/>
      <c r="J5879" s="52"/>
      <c r="K5879" s="48"/>
      <c r="L5879" s="48"/>
      <c r="M5879" s="48"/>
      <c r="N5879" s="48"/>
      <c r="O5879" s="49"/>
    </row>
    <row r="5880" spans="2:15" x14ac:dyDescent="0.25">
      <c r="B5880" s="93"/>
      <c r="C5880" s="48"/>
      <c r="D5880" s="48"/>
      <c r="E5880" s="48"/>
      <c r="F5880" s="48"/>
      <c r="G5880" s="49"/>
      <c r="H5880" s="48"/>
      <c r="I5880" s="52"/>
      <c r="J5880" s="52"/>
      <c r="K5880" s="48"/>
      <c r="L5880" s="48"/>
      <c r="M5880" s="48"/>
      <c r="N5880" s="48"/>
      <c r="O5880" s="49"/>
    </row>
    <row r="5881" spans="2:15" x14ac:dyDescent="0.25">
      <c r="B5881" s="93"/>
      <c r="C5881" s="48"/>
      <c r="D5881" s="48"/>
      <c r="E5881" s="48"/>
      <c r="F5881" s="48"/>
      <c r="G5881" s="49"/>
      <c r="H5881" s="48"/>
      <c r="I5881" s="52"/>
      <c r="J5881" s="52"/>
      <c r="K5881" s="48"/>
      <c r="L5881" s="48"/>
      <c r="M5881" s="48"/>
      <c r="N5881" s="48"/>
      <c r="O5881" s="49"/>
    </row>
    <row r="5882" spans="2:15" x14ac:dyDescent="0.25">
      <c r="B5882" s="93"/>
      <c r="C5882" s="48"/>
      <c r="D5882" s="48"/>
      <c r="E5882" s="48"/>
      <c r="F5882" s="48"/>
      <c r="G5882" s="49"/>
      <c r="H5882" s="48"/>
      <c r="I5882" s="52"/>
      <c r="J5882" s="52"/>
      <c r="K5882" s="48"/>
      <c r="L5882" s="48"/>
      <c r="M5882" s="48"/>
      <c r="N5882" s="48"/>
      <c r="O5882" s="49"/>
    </row>
    <row r="5883" spans="2:15" x14ac:dyDescent="0.25">
      <c r="B5883" s="93"/>
      <c r="C5883" s="48"/>
      <c r="D5883" s="48"/>
      <c r="E5883" s="48"/>
      <c r="F5883" s="48"/>
      <c r="G5883" s="49"/>
      <c r="H5883" s="48"/>
      <c r="I5883" s="52"/>
      <c r="J5883" s="52"/>
      <c r="K5883" s="48"/>
      <c r="L5883" s="48"/>
      <c r="M5883" s="48"/>
      <c r="N5883" s="48"/>
      <c r="O5883" s="49"/>
    </row>
    <row r="5884" spans="2:15" x14ac:dyDescent="0.25">
      <c r="B5884" s="93"/>
      <c r="C5884" s="48"/>
      <c r="D5884" s="48"/>
      <c r="E5884" s="48"/>
      <c r="F5884" s="48"/>
      <c r="G5884" s="49"/>
      <c r="H5884" s="48"/>
      <c r="I5884" s="52"/>
      <c r="J5884" s="52"/>
      <c r="K5884" s="48"/>
      <c r="L5884" s="48"/>
      <c r="M5884" s="48"/>
      <c r="N5884" s="48"/>
      <c r="O5884" s="49"/>
    </row>
    <row r="5885" spans="2:15" x14ac:dyDescent="0.25">
      <c r="B5885" s="93"/>
      <c r="C5885" s="48"/>
      <c r="D5885" s="48"/>
      <c r="E5885" s="48"/>
      <c r="F5885" s="48"/>
      <c r="G5885" s="49"/>
      <c r="H5885" s="48"/>
      <c r="I5885" s="52"/>
      <c r="J5885" s="52"/>
      <c r="K5885" s="48"/>
      <c r="L5885" s="48"/>
      <c r="M5885" s="48"/>
      <c r="N5885" s="48"/>
      <c r="O5885" s="49"/>
    </row>
    <row r="5886" spans="2:15" x14ac:dyDescent="0.25">
      <c r="B5886" s="93"/>
      <c r="C5886" s="48"/>
      <c r="D5886" s="48"/>
      <c r="E5886" s="48"/>
      <c r="F5886" s="48"/>
      <c r="G5886" s="49"/>
      <c r="H5886" s="48"/>
      <c r="I5886" s="52"/>
      <c r="J5886" s="52"/>
      <c r="K5886" s="48"/>
      <c r="L5886" s="48"/>
      <c r="M5886" s="48"/>
      <c r="N5886" s="48"/>
      <c r="O5886" s="49"/>
    </row>
    <row r="5887" spans="2:15" x14ac:dyDescent="0.25">
      <c r="B5887" s="93"/>
      <c r="C5887" s="48"/>
      <c r="D5887" s="48"/>
      <c r="E5887" s="48"/>
      <c r="F5887" s="48"/>
      <c r="G5887" s="49"/>
      <c r="H5887" s="48"/>
      <c r="I5887" s="52"/>
      <c r="J5887" s="52"/>
      <c r="K5887" s="48"/>
      <c r="L5887" s="48"/>
      <c r="M5887" s="48"/>
      <c r="N5887" s="48"/>
      <c r="O5887" s="49"/>
    </row>
    <row r="5888" spans="2:15" x14ac:dyDescent="0.25">
      <c r="B5888" s="93"/>
      <c r="C5888" s="48"/>
      <c r="D5888" s="48"/>
      <c r="E5888" s="48"/>
      <c r="F5888" s="48"/>
      <c r="G5888" s="49"/>
      <c r="H5888" s="48"/>
      <c r="I5888" s="52"/>
      <c r="J5888" s="52"/>
      <c r="K5888" s="48"/>
      <c r="L5888" s="48"/>
      <c r="M5888" s="48"/>
      <c r="N5888" s="48"/>
      <c r="O5888" s="49"/>
    </row>
    <row r="5889" spans="2:15" x14ac:dyDescent="0.25">
      <c r="B5889" s="93"/>
      <c r="C5889" s="48"/>
      <c r="D5889" s="48"/>
      <c r="E5889" s="48"/>
      <c r="F5889" s="48"/>
      <c r="G5889" s="49"/>
      <c r="H5889" s="48"/>
      <c r="I5889" s="52"/>
      <c r="J5889" s="52"/>
      <c r="K5889" s="48"/>
      <c r="L5889" s="48"/>
      <c r="M5889" s="48"/>
      <c r="N5889" s="48"/>
      <c r="O5889" s="49"/>
    </row>
    <row r="5890" spans="2:15" x14ac:dyDescent="0.25">
      <c r="B5890" s="93"/>
      <c r="C5890" s="48"/>
      <c r="D5890" s="48"/>
      <c r="E5890" s="48"/>
      <c r="F5890" s="48"/>
      <c r="G5890" s="49"/>
      <c r="H5890" s="48"/>
      <c r="I5890" s="52"/>
      <c r="J5890" s="52"/>
      <c r="K5890" s="48"/>
      <c r="L5890" s="48"/>
      <c r="M5890" s="48"/>
      <c r="N5890" s="48"/>
      <c r="O5890" s="49"/>
    </row>
    <row r="5891" spans="2:15" x14ac:dyDescent="0.25">
      <c r="B5891" s="93"/>
      <c r="C5891" s="48"/>
      <c r="D5891" s="48"/>
      <c r="E5891" s="48"/>
      <c r="F5891" s="48"/>
      <c r="G5891" s="49"/>
      <c r="H5891" s="48"/>
      <c r="I5891" s="52"/>
      <c r="J5891" s="52"/>
      <c r="K5891" s="48"/>
      <c r="L5891" s="48"/>
      <c r="M5891" s="48"/>
      <c r="N5891" s="48"/>
      <c r="O5891" s="49"/>
    </row>
    <row r="5892" spans="2:15" x14ac:dyDescent="0.25">
      <c r="B5892" s="93"/>
      <c r="C5892" s="48"/>
      <c r="D5892" s="48"/>
      <c r="E5892" s="48"/>
      <c r="F5892" s="48"/>
      <c r="G5892" s="49"/>
      <c r="H5892" s="48"/>
      <c r="I5892" s="52"/>
      <c r="J5892" s="52"/>
      <c r="K5892" s="48"/>
      <c r="L5892" s="48"/>
      <c r="M5892" s="48"/>
      <c r="N5892" s="48"/>
      <c r="O5892" s="49"/>
    </row>
    <row r="5893" spans="2:15" x14ac:dyDescent="0.25">
      <c r="B5893" s="93"/>
      <c r="C5893" s="48"/>
      <c r="D5893" s="48"/>
      <c r="E5893" s="48"/>
      <c r="F5893" s="48"/>
      <c r="G5893" s="49"/>
      <c r="H5893" s="48"/>
      <c r="I5893" s="52"/>
      <c r="J5893" s="52"/>
      <c r="K5893" s="48"/>
      <c r="L5893" s="48"/>
      <c r="M5893" s="48"/>
      <c r="N5893" s="48"/>
      <c r="O5893" s="49"/>
    </row>
    <row r="5894" spans="2:15" x14ac:dyDescent="0.25">
      <c r="B5894" s="93"/>
      <c r="C5894" s="48"/>
      <c r="D5894" s="48"/>
      <c r="E5894" s="48"/>
      <c r="F5894" s="48"/>
      <c r="G5894" s="49"/>
      <c r="H5894" s="48"/>
      <c r="I5894" s="52"/>
      <c r="J5894" s="52"/>
      <c r="K5894" s="48"/>
      <c r="L5894" s="48"/>
      <c r="M5894" s="48"/>
      <c r="N5894" s="48"/>
      <c r="O5894" s="49"/>
    </row>
    <row r="5895" spans="2:15" x14ac:dyDescent="0.25">
      <c r="B5895" s="93"/>
      <c r="C5895" s="48"/>
      <c r="D5895" s="48"/>
      <c r="E5895" s="48"/>
      <c r="F5895" s="48"/>
      <c r="G5895" s="49"/>
      <c r="H5895" s="48"/>
      <c r="I5895" s="52"/>
      <c r="J5895" s="52"/>
      <c r="K5895" s="48"/>
      <c r="L5895" s="48"/>
      <c r="M5895" s="48"/>
      <c r="N5895" s="48"/>
      <c r="O5895" s="49"/>
    </row>
    <row r="5896" spans="2:15" x14ac:dyDescent="0.25">
      <c r="B5896" s="93"/>
      <c r="C5896" s="48"/>
      <c r="D5896" s="48"/>
      <c r="E5896" s="48"/>
      <c r="F5896" s="48"/>
      <c r="G5896" s="49"/>
      <c r="H5896" s="48"/>
      <c r="I5896" s="52"/>
      <c r="J5896" s="52"/>
      <c r="K5896" s="48"/>
      <c r="L5896" s="48"/>
      <c r="M5896" s="48"/>
      <c r="N5896" s="48"/>
      <c r="O5896" s="49"/>
    </row>
    <row r="5897" spans="2:15" x14ac:dyDescent="0.25">
      <c r="B5897" s="93"/>
      <c r="C5897" s="48"/>
      <c r="D5897" s="48"/>
      <c r="E5897" s="48"/>
      <c r="F5897" s="48"/>
      <c r="G5897" s="49"/>
      <c r="H5897" s="48"/>
      <c r="I5897" s="52"/>
      <c r="J5897" s="52"/>
      <c r="K5897" s="48"/>
      <c r="L5897" s="48"/>
      <c r="M5897" s="48"/>
      <c r="N5897" s="48"/>
      <c r="O5897" s="49"/>
    </row>
    <row r="5898" spans="2:15" x14ac:dyDescent="0.25">
      <c r="B5898" s="93"/>
      <c r="C5898" s="48"/>
      <c r="D5898" s="48"/>
      <c r="E5898" s="48"/>
      <c r="F5898" s="48"/>
      <c r="G5898" s="49"/>
      <c r="H5898" s="48"/>
      <c r="I5898" s="52"/>
      <c r="J5898" s="52"/>
      <c r="K5898" s="48"/>
      <c r="L5898" s="48"/>
      <c r="M5898" s="48"/>
      <c r="N5898" s="48"/>
      <c r="O5898" s="49"/>
    </row>
    <row r="5899" spans="2:15" x14ac:dyDescent="0.25">
      <c r="B5899" s="93"/>
      <c r="C5899" s="48"/>
      <c r="D5899" s="48"/>
      <c r="E5899" s="48"/>
      <c r="F5899" s="48"/>
      <c r="G5899" s="49"/>
      <c r="H5899" s="48"/>
      <c r="I5899" s="52"/>
      <c r="J5899" s="52"/>
      <c r="K5899" s="48"/>
      <c r="L5899" s="48"/>
      <c r="M5899" s="48"/>
      <c r="N5899" s="48"/>
      <c r="O5899" s="49"/>
    </row>
    <row r="5900" spans="2:15" x14ac:dyDescent="0.25">
      <c r="B5900" s="93"/>
      <c r="C5900" s="48"/>
      <c r="D5900" s="48"/>
      <c r="E5900" s="48"/>
      <c r="F5900" s="48"/>
      <c r="G5900" s="49"/>
      <c r="H5900" s="48"/>
      <c r="I5900" s="52"/>
      <c r="J5900" s="52"/>
      <c r="K5900" s="48"/>
      <c r="L5900" s="48"/>
      <c r="M5900" s="48"/>
      <c r="N5900" s="48"/>
      <c r="O5900" s="49"/>
    </row>
    <row r="5901" spans="2:15" x14ac:dyDescent="0.25">
      <c r="B5901" s="93"/>
      <c r="C5901" s="48"/>
      <c r="D5901" s="48"/>
      <c r="E5901" s="48"/>
      <c r="F5901" s="48"/>
      <c r="G5901" s="49"/>
      <c r="H5901" s="48"/>
      <c r="I5901" s="52"/>
      <c r="J5901" s="52"/>
      <c r="K5901" s="48"/>
      <c r="L5901" s="48"/>
      <c r="M5901" s="48"/>
      <c r="N5901" s="48"/>
      <c r="O5901" s="49"/>
    </row>
    <row r="5902" spans="2:15" x14ac:dyDescent="0.25">
      <c r="B5902" s="93"/>
      <c r="C5902" s="48"/>
      <c r="D5902" s="48"/>
      <c r="E5902" s="48"/>
      <c r="F5902" s="48"/>
      <c r="G5902" s="49"/>
      <c r="H5902" s="48"/>
      <c r="I5902" s="52"/>
      <c r="J5902" s="52"/>
      <c r="K5902" s="48"/>
      <c r="L5902" s="48"/>
      <c r="M5902" s="48"/>
      <c r="N5902" s="48"/>
      <c r="O5902" s="49"/>
    </row>
    <row r="5903" spans="2:15" x14ac:dyDescent="0.25">
      <c r="B5903" s="93"/>
      <c r="C5903" s="48"/>
      <c r="D5903" s="48"/>
      <c r="E5903" s="48"/>
      <c r="F5903" s="48"/>
      <c r="G5903" s="49"/>
      <c r="H5903" s="48"/>
      <c r="I5903" s="52"/>
      <c r="J5903" s="52"/>
      <c r="K5903" s="48"/>
      <c r="L5903" s="48"/>
      <c r="M5903" s="48"/>
      <c r="N5903" s="48"/>
      <c r="O5903" s="49"/>
    </row>
    <row r="5904" spans="2:15" x14ac:dyDescent="0.25">
      <c r="B5904" s="93"/>
      <c r="C5904" s="48"/>
      <c r="D5904" s="48"/>
      <c r="E5904" s="48"/>
      <c r="F5904" s="48"/>
      <c r="G5904" s="49"/>
      <c r="H5904" s="48"/>
      <c r="I5904" s="52"/>
      <c r="J5904" s="52"/>
      <c r="K5904" s="48"/>
      <c r="L5904" s="48"/>
      <c r="M5904" s="48"/>
      <c r="N5904" s="48"/>
      <c r="O5904" s="49"/>
    </row>
    <row r="5905" spans="2:15" x14ac:dyDescent="0.25">
      <c r="B5905" s="93"/>
      <c r="C5905" s="48"/>
      <c r="D5905" s="48"/>
      <c r="E5905" s="48"/>
      <c r="F5905" s="48"/>
      <c r="G5905" s="49"/>
      <c r="H5905" s="48"/>
      <c r="I5905" s="52"/>
      <c r="J5905" s="52"/>
      <c r="K5905" s="48"/>
      <c r="L5905" s="48"/>
      <c r="M5905" s="48"/>
      <c r="N5905" s="48"/>
      <c r="O5905" s="49"/>
    </row>
    <row r="5906" spans="2:15" x14ac:dyDescent="0.25">
      <c r="B5906" s="93"/>
      <c r="C5906" s="48"/>
      <c r="D5906" s="48"/>
      <c r="E5906" s="48"/>
      <c r="F5906" s="48"/>
      <c r="G5906" s="49"/>
      <c r="H5906" s="48"/>
      <c r="I5906" s="52"/>
      <c r="J5906" s="52"/>
      <c r="K5906" s="48"/>
      <c r="L5906" s="48"/>
      <c r="M5906" s="48"/>
      <c r="N5906" s="48"/>
      <c r="O5906" s="49"/>
    </row>
    <row r="5907" spans="2:15" x14ac:dyDescent="0.25">
      <c r="B5907" s="93"/>
      <c r="C5907" s="48"/>
      <c r="D5907" s="48"/>
      <c r="E5907" s="48"/>
      <c r="F5907" s="48"/>
      <c r="G5907" s="49"/>
      <c r="H5907" s="48"/>
      <c r="I5907" s="52"/>
      <c r="J5907" s="52"/>
      <c r="K5907" s="48"/>
      <c r="L5907" s="48"/>
      <c r="M5907" s="48"/>
      <c r="N5907" s="48"/>
      <c r="O5907" s="49"/>
    </row>
    <row r="5908" spans="2:15" x14ac:dyDescent="0.25">
      <c r="B5908" s="93"/>
      <c r="C5908" s="48"/>
      <c r="D5908" s="48"/>
      <c r="E5908" s="48"/>
      <c r="F5908" s="48"/>
      <c r="G5908" s="49"/>
      <c r="H5908" s="48"/>
      <c r="I5908" s="52"/>
      <c r="J5908" s="52"/>
      <c r="K5908" s="48"/>
      <c r="L5908" s="48"/>
      <c r="M5908" s="48"/>
      <c r="N5908" s="48"/>
      <c r="O5908" s="49"/>
    </row>
    <row r="5909" spans="2:15" x14ac:dyDescent="0.25">
      <c r="B5909" s="93"/>
      <c r="C5909" s="48"/>
      <c r="D5909" s="48"/>
      <c r="E5909" s="48"/>
      <c r="F5909" s="48"/>
      <c r="G5909" s="49"/>
      <c r="H5909" s="48"/>
      <c r="I5909" s="52"/>
      <c r="J5909" s="52"/>
      <c r="K5909" s="48"/>
      <c r="L5909" s="48"/>
      <c r="M5909" s="48"/>
      <c r="N5909" s="48"/>
      <c r="O5909" s="49"/>
    </row>
    <row r="5910" spans="2:15" x14ac:dyDescent="0.25">
      <c r="B5910" s="93"/>
      <c r="C5910" s="48"/>
      <c r="D5910" s="48"/>
      <c r="E5910" s="48"/>
      <c r="F5910" s="48"/>
      <c r="G5910" s="49"/>
      <c r="H5910" s="48"/>
      <c r="I5910" s="52"/>
      <c r="J5910" s="52"/>
      <c r="K5910" s="48"/>
      <c r="L5910" s="48"/>
      <c r="M5910" s="48"/>
      <c r="N5910" s="48"/>
      <c r="O5910" s="49"/>
    </row>
    <row r="5911" spans="2:15" x14ac:dyDescent="0.25">
      <c r="B5911" s="93"/>
      <c r="C5911" s="48"/>
      <c r="D5911" s="48"/>
      <c r="E5911" s="48"/>
      <c r="F5911" s="48"/>
      <c r="G5911" s="49"/>
      <c r="H5911" s="48"/>
      <c r="I5911" s="52"/>
      <c r="J5911" s="52"/>
      <c r="K5911" s="48"/>
      <c r="L5911" s="48"/>
      <c r="M5911" s="48"/>
      <c r="N5911" s="48"/>
      <c r="O5911" s="49"/>
    </row>
    <row r="5912" spans="2:15" x14ac:dyDescent="0.25">
      <c r="B5912" s="93"/>
      <c r="C5912" s="48"/>
      <c r="D5912" s="48"/>
      <c r="E5912" s="48"/>
      <c r="F5912" s="48"/>
      <c r="G5912" s="49"/>
      <c r="H5912" s="48"/>
      <c r="I5912" s="52"/>
      <c r="J5912" s="52"/>
      <c r="K5912" s="48"/>
      <c r="L5912" s="48"/>
      <c r="M5912" s="48"/>
      <c r="N5912" s="48"/>
      <c r="O5912" s="49"/>
    </row>
    <row r="5913" spans="2:15" x14ac:dyDescent="0.25">
      <c r="B5913" s="93"/>
      <c r="C5913" s="48"/>
      <c r="D5913" s="48"/>
      <c r="E5913" s="48"/>
      <c r="F5913" s="48"/>
      <c r="G5913" s="49"/>
      <c r="H5913" s="48"/>
      <c r="I5913" s="52"/>
      <c r="J5913" s="52"/>
      <c r="K5913" s="48"/>
      <c r="L5913" s="48"/>
      <c r="M5913" s="48"/>
      <c r="N5913" s="48"/>
      <c r="O5913" s="49"/>
    </row>
    <row r="5914" spans="2:15" x14ac:dyDescent="0.25">
      <c r="B5914" s="93"/>
      <c r="C5914" s="48"/>
      <c r="D5914" s="48"/>
      <c r="E5914" s="48"/>
      <c r="F5914" s="48"/>
      <c r="G5914" s="49"/>
      <c r="H5914" s="48"/>
      <c r="I5914" s="52"/>
      <c r="J5914" s="52"/>
      <c r="K5914" s="48"/>
      <c r="L5914" s="48"/>
      <c r="M5914" s="48"/>
      <c r="N5914" s="48"/>
      <c r="O5914" s="49"/>
    </row>
    <row r="5915" spans="2:15" x14ac:dyDescent="0.25">
      <c r="B5915" s="93"/>
      <c r="C5915" s="48"/>
      <c r="D5915" s="48"/>
      <c r="E5915" s="48"/>
      <c r="F5915" s="48"/>
      <c r="G5915" s="49"/>
      <c r="H5915" s="48"/>
      <c r="I5915" s="52"/>
      <c r="J5915" s="52"/>
      <c r="K5915" s="48"/>
      <c r="L5915" s="48"/>
      <c r="M5915" s="48"/>
      <c r="N5915" s="48"/>
      <c r="O5915" s="49"/>
    </row>
    <row r="5916" spans="2:15" x14ac:dyDescent="0.25">
      <c r="B5916" s="93"/>
      <c r="C5916" s="48"/>
      <c r="D5916" s="48"/>
      <c r="E5916" s="48"/>
      <c r="F5916" s="48"/>
      <c r="G5916" s="49"/>
      <c r="H5916" s="48"/>
      <c r="I5916" s="52"/>
      <c r="J5916" s="52"/>
      <c r="K5916" s="48"/>
      <c r="L5916" s="48"/>
      <c r="M5916" s="48"/>
      <c r="N5916" s="48"/>
      <c r="O5916" s="49"/>
    </row>
    <row r="5917" spans="2:15" x14ac:dyDescent="0.25">
      <c r="B5917" s="93"/>
      <c r="C5917" s="48"/>
      <c r="D5917" s="48"/>
      <c r="E5917" s="48"/>
      <c r="F5917" s="48"/>
      <c r="G5917" s="49"/>
      <c r="H5917" s="48"/>
      <c r="I5917" s="52"/>
      <c r="J5917" s="52"/>
      <c r="K5917" s="48"/>
      <c r="L5917" s="48"/>
      <c r="M5917" s="48"/>
      <c r="N5917" s="48"/>
      <c r="O5917" s="49"/>
    </row>
    <row r="5918" spans="2:15" x14ac:dyDescent="0.25">
      <c r="B5918" s="93"/>
      <c r="C5918" s="48"/>
      <c r="D5918" s="48"/>
      <c r="E5918" s="48"/>
      <c r="F5918" s="48"/>
      <c r="G5918" s="49"/>
      <c r="H5918" s="48"/>
      <c r="I5918" s="52"/>
      <c r="J5918" s="52"/>
      <c r="K5918" s="48"/>
      <c r="L5918" s="48"/>
      <c r="M5918" s="48"/>
      <c r="N5918" s="48"/>
      <c r="O5918" s="49"/>
    </row>
    <row r="5919" spans="2:15" x14ac:dyDescent="0.25">
      <c r="B5919" s="93"/>
      <c r="C5919" s="48"/>
      <c r="D5919" s="48"/>
      <c r="E5919" s="48"/>
      <c r="F5919" s="48"/>
      <c r="G5919" s="49"/>
      <c r="H5919" s="48"/>
      <c r="I5919" s="52"/>
      <c r="J5919" s="52"/>
      <c r="K5919" s="48"/>
      <c r="L5919" s="48"/>
      <c r="M5919" s="48"/>
      <c r="N5919" s="48"/>
      <c r="O5919" s="49"/>
    </row>
    <row r="5920" spans="2:15" x14ac:dyDescent="0.25">
      <c r="B5920" s="93"/>
      <c r="C5920" s="48"/>
      <c r="D5920" s="48"/>
      <c r="E5920" s="48"/>
      <c r="F5920" s="48"/>
      <c r="G5920" s="49"/>
      <c r="H5920" s="48"/>
      <c r="I5920" s="52"/>
      <c r="J5920" s="52"/>
      <c r="K5920" s="48"/>
      <c r="L5920" s="48"/>
      <c r="M5920" s="48"/>
      <c r="N5920" s="48"/>
      <c r="O5920" s="49"/>
    </row>
    <row r="5921" spans="2:15" x14ac:dyDescent="0.25">
      <c r="B5921" s="93"/>
      <c r="C5921" s="48"/>
      <c r="D5921" s="48"/>
      <c r="E5921" s="48"/>
      <c r="F5921" s="48"/>
      <c r="G5921" s="49"/>
      <c r="H5921" s="48"/>
      <c r="I5921" s="52"/>
      <c r="J5921" s="52"/>
      <c r="K5921" s="48"/>
      <c r="L5921" s="48"/>
      <c r="M5921" s="48"/>
      <c r="N5921" s="48"/>
      <c r="O5921" s="49"/>
    </row>
    <row r="5922" spans="2:15" x14ac:dyDescent="0.25">
      <c r="B5922" s="93"/>
      <c r="C5922" s="48"/>
      <c r="D5922" s="48"/>
      <c r="E5922" s="48"/>
      <c r="F5922" s="48"/>
      <c r="G5922" s="49"/>
      <c r="H5922" s="48"/>
      <c r="I5922" s="52"/>
      <c r="J5922" s="52"/>
      <c r="K5922" s="48"/>
      <c r="L5922" s="48"/>
      <c r="M5922" s="48"/>
      <c r="N5922" s="48"/>
      <c r="O5922" s="49"/>
    </row>
    <row r="5923" spans="2:15" x14ac:dyDescent="0.25">
      <c r="B5923" s="93"/>
      <c r="C5923" s="48"/>
      <c r="D5923" s="48"/>
      <c r="E5923" s="48"/>
      <c r="F5923" s="48"/>
      <c r="G5923" s="49"/>
      <c r="H5923" s="48"/>
      <c r="I5923" s="52"/>
      <c r="J5923" s="52"/>
      <c r="K5923" s="48"/>
      <c r="L5923" s="48"/>
      <c r="M5923" s="48"/>
      <c r="N5923" s="48"/>
      <c r="O5923" s="49"/>
    </row>
    <row r="5924" spans="2:15" x14ac:dyDescent="0.25">
      <c r="B5924" s="93"/>
      <c r="C5924" s="48"/>
      <c r="D5924" s="48"/>
      <c r="E5924" s="48"/>
      <c r="F5924" s="48"/>
      <c r="G5924" s="49"/>
      <c r="H5924" s="48"/>
      <c r="I5924" s="52"/>
      <c r="J5924" s="52"/>
      <c r="K5924" s="48"/>
      <c r="L5924" s="48"/>
      <c r="M5924" s="48"/>
      <c r="N5924" s="48"/>
      <c r="O5924" s="49"/>
    </row>
    <row r="5925" spans="2:15" x14ac:dyDescent="0.25">
      <c r="B5925" s="93"/>
      <c r="C5925" s="48"/>
      <c r="D5925" s="48"/>
      <c r="E5925" s="48"/>
      <c r="F5925" s="48"/>
      <c r="G5925" s="49"/>
      <c r="H5925" s="48"/>
      <c r="I5925" s="52"/>
      <c r="J5925" s="52"/>
      <c r="K5925" s="48"/>
      <c r="L5925" s="48"/>
      <c r="M5925" s="48"/>
      <c r="N5925" s="48"/>
      <c r="O5925" s="49"/>
    </row>
    <row r="5926" spans="2:15" x14ac:dyDescent="0.25">
      <c r="B5926" s="93"/>
      <c r="C5926" s="48"/>
      <c r="D5926" s="48"/>
      <c r="E5926" s="48"/>
      <c r="F5926" s="48"/>
      <c r="G5926" s="49"/>
      <c r="H5926" s="48"/>
      <c r="I5926" s="52"/>
      <c r="J5926" s="52"/>
      <c r="K5926" s="48"/>
      <c r="L5926" s="48"/>
      <c r="M5926" s="48"/>
      <c r="N5926" s="48"/>
      <c r="O5926" s="49"/>
    </row>
    <row r="5927" spans="2:15" x14ac:dyDescent="0.25">
      <c r="B5927" s="93"/>
      <c r="C5927" s="48"/>
      <c r="D5927" s="48"/>
      <c r="E5927" s="48"/>
      <c r="F5927" s="48"/>
      <c r="G5927" s="49"/>
      <c r="H5927" s="48"/>
      <c r="I5927" s="52"/>
      <c r="J5927" s="52"/>
      <c r="K5927" s="48"/>
      <c r="L5927" s="48"/>
      <c r="M5927" s="48"/>
      <c r="N5927" s="48"/>
      <c r="O5927" s="49"/>
    </row>
    <row r="5928" spans="2:15" x14ac:dyDescent="0.25">
      <c r="B5928" s="93"/>
      <c r="C5928" s="48"/>
      <c r="D5928" s="48"/>
      <c r="E5928" s="48"/>
      <c r="F5928" s="48"/>
      <c r="G5928" s="49"/>
      <c r="H5928" s="48"/>
      <c r="I5928" s="52"/>
      <c r="J5928" s="52"/>
      <c r="K5928" s="48"/>
      <c r="L5928" s="48"/>
      <c r="M5928" s="48"/>
      <c r="N5928" s="48"/>
      <c r="O5928" s="49"/>
    </row>
    <row r="5929" spans="2:15" x14ac:dyDescent="0.25">
      <c r="B5929" s="93"/>
      <c r="C5929" s="48"/>
      <c r="D5929" s="48"/>
      <c r="E5929" s="48"/>
      <c r="F5929" s="48"/>
      <c r="G5929" s="49"/>
      <c r="H5929" s="48"/>
      <c r="I5929" s="52"/>
      <c r="J5929" s="52"/>
      <c r="K5929" s="48"/>
      <c r="L5929" s="48"/>
      <c r="M5929" s="48"/>
      <c r="N5929" s="48"/>
      <c r="O5929" s="49"/>
    </row>
    <row r="5930" spans="2:15" x14ac:dyDescent="0.25">
      <c r="B5930" s="93"/>
      <c r="C5930" s="48"/>
      <c r="D5930" s="48"/>
      <c r="E5930" s="48"/>
      <c r="F5930" s="48"/>
      <c r="G5930" s="49"/>
      <c r="H5930" s="48"/>
      <c r="I5930" s="52"/>
      <c r="J5930" s="52"/>
      <c r="K5930" s="48"/>
      <c r="L5930" s="48"/>
      <c r="M5930" s="48"/>
      <c r="N5930" s="48"/>
      <c r="O5930" s="49"/>
    </row>
    <row r="5931" spans="2:15" x14ac:dyDescent="0.25">
      <c r="B5931" s="93"/>
      <c r="C5931" s="48"/>
      <c r="D5931" s="48"/>
      <c r="E5931" s="48"/>
      <c r="F5931" s="48"/>
      <c r="G5931" s="49"/>
      <c r="H5931" s="48"/>
      <c r="I5931" s="52"/>
      <c r="J5931" s="52"/>
      <c r="K5931" s="48"/>
      <c r="L5931" s="48"/>
      <c r="M5931" s="48"/>
      <c r="N5931" s="48"/>
      <c r="O5931" s="49"/>
    </row>
    <row r="5932" spans="2:15" x14ac:dyDescent="0.25">
      <c r="B5932" s="93"/>
      <c r="C5932" s="48"/>
      <c r="D5932" s="48"/>
      <c r="E5932" s="48"/>
      <c r="F5932" s="48"/>
      <c r="G5932" s="49"/>
      <c r="H5932" s="48"/>
      <c r="I5932" s="52"/>
      <c r="J5932" s="52"/>
      <c r="K5932" s="48"/>
      <c r="L5932" s="48"/>
      <c r="M5932" s="48"/>
      <c r="N5932" s="48"/>
      <c r="O5932" s="49"/>
    </row>
    <row r="5933" spans="2:15" x14ac:dyDescent="0.25">
      <c r="B5933" s="93"/>
      <c r="C5933" s="48"/>
      <c r="D5933" s="48"/>
      <c r="E5933" s="48"/>
      <c r="F5933" s="48"/>
      <c r="G5933" s="49"/>
      <c r="H5933" s="48"/>
      <c r="I5933" s="52"/>
      <c r="J5933" s="52"/>
      <c r="K5933" s="48"/>
      <c r="L5933" s="48"/>
      <c r="M5933" s="48"/>
      <c r="N5933" s="48"/>
      <c r="O5933" s="49"/>
    </row>
    <row r="5934" spans="2:15" x14ac:dyDescent="0.25">
      <c r="B5934" s="93"/>
      <c r="C5934" s="48"/>
      <c r="D5934" s="48"/>
      <c r="E5934" s="48"/>
      <c r="F5934" s="48"/>
      <c r="G5934" s="49"/>
      <c r="H5934" s="48"/>
      <c r="I5934" s="52"/>
      <c r="J5934" s="52"/>
      <c r="K5934" s="48"/>
      <c r="L5934" s="48"/>
      <c r="M5934" s="48"/>
      <c r="N5934" s="48"/>
      <c r="O5934" s="49"/>
    </row>
    <row r="5935" spans="2:15" x14ac:dyDescent="0.25">
      <c r="B5935" s="93"/>
      <c r="C5935" s="48"/>
      <c r="D5935" s="48"/>
      <c r="E5935" s="48"/>
      <c r="F5935" s="48"/>
      <c r="G5935" s="49"/>
      <c r="H5935" s="48"/>
      <c r="I5935" s="52"/>
      <c r="J5935" s="52"/>
      <c r="K5935" s="48"/>
      <c r="L5935" s="48"/>
      <c r="M5935" s="48"/>
      <c r="N5935" s="48"/>
      <c r="O5935" s="49"/>
    </row>
    <row r="5936" spans="2:15" x14ac:dyDescent="0.25">
      <c r="B5936" s="93"/>
      <c r="C5936" s="48"/>
      <c r="D5936" s="48"/>
      <c r="E5936" s="48"/>
      <c r="F5936" s="48"/>
      <c r="G5936" s="49"/>
      <c r="H5936" s="48"/>
      <c r="I5936" s="52"/>
      <c r="J5936" s="52"/>
      <c r="K5936" s="48"/>
      <c r="L5936" s="48"/>
      <c r="M5936" s="48"/>
      <c r="N5936" s="48"/>
      <c r="O5936" s="49"/>
    </row>
    <row r="5937" spans="2:15" x14ac:dyDescent="0.25">
      <c r="B5937" s="93"/>
      <c r="C5937" s="48"/>
      <c r="D5937" s="48"/>
      <c r="E5937" s="48"/>
      <c r="F5937" s="48"/>
      <c r="G5937" s="49"/>
      <c r="H5937" s="48"/>
      <c r="I5937" s="52"/>
      <c r="J5937" s="52"/>
      <c r="K5937" s="48"/>
      <c r="L5937" s="48"/>
      <c r="M5937" s="48"/>
      <c r="N5937" s="48"/>
      <c r="O5937" s="49"/>
    </row>
    <row r="5938" spans="2:15" x14ac:dyDescent="0.25">
      <c r="B5938" s="93"/>
      <c r="C5938" s="48"/>
      <c r="D5938" s="48"/>
      <c r="E5938" s="48"/>
      <c r="F5938" s="48"/>
      <c r="G5938" s="49"/>
      <c r="H5938" s="48"/>
      <c r="I5938" s="52"/>
      <c r="J5938" s="52"/>
      <c r="K5938" s="48"/>
      <c r="L5938" s="48"/>
      <c r="M5938" s="48"/>
      <c r="N5938" s="48"/>
      <c r="O5938" s="49"/>
    </row>
    <row r="5939" spans="2:15" x14ac:dyDescent="0.25">
      <c r="B5939" s="93"/>
      <c r="C5939" s="48"/>
      <c r="D5939" s="48"/>
      <c r="E5939" s="48"/>
      <c r="F5939" s="48"/>
      <c r="G5939" s="49"/>
      <c r="H5939" s="48"/>
      <c r="I5939" s="52"/>
      <c r="J5939" s="52"/>
      <c r="K5939" s="48"/>
      <c r="L5939" s="48"/>
      <c r="M5939" s="48"/>
      <c r="N5939" s="48"/>
      <c r="O5939" s="49"/>
    </row>
    <row r="5940" spans="2:15" x14ac:dyDescent="0.25">
      <c r="B5940" s="93"/>
      <c r="C5940" s="48"/>
      <c r="D5940" s="48"/>
      <c r="E5940" s="48"/>
      <c r="F5940" s="48"/>
      <c r="G5940" s="49"/>
      <c r="H5940" s="48"/>
      <c r="I5940" s="52"/>
      <c r="J5940" s="52"/>
      <c r="K5940" s="48"/>
      <c r="L5940" s="48"/>
      <c r="M5940" s="48"/>
      <c r="N5940" s="48"/>
      <c r="O5940" s="49"/>
    </row>
    <row r="5941" spans="2:15" x14ac:dyDescent="0.25">
      <c r="B5941" s="93"/>
      <c r="C5941" s="48"/>
      <c r="D5941" s="48"/>
      <c r="E5941" s="48"/>
      <c r="F5941" s="48"/>
      <c r="G5941" s="49"/>
      <c r="H5941" s="48"/>
      <c r="I5941" s="52"/>
      <c r="J5941" s="52"/>
      <c r="K5941" s="48"/>
      <c r="L5941" s="48"/>
      <c r="M5941" s="48"/>
      <c r="N5941" s="48"/>
      <c r="O5941" s="49"/>
    </row>
    <row r="5942" spans="2:15" x14ac:dyDescent="0.25">
      <c r="B5942" s="93"/>
      <c r="C5942" s="48"/>
      <c r="D5942" s="48"/>
      <c r="E5942" s="48"/>
      <c r="F5942" s="48"/>
      <c r="G5942" s="49"/>
      <c r="H5942" s="48"/>
      <c r="I5942" s="52"/>
      <c r="J5942" s="52"/>
      <c r="K5942" s="48"/>
      <c r="L5942" s="48"/>
      <c r="M5942" s="48"/>
      <c r="N5942" s="48"/>
      <c r="O5942" s="49"/>
    </row>
    <row r="5943" spans="2:15" x14ac:dyDescent="0.25">
      <c r="B5943" s="93"/>
      <c r="C5943" s="48"/>
      <c r="D5943" s="48"/>
      <c r="E5943" s="48"/>
      <c r="F5943" s="48"/>
      <c r="G5943" s="49"/>
      <c r="H5943" s="48"/>
      <c r="I5943" s="52"/>
      <c r="J5943" s="52"/>
      <c r="K5943" s="48"/>
      <c r="L5943" s="48"/>
      <c r="M5943" s="48"/>
      <c r="N5943" s="48"/>
      <c r="O5943" s="49"/>
    </row>
    <row r="5944" spans="2:15" x14ac:dyDescent="0.25">
      <c r="B5944" s="93"/>
      <c r="C5944" s="48"/>
      <c r="D5944" s="48"/>
      <c r="E5944" s="48"/>
      <c r="F5944" s="48"/>
      <c r="G5944" s="49"/>
      <c r="H5944" s="48"/>
      <c r="I5944" s="52"/>
      <c r="J5944" s="52"/>
      <c r="K5944" s="48"/>
      <c r="L5944" s="48"/>
      <c r="M5944" s="48"/>
      <c r="N5944" s="48"/>
      <c r="O5944" s="49"/>
    </row>
    <row r="5945" spans="2:15" x14ac:dyDescent="0.25">
      <c r="B5945" s="93"/>
      <c r="C5945" s="48"/>
      <c r="D5945" s="48"/>
      <c r="E5945" s="48"/>
      <c r="F5945" s="48"/>
      <c r="G5945" s="49"/>
      <c r="H5945" s="48"/>
      <c r="I5945" s="52"/>
      <c r="J5945" s="52"/>
      <c r="K5945" s="48"/>
      <c r="L5945" s="48"/>
      <c r="M5945" s="48"/>
      <c r="N5945" s="48"/>
      <c r="O5945" s="49"/>
    </row>
    <row r="5946" spans="2:15" x14ac:dyDescent="0.25">
      <c r="B5946" s="93"/>
      <c r="C5946" s="48"/>
      <c r="D5946" s="48"/>
      <c r="E5946" s="48"/>
      <c r="F5946" s="48"/>
      <c r="G5946" s="49"/>
      <c r="H5946" s="48"/>
      <c r="I5946" s="52"/>
      <c r="J5946" s="52"/>
      <c r="K5946" s="48"/>
      <c r="L5946" s="48"/>
      <c r="M5946" s="48"/>
      <c r="N5946" s="48"/>
      <c r="O5946" s="49"/>
    </row>
    <row r="5947" spans="2:15" x14ac:dyDescent="0.25">
      <c r="B5947" s="93"/>
      <c r="C5947" s="48"/>
      <c r="D5947" s="48"/>
      <c r="E5947" s="48"/>
      <c r="F5947" s="48"/>
      <c r="G5947" s="49"/>
      <c r="H5947" s="48"/>
      <c r="I5947" s="52"/>
      <c r="J5947" s="52"/>
      <c r="K5947" s="48"/>
      <c r="L5947" s="48"/>
      <c r="M5947" s="48"/>
      <c r="N5947" s="48"/>
      <c r="O5947" s="49"/>
    </row>
    <row r="5948" spans="2:15" x14ac:dyDescent="0.25">
      <c r="B5948" s="93"/>
      <c r="C5948" s="48"/>
      <c r="D5948" s="48"/>
      <c r="E5948" s="48"/>
      <c r="F5948" s="48"/>
      <c r="G5948" s="49"/>
      <c r="H5948" s="48"/>
      <c r="I5948" s="52"/>
      <c r="J5948" s="52"/>
      <c r="K5948" s="48"/>
      <c r="L5948" s="48"/>
      <c r="M5948" s="48"/>
      <c r="N5948" s="48"/>
      <c r="O5948" s="49"/>
    </row>
    <row r="5949" spans="2:15" x14ac:dyDescent="0.25">
      <c r="B5949" s="93"/>
      <c r="C5949" s="48"/>
      <c r="D5949" s="48"/>
      <c r="E5949" s="48"/>
      <c r="F5949" s="48"/>
      <c r="G5949" s="49"/>
      <c r="H5949" s="48"/>
      <c r="I5949" s="52"/>
      <c r="J5949" s="52"/>
      <c r="K5949" s="48"/>
      <c r="L5949" s="48"/>
      <c r="M5949" s="48"/>
      <c r="N5949" s="48"/>
      <c r="O5949" s="49"/>
    </row>
    <row r="5950" spans="2:15" x14ac:dyDescent="0.25">
      <c r="B5950" s="93"/>
      <c r="C5950" s="48"/>
      <c r="D5950" s="48"/>
      <c r="E5950" s="48"/>
      <c r="F5950" s="48"/>
      <c r="G5950" s="49"/>
      <c r="H5950" s="48"/>
      <c r="I5950" s="52"/>
      <c r="J5950" s="52"/>
      <c r="K5950" s="48"/>
      <c r="L5950" s="48"/>
      <c r="M5950" s="48"/>
      <c r="N5950" s="48"/>
      <c r="O5950" s="49"/>
    </row>
    <row r="5951" spans="2:15" x14ac:dyDescent="0.25">
      <c r="B5951" s="93"/>
      <c r="C5951" s="48"/>
      <c r="D5951" s="48"/>
      <c r="E5951" s="48"/>
      <c r="F5951" s="48"/>
      <c r="G5951" s="49"/>
      <c r="H5951" s="48"/>
      <c r="I5951" s="52"/>
      <c r="J5951" s="52"/>
      <c r="K5951" s="48"/>
      <c r="L5951" s="48"/>
      <c r="M5951" s="48"/>
      <c r="N5951" s="48"/>
      <c r="O5951" s="49"/>
    </row>
    <row r="5952" spans="2:15" x14ac:dyDescent="0.25">
      <c r="B5952" s="93"/>
      <c r="C5952" s="48"/>
      <c r="D5952" s="48"/>
      <c r="E5952" s="48"/>
      <c r="F5952" s="48"/>
      <c r="G5952" s="49"/>
      <c r="H5952" s="48"/>
      <c r="I5952" s="52"/>
      <c r="J5952" s="52"/>
      <c r="K5952" s="48"/>
      <c r="L5952" s="48"/>
      <c r="M5952" s="48"/>
      <c r="N5952" s="48"/>
      <c r="O5952" s="49"/>
    </row>
    <row r="5953" spans="2:15" x14ac:dyDescent="0.25">
      <c r="B5953" s="93"/>
      <c r="C5953" s="48"/>
      <c r="D5953" s="48"/>
      <c r="E5953" s="48"/>
      <c r="F5953" s="48"/>
      <c r="G5953" s="49"/>
      <c r="H5953" s="48"/>
      <c r="I5953" s="52"/>
      <c r="J5953" s="52"/>
      <c r="K5953" s="48"/>
      <c r="L5953" s="48"/>
      <c r="M5953" s="48"/>
      <c r="N5953" s="48"/>
      <c r="O5953" s="49"/>
    </row>
    <row r="5954" spans="2:15" x14ac:dyDescent="0.25">
      <c r="B5954" s="93"/>
      <c r="C5954" s="48"/>
      <c r="D5954" s="48"/>
      <c r="E5954" s="48"/>
      <c r="F5954" s="48"/>
      <c r="G5954" s="49"/>
      <c r="H5954" s="48"/>
      <c r="I5954" s="52"/>
      <c r="J5954" s="52"/>
      <c r="K5954" s="48"/>
      <c r="L5954" s="48"/>
      <c r="M5954" s="48"/>
      <c r="N5954" s="48"/>
      <c r="O5954" s="49"/>
    </row>
    <row r="5955" spans="2:15" x14ac:dyDescent="0.25">
      <c r="B5955" s="93"/>
      <c r="C5955" s="48"/>
      <c r="D5955" s="48"/>
      <c r="E5955" s="48"/>
      <c r="F5955" s="48"/>
      <c r="G5955" s="49"/>
      <c r="H5955" s="48"/>
      <c r="I5955" s="52"/>
      <c r="J5955" s="52"/>
      <c r="K5955" s="48"/>
      <c r="L5955" s="48"/>
      <c r="M5955" s="48"/>
      <c r="N5955" s="48"/>
      <c r="O5955" s="49"/>
    </row>
    <row r="5956" spans="2:15" x14ac:dyDescent="0.25">
      <c r="B5956" s="93"/>
      <c r="C5956" s="48"/>
      <c r="D5956" s="48"/>
      <c r="E5956" s="48"/>
      <c r="F5956" s="48"/>
      <c r="G5956" s="49"/>
      <c r="H5956" s="48"/>
      <c r="I5956" s="52"/>
      <c r="J5956" s="52"/>
      <c r="K5956" s="48"/>
      <c r="L5956" s="48"/>
      <c r="M5956" s="48"/>
      <c r="N5956" s="48"/>
      <c r="O5956" s="49"/>
    </row>
    <row r="5957" spans="2:15" x14ac:dyDescent="0.25">
      <c r="B5957" s="93"/>
      <c r="C5957" s="48"/>
      <c r="D5957" s="48"/>
      <c r="E5957" s="48"/>
      <c r="F5957" s="48"/>
      <c r="G5957" s="49"/>
      <c r="H5957" s="48"/>
      <c r="I5957" s="52"/>
      <c r="J5957" s="52"/>
      <c r="K5957" s="48"/>
      <c r="L5957" s="48"/>
      <c r="M5957" s="48"/>
      <c r="N5957" s="48"/>
      <c r="O5957" s="49"/>
    </row>
    <row r="5958" spans="2:15" x14ac:dyDescent="0.25">
      <c r="B5958" s="93"/>
      <c r="C5958" s="48"/>
      <c r="D5958" s="48"/>
      <c r="E5958" s="48"/>
      <c r="F5958" s="48"/>
      <c r="G5958" s="49"/>
      <c r="H5958" s="48"/>
      <c r="I5958" s="52"/>
      <c r="J5958" s="52"/>
      <c r="K5958" s="48"/>
      <c r="L5958" s="48"/>
      <c r="M5958" s="48"/>
      <c r="N5958" s="48"/>
      <c r="O5958" s="49"/>
    </row>
    <row r="5959" spans="2:15" x14ac:dyDescent="0.25">
      <c r="B5959" s="93"/>
      <c r="C5959" s="48"/>
      <c r="D5959" s="48"/>
      <c r="E5959" s="48"/>
      <c r="F5959" s="48"/>
      <c r="G5959" s="49"/>
      <c r="H5959" s="48"/>
      <c r="I5959" s="52"/>
      <c r="J5959" s="52"/>
      <c r="K5959" s="48"/>
      <c r="L5959" s="48"/>
      <c r="M5959" s="48"/>
      <c r="N5959" s="48"/>
      <c r="O5959" s="49"/>
    </row>
    <row r="5960" spans="2:15" x14ac:dyDescent="0.25">
      <c r="B5960" s="93"/>
      <c r="C5960" s="48"/>
      <c r="D5960" s="48"/>
      <c r="E5960" s="48"/>
      <c r="F5960" s="48"/>
      <c r="G5960" s="49"/>
      <c r="H5960" s="48"/>
      <c r="I5960" s="52"/>
      <c r="J5960" s="52"/>
      <c r="K5960" s="48"/>
      <c r="L5960" s="48"/>
      <c r="M5960" s="48"/>
      <c r="N5960" s="48"/>
      <c r="O5960" s="49"/>
    </row>
    <row r="5961" spans="2:15" x14ac:dyDescent="0.25">
      <c r="B5961" s="93"/>
      <c r="C5961" s="48"/>
      <c r="D5961" s="48"/>
      <c r="E5961" s="48"/>
      <c r="F5961" s="48"/>
      <c r="G5961" s="49"/>
      <c r="H5961" s="48"/>
      <c r="I5961" s="52"/>
      <c r="J5961" s="52"/>
      <c r="K5961" s="48"/>
      <c r="L5961" s="48"/>
      <c r="M5961" s="48"/>
      <c r="N5961" s="48"/>
      <c r="O5961" s="49"/>
    </row>
    <row r="5962" spans="2:15" x14ac:dyDescent="0.25">
      <c r="B5962" s="93"/>
      <c r="C5962" s="48"/>
      <c r="D5962" s="48"/>
      <c r="E5962" s="48"/>
      <c r="F5962" s="48"/>
      <c r="G5962" s="49"/>
      <c r="H5962" s="48"/>
      <c r="I5962" s="52"/>
      <c r="J5962" s="52"/>
      <c r="K5962" s="48"/>
      <c r="L5962" s="48"/>
      <c r="M5962" s="48"/>
      <c r="N5962" s="48"/>
      <c r="O5962" s="49"/>
    </row>
    <row r="5963" spans="2:15" x14ac:dyDescent="0.25">
      <c r="B5963" s="93"/>
      <c r="C5963" s="48"/>
      <c r="D5963" s="48"/>
      <c r="E5963" s="48"/>
      <c r="F5963" s="48"/>
      <c r="G5963" s="49"/>
      <c r="H5963" s="48"/>
      <c r="I5963" s="52"/>
      <c r="J5963" s="52"/>
      <c r="K5963" s="48"/>
      <c r="L5963" s="48"/>
      <c r="M5963" s="48"/>
      <c r="N5963" s="48"/>
      <c r="O5963" s="49"/>
    </row>
    <row r="5964" spans="2:15" x14ac:dyDescent="0.25">
      <c r="B5964" s="93"/>
      <c r="C5964" s="48"/>
      <c r="D5964" s="48"/>
      <c r="E5964" s="48"/>
      <c r="F5964" s="48"/>
      <c r="G5964" s="49"/>
      <c r="H5964" s="48"/>
      <c r="I5964" s="52"/>
      <c r="J5964" s="52"/>
      <c r="K5964" s="48"/>
      <c r="L5964" s="48"/>
      <c r="M5964" s="48"/>
      <c r="N5964" s="48"/>
      <c r="O5964" s="49"/>
    </row>
    <row r="5965" spans="2:15" x14ac:dyDescent="0.25">
      <c r="B5965" s="93"/>
      <c r="C5965" s="48"/>
      <c r="D5965" s="48"/>
      <c r="E5965" s="48"/>
      <c r="F5965" s="48"/>
      <c r="G5965" s="49"/>
      <c r="H5965" s="48"/>
      <c r="I5965" s="52"/>
      <c r="J5965" s="52"/>
      <c r="K5965" s="48"/>
      <c r="L5965" s="48"/>
      <c r="M5965" s="48"/>
      <c r="N5965" s="48"/>
      <c r="O5965" s="49"/>
    </row>
    <row r="5966" spans="2:15" x14ac:dyDescent="0.25">
      <c r="B5966" s="93"/>
      <c r="C5966" s="48"/>
      <c r="D5966" s="48"/>
      <c r="E5966" s="48"/>
      <c r="F5966" s="48"/>
      <c r="G5966" s="49"/>
      <c r="H5966" s="48"/>
      <c r="I5966" s="52"/>
      <c r="J5966" s="52"/>
      <c r="K5966" s="48"/>
      <c r="L5966" s="48"/>
      <c r="M5966" s="48"/>
      <c r="N5966" s="48"/>
      <c r="O5966" s="49"/>
    </row>
    <row r="5967" spans="2:15" x14ac:dyDescent="0.25">
      <c r="B5967" s="93"/>
      <c r="C5967" s="48"/>
      <c r="D5967" s="48"/>
      <c r="E5967" s="48"/>
      <c r="F5967" s="48"/>
      <c r="G5967" s="49"/>
      <c r="H5967" s="48"/>
      <c r="I5967" s="52"/>
      <c r="J5967" s="52"/>
      <c r="K5967" s="48"/>
      <c r="L5967" s="48"/>
      <c r="M5967" s="48"/>
      <c r="N5967" s="48"/>
      <c r="O5967" s="49"/>
    </row>
    <row r="5968" spans="2:15" x14ac:dyDescent="0.25">
      <c r="B5968" s="93"/>
      <c r="C5968" s="48"/>
      <c r="D5968" s="48"/>
      <c r="E5968" s="48"/>
      <c r="F5968" s="48"/>
      <c r="G5968" s="49"/>
      <c r="H5968" s="48"/>
      <c r="I5968" s="52"/>
      <c r="J5968" s="52"/>
      <c r="K5968" s="48"/>
      <c r="L5968" s="48"/>
      <c r="M5968" s="48"/>
      <c r="N5968" s="48"/>
      <c r="O5968" s="49"/>
    </row>
    <row r="5969" spans="2:15" x14ac:dyDescent="0.25">
      <c r="B5969" s="93"/>
      <c r="C5969" s="48"/>
      <c r="D5969" s="48"/>
      <c r="E5969" s="48"/>
      <c r="F5969" s="48"/>
      <c r="G5969" s="49"/>
      <c r="H5969" s="48"/>
      <c r="I5969" s="52"/>
      <c r="J5969" s="52"/>
      <c r="K5969" s="48"/>
      <c r="L5969" s="48"/>
      <c r="M5969" s="48"/>
      <c r="N5969" s="48"/>
      <c r="O5969" s="49"/>
    </row>
    <row r="5970" spans="2:15" x14ac:dyDescent="0.25">
      <c r="B5970" s="93"/>
      <c r="C5970" s="48"/>
      <c r="D5970" s="48"/>
      <c r="E5970" s="48"/>
      <c r="F5970" s="48"/>
      <c r="G5970" s="49"/>
      <c r="H5970" s="48"/>
      <c r="I5970" s="52"/>
      <c r="J5970" s="52"/>
      <c r="K5970" s="48"/>
      <c r="L5970" s="48"/>
      <c r="M5970" s="48"/>
      <c r="N5970" s="48"/>
      <c r="O5970" s="49"/>
    </row>
    <row r="5971" spans="2:15" x14ac:dyDescent="0.25">
      <c r="B5971" s="93"/>
      <c r="C5971" s="48"/>
      <c r="D5971" s="48"/>
      <c r="E5971" s="48"/>
      <c r="F5971" s="48"/>
      <c r="G5971" s="49"/>
      <c r="H5971" s="48"/>
      <c r="I5971" s="52"/>
      <c r="J5971" s="52"/>
      <c r="K5971" s="48"/>
      <c r="L5971" s="48"/>
      <c r="M5971" s="48"/>
      <c r="N5971" s="48"/>
      <c r="O5971" s="49"/>
    </row>
    <row r="5972" spans="2:15" x14ac:dyDescent="0.25">
      <c r="B5972" s="93"/>
      <c r="C5972" s="48"/>
      <c r="D5972" s="48"/>
      <c r="E5972" s="48"/>
      <c r="F5972" s="48"/>
      <c r="G5972" s="49"/>
      <c r="H5972" s="48"/>
      <c r="I5972" s="52"/>
      <c r="J5972" s="52"/>
      <c r="K5972" s="48"/>
      <c r="L5972" s="48"/>
      <c r="M5972" s="48"/>
      <c r="N5972" s="48"/>
      <c r="O5972" s="49"/>
    </row>
    <row r="5973" spans="2:15" x14ac:dyDescent="0.25">
      <c r="B5973" s="93"/>
      <c r="C5973" s="48"/>
      <c r="D5973" s="48"/>
      <c r="E5973" s="48"/>
      <c r="F5973" s="48"/>
      <c r="G5973" s="49"/>
      <c r="H5973" s="48"/>
      <c r="I5973" s="52"/>
      <c r="J5973" s="52"/>
      <c r="K5973" s="48"/>
      <c r="L5973" s="48"/>
      <c r="M5973" s="48"/>
      <c r="N5973" s="48"/>
      <c r="O5973" s="49"/>
    </row>
    <row r="5974" spans="2:15" x14ac:dyDescent="0.25">
      <c r="B5974" s="93"/>
      <c r="C5974" s="48"/>
      <c r="D5974" s="48"/>
      <c r="E5974" s="48"/>
      <c r="F5974" s="48"/>
      <c r="G5974" s="49"/>
      <c r="H5974" s="48"/>
      <c r="I5974" s="52"/>
      <c r="J5974" s="52"/>
      <c r="K5974" s="48"/>
      <c r="L5974" s="48"/>
      <c r="M5974" s="48"/>
      <c r="N5974" s="48"/>
      <c r="O5974" s="49"/>
    </row>
    <row r="5975" spans="2:15" x14ac:dyDescent="0.25">
      <c r="B5975" s="93"/>
      <c r="C5975" s="48"/>
      <c r="D5975" s="48"/>
      <c r="E5975" s="48"/>
      <c r="F5975" s="48"/>
      <c r="G5975" s="49"/>
      <c r="H5975" s="48"/>
      <c r="I5975" s="52"/>
      <c r="J5975" s="52"/>
      <c r="K5975" s="48"/>
      <c r="L5975" s="48"/>
      <c r="M5975" s="48"/>
      <c r="N5975" s="48"/>
      <c r="O5975" s="49"/>
    </row>
    <row r="5976" spans="2:15" x14ac:dyDescent="0.25">
      <c r="B5976" s="93"/>
      <c r="C5976" s="48"/>
      <c r="D5976" s="48"/>
      <c r="E5976" s="48"/>
      <c r="F5976" s="48"/>
      <c r="G5976" s="49"/>
      <c r="H5976" s="48"/>
      <c r="I5976" s="52"/>
      <c r="J5976" s="52"/>
      <c r="K5976" s="48"/>
      <c r="L5976" s="48"/>
      <c r="M5976" s="48"/>
      <c r="N5976" s="48"/>
      <c r="O5976" s="49"/>
    </row>
    <row r="5977" spans="2:15" x14ac:dyDescent="0.25">
      <c r="B5977" s="93"/>
      <c r="C5977" s="48"/>
      <c r="D5977" s="48"/>
      <c r="E5977" s="48"/>
      <c r="F5977" s="48"/>
      <c r="G5977" s="49"/>
      <c r="H5977" s="48"/>
      <c r="I5977" s="52"/>
      <c r="J5977" s="52"/>
      <c r="K5977" s="48"/>
      <c r="L5977" s="48"/>
      <c r="M5977" s="48"/>
      <c r="N5977" s="48"/>
      <c r="O5977" s="49"/>
    </row>
    <row r="5978" spans="2:15" x14ac:dyDescent="0.25">
      <c r="B5978" s="93"/>
      <c r="C5978" s="48"/>
      <c r="D5978" s="48"/>
      <c r="E5978" s="48"/>
      <c r="F5978" s="48"/>
      <c r="G5978" s="49"/>
      <c r="H5978" s="48"/>
      <c r="I5978" s="52"/>
      <c r="J5978" s="52"/>
      <c r="K5978" s="48"/>
      <c r="L5978" s="48"/>
      <c r="M5978" s="48"/>
      <c r="N5978" s="48"/>
      <c r="O5978" s="49"/>
    </row>
    <row r="5979" spans="2:15" x14ac:dyDescent="0.25">
      <c r="B5979" s="93"/>
      <c r="C5979" s="48"/>
      <c r="D5979" s="48"/>
      <c r="E5979" s="48"/>
      <c r="F5979" s="48"/>
      <c r="G5979" s="49"/>
      <c r="H5979" s="48"/>
      <c r="I5979" s="52"/>
      <c r="J5979" s="52"/>
      <c r="K5979" s="48"/>
      <c r="L5979" s="48"/>
      <c r="M5979" s="48"/>
      <c r="N5979" s="48"/>
      <c r="O5979" s="49"/>
    </row>
    <row r="5980" spans="2:15" x14ac:dyDescent="0.25">
      <c r="B5980" s="93"/>
      <c r="C5980" s="48"/>
      <c r="D5980" s="48"/>
      <c r="E5980" s="48"/>
      <c r="F5980" s="48"/>
      <c r="G5980" s="49"/>
      <c r="H5980" s="48"/>
      <c r="I5980" s="52"/>
      <c r="J5980" s="52"/>
      <c r="K5980" s="48"/>
      <c r="L5980" s="48"/>
      <c r="M5980" s="48"/>
      <c r="N5980" s="48"/>
      <c r="O5980" s="49"/>
    </row>
    <row r="5981" spans="2:15" x14ac:dyDescent="0.25">
      <c r="B5981" s="93"/>
      <c r="C5981" s="48"/>
      <c r="D5981" s="48"/>
      <c r="E5981" s="48"/>
      <c r="F5981" s="48"/>
      <c r="G5981" s="49"/>
      <c r="H5981" s="48"/>
      <c r="I5981" s="52"/>
      <c r="J5981" s="52"/>
      <c r="K5981" s="48"/>
      <c r="L5981" s="48"/>
      <c r="M5981" s="48"/>
      <c r="N5981" s="48"/>
      <c r="O5981" s="49"/>
    </row>
    <row r="5982" spans="2:15" x14ac:dyDescent="0.25">
      <c r="B5982" s="93"/>
      <c r="C5982" s="48"/>
      <c r="D5982" s="48"/>
      <c r="E5982" s="48"/>
      <c r="F5982" s="48"/>
      <c r="G5982" s="49"/>
      <c r="H5982" s="48"/>
      <c r="I5982" s="52"/>
      <c r="J5982" s="52"/>
      <c r="K5982" s="48"/>
      <c r="L5982" s="48"/>
      <c r="M5982" s="48"/>
      <c r="N5982" s="48"/>
      <c r="O5982" s="49"/>
    </row>
    <row r="5983" spans="2:15" x14ac:dyDescent="0.25">
      <c r="B5983" s="93"/>
      <c r="C5983" s="48"/>
      <c r="D5983" s="48"/>
      <c r="E5983" s="48"/>
      <c r="F5983" s="48"/>
      <c r="G5983" s="49"/>
      <c r="H5983" s="48"/>
      <c r="I5983" s="52"/>
      <c r="J5983" s="52"/>
      <c r="K5983" s="48"/>
      <c r="L5983" s="48"/>
      <c r="M5983" s="48"/>
      <c r="N5983" s="48"/>
      <c r="O5983" s="49"/>
    </row>
    <row r="5984" spans="2:15" x14ac:dyDescent="0.25">
      <c r="B5984" s="93"/>
      <c r="C5984" s="48"/>
      <c r="D5984" s="48"/>
      <c r="E5984" s="48"/>
      <c r="F5984" s="48"/>
      <c r="G5984" s="49"/>
      <c r="H5984" s="48"/>
      <c r="I5984" s="52"/>
      <c r="J5984" s="52"/>
      <c r="K5984" s="48"/>
      <c r="L5984" s="48"/>
      <c r="M5984" s="48"/>
      <c r="N5984" s="48"/>
      <c r="O5984" s="49"/>
    </row>
    <row r="5985" spans="2:15" x14ac:dyDescent="0.25">
      <c r="B5985" s="93"/>
      <c r="C5985" s="48"/>
      <c r="D5985" s="48"/>
      <c r="E5985" s="48"/>
      <c r="F5985" s="48"/>
      <c r="G5985" s="49"/>
      <c r="H5985" s="48"/>
      <c r="I5985" s="52"/>
      <c r="J5985" s="52"/>
      <c r="K5985" s="48"/>
      <c r="L5985" s="48"/>
      <c r="M5985" s="48"/>
      <c r="N5985" s="48"/>
      <c r="O5985" s="49"/>
    </row>
    <row r="5986" spans="2:15" x14ac:dyDescent="0.25">
      <c r="B5986" s="93"/>
      <c r="C5986" s="48"/>
      <c r="D5986" s="48"/>
      <c r="E5986" s="48"/>
      <c r="F5986" s="48"/>
      <c r="G5986" s="49"/>
      <c r="H5986" s="48"/>
      <c r="I5986" s="52"/>
      <c r="J5986" s="52"/>
      <c r="K5986" s="48"/>
      <c r="L5986" s="48"/>
      <c r="M5986" s="48"/>
      <c r="N5986" s="48"/>
      <c r="O5986" s="49"/>
    </row>
    <row r="5987" spans="2:15" x14ac:dyDescent="0.25">
      <c r="B5987" s="93"/>
      <c r="C5987" s="48"/>
      <c r="D5987" s="48"/>
      <c r="E5987" s="48"/>
      <c r="F5987" s="48"/>
      <c r="G5987" s="49"/>
      <c r="H5987" s="48"/>
      <c r="I5987" s="52"/>
      <c r="J5987" s="52"/>
      <c r="K5987" s="48"/>
      <c r="L5987" s="48"/>
      <c r="M5987" s="48"/>
      <c r="N5987" s="48"/>
      <c r="O5987" s="49"/>
    </row>
    <row r="5988" spans="2:15" x14ac:dyDescent="0.25">
      <c r="B5988" s="93"/>
      <c r="C5988" s="48"/>
      <c r="D5988" s="48"/>
      <c r="E5988" s="48"/>
      <c r="F5988" s="48"/>
      <c r="G5988" s="49"/>
      <c r="H5988" s="48"/>
      <c r="I5988" s="52"/>
      <c r="J5988" s="52"/>
      <c r="K5988" s="48"/>
      <c r="L5988" s="48"/>
      <c r="M5988" s="48"/>
      <c r="N5988" s="48"/>
      <c r="O5988" s="49"/>
    </row>
    <row r="5989" spans="2:15" x14ac:dyDescent="0.25">
      <c r="B5989" s="93"/>
      <c r="C5989" s="48"/>
      <c r="D5989" s="48"/>
      <c r="E5989" s="48"/>
      <c r="F5989" s="48"/>
      <c r="G5989" s="49"/>
      <c r="H5989" s="48"/>
      <c r="I5989" s="52"/>
      <c r="J5989" s="52"/>
      <c r="K5989" s="48"/>
      <c r="L5989" s="48"/>
      <c r="M5989" s="48"/>
      <c r="N5989" s="48"/>
      <c r="O5989" s="49"/>
    </row>
    <row r="5990" spans="2:15" x14ac:dyDescent="0.25">
      <c r="B5990" s="93"/>
      <c r="C5990" s="48"/>
      <c r="D5990" s="48"/>
      <c r="E5990" s="48"/>
      <c r="F5990" s="48"/>
      <c r="G5990" s="49"/>
      <c r="H5990" s="48"/>
      <c r="I5990" s="52"/>
      <c r="J5990" s="52"/>
      <c r="K5990" s="48"/>
      <c r="L5990" s="48"/>
      <c r="M5990" s="48"/>
      <c r="N5990" s="48"/>
      <c r="O5990" s="49"/>
    </row>
    <row r="5991" spans="2:15" x14ac:dyDescent="0.25">
      <c r="B5991" s="93"/>
      <c r="C5991" s="48"/>
      <c r="D5991" s="48"/>
      <c r="E5991" s="48"/>
      <c r="F5991" s="48"/>
      <c r="G5991" s="49"/>
      <c r="H5991" s="48"/>
      <c r="I5991" s="52"/>
      <c r="J5991" s="52"/>
      <c r="K5991" s="48"/>
      <c r="L5991" s="48"/>
      <c r="M5991" s="48"/>
      <c r="N5991" s="48"/>
      <c r="O5991" s="49"/>
    </row>
    <row r="5992" spans="2:15" x14ac:dyDescent="0.25">
      <c r="B5992" s="93"/>
      <c r="C5992" s="48"/>
      <c r="D5992" s="48"/>
      <c r="E5992" s="48"/>
      <c r="F5992" s="48"/>
      <c r="G5992" s="49"/>
      <c r="H5992" s="48"/>
      <c r="I5992" s="52"/>
      <c r="J5992" s="52"/>
      <c r="K5992" s="48"/>
      <c r="L5992" s="48"/>
      <c r="M5992" s="48"/>
      <c r="N5992" s="48"/>
      <c r="O5992" s="49"/>
    </row>
    <row r="5993" spans="2:15" x14ac:dyDescent="0.25">
      <c r="B5993" s="93"/>
      <c r="C5993" s="48"/>
      <c r="D5993" s="48"/>
      <c r="E5993" s="48"/>
      <c r="F5993" s="48"/>
      <c r="G5993" s="49"/>
      <c r="H5993" s="48"/>
      <c r="I5993" s="52"/>
      <c r="J5993" s="52"/>
      <c r="K5993" s="48"/>
      <c r="L5993" s="48"/>
      <c r="M5993" s="48"/>
      <c r="N5993" s="48"/>
      <c r="O5993" s="49"/>
    </row>
    <row r="5994" spans="2:15" x14ac:dyDescent="0.25">
      <c r="B5994" s="93"/>
      <c r="C5994" s="48"/>
      <c r="D5994" s="48"/>
      <c r="E5994" s="48"/>
      <c r="F5994" s="48"/>
      <c r="G5994" s="49"/>
      <c r="H5994" s="48"/>
      <c r="I5994" s="52"/>
      <c r="J5994" s="52"/>
      <c r="K5994" s="48"/>
      <c r="L5994" s="48"/>
      <c r="M5994" s="48"/>
      <c r="N5994" s="48"/>
      <c r="O5994" s="49"/>
    </row>
    <row r="5995" spans="2:15" x14ac:dyDescent="0.25">
      <c r="B5995" s="93"/>
      <c r="C5995" s="48"/>
      <c r="D5995" s="48"/>
      <c r="E5995" s="48"/>
      <c r="F5995" s="48"/>
      <c r="G5995" s="49"/>
      <c r="H5995" s="48"/>
      <c r="I5995" s="52"/>
      <c r="J5995" s="52"/>
      <c r="K5995" s="48"/>
      <c r="L5995" s="48"/>
      <c r="M5995" s="48"/>
      <c r="N5995" s="48"/>
      <c r="O5995" s="49"/>
    </row>
    <row r="5996" spans="2:15" x14ac:dyDescent="0.25">
      <c r="B5996" s="93"/>
      <c r="C5996" s="48"/>
      <c r="D5996" s="48"/>
      <c r="E5996" s="48"/>
      <c r="F5996" s="48"/>
      <c r="G5996" s="49"/>
      <c r="H5996" s="48"/>
      <c r="I5996" s="52"/>
      <c r="J5996" s="52"/>
      <c r="K5996" s="48"/>
      <c r="L5996" s="48"/>
      <c r="M5996" s="48"/>
      <c r="N5996" s="48"/>
      <c r="O5996" s="49"/>
    </row>
    <row r="5997" spans="2:15" x14ac:dyDescent="0.25">
      <c r="B5997" s="93"/>
      <c r="C5997" s="48"/>
      <c r="D5997" s="48"/>
      <c r="E5997" s="48"/>
      <c r="F5997" s="48"/>
      <c r="G5997" s="49"/>
      <c r="H5997" s="48"/>
      <c r="I5997" s="52"/>
      <c r="J5997" s="52"/>
      <c r="K5997" s="48"/>
      <c r="L5997" s="48"/>
      <c r="M5997" s="48"/>
      <c r="N5997" s="48"/>
      <c r="O5997" s="49"/>
    </row>
    <row r="5998" spans="2:15" x14ac:dyDescent="0.25">
      <c r="B5998" s="93"/>
      <c r="C5998" s="48"/>
      <c r="D5998" s="48"/>
      <c r="E5998" s="48"/>
      <c r="F5998" s="48"/>
      <c r="G5998" s="49"/>
      <c r="H5998" s="48"/>
      <c r="I5998" s="52"/>
      <c r="J5998" s="52"/>
      <c r="K5998" s="48"/>
      <c r="L5998" s="48"/>
      <c r="M5998" s="48"/>
      <c r="N5998" s="48"/>
      <c r="O5998" s="49"/>
    </row>
    <row r="5999" spans="2:15" x14ac:dyDescent="0.25">
      <c r="B5999" s="93"/>
      <c r="C5999" s="48"/>
      <c r="D5999" s="48"/>
      <c r="E5999" s="48"/>
      <c r="F5999" s="48"/>
      <c r="G5999" s="49"/>
      <c r="H5999" s="48"/>
      <c r="I5999" s="52"/>
      <c r="J5999" s="52"/>
      <c r="K5999" s="48"/>
      <c r="L5999" s="48"/>
      <c r="M5999" s="48"/>
      <c r="N5999" s="48"/>
      <c r="O5999" s="49"/>
    </row>
    <row r="6000" spans="2:15" x14ac:dyDescent="0.25">
      <c r="B6000" s="93"/>
      <c r="C6000" s="48"/>
      <c r="D6000" s="48"/>
      <c r="E6000" s="48"/>
      <c r="F6000" s="48"/>
      <c r="G6000" s="49"/>
      <c r="H6000" s="48"/>
      <c r="I6000" s="52"/>
      <c r="J6000" s="52"/>
      <c r="K6000" s="48"/>
      <c r="L6000" s="48"/>
      <c r="M6000" s="48"/>
      <c r="N6000" s="48"/>
      <c r="O6000" s="49"/>
    </row>
    <row r="6001" spans="2:15" x14ac:dyDescent="0.25">
      <c r="B6001" s="93"/>
      <c r="C6001" s="48"/>
      <c r="D6001" s="48"/>
      <c r="E6001" s="48"/>
      <c r="F6001" s="48"/>
      <c r="G6001" s="49"/>
      <c r="H6001" s="48"/>
      <c r="I6001" s="52"/>
      <c r="J6001" s="52"/>
      <c r="K6001" s="48"/>
      <c r="L6001" s="48"/>
      <c r="M6001" s="48"/>
      <c r="N6001" s="48"/>
      <c r="O6001" s="49"/>
    </row>
    <row r="6002" spans="2:15" x14ac:dyDescent="0.25">
      <c r="B6002" s="93"/>
      <c r="C6002" s="48"/>
      <c r="D6002" s="48"/>
      <c r="E6002" s="48"/>
      <c r="F6002" s="48"/>
      <c r="G6002" s="49"/>
      <c r="H6002" s="48"/>
      <c r="I6002" s="52"/>
      <c r="J6002" s="52"/>
      <c r="K6002" s="48"/>
      <c r="L6002" s="48"/>
      <c r="M6002" s="48"/>
      <c r="N6002" s="48"/>
      <c r="O6002" s="49"/>
    </row>
    <row r="6003" spans="2:15" x14ac:dyDescent="0.25">
      <c r="B6003" s="93"/>
      <c r="C6003" s="48"/>
      <c r="D6003" s="48"/>
      <c r="E6003" s="48"/>
      <c r="F6003" s="48"/>
      <c r="G6003" s="49"/>
      <c r="H6003" s="48"/>
      <c r="I6003" s="52"/>
      <c r="J6003" s="52"/>
      <c r="K6003" s="48"/>
      <c r="L6003" s="48"/>
      <c r="M6003" s="48"/>
      <c r="N6003" s="48"/>
      <c r="O6003" s="49"/>
    </row>
    <row r="6004" spans="2:15" x14ac:dyDescent="0.25">
      <c r="B6004" s="93"/>
      <c r="C6004" s="48"/>
      <c r="D6004" s="48"/>
      <c r="E6004" s="48"/>
      <c r="F6004" s="48"/>
      <c r="G6004" s="49"/>
      <c r="H6004" s="48"/>
      <c r="I6004" s="52"/>
      <c r="J6004" s="52"/>
      <c r="K6004" s="48"/>
      <c r="L6004" s="48"/>
      <c r="M6004" s="48"/>
      <c r="N6004" s="48"/>
      <c r="O6004" s="49"/>
    </row>
    <row r="6005" spans="2:15" x14ac:dyDescent="0.25">
      <c r="B6005" s="93"/>
      <c r="C6005" s="48"/>
      <c r="D6005" s="48"/>
      <c r="E6005" s="48"/>
      <c r="F6005" s="48"/>
      <c r="G6005" s="49"/>
      <c r="H6005" s="48"/>
      <c r="I6005" s="52"/>
      <c r="J6005" s="52"/>
      <c r="K6005" s="48"/>
      <c r="L6005" s="48"/>
      <c r="M6005" s="48"/>
      <c r="N6005" s="48"/>
      <c r="O6005" s="49"/>
    </row>
    <row r="6006" spans="2:15" x14ac:dyDescent="0.25">
      <c r="B6006" s="93"/>
      <c r="C6006" s="48"/>
      <c r="D6006" s="48"/>
      <c r="E6006" s="48"/>
      <c r="F6006" s="48"/>
      <c r="G6006" s="49"/>
      <c r="H6006" s="48"/>
      <c r="I6006" s="52"/>
      <c r="J6006" s="52"/>
      <c r="K6006" s="48"/>
      <c r="L6006" s="48"/>
      <c r="M6006" s="48"/>
      <c r="N6006" s="48"/>
      <c r="O6006" s="49"/>
    </row>
    <row r="6007" spans="2:15" x14ac:dyDescent="0.25">
      <c r="B6007" s="93"/>
      <c r="C6007" s="48"/>
      <c r="D6007" s="48"/>
      <c r="E6007" s="48"/>
      <c r="F6007" s="48"/>
      <c r="G6007" s="49"/>
      <c r="H6007" s="48"/>
      <c r="I6007" s="52"/>
      <c r="J6007" s="52"/>
      <c r="K6007" s="48"/>
      <c r="L6007" s="48"/>
      <c r="M6007" s="48"/>
      <c r="N6007" s="48"/>
      <c r="O6007" s="49"/>
    </row>
    <row r="6008" spans="2:15" x14ac:dyDescent="0.25">
      <c r="B6008" s="93"/>
      <c r="C6008" s="48"/>
      <c r="D6008" s="48"/>
      <c r="E6008" s="48"/>
      <c r="F6008" s="48"/>
      <c r="G6008" s="49"/>
      <c r="H6008" s="48"/>
      <c r="I6008" s="52"/>
      <c r="J6008" s="52"/>
      <c r="K6008" s="48"/>
      <c r="L6008" s="48"/>
      <c r="M6008" s="48"/>
      <c r="N6008" s="48"/>
      <c r="O6008" s="49"/>
    </row>
    <row r="6009" spans="2:15" x14ac:dyDescent="0.25">
      <c r="B6009" s="93"/>
      <c r="C6009" s="48"/>
      <c r="D6009" s="48"/>
      <c r="E6009" s="48"/>
      <c r="F6009" s="48"/>
      <c r="G6009" s="49"/>
      <c r="H6009" s="48"/>
      <c r="I6009" s="52"/>
      <c r="J6009" s="52"/>
      <c r="K6009" s="48"/>
      <c r="L6009" s="48"/>
      <c r="M6009" s="48"/>
      <c r="N6009" s="48"/>
      <c r="O6009" s="49"/>
    </row>
    <row r="6010" spans="2:15" x14ac:dyDescent="0.25">
      <c r="B6010" s="93"/>
      <c r="C6010" s="48"/>
      <c r="D6010" s="48"/>
      <c r="E6010" s="48"/>
      <c r="F6010" s="48"/>
      <c r="G6010" s="49"/>
      <c r="H6010" s="48"/>
      <c r="I6010" s="52"/>
      <c r="J6010" s="52"/>
      <c r="K6010" s="48"/>
      <c r="L6010" s="48"/>
      <c r="M6010" s="48"/>
      <c r="N6010" s="48"/>
      <c r="O6010" s="49"/>
    </row>
    <row r="6011" spans="2:15" x14ac:dyDescent="0.25">
      <c r="B6011" s="93"/>
      <c r="C6011" s="48"/>
      <c r="D6011" s="48"/>
      <c r="E6011" s="48"/>
      <c r="F6011" s="48"/>
      <c r="G6011" s="49"/>
      <c r="H6011" s="48"/>
      <c r="I6011" s="52"/>
      <c r="J6011" s="52"/>
      <c r="K6011" s="48"/>
      <c r="L6011" s="48"/>
      <c r="M6011" s="48"/>
      <c r="N6011" s="48"/>
      <c r="O6011" s="49"/>
    </row>
    <row r="6012" spans="2:15" x14ac:dyDescent="0.25">
      <c r="B6012" s="93"/>
      <c r="C6012" s="48"/>
      <c r="D6012" s="48"/>
      <c r="E6012" s="48"/>
      <c r="F6012" s="48"/>
      <c r="G6012" s="49"/>
      <c r="H6012" s="48"/>
      <c r="I6012" s="52"/>
      <c r="J6012" s="52"/>
      <c r="K6012" s="48"/>
      <c r="L6012" s="48"/>
      <c r="M6012" s="48"/>
      <c r="N6012" s="48"/>
      <c r="O6012" s="49"/>
    </row>
    <row r="6013" spans="2:15" x14ac:dyDescent="0.25">
      <c r="B6013" s="93"/>
      <c r="C6013" s="48"/>
      <c r="D6013" s="48"/>
      <c r="E6013" s="48"/>
      <c r="F6013" s="48"/>
      <c r="G6013" s="49"/>
      <c r="H6013" s="48"/>
      <c r="I6013" s="52"/>
      <c r="J6013" s="52"/>
      <c r="K6013" s="48"/>
      <c r="L6013" s="48"/>
      <c r="M6013" s="48"/>
      <c r="N6013" s="48"/>
      <c r="O6013" s="49"/>
    </row>
    <row r="6014" spans="2:15" x14ac:dyDescent="0.25">
      <c r="B6014" s="93"/>
      <c r="C6014" s="48"/>
      <c r="D6014" s="48"/>
      <c r="E6014" s="48"/>
      <c r="F6014" s="48"/>
      <c r="G6014" s="49"/>
      <c r="H6014" s="48"/>
      <c r="I6014" s="52"/>
      <c r="J6014" s="52"/>
      <c r="K6014" s="48"/>
      <c r="L6014" s="48"/>
      <c r="M6014" s="48"/>
      <c r="N6014" s="48"/>
      <c r="O6014" s="49"/>
    </row>
    <row r="6015" spans="2:15" x14ac:dyDescent="0.25">
      <c r="B6015" s="93"/>
      <c r="C6015" s="48"/>
      <c r="D6015" s="48"/>
      <c r="E6015" s="48"/>
      <c r="F6015" s="48"/>
      <c r="G6015" s="49"/>
      <c r="H6015" s="48"/>
      <c r="I6015" s="52"/>
      <c r="J6015" s="52"/>
      <c r="K6015" s="48"/>
      <c r="L6015" s="48"/>
      <c r="M6015" s="48"/>
      <c r="N6015" s="48"/>
      <c r="O6015" s="49"/>
    </row>
    <row r="6016" spans="2:15" x14ac:dyDescent="0.25">
      <c r="B6016" s="93"/>
      <c r="C6016" s="48"/>
      <c r="D6016" s="48"/>
      <c r="E6016" s="48"/>
      <c r="F6016" s="48"/>
      <c r="G6016" s="49"/>
      <c r="H6016" s="48"/>
      <c r="I6016" s="52"/>
      <c r="J6016" s="52"/>
      <c r="K6016" s="48"/>
      <c r="L6016" s="48"/>
      <c r="M6016" s="48"/>
      <c r="N6016" s="48"/>
      <c r="O6016" s="49"/>
    </row>
    <row r="6017" spans="2:15" x14ac:dyDescent="0.25">
      <c r="B6017" s="93"/>
      <c r="C6017" s="48"/>
      <c r="D6017" s="48"/>
      <c r="E6017" s="48"/>
      <c r="F6017" s="48"/>
      <c r="G6017" s="49"/>
      <c r="H6017" s="48"/>
      <c r="I6017" s="52"/>
      <c r="J6017" s="52"/>
      <c r="K6017" s="48"/>
      <c r="L6017" s="48"/>
      <c r="M6017" s="48"/>
      <c r="N6017" s="48"/>
      <c r="O6017" s="49"/>
    </row>
    <row r="6018" spans="2:15" x14ac:dyDescent="0.25">
      <c r="B6018" s="93"/>
      <c r="C6018" s="48"/>
      <c r="D6018" s="48"/>
      <c r="E6018" s="48"/>
      <c r="F6018" s="48"/>
      <c r="G6018" s="49"/>
      <c r="H6018" s="48"/>
      <c r="I6018" s="52"/>
      <c r="J6018" s="52"/>
      <c r="K6018" s="48"/>
      <c r="L6018" s="48"/>
      <c r="M6018" s="48"/>
      <c r="N6018" s="48"/>
      <c r="O6018" s="49"/>
    </row>
    <row r="6019" spans="2:15" x14ac:dyDescent="0.25">
      <c r="B6019" s="93"/>
      <c r="C6019" s="48"/>
      <c r="D6019" s="48"/>
      <c r="E6019" s="48"/>
      <c r="F6019" s="48"/>
      <c r="G6019" s="49"/>
      <c r="H6019" s="48"/>
      <c r="I6019" s="52"/>
      <c r="J6019" s="52"/>
      <c r="K6019" s="48"/>
      <c r="L6019" s="48"/>
      <c r="M6019" s="48"/>
      <c r="N6019" s="48"/>
      <c r="O6019" s="49"/>
    </row>
    <row r="6020" spans="2:15" x14ac:dyDescent="0.25">
      <c r="B6020" s="93"/>
      <c r="C6020" s="48"/>
      <c r="D6020" s="48"/>
      <c r="E6020" s="48"/>
      <c r="F6020" s="48"/>
      <c r="G6020" s="49"/>
      <c r="H6020" s="48"/>
      <c r="I6020" s="52"/>
      <c r="J6020" s="52"/>
      <c r="K6020" s="48"/>
      <c r="L6020" s="48"/>
      <c r="M6020" s="48"/>
      <c r="N6020" s="48"/>
      <c r="O6020" s="49"/>
    </row>
    <row r="6021" spans="2:15" x14ac:dyDescent="0.25">
      <c r="B6021" s="93"/>
      <c r="C6021" s="48"/>
      <c r="D6021" s="48"/>
      <c r="E6021" s="48"/>
      <c r="F6021" s="48"/>
      <c r="G6021" s="49"/>
      <c r="H6021" s="48"/>
      <c r="I6021" s="52"/>
      <c r="J6021" s="52"/>
      <c r="K6021" s="48"/>
      <c r="L6021" s="48"/>
      <c r="M6021" s="48"/>
      <c r="N6021" s="48"/>
      <c r="O6021" s="49"/>
    </row>
    <row r="6022" spans="2:15" x14ac:dyDescent="0.25">
      <c r="B6022" s="93"/>
      <c r="C6022" s="48"/>
      <c r="D6022" s="48"/>
      <c r="E6022" s="48"/>
      <c r="F6022" s="48"/>
      <c r="G6022" s="49"/>
      <c r="H6022" s="48"/>
      <c r="I6022" s="52"/>
      <c r="J6022" s="52"/>
      <c r="K6022" s="48"/>
      <c r="L6022" s="48"/>
      <c r="M6022" s="48"/>
      <c r="N6022" s="48"/>
      <c r="O6022" s="49"/>
    </row>
    <row r="6023" spans="2:15" x14ac:dyDescent="0.25">
      <c r="B6023" s="93"/>
      <c r="C6023" s="48"/>
      <c r="D6023" s="48"/>
      <c r="E6023" s="48"/>
      <c r="F6023" s="48"/>
      <c r="G6023" s="49"/>
      <c r="H6023" s="48"/>
      <c r="I6023" s="52"/>
      <c r="J6023" s="52"/>
      <c r="K6023" s="48"/>
      <c r="L6023" s="48"/>
      <c r="M6023" s="48"/>
      <c r="N6023" s="48"/>
      <c r="O6023" s="49"/>
    </row>
    <row r="6024" spans="2:15" x14ac:dyDescent="0.25">
      <c r="B6024" s="93"/>
      <c r="C6024" s="48"/>
      <c r="D6024" s="48"/>
      <c r="E6024" s="48"/>
      <c r="F6024" s="48"/>
      <c r="G6024" s="49"/>
      <c r="H6024" s="48"/>
      <c r="I6024" s="52"/>
      <c r="J6024" s="52"/>
      <c r="K6024" s="48"/>
      <c r="L6024" s="48"/>
      <c r="M6024" s="48"/>
      <c r="N6024" s="48"/>
      <c r="O6024" s="49"/>
    </row>
    <row r="6025" spans="2:15" x14ac:dyDescent="0.25">
      <c r="B6025" s="93"/>
      <c r="C6025" s="48"/>
      <c r="D6025" s="48"/>
      <c r="E6025" s="48"/>
      <c r="F6025" s="48"/>
      <c r="G6025" s="49"/>
      <c r="H6025" s="48"/>
      <c r="I6025" s="52"/>
      <c r="J6025" s="52"/>
      <c r="K6025" s="48"/>
      <c r="L6025" s="48"/>
      <c r="M6025" s="48"/>
      <c r="N6025" s="48"/>
      <c r="O6025" s="49"/>
    </row>
    <row r="6026" spans="2:15" x14ac:dyDescent="0.25">
      <c r="B6026" s="93"/>
      <c r="C6026" s="48"/>
      <c r="D6026" s="48"/>
      <c r="E6026" s="48"/>
      <c r="F6026" s="48"/>
      <c r="G6026" s="49"/>
      <c r="H6026" s="48"/>
      <c r="I6026" s="52"/>
      <c r="J6026" s="52"/>
      <c r="K6026" s="48"/>
      <c r="L6026" s="48"/>
      <c r="M6026" s="48"/>
      <c r="N6026" s="48"/>
      <c r="O6026" s="49"/>
    </row>
    <row r="6027" spans="2:15" x14ac:dyDescent="0.25">
      <c r="B6027" s="93"/>
      <c r="C6027" s="48"/>
      <c r="D6027" s="48"/>
      <c r="E6027" s="48"/>
      <c r="F6027" s="48"/>
      <c r="G6027" s="49"/>
      <c r="H6027" s="48"/>
      <c r="I6027" s="52"/>
      <c r="J6027" s="52"/>
      <c r="K6027" s="48"/>
      <c r="L6027" s="48"/>
      <c r="M6027" s="48"/>
      <c r="N6027" s="48"/>
      <c r="O6027" s="49"/>
    </row>
    <row r="6028" spans="2:15" x14ac:dyDescent="0.25">
      <c r="B6028" s="93"/>
      <c r="C6028" s="48"/>
      <c r="D6028" s="48"/>
      <c r="E6028" s="48"/>
      <c r="F6028" s="48"/>
      <c r="G6028" s="49"/>
      <c r="H6028" s="48"/>
      <c r="I6028" s="52"/>
      <c r="J6028" s="52"/>
      <c r="K6028" s="48"/>
      <c r="L6028" s="48"/>
      <c r="M6028" s="48"/>
      <c r="N6028" s="48"/>
      <c r="O6028" s="49"/>
    </row>
    <row r="6029" spans="2:15" x14ac:dyDescent="0.25">
      <c r="B6029" s="93"/>
      <c r="C6029" s="48"/>
      <c r="D6029" s="48"/>
      <c r="E6029" s="48"/>
      <c r="F6029" s="48"/>
      <c r="G6029" s="49"/>
      <c r="H6029" s="48"/>
      <c r="I6029" s="52"/>
      <c r="J6029" s="52"/>
      <c r="K6029" s="48"/>
      <c r="L6029" s="48"/>
      <c r="M6029" s="48"/>
      <c r="N6029" s="48"/>
      <c r="O6029" s="49"/>
    </row>
    <row r="6030" spans="2:15" x14ac:dyDescent="0.25">
      <c r="B6030" s="93"/>
      <c r="C6030" s="48"/>
      <c r="D6030" s="48"/>
      <c r="E6030" s="48"/>
      <c r="F6030" s="48"/>
      <c r="G6030" s="49"/>
      <c r="H6030" s="48"/>
      <c r="I6030" s="52"/>
      <c r="J6030" s="52"/>
      <c r="K6030" s="48"/>
      <c r="L6030" s="48"/>
      <c r="M6030" s="48"/>
      <c r="N6030" s="48"/>
      <c r="O6030" s="49"/>
    </row>
    <row r="6031" spans="2:15" x14ac:dyDescent="0.25">
      <c r="B6031" s="93"/>
      <c r="C6031" s="48"/>
      <c r="D6031" s="48"/>
      <c r="E6031" s="48"/>
      <c r="F6031" s="48"/>
      <c r="G6031" s="49"/>
      <c r="H6031" s="48"/>
      <c r="I6031" s="52"/>
      <c r="J6031" s="52"/>
      <c r="K6031" s="48"/>
      <c r="L6031" s="48"/>
      <c r="M6031" s="48"/>
      <c r="N6031" s="48"/>
      <c r="O6031" s="49"/>
    </row>
    <row r="6032" spans="2:15" x14ac:dyDescent="0.25">
      <c r="B6032" s="93"/>
      <c r="C6032" s="48"/>
      <c r="D6032" s="48"/>
      <c r="E6032" s="48"/>
      <c r="F6032" s="48"/>
      <c r="G6032" s="49"/>
      <c r="H6032" s="48"/>
      <c r="I6032" s="52"/>
      <c r="J6032" s="52"/>
      <c r="K6032" s="48"/>
      <c r="L6032" s="48"/>
      <c r="M6032" s="48"/>
      <c r="N6032" s="48"/>
      <c r="O6032" s="49"/>
    </row>
    <row r="6033" spans="2:15" x14ac:dyDescent="0.25">
      <c r="B6033" s="93"/>
      <c r="C6033" s="48"/>
      <c r="D6033" s="48"/>
      <c r="E6033" s="48"/>
      <c r="F6033" s="48"/>
      <c r="G6033" s="49"/>
      <c r="H6033" s="48"/>
      <c r="I6033" s="52"/>
      <c r="J6033" s="52"/>
      <c r="K6033" s="48"/>
      <c r="L6033" s="48"/>
      <c r="M6033" s="48"/>
      <c r="N6033" s="48"/>
      <c r="O6033" s="49"/>
    </row>
    <row r="6034" spans="2:15" x14ac:dyDescent="0.25">
      <c r="B6034" s="93"/>
      <c r="C6034" s="48"/>
      <c r="D6034" s="48"/>
      <c r="E6034" s="48"/>
      <c r="F6034" s="48"/>
      <c r="G6034" s="49"/>
      <c r="H6034" s="48"/>
      <c r="I6034" s="52"/>
      <c r="J6034" s="52"/>
      <c r="K6034" s="48"/>
      <c r="L6034" s="48"/>
      <c r="M6034" s="48"/>
      <c r="N6034" s="48"/>
      <c r="O6034" s="49"/>
    </row>
    <row r="6035" spans="2:15" x14ac:dyDescent="0.25">
      <c r="B6035" s="93"/>
      <c r="C6035" s="48"/>
      <c r="D6035" s="48"/>
      <c r="E6035" s="48"/>
      <c r="F6035" s="48"/>
      <c r="G6035" s="49"/>
      <c r="H6035" s="48"/>
      <c r="I6035" s="52"/>
      <c r="J6035" s="52"/>
      <c r="K6035" s="48"/>
      <c r="L6035" s="48"/>
      <c r="M6035" s="48"/>
      <c r="N6035" s="48"/>
      <c r="O6035" s="49"/>
    </row>
    <row r="6036" spans="2:15" x14ac:dyDescent="0.25">
      <c r="B6036" s="93"/>
      <c r="C6036" s="48"/>
      <c r="D6036" s="48"/>
      <c r="E6036" s="48"/>
      <c r="F6036" s="48"/>
      <c r="G6036" s="49"/>
      <c r="H6036" s="48"/>
      <c r="I6036" s="52"/>
      <c r="J6036" s="52"/>
      <c r="K6036" s="48"/>
      <c r="L6036" s="48"/>
      <c r="M6036" s="48"/>
      <c r="N6036" s="48"/>
      <c r="O6036" s="49"/>
    </row>
    <row r="6037" spans="2:15" x14ac:dyDescent="0.25">
      <c r="B6037" s="93"/>
      <c r="C6037" s="48"/>
      <c r="D6037" s="48"/>
      <c r="E6037" s="48"/>
      <c r="F6037" s="48"/>
      <c r="G6037" s="49"/>
      <c r="H6037" s="48"/>
      <c r="I6037" s="52"/>
      <c r="J6037" s="52"/>
      <c r="K6037" s="48"/>
      <c r="L6037" s="48"/>
      <c r="M6037" s="48"/>
      <c r="N6037" s="48"/>
      <c r="O6037" s="49"/>
    </row>
    <row r="6038" spans="2:15" x14ac:dyDescent="0.25">
      <c r="B6038" s="93"/>
      <c r="C6038" s="48"/>
      <c r="D6038" s="48"/>
      <c r="E6038" s="48"/>
      <c r="F6038" s="48"/>
      <c r="G6038" s="49"/>
      <c r="H6038" s="48"/>
      <c r="I6038" s="52"/>
      <c r="J6038" s="52"/>
      <c r="K6038" s="48"/>
      <c r="L6038" s="48"/>
      <c r="M6038" s="48"/>
      <c r="N6038" s="48"/>
      <c r="O6038" s="49"/>
    </row>
    <row r="6039" spans="2:15" x14ac:dyDescent="0.25">
      <c r="B6039" s="93"/>
      <c r="C6039" s="48"/>
      <c r="D6039" s="48"/>
      <c r="E6039" s="48"/>
      <c r="F6039" s="48"/>
      <c r="G6039" s="49"/>
      <c r="H6039" s="48"/>
      <c r="I6039" s="52"/>
      <c r="J6039" s="52"/>
      <c r="K6039" s="48"/>
      <c r="L6039" s="48"/>
      <c r="M6039" s="48"/>
      <c r="N6039" s="48"/>
      <c r="O6039" s="49"/>
    </row>
    <row r="6040" spans="2:15" x14ac:dyDescent="0.25">
      <c r="B6040" s="93"/>
      <c r="C6040" s="48"/>
      <c r="D6040" s="48"/>
      <c r="E6040" s="48"/>
      <c r="F6040" s="48"/>
      <c r="G6040" s="49"/>
      <c r="H6040" s="48"/>
      <c r="I6040" s="52"/>
      <c r="J6040" s="52"/>
      <c r="K6040" s="48"/>
      <c r="L6040" s="48"/>
      <c r="M6040" s="48"/>
      <c r="N6040" s="48"/>
      <c r="O6040" s="49"/>
    </row>
    <row r="6041" spans="2:15" x14ac:dyDescent="0.25">
      <c r="B6041" s="93"/>
      <c r="C6041" s="48"/>
      <c r="D6041" s="48"/>
      <c r="E6041" s="48"/>
      <c r="F6041" s="48"/>
      <c r="G6041" s="49"/>
      <c r="H6041" s="48"/>
      <c r="I6041" s="52"/>
      <c r="J6041" s="52"/>
      <c r="K6041" s="48"/>
      <c r="L6041" s="48"/>
      <c r="M6041" s="48"/>
      <c r="N6041" s="48"/>
      <c r="O6041" s="49"/>
    </row>
    <row r="6042" spans="2:15" x14ac:dyDescent="0.25">
      <c r="B6042" s="93"/>
      <c r="C6042" s="48"/>
      <c r="D6042" s="48"/>
      <c r="E6042" s="48"/>
      <c r="F6042" s="48"/>
      <c r="G6042" s="49"/>
      <c r="H6042" s="48"/>
      <c r="I6042" s="52"/>
      <c r="J6042" s="52"/>
      <c r="K6042" s="48"/>
      <c r="L6042" s="48"/>
      <c r="M6042" s="48"/>
      <c r="N6042" s="48"/>
      <c r="O6042" s="49"/>
    </row>
    <row r="6043" spans="2:15" x14ac:dyDescent="0.25">
      <c r="B6043" s="93"/>
      <c r="C6043" s="48"/>
      <c r="D6043" s="48"/>
      <c r="E6043" s="48"/>
      <c r="F6043" s="48"/>
      <c r="G6043" s="49"/>
      <c r="H6043" s="48"/>
      <c r="I6043" s="52"/>
      <c r="J6043" s="52"/>
      <c r="K6043" s="48"/>
      <c r="L6043" s="48"/>
      <c r="M6043" s="48"/>
      <c r="N6043" s="48"/>
      <c r="O6043" s="49"/>
    </row>
    <row r="6044" spans="2:15" x14ac:dyDescent="0.25">
      <c r="B6044" s="93"/>
      <c r="C6044" s="48"/>
      <c r="D6044" s="48"/>
      <c r="E6044" s="48"/>
      <c r="F6044" s="48"/>
      <c r="G6044" s="49"/>
      <c r="H6044" s="48"/>
      <c r="I6044" s="52"/>
      <c r="J6044" s="52"/>
      <c r="K6044" s="48"/>
      <c r="L6044" s="48"/>
      <c r="M6044" s="48"/>
      <c r="N6044" s="48"/>
      <c r="O6044" s="49"/>
    </row>
    <row r="6045" spans="2:15" x14ac:dyDescent="0.25">
      <c r="B6045" s="93"/>
      <c r="C6045" s="48"/>
      <c r="D6045" s="48"/>
      <c r="E6045" s="48"/>
      <c r="F6045" s="48"/>
      <c r="G6045" s="49"/>
      <c r="H6045" s="48"/>
      <c r="I6045" s="52"/>
      <c r="J6045" s="52"/>
      <c r="K6045" s="48"/>
      <c r="L6045" s="48"/>
      <c r="M6045" s="48"/>
      <c r="N6045" s="48"/>
      <c r="O6045" s="49"/>
    </row>
    <row r="6046" spans="2:15" x14ac:dyDescent="0.25">
      <c r="B6046" s="93"/>
      <c r="C6046" s="48"/>
      <c r="D6046" s="48"/>
      <c r="E6046" s="48"/>
      <c r="F6046" s="48"/>
      <c r="G6046" s="49"/>
      <c r="H6046" s="48"/>
      <c r="I6046" s="52"/>
      <c r="J6046" s="52"/>
      <c r="K6046" s="48"/>
      <c r="L6046" s="48"/>
      <c r="M6046" s="48"/>
      <c r="N6046" s="48"/>
      <c r="O6046" s="49"/>
    </row>
    <row r="6047" spans="2:15" x14ac:dyDescent="0.25">
      <c r="B6047" s="93"/>
      <c r="C6047" s="48"/>
      <c r="D6047" s="48"/>
      <c r="E6047" s="48"/>
      <c r="F6047" s="48"/>
      <c r="G6047" s="49"/>
      <c r="H6047" s="48"/>
      <c r="I6047" s="52"/>
      <c r="J6047" s="52"/>
      <c r="K6047" s="48"/>
      <c r="L6047" s="48"/>
      <c r="M6047" s="48"/>
      <c r="N6047" s="48"/>
      <c r="O6047" s="49"/>
    </row>
    <row r="6048" spans="2:15" x14ac:dyDescent="0.25">
      <c r="B6048" s="93"/>
      <c r="C6048" s="48"/>
      <c r="D6048" s="48"/>
      <c r="E6048" s="48"/>
      <c r="F6048" s="48"/>
      <c r="G6048" s="49"/>
      <c r="H6048" s="48"/>
      <c r="I6048" s="52"/>
      <c r="J6048" s="52"/>
      <c r="K6048" s="48"/>
      <c r="L6048" s="48"/>
      <c r="M6048" s="48"/>
      <c r="N6048" s="48"/>
      <c r="O6048" s="49"/>
    </row>
    <row r="6049" spans="2:15" x14ac:dyDescent="0.25">
      <c r="B6049" s="93"/>
      <c r="C6049" s="48"/>
      <c r="D6049" s="48"/>
      <c r="E6049" s="48"/>
      <c r="F6049" s="48"/>
      <c r="G6049" s="49"/>
      <c r="H6049" s="48"/>
      <c r="I6049" s="52"/>
      <c r="J6049" s="52"/>
      <c r="K6049" s="48"/>
      <c r="L6049" s="48"/>
      <c r="M6049" s="48"/>
      <c r="N6049" s="48"/>
      <c r="O6049" s="49"/>
    </row>
    <row r="6050" spans="2:15" x14ac:dyDescent="0.25">
      <c r="B6050" s="93"/>
      <c r="C6050" s="48"/>
      <c r="D6050" s="48"/>
      <c r="E6050" s="48"/>
      <c r="F6050" s="48"/>
      <c r="G6050" s="49"/>
      <c r="H6050" s="48"/>
      <c r="I6050" s="52"/>
      <c r="J6050" s="52"/>
      <c r="K6050" s="48"/>
      <c r="L6050" s="48"/>
      <c r="M6050" s="48"/>
      <c r="N6050" s="48"/>
      <c r="O6050" s="49"/>
    </row>
    <row r="6051" spans="2:15" x14ac:dyDescent="0.25">
      <c r="B6051" s="93"/>
      <c r="C6051" s="48"/>
      <c r="D6051" s="48"/>
      <c r="E6051" s="48"/>
      <c r="F6051" s="48"/>
      <c r="G6051" s="49"/>
      <c r="H6051" s="48"/>
      <c r="I6051" s="52"/>
      <c r="J6051" s="52"/>
      <c r="K6051" s="48"/>
      <c r="L6051" s="48"/>
      <c r="M6051" s="48"/>
      <c r="N6051" s="48"/>
      <c r="O6051" s="49"/>
    </row>
    <row r="6052" spans="2:15" x14ac:dyDescent="0.25">
      <c r="B6052" s="93"/>
      <c r="C6052" s="48"/>
      <c r="D6052" s="48"/>
      <c r="E6052" s="48"/>
      <c r="F6052" s="48"/>
      <c r="G6052" s="49"/>
      <c r="H6052" s="48"/>
      <c r="I6052" s="52"/>
      <c r="J6052" s="52"/>
      <c r="K6052" s="48"/>
      <c r="L6052" s="48"/>
      <c r="M6052" s="48"/>
      <c r="N6052" s="48"/>
      <c r="O6052" s="49"/>
    </row>
    <row r="6053" spans="2:15" x14ac:dyDescent="0.25">
      <c r="B6053" s="93"/>
      <c r="C6053" s="48"/>
      <c r="D6053" s="48"/>
      <c r="E6053" s="48"/>
      <c r="F6053" s="48"/>
      <c r="G6053" s="49"/>
      <c r="H6053" s="48"/>
      <c r="I6053" s="52"/>
      <c r="J6053" s="52"/>
      <c r="K6053" s="48"/>
      <c r="L6053" s="48"/>
      <c r="M6053" s="48"/>
      <c r="N6053" s="48"/>
      <c r="O6053" s="49"/>
    </row>
    <row r="6054" spans="2:15" x14ac:dyDescent="0.25">
      <c r="B6054" s="93"/>
      <c r="C6054" s="48"/>
      <c r="D6054" s="48"/>
      <c r="E6054" s="48"/>
      <c r="F6054" s="48"/>
      <c r="G6054" s="49"/>
      <c r="H6054" s="48"/>
      <c r="I6054" s="52"/>
      <c r="J6054" s="52"/>
      <c r="K6054" s="48"/>
      <c r="L6054" s="48"/>
      <c r="M6054" s="48"/>
      <c r="N6054" s="48"/>
      <c r="O6054" s="49"/>
    </row>
    <row r="6055" spans="2:15" x14ac:dyDescent="0.25">
      <c r="B6055" s="93"/>
      <c r="C6055" s="48"/>
      <c r="D6055" s="48"/>
      <c r="E6055" s="48"/>
      <c r="F6055" s="48"/>
      <c r="G6055" s="49"/>
      <c r="H6055" s="48"/>
      <c r="I6055" s="52"/>
      <c r="J6055" s="52"/>
      <c r="K6055" s="48"/>
      <c r="L6055" s="48"/>
      <c r="M6055" s="48"/>
      <c r="N6055" s="48"/>
      <c r="O6055" s="49"/>
    </row>
    <row r="6056" spans="2:15" x14ac:dyDescent="0.25">
      <c r="B6056" s="93"/>
      <c r="C6056" s="48"/>
      <c r="D6056" s="48"/>
      <c r="E6056" s="48"/>
      <c r="F6056" s="48"/>
      <c r="G6056" s="49"/>
      <c r="H6056" s="48"/>
      <c r="I6056" s="52"/>
      <c r="J6056" s="52"/>
      <c r="K6056" s="48"/>
      <c r="L6056" s="48"/>
      <c r="M6056" s="48"/>
      <c r="N6056" s="48"/>
      <c r="O6056" s="49"/>
    </row>
    <row r="6057" spans="2:15" x14ac:dyDescent="0.25">
      <c r="B6057" s="93"/>
      <c r="C6057" s="48"/>
      <c r="D6057" s="48"/>
      <c r="E6057" s="48"/>
      <c r="F6057" s="48"/>
      <c r="G6057" s="49"/>
      <c r="H6057" s="48"/>
      <c r="I6057" s="52"/>
      <c r="J6057" s="52"/>
      <c r="K6057" s="48"/>
      <c r="L6057" s="48"/>
      <c r="M6057" s="48"/>
      <c r="N6057" s="48"/>
      <c r="O6057" s="49"/>
    </row>
    <row r="6058" spans="2:15" x14ac:dyDescent="0.25">
      <c r="B6058" s="93"/>
      <c r="C6058" s="48"/>
      <c r="D6058" s="48"/>
      <c r="E6058" s="48"/>
      <c r="F6058" s="48"/>
      <c r="G6058" s="49"/>
      <c r="H6058" s="48"/>
      <c r="I6058" s="52"/>
      <c r="J6058" s="52"/>
      <c r="K6058" s="48"/>
      <c r="L6058" s="48"/>
      <c r="M6058" s="48"/>
      <c r="N6058" s="48"/>
      <c r="O6058" s="49"/>
    </row>
    <row r="6059" spans="2:15" x14ac:dyDescent="0.25">
      <c r="B6059" s="93"/>
      <c r="C6059" s="48"/>
      <c r="D6059" s="48"/>
      <c r="E6059" s="48"/>
      <c r="F6059" s="48"/>
      <c r="G6059" s="49"/>
      <c r="H6059" s="48"/>
      <c r="I6059" s="52"/>
      <c r="J6059" s="52"/>
      <c r="K6059" s="48"/>
      <c r="L6059" s="48"/>
      <c r="M6059" s="48"/>
      <c r="N6059" s="48"/>
      <c r="O6059" s="49"/>
    </row>
    <row r="6060" spans="2:15" x14ac:dyDescent="0.25">
      <c r="B6060" s="93"/>
      <c r="C6060" s="48"/>
      <c r="D6060" s="48"/>
      <c r="E6060" s="48"/>
      <c r="F6060" s="48"/>
      <c r="G6060" s="49"/>
      <c r="H6060" s="48"/>
      <c r="I6060" s="52"/>
      <c r="J6060" s="52"/>
      <c r="K6060" s="48"/>
      <c r="L6060" s="48"/>
      <c r="M6060" s="48"/>
      <c r="N6060" s="48"/>
      <c r="O6060" s="49"/>
    </row>
    <row r="6061" spans="2:15" x14ac:dyDescent="0.25">
      <c r="B6061" s="93"/>
      <c r="C6061" s="48"/>
      <c r="D6061" s="48"/>
      <c r="E6061" s="48"/>
      <c r="F6061" s="48"/>
      <c r="G6061" s="49"/>
      <c r="H6061" s="48"/>
      <c r="I6061" s="52"/>
      <c r="J6061" s="52"/>
      <c r="K6061" s="48"/>
      <c r="L6061" s="48"/>
      <c r="M6061" s="48"/>
      <c r="N6061" s="48"/>
      <c r="O6061" s="49"/>
    </row>
    <row r="6062" spans="2:15" x14ac:dyDescent="0.25">
      <c r="B6062" s="93"/>
      <c r="C6062" s="48"/>
      <c r="D6062" s="48"/>
      <c r="E6062" s="48"/>
      <c r="F6062" s="48"/>
      <c r="G6062" s="49"/>
      <c r="H6062" s="48"/>
      <c r="I6062" s="52"/>
      <c r="J6062" s="52"/>
      <c r="K6062" s="48"/>
      <c r="L6062" s="48"/>
      <c r="M6062" s="48"/>
      <c r="N6062" s="48"/>
      <c r="O6062" s="49"/>
    </row>
    <row r="6063" spans="2:15" x14ac:dyDescent="0.25">
      <c r="B6063" s="93"/>
      <c r="C6063" s="48"/>
      <c r="D6063" s="48"/>
      <c r="E6063" s="48"/>
      <c r="F6063" s="48"/>
      <c r="G6063" s="49"/>
      <c r="H6063" s="48"/>
      <c r="I6063" s="52"/>
      <c r="J6063" s="52"/>
      <c r="K6063" s="48"/>
      <c r="L6063" s="48"/>
      <c r="M6063" s="48"/>
      <c r="N6063" s="48"/>
      <c r="O6063" s="49"/>
    </row>
    <row r="6064" spans="2:15" x14ac:dyDescent="0.25">
      <c r="B6064" s="93"/>
      <c r="C6064" s="48"/>
      <c r="D6064" s="48"/>
      <c r="E6064" s="48"/>
      <c r="F6064" s="48"/>
      <c r="G6064" s="49"/>
      <c r="H6064" s="48"/>
      <c r="I6064" s="52"/>
      <c r="J6064" s="52"/>
      <c r="K6064" s="48"/>
      <c r="L6064" s="48"/>
      <c r="M6064" s="48"/>
      <c r="N6064" s="48"/>
      <c r="O6064" s="49"/>
    </row>
    <row r="6065" spans="2:15" x14ac:dyDescent="0.25">
      <c r="B6065" s="93"/>
      <c r="C6065" s="48"/>
      <c r="D6065" s="48"/>
      <c r="E6065" s="48"/>
      <c r="F6065" s="48"/>
      <c r="G6065" s="49"/>
      <c r="H6065" s="48"/>
      <c r="I6065" s="52"/>
      <c r="J6065" s="52"/>
      <c r="K6065" s="48"/>
      <c r="L6065" s="48"/>
      <c r="M6065" s="48"/>
      <c r="N6065" s="48"/>
      <c r="O6065" s="49"/>
    </row>
    <row r="6066" spans="2:15" x14ac:dyDescent="0.25">
      <c r="B6066" s="93"/>
      <c r="C6066" s="48"/>
      <c r="D6066" s="48"/>
      <c r="E6066" s="48"/>
      <c r="F6066" s="48"/>
      <c r="G6066" s="49"/>
      <c r="H6066" s="48"/>
      <c r="I6066" s="52"/>
      <c r="J6066" s="52"/>
      <c r="K6066" s="48"/>
      <c r="L6066" s="48"/>
      <c r="M6066" s="48"/>
      <c r="N6066" s="48"/>
      <c r="O6066" s="49"/>
    </row>
    <row r="6067" spans="2:15" x14ac:dyDescent="0.25">
      <c r="B6067" s="93"/>
      <c r="C6067" s="48"/>
      <c r="D6067" s="48"/>
      <c r="E6067" s="48"/>
      <c r="F6067" s="48"/>
      <c r="G6067" s="49"/>
      <c r="H6067" s="48"/>
      <c r="I6067" s="52"/>
      <c r="J6067" s="52"/>
      <c r="K6067" s="48"/>
      <c r="L6067" s="48"/>
      <c r="M6067" s="48"/>
      <c r="N6067" s="48"/>
      <c r="O6067" s="49"/>
    </row>
    <row r="6068" spans="2:15" x14ac:dyDescent="0.25">
      <c r="B6068" s="93"/>
      <c r="C6068" s="48"/>
      <c r="D6068" s="48"/>
      <c r="E6068" s="48"/>
      <c r="F6068" s="48"/>
      <c r="G6068" s="49"/>
      <c r="H6068" s="48"/>
      <c r="I6068" s="52"/>
      <c r="J6068" s="52"/>
      <c r="K6068" s="48"/>
      <c r="L6068" s="48"/>
      <c r="M6068" s="48"/>
      <c r="N6068" s="48"/>
      <c r="O6068" s="49"/>
    </row>
    <row r="6069" spans="2:15" x14ac:dyDescent="0.25">
      <c r="B6069" s="93"/>
      <c r="C6069" s="48"/>
      <c r="D6069" s="48"/>
      <c r="E6069" s="48"/>
      <c r="F6069" s="48"/>
      <c r="G6069" s="49"/>
      <c r="H6069" s="48"/>
      <c r="I6069" s="52"/>
      <c r="J6069" s="52"/>
      <c r="K6069" s="48"/>
      <c r="L6069" s="48"/>
      <c r="M6069" s="48"/>
      <c r="N6069" s="48"/>
      <c r="O6069" s="49"/>
    </row>
    <row r="6070" spans="2:15" x14ac:dyDescent="0.25">
      <c r="B6070" s="93"/>
      <c r="C6070" s="48"/>
      <c r="D6070" s="48"/>
      <c r="E6070" s="48"/>
      <c r="F6070" s="48"/>
      <c r="G6070" s="49"/>
      <c r="H6070" s="48"/>
      <c r="I6070" s="52"/>
      <c r="J6070" s="52"/>
      <c r="K6070" s="48"/>
      <c r="L6070" s="48"/>
      <c r="M6070" s="48"/>
      <c r="N6070" s="48"/>
      <c r="O6070" s="49"/>
    </row>
    <row r="6071" spans="2:15" x14ac:dyDescent="0.25">
      <c r="B6071" s="93"/>
      <c r="C6071" s="48"/>
      <c r="D6071" s="48"/>
      <c r="E6071" s="48"/>
      <c r="F6071" s="48"/>
      <c r="G6071" s="49"/>
      <c r="H6071" s="48"/>
      <c r="I6071" s="52"/>
      <c r="J6071" s="52"/>
      <c r="K6071" s="48"/>
      <c r="L6071" s="48"/>
      <c r="M6071" s="48"/>
      <c r="N6071" s="48"/>
      <c r="O6071" s="49"/>
    </row>
    <row r="6072" spans="2:15" x14ac:dyDescent="0.25">
      <c r="B6072" s="93"/>
      <c r="C6072" s="48"/>
      <c r="D6072" s="48"/>
      <c r="E6072" s="48"/>
      <c r="F6072" s="48"/>
      <c r="G6072" s="49"/>
      <c r="H6072" s="48"/>
      <c r="I6072" s="52"/>
      <c r="J6072" s="52"/>
      <c r="K6072" s="48"/>
      <c r="L6072" s="48"/>
      <c r="M6072" s="48"/>
      <c r="N6072" s="48"/>
      <c r="O6072" s="49"/>
    </row>
    <row r="6073" spans="2:15" x14ac:dyDescent="0.25">
      <c r="B6073" s="93"/>
      <c r="C6073" s="48"/>
      <c r="D6073" s="48"/>
      <c r="E6073" s="48"/>
      <c r="F6073" s="48"/>
      <c r="G6073" s="49"/>
      <c r="H6073" s="48"/>
      <c r="I6073" s="52"/>
      <c r="J6073" s="52"/>
      <c r="K6073" s="48"/>
      <c r="L6073" s="48"/>
      <c r="M6073" s="48"/>
      <c r="N6073" s="48"/>
      <c r="O6073" s="49"/>
    </row>
    <row r="6074" spans="2:15" x14ac:dyDescent="0.25">
      <c r="B6074" s="93"/>
      <c r="C6074" s="48"/>
      <c r="D6074" s="48"/>
      <c r="E6074" s="48"/>
      <c r="F6074" s="48"/>
      <c r="G6074" s="49"/>
      <c r="H6074" s="48"/>
      <c r="I6074" s="52"/>
      <c r="J6074" s="52"/>
      <c r="K6074" s="48"/>
      <c r="L6074" s="48"/>
      <c r="M6074" s="48"/>
      <c r="N6074" s="48"/>
      <c r="O6074" s="49"/>
    </row>
    <row r="6075" spans="2:15" x14ac:dyDescent="0.25">
      <c r="B6075" s="93"/>
      <c r="C6075" s="48"/>
      <c r="D6075" s="48"/>
      <c r="E6075" s="48"/>
      <c r="F6075" s="48"/>
      <c r="G6075" s="49"/>
      <c r="H6075" s="48"/>
      <c r="I6075" s="52"/>
      <c r="J6075" s="52"/>
      <c r="K6075" s="48"/>
      <c r="L6075" s="48"/>
      <c r="M6075" s="48"/>
      <c r="N6075" s="48"/>
      <c r="O6075" s="49"/>
    </row>
    <row r="6076" spans="2:15" x14ac:dyDescent="0.25">
      <c r="B6076" s="93"/>
      <c r="C6076" s="48"/>
      <c r="D6076" s="48"/>
      <c r="E6076" s="48"/>
      <c r="F6076" s="48"/>
      <c r="G6076" s="49"/>
      <c r="H6076" s="48"/>
      <c r="I6076" s="52"/>
      <c r="J6076" s="52"/>
      <c r="K6076" s="48"/>
      <c r="L6076" s="48"/>
      <c r="M6076" s="48"/>
      <c r="N6076" s="48"/>
      <c r="O6076" s="49"/>
    </row>
    <row r="6077" spans="2:15" x14ac:dyDescent="0.25">
      <c r="B6077" s="93"/>
      <c r="C6077" s="48"/>
      <c r="D6077" s="48"/>
      <c r="E6077" s="48"/>
      <c r="F6077" s="48"/>
      <c r="G6077" s="49"/>
      <c r="H6077" s="48"/>
      <c r="I6077" s="52"/>
      <c r="J6077" s="52"/>
      <c r="K6077" s="48"/>
      <c r="L6077" s="48"/>
      <c r="M6077" s="48"/>
      <c r="N6077" s="48"/>
      <c r="O6077" s="49"/>
    </row>
    <row r="6078" spans="2:15" x14ac:dyDescent="0.25">
      <c r="B6078" s="93"/>
      <c r="C6078" s="48"/>
      <c r="D6078" s="48"/>
      <c r="E6078" s="48"/>
      <c r="F6078" s="48"/>
      <c r="G6078" s="49"/>
      <c r="H6078" s="48"/>
      <c r="I6078" s="52"/>
      <c r="J6078" s="52"/>
      <c r="K6078" s="48"/>
      <c r="L6078" s="48"/>
      <c r="M6078" s="48"/>
      <c r="N6078" s="48"/>
      <c r="O6078" s="49"/>
    </row>
    <row r="6079" spans="2:15" x14ac:dyDescent="0.25">
      <c r="B6079" s="93"/>
      <c r="C6079" s="48"/>
      <c r="D6079" s="48"/>
      <c r="E6079" s="48"/>
      <c r="F6079" s="48"/>
      <c r="G6079" s="49"/>
      <c r="H6079" s="48"/>
      <c r="I6079" s="52"/>
      <c r="J6079" s="52"/>
      <c r="K6079" s="48"/>
      <c r="L6079" s="48"/>
      <c r="M6079" s="48"/>
      <c r="N6079" s="48"/>
      <c r="O6079" s="49"/>
    </row>
    <row r="6080" spans="2:15" x14ac:dyDescent="0.25">
      <c r="B6080" s="93"/>
      <c r="C6080" s="48"/>
      <c r="D6080" s="48"/>
      <c r="E6080" s="48"/>
      <c r="F6080" s="48"/>
      <c r="G6080" s="49"/>
      <c r="H6080" s="48"/>
      <c r="I6080" s="52"/>
      <c r="J6080" s="52"/>
      <c r="K6080" s="48"/>
      <c r="L6080" s="48"/>
      <c r="M6080" s="48"/>
      <c r="N6080" s="48"/>
      <c r="O6080" s="49"/>
    </row>
    <row r="6081" spans="2:15" x14ac:dyDescent="0.25">
      <c r="B6081" s="93"/>
      <c r="C6081" s="48"/>
      <c r="D6081" s="48"/>
      <c r="E6081" s="48"/>
      <c r="F6081" s="48"/>
      <c r="G6081" s="49"/>
      <c r="H6081" s="48"/>
      <c r="I6081" s="52"/>
      <c r="J6081" s="52"/>
      <c r="K6081" s="48"/>
      <c r="L6081" s="48"/>
      <c r="M6081" s="48"/>
      <c r="N6081" s="48"/>
      <c r="O6081" s="49"/>
    </row>
    <row r="6082" spans="2:15" x14ac:dyDescent="0.25">
      <c r="B6082" s="93"/>
      <c r="C6082" s="48"/>
      <c r="D6082" s="48"/>
      <c r="E6082" s="48"/>
      <c r="F6082" s="48"/>
      <c r="G6082" s="49"/>
      <c r="H6082" s="48"/>
      <c r="I6082" s="52"/>
      <c r="J6082" s="52"/>
      <c r="K6082" s="48"/>
      <c r="L6082" s="48"/>
      <c r="M6082" s="48"/>
      <c r="N6082" s="48"/>
      <c r="O6082" s="49"/>
    </row>
    <row r="6083" spans="2:15" x14ac:dyDescent="0.25">
      <c r="B6083" s="93"/>
      <c r="C6083" s="48"/>
      <c r="D6083" s="48"/>
      <c r="E6083" s="48"/>
      <c r="F6083" s="48"/>
      <c r="G6083" s="49"/>
      <c r="H6083" s="48"/>
      <c r="I6083" s="52"/>
      <c r="J6083" s="52"/>
      <c r="K6083" s="48"/>
      <c r="L6083" s="48"/>
      <c r="M6083" s="48"/>
      <c r="N6083" s="48"/>
      <c r="O6083" s="49"/>
    </row>
    <row r="6084" spans="2:15" x14ac:dyDescent="0.25">
      <c r="B6084" s="93"/>
      <c r="C6084" s="48"/>
      <c r="D6084" s="48"/>
      <c r="E6084" s="48"/>
      <c r="F6084" s="48"/>
      <c r="G6084" s="49"/>
      <c r="H6084" s="48"/>
      <c r="I6084" s="52"/>
      <c r="J6084" s="52"/>
      <c r="K6084" s="48"/>
      <c r="L6084" s="48"/>
      <c r="M6084" s="48"/>
      <c r="N6084" s="48"/>
      <c r="O6084" s="49"/>
    </row>
    <row r="6085" spans="2:15" x14ac:dyDescent="0.25">
      <c r="B6085" s="93"/>
      <c r="C6085" s="48"/>
      <c r="D6085" s="48"/>
      <c r="E6085" s="48"/>
      <c r="F6085" s="48"/>
      <c r="G6085" s="49"/>
      <c r="H6085" s="48"/>
      <c r="I6085" s="52"/>
      <c r="J6085" s="52"/>
      <c r="K6085" s="48"/>
      <c r="L6085" s="48"/>
      <c r="M6085" s="48"/>
      <c r="N6085" s="48"/>
      <c r="O6085" s="49"/>
    </row>
    <row r="6086" spans="2:15" x14ac:dyDescent="0.25">
      <c r="B6086" s="93"/>
      <c r="C6086" s="48"/>
      <c r="D6086" s="48"/>
      <c r="E6086" s="48"/>
      <c r="F6086" s="48"/>
      <c r="G6086" s="49"/>
      <c r="H6086" s="48"/>
      <c r="I6086" s="52"/>
      <c r="J6086" s="52"/>
      <c r="K6086" s="48"/>
      <c r="L6086" s="48"/>
      <c r="M6086" s="48"/>
      <c r="N6086" s="48"/>
      <c r="O6086" s="49"/>
    </row>
    <row r="6087" spans="2:15" x14ac:dyDescent="0.25">
      <c r="B6087" s="93"/>
      <c r="C6087" s="48"/>
      <c r="D6087" s="48"/>
      <c r="E6087" s="48"/>
      <c r="F6087" s="48"/>
      <c r="G6087" s="49"/>
      <c r="H6087" s="48"/>
      <c r="I6087" s="52"/>
      <c r="J6087" s="52"/>
      <c r="K6087" s="48"/>
      <c r="L6087" s="48"/>
      <c r="M6087" s="48"/>
      <c r="N6087" s="48"/>
      <c r="O6087" s="49"/>
    </row>
    <row r="6088" spans="2:15" x14ac:dyDescent="0.25">
      <c r="B6088" s="93"/>
      <c r="C6088" s="48"/>
      <c r="D6088" s="48"/>
      <c r="E6088" s="48"/>
      <c r="F6088" s="48"/>
      <c r="G6088" s="49"/>
      <c r="H6088" s="48"/>
      <c r="I6088" s="52"/>
      <c r="J6088" s="52"/>
      <c r="K6088" s="48"/>
      <c r="L6088" s="48"/>
      <c r="M6088" s="48"/>
      <c r="N6088" s="48"/>
      <c r="O6088" s="49"/>
    </row>
    <row r="6089" spans="2:15" x14ac:dyDescent="0.25">
      <c r="B6089" s="93"/>
      <c r="C6089" s="48"/>
      <c r="D6089" s="48"/>
      <c r="E6089" s="48"/>
      <c r="F6089" s="48"/>
      <c r="G6089" s="49"/>
      <c r="H6089" s="48"/>
      <c r="I6089" s="52"/>
      <c r="J6089" s="52"/>
      <c r="K6089" s="48"/>
      <c r="L6089" s="48"/>
      <c r="M6089" s="48"/>
      <c r="N6089" s="48"/>
      <c r="O6089" s="49"/>
    </row>
    <row r="6090" spans="2:15" x14ac:dyDescent="0.25">
      <c r="B6090" s="93"/>
      <c r="C6090" s="48"/>
      <c r="D6090" s="48"/>
      <c r="E6090" s="48"/>
      <c r="F6090" s="48"/>
      <c r="G6090" s="49"/>
      <c r="H6090" s="48"/>
      <c r="I6090" s="52"/>
      <c r="J6090" s="52"/>
      <c r="K6090" s="48"/>
      <c r="L6090" s="48"/>
      <c r="M6090" s="48"/>
      <c r="N6090" s="48"/>
      <c r="O6090" s="49"/>
    </row>
    <row r="6091" spans="2:15" x14ac:dyDescent="0.25">
      <c r="B6091" s="93"/>
      <c r="C6091" s="48"/>
      <c r="D6091" s="48"/>
      <c r="E6091" s="48"/>
      <c r="F6091" s="48"/>
      <c r="G6091" s="49"/>
      <c r="H6091" s="48"/>
      <c r="I6091" s="52"/>
      <c r="J6091" s="52"/>
      <c r="K6091" s="48"/>
      <c r="L6091" s="48"/>
      <c r="M6091" s="48"/>
      <c r="N6091" s="48"/>
      <c r="O6091" s="49"/>
    </row>
    <row r="6092" spans="2:15" x14ac:dyDescent="0.25">
      <c r="B6092" s="93"/>
      <c r="C6092" s="48"/>
      <c r="D6092" s="48"/>
      <c r="E6092" s="48"/>
      <c r="F6092" s="48"/>
      <c r="G6092" s="49"/>
      <c r="H6092" s="48"/>
      <c r="I6092" s="52"/>
      <c r="J6092" s="52"/>
      <c r="K6092" s="48"/>
      <c r="L6092" s="48"/>
      <c r="M6092" s="48"/>
      <c r="N6092" s="48"/>
      <c r="O6092" s="49"/>
    </row>
    <row r="6093" spans="2:15" x14ac:dyDescent="0.25">
      <c r="B6093" s="93"/>
      <c r="C6093" s="48"/>
      <c r="D6093" s="48"/>
      <c r="E6093" s="48"/>
      <c r="F6093" s="48"/>
      <c r="G6093" s="49"/>
      <c r="H6093" s="48"/>
      <c r="I6093" s="52"/>
      <c r="J6093" s="52"/>
      <c r="K6093" s="48"/>
      <c r="L6093" s="48"/>
      <c r="M6093" s="48"/>
      <c r="N6093" s="48"/>
      <c r="O6093" s="49"/>
    </row>
    <row r="6094" spans="2:15" x14ac:dyDescent="0.25">
      <c r="B6094" s="93"/>
      <c r="C6094" s="48"/>
      <c r="D6094" s="48"/>
      <c r="E6094" s="48"/>
      <c r="F6094" s="48"/>
      <c r="G6094" s="49"/>
      <c r="H6094" s="48"/>
      <c r="I6094" s="52"/>
      <c r="J6094" s="52"/>
      <c r="K6094" s="48"/>
      <c r="L6094" s="48"/>
      <c r="M6094" s="48"/>
      <c r="N6094" s="48"/>
      <c r="O6094" s="49"/>
    </row>
    <row r="6095" spans="2:15" x14ac:dyDescent="0.25">
      <c r="B6095" s="93"/>
      <c r="C6095" s="48"/>
      <c r="D6095" s="48"/>
      <c r="E6095" s="48"/>
      <c r="F6095" s="48"/>
      <c r="G6095" s="49"/>
      <c r="H6095" s="48"/>
      <c r="I6095" s="52"/>
      <c r="J6095" s="52"/>
      <c r="K6095" s="48"/>
      <c r="L6095" s="48"/>
      <c r="M6095" s="48"/>
      <c r="N6095" s="48"/>
      <c r="O6095" s="49"/>
    </row>
    <row r="6096" spans="2:15" x14ac:dyDescent="0.25">
      <c r="B6096" s="93"/>
      <c r="C6096" s="48"/>
      <c r="D6096" s="48"/>
      <c r="E6096" s="48"/>
      <c r="F6096" s="48"/>
      <c r="G6096" s="49"/>
      <c r="H6096" s="48"/>
      <c r="I6096" s="52"/>
      <c r="J6096" s="52"/>
      <c r="K6096" s="48"/>
      <c r="L6096" s="48"/>
      <c r="M6096" s="48"/>
      <c r="N6096" s="48"/>
      <c r="O6096" s="49"/>
    </row>
    <row r="6097" spans="2:15" x14ac:dyDescent="0.25">
      <c r="B6097" s="93"/>
      <c r="C6097" s="48"/>
      <c r="D6097" s="48"/>
      <c r="E6097" s="48"/>
      <c r="F6097" s="48"/>
      <c r="G6097" s="49"/>
      <c r="H6097" s="48"/>
      <c r="I6097" s="52"/>
      <c r="J6097" s="52"/>
      <c r="K6097" s="48"/>
      <c r="L6097" s="48"/>
      <c r="M6097" s="48"/>
      <c r="N6097" s="48"/>
      <c r="O6097" s="49"/>
    </row>
    <row r="6098" spans="2:15" x14ac:dyDescent="0.25">
      <c r="B6098" s="93"/>
      <c r="C6098" s="48"/>
      <c r="D6098" s="48"/>
      <c r="E6098" s="48"/>
      <c r="F6098" s="48"/>
      <c r="G6098" s="49"/>
      <c r="H6098" s="48"/>
      <c r="I6098" s="52"/>
      <c r="J6098" s="52"/>
      <c r="K6098" s="48"/>
      <c r="L6098" s="48"/>
      <c r="M6098" s="48"/>
      <c r="N6098" s="48"/>
      <c r="O6098" s="49"/>
    </row>
    <row r="6099" spans="2:15" x14ac:dyDescent="0.25">
      <c r="B6099" s="93"/>
      <c r="C6099" s="48"/>
      <c r="D6099" s="48"/>
      <c r="E6099" s="48"/>
      <c r="F6099" s="48"/>
      <c r="G6099" s="49"/>
      <c r="H6099" s="48"/>
      <c r="I6099" s="52"/>
      <c r="J6099" s="52"/>
      <c r="K6099" s="48"/>
      <c r="L6099" s="48"/>
      <c r="M6099" s="48"/>
      <c r="N6099" s="48"/>
      <c r="O6099" s="49"/>
    </row>
    <row r="6100" spans="2:15" x14ac:dyDescent="0.25">
      <c r="B6100" s="93"/>
      <c r="C6100" s="48"/>
      <c r="D6100" s="48"/>
      <c r="E6100" s="48"/>
      <c r="F6100" s="48"/>
      <c r="G6100" s="49"/>
      <c r="H6100" s="48"/>
      <c r="I6100" s="52"/>
      <c r="J6100" s="52"/>
      <c r="K6100" s="48"/>
      <c r="L6100" s="48"/>
      <c r="M6100" s="48"/>
      <c r="N6100" s="48"/>
      <c r="O6100" s="49"/>
    </row>
    <row r="6101" spans="2:15" x14ac:dyDescent="0.25">
      <c r="B6101" s="93"/>
      <c r="C6101" s="48"/>
      <c r="D6101" s="48"/>
      <c r="E6101" s="48"/>
      <c r="F6101" s="48"/>
      <c r="G6101" s="49"/>
      <c r="H6101" s="48"/>
      <c r="I6101" s="52"/>
      <c r="J6101" s="52"/>
      <c r="K6101" s="48"/>
      <c r="L6101" s="48"/>
      <c r="M6101" s="48"/>
      <c r="N6101" s="48"/>
      <c r="O6101" s="49"/>
    </row>
    <row r="6102" spans="2:15" x14ac:dyDescent="0.25">
      <c r="B6102" s="93"/>
      <c r="C6102" s="48"/>
      <c r="D6102" s="48"/>
      <c r="E6102" s="48"/>
      <c r="F6102" s="48"/>
      <c r="G6102" s="49"/>
      <c r="H6102" s="48"/>
      <c r="I6102" s="52"/>
      <c r="J6102" s="52"/>
      <c r="K6102" s="48"/>
      <c r="L6102" s="48"/>
      <c r="M6102" s="48"/>
      <c r="N6102" s="48"/>
      <c r="O6102" s="49"/>
    </row>
    <row r="6103" spans="2:15" x14ac:dyDescent="0.25">
      <c r="B6103" s="93"/>
      <c r="C6103" s="48"/>
      <c r="D6103" s="48"/>
      <c r="E6103" s="48"/>
      <c r="F6103" s="48"/>
      <c r="G6103" s="49"/>
      <c r="H6103" s="48"/>
      <c r="I6103" s="52"/>
      <c r="J6103" s="52"/>
      <c r="K6103" s="48"/>
      <c r="L6103" s="48"/>
      <c r="M6103" s="48"/>
      <c r="N6103" s="48"/>
      <c r="O6103" s="49"/>
    </row>
    <row r="6104" spans="2:15" x14ac:dyDescent="0.25">
      <c r="B6104" s="93"/>
      <c r="C6104" s="48"/>
      <c r="D6104" s="48"/>
      <c r="E6104" s="48"/>
      <c r="F6104" s="48"/>
      <c r="G6104" s="49"/>
      <c r="H6104" s="48"/>
      <c r="I6104" s="52"/>
      <c r="J6104" s="52"/>
      <c r="K6104" s="48"/>
      <c r="L6104" s="48"/>
      <c r="M6104" s="48"/>
      <c r="N6104" s="48"/>
      <c r="O6104" s="49"/>
    </row>
    <row r="6105" spans="2:15" x14ac:dyDescent="0.25">
      <c r="B6105" s="93"/>
      <c r="C6105" s="48"/>
      <c r="D6105" s="48"/>
      <c r="E6105" s="48"/>
      <c r="F6105" s="48"/>
      <c r="G6105" s="49"/>
      <c r="H6105" s="48"/>
      <c r="I6105" s="52"/>
      <c r="J6105" s="52"/>
      <c r="K6105" s="48"/>
      <c r="L6105" s="48"/>
      <c r="M6105" s="48"/>
      <c r="N6105" s="48"/>
      <c r="O6105" s="49"/>
    </row>
    <row r="6106" spans="2:15" x14ac:dyDescent="0.25">
      <c r="B6106" s="93"/>
      <c r="C6106" s="48"/>
      <c r="D6106" s="48"/>
      <c r="E6106" s="48"/>
      <c r="F6106" s="48"/>
      <c r="G6106" s="49"/>
      <c r="H6106" s="48"/>
      <c r="I6106" s="52"/>
      <c r="J6106" s="52"/>
      <c r="K6106" s="48"/>
      <c r="L6106" s="48"/>
      <c r="M6106" s="48"/>
      <c r="N6106" s="48"/>
      <c r="O6106" s="49"/>
    </row>
    <row r="6107" spans="2:15" x14ac:dyDescent="0.25">
      <c r="B6107" s="93"/>
      <c r="C6107" s="48"/>
      <c r="D6107" s="48"/>
      <c r="E6107" s="48"/>
      <c r="F6107" s="48"/>
      <c r="G6107" s="49"/>
      <c r="H6107" s="48"/>
      <c r="I6107" s="52"/>
      <c r="J6107" s="52"/>
      <c r="K6107" s="48"/>
      <c r="L6107" s="48"/>
      <c r="M6107" s="48"/>
      <c r="N6107" s="48"/>
      <c r="O6107" s="49"/>
    </row>
    <row r="6108" spans="2:15" x14ac:dyDescent="0.25">
      <c r="B6108" s="93"/>
      <c r="C6108" s="48"/>
      <c r="D6108" s="48"/>
      <c r="E6108" s="48"/>
      <c r="F6108" s="48"/>
      <c r="G6108" s="49"/>
      <c r="H6108" s="48"/>
      <c r="I6108" s="52"/>
      <c r="J6108" s="52"/>
      <c r="K6108" s="48"/>
      <c r="L6108" s="48"/>
      <c r="M6108" s="48"/>
      <c r="N6108" s="48"/>
      <c r="O6108" s="49"/>
    </row>
    <row r="6109" spans="2:15" x14ac:dyDescent="0.25">
      <c r="B6109" s="93"/>
      <c r="C6109" s="48"/>
      <c r="D6109" s="48"/>
      <c r="E6109" s="48"/>
      <c r="F6109" s="48"/>
      <c r="G6109" s="49"/>
      <c r="H6109" s="48"/>
      <c r="I6109" s="52"/>
      <c r="J6109" s="52"/>
      <c r="K6109" s="48"/>
      <c r="L6109" s="48"/>
      <c r="M6109" s="48"/>
      <c r="N6109" s="48"/>
      <c r="O6109" s="49"/>
    </row>
    <row r="6110" spans="2:15" x14ac:dyDescent="0.25">
      <c r="B6110" s="93"/>
      <c r="C6110" s="48"/>
      <c r="D6110" s="48"/>
      <c r="E6110" s="48"/>
      <c r="F6110" s="48"/>
      <c r="G6110" s="49"/>
      <c r="H6110" s="48"/>
      <c r="I6110" s="52"/>
      <c r="J6110" s="52"/>
      <c r="K6110" s="48"/>
      <c r="L6110" s="48"/>
      <c r="M6110" s="48"/>
      <c r="N6110" s="48"/>
      <c r="O6110" s="49"/>
    </row>
    <row r="6111" spans="2:15" x14ac:dyDescent="0.25">
      <c r="B6111" s="93"/>
      <c r="C6111" s="48"/>
      <c r="D6111" s="48"/>
      <c r="E6111" s="48"/>
      <c r="F6111" s="48"/>
      <c r="G6111" s="49"/>
      <c r="H6111" s="48"/>
      <c r="I6111" s="52"/>
      <c r="J6111" s="52"/>
      <c r="K6111" s="48"/>
      <c r="L6111" s="48"/>
      <c r="M6111" s="48"/>
      <c r="N6111" s="48"/>
      <c r="O6111" s="49"/>
    </row>
    <row r="6112" spans="2:15" x14ac:dyDescent="0.25">
      <c r="B6112" s="93"/>
      <c r="C6112" s="48"/>
      <c r="D6112" s="48"/>
      <c r="E6112" s="48"/>
      <c r="F6112" s="48"/>
      <c r="G6112" s="49"/>
      <c r="H6112" s="48"/>
      <c r="I6112" s="52"/>
      <c r="J6112" s="52"/>
      <c r="K6112" s="48"/>
      <c r="L6112" s="48"/>
      <c r="M6112" s="48"/>
      <c r="N6112" s="48"/>
      <c r="O6112" s="49"/>
    </row>
    <row r="6113" spans="2:15" x14ac:dyDescent="0.25">
      <c r="B6113" s="93"/>
      <c r="C6113" s="48"/>
      <c r="D6113" s="48"/>
      <c r="E6113" s="48"/>
      <c r="F6113" s="48"/>
      <c r="G6113" s="49"/>
      <c r="H6113" s="48"/>
      <c r="I6113" s="52"/>
      <c r="J6113" s="52"/>
      <c r="K6113" s="48"/>
      <c r="L6113" s="48"/>
      <c r="M6113" s="48"/>
      <c r="N6113" s="48"/>
      <c r="O6113" s="49"/>
    </row>
    <row r="6114" spans="2:15" x14ac:dyDescent="0.25">
      <c r="B6114" s="93"/>
      <c r="C6114" s="48"/>
      <c r="D6114" s="48"/>
      <c r="E6114" s="48"/>
      <c r="F6114" s="48"/>
      <c r="G6114" s="49"/>
      <c r="H6114" s="48"/>
      <c r="I6114" s="52"/>
      <c r="J6114" s="52"/>
      <c r="K6114" s="48"/>
      <c r="L6114" s="48"/>
      <c r="M6114" s="48"/>
      <c r="N6114" s="48"/>
      <c r="O6114" s="49"/>
    </row>
    <row r="6115" spans="2:15" x14ac:dyDescent="0.25">
      <c r="B6115" s="93"/>
      <c r="C6115" s="48"/>
      <c r="D6115" s="48"/>
      <c r="E6115" s="48"/>
      <c r="F6115" s="48"/>
      <c r="G6115" s="49"/>
      <c r="H6115" s="48"/>
      <c r="I6115" s="52"/>
      <c r="J6115" s="52"/>
      <c r="K6115" s="48"/>
      <c r="L6115" s="48"/>
      <c r="M6115" s="48"/>
      <c r="N6115" s="48"/>
      <c r="O6115" s="49"/>
    </row>
    <row r="6116" spans="2:15" x14ac:dyDescent="0.25">
      <c r="B6116" s="93"/>
      <c r="C6116" s="48"/>
      <c r="D6116" s="48"/>
      <c r="E6116" s="48"/>
      <c r="F6116" s="48"/>
      <c r="G6116" s="49"/>
      <c r="H6116" s="48"/>
      <c r="I6116" s="52"/>
      <c r="J6116" s="52"/>
      <c r="K6116" s="48"/>
      <c r="L6116" s="48"/>
      <c r="M6116" s="48"/>
      <c r="N6116" s="48"/>
      <c r="O6116" s="49"/>
    </row>
    <row r="6117" spans="2:15" x14ac:dyDescent="0.25">
      <c r="B6117" s="93"/>
      <c r="C6117" s="48"/>
      <c r="D6117" s="48"/>
      <c r="E6117" s="48"/>
      <c r="F6117" s="48"/>
      <c r="G6117" s="49"/>
      <c r="H6117" s="48"/>
      <c r="I6117" s="52"/>
      <c r="J6117" s="52"/>
      <c r="K6117" s="48"/>
      <c r="L6117" s="48"/>
      <c r="M6117" s="48"/>
      <c r="N6117" s="48"/>
      <c r="O6117" s="49"/>
    </row>
    <row r="6118" spans="2:15" x14ac:dyDescent="0.25">
      <c r="B6118" s="93"/>
      <c r="C6118" s="48"/>
      <c r="D6118" s="48"/>
      <c r="E6118" s="48"/>
      <c r="F6118" s="48"/>
      <c r="G6118" s="49"/>
      <c r="H6118" s="48"/>
      <c r="I6118" s="52"/>
      <c r="J6118" s="52"/>
      <c r="K6118" s="48"/>
      <c r="L6118" s="48"/>
      <c r="M6118" s="48"/>
      <c r="N6118" s="48"/>
      <c r="O6118" s="49"/>
    </row>
    <row r="6119" spans="2:15" x14ac:dyDescent="0.25">
      <c r="B6119" s="93"/>
      <c r="C6119" s="48"/>
      <c r="D6119" s="48"/>
      <c r="E6119" s="48"/>
      <c r="F6119" s="48"/>
      <c r="G6119" s="49"/>
      <c r="H6119" s="48"/>
      <c r="I6119" s="52"/>
      <c r="J6119" s="52"/>
      <c r="K6119" s="48"/>
      <c r="L6119" s="48"/>
      <c r="M6119" s="48"/>
      <c r="N6119" s="48"/>
      <c r="O6119" s="49"/>
    </row>
    <row r="6120" spans="2:15" x14ac:dyDescent="0.25">
      <c r="B6120" s="93"/>
      <c r="C6120" s="48"/>
      <c r="D6120" s="48"/>
      <c r="E6120" s="48"/>
      <c r="F6120" s="48"/>
      <c r="G6120" s="49"/>
      <c r="H6120" s="48"/>
      <c r="I6120" s="52"/>
      <c r="J6120" s="52"/>
      <c r="K6120" s="48"/>
      <c r="L6120" s="48"/>
      <c r="M6120" s="48"/>
      <c r="N6120" s="48"/>
      <c r="O6120" s="49"/>
    </row>
    <row r="6121" spans="2:15" x14ac:dyDescent="0.25">
      <c r="B6121" s="93"/>
      <c r="C6121" s="48"/>
      <c r="D6121" s="48"/>
      <c r="E6121" s="48"/>
      <c r="F6121" s="48"/>
      <c r="G6121" s="49"/>
      <c r="H6121" s="48"/>
      <c r="I6121" s="52"/>
      <c r="J6121" s="52"/>
      <c r="K6121" s="48"/>
      <c r="L6121" s="48"/>
      <c r="M6121" s="48"/>
      <c r="N6121" s="48"/>
      <c r="O6121" s="49"/>
    </row>
    <row r="6122" spans="2:15" x14ac:dyDescent="0.25">
      <c r="B6122" s="93"/>
      <c r="C6122" s="48"/>
      <c r="D6122" s="48"/>
      <c r="E6122" s="48"/>
      <c r="F6122" s="48"/>
      <c r="G6122" s="49"/>
      <c r="H6122" s="48"/>
      <c r="I6122" s="52"/>
      <c r="J6122" s="52"/>
      <c r="K6122" s="48"/>
      <c r="L6122" s="48"/>
      <c r="M6122" s="48"/>
      <c r="N6122" s="48"/>
      <c r="O6122" s="49"/>
    </row>
    <row r="6123" spans="2:15" x14ac:dyDescent="0.25">
      <c r="B6123" s="93"/>
      <c r="C6123" s="48"/>
      <c r="D6123" s="48"/>
      <c r="E6123" s="48"/>
      <c r="F6123" s="48"/>
      <c r="G6123" s="49"/>
      <c r="H6123" s="48"/>
      <c r="I6123" s="52"/>
      <c r="J6123" s="52"/>
      <c r="K6123" s="48"/>
      <c r="L6123" s="48"/>
      <c r="M6123" s="48"/>
      <c r="N6123" s="48"/>
      <c r="O6123" s="49"/>
    </row>
    <row r="6124" spans="2:15" x14ac:dyDescent="0.25">
      <c r="B6124" s="93"/>
      <c r="C6124" s="48"/>
      <c r="D6124" s="48"/>
      <c r="E6124" s="48"/>
      <c r="F6124" s="48"/>
      <c r="G6124" s="49"/>
      <c r="H6124" s="48"/>
      <c r="I6124" s="52"/>
      <c r="J6124" s="52"/>
      <c r="K6124" s="48"/>
      <c r="L6124" s="48"/>
      <c r="M6124" s="48"/>
      <c r="N6124" s="48"/>
      <c r="O6124" s="49"/>
    </row>
    <row r="6125" spans="2:15" x14ac:dyDescent="0.25">
      <c r="B6125" s="93"/>
      <c r="C6125" s="48"/>
      <c r="D6125" s="48"/>
      <c r="E6125" s="48"/>
      <c r="F6125" s="48"/>
      <c r="G6125" s="49"/>
      <c r="H6125" s="48"/>
      <c r="I6125" s="52"/>
      <c r="J6125" s="52"/>
      <c r="K6125" s="48"/>
      <c r="L6125" s="48"/>
      <c r="M6125" s="48"/>
      <c r="N6125" s="48"/>
      <c r="O6125" s="49"/>
    </row>
    <row r="6126" spans="2:15" x14ac:dyDescent="0.25">
      <c r="B6126" s="93"/>
      <c r="C6126" s="48"/>
      <c r="D6126" s="48"/>
      <c r="E6126" s="48"/>
      <c r="F6126" s="48"/>
      <c r="G6126" s="49"/>
      <c r="H6126" s="48"/>
      <c r="I6126" s="52"/>
      <c r="J6126" s="52"/>
      <c r="K6126" s="48"/>
      <c r="L6126" s="48"/>
      <c r="M6126" s="48"/>
      <c r="N6126" s="48"/>
      <c r="O6126" s="49"/>
    </row>
    <row r="6127" spans="2:15" x14ac:dyDescent="0.25">
      <c r="B6127" s="93"/>
      <c r="C6127" s="48"/>
      <c r="D6127" s="48"/>
      <c r="E6127" s="48"/>
      <c r="F6127" s="48"/>
      <c r="G6127" s="49"/>
      <c r="H6127" s="48"/>
      <c r="I6127" s="52"/>
      <c r="J6127" s="52"/>
      <c r="K6127" s="48"/>
      <c r="L6127" s="48"/>
      <c r="M6127" s="48"/>
      <c r="N6127" s="48"/>
      <c r="O6127" s="49"/>
    </row>
    <row r="6128" spans="2:15" x14ac:dyDescent="0.25">
      <c r="B6128" s="93"/>
      <c r="C6128" s="48"/>
      <c r="D6128" s="48"/>
      <c r="E6128" s="48"/>
      <c r="F6128" s="48"/>
      <c r="G6128" s="49"/>
      <c r="H6128" s="48"/>
      <c r="I6128" s="52"/>
      <c r="J6128" s="52"/>
      <c r="K6128" s="48"/>
      <c r="L6128" s="48"/>
      <c r="M6128" s="48"/>
      <c r="N6128" s="48"/>
      <c r="O6128" s="49"/>
    </row>
    <row r="6129" spans="2:15" x14ac:dyDescent="0.25">
      <c r="B6129" s="93"/>
      <c r="C6129" s="48"/>
      <c r="D6129" s="48"/>
      <c r="E6129" s="48"/>
      <c r="F6129" s="48"/>
      <c r="G6129" s="49"/>
      <c r="H6129" s="48"/>
      <c r="I6129" s="52"/>
      <c r="J6129" s="52"/>
      <c r="K6129" s="48"/>
      <c r="L6129" s="48"/>
      <c r="M6129" s="48"/>
      <c r="N6129" s="48"/>
      <c r="O6129" s="49"/>
    </row>
    <row r="6130" spans="2:15" x14ac:dyDescent="0.25">
      <c r="B6130" s="93"/>
      <c r="C6130" s="48"/>
      <c r="D6130" s="48"/>
      <c r="E6130" s="48"/>
      <c r="F6130" s="48"/>
      <c r="G6130" s="49"/>
      <c r="H6130" s="48"/>
      <c r="I6130" s="52"/>
      <c r="J6130" s="52"/>
      <c r="K6130" s="48"/>
      <c r="L6130" s="48"/>
      <c r="M6130" s="48"/>
      <c r="N6130" s="48"/>
      <c r="O6130" s="49"/>
    </row>
    <row r="6131" spans="2:15" x14ac:dyDescent="0.25">
      <c r="B6131" s="93"/>
      <c r="C6131" s="48"/>
      <c r="D6131" s="48"/>
      <c r="E6131" s="48"/>
      <c r="F6131" s="48"/>
      <c r="G6131" s="49"/>
      <c r="H6131" s="48"/>
      <c r="I6131" s="52"/>
      <c r="J6131" s="52"/>
      <c r="K6131" s="48"/>
      <c r="L6131" s="48"/>
      <c r="M6131" s="48"/>
      <c r="N6131" s="48"/>
      <c r="O6131" s="49"/>
    </row>
    <row r="6132" spans="2:15" x14ac:dyDescent="0.25">
      <c r="B6132" s="93"/>
      <c r="C6132" s="48"/>
      <c r="D6132" s="48"/>
      <c r="E6132" s="48"/>
      <c r="F6132" s="48"/>
      <c r="G6132" s="49"/>
      <c r="H6132" s="48"/>
      <c r="I6132" s="52"/>
      <c r="J6132" s="52"/>
      <c r="K6132" s="48"/>
      <c r="L6132" s="48"/>
      <c r="M6132" s="48"/>
      <c r="N6132" s="48"/>
      <c r="O6132" s="49"/>
    </row>
    <row r="6133" spans="2:15" x14ac:dyDescent="0.25">
      <c r="B6133" s="93"/>
      <c r="C6133" s="48"/>
      <c r="D6133" s="48"/>
      <c r="E6133" s="48"/>
      <c r="F6133" s="48"/>
      <c r="G6133" s="49"/>
      <c r="H6133" s="48"/>
      <c r="I6133" s="52"/>
      <c r="J6133" s="52"/>
      <c r="K6133" s="48"/>
      <c r="L6133" s="48"/>
      <c r="M6133" s="48"/>
      <c r="N6133" s="48"/>
      <c r="O6133" s="49"/>
    </row>
    <row r="6134" spans="2:15" x14ac:dyDescent="0.25">
      <c r="B6134" s="93"/>
      <c r="C6134" s="48"/>
      <c r="D6134" s="48"/>
      <c r="E6134" s="48"/>
      <c r="F6134" s="48"/>
      <c r="G6134" s="49"/>
      <c r="H6134" s="48"/>
      <c r="I6134" s="52"/>
      <c r="J6134" s="52"/>
      <c r="K6134" s="48"/>
      <c r="L6134" s="48"/>
      <c r="M6134" s="48"/>
      <c r="N6134" s="48"/>
      <c r="O6134" s="49"/>
    </row>
    <row r="6135" spans="2:15" x14ac:dyDescent="0.25">
      <c r="B6135" s="93"/>
      <c r="C6135" s="48"/>
      <c r="D6135" s="48"/>
      <c r="E6135" s="48"/>
      <c r="F6135" s="48"/>
      <c r="G6135" s="49"/>
      <c r="H6135" s="48"/>
      <c r="I6135" s="52"/>
      <c r="J6135" s="52"/>
      <c r="K6135" s="48"/>
      <c r="L6135" s="48"/>
      <c r="M6135" s="48"/>
      <c r="N6135" s="48"/>
      <c r="O6135" s="49"/>
    </row>
    <row r="6136" spans="2:15" x14ac:dyDescent="0.25">
      <c r="B6136" s="93"/>
      <c r="C6136" s="48"/>
      <c r="D6136" s="48"/>
      <c r="E6136" s="48"/>
      <c r="F6136" s="48"/>
      <c r="G6136" s="49"/>
      <c r="H6136" s="48"/>
      <c r="I6136" s="52"/>
      <c r="J6136" s="52"/>
      <c r="K6136" s="48"/>
      <c r="L6136" s="48"/>
      <c r="M6136" s="48"/>
      <c r="N6136" s="48"/>
      <c r="O6136" s="49"/>
    </row>
    <row r="6137" spans="2:15" x14ac:dyDescent="0.25">
      <c r="B6137" s="93"/>
      <c r="C6137" s="48"/>
      <c r="D6137" s="48"/>
      <c r="E6137" s="48"/>
      <c r="F6137" s="48"/>
      <c r="G6137" s="49"/>
      <c r="H6137" s="48"/>
      <c r="I6137" s="52"/>
      <c r="J6137" s="52"/>
      <c r="K6137" s="48"/>
      <c r="L6137" s="48"/>
      <c r="M6137" s="48"/>
      <c r="N6137" s="48"/>
      <c r="O6137" s="49"/>
    </row>
    <row r="6138" spans="2:15" x14ac:dyDescent="0.25">
      <c r="B6138" s="93"/>
      <c r="C6138" s="48"/>
      <c r="D6138" s="48"/>
      <c r="E6138" s="48"/>
      <c r="F6138" s="48"/>
      <c r="G6138" s="49"/>
      <c r="H6138" s="48"/>
      <c r="I6138" s="52"/>
      <c r="J6138" s="52"/>
      <c r="K6138" s="48"/>
      <c r="L6138" s="48"/>
      <c r="M6138" s="48"/>
      <c r="N6138" s="48"/>
      <c r="O6138" s="49"/>
    </row>
    <row r="6139" spans="2:15" x14ac:dyDescent="0.25">
      <c r="B6139" s="93"/>
      <c r="C6139" s="48"/>
      <c r="D6139" s="48"/>
      <c r="E6139" s="48"/>
      <c r="F6139" s="48"/>
      <c r="G6139" s="49"/>
      <c r="H6139" s="48"/>
      <c r="I6139" s="52"/>
      <c r="J6139" s="52"/>
      <c r="K6139" s="48"/>
      <c r="L6139" s="48"/>
      <c r="M6139" s="48"/>
      <c r="N6139" s="48"/>
      <c r="O6139" s="49"/>
    </row>
    <row r="6140" spans="2:15" x14ac:dyDescent="0.25">
      <c r="B6140" s="93"/>
      <c r="C6140" s="48"/>
      <c r="D6140" s="48"/>
      <c r="E6140" s="48"/>
      <c r="F6140" s="48"/>
      <c r="G6140" s="49"/>
      <c r="H6140" s="48"/>
      <c r="I6140" s="52"/>
      <c r="J6140" s="52"/>
      <c r="K6140" s="48"/>
      <c r="L6140" s="48"/>
      <c r="M6140" s="48"/>
      <c r="N6140" s="48"/>
      <c r="O6140" s="49"/>
    </row>
    <row r="6141" spans="2:15" x14ac:dyDescent="0.25">
      <c r="B6141" s="93"/>
      <c r="C6141" s="48"/>
      <c r="D6141" s="48"/>
      <c r="E6141" s="48"/>
      <c r="F6141" s="48"/>
      <c r="G6141" s="49"/>
      <c r="H6141" s="48"/>
      <c r="I6141" s="52"/>
      <c r="J6141" s="52"/>
      <c r="K6141" s="48"/>
      <c r="L6141" s="48"/>
      <c r="M6141" s="48"/>
      <c r="N6141" s="48"/>
      <c r="O6141" s="49"/>
    </row>
    <row r="6142" spans="2:15" x14ac:dyDescent="0.25">
      <c r="B6142" s="93"/>
      <c r="C6142" s="48"/>
      <c r="D6142" s="48"/>
      <c r="E6142" s="48"/>
      <c r="F6142" s="48"/>
      <c r="G6142" s="49"/>
      <c r="H6142" s="48"/>
      <c r="I6142" s="52"/>
      <c r="J6142" s="52"/>
      <c r="K6142" s="48"/>
      <c r="L6142" s="48"/>
      <c r="M6142" s="48"/>
      <c r="N6142" s="48"/>
      <c r="O6142" s="49"/>
    </row>
    <row r="6143" spans="2:15" x14ac:dyDescent="0.25">
      <c r="B6143" s="93"/>
      <c r="C6143" s="48"/>
      <c r="D6143" s="48"/>
      <c r="E6143" s="48"/>
      <c r="F6143" s="48"/>
      <c r="G6143" s="49"/>
      <c r="H6143" s="48"/>
      <c r="I6143" s="52"/>
      <c r="J6143" s="52"/>
      <c r="K6143" s="48"/>
      <c r="L6143" s="48"/>
      <c r="M6143" s="48"/>
      <c r="N6143" s="48"/>
      <c r="O6143" s="49"/>
    </row>
    <row r="6144" spans="2:15" x14ac:dyDescent="0.25">
      <c r="B6144" s="93"/>
      <c r="C6144" s="48"/>
      <c r="D6144" s="48"/>
      <c r="E6144" s="48"/>
      <c r="F6144" s="48"/>
      <c r="G6144" s="49"/>
      <c r="H6144" s="48"/>
      <c r="I6144" s="52"/>
      <c r="J6144" s="52"/>
      <c r="K6144" s="48"/>
      <c r="L6144" s="48"/>
      <c r="M6144" s="48"/>
      <c r="N6144" s="48"/>
      <c r="O6144" s="49"/>
    </row>
    <row r="6145" spans="2:15" x14ac:dyDescent="0.25">
      <c r="B6145" s="93"/>
      <c r="C6145" s="48"/>
      <c r="D6145" s="48"/>
      <c r="E6145" s="48"/>
      <c r="F6145" s="48"/>
      <c r="G6145" s="49"/>
      <c r="H6145" s="48"/>
      <c r="I6145" s="52"/>
      <c r="J6145" s="52"/>
      <c r="K6145" s="48"/>
      <c r="L6145" s="48"/>
      <c r="M6145" s="48"/>
      <c r="N6145" s="48"/>
      <c r="O6145" s="49"/>
    </row>
    <row r="6146" spans="2:15" x14ac:dyDescent="0.25">
      <c r="B6146" s="93"/>
      <c r="C6146" s="48"/>
      <c r="D6146" s="48"/>
      <c r="E6146" s="48"/>
      <c r="F6146" s="48"/>
      <c r="G6146" s="49"/>
      <c r="H6146" s="48"/>
      <c r="I6146" s="52"/>
      <c r="J6146" s="52"/>
      <c r="K6146" s="48"/>
      <c r="L6146" s="48"/>
      <c r="M6146" s="48"/>
      <c r="N6146" s="48"/>
      <c r="O6146" s="49"/>
    </row>
    <row r="6147" spans="2:15" x14ac:dyDescent="0.25">
      <c r="B6147" s="93"/>
      <c r="C6147" s="48"/>
      <c r="D6147" s="48"/>
      <c r="E6147" s="48"/>
      <c r="F6147" s="48"/>
      <c r="G6147" s="49"/>
      <c r="H6147" s="48"/>
      <c r="I6147" s="52"/>
      <c r="J6147" s="52"/>
      <c r="K6147" s="48"/>
      <c r="L6147" s="48"/>
      <c r="M6147" s="48"/>
      <c r="N6147" s="48"/>
      <c r="O6147" s="49"/>
    </row>
    <row r="6148" spans="2:15" x14ac:dyDescent="0.25">
      <c r="B6148" s="93"/>
      <c r="C6148" s="48"/>
      <c r="D6148" s="48"/>
      <c r="E6148" s="48"/>
      <c r="F6148" s="48"/>
      <c r="G6148" s="49"/>
      <c r="H6148" s="48"/>
      <c r="I6148" s="52"/>
      <c r="J6148" s="52"/>
      <c r="K6148" s="48"/>
      <c r="L6148" s="48"/>
      <c r="M6148" s="48"/>
      <c r="N6148" s="48"/>
      <c r="O6148" s="49"/>
    </row>
    <row r="6149" spans="2:15" x14ac:dyDescent="0.25">
      <c r="B6149" s="93"/>
      <c r="C6149" s="48"/>
      <c r="D6149" s="48"/>
      <c r="E6149" s="48"/>
      <c r="F6149" s="48"/>
      <c r="G6149" s="49"/>
      <c r="H6149" s="48"/>
      <c r="I6149" s="52"/>
      <c r="J6149" s="52"/>
      <c r="K6149" s="48"/>
      <c r="L6149" s="48"/>
      <c r="M6149" s="48"/>
      <c r="N6149" s="48"/>
      <c r="O6149" s="49"/>
    </row>
    <row r="6150" spans="2:15" x14ac:dyDescent="0.25">
      <c r="B6150" s="93"/>
      <c r="C6150" s="48"/>
      <c r="D6150" s="48"/>
      <c r="E6150" s="48"/>
      <c r="F6150" s="48"/>
      <c r="G6150" s="49"/>
      <c r="H6150" s="48"/>
      <c r="I6150" s="52"/>
      <c r="J6150" s="52"/>
      <c r="K6150" s="48"/>
      <c r="L6150" s="48"/>
      <c r="M6150" s="48"/>
      <c r="N6150" s="48"/>
      <c r="O6150" s="49"/>
    </row>
    <row r="6151" spans="2:15" x14ac:dyDescent="0.25">
      <c r="B6151" s="93"/>
      <c r="C6151" s="48"/>
      <c r="D6151" s="48"/>
      <c r="E6151" s="48"/>
      <c r="F6151" s="48"/>
      <c r="G6151" s="49"/>
      <c r="H6151" s="48"/>
      <c r="I6151" s="52"/>
      <c r="J6151" s="52"/>
      <c r="K6151" s="48"/>
      <c r="L6151" s="48"/>
      <c r="M6151" s="48"/>
      <c r="N6151" s="48"/>
      <c r="O6151" s="49"/>
    </row>
    <row r="6152" spans="2:15" x14ac:dyDescent="0.25">
      <c r="B6152" s="93"/>
      <c r="C6152" s="48"/>
      <c r="D6152" s="48"/>
      <c r="E6152" s="48"/>
      <c r="F6152" s="48"/>
      <c r="G6152" s="49"/>
      <c r="H6152" s="48"/>
      <c r="I6152" s="52"/>
      <c r="J6152" s="52"/>
      <c r="K6152" s="48"/>
      <c r="L6152" s="48"/>
      <c r="M6152" s="48"/>
      <c r="N6152" s="48"/>
      <c r="O6152" s="49"/>
    </row>
    <row r="6153" spans="2:15" x14ac:dyDescent="0.25">
      <c r="B6153" s="93"/>
      <c r="C6153" s="48"/>
      <c r="D6153" s="48"/>
      <c r="E6153" s="48"/>
      <c r="F6153" s="48"/>
      <c r="G6153" s="49"/>
      <c r="H6153" s="48"/>
      <c r="I6153" s="52"/>
      <c r="J6153" s="52"/>
      <c r="K6153" s="48"/>
      <c r="L6153" s="48"/>
      <c r="M6153" s="48"/>
      <c r="N6153" s="48"/>
      <c r="O6153" s="49"/>
    </row>
    <row r="6154" spans="2:15" x14ac:dyDescent="0.25">
      <c r="B6154" s="93"/>
      <c r="C6154" s="48"/>
      <c r="D6154" s="48"/>
      <c r="E6154" s="48"/>
      <c r="F6154" s="48"/>
      <c r="G6154" s="49"/>
      <c r="H6154" s="48"/>
      <c r="I6154" s="52"/>
      <c r="J6154" s="52"/>
      <c r="K6154" s="48"/>
      <c r="L6154" s="48"/>
      <c r="M6154" s="48"/>
      <c r="N6154" s="48"/>
      <c r="O6154" s="49"/>
    </row>
    <row r="6155" spans="2:15" x14ac:dyDescent="0.25">
      <c r="B6155" s="93"/>
      <c r="C6155" s="48"/>
      <c r="D6155" s="48"/>
      <c r="E6155" s="48"/>
      <c r="F6155" s="48"/>
      <c r="G6155" s="49"/>
      <c r="H6155" s="48"/>
      <c r="I6155" s="52"/>
      <c r="J6155" s="52"/>
      <c r="K6155" s="48"/>
      <c r="L6155" s="48"/>
      <c r="M6155" s="48"/>
      <c r="N6155" s="48"/>
      <c r="O6155" s="49"/>
    </row>
    <row r="6156" spans="2:15" x14ac:dyDescent="0.25">
      <c r="B6156" s="93"/>
      <c r="C6156" s="48"/>
      <c r="D6156" s="48"/>
      <c r="E6156" s="48"/>
      <c r="F6156" s="48"/>
      <c r="G6156" s="49"/>
      <c r="H6156" s="48"/>
      <c r="I6156" s="52"/>
      <c r="J6156" s="52"/>
      <c r="K6156" s="48"/>
      <c r="L6156" s="48"/>
      <c r="M6156" s="48"/>
      <c r="N6156" s="48"/>
      <c r="O6156" s="49"/>
    </row>
    <row r="6157" spans="2:15" x14ac:dyDescent="0.25">
      <c r="B6157" s="93"/>
      <c r="C6157" s="48"/>
      <c r="D6157" s="48"/>
      <c r="E6157" s="48"/>
      <c r="F6157" s="48"/>
      <c r="G6157" s="49"/>
      <c r="H6157" s="48"/>
      <c r="I6157" s="52"/>
      <c r="J6157" s="52"/>
      <c r="K6157" s="48"/>
      <c r="L6157" s="48"/>
      <c r="M6157" s="48"/>
      <c r="N6157" s="48"/>
      <c r="O6157" s="49"/>
    </row>
    <row r="6158" spans="2:15" x14ac:dyDescent="0.25">
      <c r="B6158" s="93"/>
      <c r="C6158" s="48"/>
      <c r="D6158" s="48"/>
      <c r="E6158" s="48"/>
      <c r="F6158" s="48"/>
      <c r="G6158" s="49"/>
      <c r="H6158" s="48"/>
      <c r="I6158" s="52"/>
      <c r="J6158" s="52"/>
      <c r="K6158" s="48"/>
      <c r="L6158" s="48"/>
      <c r="M6158" s="48"/>
      <c r="N6158" s="48"/>
      <c r="O6158" s="49"/>
    </row>
    <row r="6159" spans="2:15" x14ac:dyDescent="0.25">
      <c r="B6159" s="93"/>
      <c r="C6159" s="48"/>
      <c r="D6159" s="48"/>
      <c r="E6159" s="48"/>
      <c r="F6159" s="48"/>
      <c r="G6159" s="49"/>
      <c r="H6159" s="48"/>
      <c r="I6159" s="52"/>
      <c r="J6159" s="52"/>
      <c r="K6159" s="48"/>
      <c r="L6159" s="48"/>
      <c r="M6159" s="48"/>
      <c r="N6159" s="48"/>
      <c r="O6159" s="49"/>
    </row>
    <row r="6160" spans="2:15" x14ac:dyDescent="0.25">
      <c r="B6160" s="93"/>
      <c r="C6160" s="48"/>
      <c r="D6160" s="48"/>
      <c r="E6160" s="48"/>
      <c r="F6160" s="48"/>
      <c r="G6160" s="49"/>
      <c r="H6160" s="48"/>
      <c r="I6160" s="52"/>
      <c r="J6160" s="52"/>
      <c r="K6160" s="48"/>
      <c r="L6160" s="48"/>
      <c r="M6160" s="48"/>
      <c r="N6160" s="48"/>
      <c r="O6160" s="49"/>
    </row>
    <row r="6161" spans="2:15" x14ac:dyDescent="0.25">
      <c r="B6161" s="93"/>
      <c r="C6161" s="48"/>
      <c r="D6161" s="48"/>
      <c r="E6161" s="48"/>
      <c r="F6161" s="48"/>
      <c r="G6161" s="49"/>
      <c r="H6161" s="48"/>
      <c r="I6161" s="52"/>
      <c r="J6161" s="52"/>
      <c r="K6161" s="48"/>
      <c r="L6161" s="48"/>
      <c r="M6161" s="48"/>
      <c r="N6161" s="48"/>
      <c r="O6161" s="49"/>
    </row>
    <row r="6162" spans="2:15" x14ac:dyDescent="0.25">
      <c r="B6162" s="93"/>
      <c r="C6162" s="48"/>
      <c r="D6162" s="48"/>
      <c r="E6162" s="48"/>
      <c r="F6162" s="48"/>
      <c r="G6162" s="49"/>
      <c r="H6162" s="48"/>
      <c r="I6162" s="52"/>
      <c r="J6162" s="52"/>
      <c r="K6162" s="48"/>
      <c r="L6162" s="48"/>
      <c r="M6162" s="48"/>
      <c r="N6162" s="48"/>
      <c r="O6162" s="49"/>
    </row>
    <row r="6163" spans="2:15" x14ac:dyDescent="0.25">
      <c r="B6163" s="93"/>
      <c r="C6163" s="48"/>
      <c r="D6163" s="48"/>
      <c r="E6163" s="48"/>
      <c r="F6163" s="48"/>
      <c r="G6163" s="49"/>
      <c r="H6163" s="48"/>
      <c r="I6163" s="52"/>
      <c r="J6163" s="52"/>
      <c r="K6163" s="48"/>
      <c r="L6163" s="48"/>
      <c r="M6163" s="48"/>
      <c r="N6163" s="48"/>
      <c r="O6163" s="49"/>
    </row>
    <row r="6164" spans="2:15" x14ac:dyDescent="0.25">
      <c r="B6164" s="93"/>
      <c r="C6164" s="48"/>
      <c r="D6164" s="48"/>
      <c r="E6164" s="48"/>
      <c r="F6164" s="48"/>
      <c r="G6164" s="49"/>
      <c r="H6164" s="48"/>
      <c r="I6164" s="52"/>
      <c r="J6164" s="52"/>
      <c r="K6164" s="48"/>
      <c r="L6164" s="48"/>
      <c r="M6164" s="48"/>
      <c r="N6164" s="48"/>
      <c r="O6164" s="49"/>
    </row>
    <row r="6165" spans="2:15" x14ac:dyDescent="0.25">
      <c r="B6165" s="93"/>
      <c r="C6165" s="48"/>
      <c r="D6165" s="48"/>
      <c r="E6165" s="48"/>
      <c r="F6165" s="48"/>
      <c r="G6165" s="49"/>
      <c r="H6165" s="48"/>
      <c r="I6165" s="52"/>
      <c r="J6165" s="52"/>
      <c r="K6165" s="48"/>
      <c r="L6165" s="48"/>
      <c r="M6165" s="48"/>
      <c r="N6165" s="48"/>
      <c r="O6165" s="49"/>
    </row>
    <row r="6166" spans="2:15" x14ac:dyDescent="0.25">
      <c r="B6166" s="93"/>
      <c r="C6166" s="48"/>
      <c r="D6166" s="48"/>
      <c r="E6166" s="48"/>
      <c r="F6166" s="48"/>
      <c r="G6166" s="49"/>
      <c r="H6166" s="48"/>
      <c r="I6166" s="52"/>
      <c r="J6166" s="52"/>
      <c r="K6166" s="48"/>
      <c r="L6166" s="48"/>
      <c r="M6166" s="48"/>
      <c r="N6166" s="48"/>
      <c r="O6166" s="49"/>
    </row>
    <row r="6167" spans="2:15" x14ac:dyDescent="0.25">
      <c r="B6167" s="93"/>
      <c r="C6167" s="48"/>
      <c r="D6167" s="48"/>
      <c r="E6167" s="48"/>
      <c r="F6167" s="48"/>
      <c r="G6167" s="49"/>
      <c r="H6167" s="48"/>
      <c r="I6167" s="52"/>
      <c r="J6167" s="52"/>
      <c r="K6167" s="48"/>
      <c r="L6167" s="48"/>
      <c r="M6167" s="48"/>
      <c r="N6167" s="48"/>
      <c r="O6167" s="49"/>
    </row>
    <row r="6168" spans="2:15" x14ac:dyDescent="0.25">
      <c r="B6168" s="93"/>
      <c r="C6168" s="48"/>
      <c r="D6168" s="48"/>
      <c r="E6168" s="48"/>
      <c r="F6168" s="48"/>
      <c r="G6168" s="49"/>
      <c r="H6168" s="48"/>
      <c r="I6168" s="52"/>
      <c r="J6168" s="52"/>
      <c r="K6168" s="48"/>
      <c r="L6168" s="48"/>
      <c r="M6168" s="48"/>
      <c r="N6168" s="48"/>
      <c r="O6168" s="49"/>
    </row>
    <row r="6169" spans="2:15" x14ac:dyDescent="0.25">
      <c r="B6169" s="93"/>
      <c r="C6169" s="48"/>
      <c r="D6169" s="48"/>
      <c r="E6169" s="48"/>
      <c r="F6169" s="48"/>
      <c r="G6169" s="49"/>
      <c r="H6169" s="48"/>
      <c r="I6169" s="52"/>
      <c r="J6169" s="52"/>
      <c r="K6169" s="48"/>
      <c r="L6169" s="48"/>
      <c r="M6169" s="48"/>
      <c r="N6169" s="48"/>
      <c r="O6169" s="49"/>
    </row>
    <row r="6170" spans="2:15" x14ac:dyDescent="0.25">
      <c r="B6170" s="93"/>
      <c r="C6170" s="48"/>
      <c r="D6170" s="48"/>
      <c r="E6170" s="48"/>
      <c r="F6170" s="48"/>
      <c r="G6170" s="49"/>
      <c r="H6170" s="48"/>
      <c r="I6170" s="52"/>
      <c r="J6170" s="52"/>
      <c r="K6170" s="48"/>
      <c r="L6170" s="48"/>
      <c r="M6170" s="48"/>
      <c r="N6170" s="48"/>
      <c r="O6170" s="49"/>
    </row>
    <row r="6171" spans="2:15" x14ac:dyDescent="0.25">
      <c r="B6171" s="93"/>
      <c r="C6171" s="48"/>
      <c r="D6171" s="48"/>
      <c r="E6171" s="48"/>
      <c r="F6171" s="48"/>
      <c r="G6171" s="49"/>
      <c r="H6171" s="48"/>
      <c r="I6171" s="52"/>
      <c r="J6171" s="52"/>
      <c r="K6171" s="48"/>
      <c r="L6171" s="48"/>
      <c r="M6171" s="48"/>
      <c r="N6171" s="48"/>
      <c r="O6171" s="49"/>
    </row>
    <row r="6172" spans="2:15" x14ac:dyDescent="0.25">
      <c r="B6172" s="93"/>
      <c r="C6172" s="48"/>
      <c r="D6172" s="48"/>
      <c r="E6172" s="48"/>
      <c r="F6172" s="48"/>
      <c r="G6172" s="49"/>
      <c r="H6172" s="48"/>
      <c r="I6172" s="52"/>
      <c r="J6172" s="52"/>
      <c r="K6172" s="48"/>
      <c r="L6172" s="48"/>
      <c r="M6172" s="48"/>
      <c r="N6172" s="48"/>
      <c r="O6172" s="49"/>
    </row>
    <row r="6173" spans="2:15" x14ac:dyDescent="0.25">
      <c r="B6173" s="93"/>
      <c r="C6173" s="48"/>
      <c r="D6173" s="48"/>
      <c r="E6173" s="48"/>
      <c r="F6173" s="48"/>
      <c r="G6173" s="49"/>
      <c r="H6173" s="48"/>
      <c r="I6173" s="52"/>
      <c r="J6173" s="52"/>
      <c r="K6173" s="48"/>
      <c r="L6173" s="48"/>
      <c r="M6173" s="48"/>
      <c r="N6173" s="48"/>
      <c r="O6173" s="49"/>
    </row>
    <row r="6174" spans="2:15" x14ac:dyDescent="0.25">
      <c r="B6174" s="93"/>
      <c r="C6174" s="48"/>
      <c r="D6174" s="48"/>
      <c r="E6174" s="48"/>
      <c r="F6174" s="48"/>
      <c r="G6174" s="49"/>
      <c r="H6174" s="48"/>
      <c r="I6174" s="52"/>
      <c r="J6174" s="52"/>
      <c r="K6174" s="48"/>
      <c r="L6174" s="48"/>
      <c r="M6174" s="48"/>
      <c r="N6174" s="48"/>
      <c r="O6174" s="49"/>
    </row>
    <row r="6175" spans="2:15" x14ac:dyDescent="0.25">
      <c r="B6175" s="93"/>
      <c r="C6175" s="48"/>
      <c r="D6175" s="48"/>
      <c r="E6175" s="48"/>
      <c r="F6175" s="48"/>
      <c r="G6175" s="49"/>
      <c r="H6175" s="48"/>
      <c r="I6175" s="52"/>
      <c r="J6175" s="52"/>
      <c r="K6175" s="48"/>
      <c r="L6175" s="48"/>
      <c r="M6175" s="48"/>
      <c r="N6175" s="48"/>
      <c r="O6175" s="49"/>
    </row>
    <row r="6176" spans="2:15" x14ac:dyDescent="0.25">
      <c r="B6176" s="93"/>
      <c r="C6176" s="48"/>
      <c r="D6176" s="48"/>
      <c r="E6176" s="48"/>
      <c r="F6176" s="48"/>
      <c r="G6176" s="49"/>
      <c r="H6176" s="48"/>
      <c r="I6176" s="52"/>
      <c r="J6176" s="52"/>
      <c r="K6176" s="48"/>
      <c r="L6176" s="48"/>
      <c r="M6176" s="48"/>
      <c r="N6176" s="48"/>
      <c r="O6176" s="49"/>
    </row>
    <row r="6177" spans="2:15" x14ac:dyDescent="0.25">
      <c r="B6177" s="93"/>
      <c r="C6177" s="48"/>
      <c r="D6177" s="48"/>
      <c r="E6177" s="48"/>
      <c r="F6177" s="48"/>
      <c r="G6177" s="49"/>
      <c r="H6177" s="48"/>
      <c r="I6177" s="52"/>
      <c r="J6177" s="52"/>
      <c r="K6177" s="48"/>
      <c r="L6177" s="48"/>
      <c r="M6177" s="48"/>
      <c r="N6177" s="48"/>
      <c r="O6177" s="49"/>
    </row>
    <row r="6178" spans="2:15" x14ac:dyDescent="0.25">
      <c r="B6178" s="93"/>
      <c r="C6178" s="48"/>
      <c r="D6178" s="48"/>
      <c r="E6178" s="48"/>
      <c r="F6178" s="48"/>
      <c r="G6178" s="49"/>
      <c r="H6178" s="48"/>
      <c r="I6178" s="52"/>
      <c r="J6178" s="52"/>
      <c r="K6178" s="48"/>
      <c r="L6178" s="48"/>
      <c r="M6178" s="48"/>
      <c r="N6178" s="48"/>
      <c r="O6178" s="49"/>
    </row>
    <row r="6179" spans="2:15" x14ac:dyDescent="0.25">
      <c r="B6179" s="93"/>
      <c r="C6179" s="48"/>
      <c r="D6179" s="48"/>
      <c r="E6179" s="48"/>
      <c r="F6179" s="48"/>
      <c r="G6179" s="49"/>
      <c r="H6179" s="48"/>
      <c r="I6179" s="52"/>
      <c r="J6179" s="52"/>
      <c r="K6179" s="48"/>
      <c r="L6179" s="48"/>
      <c r="M6179" s="48"/>
      <c r="N6179" s="48"/>
      <c r="O6179" s="49"/>
    </row>
    <row r="6180" spans="2:15" x14ac:dyDescent="0.25">
      <c r="B6180" s="93"/>
      <c r="C6180" s="48"/>
      <c r="D6180" s="48"/>
      <c r="E6180" s="48"/>
      <c r="F6180" s="48"/>
      <c r="G6180" s="49"/>
      <c r="H6180" s="48"/>
      <c r="I6180" s="52"/>
      <c r="J6180" s="52"/>
      <c r="K6180" s="48"/>
      <c r="L6180" s="48"/>
      <c r="M6180" s="48"/>
      <c r="N6180" s="48"/>
      <c r="O6180" s="49"/>
    </row>
    <row r="6181" spans="2:15" x14ac:dyDescent="0.25">
      <c r="B6181" s="93"/>
      <c r="C6181" s="48"/>
      <c r="D6181" s="48"/>
      <c r="E6181" s="48"/>
      <c r="F6181" s="48"/>
      <c r="G6181" s="49"/>
      <c r="H6181" s="48"/>
      <c r="I6181" s="52"/>
      <c r="J6181" s="52"/>
      <c r="K6181" s="48"/>
      <c r="L6181" s="48"/>
      <c r="M6181" s="48"/>
      <c r="N6181" s="48"/>
      <c r="O6181" s="49"/>
    </row>
    <row r="6182" spans="2:15" x14ac:dyDescent="0.25">
      <c r="B6182" s="93"/>
      <c r="C6182" s="48"/>
      <c r="D6182" s="48"/>
      <c r="E6182" s="48"/>
      <c r="F6182" s="48"/>
      <c r="G6182" s="49"/>
      <c r="H6182" s="48"/>
      <c r="I6182" s="52"/>
      <c r="J6182" s="52"/>
      <c r="K6182" s="48"/>
      <c r="L6182" s="48"/>
      <c r="M6182" s="48"/>
      <c r="N6182" s="48"/>
      <c r="O6182" s="49"/>
    </row>
    <row r="6183" spans="2:15" x14ac:dyDescent="0.25">
      <c r="B6183" s="93"/>
      <c r="C6183" s="48"/>
      <c r="D6183" s="48"/>
      <c r="E6183" s="48"/>
      <c r="F6183" s="48"/>
      <c r="G6183" s="49"/>
      <c r="H6183" s="48"/>
      <c r="I6183" s="52"/>
      <c r="J6183" s="52"/>
      <c r="K6183" s="48"/>
      <c r="L6183" s="48"/>
      <c r="M6183" s="48"/>
      <c r="N6183" s="48"/>
      <c r="O6183" s="49"/>
    </row>
    <row r="6184" spans="2:15" x14ac:dyDescent="0.25">
      <c r="B6184" s="93"/>
      <c r="C6184" s="48"/>
      <c r="D6184" s="48"/>
      <c r="E6184" s="48"/>
      <c r="F6184" s="48"/>
      <c r="G6184" s="49"/>
      <c r="H6184" s="48"/>
      <c r="I6184" s="52"/>
      <c r="J6184" s="52"/>
      <c r="K6184" s="48"/>
      <c r="L6184" s="48"/>
      <c r="M6184" s="48"/>
      <c r="N6184" s="48"/>
      <c r="O6184" s="49"/>
    </row>
    <row r="6185" spans="2:15" x14ac:dyDescent="0.25">
      <c r="B6185" s="93"/>
      <c r="C6185" s="48"/>
      <c r="D6185" s="48"/>
      <c r="E6185" s="48"/>
      <c r="F6185" s="48"/>
      <c r="G6185" s="49"/>
      <c r="H6185" s="48"/>
      <c r="I6185" s="52"/>
      <c r="J6185" s="52"/>
      <c r="K6185" s="48"/>
      <c r="L6185" s="48"/>
      <c r="M6185" s="48"/>
      <c r="N6185" s="48"/>
      <c r="O6185" s="49"/>
    </row>
    <row r="6186" spans="2:15" x14ac:dyDescent="0.25">
      <c r="B6186" s="93"/>
      <c r="C6186" s="48"/>
      <c r="D6186" s="48"/>
      <c r="E6186" s="48"/>
      <c r="F6186" s="48"/>
      <c r="G6186" s="49"/>
      <c r="H6186" s="48"/>
      <c r="I6186" s="52"/>
      <c r="J6186" s="52"/>
      <c r="K6186" s="48"/>
      <c r="L6186" s="48"/>
      <c r="M6186" s="48"/>
      <c r="N6186" s="48"/>
      <c r="O6186" s="49"/>
    </row>
    <row r="6187" spans="2:15" x14ac:dyDescent="0.25">
      <c r="B6187" s="93"/>
      <c r="C6187" s="48"/>
      <c r="D6187" s="48"/>
      <c r="E6187" s="48"/>
      <c r="F6187" s="48"/>
      <c r="G6187" s="49"/>
      <c r="H6187" s="48"/>
      <c r="I6187" s="52"/>
      <c r="J6187" s="52"/>
      <c r="K6187" s="48"/>
      <c r="L6187" s="48"/>
      <c r="M6187" s="48"/>
      <c r="N6187" s="48"/>
      <c r="O6187" s="49"/>
    </row>
    <row r="6188" spans="2:15" x14ac:dyDescent="0.25">
      <c r="B6188" s="93"/>
      <c r="C6188" s="48"/>
      <c r="D6188" s="48"/>
      <c r="E6188" s="48"/>
      <c r="F6188" s="48"/>
      <c r="G6188" s="49"/>
      <c r="H6188" s="48"/>
      <c r="I6188" s="52"/>
      <c r="J6188" s="52"/>
      <c r="K6188" s="48"/>
      <c r="L6188" s="48"/>
      <c r="M6188" s="48"/>
      <c r="N6188" s="48"/>
      <c r="O6188" s="49"/>
    </row>
    <row r="6189" spans="2:15" x14ac:dyDescent="0.25">
      <c r="B6189" s="93"/>
      <c r="C6189" s="48"/>
      <c r="D6189" s="48"/>
      <c r="E6189" s="48"/>
      <c r="F6189" s="48"/>
      <c r="G6189" s="49"/>
      <c r="H6189" s="48"/>
      <c r="I6189" s="52"/>
      <c r="J6189" s="52"/>
      <c r="K6189" s="48"/>
      <c r="L6189" s="48"/>
      <c r="M6189" s="48"/>
      <c r="N6189" s="48"/>
      <c r="O6189" s="49"/>
    </row>
    <row r="6190" spans="2:15" x14ac:dyDescent="0.25">
      <c r="B6190" s="93"/>
      <c r="C6190" s="48"/>
      <c r="D6190" s="48"/>
      <c r="E6190" s="48"/>
      <c r="F6190" s="48"/>
      <c r="G6190" s="49"/>
      <c r="H6190" s="48"/>
      <c r="I6190" s="52"/>
      <c r="J6190" s="52"/>
      <c r="K6190" s="48"/>
      <c r="L6190" s="48"/>
      <c r="M6190" s="48"/>
      <c r="N6190" s="48"/>
      <c r="O6190" s="49"/>
    </row>
    <row r="6191" spans="2:15" x14ac:dyDescent="0.25">
      <c r="B6191" s="93"/>
      <c r="C6191" s="48"/>
      <c r="D6191" s="48"/>
      <c r="E6191" s="48"/>
      <c r="F6191" s="48"/>
      <c r="G6191" s="49"/>
      <c r="H6191" s="48"/>
      <c r="I6191" s="52"/>
      <c r="J6191" s="52"/>
      <c r="K6191" s="48"/>
      <c r="L6191" s="48"/>
      <c r="M6191" s="48"/>
      <c r="N6191" s="48"/>
      <c r="O6191" s="49"/>
    </row>
    <row r="6192" spans="2:15" x14ac:dyDescent="0.25">
      <c r="B6192" s="93"/>
      <c r="C6192" s="48"/>
      <c r="D6192" s="48"/>
      <c r="E6192" s="48"/>
      <c r="F6192" s="48"/>
      <c r="G6192" s="49"/>
      <c r="H6192" s="48"/>
      <c r="I6192" s="52"/>
      <c r="J6192" s="52"/>
      <c r="K6192" s="48"/>
      <c r="L6192" s="48"/>
      <c r="M6192" s="48"/>
      <c r="N6192" s="48"/>
      <c r="O6192" s="49"/>
    </row>
    <row r="6193" spans="2:15" x14ac:dyDescent="0.25">
      <c r="B6193" s="93"/>
      <c r="C6193" s="48"/>
      <c r="D6193" s="48"/>
      <c r="E6193" s="48"/>
      <c r="F6193" s="48"/>
      <c r="G6193" s="49"/>
      <c r="H6193" s="48"/>
      <c r="I6193" s="52"/>
      <c r="J6193" s="52"/>
      <c r="K6193" s="48"/>
      <c r="L6193" s="48"/>
      <c r="M6193" s="48"/>
      <c r="N6193" s="48"/>
      <c r="O6193" s="49"/>
    </row>
    <row r="6194" spans="2:15" x14ac:dyDescent="0.25">
      <c r="B6194" s="93"/>
      <c r="C6194" s="48"/>
      <c r="D6194" s="48"/>
      <c r="E6194" s="48"/>
      <c r="F6194" s="48"/>
      <c r="G6194" s="49"/>
      <c r="H6194" s="48"/>
      <c r="I6194" s="52"/>
      <c r="J6194" s="52"/>
      <c r="K6194" s="48"/>
      <c r="L6194" s="48"/>
      <c r="M6194" s="48"/>
      <c r="N6194" s="48"/>
      <c r="O6194" s="49"/>
    </row>
    <row r="6195" spans="2:15" x14ac:dyDescent="0.25">
      <c r="B6195" s="93"/>
      <c r="C6195" s="48"/>
      <c r="D6195" s="48"/>
      <c r="E6195" s="48"/>
      <c r="F6195" s="48"/>
      <c r="G6195" s="49"/>
      <c r="H6195" s="48"/>
      <c r="I6195" s="52"/>
      <c r="J6195" s="52"/>
      <c r="K6195" s="48"/>
      <c r="L6195" s="48"/>
      <c r="M6195" s="48"/>
      <c r="N6195" s="48"/>
      <c r="O6195" s="49"/>
    </row>
    <row r="6196" spans="2:15" x14ac:dyDescent="0.25">
      <c r="B6196" s="93"/>
      <c r="C6196" s="48"/>
      <c r="D6196" s="48"/>
      <c r="E6196" s="48"/>
      <c r="F6196" s="48"/>
      <c r="G6196" s="49"/>
      <c r="H6196" s="48"/>
      <c r="I6196" s="52"/>
      <c r="J6196" s="52"/>
      <c r="K6196" s="48"/>
      <c r="L6196" s="48"/>
      <c r="M6196" s="48"/>
      <c r="N6196" s="48"/>
      <c r="O6196" s="49"/>
    </row>
    <row r="6197" spans="2:15" x14ac:dyDescent="0.25">
      <c r="B6197" s="93"/>
      <c r="C6197" s="48"/>
      <c r="D6197" s="48"/>
      <c r="E6197" s="48"/>
      <c r="F6197" s="48"/>
      <c r="G6197" s="49"/>
      <c r="H6197" s="48"/>
      <c r="I6197" s="52"/>
      <c r="J6197" s="52"/>
      <c r="K6197" s="48"/>
      <c r="L6197" s="48"/>
      <c r="M6197" s="48"/>
      <c r="N6197" s="48"/>
      <c r="O6197" s="49"/>
    </row>
    <row r="6198" spans="2:15" x14ac:dyDescent="0.25">
      <c r="B6198" s="93"/>
      <c r="C6198" s="48"/>
      <c r="D6198" s="48"/>
      <c r="E6198" s="48"/>
      <c r="F6198" s="48"/>
      <c r="G6198" s="49"/>
      <c r="H6198" s="48"/>
      <c r="I6198" s="52"/>
      <c r="J6198" s="52"/>
      <c r="K6198" s="48"/>
      <c r="L6198" s="48"/>
      <c r="M6198" s="48"/>
      <c r="N6198" s="48"/>
      <c r="O6198" s="49"/>
    </row>
    <row r="6199" spans="2:15" x14ac:dyDescent="0.25">
      <c r="B6199" s="93"/>
      <c r="C6199" s="48"/>
      <c r="D6199" s="48"/>
      <c r="E6199" s="48"/>
      <c r="F6199" s="48"/>
      <c r="G6199" s="49"/>
      <c r="H6199" s="48"/>
      <c r="I6199" s="52"/>
      <c r="J6199" s="52"/>
      <c r="K6199" s="48"/>
      <c r="L6199" s="48"/>
      <c r="M6199" s="48"/>
      <c r="N6199" s="48"/>
      <c r="O6199" s="49"/>
    </row>
    <row r="6200" spans="2:15" x14ac:dyDescent="0.25">
      <c r="B6200" s="93"/>
      <c r="C6200" s="48"/>
      <c r="D6200" s="48"/>
      <c r="E6200" s="48"/>
      <c r="F6200" s="48"/>
      <c r="G6200" s="49"/>
      <c r="H6200" s="48"/>
      <c r="I6200" s="52"/>
      <c r="J6200" s="52"/>
      <c r="K6200" s="48"/>
      <c r="L6200" s="48"/>
      <c r="M6200" s="48"/>
      <c r="N6200" s="48"/>
      <c r="O6200" s="49"/>
    </row>
    <row r="6201" spans="2:15" x14ac:dyDescent="0.25">
      <c r="B6201" s="93"/>
      <c r="C6201" s="48"/>
      <c r="D6201" s="48"/>
      <c r="E6201" s="48"/>
      <c r="F6201" s="48"/>
      <c r="G6201" s="49"/>
      <c r="H6201" s="48"/>
      <c r="I6201" s="52"/>
      <c r="J6201" s="52"/>
      <c r="K6201" s="48"/>
      <c r="L6201" s="48"/>
      <c r="M6201" s="48"/>
      <c r="N6201" s="48"/>
      <c r="O6201" s="49"/>
    </row>
    <row r="6202" spans="2:15" x14ac:dyDescent="0.25">
      <c r="B6202" s="93"/>
      <c r="C6202" s="48"/>
      <c r="D6202" s="48"/>
      <c r="E6202" s="48"/>
      <c r="F6202" s="48"/>
      <c r="G6202" s="49"/>
      <c r="H6202" s="48"/>
      <c r="I6202" s="52"/>
      <c r="J6202" s="52"/>
      <c r="K6202" s="48"/>
      <c r="L6202" s="48"/>
      <c r="M6202" s="48"/>
      <c r="N6202" s="48"/>
      <c r="O6202" s="49"/>
    </row>
    <row r="6203" spans="2:15" x14ac:dyDescent="0.25">
      <c r="B6203" s="93"/>
      <c r="C6203" s="48"/>
      <c r="D6203" s="48"/>
      <c r="E6203" s="48"/>
      <c r="F6203" s="48"/>
      <c r="G6203" s="49"/>
      <c r="H6203" s="48"/>
      <c r="I6203" s="52"/>
      <c r="J6203" s="52"/>
      <c r="K6203" s="48"/>
      <c r="L6203" s="48"/>
      <c r="M6203" s="48"/>
      <c r="N6203" s="48"/>
      <c r="O6203" s="49"/>
    </row>
    <row r="6204" spans="2:15" x14ac:dyDescent="0.25">
      <c r="B6204" s="93"/>
      <c r="C6204" s="48"/>
      <c r="D6204" s="48"/>
      <c r="E6204" s="48"/>
      <c r="F6204" s="48"/>
      <c r="G6204" s="49"/>
      <c r="H6204" s="48"/>
      <c r="I6204" s="52"/>
      <c r="J6204" s="52"/>
      <c r="K6204" s="48"/>
      <c r="L6204" s="48"/>
      <c r="M6204" s="48"/>
      <c r="N6204" s="48"/>
      <c r="O6204" s="49"/>
    </row>
    <row r="6205" spans="2:15" x14ac:dyDescent="0.25">
      <c r="B6205" s="93"/>
      <c r="C6205" s="48"/>
      <c r="D6205" s="48"/>
      <c r="E6205" s="48"/>
      <c r="F6205" s="48"/>
      <c r="G6205" s="49"/>
      <c r="H6205" s="48"/>
      <c r="I6205" s="52"/>
      <c r="J6205" s="52"/>
      <c r="K6205" s="48"/>
      <c r="L6205" s="48"/>
      <c r="M6205" s="48"/>
      <c r="N6205" s="48"/>
      <c r="O6205" s="49"/>
    </row>
    <row r="6206" spans="2:15" x14ac:dyDescent="0.25">
      <c r="B6206" s="93"/>
      <c r="C6206" s="48"/>
      <c r="D6206" s="48"/>
      <c r="E6206" s="48"/>
      <c r="F6206" s="48"/>
      <c r="G6206" s="49"/>
      <c r="H6206" s="48"/>
      <c r="I6206" s="52"/>
      <c r="J6206" s="52"/>
      <c r="K6206" s="48"/>
      <c r="L6206" s="48"/>
      <c r="M6206" s="48"/>
      <c r="N6206" s="48"/>
      <c r="O6206" s="49"/>
    </row>
    <row r="6207" spans="2:15" x14ac:dyDescent="0.25">
      <c r="B6207" s="93"/>
      <c r="C6207" s="48"/>
      <c r="D6207" s="48"/>
      <c r="E6207" s="48"/>
      <c r="F6207" s="48"/>
      <c r="G6207" s="49"/>
      <c r="H6207" s="48"/>
      <c r="I6207" s="52"/>
      <c r="J6207" s="52"/>
      <c r="K6207" s="48"/>
      <c r="L6207" s="48"/>
      <c r="M6207" s="48"/>
      <c r="N6207" s="48"/>
      <c r="O6207" s="49"/>
    </row>
    <row r="6208" spans="2:15" x14ac:dyDescent="0.25">
      <c r="B6208" s="93"/>
      <c r="C6208" s="48"/>
      <c r="D6208" s="48"/>
      <c r="E6208" s="48"/>
      <c r="F6208" s="48"/>
      <c r="G6208" s="49"/>
      <c r="H6208" s="48"/>
      <c r="I6208" s="52"/>
      <c r="J6208" s="52"/>
      <c r="K6208" s="48"/>
      <c r="L6208" s="48"/>
      <c r="M6208" s="48"/>
      <c r="N6208" s="48"/>
      <c r="O6208" s="49"/>
    </row>
    <row r="6209" spans="2:15" x14ac:dyDescent="0.25">
      <c r="B6209" s="93"/>
      <c r="C6209" s="48"/>
      <c r="D6209" s="48"/>
      <c r="E6209" s="48"/>
      <c r="F6209" s="48"/>
      <c r="G6209" s="49"/>
      <c r="H6209" s="48"/>
      <c r="I6209" s="52"/>
      <c r="J6209" s="52"/>
      <c r="K6209" s="48"/>
      <c r="L6209" s="48"/>
      <c r="M6209" s="48"/>
      <c r="N6209" s="48"/>
      <c r="O6209" s="49"/>
    </row>
    <row r="6210" spans="2:15" x14ac:dyDescent="0.25">
      <c r="B6210" s="93"/>
      <c r="C6210" s="48"/>
      <c r="D6210" s="48"/>
      <c r="E6210" s="48"/>
      <c r="F6210" s="48"/>
      <c r="G6210" s="49"/>
      <c r="H6210" s="48"/>
      <c r="I6210" s="52"/>
      <c r="J6210" s="52"/>
      <c r="K6210" s="48"/>
      <c r="L6210" s="48"/>
      <c r="M6210" s="48"/>
      <c r="N6210" s="48"/>
      <c r="O6210" s="49"/>
    </row>
    <row r="6211" spans="2:15" x14ac:dyDescent="0.25">
      <c r="B6211" s="93"/>
      <c r="C6211" s="48"/>
      <c r="D6211" s="48"/>
      <c r="E6211" s="48"/>
      <c r="F6211" s="48"/>
      <c r="G6211" s="49"/>
      <c r="H6211" s="48"/>
      <c r="I6211" s="52"/>
      <c r="J6211" s="52"/>
      <c r="K6211" s="48"/>
      <c r="L6211" s="48"/>
      <c r="M6211" s="48"/>
      <c r="N6211" s="48"/>
      <c r="O6211" s="49"/>
    </row>
    <row r="6212" spans="2:15" x14ac:dyDescent="0.25">
      <c r="B6212" s="93"/>
      <c r="C6212" s="48"/>
      <c r="D6212" s="48"/>
      <c r="E6212" s="48"/>
      <c r="F6212" s="48"/>
      <c r="G6212" s="49"/>
      <c r="H6212" s="48"/>
      <c r="I6212" s="52"/>
      <c r="J6212" s="52"/>
      <c r="K6212" s="48"/>
      <c r="L6212" s="48"/>
      <c r="M6212" s="48"/>
      <c r="N6212" s="48"/>
      <c r="O6212" s="49"/>
    </row>
    <row r="6213" spans="2:15" x14ac:dyDescent="0.25">
      <c r="B6213" s="93"/>
      <c r="C6213" s="48"/>
      <c r="D6213" s="48"/>
      <c r="E6213" s="48"/>
      <c r="F6213" s="48"/>
      <c r="G6213" s="49"/>
      <c r="H6213" s="48"/>
      <c r="I6213" s="52"/>
      <c r="J6213" s="52"/>
      <c r="K6213" s="48"/>
      <c r="L6213" s="48"/>
      <c r="M6213" s="48"/>
      <c r="N6213" s="48"/>
      <c r="O6213" s="49"/>
    </row>
    <row r="6214" spans="2:15" x14ac:dyDescent="0.25">
      <c r="B6214" s="93"/>
      <c r="C6214" s="48"/>
      <c r="D6214" s="48"/>
      <c r="E6214" s="48"/>
      <c r="F6214" s="48"/>
      <c r="G6214" s="49"/>
      <c r="H6214" s="48"/>
      <c r="I6214" s="52"/>
      <c r="J6214" s="52"/>
      <c r="K6214" s="48"/>
      <c r="L6214" s="48"/>
      <c r="M6214" s="48"/>
      <c r="N6214" s="48"/>
      <c r="O6214" s="49"/>
    </row>
    <row r="6215" spans="2:15" x14ac:dyDescent="0.25">
      <c r="B6215" s="93"/>
      <c r="C6215" s="48"/>
      <c r="D6215" s="48"/>
      <c r="E6215" s="48"/>
      <c r="F6215" s="48"/>
      <c r="G6215" s="49"/>
      <c r="H6215" s="48"/>
      <c r="I6215" s="52"/>
      <c r="J6215" s="52"/>
      <c r="K6215" s="48"/>
      <c r="L6215" s="48"/>
      <c r="M6215" s="48"/>
      <c r="N6215" s="48"/>
      <c r="O6215" s="49"/>
    </row>
    <row r="6216" spans="2:15" x14ac:dyDescent="0.25">
      <c r="B6216" s="93"/>
      <c r="C6216" s="48"/>
      <c r="D6216" s="48"/>
      <c r="E6216" s="48"/>
      <c r="F6216" s="48"/>
      <c r="G6216" s="49"/>
      <c r="H6216" s="48"/>
      <c r="I6216" s="52"/>
      <c r="J6216" s="52"/>
      <c r="K6216" s="48"/>
      <c r="L6216" s="48"/>
      <c r="M6216" s="48"/>
      <c r="N6216" s="48"/>
      <c r="O6216" s="49"/>
    </row>
    <row r="6217" spans="2:15" x14ac:dyDescent="0.25">
      <c r="B6217" s="93"/>
      <c r="C6217" s="48"/>
      <c r="D6217" s="48"/>
      <c r="E6217" s="48"/>
      <c r="F6217" s="48"/>
      <c r="G6217" s="49"/>
      <c r="H6217" s="48"/>
      <c r="I6217" s="52"/>
      <c r="J6217" s="52"/>
      <c r="K6217" s="48"/>
      <c r="L6217" s="48"/>
      <c r="M6217" s="48"/>
      <c r="N6217" s="48"/>
      <c r="O6217" s="49"/>
    </row>
    <row r="6218" spans="2:15" x14ac:dyDescent="0.25">
      <c r="B6218" s="93"/>
      <c r="C6218" s="48"/>
      <c r="D6218" s="48"/>
      <c r="E6218" s="48"/>
      <c r="F6218" s="48"/>
      <c r="G6218" s="49"/>
      <c r="H6218" s="48"/>
      <c r="I6218" s="52"/>
      <c r="J6218" s="52"/>
      <c r="K6218" s="48"/>
      <c r="L6218" s="48"/>
      <c r="M6218" s="48"/>
      <c r="N6218" s="48"/>
      <c r="O6218" s="49"/>
    </row>
    <row r="6219" spans="2:15" x14ac:dyDescent="0.25">
      <c r="B6219" s="93"/>
      <c r="C6219" s="48"/>
      <c r="D6219" s="48"/>
      <c r="E6219" s="48"/>
      <c r="F6219" s="48"/>
      <c r="G6219" s="49"/>
      <c r="H6219" s="48"/>
      <c r="I6219" s="52"/>
      <c r="J6219" s="52"/>
      <c r="K6219" s="48"/>
      <c r="L6219" s="48"/>
      <c r="M6219" s="48"/>
      <c r="N6219" s="48"/>
      <c r="O6219" s="49"/>
    </row>
    <row r="6220" spans="2:15" x14ac:dyDescent="0.25">
      <c r="B6220" s="93"/>
      <c r="C6220" s="48"/>
      <c r="D6220" s="48"/>
      <c r="E6220" s="48"/>
      <c r="F6220" s="48"/>
      <c r="G6220" s="49"/>
      <c r="H6220" s="48"/>
      <c r="I6220" s="52"/>
      <c r="J6220" s="52"/>
      <c r="K6220" s="48"/>
      <c r="L6220" s="48"/>
      <c r="M6220" s="48"/>
      <c r="N6220" s="48"/>
      <c r="O6220" s="49"/>
    </row>
    <row r="6221" spans="2:15" x14ac:dyDescent="0.25">
      <c r="B6221" s="93"/>
      <c r="C6221" s="48"/>
      <c r="D6221" s="48"/>
      <c r="E6221" s="48"/>
      <c r="F6221" s="48"/>
      <c r="G6221" s="49"/>
      <c r="H6221" s="48"/>
      <c r="I6221" s="52"/>
      <c r="J6221" s="52"/>
      <c r="K6221" s="48"/>
      <c r="L6221" s="48"/>
      <c r="M6221" s="48"/>
      <c r="N6221" s="48"/>
      <c r="O6221" s="49"/>
    </row>
    <row r="6222" spans="2:15" x14ac:dyDescent="0.25">
      <c r="B6222" s="93"/>
      <c r="C6222" s="48"/>
      <c r="D6222" s="48"/>
      <c r="E6222" s="48"/>
      <c r="F6222" s="48"/>
      <c r="G6222" s="49"/>
      <c r="H6222" s="48"/>
      <c r="I6222" s="52"/>
      <c r="J6222" s="52"/>
      <c r="K6222" s="48"/>
      <c r="L6222" s="48"/>
      <c r="M6222" s="48"/>
      <c r="N6222" s="48"/>
      <c r="O6222" s="49"/>
    </row>
    <row r="6223" spans="2:15" x14ac:dyDescent="0.25">
      <c r="B6223" s="93"/>
      <c r="C6223" s="48"/>
      <c r="D6223" s="48"/>
      <c r="E6223" s="48"/>
      <c r="F6223" s="48"/>
      <c r="G6223" s="49"/>
      <c r="H6223" s="48"/>
      <c r="I6223" s="52"/>
      <c r="J6223" s="52"/>
      <c r="K6223" s="48"/>
      <c r="L6223" s="48"/>
      <c r="M6223" s="48"/>
      <c r="N6223" s="48"/>
      <c r="O6223" s="49"/>
    </row>
    <row r="6224" spans="2:15" x14ac:dyDescent="0.25">
      <c r="B6224" s="93"/>
      <c r="C6224" s="48"/>
      <c r="D6224" s="48"/>
      <c r="E6224" s="48"/>
      <c r="F6224" s="48"/>
      <c r="G6224" s="49"/>
      <c r="H6224" s="48"/>
      <c r="I6224" s="52"/>
      <c r="J6224" s="52"/>
      <c r="K6224" s="48"/>
      <c r="L6224" s="48"/>
      <c r="M6224" s="48"/>
      <c r="N6224" s="48"/>
      <c r="O6224" s="49"/>
    </row>
    <row r="6225" spans="2:15" x14ac:dyDescent="0.25">
      <c r="B6225" s="93"/>
      <c r="C6225" s="48"/>
      <c r="D6225" s="48"/>
      <c r="E6225" s="48"/>
      <c r="F6225" s="48"/>
      <c r="G6225" s="49"/>
      <c r="H6225" s="48"/>
      <c r="I6225" s="52"/>
      <c r="J6225" s="52"/>
      <c r="K6225" s="48"/>
      <c r="L6225" s="48"/>
      <c r="M6225" s="48"/>
      <c r="N6225" s="48"/>
      <c r="O6225" s="49"/>
    </row>
    <row r="6226" spans="2:15" x14ac:dyDescent="0.25">
      <c r="B6226" s="93"/>
      <c r="C6226" s="48"/>
      <c r="D6226" s="48"/>
      <c r="E6226" s="48"/>
      <c r="F6226" s="48"/>
      <c r="G6226" s="49"/>
      <c r="H6226" s="48"/>
      <c r="I6226" s="52"/>
      <c r="J6226" s="52"/>
      <c r="K6226" s="48"/>
      <c r="L6226" s="48"/>
      <c r="M6226" s="48"/>
      <c r="N6226" s="48"/>
      <c r="O6226" s="49"/>
    </row>
    <row r="6227" spans="2:15" x14ac:dyDescent="0.25">
      <c r="B6227" s="93"/>
      <c r="C6227" s="48"/>
      <c r="D6227" s="48"/>
      <c r="E6227" s="48"/>
      <c r="F6227" s="48"/>
      <c r="G6227" s="49"/>
      <c r="H6227" s="48"/>
      <c r="I6227" s="52"/>
      <c r="J6227" s="52"/>
      <c r="K6227" s="48"/>
      <c r="L6227" s="48"/>
      <c r="M6227" s="48"/>
      <c r="N6227" s="48"/>
      <c r="O6227" s="49"/>
    </row>
    <row r="6228" spans="2:15" x14ac:dyDescent="0.25">
      <c r="B6228" s="93"/>
      <c r="C6228" s="48"/>
      <c r="D6228" s="48"/>
      <c r="E6228" s="48"/>
      <c r="F6228" s="48"/>
      <c r="G6228" s="49"/>
      <c r="H6228" s="48"/>
      <c r="I6228" s="52"/>
      <c r="J6228" s="52"/>
      <c r="K6228" s="48"/>
      <c r="L6228" s="48"/>
      <c r="M6228" s="48"/>
      <c r="N6228" s="48"/>
      <c r="O6228" s="49"/>
    </row>
    <row r="6229" spans="2:15" x14ac:dyDescent="0.25">
      <c r="B6229" s="93"/>
      <c r="C6229" s="48"/>
      <c r="D6229" s="48"/>
      <c r="E6229" s="48"/>
      <c r="F6229" s="48"/>
      <c r="G6229" s="49"/>
      <c r="H6229" s="48"/>
      <c r="I6229" s="52"/>
      <c r="J6229" s="52"/>
      <c r="K6229" s="48"/>
      <c r="L6229" s="48"/>
      <c r="M6229" s="48"/>
      <c r="N6229" s="48"/>
      <c r="O6229" s="49"/>
    </row>
    <row r="6230" spans="2:15" x14ac:dyDescent="0.25">
      <c r="B6230" s="93"/>
      <c r="C6230" s="48"/>
      <c r="D6230" s="48"/>
      <c r="E6230" s="48"/>
      <c r="F6230" s="48"/>
      <c r="G6230" s="49"/>
      <c r="H6230" s="48"/>
      <c r="I6230" s="52"/>
      <c r="J6230" s="52"/>
      <c r="K6230" s="48"/>
      <c r="L6230" s="48"/>
      <c r="M6230" s="48"/>
      <c r="N6230" s="48"/>
      <c r="O6230" s="49"/>
    </row>
    <row r="6231" spans="2:15" x14ac:dyDescent="0.25">
      <c r="B6231" s="93"/>
      <c r="C6231" s="48"/>
      <c r="D6231" s="48"/>
      <c r="E6231" s="48"/>
      <c r="F6231" s="48"/>
      <c r="G6231" s="49"/>
      <c r="H6231" s="48"/>
      <c r="I6231" s="52"/>
      <c r="J6231" s="52"/>
      <c r="K6231" s="48"/>
      <c r="L6231" s="48"/>
      <c r="M6231" s="48"/>
      <c r="N6231" s="48"/>
      <c r="O6231" s="49"/>
    </row>
    <row r="6232" spans="2:15" x14ac:dyDescent="0.25">
      <c r="B6232" s="93"/>
      <c r="C6232" s="48"/>
      <c r="D6232" s="48"/>
      <c r="E6232" s="48"/>
      <c r="F6232" s="48"/>
      <c r="G6232" s="49"/>
      <c r="H6232" s="48"/>
      <c r="I6232" s="52"/>
      <c r="J6232" s="52"/>
      <c r="K6232" s="48"/>
      <c r="L6232" s="48"/>
      <c r="M6232" s="48"/>
      <c r="N6232" s="48"/>
      <c r="O6232" s="49"/>
    </row>
    <row r="6233" spans="2:15" x14ac:dyDescent="0.25">
      <c r="B6233" s="93"/>
      <c r="C6233" s="48"/>
      <c r="D6233" s="48"/>
      <c r="E6233" s="48"/>
      <c r="F6233" s="48"/>
      <c r="G6233" s="49"/>
      <c r="H6233" s="48"/>
      <c r="I6233" s="52"/>
      <c r="J6233" s="52"/>
      <c r="K6233" s="48"/>
      <c r="L6233" s="48"/>
      <c r="M6233" s="48"/>
      <c r="N6233" s="48"/>
      <c r="O6233" s="49"/>
    </row>
    <row r="6234" spans="2:15" x14ac:dyDescent="0.25">
      <c r="B6234" s="93"/>
      <c r="C6234" s="48"/>
      <c r="D6234" s="48"/>
      <c r="E6234" s="48"/>
      <c r="F6234" s="48"/>
      <c r="G6234" s="49"/>
      <c r="H6234" s="48"/>
      <c r="I6234" s="52"/>
      <c r="J6234" s="52"/>
      <c r="K6234" s="48"/>
      <c r="L6234" s="48"/>
      <c r="M6234" s="48"/>
      <c r="N6234" s="48"/>
      <c r="O6234" s="49"/>
    </row>
    <row r="6235" spans="2:15" x14ac:dyDescent="0.25">
      <c r="B6235" s="93"/>
      <c r="C6235" s="48"/>
      <c r="D6235" s="48"/>
      <c r="E6235" s="48"/>
      <c r="F6235" s="48"/>
      <c r="G6235" s="49"/>
      <c r="H6235" s="48"/>
      <c r="I6235" s="52"/>
      <c r="J6235" s="52"/>
      <c r="K6235" s="48"/>
      <c r="L6235" s="48"/>
      <c r="M6235" s="48"/>
      <c r="N6235" s="48"/>
      <c r="O6235" s="49"/>
    </row>
    <row r="6236" spans="2:15" x14ac:dyDescent="0.25">
      <c r="B6236" s="93"/>
      <c r="C6236" s="48"/>
      <c r="D6236" s="48"/>
      <c r="E6236" s="48"/>
      <c r="F6236" s="48"/>
      <c r="G6236" s="49"/>
      <c r="H6236" s="48"/>
      <c r="I6236" s="52"/>
      <c r="J6236" s="52"/>
      <c r="K6236" s="48"/>
      <c r="L6236" s="48"/>
      <c r="M6236" s="48"/>
      <c r="N6236" s="48"/>
      <c r="O6236" s="49"/>
    </row>
    <row r="6237" spans="2:15" x14ac:dyDescent="0.25">
      <c r="B6237" s="93"/>
      <c r="C6237" s="48"/>
      <c r="D6237" s="48"/>
      <c r="E6237" s="48"/>
      <c r="F6237" s="48"/>
      <c r="G6237" s="49"/>
      <c r="H6237" s="48"/>
      <c r="I6237" s="52"/>
      <c r="J6237" s="52"/>
      <c r="K6237" s="48"/>
      <c r="L6237" s="48"/>
      <c r="M6237" s="48"/>
      <c r="N6237" s="48"/>
      <c r="O6237" s="49"/>
    </row>
    <row r="6238" spans="2:15" x14ac:dyDescent="0.25">
      <c r="B6238" s="93"/>
      <c r="C6238" s="48"/>
      <c r="D6238" s="48"/>
      <c r="E6238" s="48"/>
      <c r="F6238" s="48"/>
      <c r="G6238" s="49"/>
      <c r="H6238" s="48"/>
      <c r="I6238" s="52"/>
      <c r="J6238" s="52"/>
      <c r="K6238" s="48"/>
      <c r="L6238" s="48"/>
      <c r="M6238" s="48"/>
      <c r="N6238" s="48"/>
      <c r="O6238" s="49"/>
    </row>
    <row r="6239" spans="2:15" x14ac:dyDescent="0.25">
      <c r="B6239" s="93"/>
      <c r="C6239" s="48"/>
      <c r="D6239" s="48"/>
      <c r="E6239" s="48"/>
      <c r="F6239" s="48"/>
      <c r="G6239" s="49"/>
      <c r="H6239" s="48"/>
      <c r="I6239" s="52"/>
      <c r="J6239" s="52"/>
      <c r="K6239" s="48"/>
      <c r="L6239" s="48"/>
      <c r="M6239" s="48"/>
      <c r="N6239" s="48"/>
      <c r="O6239" s="49"/>
    </row>
    <row r="6240" spans="2:15" x14ac:dyDescent="0.25">
      <c r="B6240" s="93"/>
      <c r="C6240" s="48"/>
      <c r="D6240" s="48"/>
      <c r="E6240" s="48"/>
      <c r="F6240" s="48"/>
      <c r="G6240" s="49"/>
      <c r="H6240" s="48"/>
      <c r="I6240" s="52"/>
      <c r="J6240" s="52"/>
      <c r="K6240" s="48"/>
      <c r="L6240" s="48"/>
      <c r="M6240" s="48"/>
      <c r="N6240" s="48"/>
      <c r="O6240" s="49"/>
    </row>
    <row r="6241" spans="2:15" x14ac:dyDescent="0.25">
      <c r="B6241" s="93"/>
      <c r="C6241" s="48"/>
      <c r="D6241" s="48"/>
      <c r="E6241" s="48"/>
      <c r="F6241" s="48"/>
      <c r="G6241" s="49"/>
      <c r="H6241" s="48"/>
      <c r="I6241" s="52"/>
      <c r="J6241" s="52"/>
      <c r="K6241" s="48"/>
      <c r="L6241" s="48"/>
      <c r="M6241" s="48"/>
      <c r="N6241" s="48"/>
      <c r="O6241" s="49"/>
    </row>
    <row r="6242" spans="2:15" x14ac:dyDescent="0.25">
      <c r="B6242" s="93"/>
      <c r="C6242" s="48"/>
      <c r="D6242" s="48"/>
      <c r="E6242" s="48"/>
      <c r="F6242" s="48"/>
      <c r="G6242" s="49"/>
      <c r="H6242" s="48"/>
      <c r="I6242" s="52"/>
      <c r="J6242" s="52"/>
      <c r="K6242" s="48"/>
      <c r="L6242" s="48"/>
      <c r="M6242" s="48"/>
      <c r="N6242" s="48"/>
      <c r="O6242" s="49"/>
    </row>
    <row r="6243" spans="2:15" x14ac:dyDescent="0.25">
      <c r="B6243" s="93"/>
      <c r="C6243" s="48"/>
      <c r="D6243" s="48"/>
      <c r="E6243" s="48"/>
      <c r="F6243" s="48"/>
      <c r="G6243" s="49"/>
      <c r="H6243" s="48"/>
      <c r="I6243" s="52"/>
      <c r="J6243" s="52"/>
      <c r="K6243" s="48"/>
      <c r="L6243" s="48"/>
      <c r="M6243" s="48"/>
      <c r="N6243" s="48"/>
      <c r="O6243" s="49"/>
    </row>
    <row r="6244" spans="2:15" x14ac:dyDescent="0.25">
      <c r="B6244" s="93"/>
      <c r="C6244" s="48"/>
      <c r="D6244" s="48"/>
      <c r="E6244" s="48"/>
      <c r="F6244" s="48"/>
      <c r="G6244" s="49"/>
      <c r="H6244" s="48"/>
      <c r="I6244" s="52"/>
      <c r="J6244" s="52"/>
      <c r="K6244" s="48"/>
      <c r="L6244" s="48"/>
      <c r="M6244" s="48"/>
      <c r="N6244" s="48"/>
      <c r="O6244" s="49"/>
    </row>
    <row r="6245" spans="2:15" x14ac:dyDescent="0.25">
      <c r="B6245" s="93"/>
      <c r="C6245" s="48"/>
      <c r="D6245" s="48"/>
      <c r="E6245" s="48"/>
      <c r="F6245" s="48"/>
      <c r="G6245" s="49"/>
      <c r="H6245" s="48"/>
      <c r="I6245" s="52"/>
      <c r="J6245" s="52"/>
      <c r="K6245" s="48"/>
      <c r="L6245" s="48"/>
      <c r="M6245" s="48"/>
      <c r="N6245" s="48"/>
      <c r="O6245" s="49"/>
    </row>
    <row r="6246" spans="2:15" x14ac:dyDescent="0.25">
      <c r="B6246" s="93"/>
      <c r="C6246" s="48"/>
      <c r="D6246" s="48"/>
      <c r="E6246" s="48"/>
      <c r="F6246" s="48"/>
      <c r="G6246" s="49"/>
      <c r="H6246" s="48"/>
      <c r="I6246" s="52"/>
      <c r="J6246" s="52"/>
      <c r="K6246" s="48"/>
      <c r="L6246" s="48"/>
      <c r="M6246" s="48"/>
      <c r="N6246" s="48"/>
      <c r="O6246" s="49"/>
    </row>
    <row r="6247" spans="2:15" x14ac:dyDescent="0.25">
      <c r="B6247" s="93"/>
      <c r="C6247" s="48"/>
      <c r="D6247" s="48"/>
      <c r="E6247" s="48"/>
      <c r="F6247" s="48"/>
      <c r="G6247" s="49"/>
      <c r="H6247" s="48"/>
      <c r="I6247" s="52"/>
      <c r="J6247" s="52"/>
      <c r="K6247" s="48"/>
      <c r="L6247" s="48"/>
      <c r="M6247" s="48"/>
      <c r="N6247" s="48"/>
      <c r="O6247" s="49"/>
    </row>
    <row r="6248" spans="2:15" x14ac:dyDescent="0.25">
      <c r="B6248" s="93"/>
      <c r="C6248" s="48"/>
      <c r="D6248" s="48"/>
      <c r="E6248" s="48"/>
      <c r="F6248" s="48"/>
      <c r="G6248" s="49"/>
      <c r="H6248" s="48"/>
      <c r="I6248" s="52"/>
      <c r="J6248" s="52"/>
      <c r="K6248" s="48"/>
      <c r="L6248" s="48"/>
      <c r="M6248" s="48"/>
      <c r="N6248" s="48"/>
      <c r="O6248" s="49"/>
    </row>
    <row r="6249" spans="2:15" x14ac:dyDescent="0.25">
      <c r="B6249" s="93"/>
      <c r="C6249" s="48"/>
      <c r="D6249" s="48"/>
      <c r="E6249" s="48"/>
      <c r="F6249" s="48"/>
      <c r="G6249" s="49"/>
      <c r="H6249" s="48"/>
      <c r="I6249" s="52"/>
      <c r="J6249" s="52"/>
      <c r="K6249" s="48"/>
      <c r="L6249" s="48"/>
      <c r="M6249" s="48"/>
      <c r="N6249" s="48"/>
      <c r="O6249" s="49"/>
    </row>
    <row r="6250" spans="2:15" x14ac:dyDescent="0.25">
      <c r="B6250" s="93"/>
      <c r="C6250" s="48"/>
      <c r="D6250" s="48"/>
      <c r="E6250" s="48"/>
      <c r="F6250" s="48"/>
      <c r="G6250" s="49"/>
      <c r="H6250" s="48"/>
      <c r="I6250" s="52"/>
      <c r="J6250" s="52"/>
      <c r="K6250" s="48"/>
      <c r="L6250" s="48"/>
      <c r="M6250" s="48"/>
      <c r="N6250" s="48"/>
      <c r="O6250" s="49"/>
    </row>
    <row r="6251" spans="2:15" x14ac:dyDescent="0.25">
      <c r="B6251" s="93"/>
      <c r="C6251" s="48"/>
      <c r="D6251" s="48"/>
      <c r="E6251" s="48"/>
      <c r="F6251" s="48"/>
      <c r="G6251" s="49"/>
      <c r="H6251" s="48"/>
      <c r="I6251" s="52"/>
      <c r="J6251" s="52"/>
      <c r="K6251" s="48"/>
      <c r="L6251" s="48"/>
      <c r="M6251" s="48"/>
      <c r="N6251" s="48"/>
      <c r="O6251" s="49"/>
    </row>
    <row r="6252" spans="2:15" x14ac:dyDescent="0.25">
      <c r="B6252" s="93"/>
      <c r="C6252" s="48"/>
      <c r="D6252" s="48"/>
      <c r="E6252" s="48"/>
      <c r="F6252" s="48"/>
      <c r="G6252" s="49"/>
      <c r="H6252" s="48"/>
      <c r="I6252" s="52"/>
      <c r="J6252" s="52"/>
      <c r="K6252" s="48"/>
      <c r="L6252" s="48"/>
      <c r="M6252" s="48"/>
      <c r="N6252" s="48"/>
      <c r="O6252" s="49"/>
    </row>
    <row r="6253" spans="2:15" x14ac:dyDescent="0.25">
      <c r="B6253" s="93"/>
      <c r="C6253" s="48"/>
      <c r="D6253" s="48"/>
      <c r="E6253" s="48"/>
      <c r="F6253" s="48"/>
      <c r="G6253" s="49"/>
      <c r="H6253" s="48"/>
      <c r="I6253" s="52"/>
      <c r="J6253" s="52"/>
      <c r="K6253" s="48"/>
      <c r="L6253" s="48"/>
      <c r="M6253" s="48"/>
      <c r="N6253" s="48"/>
      <c r="O6253" s="49"/>
    </row>
    <row r="6254" spans="2:15" x14ac:dyDescent="0.25">
      <c r="B6254" s="93"/>
      <c r="C6254" s="48"/>
      <c r="D6254" s="48"/>
      <c r="E6254" s="48"/>
      <c r="F6254" s="48"/>
      <c r="G6254" s="49"/>
      <c r="H6254" s="48"/>
      <c r="I6254" s="52"/>
      <c r="J6254" s="52"/>
      <c r="K6254" s="48"/>
      <c r="L6254" s="48"/>
      <c r="M6254" s="48"/>
      <c r="N6254" s="48"/>
      <c r="O6254" s="49"/>
    </row>
    <row r="6255" spans="2:15" x14ac:dyDescent="0.25">
      <c r="B6255" s="93"/>
      <c r="C6255" s="48"/>
      <c r="D6255" s="48"/>
      <c r="E6255" s="48"/>
      <c r="F6255" s="48"/>
      <c r="G6255" s="49"/>
      <c r="H6255" s="48"/>
      <c r="I6255" s="52"/>
      <c r="J6255" s="52"/>
      <c r="K6255" s="48"/>
      <c r="L6255" s="48"/>
      <c r="M6255" s="48"/>
      <c r="N6255" s="48"/>
      <c r="O6255" s="49"/>
    </row>
    <row r="6256" spans="2:15" x14ac:dyDescent="0.25">
      <c r="B6256" s="93"/>
      <c r="C6256" s="48"/>
      <c r="D6256" s="48"/>
      <c r="E6256" s="48"/>
      <c r="F6256" s="48"/>
      <c r="G6256" s="49"/>
      <c r="H6256" s="48"/>
      <c r="I6256" s="52"/>
      <c r="J6256" s="52"/>
      <c r="K6256" s="48"/>
      <c r="L6256" s="48"/>
      <c r="M6256" s="48"/>
      <c r="N6256" s="48"/>
      <c r="O6256" s="49"/>
    </row>
    <row r="6257" spans="2:15" x14ac:dyDescent="0.25">
      <c r="B6257" s="93"/>
      <c r="C6257" s="48"/>
      <c r="D6257" s="48"/>
      <c r="E6257" s="48"/>
      <c r="F6257" s="48"/>
      <c r="G6257" s="49"/>
      <c r="H6257" s="48"/>
      <c r="I6257" s="52"/>
      <c r="J6257" s="52"/>
      <c r="K6257" s="48"/>
      <c r="L6257" s="48"/>
      <c r="M6257" s="48"/>
      <c r="N6257" s="48"/>
      <c r="O6257" s="49"/>
    </row>
    <row r="6258" spans="2:15" x14ac:dyDescent="0.25">
      <c r="B6258" s="93"/>
      <c r="C6258" s="48"/>
      <c r="D6258" s="48"/>
      <c r="E6258" s="48"/>
      <c r="F6258" s="48"/>
      <c r="G6258" s="49"/>
      <c r="H6258" s="48"/>
      <c r="I6258" s="52"/>
      <c r="J6258" s="52"/>
      <c r="K6258" s="48"/>
      <c r="L6258" s="48"/>
      <c r="M6258" s="48"/>
      <c r="N6258" s="48"/>
      <c r="O6258" s="49"/>
    </row>
    <row r="6259" spans="2:15" x14ac:dyDescent="0.25">
      <c r="B6259" s="93"/>
      <c r="C6259" s="48"/>
      <c r="D6259" s="48"/>
      <c r="E6259" s="48"/>
      <c r="F6259" s="48"/>
      <c r="G6259" s="49"/>
      <c r="H6259" s="48"/>
      <c r="I6259" s="52"/>
      <c r="J6259" s="52"/>
      <c r="K6259" s="48"/>
      <c r="L6259" s="48"/>
      <c r="M6259" s="48"/>
      <c r="N6259" s="48"/>
      <c r="O6259" s="49"/>
    </row>
    <row r="6260" spans="2:15" x14ac:dyDescent="0.25">
      <c r="B6260" s="93"/>
      <c r="C6260" s="48"/>
      <c r="D6260" s="48"/>
      <c r="E6260" s="48"/>
      <c r="F6260" s="48"/>
      <c r="G6260" s="49"/>
      <c r="H6260" s="48"/>
      <c r="I6260" s="52"/>
      <c r="J6260" s="52"/>
      <c r="K6260" s="48"/>
      <c r="L6260" s="48"/>
      <c r="M6260" s="48"/>
      <c r="N6260" s="48"/>
      <c r="O6260" s="49"/>
    </row>
    <row r="6261" spans="2:15" x14ac:dyDescent="0.25">
      <c r="B6261" s="93"/>
      <c r="C6261" s="48"/>
      <c r="D6261" s="48"/>
      <c r="E6261" s="48"/>
      <c r="F6261" s="48"/>
      <c r="G6261" s="49"/>
      <c r="H6261" s="48"/>
      <c r="I6261" s="52"/>
      <c r="J6261" s="52"/>
      <c r="K6261" s="48"/>
      <c r="L6261" s="48"/>
      <c r="M6261" s="48"/>
      <c r="N6261" s="48"/>
      <c r="O6261" s="49"/>
    </row>
    <row r="6262" spans="2:15" x14ac:dyDescent="0.25">
      <c r="B6262" s="93"/>
      <c r="C6262" s="48"/>
      <c r="D6262" s="48"/>
      <c r="E6262" s="48"/>
      <c r="F6262" s="48"/>
      <c r="G6262" s="49"/>
      <c r="H6262" s="48"/>
      <c r="I6262" s="52"/>
      <c r="J6262" s="52"/>
      <c r="K6262" s="48"/>
      <c r="L6262" s="48"/>
      <c r="M6262" s="48"/>
      <c r="N6262" s="48"/>
      <c r="O6262" s="49"/>
    </row>
    <row r="6263" spans="2:15" x14ac:dyDescent="0.25">
      <c r="B6263" s="93"/>
      <c r="C6263" s="48"/>
      <c r="D6263" s="48"/>
      <c r="E6263" s="48"/>
      <c r="F6263" s="48"/>
      <c r="G6263" s="49"/>
      <c r="H6263" s="48"/>
      <c r="I6263" s="52"/>
      <c r="J6263" s="52"/>
      <c r="K6263" s="48"/>
      <c r="L6263" s="48"/>
      <c r="M6263" s="48"/>
      <c r="N6263" s="48"/>
      <c r="O6263" s="49"/>
    </row>
    <row r="6264" spans="2:15" x14ac:dyDescent="0.25">
      <c r="B6264" s="93"/>
      <c r="C6264" s="48"/>
      <c r="D6264" s="48"/>
      <c r="E6264" s="48"/>
      <c r="F6264" s="48"/>
      <c r="G6264" s="49"/>
      <c r="H6264" s="48"/>
      <c r="I6264" s="52"/>
      <c r="J6264" s="52"/>
      <c r="K6264" s="48"/>
      <c r="L6264" s="48"/>
      <c r="M6264" s="48"/>
      <c r="N6264" s="48"/>
      <c r="O6264" s="49"/>
    </row>
    <row r="6265" spans="2:15" x14ac:dyDescent="0.25">
      <c r="B6265" s="93"/>
      <c r="C6265" s="48"/>
      <c r="D6265" s="48"/>
      <c r="E6265" s="48"/>
      <c r="F6265" s="48"/>
      <c r="G6265" s="49"/>
      <c r="H6265" s="48"/>
      <c r="I6265" s="52"/>
      <c r="J6265" s="52"/>
      <c r="K6265" s="48"/>
      <c r="L6265" s="48"/>
      <c r="M6265" s="48"/>
      <c r="N6265" s="48"/>
      <c r="O6265" s="49"/>
    </row>
    <row r="6266" spans="2:15" x14ac:dyDescent="0.25">
      <c r="B6266" s="93"/>
      <c r="C6266" s="48"/>
      <c r="D6266" s="48"/>
      <c r="E6266" s="48"/>
      <c r="F6266" s="48"/>
      <c r="G6266" s="49"/>
      <c r="H6266" s="48"/>
      <c r="I6266" s="52"/>
      <c r="J6266" s="52"/>
      <c r="K6266" s="48"/>
      <c r="L6266" s="48"/>
      <c r="M6266" s="48"/>
      <c r="N6266" s="48"/>
      <c r="O6266" s="49"/>
    </row>
    <row r="6267" spans="2:15" x14ac:dyDescent="0.25">
      <c r="B6267" s="93"/>
      <c r="C6267" s="48"/>
      <c r="D6267" s="48"/>
      <c r="E6267" s="48"/>
      <c r="F6267" s="48"/>
      <c r="G6267" s="49"/>
      <c r="H6267" s="48"/>
      <c r="I6267" s="52"/>
      <c r="J6267" s="52"/>
      <c r="K6267" s="48"/>
      <c r="L6267" s="48"/>
      <c r="M6267" s="48"/>
      <c r="N6267" s="48"/>
      <c r="O6267" s="49"/>
    </row>
    <row r="6268" spans="2:15" x14ac:dyDescent="0.25">
      <c r="B6268" s="93"/>
      <c r="C6268" s="48"/>
      <c r="D6268" s="48"/>
      <c r="E6268" s="48"/>
      <c r="F6268" s="48"/>
      <c r="G6268" s="49"/>
      <c r="H6268" s="48"/>
      <c r="I6268" s="52"/>
      <c r="J6268" s="52"/>
      <c r="K6268" s="48"/>
      <c r="L6268" s="48"/>
      <c r="M6268" s="48"/>
      <c r="N6268" s="48"/>
      <c r="O6268" s="49"/>
    </row>
    <row r="6269" spans="2:15" x14ac:dyDescent="0.25">
      <c r="B6269" s="93"/>
      <c r="C6269" s="48"/>
      <c r="D6269" s="48"/>
      <c r="E6269" s="48"/>
      <c r="F6269" s="48"/>
      <c r="G6269" s="49"/>
      <c r="H6269" s="48"/>
      <c r="I6269" s="52"/>
      <c r="J6269" s="52"/>
      <c r="K6269" s="48"/>
      <c r="L6269" s="48"/>
      <c r="M6269" s="48"/>
      <c r="N6269" s="48"/>
      <c r="O6269" s="49"/>
    </row>
    <row r="6270" spans="2:15" x14ac:dyDescent="0.25">
      <c r="B6270" s="93"/>
      <c r="C6270" s="48"/>
      <c r="D6270" s="48"/>
      <c r="E6270" s="48"/>
      <c r="F6270" s="48"/>
      <c r="G6270" s="49"/>
      <c r="H6270" s="48"/>
      <c r="I6270" s="52"/>
      <c r="J6270" s="52"/>
      <c r="K6270" s="48"/>
      <c r="L6270" s="48"/>
      <c r="M6270" s="48"/>
      <c r="N6270" s="48"/>
      <c r="O6270" s="49"/>
    </row>
    <row r="6271" spans="2:15" x14ac:dyDescent="0.25">
      <c r="B6271" s="93"/>
      <c r="C6271" s="48"/>
      <c r="D6271" s="48"/>
      <c r="E6271" s="48"/>
      <c r="F6271" s="48"/>
      <c r="G6271" s="49"/>
      <c r="H6271" s="48"/>
      <c r="I6271" s="52"/>
      <c r="J6271" s="52"/>
      <c r="K6271" s="48"/>
      <c r="L6271" s="48"/>
      <c r="M6271" s="48"/>
      <c r="N6271" s="48"/>
      <c r="O6271" s="49"/>
    </row>
    <row r="6272" spans="2:15" x14ac:dyDescent="0.25">
      <c r="B6272" s="93"/>
      <c r="C6272" s="48"/>
      <c r="D6272" s="48"/>
      <c r="E6272" s="48"/>
      <c r="F6272" s="48"/>
      <c r="G6272" s="49"/>
      <c r="H6272" s="48"/>
      <c r="I6272" s="52"/>
      <c r="J6272" s="52"/>
      <c r="K6272" s="48"/>
      <c r="L6272" s="48"/>
      <c r="M6272" s="48"/>
      <c r="N6272" s="48"/>
      <c r="O6272" s="49"/>
    </row>
    <row r="6273" spans="2:15" x14ac:dyDescent="0.25">
      <c r="B6273" s="93"/>
      <c r="C6273" s="48"/>
      <c r="D6273" s="48"/>
      <c r="E6273" s="48"/>
      <c r="F6273" s="48"/>
      <c r="G6273" s="49"/>
      <c r="H6273" s="48"/>
      <c r="I6273" s="52"/>
      <c r="J6273" s="52"/>
      <c r="K6273" s="48"/>
      <c r="L6273" s="48"/>
      <c r="M6273" s="48"/>
      <c r="N6273" s="48"/>
      <c r="O6273" s="49"/>
    </row>
    <row r="6274" spans="2:15" x14ac:dyDescent="0.25">
      <c r="B6274" s="93"/>
      <c r="C6274" s="48"/>
      <c r="D6274" s="48"/>
      <c r="E6274" s="48"/>
      <c r="F6274" s="48"/>
      <c r="G6274" s="49"/>
      <c r="H6274" s="48"/>
      <c r="I6274" s="52"/>
      <c r="J6274" s="52"/>
      <c r="K6274" s="48"/>
      <c r="L6274" s="48"/>
      <c r="M6274" s="48"/>
      <c r="N6274" s="48"/>
      <c r="O6274" s="49"/>
    </row>
    <row r="6275" spans="2:15" x14ac:dyDescent="0.25">
      <c r="B6275" s="93"/>
      <c r="C6275" s="48"/>
      <c r="D6275" s="48"/>
      <c r="E6275" s="48"/>
      <c r="F6275" s="48"/>
      <c r="G6275" s="49"/>
      <c r="H6275" s="48"/>
      <c r="I6275" s="52"/>
      <c r="J6275" s="52"/>
      <c r="K6275" s="48"/>
      <c r="L6275" s="48"/>
      <c r="M6275" s="48"/>
      <c r="N6275" s="48"/>
      <c r="O6275" s="49"/>
    </row>
    <row r="6276" spans="2:15" x14ac:dyDescent="0.25">
      <c r="B6276" s="93"/>
      <c r="C6276" s="48"/>
      <c r="D6276" s="48"/>
      <c r="E6276" s="48"/>
      <c r="F6276" s="48"/>
      <c r="G6276" s="49"/>
      <c r="H6276" s="48"/>
      <c r="I6276" s="52"/>
      <c r="J6276" s="52"/>
      <c r="K6276" s="48"/>
      <c r="L6276" s="48"/>
      <c r="M6276" s="48"/>
      <c r="N6276" s="48"/>
      <c r="O6276" s="49"/>
    </row>
    <row r="6277" spans="2:15" x14ac:dyDescent="0.25">
      <c r="B6277" s="93"/>
      <c r="C6277" s="48"/>
      <c r="D6277" s="48"/>
      <c r="E6277" s="48"/>
      <c r="F6277" s="48"/>
      <c r="G6277" s="49"/>
      <c r="H6277" s="48"/>
      <c r="I6277" s="52"/>
      <c r="J6277" s="52"/>
      <c r="K6277" s="48"/>
      <c r="L6277" s="48"/>
      <c r="M6277" s="48"/>
      <c r="N6277" s="48"/>
      <c r="O6277" s="49"/>
    </row>
    <row r="6278" spans="2:15" x14ac:dyDescent="0.25">
      <c r="B6278" s="93"/>
      <c r="C6278" s="48"/>
      <c r="D6278" s="48"/>
      <c r="E6278" s="48"/>
      <c r="F6278" s="48"/>
      <c r="G6278" s="49"/>
      <c r="H6278" s="48"/>
      <c r="I6278" s="52"/>
      <c r="J6278" s="52"/>
      <c r="K6278" s="48"/>
      <c r="L6278" s="48"/>
      <c r="M6278" s="48"/>
      <c r="N6278" s="48"/>
      <c r="O6278" s="49"/>
    </row>
    <row r="6279" spans="2:15" x14ac:dyDescent="0.25">
      <c r="B6279" s="93"/>
      <c r="C6279" s="48"/>
      <c r="D6279" s="48"/>
      <c r="E6279" s="48"/>
      <c r="F6279" s="48"/>
      <c r="G6279" s="49"/>
      <c r="H6279" s="48"/>
      <c r="I6279" s="52"/>
      <c r="J6279" s="52"/>
      <c r="K6279" s="48"/>
      <c r="L6279" s="48"/>
      <c r="M6279" s="48"/>
      <c r="N6279" s="48"/>
      <c r="O6279" s="49"/>
    </row>
    <row r="6280" spans="2:15" x14ac:dyDescent="0.25">
      <c r="B6280" s="93"/>
      <c r="C6280" s="48"/>
      <c r="D6280" s="48"/>
      <c r="E6280" s="48"/>
      <c r="F6280" s="48"/>
      <c r="G6280" s="49"/>
      <c r="H6280" s="48"/>
      <c r="I6280" s="52"/>
      <c r="J6280" s="52"/>
      <c r="K6280" s="48"/>
      <c r="L6280" s="48"/>
      <c r="M6280" s="48"/>
      <c r="N6280" s="48"/>
      <c r="O6280" s="49"/>
    </row>
    <row r="6281" spans="2:15" x14ac:dyDescent="0.25">
      <c r="B6281" s="93"/>
      <c r="C6281" s="48"/>
      <c r="D6281" s="48"/>
      <c r="E6281" s="48"/>
      <c r="F6281" s="48"/>
      <c r="G6281" s="49"/>
      <c r="H6281" s="48"/>
      <c r="I6281" s="52"/>
      <c r="J6281" s="52"/>
      <c r="K6281" s="48"/>
      <c r="L6281" s="48"/>
      <c r="M6281" s="48"/>
      <c r="N6281" s="48"/>
      <c r="O6281" s="49"/>
    </row>
    <row r="6282" spans="2:15" x14ac:dyDescent="0.25">
      <c r="B6282" s="93"/>
      <c r="C6282" s="48"/>
      <c r="D6282" s="48"/>
      <c r="E6282" s="48"/>
      <c r="F6282" s="48"/>
      <c r="G6282" s="49"/>
      <c r="H6282" s="48"/>
      <c r="I6282" s="52"/>
      <c r="J6282" s="52"/>
      <c r="K6282" s="48"/>
      <c r="L6282" s="48"/>
      <c r="M6282" s="48"/>
      <c r="N6282" s="48"/>
      <c r="O6282" s="49"/>
    </row>
    <row r="6283" spans="2:15" x14ac:dyDescent="0.25">
      <c r="B6283" s="93"/>
      <c r="C6283" s="48"/>
      <c r="D6283" s="48"/>
      <c r="E6283" s="48"/>
      <c r="F6283" s="48"/>
      <c r="G6283" s="49"/>
      <c r="H6283" s="48"/>
      <c r="I6283" s="52"/>
      <c r="J6283" s="52"/>
      <c r="K6283" s="48"/>
      <c r="L6283" s="48"/>
      <c r="M6283" s="48"/>
      <c r="N6283" s="48"/>
      <c r="O6283" s="49"/>
    </row>
    <row r="6284" spans="2:15" x14ac:dyDescent="0.25">
      <c r="B6284" s="93"/>
      <c r="C6284" s="48"/>
      <c r="D6284" s="48"/>
      <c r="E6284" s="48"/>
      <c r="F6284" s="48"/>
      <c r="G6284" s="49"/>
      <c r="H6284" s="48"/>
      <c r="I6284" s="52"/>
      <c r="J6284" s="52"/>
      <c r="K6284" s="48"/>
      <c r="L6284" s="48"/>
      <c r="M6284" s="48"/>
      <c r="N6284" s="48"/>
      <c r="O6284" s="49"/>
    </row>
    <row r="6285" spans="2:15" x14ac:dyDescent="0.25">
      <c r="B6285" s="93"/>
      <c r="C6285" s="48"/>
      <c r="D6285" s="48"/>
      <c r="E6285" s="48"/>
      <c r="F6285" s="48"/>
      <c r="G6285" s="49"/>
      <c r="H6285" s="48"/>
      <c r="I6285" s="52"/>
      <c r="J6285" s="52"/>
      <c r="K6285" s="48"/>
      <c r="L6285" s="48"/>
      <c r="M6285" s="48"/>
      <c r="N6285" s="48"/>
      <c r="O6285" s="49"/>
    </row>
    <row r="6286" spans="2:15" x14ac:dyDescent="0.25">
      <c r="B6286" s="93"/>
      <c r="C6286" s="48"/>
      <c r="D6286" s="48"/>
      <c r="E6286" s="48"/>
      <c r="F6286" s="48"/>
      <c r="G6286" s="49"/>
      <c r="H6286" s="48"/>
      <c r="I6286" s="52"/>
      <c r="J6286" s="52"/>
      <c r="K6286" s="48"/>
      <c r="L6286" s="48"/>
      <c r="M6286" s="48"/>
      <c r="N6286" s="48"/>
      <c r="O6286" s="49"/>
    </row>
    <row r="6287" spans="2:15" x14ac:dyDescent="0.25">
      <c r="B6287" s="93"/>
      <c r="C6287" s="48"/>
      <c r="D6287" s="48"/>
      <c r="E6287" s="48"/>
      <c r="F6287" s="48"/>
      <c r="G6287" s="49"/>
      <c r="H6287" s="48"/>
      <c r="I6287" s="52"/>
      <c r="J6287" s="52"/>
      <c r="K6287" s="48"/>
      <c r="L6287" s="48"/>
      <c r="M6287" s="48"/>
      <c r="N6287" s="48"/>
      <c r="O6287" s="49"/>
    </row>
    <row r="6288" spans="2:15" x14ac:dyDescent="0.25">
      <c r="B6288" s="93"/>
      <c r="C6288" s="48"/>
      <c r="D6288" s="48"/>
      <c r="E6288" s="48"/>
      <c r="F6288" s="48"/>
      <c r="G6288" s="49"/>
      <c r="H6288" s="48"/>
      <c r="I6288" s="52"/>
      <c r="J6288" s="52"/>
      <c r="K6288" s="48"/>
      <c r="L6288" s="48"/>
      <c r="M6288" s="48"/>
      <c r="N6288" s="48"/>
      <c r="O6288" s="49"/>
    </row>
    <row r="6289" spans="2:15" x14ac:dyDescent="0.25">
      <c r="B6289" s="93"/>
      <c r="C6289" s="48"/>
      <c r="D6289" s="48"/>
      <c r="E6289" s="48"/>
      <c r="F6289" s="48"/>
      <c r="G6289" s="49"/>
      <c r="H6289" s="48"/>
      <c r="I6289" s="52"/>
      <c r="J6289" s="52"/>
      <c r="K6289" s="48"/>
      <c r="L6289" s="48"/>
      <c r="M6289" s="48"/>
      <c r="N6289" s="48"/>
      <c r="O6289" s="49"/>
    </row>
    <row r="6290" spans="2:15" x14ac:dyDescent="0.25">
      <c r="B6290" s="93"/>
      <c r="C6290" s="48"/>
      <c r="D6290" s="48"/>
      <c r="E6290" s="48"/>
      <c r="F6290" s="48"/>
      <c r="G6290" s="49"/>
      <c r="H6290" s="48"/>
      <c r="I6290" s="52"/>
      <c r="J6290" s="52"/>
      <c r="K6290" s="48"/>
      <c r="L6290" s="48"/>
      <c r="M6290" s="48"/>
      <c r="N6290" s="48"/>
      <c r="O6290" s="49"/>
    </row>
    <row r="6291" spans="2:15" x14ac:dyDescent="0.25">
      <c r="B6291" s="93"/>
      <c r="C6291" s="48"/>
      <c r="D6291" s="48"/>
      <c r="E6291" s="48"/>
      <c r="F6291" s="48"/>
      <c r="G6291" s="49"/>
      <c r="H6291" s="48"/>
      <c r="I6291" s="52"/>
      <c r="J6291" s="52"/>
      <c r="K6291" s="48"/>
      <c r="L6291" s="48"/>
      <c r="M6291" s="48"/>
      <c r="N6291" s="48"/>
      <c r="O6291" s="49"/>
    </row>
    <row r="6292" spans="2:15" x14ac:dyDescent="0.25">
      <c r="B6292" s="93"/>
      <c r="C6292" s="48"/>
      <c r="D6292" s="48"/>
      <c r="E6292" s="48"/>
      <c r="F6292" s="48"/>
      <c r="G6292" s="49"/>
      <c r="H6292" s="48"/>
      <c r="I6292" s="52"/>
      <c r="J6292" s="52"/>
      <c r="K6292" s="48"/>
      <c r="L6292" s="48"/>
      <c r="M6292" s="48"/>
      <c r="N6292" s="48"/>
      <c r="O6292" s="49"/>
    </row>
    <row r="6293" spans="2:15" x14ac:dyDescent="0.25">
      <c r="B6293" s="93"/>
      <c r="C6293" s="48"/>
      <c r="D6293" s="48"/>
      <c r="E6293" s="48"/>
      <c r="F6293" s="48"/>
      <c r="G6293" s="49"/>
      <c r="H6293" s="48"/>
      <c r="I6293" s="52"/>
      <c r="J6293" s="52"/>
      <c r="K6293" s="48"/>
      <c r="L6293" s="48"/>
      <c r="M6293" s="48"/>
      <c r="N6293" s="48"/>
      <c r="O6293" s="49"/>
    </row>
    <row r="6294" spans="2:15" x14ac:dyDescent="0.25">
      <c r="B6294" s="93"/>
      <c r="C6294" s="48"/>
      <c r="D6294" s="48"/>
      <c r="E6294" s="48"/>
      <c r="F6294" s="48"/>
      <c r="G6294" s="49"/>
      <c r="H6294" s="48"/>
      <c r="I6294" s="52"/>
      <c r="J6294" s="52"/>
      <c r="K6294" s="48"/>
      <c r="L6294" s="48"/>
      <c r="M6294" s="48"/>
      <c r="N6294" s="48"/>
      <c r="O6294" s="49"/>
    </row>
    <row r="6295" spans="2:15" x14ac:dyDescent="0.25">
      <c r="B6295" s="93"/>
      <c r="C6295" s="48"/>
      <c r="D6295" s="48"/>
      <c r="E6295" s="48"/>
      <c r="F6295" s="48"/>
      <c r="G6295" s="49"/>
      <c r="H6295" s="48"/>
      <c r="I6295" s="52"/>
      <c r="J6295" s="52"/>
      <c r="K6295" s="48"/>
      <c r="L6295" s="48"/>
      <c r="M6295" s="48"/>
      <c r="N6295" s="48"/>
      <c r="O6295" s="49"/>
    </row>
    <row r="6296" spans="2:15" x14ac:dyDescent="0.25">
      <c r="B6296" s="93"/>
      <c r="C6296" s="48"/>
      <c r="D6296" s="48"/>
      <c r="E6296" s="48"/>
      <c r="F6296" s="48"/>
      <c r="G6296" s="49"/>
      <c r="H6296" s="48"/>
      <c r="I6296" s="52"/>
      <c r="J6296" s="52"/>
      <c r="K6296" s="48"/>
      <c r="L6296" s="48"/>
      <c r="M6296" s="48"/>
      <c r="N6296" s="48"/>
      <c r="O6296" s="49"/>
    </row>
    <row r="6297" spans="2:15" x14ac:dyDescent="0.25">
      <c r="B6297" s="93"/>
      <c r="C6297" s="48"/>
      <c r="D6297" s="48"/>
      <c r="E6297" s="48"/>
      <c r="F6297" s="48"/>
      <c r="G6297" s="49"/>
      <c r="H6297" s="48"/>
      <c r="I6297" s="52"/>
      <c r="J6297" s="52"/>
      <c r="K6297" s="48"/>
      <c r="L6297" s="48"/>
      <c r="M6297" s="48"/>
      <c r="N6297" s="48"/>
      <c r="O6297" s="49"/>
    </row>
    <row r="6298" spans="2:15" x14ac:dyDescent="0.25">
      <c r="B6298" s="93"/>
      <c r="C6298" s="48"/>
      <c r="D6298" s="48"/>
      <c r="E6298" s="48"/>
      <c r="F6298" s="48"/>
      <c r="G6298" s="49"/>
      <c r="H6298" s="48"/>
      <c r="I6298" s="52"/>
      <c r="J6298" s="52"/>
      <c r="K6298" s="48"/>
      <c r="L6298" s="48"/>
      <c r="M6298" s="48"/>
      <c r="N6298" s="48"/>
      <c r="O6298" s="49"/>
    </row>
    <row r="6299" spans="2:15" x14ac:dyDescent="0.25">
      <c r="B6299" s="93"/>
      <c r="C6299" s="48"/>
      <c r="D6299" s="48"/>
      <c r="E6299" s="48"/>
      <c r="F6299" s="48"/>
      <c r="G6299" s="49"/>
      <c r="H6299" s="48"/>
      <c r="I6299" s="52"/>
      <c r="J6299" s="52"/>
      <c r="K6299" s="48"/>
      <c r="L6299" s="48"/>
      <c r="M6299" s="48"/>
      <c r="N6299" s="48"/>
      <c r="O6299" s="49"/>
    </row>
    <row r="6300" spans="2:15" x14ac:dyDescent="0.25">
      <c r="B6300" s="93"/>
      <c r="C6300" s="48"/>
      <c r="D6300" s="48"/>
      <c r="E6300" s="48"/>
      <c r="F6300" s="48"/>
      <c r="G6300" s="49"/>
      <c r="H6300" s="48"/>
      <c r="I6300" s="52"/>
      <c r="J6300" s="52"/>
      <c r="K6300" s="48"/>
      <c r="L6300" s="48"/>
      <c r="M6300" s="48"/>
      <c r="N6300" s="48"/>
      <c r="O6300" s="49"/>
    </row>
    <row r="6301" spans="2:15" x14ac:dyDescent="0.25">
      <c r="B6301" s="93"/>
      <c r="C6301" s="48"/>
      <c r="D6301" s="48"/>
      <c r="E6301" s="48"/>
      <c r="F6301" s="48"/>
      <c r="G6301" s="49"/>
      <c r="H6301" s="48"/>
      <c r="I6301" s="52"/>
      <c r="J6301" s="52"/>
      <c r="K6301" s="48"/>
      <c r="L6301" s="48"/>
      <c r="M6301" s="48"/>
      <c r="N6301" s="48"/>
      <c r="O6301" s="49"/>
    </row>
    <row r="6302" spans="2:15" x14ac:dyDescent="0.25">
      <c r="B6302" s="93"/>
      <c r="C6302" s="48"/>
      <c r="D6302" s="48"/>
      <c r="E6302" s="48"/>
      <c r="F6302" s="48"/>
      <c r="G6302" s="49"/>
      <c r="H6302" s="48"/>
      <c r="I6302" s="52"/>
      <c r="J6302" s="52"/>
      <c r="K6302" s="48"/>
      <c r="L6302" s="48"/>
      <c r="M6302" s="48"/>
      <c r="N6302" s="48"/>
      <c r="O6302" s="49"/>
    </row>
    <row r="6303" spans="2:15" x14ac:dyDescent="0.25">
      <c r="B6303" s="93"/>
      <c r="C6303" s="48"/>
      <c r="D6303" s="48"/>
      <c r="E6303" s="48"/>
      <c r="F6303" s="48"/>
      <c r="G6303" s="49"/>
      <c r="H6303" s="48"/>
      <c r="I6303" s="52"/>
      <c r="J6303" s="52"/>
      <c r="K6303" s="48"/>
      <c r="L6303" s="48"/>
      <c r="M6303" s="48"/>
      <c r="N6303" s="48"/>
      <c r="O6303" s="49"/>
    </row>
    <row r="6304" spans="2:15" x14ac:dyDescent="0.25">
      <c r="B6304" s="93"/>
      <c r="C6304" s="48"/>
      <c r="D6304" s="48"/>
      <c r="E6304" s="48"/>
      <c r="F6304" s="48"/>
      <c r="G6304" s="49"/>
      <c r="H6304" s="48"/>
      <c r="I6304" s="52"/>
      <c r="J6304" s="52"/>
      <c r="K6304" s="48"/>
      <c r="L6304" s="48"/>
      <c r="M6304" s="48"/>
      <c r="N6304" s="48"/>
      <c r="O6304" s="49"/>
    </row>
    <row r="6305" spans="2:15" x14ac:dyDescent="0.25">
      <c r="B6305" s="93"/>
      <c r="C6305" s="48"/>
      <c r="D6305" s="48"/>
      <c r="E6305" s="48"/>
      <c r="F6305" s="48"/>
      <c r="G6305" s="49"/>
      <c r="H6305" s="48"/>
      <c r="I6305" s="52"/>
      <c r="J6305" s="52"/>
      <c r="K6305" s="48"/>
      <c r="L6305" s="48"/>
      <c r="M6305" s="48"/>
      <c r="N6305" s="48"/>
      <c r="O6305" s="49"/>
    </row>
    <row r="6306" spans="2:15" x14ac:dyDescent="0.25">
      <c r="B6306" s="93"/>
      <c r="C6306" s="48"/>
      <c r="D6306" s="48"/>
      <c r="E6306" s="48"/>
      <c r="F6306" s="48"/>
      <c r="G6306" s="49"/>
      <c r="H6306" s="48"/>
      <c r="I6306" s="52"/>
      <c r="J6306" s="52"/>
      <c r="K6306" s="48"/>
      <c r="L6306" s="48"/>
      <c r="M6306" s="48"/>
      <c r="N6306" s="48"/>
      <c r="O6306" s="49"/>
    </row>
    <row r="6307" spans="2:15" x14ac:dyDescent="0.25">
      <c r="B6307" s="93"/>
      <c r="C6307" s="48"/>
      <c r="D6307" s="48"/>
      <c r="E6307" s="48"/>
      <c r="F6307" s="48"/>
      <c r="G6307" s="49"/>
      <c r="H6307" s="48"/>
      <c r="I6307" s="52"/>
      <c r="J6307" s="52"/>
      <c r="K6307" s="48"/>
      <c r="L6307" s="48"/>
      <c r="M6307" s="48"/>
      <c r="N6307" s="48"/>
      <c r="O6307" s="49"/>
    </row>
    <row r="6308" spans="2:15" x14ac:dyDescent="0.25">
      <c r="B6308" s="93"/>
      <c r="C6308" s="48"/>
      <c r="D6308" s="48"/>
      <c r="E6308" s="48"/>
      <c r="F6308" s="48"/>
      <c r="G6308" s="49"/>
      <c r="H6308" s="48"/>
      <c r="I6308" s="52"/>
      <c r="J6308" s="52"/>
      <c r="K6308" s="48"/>
      <c r="L6308" s="48"/>
      <c r="M6308" s="48"/>
      <c r="N6308" s="48"/>
      <c r="O6308" s="49"/>
    </row>
    <row r="6309" spans="2:15" x14ac:dyDescent="0.25">
      <c r="B6309" s="93"/>
      <c r="C6309" s="48"/>
      <c r="D6309" s="48"/>
      <c r="E6309" s="48"/>
      <c r="F6309" s="48"/>
      <c r="G6309" s="49"/>
      <c r="H6309" s="48"/>
      <c r="I6309" s="52"/>
      <c r="J6309" s="52"/>
      <c r="K6309" s="48"/>
      <c r="L6309" s="48"/>
      <c r="M6309" s="48"/>
      <c r="N6309" s="48"/>
      <c r="O6309" s="49"/>
    </row>
    <row r="6310" spans="2:15" x14ac:dyDescent="0.25">
      <c r="B6310" s="93"/>
      <c r="C6310" s="48"/>
      <c r="D6310" s="48"/>
      <c r="E6310" s="48"/>
      <c r="F6310" s="48"/>
      <c r="G6310" s="49"/>
      <c r="H6310" s="48"/>
      <c r="I6310" s="52"/>
      <c r="J6310" s="52"/>
      <c r="K6310" s="48"/>
      <c r="L6310" s="48"/>
      <c r="M6310" s="48"/>
      <c r="N6310" s="48"/>
      <c r="O6310" s="49"/>
    </row>
    <row r="6311" spans="2:15" x14ac:dyDescent="0.25">
      <c r="B6311" s="93"/>
      <c r="C6311" s="48"/>
      <c r="D6311" s="48"/>
      <c r="E6311" s="48"/>
      <c r="F6311" s="48"/>
      <c r="G6311" s="49"/>
      <c r="H6311" s="48"/>
      <c r="I6311" s="52"/>
      <c r="J6311" s="52"/>
      <c r="K6311" s="48"/>
      <c r="L6311" s="48"/>
      <c r="M6311" s="48"/>
      <c r="N6311" s="48"/>
      <c r="O6311" s="49"/>
    </row>
    <row r="6312" spans="2:15" x14ac:dyDescent="0.25">
      <c r="B6312" s="93"/>
      <c r="C6312" s="48"/>
      <c r="D6312" s="48"/>
      <c r="E6312" s="48"/>
      <c r="F6312" s="48"/>
      <c r="G6312" s="49"/>
      <c r="H6312" s="48"/>
      <c r="I6312" s="52"/>
      <c r="J6312" s="52"/>
      <c r="K6312" s="48"/>
      <c r="L6312" s="48"/>
      <c r="M6312" s="48"/>
      <c r="N6312" s="48"/>
      <c r="O6312" s="49"/>
    </row>
    <row r="6313" spans="2:15" x14ac:dyDescent="0.25">
      <c r="B6313" s="93"/>
      <c r="C6313" s="48"/>
      <c r="D6313" s="48"/>
      <c r="E6313" s="48"/>
      <c r="F6313" s="48"/>
      <c r="G6313" s="49"/>
      <c r="H6313" s="48"/>
      <c r="I6313" s="52"/>
      <c r="J6313" s="52"/>
      <c r="K6313" s="48"/>
      <c r="L6313" s="48"/>
      <c r="M6313" s="48"/>
      <c r="N6313" s="48"/>
      <c r="O6313" s="49"/>
    </row>
    <row r="6314" spans="2:15" x14ac:dyDescent="0.25">
      <c r="B6314" s="93"/>
      <c r="C6314" s="48"/>
      <c r="D6314" s="48"/>
      <c r="E6314" s="48"/>
      <c r="F6314" s="48"/>
      <c r="G6314" s="49"/>
      <c r="H6314" s="48"/>
      <c r="I6314" s="52"/>
      <c r="J6314" s="52"/>
      <c r="K6314" s="48"/>
      <c r="L6314" s="48"/>
      <c r="M6314" s="48"/>
      <c r="N6314" s="48"/>
      <c r="O6314" s="49"/>
    </row>
    <row r="6315" spans="2:15" x14ac:dyDescent="0.25">
      <c r="B6315" s="93"/>
      <c r="C6315" s="48"/>
      <c r="D6315" s="48"/>
      <c r="E6315" s="48"/>
      <c r="F6315" s="48"/>
      <c r="G6315" s="49"/>
      <c r="H6315" s="48"/>
      <c r="I6315" s="52"/>
      <c r="J6315" s="52"/>
      <c r="K6315" s="48"/>
      <c r="L6315" s="48"/>
      <c r="M6315" s="48"/>
      <c r="N6315" s="48"/>
      <c r="O6315" s="49"/>
    </row>
    <row r="6316" spans="2:15" x14ac:dyDescent="0.25">
      <c r="B6316" s="93"/>
      <c r="C6316" s="48"/>
      <c r="D6316" s="48"/>
      <c r="E6316" s="48"/>
      <c r="F6316" s="48"/>
      <c r="G6316" s="49"/>
      <c r="H6316" s="48"/>
      <c r="I6316" s="52"/>
      <c r="J6316" s="52"/>
      <c r="K6316" s="48"/>
      <c r="L6316" s="48"/>
      <c r="M6316" s="48"/>
      <c r="N6316" s="48"/>
      <c r="O6316" s="49"/>
    </row>
    <row r="6317" spans="2:15" x14ac:dyDescent="0.25">
      <c r="B6317" s="93"/>
      <c r="C6317" s="48"/>
      <c r="D6317" s="48"/>
      <c r="E6317" s="48"/>
      <c r="F6317" s="48"/>
      <c r="G6317" s="49"/>
      <c r="H6317" s="48"/>
      <c r="I6317" s="52"/>
      <c r="J6317" s="52"/>
      <c r="K6317" s="48"/>
      <c r="L6317" s="48"/>
      <c r="M6317" s="48"/>
      <c r="N6317" s="48"/>
      <c r="O6317" s="49"/>
    </row>
    <row r="6318" spans="2:15" x14ac:dyDescent="0.25">
      <c r="B6318" s="93"/>
      <c r="C6318" s="48"/>
      <c r="D6318" s="48"/>
      <c r="E6318" s="48"/>
      <c r="F6318" s="48"/>
      <c r="G6318" s="49"/>
      <c r="H6318" s="48"/>
      <c r="I6318" s="52"/>
      <c r="J6318" s="52"/>
      <c r="K6318" s="48"/>
      <c r="L6318" s="48"/>
      <c r="M6318" s="48"/>
      <c r="N6318" s="48"/>
      <c r="O6318" s="49"/>
    </row>
    <row r="6319" spans="2:15" x14ac:dyDescent="0.25">
      <c r="B6319" s="93"/>
      <c r="C6319" s="48"/>
      <c r="D6319" s="48"/>
      <c r="E6319" s="48"/>
      <c r="F6319" s="48"/>
      <c r="G6319" s="49"/>
      <c r="H6319" s="48"/>
      <c r="I6319" s="52"/>
      <c r="J6319" s="52"/>
      <c r="K6319" s="48"/>
      <c r="L6319" s="48"/>
      <c r="M6319" s="48"/>
      <c r="N6319" s="48"/>
      <c r="O6319" s="49"/>
    </row>
    <row r="6320" spans="2:15" x14ac:dyDescent="0.25">
      <c r="B6320" s="93"/>
      <c r="C6320" s="48"/>
      <c r="D6320" s="48"/>
      <c r="E6320" s="48"/>
      <c r="F6320" s="48"/>
      <c r="G6320" s="49"/>
      <c r="H6320" s="48"/>
      <c r="I6320" s="52"/>
      <c r="J6320" s="52"/>
      <c r="K6320" s="48"/>
      <c r="L6320" s="48"/>
      <c r="M6320" s="48"/>
      <c r="N6320" s="48"/>
      <c r="O6320" s="49"/>
    </row>
    <row r="6321" spans="2:15" x14ac:dyDescent="0.25">
      <c r="B6321" s="93"/>
      <c r="C6321" s="48"/>
      <c r="D6321" s="48"/>
      <c r="E6321" s="48"/>
      <c r="F6321" s="48"/>
      <c r="G6321" s="49"/>
      <c r="H6321" s="48"/>
      <c r="I6321" s="52"/>
      <c r="J6321" s="52"/>
      <c r="K6321" s="48"/>
      <c r="L6321" s="48"/>
      <c r="M6321" s="48"/>
      <c r="N6321" s="48"/>
      <c r="O6321" s="49"/>
    </row>
    <row r="6322" spans="2:15" x14ac:dyDescent="0.25">
      <c r="B6322" s="93"/>
      <c r="C6322" s="48"/>
      <c r="D6322" s="48"/>
      <c r="E6322" s="48"/>
      <c r="F6322" s="48"/>
      <c r="G6322" s="49"/>
      <c r="H6322" s="48"/>
      <c r="I6322" s="52"/>
      <c r="J6322" s="52"/>
      <c r="K6322" s="48"/>
      <c r="L6322" s="48"/>
      <c r="M6322" s="48"/>
      <c r="N6322" s="48"/>
      <c r="O6322" s="49"/>
    </row>
    <row r="6323" spans="2:15" x14ac:dyDescent="0.25">
      <c r="B6323" s="93"/>
      <c r="C6323" s="48"/>
      <c r="D6323" s="48"/>
      <c r="E6323" s="48"/>
      <c r="F6323" s="48"/>
      <c r="G6323" s="49"/>
      <c r="H6323" s="48"/>
      <c r="I6323" s="52"/>
      <c r="J6323" s="52"/>
      <c r="K6323" s="48"/>
      <c r="L6323" s="48"/>
      <c r="M6323" s="48"/>
      <c r="N6323" s="48"/>
      <c r="O6323" s="49"/>
    </row>
    <row r="6324" spans="2:15" x14ac:dyDescent="0.25">
      <c r="B6324" s="93"/>
      <c r="C6324" s="48"/>
      <c r="D6324" s="48"/>
      <c r="E6324" s="48"/>
      <c r="F6324" s="48"/>
      <c r="G6324" s="49"/>
      <c r="H6324" s="48"/>
      <c r="I6324" s="52"/>
      <c r="J6324" s="52"/>
      <c r="K6324" s="48"/>
      <c r="L6324" s="48"/>
      <c r="M6324" s="48"/>
      <c r="N6324" s="48"/>
      <c r="O6324" s="49"/>
    </row>
    <row r="6325" spans="2:15" x14ac:dyDescent="0.25">
      <c r="B6325" s="93"/>
      <c r="C6325" s="48"/>
      <c r="D6325" s="48"/>
      <c r="E6325" s="48"/>
      <c r="F6325" s="48"/>
      <c r="G6325" s="49"/>
      <c r="H6325" s="48"/>
      <c r="I6325" s="52"/>
      <c r="J6325" s="52"/>
      <c r="K6325" s="48"/>
      <c r="L6325" s="48"/>
      <c r="M6325" s="48"/>
      <c r="N6325" s="48"/>
      <c r="O6325" s="49"/>
    </row>
    <row r="6326" spans="2:15" x14ac:dyDescent="0.25">
      <c r="B6326" s="93"/>
      <c r="C6326" s="48"/>
      <c r="D6326" s="48"/>
      <c r="E6326" s="48"/>
      <c r="F6326" s="48"/>
      <c r="G6326" s="49"/>
      <c r="H6326" s="48"/>
      <c r="I6326" s="52"/>
      <c r="J6326" s="52"/>
      <c r="K6326" s="48"/>
      <c r="L6326" s="48"/>
      <c r="M6326" s="48"/>
      <c r="N6326" s="48"/>
      <c r="O6326" s="49"/>
    </row>
    <row r="6327" spans="2:15" x14ac:dyDescent="0.25">
      <c r="B6327" s="93"/>
      <c r="C6327" s="48"/>
      <c r="D6327" s="48"/>
      <c r="E6327" s="48"/>
      <c r="F6327" s="48"/>
      <c r="G6327" s="49"/>
      <c r="H6327" s="48"/>
      <c r="I6327" s="52"/>
      <c r="J6327" s="52"/>
      <c r="K6327" s="48"/>
      <c r="L6327" s="48"/>
      <c r="M6327" s="48"/>
      <c r="N6327" s="48"/>
      <c r="O6327" s="49"/>
    </row>
    <row r="6328" spans="2:15" x14ac:dyDescent="0.25">
      <c r="B6328" s="93"/>
      <c r="C6328" s="48"/>
      <c r="D6328" s="48"/>
      <c r="E6328" s="48"/>
      <c r="F6328" s="48"/>
      <c r="G6328" s="49"/>
      <c r="H6328" s="48"/>
      <c r="I6328" s="52"/>
      <c r="J6328" s="52"/>
      <c r="K6328" s="48"/>
      <c r="L6328" s="48"/>
      <c r="M6328" s="48"/>
      <c r="N6328" s="48"/>
      <c r="O6328" s="49"/>
    </row>
    <row r="6329" spans="2:15" x14ac:dyDescent="0.25">
      <c r="B6329" s="93"/>
      <c r="C6329" s="48"/>
      <c r="D6329" s="48"/>
      <c r="E6329" s="48"/>
      <c r="F6329" s="48"/>
      <c r="G6329" s="49"/>
      <c r="H6329" s="48"/>
      <c r="I6329" s="52"/>
      <c r="J6329" s="52"/>
      <c r="K6329" s="48"/>
      <c r="L6329" s="48"/>
      <c r="M6329" s="48"/>
      <c r="N6329" s="48"/>
      <c r="O6329" s="49"/>
    </row>
    <row r="6330" spans="2:15" x14ac:dyDescent="0.25">
      <c r="B6330" s="93"/>
      <c r="C6330" s="48"/>
      <c r="D6330" s="48"/>
      <c r="E6330" s="48"/>
      <c r="F6330" s="48"/>
      <c r="G6330" s="49"/>
      <c r="H6330" s="48"/>
      <c r="I6330" s="52"/>
      <c r="J6330" s="52"/>
      <c r="K6330" s="48"/>
      <c r="L6330" s="48"/>
      <c r="M6330" s="48"/>
      <c r="N6330" s="48"/>
      <c r="O6330" s="49"/>
    </row>
    <row r="6331" spans="2:15" x14ac:dyDescent="0.25">
      <c r="B6331" s="93"/>
      <c r="C6331" s="48"/>
      <c r="D6331" s="48"/>
      <c r="E6331" s="48"/>
      <c r="F6331" s="48"/>
      <c r="G6331" s="49"/>
      <c r="H6331" s="48"/>
      <c r="I6331" s="52"/>
      <c r="J6331" s="52"/>
      <c r="K6331" s="48"/>
      <c r="L6331" s="48"/>
      <c r="M6331" s="48"/>
      <c r="N6331" s="48"/>
      <c r="O6331" s="49"/>
    </row>
    <row r="6332" spans="2:15" x14ac:dyDescent="0.25">
      <c r="B6332" s="93"/>
      <c r="C6332" s="48"/>
      <c r="D6332" s="48"/>
      <c r="E6332" s="48"/>
      <c r="F6332" s="48"/>
      <c r="G6332" s="49"/>
      <c r="H6332" s="48"/>
      <c r="I6332" s="52"/>
      <c r="J6332" s="52"/>
      <c r="K6332" s="48"/>
      <c r="L6332" s="48"/>
      <c r="M6332" s="48"/>
      <c r="N6332" s="48"/>
      <c r="O6332" s="49"/>
    </row>
    <row r="6333" spans="2:15" x14ac:dyDescent="0.25">
      <c r="B6333" s="93"/>
      <c r="C6333" s="48"/>
      <c r="D6333" s="48"/>
      <c r="E6333" s="48"/>
      <c r="F6333" s="48"/>
      <c r="G6333" s="49"/>
      <c r="H6333" s="48"/>
      <c r="I6333" s="52"/>
      <c r="J6333" s="52"/>
      <c r="K6333" s="48"/>
      <c r="L6333" s="48"/>
      <c r="M6333" s="48"/>
      <c r="N6333" s="48"/>
      <c r="O6333" s="49"/>
    </row>
    <row r="6334" spans="2:15" x14ac:dyDescent="0.25">
      <c r="B6334" s="93"/>
      <c r="C6334" s="48"/>
      <c r="D6334" s="48"/>
      <c r="E6334" s="48"/>
      <c r="F6334" s="48"/>
      <c r="G6334" s="49"/>
      <c r="H6334" s="48"/>
      <c r="I6334" s="52"/>
      <c r="J6334" s="52"/>
      <c r="K6334" s="48"/>
      <c r="L6334" s="48"/>
      <c r="M6334" s="48"/>
      <c r="N6334" s="48"/>
      <c r="O6334" s="49"/>
    </row>
    <row r="6335" spans="2:15" x14ac:dyDescent="0.25">
      <c r="B6335" s="93"/>
      <c r="C6335" s="48"/>
      <c r="D6335" s="48"/>
      <c r="E6335" s="48"/>
      <c r="F6335" s="48"/>
      <c r="G6335" s="49"/>
      <c r="H6335" s="48"/>
      <c r="I6335" s="52"/>
      <c r="J6335" s="52"/>
      <c r="K6335" s="48"/>
      <c r="L6335" s="48"/>
      <c r="M6335" s="48"/>
      <c r="N6335" s="48"/>
      <c r="O6335" s="49"/>
    </row>
    <row r="6336" spans="2:15" x14ac:dyDescent="0.25">
      <c r="B6336" s="93"/>
      <c r="C6336" s="48"/>
      <c r="D6336" s="48"/>
      <c r="E6336" s="48"/>
      <c r="F6336" s="48"/>
      <c r="G6336" s="49"/>
      <c r="H6336" s="48"/>
      <c r="I6336" s="52"/>
      <c r="J6336" s="52"/>
      <c r="K6336" s="48"/>
      <c r="L6336" s="48"/>
      <c r="M6336" s="48"/>
      <c r="N6336" s="48"/>
      <c r="O6336" s="49"/>
    </row>
    <row r="6337" spans="2:15" x14ac:dyDescent="0.25">
      <c r="B6337" s="93"/>
      <c r="C6337" s="48"/>
      <c r="D6337" s="48"/>
      <c r="E6337" s="48"/>
      <c r="F6337" s="48"/>
      <c r="G6337" s="49"/>
      <c r="H6337" s="48"/>
      <c r="I6337" s="52"/>
      <c r="J6337" s="52"/>
      <c r="K6337" s="48"/>
      <c r="L6337" s="48"/>
      <c r="M6337" s="48"/>
      <c r="N6337" s="48"/>
      <c r="O6337" s="49"/>
    </row>
    <row r="6338" spans="2:15" x14ac:dyDescent="0.25">
      <c r="B6338" s="93"/>
      <c r="C6338" s="48"/>
      <c r="D6338" s="48"/>
      <c r="E6338" s="48"/>
      <c r="F6338" s="48"/>
      <c r="G6338" s="49"/>
      <c r="H6338" s="48"/>
      <c r="I6338" s="52"/>
      <c r="J6338" s="52"/>
      <c r="K6338" s="48"/>
      <c r="L6338" s="48"/>
      <c r="M6338" s="48"/>
      <c r="N6338" s="48"/>
      <c r="O6338" s="49"/>
    </row>
    <row r="6339" spans="2:15" x14ac:dyDescent="0.25">
      <c r="B6339" s="93"/>
      <c r="C6339" s="48"/>
      <c r="D6339" s="48"/>
      <c r="E6339" s="48"/>
      <c r="F6339" s="48"/>
      <c r="G6339" s="49"/>
      <c r="H6339" s="48"/>
      <c r="I6339" s="52"/>
      <c r="J6339" s="52"/>
      <c r="K6339" s="48"/>
      <c r="L6339" s="48"/>
      <c r="M6339" s="48"/>
      <c r="N6339" s="48"/>
      <c r="O6339" s="49"/>
    </row>
    <row r="6340" spans="2:15" x14ac:dyDescent="0.25">
      <c r="B6340" s="93"/>
      <c r="C6340" s="48"/>
      <c r="D6340" s="48"/>
      <c r="E6340" s="48"/>
      <c r="F6340" s="48"/>
      <c r="G6340" s="49"/>
      <c r="H6340" s="48"/>
      <c r="I6340" s="52"/>
      <c r="J6340" s="52"/>
      <c r="K6340" s="48"/>
      <c r="L6340" s="48"/>
      <c r="M6340" s="48"/>
      <c r="N6340" s="48"/>
      <c r="O6340" s="49"/>
    </row>
    <row r="6341" spans="2:15" x14ac:dyDescent="0.25">
      <c r="B6341" s="93"/>
      <c r="C6341" s="48"/>
      <c r="D6341" s="48"/>
      <c r="E6341" s="48"/>
      <c r="F6341" s="48"/>
      <c r="G6341" s="49"/>
      <c r="H6341" s="48"/>
      <c r="I6341" s="52"/>
      <c r="J6341" s="52"/>
      <c r="K6341" s="48"/>
      <c r="L6341" s="48"/>
      <c r="M6341" s="48"/>
      <c r="N6341" s="48"/>
      <c r="O6341" s="49"/>
    </row>
    <row r="6342" spans="2:15" x14ac:dyDescent="0.25">
      <c r="B6342" s="93"/>
      <c r="C6342" s="48"/>
      <c r="D6342" s="48"/>
      <c r="E6342" s="48"/>
      <c r="F6342" s="48"/>
      <c r="G6342" s="49"/>
      <c r="H6342" s="48"/>
      <c r="I6342" s="52"/>
      <c r="J6342" s="52"/>
      <c r="K6342" s="48"/>
      <c r="L6342" s="48"/>
      <c r="M6342" s="48"/>
      <c r="N6342" s="48"/>
      <c r="O6342" s="49"/>
    </row>
    <row r="6343" spans="2:15" x14ac:dyDescent="0.25">
      <c r="B6343" s="93"/>
      <c r="C6343" s="48"/>
      <c r="D6343" s="48"/>
      <c r="E6343" s="48"/>
      <c r="F6343" s="48"/>
      <c r="G6343" s="49"/>
      <c r="H6343" s="48"/>
      <c r="I6343" s="52"/>
      <c r="J6343" s="52"/>
      <c r="K6343" s="48"/>
      <c r="L6343" s="48"/>
      <c r="M6343" s="48"/>
      <c r="N6343" s="48"/>
      <c r="O6343" s="49"/>
    </row>
    <row r="6344" spans="2:15" x14ac:dyDescent="0.25">
      <c r="B6344" s="93"/>
      <c r="C6344" s="48"/>
      <c r="D6344" s="48"/>
      <c r="E6344" s="48"/>
      <c r="F6344" s="48"/>
      <c r="G6344" s="49"/>
      <c r="H6344" s="48"/>
      <c r="I6344" s="52"/>
      <c r="J6344" s="52"/>
      <c r="K6344" s="48"/>
      <c r="L6344" s="48"/>
      <c r="M6344" s="48"/>
      <c r="N6344" s="48"/>
      <c r="O6344" s="49"/>
    </row>
    <row r="6345" spans="2:15" x14ac:dyDescent="0.25">
      <c r="B6345" s="93"/>
      <c r="C6345" s="48"/>
      <c r="D6345" s="48"/>
      <c r="E6345" s="48"/>
      <c r="F6345" s="48"/>
      <c r="G6345" s="49"/>
      <c r="H6345" s="48"/>
      <c r="I6345" s="52"/>
      <c r="J6345" s="52"/>
      <c r="K6345" s="48"/>
      <c r="L6345" s="48"/>
      <c r="M6345" s="48"/>
      <c r="N6345" s="48"/>
      <c r="O6345" s="49"/>
    </row>
    <row r="6346" spans="2:15" x14ac:dyDescent="0.25">
      <c r="B6346" s="93"/>
      <c r="C6346" s="48"/>
      <c r="D6346" s="48"/>
      <c r="E6346" s="48"/>
      <c r="F6346" s="48"/>
      <c r="G6346" s="49"/>
      <c r="H6346" s="48"/>
      <c r="I6346" s="52"/>
      <c r="J6346" s="52"/>
      <c r="K6346" s="48"/>
      <c r="L6346" s="48"/>
      <c r="M6346" s="48"/>
      <c r="N6346" s="48"/>
      <c r="O6346" s="49"/>
    </row>
    <row r="6347" spans="2:15" x14ac:dyDescent="0.25">
      <c r="B6347" s="93"/>
      <c r="C6347" s="48"/>
      <c r="D6347" s="48"/>
      <c r="E6347" s="48"/>
      <c r="F6347" s="48"/>
      <c r="G6347" s="49"/>
      <c r="H6347" s="48"/>
      <c r="I6347" s="52"/>
      <c r="J6347" s="52"/>
      <c r="K6347" s="48"/>
      <c r="L6347" s="48"/>
      <c r="M6347" s="48"/>
      <c r="N6347" s="48"/>
      <c r="O6347" s="49"/>
    </row>
    <row r="6348" spans="2:15" x14ac:dyDescent="0.25">
      <c r="B6348" s="93"/>
      <c r="C6348" s="48"/>
      <c r="D6348" s="48"/>
      <c r="E6348" s="48"/>
      <c r="F6348" s="48"/>
      <c r="G6348" s="49"/>
      <c r="H6348" s="48"/>
      <c r="I6348" s="52"/>
      <c r="J6348" s="52"/>
      <c r="K6348" s="48"/>
      <c r="L6348" s="48"/>
      <c r="M6348" s="48"/>
      <c r="N6348" s="48"/>
      <c r="O6348" s="49"/>
    </row>
    <row r="6349" spans="2:15" x14ac:dyDescent="0.25">
      <c r="B6349" s="93"/>
      <c r="C6349" s="48"/>
      <c r="D6349" s="48"/>
      <c r="E6349" s="48"/>
      <c r="F6349" s="48"/>
      <c r="G6349" s="49"/>
      <c r="H6349" s="48"/>
      <c r="I6349" s="52"/>
      <c r="J6349" s="52"/>
      <c r="K6349" s="48"/>
      <c r="L6349" s="48"/>
      <c r="M6349" s="48"/>
      <c r="N6349" s="48"/>
      <c r="O6349" s="49"/>
    </row>
    <row r="6350" spans="2:15" x14ac:dyDescent="0.25">
      <c r="B6350" s="93"/>
      <c r="C6350" s="48"/>
      <c r="D6350" s="48"/>
      <c r="E6350" s="48"/>
      <c r="F6350" s="48"/>
      <c r="G6350" s="49"/>
      <c r="H6350" s="48"/>
      <c r="I6350" s="52"/>
      <c r="J6350" s="52"/>
      <c r="K6350" s="48"/>
      <c r="L6350" s="48"/>
      <c r="M6350" s="48"/>
      <c r="N6350" s="48"/>
      <c r="O6350" s="49"/>
    </row>
    <row r="6351" spans="2:15" x14ac:dyDescent="0.25">
      <c r="B6351" s="93"/>
      <c r="C6351" s="48"/>
      <c r="D6351" s="48"/>
      <c r="E6351" s="48"/>
      <c r="F6351" s="48"/>
      <c r="G6351" s="49"/>
      <c r="H6351" s="48"/>
      <c r="I6351" s="52"/>
      <c r="J6351" s="52"/>
      <c r="K6351" s="48"/>
      <c r="L6351" s="48"/>
      <c r="M6351" s="48"/>
      <c r="N6351" s="48"/>
      <c r="O6351" s="49"/>
    </row>
    <row r="6352" spans="2:15" x14ac:dyDescent="0.25">
      <c r="B6352" s="93"/>
      <c r="C6352" s="48"/>
      <c r="D6352" s="48"/>
      <c r="E6352" s="48"/>
      <c r="F6352" s="48"/>
      <c r="G6352" s="49"/>
      <c r="H6352" s="48"/>
      <c r="I6352" s="52"/>
      <c r="J6352" s="52"/>
      <c r="K6352" s="48"/>
      <c r="L6352" s="48"/>
      <c r="M6352" s="48"/>
      <c r="N6352" s="48"/>
      <c r="O6352" s="49"/>
    </row>
    <row r="6353" spans="2:15" x14ac:dyDescent="0.25">
      <c r="B6353" s="93"/>
      <c r="C6353" s="48"/>
      <c r="D6353" s="48"/>
      <c r="E6353" s="48"/>
      <c r="F6353" s="48"/>
      <c r="G6353" s="49"/>
      <c r="H6353" s="48"/>
      <c r="I6353" s="52"/>
      <c r="J6353" s="52"/>
      <c r="K6353" s="48"/>
      <c r="L6353" s="48"/>
      <c r="M6353" s="48"/>
      <c r="N6353" s="48"/>
      <c r="O6353" s="49"/>
    </row>
    <row r="6354" spans="2:15" x14ac:dyDescent="0.25">
      <c r="B6354" s="93"/>
      <c r="C6354" s="48"/>
      <c r="D6354" s="48"/>
      <c r="E6354" s="48"/>
      <c r="F6354" s="48"/>
      <c r="G6354" s="49"/>
      <c r="H6354" s="48"/>
      <c r="I6354" s="52"/>
      <c r="J6354" s="52"/>
      <c r="K6354" s="48"/>
      <c r="L6354" s="48"/>
      <c r="M6354" s="48"/>
      <c r="N6354" s="48"/>
      <c r="O6354" s="49"/>
    </row>
    <row r="6355" spans="2:15" x14ac:dyDescent="0.25">
      <c r="B6355" s="93"/>
      <c r="C6355" s="48"/>
      <c r="D6355" s="48"/>
      <c r="E6355" s="48"/>
      <c r="F6355" s="48"/>
      <c r="G6355" s="49"/>
      <c r="H6355" s="48"/>
      <c r="I6355" s="52"/>
      <c r="J6355" s="52"/>
      <c r="K6355" s="48"/>
      <c r="L6355" s="48"/>
      <c r="M6355" s="48"/>
      <c r="N6355" s="48"/>
      <c r="O6355" s="49"/>
    </row>
    <row r="6356" spans="2:15" x14ac:dyDescent="0.25">
      <c r="B6356" s="93"/>
      <c r="C6356" s="48"/>
      <c r="D6356" s="48"/>
      <c r="E6356" s="48"/>
      <c r="F6356" s="48"/>
      <c r="G6356" s="49"/>
      <c r="H6356" s="48"/>
      <c r="I6356" s="52"/>
      <c r="J6356" s="52"/>
      <c r="K6356" s="48"/>
      <c r="L6356" s="48"/>
      <c r="M6356" s="48"/>
      <c r="N6356" s="48"/>
      <c r="O6356" s="49"/>
    </row>
    <row r="6357" spans="2:15" x14ac:dyDescent="0.25">
      <c r="B6357" s="93"/>
      <c r="C6357" s="48"/>
      <c r="D6357" s="48"/>
      <c r="E6357" s="48"/>
      <c r="F6357" s="48"/>
      <c r="G6357" s="49"/>
      <c r="H6357" s="48"/>
      <c r="I6357" s="52"/>
      <c r="J6357" s="52"/>
      <c r="K6357" s="48"/>
      <c r="L6357" s="48"/>
      <c r="M6357" s="48"/>
      <c r="N6357" s="48"/>
      <c r="O6357" s="49"/>
    </row>
    <row r="6358" spans="2:15" x14ac:dyDescent="0.25">
      <c r="B6358" s="93"/>
      <c r="C6358" s="48"/>
      <c r="D6358" s="48"/>
      <c r="E6358" s="48"/>
      <c r="F6358" s="48"/>
      <c r="G6358" s="49"/>
      <c r="H6358" s="48"/>
      <c r="I6358" s="52"/>
      <c r="J6358" s="52"/>
      <c r="K6358" s="48"/>
      <c r="L6358" s="48"/>
      <c r="M6358" s="48"/>
      <c r="N6358" s="48"/>
      <c r="O6358" s="49"/>
    </row>
    <row r="6359" spans="2:15" x14ac:dyDescent="0.25">
      <c r="B6359" s="93"/>
      <c r="C6359" s="48"/>
      <c r="D6359" s="48"/>
      <c r="E6359" s="48"/>
      <c r="F6359" s="48"/>
      <c r="G6359" s="49"/>
      <c r="H6359" s="48"/>
      <c r="I6359" s="52"/>
      <c r="J6359" s="52"/>
      <c r="K6359" s="48"/>
      <c r="L6359" s="48"/>
      <c r="M6359" s="48"/>
      <c r="N6359" s="48"/>
      <c r="O6359" s="49"/>
    </row>
    <row r="6360" spans="2:15" x14ac:dyDescent="0.25">
      <c r="B6360" s="93"/>
      <c r="C6360" s="48"/>
      <c r="D6360" s="48"/>
      <c r="E6360" s="48"/>
      <c r="F6360" s="48"/>
      <c r="G6360" s="49"/>
      <c r="H6360" s="48"/>
      <c r="I6360" s="52"/>
      <c r="J6360" s="52"/>
      <c r="K6360" s="48"/>
      <c r="L6360" s="48"/>
      <c r="M6360" s="48"/>
      <c r="N6360" s="48"/>
      <c r="O6360" s="49"/>
    </row>
    <row r="6361" spans="2:15" x14ac:dyDescent="0.25">
      <c r="B6361" s="93"/>
      <c r="C6361" s="48"/>
      <c r="D6361" s="48"/>
      <c r="E6361" s="48"/>
      <c r="F6361" s="48"/>
      <c r="G6361" s="49"/>
      <c r="H6361" s="48"/>
      <c r="I6361" s="52"/>
      <c r="J6361" s="52"/>
      <c r="K6361" s="48"/>
      <c r="L6361" s="48"/>
      <c r="M6361" s="48"/>
      <c r="N6361" s="48"/>
      <c r="O6361" s="49"/>
    </row>
    <row r="6362" spans="2:15" x14ac:dyDescent="0.25">
      <c r="B6362" s="93"/>
      <c r="C6362" s="48"/>
      <c r="D6362" s="48"/>
      <c r="E6362" s="48"/>
      <c r="F6362" s="48"/>
      <c r="G6362" s="49"/>
      <c r="H6362" s="48"/>
      <c r="I6362" s="52"/>
      <c r="J6362" s="52"/>
      <c r="K6362" s="48"/>
      <c r="L6362" s="48"/>
      <c r="M6362" s="48"/>
      <c r="N6362" s="48"/>
      <c r="O6362" s="49"/>
    </row>
    <row r="6363" spans="2:15" x14ac:dyDescent="0.25">
      <c r="B6363" s="93"/>
      <c r="C6363" s="48"/>
      <c r="D6363" s="48"/>
      <c r="E6363" s="48"/>
      <c r="F6363" s="48"/>
      <c r="G6363" s="49"/>
      <c r="H6363" s="48"/>
      <c r="I6363" s="52"/>
      <c r="J6363" s="52"/>
      <c r="K6363" s="48"/>
      <c r="L6363" s="48"/>
      <c r="M6363" s="48"/>
      <c r="N6363" s="48"/>
      <c r="O6363" s="49"/>
    </row>
    <row r="6364" spans="2:15" x14ac:dyDescent="0.25">
      <c r="B6364" s="93"/>
      <c r="C6364" s="48"/>
      <c r="D6364" s="48"/>
      <c r="E6364" s="48"/>
      <c r="F6364" s="48"/>
      <c r="G6364" s="49"/>
      <c r="H6364" s="48"/>
      <c r="I6364" s="52"/>
      <c r="J6364" s="52"/>
      <c r="K6364" s="48"/>
      <c r="L6364" s="48"/>
      <c r="M6364" s="48"/>
      <c r="N6364" s="48"/>
      <c r="O6364" s="49"/>
    </row>
    <row r="6365" spans="2:15" x14ac:dyDescent="0.25">
      <c r="B6365" s="93"/>
      <c r="C6365" s="48"/>
      <c r="D6365" s="48"/>
      <c r="E6365" s="48"/>
      <c r="F6365" s="48"/>
      <c r="G6365" s="49"/>
      <c r="H6365" s="48"/>
      <c r="I6365" s="52"/>
      <c r="J6365" s="52"/>
      <c r="K6365" s="48"/>
      <c r="L6365" s="48"/>
      <c r="M6365" s="48"/>
      <c r="N6365" s="48"/>
      <c r="O6365" s="49"/>
    </row>
    <row r="6366" spans="2:15" x14ac:dyDescent="0.25">
      <c r="B6366" s="93"/>
      <c r="C6366" s="48"/>
      <c r="D6366" s="48"/>
      <c r="E6366" s="48"/>
      <c r="F6366" s="48"/>
      <c r="G6366" s="49"/>
      <c r="H6366" s="48"/>
      <c r="I6366" s="52"/>
      <c r="J6366" s="52"/>
      <c r="K6366" s="48"/>
      <c r="L6366" s="48"/>
      <c r="M6366" s="48"/>
      <c r="N6366" s="48"/>
      <c r="O6366" s="49"/>
    </row>
    <row r="6367" spans="2:15" x14ac:dyDescent="0.25">
      <c r="B6367" s="93"/>
      <c r="C6367" s="48"/>
      <c r="D6367" s="48"/>
      <c r="E6367" s="48"/>
      <c r="F6367" s="48"/>
      <c r="G6367" s="49"/>
      <c r="H6367" s="48"/>
      <c r="I6367" s="52"/>
      <c r="J6367" s="52"/>
      <c r="K6367" s="48"/>
      <c r="L6367" s="48"/>
      <c r="M6367" s="48"/>
      <c r="N6367" s="48"/>
      <c r="O6367" s="49"/>
    </row>
    <row r="6368" spans="2:15" x14ac:dyDescent="0.25">
      <c r="B6368" s="93"/>
      <c r="C6368" s="48"/>
      <c r="D6368" s="48"/>
      <c r="E6368" s="48"/>
      <c r="F6368" s="48"/>
      <c r="G6368" s="49"/>
      <c r="H6368" s="48"/>
      <c r="I6368" s="52"/>
      <c r="J6368" s="52"/>
      <c r="K6368" s="48"/>
      <c r="L6368" s="48"/>
      <c r="M6368" s="48"/>
      <c r="N6368" s="48"/>
      <c r="O6368" s="49"/>
    </row>
    <row r="6369" spans="2:15" x14ac:dyDescent="0.25">
      <c r="B6369" s="93"/>
      <c r="C6369" s="48"/>
      <c r="D6369" s="48"/>
      <c r="E6369" s="48"/>
      <c r="F6369" s="48"/>
      <c r="G6369" s="49"/>
      <c r="H6369" s="48"/>
      <c r="I6369" s="52"/>
      <c r="J6369" s="52"/>
      <c r="K6369" s="48"/>
      <c r="L6369" s="48"/>
      <c r="M6369" s="48"/>
      <c r="N6369" s="48"/>
      <c r="O6369" s="49"/>
    </row>
    <row r="6370" spans="2:15" x14ac:dyDescent="0.25">
      <c r="B6370" s="93"/>
      <c r="C6370" s="48"/>
      <c r="D6370" s="48"/>
      <c r="E6370" s="48"/>
      <c r="F6370" s="48"/>
      <c r="G6370" s="49"/>
      <c r="H6370" s="48"/>
      <c r="I6370" s="52"/>
      <c r="J6370" s="52"/>
      <c r="K6370" s="48"/>
      <c r="L6370" s="48"/>
      <c r="M6370" s="48"/>
      <c r="N6370" s="48"/>
      <c r="O6370" s="49"/>
    </row>
    <row r="6371" spans="2:15" x14ac:dyDescent="0.25">
      <c r="B6371" s="93"/>
      <c r="C6371" s="48"/>
      <c r="D6371" s="48"/>
      <c r="E6371" s="48"/>
      <c r="F6371" s="48"/>
      <c r="G6371" s="49"/>
      <c r="H6371" s="48"/>
      <c r="I6371" s="52"/>
      <c r="J6371" s="52"/>
      <c r="K6371" s="48"/>
      <c r="L6371" s="48"/>
      <c r="M6371" s="48"/>
      <c r="N6371" s="48"/>
      <c r="O6371" s="49"/>
    </row>
    <row r="6372" spans="2:15" x14ac:dyDescent="0.25">
      <c r="B6372" s="93"/>
      <c r="C6372" s="48"/>
      <c r="D6372" s="48"/>
      <c r="E6372" s="48"/>
      <c r="F6372" s="48"/>
      <c r="G6372" s="49"/>
      <c r="H6372" s="48"/>
      <c r="I6372" s="52"/>
      <c r="J6372" s="52"/>
      <c r="K6372" s="48"/>
      <c r="L6372" s="48"/>
      <c r="M6372" s="48"/>
      <c r="N6372" s="48"/>
      <c r="O6372" s="49"/>
    </row>
    <row r="6373" spans="2:15" x14ac:dyDescent="0.25">
      <c r="B6373" s="93"/>
      <c r="C6373" s="48"/>
      <c r="D6373" s="48"/>
      <c r="E6373" s="48"/>
      <c r="F6373" s="48"/>
      <c r="G6373" s="49"/>
      <c r="H6373" s="48"/>
      <c r="I6373" s="52"/>
      <c r="J6373" s="52"/>
      <c r="K6373" s="48"/>
      <c r="L6373" s="48"/>
      <c r="M6373" s="48"/>
      <c r="N6373" s="48"/>
      <c r="O6373" s="49"/>
    </row>
    <row r="6374" spans="2:15" x14ac:dyDescent="0.25">
      <c r="B6374" s="93"/>
      <c r="C6374" s="48"/>
      <c r="D6374" s="48"/>
      <c r="E6374" s="48"/>
      <c r="F6374" s="48"/>
      <c r="G6374" s="49"/>
      <c r="H6374" s="48"/>
      <c r="I6374" s="52"/>
      <c r="J6374" s="52"/>
      <c r="K6374" s="48"/>
      <c r="L6374" s="48"/>
      <c r="M6374" s="48"/>
      <c r="N6374" s="48"/>
      <c r="O6374" s="49"/>
    </row>
    <row r="6375" spans="2:15" x14ac:dyDescent="0.25">
      <c r="B6375" s="93"/>
      <c r="C6375" s="48"/>
      <c r="D6375" s="48"/>
      <c r="E6375" s="48"/>
      <c r="F6375" s="48"/>
      <c r="G6375" s="49"/>
      <c r="H6375" s="48"/>
      <c r="I6375" s="52"/>
      <c r="J6375" s="52"/>
      <c r="K6375" s="48"/>
      <c r="L6375" s="48"/>
      <c r="M6375" s="48"/>
      <c r="N6375" s="48"/>
      <c r="O6375" s="49"/>
    </row>
    <row r="6376" spans="2:15" x14ac:dyDescent="0.25">
      <c r="B6376" s="93"/>
      <c r="C6376" s="48"/>
      <c r="D6376" s="48"/>
      <c r="E6376" s="48"/>
      <c r="F6376" s="48"/>
      <c r="G6376" s="49"/>
      <c r="H6376" s="48"/>
      <c r="I6376" s="52"/>
      <c r="J6376" s="52"/>
      <c r="K6376" s="48"/>
      <c r="L6376" s="48"/>
      <c r="M6376" s="48"/>
      <c r="N6376" s="48"/>
      <c r="O6376" s="49"/>
    </row>
    <row r="6377" spans="2:15" x14ac:dyDescent="0.25">
      <c r="B6377" s="93"/>
      <c r="C6377" s="48"/>
      <c r="D6377" s="48"/>
      <c r="E6377" s="48"/>
      <c r="F6377" s="48"/>
      <c r="G6377" s="49"/>
      <c r="H6377" s="48"/>
      <c r="I6377" s="52"/>
      <c r="J6377" s="52"/>
      <c r="K6377" s="48"/>
      <c r="L6377" s="48"/>
      <c r="M6377" s="48"/>
      <c r="N6377" s="48"/>
      <c r="O6377" s="49"/>
    </row>
    <row r="6378" spans="2:15" x14ac:dyDescent="0.25">
      <c r="B6378" s="93"/>
      <c r="C6378" s="48"/>
      <c r="D6378" s="48"/>
      <c r="E6378" s="48"/>
      <c r="F6378" s="48"/>
      <c r="G6378" s="49"/>
      <c r="H6378" s="48"/>
      <c r="I6378" s="52"/>
      <c r="J6378" s="52"/>
      <c r="K6378" s="48"/>
      <c r="L6378" s="48"/>
      <c r="M6378" s="48"/>
      <c r="N6378" s="48"/>
      <c r="O6378" s="49"/>
    </row>
    <row r="6379" spans="2:15" x14ac:dyDescent="0.25">
      <c r="B6379" s="93"/>
      <c r="C6379" s="48"/>
      <c r="D6379" s="48"/>
      <c r="E6379" s="48"/>
      <c r="F6379" s="48"/>
      <c r="G6379" s="49"/>
      <c r="H6379" s="48"/>
      <c r="I6379" s="52"/>
      <c r="J6379" s="52"/>
      <c r="K6379" s="48"/>
      <c r="L6379" s="48"/>
      <c r="M6379" s="48"/>
      <c r="N6379" s="48"/>
      <c r="O6379" s="49"/>
    </row>
    <row r="6380" spans="2:15" x14ac:dyDescent="0.25">
      <c r="B6380" s="93"/>
      <c r="C6380" s="48"/>
      <c r="D6380" s="48"/>
      <c r="E6380" s="48"/>
      <c r="F6380" s="48"/>
      <c r="G6380" s="49"/>
      <c r="H6380" s="48"/>
      <c r="I6380" s="52"/>
      <c r="J6380" s="52"/>
      <c r="K6380" s="48"/>
      <c r="L6380" s="48"/>
      <c r="M6380" s="48"/>
      <c r="N6380" s="48"/>
      <c r="O6380" s="49"/>
    </row>
    <row r="6381" spans="2:15" x14ac:dyDescent="0.25">
      <c r="B6381" s="93"/>
      <c r="C6381" s="48"/>
      <c r="D6381" s="48"/>
      <c r="E6381" s="48"/>
      <c r="F6381" s="48"/>
      <c r="G6381" s="49"/>
      <c r="H6381" s="48"/>
      <c r="I6381" s="52"/>
      <c r="J6381" s="52"/>
      <c r="K6381" s="48"/>
      <c r="L6381" s="48"/>
      <c r="M6381" s="48"/>
      <c r="N6381" s="48"/>
      <c r="O6381" s="49"/>
    </row>
    <row r="6382" spans="2:15" x14ac:dyDescent="0.25">
      <c r="B6382" s="93"/>
      <c r="C6382" s="48"/>
      <c r="D6382" s="48"/>
      <c r="E6382" s="48"/>
      <c r="F6382" s="48"/>
      <c r="G6382" s="49"/>
      <c r="H6382" s="48"/>
      <c r="I6382" s="52"/>
      <c r="J6382" s="52"/>
      <c r="K6382" s="48"/>
      <c r="L6382" s="48"/>
      <c r="M6382" s="48"/>
      <c r="N6382" s="48"/>
      <c r="O6382" s="49"/>
    </row>
    <row r="6383" spans="2:15" x14ac:dyDescent="0.25">
      <c r="B6383" s="93"/>
      <c r="C6383" s="48"/>
      <c r="D6383" s="48"/>
      <c r="E6383" s="48"/>
      <c r="F6383" s="48"/>
      <c r="G6383" s="49"/>
      <c r="H6383" s="48"/>
      <c r="I6383" s="52"/>
      <c r="J6383" s="52"/>
      <c r="K6383" s="48"/>
      <c r="L6383" s="48"/>
      <c r="M6383" s="48"/>
      <c r="N6383" s="48"/>
      <c r="O6383" s="49"/>
    </row>
    <row r="6384" spans="2:15" x14ac:dyDescent="0.25">
      <c r="B6384" s="93"/>
      <c r="C6384" s="48"/>
      <c r="D6384" s="48"/>
      <c r="E6384" s="48"/>
      <c r="F6384" s="48"/>
      <c r="G6384" s="49"/>
      <c r="H6384" s="48"/>
      <c r="I6384" s="52"/>
      <c r="J6384" s="52"/>
      <c r="K6384" s="48"/>
      <c r="L6384" s="48"/>
      <c r="M6384" s="48"/>
      <c r="N6384" s="48"/>
      <c r="O6384" s="49"/>
    </row>
    <row r="6385" spans="2:15" x14ac:dyDescent="0.25">
      <c r="B6385" s="93"/>
      <c r="C6385" s="48"/>
      <c r="D6385" s="48"/>
      <c r="E6385" s="48"/>
      <c r="F6385" s="48"/>
      <c r="G6385" s="49"/>
      <c r="H6385" s="48"/>
      <c r="I6385" s="52"/>
      <c r="J6385" s="52"/>
      <c r="K6385" s="48"/>
      <c r="L6385" s="48"/>
      <c r="M6385" s="48"/>
      <c r="N6385" s="48"/>
      <c r="O6385" s="49"/>
    </row>
    <row r="6386" spans="2:15" x14ac:dyDescent="0.25">
      <c r="B6386" s="93"/>
      <c r="C6386" s="48"/>
      <c r="D6386" s="48"/>
      <c r="E6386" s="48"/>
      <c r="F6386" s="48"/>
      <c r="G6386" s="49"/>
      <c r="H6386" s="48"/>
      <c r="I6386" s="52"/>
      <c r="J6386" s="52"/>
      <c r="K6386" s="48"/>
      <c r="L6386" s="48"/>
      <c r="M6386" s="48"/>
      <c r="N6386" s="48"/>
      <c r="O6386" s="49"/>
    </row>
    <row r="6387" spans="2:15" x14ac:dyDescent="0.25">
      <c r="B6387" s="93"/>
      <c r="C6387" s="48"/>
      <c r="D6387" s="48"/>
      <c r="E6387" s="48"/>
      <c r="F6387" s="48"/>
      <c r="G6387" s="49"/>
      <c r="H6387" s="48"/>
      <c r="I6387" s="52"/>
      <c r="J6387" s="52"/>
      <c r="K6387" s="48"/>
      <c r="L6387" s="48"/>
      <c r="M6387" s="48"/>
      <c r="N6387" s="48"/>
      <c r="O6387" s="49"/>
    </row>
    <row r="6388" spans="2:15" x14ac:dyDescent="0.25">
      <c r="B6388" s="93"/>
      <c r="C6388" s="48"/>
      <c r="D6388" s="48"/>
      <c r="E6388" s="48"/>
      <c r="F6388" s="48"/>
      <c r="G6388" s="49"/>
      <c r="H6388" s="48"/>
      <c r="I6388" s="52"/>
      <c r="J6388" s="52"/>
      <c r="K6388" s="48"/>
      <c r="L6388" s="48"/>
      <c r="M6388" s="48"/>
      <c r="N6388" s="48"/>
      <c r="O6388" s="49"/>
    </row>
    <row r="6389" spans="2:15" x14ac:dyDescent="0.25">
      <c r="B6389" s="93"/>
      <c r="C6389" s="48"/>
      <c r="D6389" s="48"/>
      <c r="E6389" s="48"/>
      <c r="F6389" s="48"/>
      <c r="G6389" s="49"/>
      <c r="H6389" s="48"/>
      <c r="I6389" s="52"/>
      <c r="J6389" s="52"/>
      <c r="K6389" s="48"/>
      <c r="L6389" s="48"/>
      <c r="M6389" s="48"/>
      <c r="N6389" s="48"/>
      <c r="O6389" s="49"/>
    </row>
    <row r="6390" spans="2:15" x14ac:dyDescent="0.25">
      <c r="B6390" s="93"/>
      <c r="C6390" s="48"/>
      <c r="D6390" s="48"/>
      <c r="E6390" s="48"/>
      <c r="F6390" s="48"/>
      <c r="G6390" s="49"/>
      <c r="H6390" s="48"/>
      <c r="I6390" s="52"/>
      <c r="J6390" s="52"/>
      <c r="K6390" s="48"/>
      <c r="L6390" s="48"/>
      <c r="M6390" s="48"/>
      <c r="N6390" s="48"/>
      <c r="O6390" s="49"/>
    </row>
    <row r="6391" spans="2:15" x14ac:dyDescent="0.25">
      <c r="B6391" s="93"/>
      <c r="C6391" s="48"/>
      <c r="D6391" s="48"/>
      <c r="E6391" s="48"/>
      <c r="F6391" s="48"/>
      <c r="G6391" s="49"/>
      <c r="H6391" s="48"/>
      <c r="I6391" s="52"/>
      <c r="J6391" s="52"/>
      <c r="K6391" s="48"/>
      <c r="L6391" s="48"/>
      <c r="M6391" s="48"/>
      <c r="N6391" s="48"/>
      <c r="O6391" s="49"/>
    </row>
    <row r="6392" spans="2:15" x14ac:dyDescent="0.25">
      <c r="B6392" s="93"/>
      <c r="C6392" s="48"/>
      <c r="D6392" s="48"/>
      <c r="E6392" s="48"/>
      <c r="F6392" s="48"/>
      <c r="G6392" s="49"/>
      <c r="H6392" s="48"/>
      <c r="I6392" s="52"/>
      <c r="J6392" s="52"/>
      <c r="K6392" s="48"/>
      <c r="L6392" s="48"/>
      <c r="M6392" s="48"/>
      <c r="N6392" s="48"/>
      <c r="O6392" s="49"/>
    </row>
    <row r="6393" spans="2:15" x14ac:dyDescent="0.25">
      <c r="B6393" s="93"/>
      <c r="C6393" s="48"/>
      <c r="D6393" s="48"/>
      <c r="E6393" s="48"/>
      <c r="F6393" s="48"/>
      <c r="G6393" s="49"/>
      <c r="H6393" s="48"/>
      <c r="I6393" s="52"/>
      <c r="J6393" s="52"/>
      <c r="K6393" s="48"/>
      <c r="L6393" s="48"/>
      <c r="M6393" s="48"/>
      <c r="N6393" s="48"/>
      <c r="O6393" s="49"/>
    </row>
    <row r="6394" spans="2:15" x14ac:dyDescent="0.25">
      <c r="B6394" s="93"/>
      <c r="C6394" s="48"/>
      <c r="D6394" s="48"/>
      <c r="E6394" s="48"/>
      <c r="F6394" s="48"/>
      <c r="G6394" s="49"/>
      <c r="H6394" s="48"/>
      <c r="I6394" s="52"/>
      <c r="J6394" s="52"/>
      <c r="K6394" s="48"/>
      <c r="L6394" s="48"/>
      <c r="M6394" s="48"/>
      <c r="N6394" s="48"/>
      <c r="O6394" s="49"/>
    </row>
    <row r="6395" spans="2:15" x14ac:dyDescent="0.25">
      <c r="B6395" s="93"/>
      <c r="C6395" s="48"/>
      <c r="D6395" s="48"/>
      <c r="E6395" s="48"/>
      <c r="F6395" s="48"/>
      <c r="G6395" s="49"/>
      <c r="H6395" s="48"/>
      <c r="I6395" s="52"/>
      <c r="J6395" s="52"/>
      <c r="K6395" s="48"/>
      <c r="L6395" s="48"/>
      <c r="M6395" s="48"/>
      <c r="N6395" s="48"/>
      <c r="O6395" s="49"/>
    </row>
    <row r="6396" spans="2:15" x14ac:dyDescent="0.25">
      <c r="B6396" s="93"/>
      <c r="C6396" s="48"/>
      <c r="D6396" s="48"/>
      <c r="E6396" s="48"/>
      <c r="F6396" s="48"/>
      <c r="G6396" s="49"/>
      <c r="H6396" s="48"/>
      <c r="I6396" s="52"/>
      <c r="J6396" s="52"/>
      <c r="K6396" s="48"/>
      <c r="L6396" s="48"/>
      <c r="M6396" s="48"/>
      <c r="N6396" s="48"/>
      <c r="O6396" s="49"/>
    </row>
    <row r="6397" spans="2:15" x14ac:dyDescent="0.25">
      <c r="B6397" s="93"/>
      <c r="C6397" s="48"/>
      <c r="D6397" s="48"/>
      <c r="E6397" s="48"/>
      <c r="F6397" s="48"/>
      <c r="G6397" s="49"/>
      <c r="H6397" s="48"/>
      <c r="I6397" s="52"/>
      <c r="J6397" s="52"/>
      <c r="K6397" s="48"/>
      <c r="L6397" s="48"/>
      <c r="M6397" s="48"/>
      <c r="N6397" s="48"/>
      <c r="O6397" s="49"/>
    </row>
    <row r="6398" spans="2:15" x14ac:dyDescent="0.25">
      <c r="B6398" s="93"/>
      <c r="C6398" s="48"/>
      <c r="D6398" s="48"/>
      <c r="E6398" s="48"/>
      <c r="F6398" s="48"/>
      <c r="G6398" s="49"/>
      <c r="H6398" s="48"/>
      <c r="I6398" s="52"/>
      <c r="J6398" s="52"/>
      <c r="K6398" s="48"/>
      <c r="L6398" s="48"/>
      <c r="M6398" s="48"/>
      <c r="N6398" s="48"/>
      <c r="O6398" s="49"/>
    </row>
    <row r="6399" spans="2:15" x14ac:dyDescent="0.25">
      <c r="B6399" s="93"/>
      <c r="C6399" s="48"/>
      <c r="D6399" s="48"/>
      <c r="E6399" s="48"/>
      <c r="F6399" s="48"/>
      <c r="G6399" s="49"/>
      <c r="H6399" s="48"/>
      <c r="I6399" s="52"/>
      <c r="J6399" s="52"/>
      <c r="K6399" s="48"/>
      <c r="L6399" s="48"/>
      <c r="M6399" s="48"/>
      <c r="N6399" s="48"/>
      <c r="O6399" s="49"/>
    </row>
    <row r="6400" spans="2:15" x14ac:dyDescent="0.25">
      <c r="B6400" s="93"/>
      <c r="C6400" s="48"/>
      <c r="D6400" s="48"/>
      <c r="E6400" s="48"/>
      <c r="F6400" s="48"/>
      <c r="G6400" s="49"/>
      <c r="H6400" s="48"/>
      <c r="I6400" s="52"/>
      <c r="J6400" s="52"/>
      <c r="K6400" s="48"/>
      <c r="L6400" s="48"/>
      <c r="M6400" s="48"/>
      <c r="N6400" s="48"/>
      <c r="O6400" s="49"/>
    </row>
    <row r="6401" spans="2:15" x14ac:dyDescent="0.25">
      <c r="B6401" s="93"/>
      <c r="C6401" s="48"/>
      <c r="D6401" s="48"/>
      <c r="E6401" s="48"/>
      <c r="F6401" s="48"/>
      <c r="G6401" s="49"/>
      <c r="H6401" s="48"/>
      <c r="I6401" s="52"/>
      <c r="J6401" s="52"/>
      <c r="K6401" s="48"/>
      <c r="L6401" s="48"/>
      <c r="M6401" s="48"/>
      <c r="N6401" s="48"/>
      <c r="O6401" s="49"/>
    </row>
    <row r="6402" spans="2:15" x14ac:dyDescent="0.25">
      <c r="B6402" s="93"/>
      <c r="C6402" s="48"/>
      <c r="D6402" s="48"/>
      <c r="E6402" s="48"/>
      <c r="F6402" s="48"/>
      <c r="G6402" s="49"/>
      <c r="H6402" s="48"/>
      <c r="I6402" s="52"/>
      <c r="J6402" s="52"/>
      <c r="K6402" s="48"/>
      <c r="L6402" s="48"/>
      <c r="M6402" s="48"/>
      <c r="N6402" s="48"/>
      <c r="O6402" s="49"/>
    </row>
    <row r="6403" spans="2:15" x14ac:dyDescent="0.25">
      <c r="B6403" s="93"/>
      <c r="C6403" s="48"/>
      <c r="D6403" s="48"/>
      <c r="E6403" s="48"/>
      <c r="F6403" s="48"/>
      <c r="G6403" s="49"/>
      <c r="H6403" s="48"/>
      <c r="I6403" s="52"/>
      <c r="J6403" s="52"/>
      <c r="K6403" s="48"/>
      <c r="L6403" s="48"/>
      <c r="M6403" s="48"/>
      <c r="N6403" s="48"/>
      <c r="O6403" s="49"/>
    </row>
    <row r="6404" spans="2:15" x14ac:dyDescent="0.25">
      <c r="B6404" s="93"/>
      <c r="C6404" s="48"/>
      <c r="D6404" s="48"/>
      <c r="E6404" s="48"/>
      <c r="F6404" s="48"/>
      <c r="G6404" s="49"/>
      <c r="H6404" s="48"/>
      <c r="I6404" s="52"/>
      <c r="J6404" s="52"/>
      <c r="K6404" s="48"/>
      <c r="L6404" s="48"/>
      <c r="M6404" s="48"/>
      <c r="N6404" s="48"/>
      <c r="O6404" s="49"/>
    </row>
    <row r="6405" spans="2:15" x14ac:dyDescent="0.25">
      <c r="B6405" s="93"/>
      <c r="C6405" s="48"/>
      <c r="D6405" s="48"/>
      <c r="E6405" s="48"/>
      <c r="F6405" s="48"/>
      <c r="G6405" s="49"/>
      <c r="H6405" s="48"/>
      <c r="I6405" s="52"/>
      <c r="J6405" s="52"/>
      <c r="K6405" s="48"/>
      <c r="L6405" s="48"/>
      <c r="M6405" s="48"/>
      <c r="N6405" s="48"/>
      <c r="O6405" s="49"/>
    </row>
    <row r="6406" spans="2:15" x14ac:dyDescent="0.25">
      <c r="B6406" s="93"/>
      <c r="C6406" s="48"/>
      <c r="D6406" s="48"/>
      <c r="E6406" s="48"/>
      <c r="F6406" s="48"/>
      <c r="G6406" s="49"/>
      <c r="H6406" s="48"/>
      <c r="I6406" s="52"/>
      <c r="J6406" s="52"/>
      <c r="K6406" s="48"/>
      <c r="L6406" s="48"/>
      <c r="M6406" s="48"/>
      <c r="N6406" s="48"/>
      <c r="O6406" s="49"/>
    </row>
    <row r="6407" spans="2:15" x14ac:dyDescent="0.25">
      <c r="B6407" s="93"/>
      <c r="C6407" s="48"/>
      <c r="D6407" s="48"/>
      <c r="E6407" s="48"/>
      <c r="F6407" s="48"/>
      <c r="G6407" s="49"/>
      <c r="H6407" s="48"/>
      <c r="I6407" s="52"/>
      <c r="J6407" s="52"/>
      <c r="K6407" s="48"/>
      <c r="L6407" s="48"/>
      <c r="M6407" s="48"/>
      <c r="N6407" s="48"/>
      <c r="O6407" s="49"/>
    </row>
    <row r="6408" spans="2:15" x14ac:dyDescent="0.25">
      <c r="B6408" s="93"/>
      <c r="C6408" s="48"/>
      <c r="D6408" s="48"/>
      <c r="E6408" s="48"/>
      <c r="F6408" s="48"/>
      <c r="G6408" s="49"/>
      <c r="H6408" s="48"/>
      <c r="I6408" s="52"/>
      <c r="J6408" s="52"/>
      <c r="K6408" s="48"/>
      <c r="L6408" s="48"/>
      <c r="M6408" s="48"/>
      <c r="N6408" s="48"/>
      <c r="O6408" s="49"/>
    </row>
    <row r="6409" spans="2:15" x14ac:dyDescent="0.25">
      <c r="B6409" s="93"/>
      <c r="C6409" s="48"/>
      <c r="D6409" s="48"/>
      <c r="E6409" s="48"/>
      <c r="F6409" s="48"/>
      <c r="G6409" s="49"/>
      <c r="H6409" s="48"/>
      <c r="I6409" s="52"/>
      <c r="J6409" s="52"/>
      <c r="K6409" s="48"/>
      <c r="L6409" s="48"/>
      <c r="M6409" s="48"/>
      <c r="N6409" s="48"/>
      <c r="O6409" s="49"/>
    </row>
    <row r="6410" spans="2:15" x14ac:dyDescent="0.25">
      <c r="B6410" s="93"/>
      <c r="C6410" s="48"/>
      <c r="D6410" s="48"/>
      <c r="E6410" s="48"/>
      <c r="F6410" s="48"/>
      <c r="G6410" s="49"/>
      <c r="H6410" s="48"/>
      <c r="I6410" s="52"/>
      <c r="J6410" s="52"/>
      <c r="K6410" s="48"/>
      <c r="L6410" s="48"/>
      <c r="M6410" s="48"/>
      <c r="N6410" s="48"/>
      <c r="O6410" s="49"/>
    </row>
    <row r="6411" spans="2:15" x14ac:dyDescent="0.25">
      <c r="B6411" s="93"/>
      <c r="C6411" s="48"/>
      <c r="D6411" s="48"/>
      <c r="E6411" s="48"/>
      <c r="F6411" s="48"/>
      <c r="G6411" s="49"/>
      <c r="H6411" s="48"/>
      <c r="I6411" s="52"/>
      <c r="J6411" s="52"/>
      <c r="K6411" s="48"/>
      <c r="L6411" s="48"/>
      <c r="M6411" s="48"/>
      <c r="N6411" s="48"/>
      <c r="O6411" s="49"/>
    </row>
    <row r="6412" spans="2:15" x14ac:dyDescent="0.25">
      <c r="B6412" s="93"/>
      <c r="C6412" s="48"/>
      <c r="D6412" s="48"/>
      <c r="E6412" s="48"/>
      <c r="F6412" s="48"/>
      <c r="G6412" s="49"/>
      <c r="H6412" s="48"/>
      <c r="I6412" s="52"/>
      <c r="J6412" s="52"/>
      <c r="K6412" s="48"/>
      <c r="L6412" s="48"/>
      <c r="M6412" s="48"/>
      <c r="N6412" s="48"/>
      <c r="O6412" s="49"/>
    </row>
    <row r="6413" spans="2:15" x14ac:dyDescent="0.25">
      <c r="B6413" s="93"/>
      <c r="C6413" s="48"/>
      <c r="D6413" s="48"/>
      <c r="E6413" s="48"/>
      <c r="F6413" s="48"/>
      <c r="G6413" s="49"/>
      <c r="H6413" s="48"/>
      <c r="I6413" s="52"/>
      <c r="J6413" s="52"/>
      <c r="K6413" s="48"/>
      <c r="L6413" s="48"/>
      <c r="M6413" s="48"/>
      <c r="N6413" s="48"/>
      <c r="O6413" s="49"/>
    </row>
    <row r="6414" spans="2:15" x14ac:dyDescent="0.25">
      <c r="B6414" s="93"/>
      <c r="C6414" s="48"/>
      <c r="D6414" s="48"/>
      <c r="E6414" s="48"/>
      <c r="F6414" s="48"/>
      <c r="G6414" s="49"/>
      <c r="H6414" s="48"/>
      <c r="I6414" s="52"/>
      <c r="J6414" s="52"/>
      <c r="K6414" s="48"/>
      <c r="L6414" s="48"/>
      <c r="M6414" s="48"/>
      <c r="N6414" s="48"/>
      <c r="O6414" s="49"/>
    </row>
    <row r="6415" spans="2:15" x14ac:dyDescent="0.25">
      <c r="B6415" s="93"/>
      <c r="C6415" s="48"/>
      <c r="D6415" s="48"/>
      <c r="E6415" s="48"/>
      <c r="F6415" s="48"/>
      <c r="G6415" s="49"/>
      <c r="H6415" s="48"/>
      <c r="I6415" s="52"/>
      <c r="J6415" s="52"/>
      <c r="K6415" s="48"/>
      <c r="L6415" s="48"/>
      <c r="M6415" s="48"/>
      <c r="N6415" s="48"/>
      <c r="O6415" s="49"/>
    </row>
    <row r="6416" spans="2:15" x14ac:dyDescent="0.25">
      <c r="B6416" s="93"/>
      <c r="C6416" s="48"/>
      <c r="D6416" s="48"/>
      <c r="E6416" s="48"/>
      <c r="F6416" s="48"/>
      <c r="G6416" s="49"/>
      <c r="H6416" s="48"/>
      <c r="I6416" s="52"/>
      <c r="J6416" s="52"/>
      <c r="K6416" s="48"/>
      <c r="L6416" s="48"/>
      <c r="M6416" s="48"/>
      <c r="N6416" s="48"/>
      <c r="O6416" s="49"/>
    </row>
    <row r="6417" spans="2:15" x14ac:dyDescent="0.25">
      <c r="B6417" s="93"/>
      <c r="C6417" s="48"/>
      <c r="D6417" s="48"/>
      <c r="E6417" s="48"/>
      <c r="F6417" s="48"/>
      <c r="G6417" s="49"/>
      <c r="H6417" s="48"/>
      <c r="I6417" s="52"/>
      <c r="J6417" s="52"/>
      <c r="K6417" s="48"/>
      <c r="L6417" s="48"/>
      <c r="M6417" s="48"/>
      <c r="N6417" s="48"/>
      <c r="O6417" s="49"/>
    </row>
    <row r="6418" spans="2:15" x14ac:dyDescent="0.25">
      <c r="B6418" s="93"/>
      <c r="C6418" s="48"/>
      <c r="D6418" s="48"/>
      <c r="E6418" s="48"/>
      <c r="F6418" s="48"/>
      <c r="G6418" s="49"/>
      <c r="H6418" s="48"/>
      <c r="I6418" s="52"/>
      <c r="J6418" s="52"/>
      <c r="K6418" s="48"/>
      <c r="L6418" s="48"/>
      <c r="M6418" s="48"/>
      <c r="N6418" s="48"/>
      <c r="O6418" s="49"/>
    </row>
    <row r="6419" spans="2:15" x14ac:dyDescent="0.25">
      <c r="B6419" s="93"/>
      <c r="C6419" s="48"/>
      <c r="D6419" s="48"/>
      <c r="E6419" s="48"/>
      <c r="F6419" s="48"/>
      <c r="G6419" s="49"/>
      <c r="H6419" s="48"/>
      <c r="I6419" s="52"/>
      <c r="J6419" s="52"/>
      <c r="K6419" s="48"/>
      <c r="L6419" s="48"/>
      <c r="M6419" s="48"/>
      <c r="N6419" s="48"/>
      <c r="O6419" s="49"/>
    </row>
    <row r="6420" spans="2:15" x14ac:dyDescent="0.25">
      <c r="B6420" s="93"/>
      <c r="C6420" s="48"/>
      <c r="D6420" s="48"/>
      <c r="E6420" s="48"/>
      <c r="F6420" s="48"/>
      <c r="G6420" s="49"/>
      <c r="H6420" s="48"/>
      <c r="I6420" s="52"/>
      <c r="J6420" s="52"/>
      <c r="K6420" s="48"/>
      <c r="L6420" s="48"/>
      <c r="M6420" s="48"/>
      <c r="N6420" s="48"/>
      <c r="O6420" s="49"/>
    </row>
    <row r="6421" spans="2:15" x14ac:dyDescent="0.25">
      <c r="B6421" s="93"/>
      <c r="C6421" s="48"/>
      <c r="D6421" s="48"/>
      <c r="E6421" s="48"/>
      <c r="F6421" s="48"/>
      <c r="G6421" s="49"/>
      <c r="H6421" s="48"/>
      <c r="I6421" s="52"/>
      <c r="J6421" s="52"/>
      <c r="K6421" s="48"/>
      <c r="L6421" s="48"/>
      <c r="M6421" s="48"/>
      <c r="N6421" s="48"/>
      <c r="O6421" s="49"/>
    </row>
    <row r="6422" spans="2:15" x14ac:dyDescent="0.25">
      <c r="B6422" s="93"/>
      <c r="C6422" s="48"/>
      <c r="D6422" s="48"/>
      <c r="E6422" s="48"/>
      <c r="F6422" s="48"/>
      <c r="G6422" s="49"/>
      <c r="H6422" s="48"/>
      <c r="I6422" s="52"/>
      <c r="J6422" s="52"/>
      <c r="K6422" s="48"/>
      <c r="L6422" s="48"/>
      <c r="M6422" s="48"/>
      <c r="N6422" s="48"/>
      <c r="O6422" s="49"/>
    </row>
    <row r="6423" spans="2:15" x14ac:dyDescent="0.25">
      <c r="B6423" s="93"/>
      <c r="C6423" s="48"/>
      <c r="D6423" s="48"/>
      <c r="E6423" s="48"/>
      <c r="F6423" s="48"/>
      <c r="G6423" s="49"/>
      <c r="H6423" s="48"/>
      <c r="I6423" s="52"/>
      <c r="J6423" s="52"/>
      <c r="K6423" s="48"/>
      <c r="L6423" s="48"/>
      <c r="M6423" s="48"/>
      <c r="N6423" s="48"/>
      <c r="O6423" s="49"/>
    </row>
    <row r="6424" spans="2:15" x14ac:dyDescent="0.25">
      <c r="B6424" s="93"/>
      <c r="C6424" s="48"/>
      <c r="D6424" s="48"/>
      <c r="E6424" s="48"/>
      <c r="F6424" s="48"/>
      <c r="G6424" s="49"/>
      <c r="H6424" s="48"/>
      <c r="I6424" s="52"/>
      <c r="J6424" s="52"/>
      <c r="K6424" s="48"/>
      <c r="L6424" s="48"/>
      <c r="M6424" s="48"/>
      <c r="N6424" s="48"/>
      <c r="O6424" s="49"/>
    </row>
    <row r="6425" spans="2:15" x14ac:dyDescent="0.25">
      <c r="B6425" s="93"/>
      <c r="C6425" s="48"/>
      <c r="D6425" s="48"/>
      <c r="E6425" s="48"/>
      <c r="F6425" s="48"/>
      <c r="G6425" s="49"/>
      <c r="H6425" s="48"/>
      <c r="I6425" s="52"/>
      <c r="J6425" s="52"/>
      <c r="K6425" s="48"/>
      <c r="L6425" s="48"/>
      <c r="M6425" s="48"/>
      <c r="N6425" s="48"/>
      <c r="O6425" s="49"/>
    </row>
    <row r="6426" spans="2:15" x14ac:dyDescent="0.25">
      <c r="B6426" s="93"/>
      <c r="C6426" s="48"/>
      <c r="D6426" s="48"/>
      <c r="E6426" s="48"/>
      <c r="F6426" s="48"/>
      <c r="G6426" s="49"/>
      <c r="H6426" s="48"/>
      <c r="I6426" s="52"/>
      <c r="J6426" s="52"/>
      <c r="K6426" s="48"/>
      <c r="L6426" s="48"/>
      <c r="M6426" s="48"/>
      <c r="N6426" s="48"/>
      <c r="O6426" s="49"/>
    </row>
    <row r="6427" spans="2:15" x14ac:dyDescent="0.25">
      <c r="B6427" s="93"/>
      <c r="C6427" s="48"/>
      <c r="D6427" s="48"/>
      <c r="E6427" s="48"/>
      <c r="F6427" s="48"/>
      <c r="G6427" s="49"/>
      <c r="H6427" s="48"/>
      <c r="I6427" s="52"/>
      <c r="J6427" s="52"/>
      <c r="K6427" s="48"/>
      <c r="L6427" s="48"/>
      <c r="M6427" s="48"/>
      <c r="N6427" s="48"/>
      <c r="O6427" s="49"/>
    </row>
    <row r="6428" spans="2:15" x14ac:dyDescent="0.25">
      <c r="B6428" s="93"/>
      <c r="C6428" s="48"/>
      <c r="D6428" s="48"/>
      <c r="E6428" s="48"/>
      <c r="F6428" s="48"/>
      <c r="G6428" s="49"/>
      <c r="H6428" s="48"/>
      <c r="I6428" s="52"/>
      <c r="J6428" s="52"/>
      <c r="K6428" s="48"/>
      <c r="L6428" s="48"/>
      <c r="M6428" s="48"/>
      <c r="N6428" s="48"/>
      <c r="O6428" s="49"/>
    </row>
    <row r="6429" spans="2:15" x14ac:dyDescent="0.25">
      <c r="B6429" s="93"/>
      <c r="C6429" s="48"/>
      <c r="D6429" s="48"/>
      <c r="E6429" s="48"/>
      <c r="F6429" s="48"/>
      <c r="G6429" s="49"/>
      <c r="H6429" s="48"/>
      <c r="I6429" s="52"/>
      <c r="J6429" s="52"/>
      <c r="K6429" s="48"/>
      <c r="L6429" s="48"/>
      <c r="M6429" s="48"/>
      <c r="N6429" s="48"/>
      <c r="O6429" s="49"/>
    </row>
    <row r="6430" spans="2:15" x14ac:dyDescent="0.25">
      <c r="B6430" s="93"/>
      <c r="C6430" s="48"/>
      <c r="D6430" s="48"/>
      <c r="E6430" s="48"/>
      <c r="F6430" s="48"/>
      <c r="G6430" s="49"/>
      <c r="H6430" s="48"/>
      <c r="I6430" s="52"/>
      <c r="J6430" s="52"/>
      <c r="K6430" s="48"/>
      <c r="L6430" s="48"/>
      <c r="M6430" s="48"/>
      <c r="N6430" s="48"/>
      <c r="O6430" s="49"/>
    </row>
    <row r="6431" spans="2:15" x14ac:dyDescent="0.25">
      <c r="B6431" s="93"/>
      <c r="C6431" s="48"/>
      <c r="D6431" s="48"/>
      <c r="E6431" s="48"/>
      <c r="F6431" s="48"/>
      <c r="G6431" s="49"/>
      <c r="H6431" s="48"/>
      <c r="I6431" s="52"/>
      <c r="J6431" s="52"/>
      <c r="K6431" s="48"/>
      <c r="L6431" s="48"/>
      <c r="M6431" s="48"/>
      <c r="N6431" s="48"/>
      <c r="O6431" s="49"/>
    </row>
    <row r="6432" spans="2:15" x14ac:dyDescent="0.25">
      <c r="B6432" s="93"/>
      <c r="C6432" s="48"/>
      <c r="D6432" s="48"/>
      <c r="E6432" s="48"/>
      <c r="F6432" s="48"/>
      <c r="G6432" s="49"/>
      <c r="H6432" s="48"/>
      <c r="I6432" s="52"/>
      <c r="J6432" s="52"/>
      <c r="K6432" s="48"/>
      <c r="L6432" s="48"/>
      <c r="M6432" s="48"/>
      <c r="N6432" s="48"/>
      <c r="O6432" s="49"/>
    </row>
    <row r="6433" spans="2:15" x14ac:dyDescent="0.25">
      <c r="B6433" s="93"/>
      <c r="C6433" s="48"/>
      <c r="D6433" s="48"/>
      <c r="E6433" s="48"/>
      <c r="F6433" s="48"/>
      <c r="G6433" s="49"/>
      <c r="H6433" s="48"/>
      <c r="I6433" s="52"/>
      <c r="J6433" s="52"/>
      <c r="K6433" s="48"/>
      <c r="L6433" s="48"/>
      <c r="M6433" s="48"/>
      <c r="N6433" s="48"/>
      <c r="O6433" s="49"/>
    </row>
    <row r="6434" spans="2:15" x14ac:dyDescent="0.25">
      <c r="B6434" s="93"/>
      <c r="C6434" s="48"/>
      <c r="D6434" s="48"/>
      <c r="E6434" s="48"/>
      <c r="F6434" s="48"/>
      <c r="G6434" s="49"/>
      <c r="H6434" s="48"/>
      <c r="I6434" s="52"/>
      <c r="J6434" s="52"/>
      <c r="K6434" s="48"/>
      <c r="L6434" s="48"/>
      <c r="M6434" s="48"/>
      <c r="N6434" s="48"/>
      <c r="O6434" s="49"/>
    </row>
    <row r="6435" spans="2:15" x14ac:dyDescent="0.25">
      <c r="B6435" s="93"/>
      <c r="C6435" s="48"/>
      <c r="D6435" s="48"/>
      <c r="E6435" s="48"/>
      <c r="F6435" s="48"/>
      <c r="G6435" s="49"/>
      <c r="H6435" s="48"/>
      <c r="I6435" s="52"/>
      <c r="J6435" s="52"/>
      <c r="K6435" s="48"/>
      <c r="L6435" s="48"/>
      <c r="M6435" s="48"/>
      <c r="N6435" s="48"/>
      <c r="O6435" s="49"/>
    </row>
    <row r="6436" spans="2:15" x14ac:dyDescent="0.25">
      <c r="B6436" s="93"/>
      <c r="C6436" s="48"/>
      <c r="D6436" s="48"/>
      <c r="E6436" s="48"/>
      <c r="F6436" s="48"/>
      <c r="G6436" s="49"/>
      <c r="H6436" s="48"/>
      <c r="I6436" s="52"/>
      <c r="J6436" s="52"/>
      <c r="K6436" s="48"/>
      <c r="L6436" s="48"/>
      <c r="M6436" s="48"/>
      <c r="N6436" s="48"/>
      <c r="O6436" s="49"/>
    </row>
    <row r="6437" spans="2:15" x14ac:dyDescent="0.25">
      <c r="B6437" s="93"/>
      <c r="C6437" s="48"/>
      <c r="D6437" s="48"/>
      <c r="E6437" s="48"/>
      <c r="F6437" s="48"/>
      <c r="G6437" s="49"/>
      <c r="H6437" s="48"/>
      <c r="I6437" s="52"/>
      <c r="J6437" s="52"/>
      <c r="K6437" s="48"/>
      <c r="L6437" s="48"/>
      <c r="M6437" s="48"/>
      <c r="N6437" s="48"/>
      <c r="O6437" s="49"/>
    </row>
    <row r="6438" spans="2:15" x14ac:dyDescent="0.25">
      <c r="B6438" s="93"/>
      <c r="C6438" s="48"/>
      <c r="D6438" s="48"/>
      <c r="E6438" s="48"/>
      <c r="F6438" s="48"/>
      <c r="G6438" s="49"/>
      <c r="H6438" s="48"/>
      <c r="I6438" s="52"/>
      <c r="J6438" s="52"/>
      <c r="K6438" s="48"/>
      <c r="L6438" s="48"/>
      <c r="M6438" s="48"/>
      <c r="N6438" s="48"/>
      <c r="O6438" s="49"/>
    </row>
    <row r="6439" spans="2:15" x14ac:dyDescent="0.25">
      <c r="B6439" s="93"/>
      <c r="C6439" s="48"/>
      <c r="D6439" s="48"/>
      <c r="E6439" s="48"/>
      <c r="F6439" s="48"/>
      <c r="G6439" s="49"/>
      <c r="H6439" s="48"/>
      <c r="I6439" s="52"/>
      <c r="J6439" s="52"/>
      <c r="K6439" s="48"/>
      <c r="L6439" s="48"/>
      <c r="M6439" s="48"/>
      <c r="N6439" s="48"/>
      <c r="O6439" s="49"/>
    </row>
    <row r="6440" spans="2:15" x14ac:dyDescent="0.25">
      <c r="B6440" s="93"/>
      <c r="C6440" s="48"/>
      <c r="D6440" s="48"/>
      <c r="E6440" s="48"/>
      <c r="F6440" s="48"/>
      <c r="G6440" s="49"/>
      <c r="H6440" s="48"/>
      <c r="I6440" s="52"/>
      <c r="J6440" s="52"/>
      <c r="K6440" s="48"/>
      <c r="L6440" s="48"/>
      <c r="M6440" s="48"/>
      <c r="N6440" s="48"/>
      <c r="O6440" s="49"/>
    </row>
    <row r="6441" spans="2:15" x14ac:dyDescent="0.25">
      <c r="B6441" s="93"/>
      <c r="C6441" s="48"/>
      <c r="D6441" s="48"/>
      <c r="E6441" s="48"/>
      <c r="F6441" s="48"/>
      <c r="G6441" s="49"/>
      <c r="H6441" s="48"/>
      <c r="I6441" s="52"/>
      <c r="J6441" s="52"/>
      <c r="K6441" s="48"/>
      <c r="L6441" s="48"/>
      <c r="M6441" s="48"/>
      <c r="N6441" s="48"/>
      <c r="O6441" s="49"/>
    </row>
    <row r="6442" spans="2:15" x14ac:dyDescent="0.25">
      <c r="B6442" s="93"/>
      <c r="C6442" s="48"/>
      <c r="D6442" s="48"/>
      <c r="E6442" s="48"/>
      <c r="F6442" s="48"/>
      <c r="G6442" s="49"/>
      <c r="H6442" s="48"/>
      <c r="I6442" s="52"/>
      <c r="J6442" s="52"/>
      <c r="K6442" s="48"/>
      <c r="L6442" s="48"/>
      <c r="M6442" s="48"/>
      <c r="N6442" s="48"/>
      <c r="O6442" s="49"/>
    </row>
    <row r="6443" spans="2:15" x14ac:dyDescent="0.25">
      <c r="B6443" s="93"/>
      <c r="C6443" s="48"/>
      <c r="D6443" s="48"/>
      <c r="E6443" s="48"/>
      <c r="F6443" s="48"/>
      <c r="G6443" s="49"/>
      <c r="H6443" s="48"/>
      <c r="I6443" s="52"/>
      <c r="J6443" s="52"/>
      <c r="K6443" s="48"/>
      <c r="L6443" s="48"/>
      <c r="M6443" s="48"/>
      <c r="N6443" s="48"/>
      <c r="O6443" s="49"/>
    </row>
    <row r="6444" spans="2:15" x14ac:dyDescent="0.25">
      <c r="B6444" s="93"/>
      <c r="C6444" s="48"/>
      <c r="D6444" s="48"/>
      <c r="E6444" s="48"/>
      <c r="F6444" s="48"/>
      <c r="G6444" s="49"/>
      <c r="H6444" s="48"/>
      <c r="I6444" s="52"/>
      <c r="J6444" s="52"/>
      <c r="K6444" s="48"/>
      <c r="L6444" s="48"/>
      <c r="M6444" s="48"/>
      <c r="N6444" s="48"/>
      <c r="O6444" s="49"/>
    </row>
    <row r="6445" spans="2:15" x14ac:dyDescent="0.25">
      <c r="B6445" s="93"/>
      <c r="C6445" s="48"/>
      <c r="D6445" s="48"/>
      <c r="E6445" s="48"/>
      <c r="F6445" s="48"/>
      <c r="G6445" s="49"/>
      <c r="H6445" s="48"/>
      <c r="I6445" s="52"/>
      <c r="J6445" s="52"/>
      <c r="K6445" s="48"/>
      <c r="L6445" s="48"/>
      <c r="M6445" s="48"/>
      <c r="N6445" s="48"/>
      <c r="O6445" s="49"/>
    </row>
    <row r="6446" spans="2:15" x14ac:dyDescent="0.25">
      <c r="B6446" s="93"/>
      <c r="C6446" s="48"/>
      <c r="D6446" s="48"/>
      <c r="E6446" s="48"/>
      <c r="F6446" s="48"/>
      <c r="G6446" s="49"/>
      <c r="H6446" s="48"/>
      <c r="I6446" s="52"/>
      <c r="J6446" s="52"/>
      <c r="K6446" s="48"/>
      <c r="L6446" s="48"/>
      <c r="M6446" s="48"/>
      <c r="N6446" s="48"/>
      <c r="O6446" s="49"/>
    </row>
    <row r="6447" spans="2:15" x14ac:dyDescent="0.25">
      <c r="B6447" s="93"/>
      <c r="C6447" s="48"/>
      <c r="D6447" s="48"/>
      <c r="E6447" s="48"/>
      <c r="F6447" s="48"/>
      <c r="G6447" s="49"/>
      <c r="H6447" s="48"/>
      <c r="I6447" s="52"/>
      <c r="J6447" s="52"/>
      <c r="K6447" s="48"/>
      <c r="L6447" s="48"/>
      <c r="M6447" s="48"/>
      <c r="N6447" s="48"/>
      <c r="O6447" s="49"/>
    </row>
    <row r="6448" spans="2:15" x14ac:dyDescent="0.25">
      <c r="B6448" s="93"/>
      <c r="C6448" s="48"/>
      <c r="D6448" s="48"/>
      <c r="E6448" s="48"/>
      <c r="F6448" s="48"/>
      <c r="G6448" s="49"/>
      <c r="H6448" s="48"/>
      <c r="I6448" s="52"/>
      <c r="J6448" s="52"/>
      <c r="K6448" s="48"/>
      <c r="L6448" s="48"/>
      <c r="M6448" s="48"/>
      <c r="N6448" s="48"/>
      <c r="O6448" s="49"/>
    </row>
    <row r="6449" spans="2:15" x14ac:dyDescent="0.25">
      <c r="B6449" s="93"/>
      <c r="C6449" s="48"/>
      <c r="D6449" s="48"/>
      <c r="E6449" s="48"/>
      <c r="F6449" s="48"/>
      <c r="G6449" s="49"/>
      <c r="H6449" s="48"/>
      <c r="I6449" s="52"/>
      <c r="J6449" s="52"/>
      <c r="K6449" s="48"/>
      <c r="L6449" s="48"/>
      <c r="M6449" s="48"/>
      <c r="N6449" s="48"/>
      <c r="O6449" s="49"/>
    </row>
    <row r="6450" spans="2:15" x14ac:dyDescent="0.25">
      <c r="B6450" s="93"/>
      <c r="C6450" s="48"/>
      <c r="D6450" s="48"/>
      <c r="E6450" s="48"/>
      <c r="F6450" s="48"/>
      <c r="G6450" s="49"/>
      <c r="H6450" s="48"/>
      <c r="I6450" s="52"/>
      <c r="J6450" s="52"/>
      <c r="K6450" s="48"/>
      <c r="L6450" s="48"/>
      <c r="M6450" s="48"/>
      <c r="N6450" s="48"/>
      <c r="O6450" s="49"/>
    </row>
    <row r="6451" spans="2:15" x14ac:dyDescent="0.25">
      <c r="B6451" s="93"/>
      <c r="C6451" s="48"/>
      <c r="D6451" s="48"/>
      <c r="E6451" s="48"/>
      <c r="F6451" s="48"/>
      <c r="G6451" s="49"/>
      <c r="H6451" s="48"/>
      <c r="I6451" s="52"/>
      <c r="J6451" s="52"/>
      <c r="K6451" s="48"/>
      <c r="L6451" s="48"/>
      <c r="M6451" s="48"/>
      <c r="N6451" s="48"/>
      <c r="O6451" s="49"/>
    </row>
    <row r="6452" spans="2:15" x14ac:dyDescent="0.25">
      <c r="B6452" s="93"/>
      <c r="C6452" s="48"/>
      <c r="D6452" s="48"/>
      <c r="E6452" s="48"/>
      <c r="F6452" s="48"/>
      <c r="G6452" s="49"/>
      <c r="H6452" s="48"/>
      <c r="I6452" s="52"/>
      <c r="J6452" s="52"/>
      <c r="K6452" s="48"/>
      <c r="L6452" s="48"/>
      <c r="M6452" s="48"/>
      <c r="N6452" s="48"/>
      <c r="O6452" s="49"/>
    </row>
    <row r="6453" spans="2:15" x14ac:dyDescent="0.25">
      <c r="B6453" s="93"/>
      <c r="C6453" s="48"/>
      <c r="D6453" s="48"/>
      <c r="E6453" s="48"/>
      <c r="F6453" s="48"/>
      <c r="G6453" s="49"/>
      <c r="H6453" s="48"/>
      <c r="I6453" s="52"/>
      <c r="J6453" s="52"/>
      <c r="K6453" s="48"/>
      <c r="L6453" s="48"/>
      <c r="M6453" s="48"/>
      <c r="N6453" s="48"/>
      <c r="O6453" s="49"/>
    </row>
    <row r="6454" spans="2:15" x14ac:dyDescent="0.25">
      <c r="B6454" s="93"/>
      <c r="C6454" s="48"/>
      <c r="D6454" s="48"/>
      <c r="E6454" s="48"/>
      <c r="F6454" s="48"/>
      <c r="G6454" s="49"/>
      <c r="H6454" s="48"/>
      <c r="I6454" s="52"/>
      <c r="J6454" s="52"/>
      <c r="K6454" s="48"/>
      <c r="L6454" s="48"/>
      <c r="M6454" s="48"/>
      <c r="N6454" s="48"/>
      <c r="O6454" s="49"/>
    </row>
    <row r="6455" spans="2:15" x14ac:dyDescent="0.25">
      <c r="B6455" s="93"/>
      <c r="C6455" s="48"/>
      <c r="D6455" s="48"/>
      <c r="E6455" s="48"/>
      <c r="F6455" s="48"/>
      <c r="G6455" s="49"/>
      <c r="H6455" s="48"/>
      <c r="I6455" s="52"/>
      <c r="J6455" s="52"/>
      <c r="K6455" s="48"/>
      <c r="L6455" s="48"/>
      <c r="M6455" s="48"/>
      <c r="N6455" s="48"/>
      <c r="O6455" s="49"/>
    </row>
    <row r="6456" spans="2:15" x14ac:dyDescent="0.25">
      <c r="B6456" s="93"/>
      <c r="C6456" s="48"/>
      <c r="D6456" s="48"/>
      <c r="E6456" s="48"/>
      <c r="F6456" s="48"/>
      <c r="G6456" s="49"/>
      <c r="H6456" s="48"/>
      <c r="I6456" s="52"/>
      <c r="J6456" s="52"/>
      <c r="K6456" s="48"/>
      <c r="L6456" s="48"/>
      <c r="M6456" s="48"/>
      <c r="N6456" s="48"/>
      <c r="O6456" s="49"/>
    </row>
    <row r="6457" spans="2:15" x14ac:dyDescent="0.25">
      <c r="B6457" s="93"/>
      <c r="C6457" s="48"/>
      <c r="D6457" s="48"/>
      <c r="E6457" s="48"/>
      <c r="F6457" s="48"/>
      <c r="G6457" s="49"/>
      <c r="H6457" s="48"/>
      <c r="I6457" s="52"/>
      <c r="J6457" s="52"/>
      <c r="K6457" s="48"/>
      <c r="L6457" s="48"/>
      <c r="M6457" s="48"/>
      <c r="N6457" s="48"/>
      <c r="O6457" s="49"/>
    </row>
    <row r="6458" spans="2:15" x14ac:dyDescent="0.25">
      <c r="B6458" s="93"/>
      <c r="C6458" s="48"/>
      <c r="D6458" s="48"/>
      <c r="E6458" s="48"/>
      <c r="F6458" s="48"/>
      <c r="G6458" s="49"/>
      <c r="H6458" s="48"/>
      <c r="I6458" s="52"/>
      <c r="J6458" s="52"/>
      <c r="K6458" s="48"/>
      <c r="L6458" s="48"/>
      <c r="M6458" s="48"/>
      <c r="N6458" s="48"/>
      <c r="O6458" s="49"/>
    </row>
    <row r="6459" spans="2:15" x14ac:dyDescent="0.25">
      <c r="B6459" s="93"/>
      <c r="C6459" s="48"/>
      <c r="D6459" s="48"/>
      <c r="E6459" s="48"/>
      <c r="F6459" s="48"/>
      <c r="G6459" s="49"/>
      <c r="H6459" s="48"/>
      <c r="I6459" s="52"/>
      <c r="J6459" s="52"/>
      <c r="K6459" s="48"/>
      <c r="L6459" s="48"/>
      <c r="M6459" s="48"/>
      <c r="N6459" s="48"/>
      <c r="O6459" s="49"/>
    </row>
    <row r="6460" spans="2:15" x14ac:dyDescent="0.25">
      <c r="B6460" s="93"/>
      <c r="C6460" s="48"/>
      <c r="D6460" s="48"/>
      <c r="E6460" s="48"/>
      <c r="F6460" s="48"/>
      <c r="G6460" s="49"/>
      <c r="H6460" s="48"/>
      <c r="I6460" s="52"/>
      <c r="J6460" s="52"/>
      <c r="K6460" s="48"/>
      <c r="L6460" s="48"/>
      <c r="M6460" s="48"/>
      <c r="N6460" s="48"/>
      <c r="O6460" s="49"/>
    </row>
    <row r="6461" spans="2:15" x14ac:dyDescent="0.25">
      <c r="B6461" s="93"/>
      <c r="C6461" s="48"/>
      <c r="D6461" s="48"/>
      <c r="E6461" s="48"/>
      <c r="F6461" s="48"/>
      <c r="G6461" s="49"/>
      <c r="H6461" s="48"/>
      <c r="I6461" s="52"/>
      <c r="J6461" s="52"/>
      <c r="K6461" s="48"/>
      <c r="L6461" s="48"/>
      <c r="M6461" s="48"/>
      <c r="N6461" s="48"/>
      <c r="O6461" s="49"/>
    </row>
    <row r="6462" spans="2:15" x14ac:dyDescent="0.25">
      <c r="B6462" s="93"/>
      <c r="C6462" s="48"/>
      <c r="D6462" s="48"/>
      <c r="E6462" s="48"/>
      <c r="F6462" s="48"/>
      <c r="G6462" s="49"/>
      <c r="H6462" s="48"/>
      <c r="I6462" s="52"/>
      <c r="J6462" s="52"/>
      <c r="K6462" s="48"/>
      <c r="L6462" s="48"/>
      <c r="M6462" s="48"/>
      <c r="N6462" s="48"/>
      <c r="O6462" s="49"/>
    </row>
    <row r="6463" spans="2:15" x14ac:dyDescent="0.25">
      <c r="B6463" s="93"/>
      <c r="C6463" s="48"/>
      <c r="D6463" s="48"/>
      <c r="E6463" s="48"/>
      <c r="F6463" s="48"/>
      <c r="G6463" s="49"/>
      <c r="H6463" s="48"/>
      <c r="I6463" s="52"/>
      <c r="J6463" s="52"/>
      <c r="K6463" s="48"/>
      <c r="L6463" s="48"/>
      <c r="M6463" s="48"/>
      <c r="N6463" s="48"/>
      <c r="O6463" s="49"/>
    </row>
    <row r="6464" spans="2:15" x14ac:dyDescent="0.25">
      <c r="B6464" s="93"/>
      <c r="C6464" s="48"/>
      <c r="D6464" s="48"/>
      <c r="E6464" s="48"/>
      <c r="F6464" s="48"/>
      <c r="G6464" s="49"/>
      <c r="H6464" s="48"/>
      <c r="I6464" s="52"/>
      <c r="J6464" s="52"/>
      <c r="K6464" s="48"/>
      <c r="L6464" s="48"/>
      <c r="M6464" s="48"/>
      <c r="N6464" s="48"/>
      <c r="O6464" s="49"/>
    </row>
    <row r="6465" spans="2:15" x14ac:dyDescent="0.25">
      <c r="B6465" s="93"/>
      <c r="C6465" s="48"/>
      <c r="D6465" s="48"/>
      <c r="E6465" s="48"/>
      <c r="F6465" s="48"/>
      <c r="G6465" s="49"/>
      <c r="H6465" s="48"/>
      <c r="I6465" s="52"/>
      <c r="J6465" s="52"/>
      <c r="K6465" s="48"/>
      <c r="L6465" s="48"/>
      <c r="M6465" s="48"/>
      <c r="N6465" s="48"/>
      <c r="O6465" s="49"/>
    </row>
    <row r="6466" spans="2:15" x14ac:dyDescent="0.25">
      <c r="B6466" s="93"/>
      <c r="C6466" s="48"/>
      <c r="D6466" s="48"/>
      <c r="E6466" s="48"/>
      <c r="F6466" s="48"/>
      <c r="G6466" s="49"/>
      <c r="H6466" s="48"/>
      <c r="I6466" s="52"/>
      <c r="J6466" s="52"/>
      <c r="K6466" s="48"/>
      <c r="L6466" s="48"/>
      <c r="M6466" s="48"/>
      <c r="N6466" s="48"/>
      <c r="O6466" s="49"/>
    </row>
    <row r="6467" spans="2:15" x14ac:dyDescent="0.25">
      <c r="B6467" s="93"/>
      <c r="C6467" s="48"/>
      <c r="D6467" s="48"/>
      <c r="E6467" s="48"/>
      <c r="F6467" s="48"/>
      <c r="G6467" s="49"/>
      <c r="H6467" s="48"/>
      <c r="I6467" s="52"/>
      <c r="J6467" s="52"/>
      <c r="K6467" s="48"/>
      <c r="L6467" s="48"/>
      <c r="M6467" s="48"/>
      <c r="N6467" s="48"/>
      <c r="O6467" s="49"/>
    </row>
    <row r="6468" spans="2:15" x14ac:dyDescent="0.25">
      <c r="B6468" s="93"/>
      <c r="C6468" s="48"/>
      <c r="D6468" s="48"/>
      <c r="E6468" s="48"/>
      <c r="F6468" s="48"/>
      <c r="G6468" s="49"/>
      <c r="H6468" s="48"/>
      <c r="I6468" s="52"/>
      <c r="J6468" s="52"/>
      <c r="K6468" s="48"/>
      <c r="L6468" s="48"/>
      <c r="M6468" s="48"/>
      <c r="N6468" s="48"/>
      <c r="O6468" s="49"/>
    </row>
    <row r="6469" spans="2:15" x14ac:dyDescent="0.25">
      <c r="B6469" s="93"/>
      <c r="C6469" s="48"/>
      <c r="D6469" s="48"/>
      <c r="E6469" s="48"/>
      <c r="F6469" s="48"/>
      <c r="G6469" s="49"/>
      <c r="H6469" s="48"/>
      <c r="I6469" s="52"/>
      <c r="J6469" s="52"/>
      <c r="K6469" s="48"/>
      <c r="L6469" s="48"/>
      <c r="M6469" s="48"/>
      <c r="N6469" s="48"/>
      <c r="O6469" s="49"/>
    </row>
    <row r="6470" spans="2:15" x14ac:dyDescent="0.25">
      <c r="B6470" s="93"/>
      <c r="C6470" s="48"/>
      <c r="D6470" s="48"/>
      <c r="E6470" s="48"/>
      <c r="F6470" s="48"/>
      <c r="G6470" s="49"/>
      <c r="H6470" s="48"/>
      <c r="I6470" s="52"/>
      <c r="J6470" s="52"/>
      <c r="K6470" s="48"/>
      <c r="L6470" s="48"/>
      <c r="M6470" s="48"/>
      <c r="N6470" s="48"/>
      <c r="O6470" s="49"/>
    </row>
    <row r="6471" spans="2:15" x14ac:dyDescent="0.25">
      <c r="B6471" s="93"/>
      <c r="C6471" s="48"/>
      <c r="D6471" s="48"/>
      <c r="E6471" s="48"/>
      <c r="F6471" s="48"/>
      <c r="G6471" s="49"/>
      <c r="H6471" s="48"/>
      <c r="I6471" s="52"/>
      <c r="J6471" s="52"/>
      <c r="K6471" s="48"/>
      <c r="L6471" s="48"/>
      <c r="M6471" s="48"/>
      <c r="N6471" s="48"/>
      <c r="O6471" s="49"/>
    </row>
    <row r="6472" spans="2:15" x14ac:dyDescent="0.25">
      <c r="B6472" s="93"/>
      <c r="C6472" s="48"/>
      <c r="D6472" s="48"/>
      <c r="E6472" s="48"/>
      <c r="F6472" s="48"/>
      <c r="G6472" s="49"/>
      <c r="H6472" s="48"/>
      <c r="I6472" s="52"/>
      <c r="J6472" s="52"/>
      <c r="K6472" s="48"/>
      <c r="L6472" s="48"/>
      <c r="M6472" s="48"/>
      <c r="N6472" s="48"/>
      <c r="O6472" s="49"/>
    </row>
    <row r="6473" spans="2:15" x14ac:dyDescent="0.25">
      <c r="B6473" s="93"/>
      <c r="C6473" s="48"/>
      <c r="D6473" s="48"/>
      <c r="E6473" s="48"/>
      <c r="F6473" s="48"/>
      <c r="G6473" s="49"/>
      <c r="H6473" s="48"/>
      <c r="I6473" s="52"/>
      <c r="J6473" s="52"/>
      <c r="K6473" s="48"/>
      <c r="L6473" s="48"/>
      <c r="M6473" s="48"/>
      <c r="N6473" s="48"/>
      <c r="O6473" s="49"/>
    </row>
    <row r="6474" spans="2:15" x14ac:dyDescent="0.25">
      <c r="B6474" s="93"/>
      <c r="C6474" s="48"/>
      <c r="D6474" s="48"/>
      <c r="E6474" s="48"/>
      <c r="F6474" s="48"/>
      <c r="G6474" s="49"/>
      <c r="H6474" s="48"/>
      <c r="I6474" s="52"/>
      <c r="J6474" s="52"/>
      <c r="K6474" s="48"/>
      <c r="L6474" s="48"/>
      <c r="M6474" s="48"/>
      <c r="N6474" s="48"/>
      <c r="O6474" s="49"/>
    </row>
    <row r="6475" spans="2:15" x14ac:dyDescent="0.25">
      <c r="B6475" s="93"/>
      <c r="C6475" s="48"/>
      <c r="D6475" s="48"/>
      <c r="E6475" s="48"/>
      <c r="F6475" s="48"/>
      <c r="G6475" s="49"/>
      <c r="H6475" s="48"/>
      <c r="I6475" s="52"/>
      <c r="J6475" s="52"/>
      <c r="K6475" s="48"/>
      <c r="L6475" s="48"/>
      <c r="M6475" s="48"/>
      <c r="N6475" s="48"/>
      <c r="O6475" s="49"/>
    </row>
    <row r="6476" spans="2:15" x14ac:dyDescent="0.25">
      <c r="B6476" s="93"/>
      <c r="C6476" s="48"/>
      <c r="D6476" s="48"/>
      <c r="E6476" s="48"/>
      <c r="F6476" s="48"/>
      <c r="G6476" s="49"/>
      <c r="H6476" s="48"/>
      <c r="I6476" s="52"/>
      <c r="J6476" s="52"/>
      <c r="K6476" s="48"/>
      <c r="L6476" s="48"/>
      <c r="M6476" s="48"/>
      <c r="N6476" s="48"/>
      <c r="O6476" s="49"/>
    </row>
    <row r="6477" spans="2:15" x14ac:dyDescent="0.25">
      <c r="B6477" s="93"/>
      <c r="C6477" s="48"/>
      <c r="D6477" s="48"/>
      <c r="E6477" s="48"/>
      <c r="F6477" s="48"/>
      <c r="G6477" s="49"/>
      <c r="H6477" s="48"/>
      <c r="I6477" s="52"/>
      <c r="J6477" s="52"/>
      <c r="K6477" s="48"/>
      <c r="L6477" s="48"/>
      <c r="M6477" s="48"/>
      <c r="N6477" s="48"/>
      <c r="O6477" s="49"/>
    </row>
    <row r="6478" spans="2:15" x14ac:dyDescent="0.25">
      <c r="B6478" s="93"/>
      <c r="C6478" s="48"/>
      <c r="D6478" s="48"/>
      <c r="E6478" s="48"/>
      <c r="F6478" s="48"/>
      <c r="G6478" s="49"/>
      <c r="H6478" s="48"/>
      <c r="I6478" s="52"/>
      <c r="J6478" s="52"/>
      <c r="K6478" s="48"/>
      <c r="L6478" s="48"/>
      <c r="M6478" s="48"/>
      <c r="N6478" s="48"/>
      <c r="O6478" s="49"/>
    </row>
    <row r="6479" spans="2:15" x14ac:dyDescent="0.25">
      <c r="B6479" s="93"/>
      <c r="C6479" s="48"/>
      <c r="D6479" s="48"/>
      <c r="E6479" s="48"/>
      <c r="F6479" s="48"/>
      <c r="G6479" s="49"/>
      <c r="H6479" s="48"/>
      <c r="I6479" s="52"/>
      <c r="J6479" s="52"/>
      <c r="K6479" s="48"/>
      <c r="L6479" s="48"/>
      <c r="M6479" s="48"/>
      <c r="N6479" s="48"/>
      <c r="O6479" s="49"/>
    </row>
    <row r="6480" spans="2:15" x14ac:dyDescent="0.25">
      <c r="B6480" s="93"/>
      <c r="C6480" s="48"/>
      <c r="D6480" s="48"/>
      <c r="E6480" s="48"/>
      <c r="F6480" s="48"/>
      <c r="G6480" s="49"/>
      <c r="H6480" s="48"/>
      <c r="I6480" s="52"/>
      <c r="J6480" s="52"/>
      <c r="K6480" s="48"/>
      <c r="L6480" s="48"/>
      <c r="M6480" s="48"/>
      <c r="N6480" s="48"/>
      <c r="O6480" s="49"/>
    </row>
    <row r="6481" spans="2:15" x14ac:dyDescent="0.25">
      <c r="B6481" s="93"/>
      <c r="C6481" s="48"/>
      <c r="D6481" s="48"/>
      <c r="E6481" s="48"/>
      <c r="F6481" s="48"/>
      <c r="G6481" s="49"/>
      <c r="H6481" s="48"/>
      <c r="I6481" s="52"/>
      <c r="J6481" s="52"/>
      <c r="K6481" s="48"/>
      <c r="L6481" s="48"/>
      <c r="M6481" s="48"/>
      <c r="N6481" s="48"/>
      <c r="O6481" s="49"/>
    </row>
    <row r="6482" spans="2:15" x14ac:dyDescent="0.25">
      <c r="B6482" s="93"/>
      <c r="C6482" s="48"/>
      <c r="D6482" s="48"/>
      <c r="E6482" s="48"/>
      <c r="F6482" s="48"/>
      <c r="G6482" s="49"/>
      <c r="H6482" s="48"/>
      <c r="I6482" s="52"/>
      <c r="J6482" s="52"/>
      <c r="K6482" s="48"/>
      <c r="L6482" s="48"/>
      <c r="M6482" s="48"/>
      <c r="N6482" s="48"/>
      <c r="O6482" s="49"/>
    </row>
    <row r="6483" spans="2:15" x14ac:dyDescent="0.25">
      <c r="B6483" s="93"/>
      <c r="C6483" s="48"/>
      <c r="D6483" s="48"/>
      <c r="E6483" s="48"/>
      <c r="F6483" s="48"/>
      <c r="G6483" s="49"/>
      <c r="H6483" s="48"/>
      <c r="I6483" s="52"/>
      <c r="J6483" s="52"/>
      <c r="K6483" s="48"/>
      <c r="L6483" s="48"/>
      <c r="M6483" s="48"/>
      <c r="N6483" s="48"/>
      <c r="O6483" s="49"/>
    </row>
    <row r="6484" spans="2:15" x14ac:dyDescent="0.25">
      <c r="B6484" s="93"/>
      <c r="C6484" s="48"/>
      <c r="D6484" s="48"/>
      <c r="E6484" s="48"/>
      <c r="F6484" s="48"/>
      <c r="G6484" s="49"/>
      <c r="H6484" s="48"/>
      <c r="I6484" s="52"/>
      <c r="J6484" s="52"/>
      <c r="K6484" s="48"/>
      <c r="L6484" s="48"/>
      <c r="M6484" s="48"/>
      <c r="N6484" s="48"/>
      <c r="O6484" s="49"/>
    </row>
    <row r="6485" spans="2:15" x14ac:dyDescent="0.25">
      <c r="B6485" s="93"/>
      <c r="C6485" s="48"/>
      <c r="D6485" s="48"/>
      <c r="E6485" s="48"/>
      <c r="F6485" s="48"/>
      <c r="G6485" s="49"/>
      <c r="H6485" s="48"/>
      <c r="I6485" s="52"/>
      <c r="J6485" s="52"/>
      <c r="K6485" s="48"/>
      <c r="L6485" s="48"/>
      <c r="M6485" s="48"/>
      <c r="N6485" s="48"/>
      <c r="O6485" s="49"/>
    </row>
    <row r="6486" spans="2:15" x14ac:dyDescent="0.25">
      <c r="B6486" s="93"/>
      <c r="C6486" s="48"/>
      <c r="D6486" s="48"/>
      <c r="E6486" s="48"/>
      <c r="F6486" s="48"/>
      <c r="G6486" s="49"/>
      <c r="H6486" s="48"/>
      <c r="I6486" s="52"/>
      <c r="J6486" s="52"/>
      <c r="K6486" s="48"/>
      <c r="L6486" s="48"/>
      <c r="M6486" s="48"/>
      <c r="N6486" s="48"/>
      <c r="O6486" s="49"/>
    </row>
    <row r="6487" spans="2:15" x14ac:dyDescent="0.25">
      <c r="B6487" s="93"/>
      <c r="C6487" s="48"/>
      <c r="D6487" s="48"/>
      <c r="E6487" s="48"/>
      <c r="F6487" s="48"/>
      <c r="G6487" s="49"/>
      <c r="H6487" s="48"/>
      <c r="I6487" s="52"/>
      <c r="J6487" s="52"/>
      <c r="K6487" s="48"/>
      <c r="L6487" s="48"/>
      <c r="M6487" s="48"/>
      <c r="N6487" s="48"/>
      <c r="O6487" s="49"/>
    </row>
    <row r="6488" spans="2:15" x14ac:dyDescent="0.25">
      <c r="B6488" s="93"/>
      <c r="C6488" s="48"/>
      <c r="D6488" s="48"/>
      <c r="E6488" s="48"/>
      <c r="F6488" s="48"/>
      <c r="G6488" s="49"/>
      <c r="H6488" s="48"/>
      <c r="I6488" s="52"/>
      <c r="J6488" s="52"/>
      <c r="K6488" s="48"/>
      <c r="L6488" s="48"/>
      <c r="M6488" s="48"/>
      <c r="N6488" s="48"/>
      <c r="O6488" s="49"/>
    </row>
    <row r="6489" spans="2:15" x14ac:dyDescent="0.25">
      <c r="B6489" s="93"/>
      <c r="C6489" s="48"/>
      <c r="D6489" s="48"/>
      <c r="E6489" s="48"/>
      <c r="F6489" s="48"/>
      <c r="G6489" s="49"/>
      <c r="H6489" s="48"/>
      <c r="I6489" s="52"/>
      <c r="J6489" s="52"/>
      <c r="K6489" s="48"/>
      <c r="L6489" s="48"/>
      <c r="M6489" s="48"/>
      <c r="N6489" s="48"/>
      <c r="O6489" s="49"/>
    </row>
    <row r="6490" spans="2:15" x14ac:dyDescent="0.25">
      <c r="B6490" s="93"/>
      <c r="C6490" s="48"/>
      <c r="D6490" s="48"/>
      <c r="E6490" s="48"/>
      <c r="F6490" s="48"/>
      <c r="G6490" s="49"/>
      <c r="H6490" s="48"/>
      <c r="I6490" s="52"/>
      <c r="J6490" s="52"/>
      <c r="K6490" s="48"/>
      <c r="L6490" s="48"/>
      <c r="M6490" s="48"/>
      <c r="N6490" s="48"/>
      <c r="O6490" s="49"/>
    </row>
    <row r="6491" spans="2:15" x14ac:dyDescent="0.25">
      <c r="B6491" s="93"/>
      <c r="C6491" s="48"/>
      <c r="D6491" s="48"/>
      <c r="E6491" s="48"/>
      <c r="F6491" s="48"/>
      <c r="G6491" s="49"/>
      <c r="H6491" s="48"/>
      <c r="I6491" s="52"/>
      <c r="J6491" s="52"/>
      <c r="K6491" s="48"/>
      <c r="L6491" s="48"/>
      <c r="M6491" s="48"/>
      <c r="N6491" s="48"/>
      <c r="O6491" s="49"/>
    </row>
    <row r="6492" spans="2:15" x14ac:dyDescent="0.25">
      <c r="B6492" s="93"/>
      <c r="C6492" s="48"/>
      <c r="D6492" s="48"/>
      <c r="E6492" s="48"/>
      <c r="F6492" s="48"/>
      <c r="G6492" s="49"/>
      <c r="H6492" s="48"/>
      <c r="I6492" s="52"/>
      <c r="J6492" s="52"/>
      <c r="K6492" s="48"/>
      <c r="L6492" s="48"/>
      <c r="M6492" s="48"/>
      <c r="N6492" s="48"/>
      <c r="O6492" s="49"/>
    </row>
    <row r="6493" spans="2:15" x14ac:dyDescent="0.25">
      <c r="B6493" s="93"/>
      <c r="C6493" s="48"/>
      <c r="D6493" s="48"/>
      <c r="E6493" s="48"/>
      <c r="F6493" s="48"/>
      <c r="G6493" s="49"/>
      <c r="H6493" s="48"/>
      <c r="I6493" s="52"/>
      <c r="J6493" s="52"/>
      <c r="K6493" s="48"/>
      <c r="L6493" s="48"/>
      <c r="M6493" s="48"/>
      <c r="N6493" s="48"/>
      <c r="O6493" s="49"/>
    </row>
    <row r="6494" spans="2:15" x14ac:dyDescent="0.25">
      <c r="B6494" s="93"/>
      <c r="C6494" s="48"/>
      <c r="D6494" s="48"/>
      <c r="E6494" s="48"/>
      <c r="F6494" s="48"/>
      <c r="G6494" s="49"/>
      <c r="H6494" s="48"/>
      <c r="I6494" s="52"/>
      <c r="J6494" s="52"/>
      <c r="K6494" s="48"/>
      <c r="L6494" s="48"/>
      <c r="M6494" s="48"/>
      <c r="N6494" s="48"/>
      <c r="O6494" s="49"/>
    </row>
    <row r="6495" spans="2:15" x14ac:dyDescent="0.25">
      <c r="B6495" s="93"/>
      <c r="C6495" s="48"/>
      <c r="D6495" s="48"/>
      <c r="E6495" s="48"/>
      <c r="F6495" s="48"/>
      <c r="G6495" s="49"/>
      <c r="H6495" s="48"/>
      <c r="I6495" s="52"/>
      <c r="J6495" s="52"/>
      <c r="K6495" s="48"/>
      <c r="L6495" s="48"/>
      <c r="M6495" s="48"/>
      <c r="N6495" s="48"/>
      <c r="O6495" s="49"/>
    </row>
    <row r="6496" spans="2:15" x14ac:dyDescent="0.25">
      <c r="B6496" s="93"/>
      <c r="C6496" s="48"/>
      <c r="D6496" s="48"/>
      <c r="E6496" s="48"/>
      <c r="F6496" s="48"/>
      <c r="G6496" s="49"/>
      <c r="H6496" s="48"/>
      <c r="I6496" s="52"/>
      <c r="J6496" s="52"/>
      <c r="K6496" s="48"/>
      <c r="L6496" s="48"/>
      <c r="M6496" s="48"/>
      <c r="N6496" s="48"/>
      <c r="O6496" s="49"/>
    </row>
    <row r="6497" spans="2:15" x14ac:dyDescent="0.25">
      <c r="B6497" s="93"/>
      <c r="C6497" s="48"/>
      <c r="D6497" s="48"/>
      <c r="E6497" s="48"/>
      <c r="F6497" s="48"/>
      <c r="G6497" s="49"/>
      <c r="H6497" s="48"/>
      <c r="I6497" s="52"/>
      <c r="J6497" s="52"/>
      <c r="K6497" s="48"/>
      <c r="L6497" s="48"/>
      <c r="M6497" s="48"/>
      <c r="N6497" s="48"/>
      <c r="O6497" s="49"/>
    </row>
    <row r="6498" spans="2:15" x14ac:dyDescent="0.25">
      <c r="B6498" s="93"/>
      <c r="C6498" s="48"/>
      <c r="D6498" s="48"/>
      <c r="E6498" s="48"/>
      <c r="F6498" s="48"/>
      <c r="G6498" s="49"/>
      <c r="H6498" s="48"/>
      <c r="I6498" s="52"/>
      <c r="J6498" s="52"/>
      <c r="K6498" s="48"/>
      <c r="L6498" s="48"/>
      <c r="M6498" s="48"/>
      <c r="N6498" s="48"/>
      <c r="O6498" s="49"/>
    </row>
    <row r="6499" spans="2:15" x14ac:dyDescent="0.25">
      <c r="B6499" s="93"/>
      <c r="C6499" s="48"/>
      <c r="D6499" s="48"/>
      <c r="E6499" s="48"/>
      <c r="F6499" s="48"/>
      <c r="G6499" s="49"/>
      <c r="H6499" s="48"/>
      <c r="I6499" s="52"/>
      <c r="J6499" s="52"/>
      <c r="K6499" s="48"/>
      <c r="L6499" s="48"/>
      <c r="M6499" s="48"/>
      <c r="N6499" s="48"/>
      <c r="O6499" s="49"/>
    </row>
    <row r="6500" spans="2:15" x14ac:dyDescent="0.25">
      <c r="B6500" s="93"/>
      <c r="C6500" s="48"/>
      <c r="D6500" s="48"/>
      <c r="E6500" s="48"/>
      <c r="F6500" s="48"/>
      <c r="G6500" s="49"/>
      <c r="H6500" s="48"/>
      <c r="I6500" s="52"/>
      <c r="J6500" s="52"/>
      <c r="K6500" s="48"/>
      <c r="L6500" s="48"/>
      <c r="M6500" s="48"/>
      <c r="N6500" s="48"/>
      <c r="O6500" s="49"/>
    </row>
    <row r="6501" spans="2:15" x14ac:dyDescent="0.25">
      <c r="B6501" s="93"/>
      <c r="C6501" s="48"/>
      <c r="D6501" s="48"/>
      <c r="E6501" s="48"/>
      <c r="F6501" s="48"/>
      <c r="G6501" s="49"/>
      <c r="H6501" s="48"/>
      <c r="I6501" s="52"/>
      <c r="J6501" s="52"/>
      <c r="K6501" s="48"/>
      <c r="L6501" s="48"/>
      <c r="M6501" s="48"/>
      <c r="N6501" s="48"/>
      <c r="O6501" s="49"/>
    </row>
    <row r="6502" spans="2:15" x14ac:dyDescent="0.25">
      <c r="B6502" s="93"/>
      <c r="C6502" s="48"/>
      <c r="D6502" s="48"/>
      <c r="E6502" s="48"/>
      <c r="F6502" s="48"/>
      <c r="G6502" s="49"/>
      <c r="H6502" s="48"/>
      <c r="I6502" s="52"/>
      <c r="J6502" s="52"/>
      <c r="K6502" s="48"/>
      <c r="L6502" s="48"/>
      <c r="M6502" s="48"/>
      <c r="N6502" s="48"/>
      <c r="O6502" s="49"/>
    </row>
    <row r="6503" spans="2:15" x14ac:dyDescent="0.25">
      <c r="B6503" s="93"/>
      <c r="C6503" s="48"/>
      <c r="D6503" s="48"/>
      <c r="E6503" s="48"/>
      <c r="F6503" s="48"/>
      <c r="G6503" s="49"/>
      <c r="H6503" s="48"/>
      <c r="I6503" s="52"/>
      <c r="J6503" s="52"/>
      <c r="K6503" s="48"/>
      <c r="L6503" s="48"/>
      <c r="M6503" s="48"/>
      <c r="N6503" s="48"/>
      <c r="O6503" s="49"/>
    </row>
    <row r="6504" spans="2:15" x14ac:dyDescent="0.25">
      <c r="B6504" s="93"/>
      <c r="C6504" s="48"/>
      <c r="D6504" s="48"/>
      <c r="E6504" s="48"/>
      <c r="F6504" s="48"/>
      <c r="G6504" s="49"/>
      <c r="H6504" s="48"/>
      <c r="I6504" s="52"/>
      <c r="J6504" s="52"/>
      <c r="K6504" s="48"/>
      <c r="L6504" s="48"/>
      <c r="M6504" s="48"/>
      <c r="N6504" s="48"/>
      <c r="O6504" s="49"/>
    </row>
    <row r="6505" spans="2:15" x14ac:dyDescent="0.25">
      <c r="B6505" s="93"/>
      <c r="C6505" s="48"/>
      <c r="D6505" s="48"/>
      <c r="E6505" s="48"/>
      <c r="F6505" s="48"/>
      <c r="G6505" s="49"/>
      <c r="H6505" s="48"/>
      <c r="I6505" s="52"/>
      <c r="J6505" s="52"/>
      <c r="K6505" s="48"/>
      <c r="L6505" s="48"/>
      <c r="M6505" s="48"/>
      <c r="N6505" s="48"/>
      <c r="O6505" s="49"/>
    </row>
    <row r="6506" spans="2:15" x14ac:dyDescent="0.25">
      <c r="B6506" s="93"/>
      <c r="C6506" s="48"/>
      <c r="D6506" s="48"/>
      <c r="E6506" s="48"/>
      <c r="F6506" s="48"/>
      <c r="G6506" s="49"/>
      <c r="H6506" s="48"/>
      <c r="I6506" s="52"/>
      <c r="J6506" s="52"/>
      <c r="K6506" s="48"/>
      <c r="L6506" s="48"/>
      <c r="M6506" s="48"/>
      <c r="N6506" s="48"/>
      <c r="O6506" s="49"/>
    </row>
    <row r="6507" spans="2:15" x14ac:dyDescent="0.25">
      <c r="B6507" s="93"/>
      <c r="C6507" s="48"/>
      <c r="D6507" s="48"/>
      <c r="E6507" s="48"/>
      <c r="F6507" s="48"/>
      <c r="G6507" s="49"/>
      <c r="H6507" s="48"/>
      <c r="I6507" s="52"/>
      <c r="J6507" s="52"/>
      <c r="K6507" s="48"/>
      <c r="L6507" s="48"/>
      <c r="M6507" s="48"/>
      <c r="N6507" s="48"/>
      <c r="O6507" s="49"/>
    </row>
    <row r="6508" spans="2:15" x14ac:dyDescent="0.25">
      <c r="B6508" s="93"/>
      <c r="C6508" s="48"/>
      <c r="D6508" s="48"/>
      <c r="E6508" s="48"/>
      <c r="F6508" s="48"/>
      <c r="G6508" s="49"/>
      <c r="H6508" s="48"/>
      <c r="I6508" s="52"/>
      <c r="J6508" s="52"/>
      <c r="K6508" s="48"/>
      <c r="L6508" s="48"/>
      <c r="M6508" s="48"/>
      <c r="N6508" s="48"/>
      <c r="O6508" s="49"/>
    </row>
    <row r="6509" spans="2:15" x14ac:dyDescent="0.25">
      <c r="B6509" s="93"/>
      <c r="C6509" s="48"/>
      <c r="D6509" s="48"/>
      <c r="E6509" s="48"/>
      <c r="F6509" s="48"/>
      <c r="G6509" s="49"/>
      <c r="H6509" s="48"/>
      <c r="I6509" s="52"/>
      <c r="J6509" s="52"/>
      <c r="K6509" s="48"/>
      <c r="L6509" s="48"/>
      <c r="M6509" s="48"/>
      <c r="N6509" s="48"/>
      <c r="O6509" s="49"/>
    </row>
    <row r="6510" spans="2:15" x14ac:dyDescent="0.25">
      <c r="B6510" s="93"/>
      <c r="C6510" s="48"/>
      <c r="D6510" s="48"/>
      <c r="E6510" s="48"/>
      <c r="F6510" s="48"/>
      <c r="G6510" s="49"/>
      <c r="H6510" s="48"/>
      <c r="I6510" s="52"/>
      <c r="J6510" s="52"/>
      <c r="K6510" s="48"/>
      <c r="L6510" s="48"/>
      <c r="M6510" s="48"/>
      <c r="N6510" s="48"/>
      <c r="O6510" s="49"/>
    </row>
    <row r="6511" spans="2:15" x14ac:dyDescent="0.25">
      <c r="B6511" s="93"/>
      <c r="C6511" s="48"/>
      <c r="D6511" s="48"/>
      <c r="E6511" s="48"/>
      <c r="F6511" s="48"/>
      <c r="G6511" s="49"/>
      <c r="H6511" s="48"/>
      <c r="I6511" s="52"/>
      <c r="J6511" s="52"/>
      <c r="K6511" s="48"/>
      <c r="L6511" s="48"/>
      <c r="M6511" s="48"/>
      <c r="N6511" s="48"/>
      <c r="O6511" s="49"/>
    </row>
    <row r="6512" spans="2:15" x14ac:dyDescent="0.25">
      <c r="B6512" s="93"/>
      <c r="C6512" s="48"/>
      <c r="D6512" s="48"/>
      <c r="E6512" s="48"/>
      <c r="F6512" s="48"/>
      <c r="G6512" s="49"/>
      <c r="H6512" s="48"/>
      <c r="I6512" s="52"/>
      <c r="J6512" s="52"/>
      <c r="K6512" s="48"/>
      <c r="L6512" s="48"/>
      <c r="M6512" s="48"/>
      <c r="N6512" s="48"/>
      <c r="O6512" s="49"/>
    </row>
    <row r="6513" spans="2:15" x14ac:dyDescent="0.25">
      <c r="B6513" s="93"/>
      <c r="C6513" s="48"/>
      <c r="D6513" s="48"/>
      <c r="E6513" s="48"/>
      <c r="F6513" s="48"/>
      <c r="G6513" s="49"/>
      <c r="H6513" s="48"/>
      <c r="I6513" s="52"/>
      <c r="J6513" s="52"/>
      <c r="K6513" s="48"/>
      <c r="L6513" s="48"/>
      <c r="M6513" s="48"/>
      <c r="N6513" s="48"/>
      <c r="O6513" s="49"/>
    </row>
    <row r="6514" spans="2:15" x14ac:dyDescent="0.25">
      <c r="B6514" s="93"/>
      <c r="C6514" s="48"/>
      <c r="D6514" s="48"/>
      <c r="E6514" s="48"/>
      <c r="F6514" s="48"/>
      <c r="G6514" s="49"/>
      <c r="H6514" s="48"/>
      <c r="I6514" s="52"/>
      <c r="J6514" s="52"/>
      <c r="K6514" s="48"/>
      <c r="L6514" s="48"/>
      <c r="M6514" s="48"/>
      <c r="N6514" s="48"/>
      <c r="O6514" s="49"/>
    </row>
    <row r="6515" spans="2:15" x14ac:dyDescent="0.25">
      <c r="B6515" s="93"/>
      <c r="C6515" s="48"/>
      <c r="D6515" s="48"/>
      <c r="E6515" s="48"/>
      <c r="F6515" s="48"/>
      <c r="G6515" s="49"/>
      <c r="H6515" s="48"/>
      <c r="I6515" s="52"/>
      <c r="J6515" s="52"/>
      <c r="K6515" s="48"/>
      <c r="L6515" s="48"/>
      <c r="M6515" s="48"/>
      <c r="N6515" s="48"/>
      <c r="O6515" s="49"/>
    </row>
    <row r="6516" spans="2:15" x14ac:dyDescent="0.25">
      <c r="B6516" s="93"/>
      <c r="C6516" s="48"/>
      <c r="D6516" s="48"/>
      <c r="E6516" s="48"/>
      <c r="F6516" s="48"/>
      <c r="G6516" s="49"/>
      <c r="H6516" s="48"/>
      <c r="I6516" s="52"/>
      <c r="J6516" s="52"/>
      <c r="K6516" s="48"/>
      <c r="L6516" s="48"/>
      <c r="M6516" s="48"/>
      <c r="N6516" s="48"/>
      <c r="O6516" s="49"/>
    </row>
    <row r="6517" spans="2:15" x14ac:dyDescent="0.25">
      <c r="B6517" s="93"/>
      <c r="C6517" s="48"/>
      <c r="D6517" s="48"/>
      <c r="E6517" s="48"/>
      <c r="F6517" s="48"/>
      <c r="G6517" s="49"/>
      <c r="H6517" s="48"/>
      <c r="I6517" s="52"/>
      <c r="J6517" s="52"/>
      <c r="K6517" s="48"/>
      <c r="L6517" s="48"/>
      <c r="M6517" s="48"/>
      <c r="N6517" s="48"/>
      <c r="O6517" s="49"/>
    </row>
    <row r="6518" spans="2:15" x14ac:dyDescent="0.25">
      <c r="B6518" s="93"/>
      <c r="C6518" s="48"/>
      <c r="D6518" s="48"/>
      <c r="E6518" s="48"/>
      <c r="F6518" s="48"/>
      <c r="G6518" s="49"/>
      <c r="H6518" s="48"/>
      <c r="I6518" s="52"/>
      <c r="J6518" s="52"/>
      <c r="K6518" s="48"/>
      <c r="L6518" s="48"/>
      <c r="M6518" s="48"/>
      <c r="N6518" s="48"/>
      <c r="O6518" s="49"/>
    </row>
    <row r="6519" spans="2:15" x14ac:dyDescent="0.25">
      <c r="B6519" s="93"/>
      <c r="C6519" s="48"/>
      <c r="D6519" s="48"/>
      <c r="E6519" s="48"/>
      <c r="F6519" s="48"/>
      <c r="G6519" s="49"/>
      <c r="H6519" s="48"/>
      <c r="I6519" s="52"/>
      <c r="J6519" s="52"/>
      <c r="K6519" s="48"/>
      <c r="L6519" s="48"/>
      <c r="M6519" s="48"/>
      <c r="N6519" s="48"/>
      <c r="O6519" s="49"/>
    </row>
    <row r="6520" spans="2:15" x14ac:dyDescent="0.25">
      <c r="B6520" s="93"/>
      <c r="C6520" s="48"/>
      <c r="D6520" s="48"/>
      <c r="E6520" s="48"/>
      <c r="F6520" s="48"/>
      <c r="G6520" s="49"/>
      <c r="H6520" s="48"/>
      <c r="I6520" s="52"/>
      <c r="J6520" s="52"/>
      <c r="K6520" s="48"/>
      <c r="L6520" s="48"/>
      <c r="M6520" s="48"/>
      <c r="N6520" s="48"/>
      <c r="O6520" s="49"/>
    </row>
    <row r="6521" spans="2:15" x14ac:dyDescent="0.25">
      <c r="B6521" s="93"/>
      <c r="C6521" s="48"/>
      <c r="D6521" s="48"/>
      <c r="E6521" s="48"/>
      <c r="F6521" s="48"/>
      <c r="G6521" s="49"/>
      <c r="H6521" s="48"/>
      <c r="I6521" s="52"/>
      <c r="J6521" s="52"/>
      <c r="K6521" s="48"/>
      <c r="L6521" s="48"/>
      <c r="M6521" s="48"/>
      <c r="N6521" s="48"/>
      <c r="O6521" s="49"/>
    </row>
    <row r="6522" spans="2:15" x14ac:dyDescent="0.25">
      <c r="B6522" s="93"/>
      <c r="C6522" s="48"/>
      <c r="D6522" s="48"/>
      <c r="E6522" s="48"/>
      <c r="F6522" s="48"/>
      <c r="G6522" s="49"/>
      <c r="H6522" s="48"/>
      <c r="I6522" s="52"/>
      <c r="J6522" s="52"/>
      <c r="K6522" s="48"/>
      <c r="L6522" s="48"/>
      <c r="M6522" s="48"/>
      <c r="N6522" s="48"/>
      <c r="O6522" s="49"/>
    </row>
    <row r="6523" spans="2:15" x14ac:dyDescent="0.25">
      <c r="B6523" s="93"/>
      <c r="C6523" s="48"/>
      <c r="D6523" s="48"/>
      <c r="E6523" s="48"/>
      <c r="F6523" s="48"/>
      <c r="G6523" s="49"/>
      <c r="H6523" s="48"/>
      <c r="I6523" s="52"/>
      <c r="J6523" s="52"/>
      <c r="K6523" s="48"/>
      <c r="L6523" s="48"/>
      <c r="M6523" s="48"/>
      <c r="N6523" s="48"/>
      <c r="O6523" s="49"/>
    </row>
    <row r="6524" spans="2:15" x14ac:dyDescent="0.25">
      <c r="B6524" s="93"/>
      <c r="C6524" s="48"/>
      <c r="D6524" s="48"/>
      <c r="E6524" s="48"/>
      <c r="F6524" s="48"/>
      <c r="G6524" s="49"/>
      <c r="H6524" s="48"/>
      <c r="I6524" s="52"/>
      <c r="J6524" s="52"/>
      <c r="K6524" s="48"/>
      <c r="L6524" s="48"/>
      <c r="M6524" s="48"/>
      <c r="N6524" s="48"/>
      <c r="O6524" s="49"/>
    </row>
    <row r="6525" spans="2:15" x14ac:dyDescent="0.25">
      <c r="B6525" s="93"/>
      <c r="C6525" s="48"/>
      <c r="D6525" s="48"/>
      <c r="E6525" s="48"/>
      <c r="F6525" s="48"/>
      <c r="G6525" s="49"/>
      <c r="H6525" s="48"/>
      <c r="I6525" s="52"/>
      <c r="J6525" s="52"/>
      <c r="K6525" s="48"/>
      <c r="L6525" s="48"/>
      <c r="M6525" s="48"/>
      <c r="N6525" s="48"/>
      <c r="O6525" s="49"/>
    </row>
    <row r="6526" spans="2:15" x14ac:dyDescent="0.25">
      <c r="B6526" s="93"/>
      <c r="C6526" s="48"/>
      <c r="D6526" s="48"/>
      <c r="E6526" s="48"/>
      <c r="F6526" s="48"/>
      <c r="G6526" s="49"/>
      <c r="H6526" s="48"/>
      <c r="I6526" s="52"/>
      <c r="J6526" s="52"/>
      <c r="K6526" s="48"/>
      <c r="L6526" s="48"/>
      <c r="M6526" s="48"/>
      <c r="N6526" s="48"/>
      <c r="O6526" s="49"/>
    </row>
    <row r="6527" spans="2:15" x14ac:dyDescent="0.25">
      <c r="B6527" s="93"/>
      <c r="C6527" s="48"/>
      <c r="D6527" s="48"/>
      <c r="E6527" s="48"/>
      <c r="F6527" s="48"/>
      <c r="G6527" s="49"/>
      <c r="H6527" s="48"/>
      <c r="I6527" s="52"/>
      <c r="J6527" s="52"/>
      <c r="K6527" s="48"/>
      <c r="L6527" s="48"/>
      <c r="M6527" s="48"/>
      <c r="N6527" s="48"/>
      <c r="O6527" s="49"/>
    </row>
    <row r="6528" spans="2:15" x14ac:dyDescent="0.25">
      <c r="B6528" s="93"/>
      <c r="C6528" s="48"/>
      <c r="D6528" s="48"/>
      <c r="E6528" s="48"/>
      <c r="F6528" s="48"/>
      <c r="G6528" s="49"/>
      <c r="H6528" s="48"/>
      <c r="I6528" s="52"/>
      <c r="J6528" s="52"/>
      <c r="K6528" s="48"/>
      <c r="L6528" s="48"/>
      <c r="M6528" s="48"/>
      <c r="N6528" s="48"/>
      <c r="O6528" s="49"/>
    </row>
    <row r="6529" spans="2:15" x14ac:dyDescent="0.25">
      <c r="B6529" s="93"/>
      <c r="C6529" s="48"/>
      <c r="D6529" s="48"/>
      <c r="E6529" s="48"/>
      <c r="F6529" s="48"/>
      <c r="G6529" s="49"/>
      <c r="H6529" s="48"/>
      <c r="I6529" s="52"/>
      <c r="J6529" s="52"/>
      <c r="K6529" s="48"/>
      <c r="L6529" s="48"/>
      <c r="M6529" s="48"/>
      <c r="N6529" s="48"/>
      <c r="O6529" s="49"/>
    </row>
    <row r="6530" spans="2:15" x14ac:dyDescent="0.25">
      <c r="B6530" s="93"/>
      <c r="C6530" s="48"/>
      <c r="D6530" s="48"/>
      <c r="E6530" s="48"/>
      <c r="F6530" s="48"/>
      <c r="G6530" s="49"/>
      <c r="H6530" s="48"/>
      <c r="I6530" s="52"/>
      <c r="J6530" s="52"/>
      <c r="K6530" s="48"/>
      <c r="L6530" s="48"/>
      <c r="M6530" s="48"/>
      <c r="N6530" s="48"/>
      <c r="O6530" s="49"/>
    </row>
    <row r="6531" spans="2:15" x14ac:dyDescent="0.25">
      <c r="B6531" s="93"/>
      <c r="C6531" s="48"/>
      <c r="D6531" s="48"/>
      <c r="E6531" s="48"/>
      <c r="F6531" s="48"/>
      <c r="G6531" s="49"/>
      <c r="H6531" s="48"/>
      <c r="I6531" s="52"/>
      <c r="J6531" s="52"/>
      <c r="K6531" s="48"/>
      <c r="L6531" s="48"/>
      <c r="M6531" s="48"/>
      <c r="N6531" s="48"/>
      <c r="O6531" s="49"/>
    </row>
    <row r="6532" spans="2:15" x14ac:dyDescent="0.25">
      <c r="B6532" s="93"/>
      <c r="C6532" s="48"/>
      <c r="D6532" s="48"/>
      <c r="E6532" s="48"/>
      <c r="F6532" s="48"/>
      <c r="G6532" s="49"/>
      <c r="H6532" s="48"/>
      <c r="I6532" s="52"/>
      <c r="J6532" s="52"/>
      <c r="K6532" s="48"/>
      <c r="L6532" s="48"/>
      <c r="M6532" s="48"/>
      <c r="N6532" s="48"/>
      <c r="O6532" s="49"/>
    </row>
    <row r="6533" spans="2:15" x14ac:dyDescent="0.25">
      <c r="B6533" s="93"/>
      <c r="C6533" s="48"/>
      <c r="D6533" s="48"/>
      <c r="E6533" s="48"/>
      <c r="F6533" s="48"/>
      <c r="G6533" s="49"/>
      <c r="H6533" s="48"/>
      <c r="I6533" s="52"/>
      <c r="J6533" s="52"/>
      <c r="K6533" s="48"/>
      <c r="L6533" s="48"/>
      <c r="M6533" s="48"/>
      <c r="N6533" s="48"/>
      <c r="O6533" s="49"/>
    </row>
    <row r="6534" spans="2:15" x14ac:dyDescent="0.25">
      <c r="B6534" s="93"/>
      <c r="C6534" s="48"/>
      <c r="D6534" s="48"/>
      <c r="E6534" s="48"/>
      <c r="F6534" s="48"/>
      <c r="G6534" s="49"/>
      <c r="H6534" s="48"/>
      <c r="I6534" s="52"/>
      <c r="J6534" s="52"/>
      <c r="K6534" s="48"/>
      <c r="L6534" s="48"/>
      <c r="M6534" s="48"/>
      <c r="N6534" s="48"/>
      <c r="O6534" s="49"/>
    </row>
    <row r="6535" spans="2:15" x14ac:dyDescent="0.25">
      <c r="B6535" s="93"/>
      <c r="C6535" s="48"/>
      <c r="D6535" s="48"/>
      <c r="E6535" s="48"/>
      <c r="F6535" s="48"/>
      <c r="G6535" s="49"/>
      <c r="H6535" s="48"/>
      <c r="I6535" s="52"/>
      <c r="J6535" s="52"/>
      <c r="K6535" s="48"/>
      <c r="L6535" s="48"/>
      <c r="M6535" s="48"/>
      <c r="N6535" s="48"/>
      <c r="O6535" s="49"/>
    </row>
    <row r="6536" spans="2:15" x14ac:dyDescent="0.25">
      <c r="B6536" s="93"/>
      <c r="C6536" s="48"/>
      <c r="D6536" s="48"/>
      <c r="E6536" s="48"/>
      <c r="F6536" s="48"/>
      <c r="G6536" s="49"/>
      <c r="H6536" s="48"/>
      <c r="I6536" s="52"/>
      <c r="J6536" s="52"/>
      <c r="K6536" s="48"/>
      <c r="L6536" s="48"/>
      <c r="M6536" s="48"/>
      <c r="N6536" s="48"/>
      <c r="O6536" s="49"/>
    </row>
    <row r="6537" spans="2:15" x14ac:dyDescent="0.25">
      <c r="B6537" s="93"/>
      <c r="C6537" s="48"/>
      <c r="D6537" s="48"/>
      <c r="E6537" s="48"/>
      <c r="F6537" s="48"/>
      <c r="G6537" s="49"/>
      <c r="H6537" s="48"/>
      <c r="I6537" s="52"/>
      <c r="J6537" s="52"/>
      <c r="K6537" s="48"/>
      <c r="L6537" s="48"/>
      <c r="M6537" s="48"/>
      <c r="N6537" s="48"/>
      <c r="O6537" s="49"/>
    </row>
    <row r="6538" spans="2:15" x14ac:dyDescent="0.25">
      <c r="B6538" s="93"/>
      <c r="C6538" s="48"/>
      <c r="D6538" s="48"/>
      <c r="E6538" s="48"/>
      <c r="F6538" s="48"/>
      <c r="G6538" s="49"/>
      <c r="H6538" s="48"/>
      <c r="I6538" s="52"/>
      <c r="J6538" s="52"/>
      <c r="K6538" s="48"/>
      <c r="L6538" s="48"/>
      <c r="M6538" s="48"/>
      <c r="N6538" s="48"/>
      <c r="O6538" s="49"/>
    </row>
    <row r="6539" spans="2:15" x14ac:dyDescent="0.25">
      <c r="B6539" s="93"/>
      <c r="C6539" s="48"/>
      <c r="D6539" s="48"/>
      <c r="E6539" s="48"/>
      <c r="F6539" s="48"/>
      <c r="G6539" s="49"/>
      <c r="H6539" s="48"/>
      <c r="I6539" s="52"/>
      <c r="J6539" s="52"/>
      <c r="K6539" s="48"/>
      <c r="L6539" s="48"/>
      <c r="M6539" s="48"/>
      <c r="N6539" s="48"/>
      <c r="O6539" s="49"/>
    </row>
    <row r="6540" spans="2:15" x14ac:dyDescent="0.25">
      <c r="B6540" s="93"/>
      <c r="C6540" s="48"/>
      <c r="D6540" s="48"/>
      <c r="E6540" s="48"/>
      <c r="F6540" s="48"/>
      <c r="G6540" s="49"/>
      <c r="H6540" s="48"/>
      <c r="I6540" s="52"/>
      <c r="J6540" s="52"/>
      <c r="K6540" s="48"/>
      <c r="L6540" s="48"/>
      <c r="M6540" s="48"/>
      <c r="N6540" s="48"/>
      <c r="O6540" s="49"/>
    </row>
    <row r="6541" spans="2:15" x14ac:dyDescent="0.25">
      <c r="B6541" s="93"/>
      <c r="C6541" s="48"/>
      <c r="D6541" s="48"/>
      <c r="E6541" s="48"/>
      <c r="F6541" s="48"/>
      <c r="G6541" s="49"/>
      <c r="H6541" s="48"/>
      <c r="I6541" s="52"/>
      <c r="J6541" s="52"/>
      <c r="K6541" s="48"/>
      <c r="L6541" s="48"/>
      <c r="M6541" s="48"/>
      <c r="N6541" s="48"/>
      <c r="O6541" s="49"/>
    </row>
    <row r="6542" spans="2:15" x14ac:dyDescent="0.25">
      <c r="B6542" s="93"/>
      <c r="C6542" s="48"/>
      <c r="D6542" s="48"/>
      <c r="E6542" s="48"/>
      <c r="F6542" s="48"/>
      <c r="G6542" s="49"/>
      <c r="H6542" s="48"/>
      <c r="I6542" s="52"/>
      <c r="J6542" s="52"/>
      <c r="K6542" s="48"/>
      <c r="L6542" s="48"/>
      <c r="M6542" s="48"/>
      <c r="N6542" s="48"/>
      <c r="O6542" s="49"/>
    </row>
    <row r="6543" spans="2:15" x14ac:dyDescent="0.25">
      <c r="B6543" s="93"/>
      <c r="C6543" s="48"/>
      <c r="D6543" s="48"/>
      <c r="E6543" s="48"/>
      <c r="F6543" s="48"/>
      <c r="G6543" s="49"/>
      <c r="H6543" s="48"/>
      <c r="I6543" s="52"/>
      <c r="J6543" s="52"/>
      <c r="K6543" s="48"/>
      <c r="L6543" s="48"/>
      <c r="M6543" s="48"/>
      <c r="N6543" s="48"/>
      <c r="O6543" s="49"/>
    </row>
    <row r="6544" spans="2:15" x14ac:dyDescent="0.25">
      <c r="B6544" s="93"/>
      <c r="C6544" s="48"/>
      <c r="D6544" s="48"/>
      <c r="E6544" s="48"/>
      <c r="F6544" s="48"/>
      <c r="G6544" s="49"/>
      <c r="H6544" s="48"/>
      <c r="I6544" s="52"/>
      <c r="J6544" s="52"/>
      <c r="K6544" s="48"/>
      <c r="L6544" s="48"/>
      <c r="M6544" s="48"/>
      <c r="N6544" s="48"/>
      <c r="O6544" s="49"/>
    </row>
    <row r="6545" spans="2:15" x14ac:dyDescent="0.25">
      <c r="B6545" s="93"/>
      <c r="C6545" s="48"/>
      <c r="D6545" s="48"/>
      <c r="E6545" s="48"/>
      <c r="F6545" s="48"/>
      <c r="G6545" s="49"/>
      <c r="H6545" s="48"/>
      <c r="I6545" s="52"/>
      <c r="J6545" s="52"/>
      <c r="K6545" s="48"/>
      <c r="L6545" s="48"/>
      <c r="M6545" s="48"/>
      <c r="N6545" s="48"/>
      <c r="O6545" s="49"/>
    </row>
    <row r="6546" spans="2:15" x14ac:dyDescent="0.25">
      <c r="B6546" s="93"/>
      <c r="C6546" s="48"/>
      <c r="D6546" s="48"/>
      <c r="E6546" s="48"/>
      <c r="F6546" s="48"/>
      <c r="G6546" s="49"/>
      <c r="H6546" s="48"/>
      <c r="I6546" s="52"/>
      <c r="J6546" s="52"/>
      <c r="K6546" s="48"/>
      <c r="L6546" s="48"/>
      <c r="M6546" s="48"/>
      <c r="N6546" s="48"/>
      <c r="O6546" s="49"/>
    </row>
    <row r="6547" spans="2:15" x14ac:dyDescent="0.25">
      <c r="B6547" s="93"/>
      <c r="C6547" s="48"/>
      <c r="D6547" s="48"/>
      <c r="E6547" s="48"/>
      <c r="F6547" s="48"/>
      <c r="G6547" s="49"/>
      <c r="H6547" s="48"/>
      <c r="I6547" s="52"/>
      <c r="J6547" s="52"/>
      <c r="K6547" s="48"/>
      <c r="L6547" s="48"/>
      <c r="M6547" s="48"/>
      <c r="N6547" s="48"/>
      <c r="O6547" s="49"/>
    </row>
    <row r="6548" spans="2:15" x14ac:dyDescent="0.25">
      <c r="B6548" s="93"/>
      <c r="C6548" s="48"/>
      <c r="D6548" s="48"/>
      <c r="E6548" s="48"/>
      <c r="F6548" s="48"/>
      <c r="G6548" s="49"/>
      <c r="H6548" s="48"/>
      <c r="I6548" s="52"/>
      <c r="J6548" s="52"/>
      <c r="K6548" s="48"/>
      <c r="L6548" s="48"/>
      <c r="M6548" s="48"/>
      <c r="N6548" s="48"/>
      <c r="O6548" s="49"/>
    </row>
    <row r="6549" spans="2:15" x14ac:dyDescent="0.25">
      <c r="B6549" s="93"/>
      <c r="C6549" s="48"/>
      <c r="D6549" s="48"/>
      <c r="E6549" s="48"/>
      <c r="F6549" s="48"/>
      <c r="G6549" s="49"/>
      <c r="H6549" s="48"/>
      <c r="I6549" s="52"/>
      <c r="J6549" s="52"/>
      <c r="K6549" s="48"/>
      <c r="L6549" s="48"/>
      <c r="M6549" s="48"/>
      <c r="N6549" s="48"/>
      <c r="O6549" s="49"/>
    </row>
    <row r="6550" spans="2:15" x14ac:dyDescent="0.25">
      <c r="B6550" s="93"/>
      <c r="C6550" s="48"/>
      <c r="D6550" s="48"/>
      <c r="E6550" s="48"/>
      <c r="F6550" s="48"/>
      <c r="G6550" s="49"/>
      <c r="H6550" s="48"/>
      <c r="I6550" s="52"/>
      <c r="J6550" s="52"/>
      <c r="K6550" s="48"/>
      <c r="L6550" s="48"/>
      <c r="M6550" s="48"/>
      <c r="N6550" s="48"/>
      <c r="O6550" s="49"/>
    </row>
    <row r="6551" spans="2:15" x14ac:dyDescent="0.25">
      <c r="B6551" s="93"/>
      <c r="C6551" s="48"/>
      <c r="D6551" s="48"/>
      <c r="E6551" s="48"/>
      <c r="F6551" s="48"/>
      <c r="G6551" s="49"/>
      <c r="H6551" s="48"/>
      <c r="I6551" s="52"/>
      <c r="J6551" s="52"/>
      <c r="K6551" s="48"/>
      <c r="L6551" s="48"/>
      <c r="M6551" s="48"/>
      <c r="N6551" s="48"/>
      <c r="O6551" s="49"/>
    </row>
    <row r="6552" spans="2:15" x14ac:dyDescent="0.25">
      <c r="B6552" s="93"/>
      <c r="C6552" s="48"/>
      <c r="D6552" s="48"/>
      <c r="E6552" s="48"/>
      <c r="F6552" s="48"/>
      <c r="G6552" s="49"/>
      <c r="H6552" s="48"/>
      <c r="I6552" s="52"/>
      <c r="J6552" s="52"/>
      <c r="K6552" s="48"/>
      <c r="L6552" s="48"/>
      <c r="M6552" s="48"/>
      <c r="N6552" s="48"/>
      <c r="O6552" s="49"/>
    </row>
    <row r="6553" spans="2:15" x14ac:dyDescent="0.25">
      <c r="B6553" s="93"/>
      <c r="C6553" s="48"/>
      <c r="D6553" s="48"/>
      <c r="E6553" s="48"/>
      <c r="F6553" s="48"/>
      <c r="G6553" s="49"/>
      <c r="H6553" s="48"/>
      <c r="I6553" s="52"/>
      <c r="J6553" s="52"/>
      <c r="K6553" s="48"/>
      <c r="L6553" s="48"/>
      <c r="M6553" s="48"/>
      <c r="N6553" s="48"/>
      <c r="O6553" s="49"/>
    </row>
    <row r="6554" spans="2:15" x14ac:dyDescent="0.25">
      <c r="B6554" s="93"/>
      <c r="C6554" s="48"/>
      <c r="D6554" s="48"/>
      <c r="E6554" s="48"/>
      <c r="F6554" s="48"/>
      <c r="G6554" s="49"/>
      <c r="H6554" s="48"/>
      <c r="I6554" s="52"/>
      <c r="J6554" s="52"/>
      <c r="K6554" s="48"/>
      <c r="L6554" s="48"/>
      <c r="M6554" s="48"/>
      <c r="N6554" s="48"/>
      <c r="O6554" s="49"/>
    </row>
    <row r="6555" spans="2:15" x14ac:dyDescent="0.25">
      <c r="B6555" s="93"/>
      <c r="C6555" s="48"/>
      <c r="D6555" s="48"/>
      <c r="E6555" s="48"/>
      <c r="F6555" s="48"/>
      <c r="G6555" s="49"/>
      <c r="H6555" s="48"/>
      <c r="I6555" s="52"/>
      <c r="J6555" s="52"/>
      <c r="K6555" s="48"/>
      <c r="L6555" s="48"/>
      <c r="M6555" s="48"/>
      <c r="N6555" s="48"/>
      <c r="O6555" s="49"/>
    </row>
    <row r="6556" spans="2:15" x14ac:dyDescent="0.25">
      <c r="B6556" s="93"/>
      <c r="C6556" s="48"/>
      <c r="D6556" s="48"/>
      <c r="E6556" s="48"/>
      <c r="F6556" s="48"/>
      <c r="G6556" s="49"/>
      <c r="H6556" s="48"/>
      <c r="I6556" s="52"/>
      <c r="J6556" s="52"/>
      <c r="K6556" s="48"/>
      <c r="L6556" s="48"/>
      <c r="M6556" s="48"/>
      <c r="N6556" s="48"/>
      <c r="O6556" s="49"/>
    </row>
    <row r="6557" spans="2:15" x14ac:dyDescent="0.25">
      <c r="B6557" s="93"/>
      <c r="C6557" s="48"/>
      <c r="D6557" s="48"/>
      <c r="E6557" s="48"/>
      <c r="F6557" s="48"/>
      <c r="G6557" s="49"/>
      <c r="H6557" s="48"/>
      <c r="I6557" s="52"/>
      <c r="J6557" s="52"/>
      <c r="K6557" s="48"/>
      <c r="L6557" s="48"/>
      <c r="M6557" s="48"/>
      <c r="N6557" s="48"/>
      <c r="O6557" s="49"/>
    </row>
    <row r="6558" spans="2:15" x14ac:dyDescent="0.25">
      <c r="B6558" s="93"/>
      <c r="C6558" s="48"/>
      <c r="D6558" s="48"/>
      <c r="E6558" s="48"/>
      <c r="F6558" s="48"/>
      <c r="G6558" s="49"/>
      <c r="H6558" s="48"/>
      <c r="I6558" s="52"/>
      <c r="J6558" s="52"/>
      <c r="K6558" s="48"/>
      <c r="L6558" s="48"/>
      <c r="M6558" s="48"/>
      <c r="N6558" s="48"/>
      <c r="O6558" s="49"/>
    </row>
    <row r="6559" spans="2:15" x14ac:dyDescent="0.25">
      <c r="B6559" s="93"/>
      <c r="C6559" s="48"/>
      <c r="D6559" s="48"/>
      <c r="E6559" s="48"/>
      <c r="F6559" s="48"/>
      <c r="G6559" s="49"/>
      <c r="H6559" s="48"/>
      <c r="I6559" s="52"/>
      <c r="J6559" s="52"/>
      <c r="K6559" s="48"/>
      <c r="L6559" s="48"/>
      <c r="M6559" s="48"/>
      <c r="N6559" s="48"/>
      <c r="O6559" s="49"/>
    </row>
    <row r="6560" spans="2:15" x14ac:dyDescent="0.25">
      <c r="B6560" s="93"/>
      <c r="C6560" s="48"/>
      <c r="D6560" s="48"/>
      <c r="E6560" s="48"/>
      <c r="F6560" s="48"/>
      <c r="G6560" s="49"/>
      <c r="H6560" s="48"/>
      <c r="I6560" s="52"/>
      <c r="J6560" s="52"/>
      <c r="K6560" s="48"/>
      <c r="L6560" s="48"/>
      <c r="M6560" s="48"/>
      <c r="N6560" s="48"/>
      <c r="O6560" s="49"/>
    </row>
    <row r="6561" spans="2:15" x14ac:dyDescent="0.25">
      <c r="B6561" s="93"/>
      <c r="C6561" s="48"/>
      <c r="D6561" s="48"/>
      <c r="E6561" s="48"/>
      <c r="F6561" s="48"/>
      <c r="G6561" s="49"/>
      <c r="H6561" s="48"/>
      <c r="I6561" s="52"/>
      <c r="J6561" s="52"/>
      <c r="K6561" s="48"/>
      <c r="L6561" s="48"/>
      <c r="M6561" s="48"/>
      <c r="N6561" s="48"/>
      <c r="O6561" s="49"/>
    </row>
    <row r="6562" spans="2:15" x14ac:dyDescent="0.25">
      <c r="B6562" s="93"/>
      <c r="C6562" s="48"/>
      <c r="D6562" s="48"/>
      <c r="E6562" s="48"/>
      <c r="F6562" s="48"/>
      <c r="G6562" s="49"/>
      <c r="H6562" s="48"/>
      <c r="I6562" s="52"/>
      <c r="J6562" s="52"/>
      <c r="K6562" s="48"/>
      <c r="L6562" s="48"/>
      <c r="M6562" s="48"/>
      <c r="N6562" s="48"/>
      <c r="O6562" s="49"/>
    </row>
    <row r="6563" spans="2:15" x14ac:dyDescent="0.25">
      <c r="B6563" s="93"/>
      <c r="C6563" s="48"/>
      <c r="D6563" s="48"/>
      <c r="E6563" s="48"/>
      <c r="F6563" s="48"/>
      <c r="G6563" s="49"/>
      <c r="H6563" s="48"/>
      <c r="I6563" s="52"/>
      <c r="J6563" s="52"/>
      <c r="K6563" s="48"/>
      <c r="L6563" s="48"/>
      <c r="M6563" s="48"/>
      <c r="N6563" s="48"/>
      <c r="O6563" s="49"/>
    </row>
    <row r="6564" spans="2:15" x14ac:dyDescent="0.25">
      <c r="B6564" s="93"/>
      <c r="C6564" s="48"/>
      <c r="D6564" s="48"/>
      <c r="E6564" s="48"/>
      <c r="F6564" s="48"/>
      <c r="G6564" s="49"/>
      <c r="H6564" s="48"/>
      <c r="I6564" s="52"/>
      <c r="J6564" s="52"/>
      <c r="K6564" s="48"/>
      <c r="L6564" s="48"/>
      <c r="M6564" s="48"/>
      <c r="N6564" s="48"/>
      <c r="O6564" s="49"/>
    </row>
    <row r="6565" spans="2:15" x14ac:dyDescent="0.25">
      <c r="B6565" s="93"/>
      <c r="C6565" s="48"/>
      <c r="D6565" s="48"/>
      <c r="E6565" s="48"/>
      <c r="F6565" s="48"/>
      <c r="G6565" s="49"/>
      <c r="H6565" s="48"/>
      <c r="I6565" s="52"/>
      <c r="J6565" s="52"/>
      <c r="K6565" s="48"/>
      <c r="L6565" s="48"/>
      <c r="M6565" s="48"/>
      <c r="N6565" s="48"/>
      <c r="O6565" s="49"/>
    </row>
    <row r="6566" spans="2:15" x14ac:dyDescent="0.25">
      <c r="B6566" s="93"/>
      <c r="C6566" s="48"/>
      <c r="D6566" s="48"/>
      <c r="E6566" s="48"/>
      <c r="F6566" s="48"/>
      <c r="G6566" s="49"/>
      <c r="H6566" s="48"/>
      <c r="I6566" s="52"/>
      <c r="J6566" s="52"/>
      <c r="K6566" s="48"/>
      <c r="L6566" s="48"/>
      <c r="M6566" s="48"/>
      <c r="N6566" s="48"/>
      <c r="O6566" s="49"/>
    </row>
    <row r="6567" spans="2:15" x14ac:dyDescent="0.25">
      <c r="B6567" s="93"/>
      <c r="C6567" s="48"/>
      <c r="D6567" s="48"/>
      <c r="E6567" s="48"/>
      <c r="F6567" s="48"/>
      <c r="G6567" s="49"/>
      <c r="H6567" s="48"/>
      <c r="I6567" s="52"/>
      <c r="J6567" s="52"/>
      <c r="K6567" s="48"/>
      <c r="L6567" s="48"/>
      <c r="M6567" s="48"/>
      <c r="N6567" s="48"/>
      <c r="O6567" s="49"/>
    </row>
    <row r="6568" spans="2:15" x14ac:dyDescent="0.25">
      <c r="B6568" s="93"/>
      <c r="C6568" s="48"/>
      <c r="D6568" s="48"/>
      <c r="E6568" s="48"/>
      <c r="F6568" s="48"/>
      <c r="G6568" s="49"/>
      <c r="H6568" s="48"/>
      <c r="I6568" s="52"/>
      <c r="J6568" s="52"/>
      <c r="K6568" s="48"/>
      <c r="L6568" s="48"/>
      <c r="M6568" s="48"/>
      <c r="N6568" s="48"/>
      <c r="O6568" s="49"/>
    </row>
    <row r="6569" spans="2:15" x14ac:dyDescent="0.25">
      <c r="B6569" s="93"/>
      <c r="C6569" s="48"/>
      <c r="D6569" s="48"/>
      <c r="E6569" s="48"/>
      <c r="F6569" s="48"/>
      <c r="G6569" s="49"/>
      <c r="H6569" s="48"/>
      <c r="I6569" s="52"/>
      <c r="J6569" s="52"/>
      <c r="K6569" s="48"/>
      <c r="L6569" s="48"/>
      <c r="M6569" s="48"/>
      <c r="N6569" s="48"/>
      <c r="O6569" s="49"/>
    </row>
    <row r="6570" spans="2:15" x14ac:dyDescent="0.25">
      <c r="B6570" s="93"/>
      <c r="C6570" s="48"/>
      <c r="D6570" s="48"/>
      <c r="E6570" s="48"/>
      <c r="F6570" s="48"/>
      <c r="G6570" s="49"/>
      <c r="H6570" s="48"/>
      <c r="I6570" s="52"/>
      <c r="J6570" s="52"/>
      <c r="K6570" s="48"/>
      <c r="L6570" s="48"/>
      <c r="M6570" s="48"/>
      <c r="N6570" s="48"/>
      <c r="O6570" s="49"/>
    </row>
    <row r="6571" spans="2:15" x14ac:dyDescent="0.25">
      <c r="B6571" s="93"/>
      <c r="C6571" s="48"/>
      <c r="D6571" s="48"/>
      <c r="E6571" s="48"/>
      <c r="F6571" s="48"/>
      <c r="G6571" s="49"/>
      <c r="H6571" s="48"/>
      <c r="I6571" s="52"/>
      <c r="J6571" s="52"/>
      <c r="K6571" s="48"/>
      <c r="L6571" s="48"/>
      <c r="M6571" s="48"/>
      <c r="N6571" s="48"/>
      <c r="O6571" s="49"/>
    </row>
    <row r="6572" spans="2:15" x14ac:dyDescent="0.25">
      <c r="B6572" s="93"/>
      <c r="C6572" s="48"/>
      <c r="D6572" s="48"/>
      <c r="E6572" s="48"/>
      <c r="F6572" s="48"/>
      <c r="G6572" s="49"/>
      <c r="H6572" s="48"/>
      <c r="I6572" s="52"/>
      <c r="J6572" s="52"/>
      <c r="K6572" s="48"/>
      <c r="L6572" s="48"/>
      <c r="M6572" s="48"/>
      <c r="N6572" s="48"/>
      <c r="O6572" s="49"/>
    </row>
    <row r="6573" spans="2:15" x14ac:dyDescent="0.25">
      <c r="B6573" s="93"/>
      <c r="C6573" s="48"/>
      <c r="D6573" s="48"/>
      <c r="E6573" s="48"/>
      <c r="F6573" s="48"/>
      <c r="G6573" s="49"/>
      <c r="H6573" s="48"/>
      <c r="I6573" s="52"/>
      <c r="J6573" s="52"/>
      <c r="K6573" s="48"/>
      <c r="L6573" s="48"/>
      <c r="M6573" s="48"/>
      <c r="N6573" s="48"/>
      <c r="O6573" s="49"/>
    </row>
    <row r="6574" spans="2:15" x14ac:dyDescent="0.25">
      <c r="B6574" s="93"/>
      <c r="C6574" s="48"/>
      <c r="D6574" s="48"/>
      <c r="E6574" s="48"/>
      <c r="F6574" s="48"/>
      <c r="G6574" s="49"/>
      <c r="H6574" s="48"/>
      <c r="I6574" s="52"/>
      <c r="J6574" s="52"/>
      <c r="K6574" s="48"/>
      <c r="L6574" s="48"/>
      <c r="M6574" s="48"/>
      <c r="N6574" s="48"/>
      <c r="O6574" s="49"/>
    </row>
    <row r="6575" spans="2:15" x14ac:dyDescent="0.25">
      <c r="B6575" s="93"/>
      <c r="C6575" s="48"/>
      <c r="D6575" s="48"/>
      <c r="E6575" s="48"/>
      <c r="F6575" s="48"/>
      <c r="G6575" s="49"/>
      <c r="H6575" s="48"/>
      <c r="I6575" s="52"/>
      <c r="J6575" s="52"/>
      <c r="K6575" s="48"/>
      <c r="L6575" s="48"/>
      <c r="M6575" s="48"/>
      <c r="N6575" s="48"/>
      <c r="O6575" s="49"/>
    </row>
    <row r="6576" spans="2:15" x14ac:dyDescent="0.25">
      <c r="B6576" s="93"/>
      <c r="C6576" s="48"/>
      <c r="D6576" s="48"/>
      <c r="E6576" s="48"/>
      <c r="F6576" s="48"/>
      <c r="G6576" s="49"/>
      <c r="H6576" s="48"/>
      <c r="I6576" s="52"/>
      <c r="J6576" s="52"/>
      <c r="K6576" s="48"/>
      <c r="L6576" s="48"/>
      <c r="M6576" s="48"/>
      <c r="N6576" s="48"/>
      <c r="O6576" s="49"/>
    </row>
    <row r="6577" spans="2:15" x14ac:dyDescent="0.25">
      <c r="B6577" s="93"/>
      <c r="C6577" s="48"/>
      <c r="D6577" s="48"/>
      <c r="E6577" s="48"/>
      <c r="F6577" s="48"/>
      <c r="G6577" s="49"/>
      <c r="H6577" s="48"/>
      <c r="I6577" s="52"/>
      <c r="J6577" s="52"/>
      <c r="K6577" s="48"/>
      <c r="L6577" s="48"/>
      <c r="M6577" s="48"/>
      <c r="N6577" s="48"/>
      <c r="O6577" s="49"/>
    </row>
    <row r="6578" spans="2:15" x14ac:dyDescent="0.25">
      <c r="B6578" s="93"/>
      <c r="C6578" s="48"/>
      <c r="D6578" s="48"/>
      <c r="E6578" s="48"/>
      <c r="F6578" s="48"/>
      <c r="G6578" s="49"/>
      <c r="H6578" s="48"/>
      <c r="I6578" s="52"/>
      <c r="J6578" s="52"/>
      <c r="K6578" s="48"/>
      <c r="L6578" s="48"/>
      <c r="M6578" s="48"/>
      <c r="N6578" s="48"/>
      <c r="O6578" s="49"/>
    </row>
    <row r="6579" spans="2:15" x14ac:dyDescent="0.25">
      <c r="B6579" s="93"/>
      <c r="C6579" s="48"/>
      <c r="D6579" s="48"/>
      <c r="E6579" s="48"/>
      <c r="F6579" s="48"/>
      <c r="G6579" s="49"/>
      <c r="H6579" s="48"/>
      <c r="I6579" s="52"/>
      <c r="J6579" s="52"/>
      <c r="K6579" s="48"/>
      <c r="L6579" s="48"/>
      <c r="M6579" s="48"/>
      <c r="N6579" s="48"/>
      <c r="O6579" s="49"/>
    </row>
    <row r="6580" spans="2:15" x14ac:dyDescent="0.25">
      <c r="B6580" s="93"/>
      <c r="C6580" s="48"/>
      <c r="D6580" s="48"/>
      <c r="E6580" s="48"/>
      <c r="F6580" s="48"/>
      <c r="G6580" s="49"/>
      <c r="H6580" s="48"/>
      <c r="I6580" s="52"/>
      <c r="J6580" s="52"/>
      <c r="K6580" s="48"/>
      <c r="L6580" s="48"/>
      <c r="M6580" s="48"/>
      <c r="N6580" s="48"/>
      <c r="O6580" s="49"/>
    </row>
    <row r="6581" spans="2:15" x14ac:dyDescent="0.25">
      <c r="B6581" s="93"/>
      <c r="C6581" s="48"/>
      <c r="D6581" s="48"/>
      <c r="E6581" s="48"/>
      <c r="F6581" s="48"/>
      <c r="G6581" s="49"/>
      <c r="H6581" s="48"/>
      <c r="I6581" s="52"/>
      <c r="J6581" s="52"/>
      <c r="K6581" s="48"/>
      <c r="L6581" s="48"/>
      <c r="M6581" s="48"/>
      <c r="N6581" s="48"/>
      <c r="O6581" s="49"/>
    </row>
    <row r="6582" spans="2:15" x14ac:dyDescent="0.25">
      <c r="B6582" s="93"/>
      <c r="C6582" s="48"/>
      <c r="D6582" s="48"/>
      <c r="E6582" s="48"/>
      <c r="F6582" s="48"/>
      <c r="G6582" s="49"/>
      <c r="H6582" s="48"/>
      <c r="I6582" s="52"/>
      <c r="J6582" s="52"/>
      <c r="K6582" s="48"/>
      <c r="L6582" s="48"/>
      <c r="M6582" s="48"/>
      <c r="N6582" s="48"/>
      <c r="O6582" s="49"/>
    </row>
    <row r="6583" spans="2:15" x14ac:dyDescent="0.25">
      <c r="B6583" s="93"/>
      <c r="C6583" s="48"/>
      <c r="D6583" s="48"/>
      <c r="E6583" s="48"/>
      <c r="F6583" s="48"/>
      <c r="G6583" s="49"/>
      <c r="H6583" s="48"/>
      <c r="I6583" s="52"/>
      <c r="J6583" s="52"/>
      <c r="K6583" s="48"/>
      <c r="L6583" s="48"/>
      <c r="M6583" s="48"/>
      <c r="N6583" s="48"/>
      <c r="O6583" s="49"/>
    </row>
    <row r="6584" spans="2:15" x14ac:dyDescent="0.25">
      <c r="B6584" s="93"/>
      <c r="C6584" s="48"/>
      <c r="D6584" s="48"/>
      <c r="E6584" s="48"/>
      <c r="F6584" s="48"/>
      <c r="G6584" s="49"/>
      <c r="H6584" s="48"/>
      <c r="I6584" s="52"/>
      <c r="J6584" s="52"/>
      <c r="K6584" s="48"/>
      <c r="L6584" s="48"/>
      <c r="M6584" s="48"/>
      <c r="N6584" s="48"/>
      <c r="O6584" s="49"/>
    </row>
    <row r="6585" spans="2:15" x14ac:dyDescent="0.25">
      <c r="B6585" s="93"/>
      <c r="C6585" s="48"/>
      <c r="D6585" s="48"/>
      <c r="E6585" s="48"/>
      <c r="F6585" s="48"/>
      <c r="G6585" s="49"/>
      <c r="H6585" s="48"/>
      <c r="I6585" s="52"/>
      <c r="J6585" s="52"/>
      <c r="K6585" s="48"/>
      <c r="L6585" s="48"/>
      <c r="M6585" s="48"/>
      <c r="N6585" s="48"/>
      <c r="O6585" s="49"/>
    </row>
    <row r="6586" spans="2:15" x14ac:dyDescent="0.25">
      <c r="B6586" s="93"/>
      <c r="C6586" s="48"/>
      <c r="D6586" s="48"/>
      <c r="E6586" s="48"/>
      <c r="F6586" s="48"/>
      <c r="G6586" s="49"/>
      <c r="H6586" s="48"/>
      <c r="I6586" s="52"/>
      <c r="J6586" s="52"/>
      <c r="K6586" s="48"/>
      <c r="L6586" s="48"/>
      <c r="M6586" s="48"/>
      <c r="N6586" s="48"/>
      <c r="O6586" s="49"/>
    </row>
    <row r="6587" spans="2:15" x14ac:dyDescent="0.25">
      <c r="B6587" s="93"/>
      <c r="C6587" s="48"/>
      <c r="D6587" s="48"/>
      <c r="E6587" s="48"/>
      <c r="F6587" s="48"/>
      <c r="G6587" s="49"/>
      <c r="H6587" s="48"/>
      <c r="I6587" s="52"/>
      <c r="J6587" s="52"/>
      <c r="K6587" s="48"/>
      <c r="L6587" s="48"/>
      <c r="M6587" s="48"/>
      <c r="N6587" s="48"/>
      <c r="O6587" s="49"/>
    </row>
    <row r="6588" spans="2:15" x14ac:dyDescent="0.25">
      <c r="B6588" s="93"/>
      <c r="C6588" s="48"/>
      <c r="D6588" s="48"/>
      <c r="E6588" s="48"/>
      <c r="F6588" s="48"/>
      <c r="G6588" s="49"/>
      <c r="H6588" s="48"/>
      <c r="I6588" s="52"/>
      <c r="J6588" s="52"/>
      <c r="K6588" s="48"/>
      <c r="L6588" s="48"/>
      <c r="M6588" s="48"/>
      <c r="N6588" s="48"/>
      <c r="O6588" s="49"/>
    </row>
    <row r="6589" spans="2:15" x14ac:dyDescent="0.25">
      <c r="B6589" s="93"/>
      <c r="C6589" s="48"/>
      <c r="D6589" s="48"/>
      <c r="E6589" s="48"/>
      <c r="F6589" s="48"/>
      <c r="G6589" s="49"/>
      <c r="H6589" s="48"/>
      <c r="I6589" s="52"/>
      <c r="J6589" s="52"/>
      <c r="K6589" s="48"/>
      <c r="L6589" s="48"/>
      <c r="M6589" s="48"/>
      <c r="N6589" s="48"/>
      <c r="O6589" s="49"/>
    </row>
    <row r="6590" spans="2:15" x14ac:dyDescent="0.25">
      <c r="B6590" s="93"/>
      <c r="C6590" s="48"/>
      <c r="D6590" s="48"/>
      <c r="E6590" s="48"/>
      <c r="F6590" s="48"/>
      <c r="G6590" s="49"/>
      <c r="H6590" s="48"/>
      <c r="I6590" s="52"/>
      <c r="J6590" s="52"/>
      <c r="K6590" s="48"/>
      <c r="L6590" s="48"/>
      <c r="M6590" s="48"/>
      <c r="N6590" s="48"/>
      <c r="O6590" s="49"/>
    </row>
    <row r="6591" spans="2:15" x14ac:dyDescent="0.25">
      <c r="B6591" s="93"/>
      <c r="C6591" s="48"/>
      <c r="D6591" s="48"/>
      <c r="E6591" s="48"/>
      <c r="F6591" s="48"/>
      <c r="G6591" s="49"/>
      <c r="H6591" s="48"/>
      <c r="I6591" s="52"/>
      <c r="J6591" s="52"/>
      <c r="K6591" s="48"/>
      <c r="L6591" s="48"/>
      <c r="M6591" s="48"/>
      <c r="N6591" s="48"/>
      <c r="O6591" s="49"/>
    </row>
    <row r="6592" spans="2:15" x14ac:dyDescent="0.25">
      <c r="B6592" s="93"/>
      <c r="C6592" s="48"/>
      <c r="D6592" s="48"/>
      <c r="E6592" s="48"/>
      <c r="F6592" s="48"/>
      <c r="G6592" s="49"/>
      <c r="H6592" s="48"/>
      <c r="I6592" s="52"/>
      <c r="J6592" s="52"/>
      <c r="K6592" s="48"/>
      <c r="L6592" s="48"/>
      <c r="M6592" s="48"/>
      <c r="N6592" s="48"/>
      <c r="O6592" s="49"/>
    </row>
    <row r="6593" spans="2:15" x14ac:dyDescent="0.25">
      <c r="B6593" s="93"/>
      <c r="C6593" s="48"/>
      <c r="D6593" s="48"/>
      <c r="E6593" s="48"/>
      <c r="F6593" s="48"/>
      <c r="G6593" s="49"/>
      <c r="H6593" s="48"/>
      <c r="I6593" s="52"/>
      <c r="J6593" s="52"/>
      <c r="K6593" s="48"/>
      <c r="L6593" s="48"/>
      <c r="M6593" s="48"/>
      <c r="N6593" s="48"/>
      <c r="O6593" s="49"/>
    </row>
    <row r="6594" spans="2:15" x14ac:dyDescent="0.25">
      <c r="B6594" s="93"/>
      <c r="C6594" s="48"/>
      <c r="D6594" s="48"/>
      <c r="E6594" s="48"/>
      <c r="F6594" s="48"/>
      <c r="G6594" s="49"/>
      <c r="H6594" s="48"/>
      <c r="I6594" s="52"/>
      <c r="J6594" s="52"/>
      <c r="K6594" s="48"/>
      <c r="L6594" s="48"/>
      <c r="M6594" s="48"/>
      <c r="N6594" s="48"/>
      <c r="O6594" s="49"/>
    </row>
    <row r="6595" spans="2:15" x14ac:dyDescent="0.25">
      <c r="B6595" s="93"/>
      <c r="C6595" s="48"/>
      <c r="D6595" s="48"/>
      <c r="E6595" s="48"/>
      <c r="F6595" s="48"/>
      <c r="G6595" s="49"/>
      <c r="H6595" s="48"/>
      <c r="I6595" s="52"/>
      <c r="J6595" s="52"/>
      <c r="K6595" s="48"/>
      <c r="L6595" s="48"/>
      <c r="M6595" s="48"/>
      <c r="N6595" s="48"/>
      <c r="O6595" s="49"/>
    </row>
    <row r="6596" spans="2:15" x14ac:dyDescent="0.25">
      <c r="B6596" s="93"/>
      <c r="C6596" s="48"/>
      <c r="D6596" s="48"/>
      <c r="E6596" s="48"/>
      <c r="F6596" s="48"/>
      <c r="G6596" s="49"/>
      <c r="H6596" s="48"/>
      <c r="I6596" s="52"/>
      <c r="J6596" s="52"/>
      <c r="K6596" s="48"/>
      <c r="L6596" s="48"/>
      <c r="M6596" s="48"/>
      <c r="N6596" s="48"/>
      <c r="O6596" s="49"/>
    </row>
    <row r="6597" spans="2:15" x14ac:dyDescent="0.25">
      <c r="B6597" s="93"/>
      <c r="C6597" s="48"/>
      <c r="D6597" s="48"/>
      <c r="E6597" s="48"/>
      <c r="F6597" s="48"/>
      <c r="G6597" s="49"/>
      <c r="H6597" s="48"/>
      <c r="I6597" s="52"/>
      <c r="J6597" s="52"/>
      <c r="K6597" s="48"/>
      <c r="L6597" s="48"/>
      <c r="M6597" s="48"/>
      <c r="N6597" s="48"/>
      <c r="O6597" s="49"/>
    </row>
    <row r="6598" spans="2:15" x14ac:dyDescent="0.25">
      <c r="B6598" s="93"/>
      <c r="C6598" s="48"/>
      <c r="D6598" s="48"/>
      <c r="E6598" s="48"/>
      <c r="F6598" s="48"/>
      <c r="G6598" s="49"/>
      <c r="H6598" s="48"/>
      <c r="I6598" s="52"/>
      <c r="J6598" s="52"/>
      <c r="K6598" s="48"/>
      <c r="L6598" s="48"/>
      <c r="M6598" s="48"/>
      <c r="N6598" s="48"/>
      <c r="O6598" s="49"/>
    </row>
    <row r="6599" spans="2:15" x14ac:dyDescent="0.25">
      <c r="B6599" s="93"/>
      <c r="C6599" s="48"/>
      <c r="D6599" s="48"/>
      <c r="E6599" s="48"/>
      <c r="F6599" s="48"/>
      <c r="G6599" s="49"/>
      <c r="H6599" s="48"/>
      <c r="I6599" s="52"/>
      <c r="J6599" s="52"/>
      <c r="K6599" s="48"/>
      <c r="L6599" s="48"/>
      <c r="M6599" s="48"/>
      <c r="N6599" s="48"/>
      <c r="O6599" s="49"/>
    </row>
    <row r="6600" spans="2:15" x14ac:dyDescent="0.25">
      <c r="B6600" s="93"/>
      <c r="C6600" s="48"/>
      <c r="D6600" s="48"/>
      <c r="E6600" s="48"/>
      <c r="F6600" s="48"/>
      <c r="G6600" s="49"/>
      <c r="H6600" s="48"/>
      <c r="I6600" s="52"/>
      <c r="J6600" s="52"/>
      <c r="K6600" s="48"/>
      <c r="L6600" s="48"/>
      <c r="M6600" s="48"/>
      <c r="N6600" s="48"/>
      <c r="O6600" s="49"/>
    </row>
    <row r="6601" spans="2:15" x14ac:dyDescent="0.25">
      <c r="B6601" s="93"/>
      <c r="C6601" s="48"/>
      <c r="D6601" s="48"/>
      <c r="E6601" s="48"/>
      <c r="F6601" s="48"/>
      <c r="G6601" s="49"/>
      <c r="H6601" s="48"/>
      <c r="I6601" s="52"/>
      <c r="J6601" s="52"/>
      <c r="K6601" s="48"/>
      <c r="L6601" s="48"/>
      <c r="M6601" s="48"/>
      <c r="N6601" s="48"/>
      <c r="O6601" s="49"/>
    </row>
    <row r="6602" spans="2:15" x14ac:dyDescent="0.25">
      <c r="B6602" s="93"/>
      <c r="C6602" s="48"/>
      <c r="D6602" s="48"/>
      <c r="E6602" s="48"/>
      <c r="F6602" s="48"/>
      <c r="G6602" s="49"/>
      <c r="H6602" s="48"/>
      <c r="I6602" s="52"/>
      <c r="J6602" s="52"/>
      <c r="K6602" s="48"/>
      <c r="L6602" s="48"/>
      <c r="M6602" s="48"/>
      <c r="N6602" s="48"/>
      <c r="O6602" s="49"/>
    </row>
    <row r="6603" spans="2:15" x14ac:dyDescent="0.25">
      <c r="B6603" s="93"/>
      <c r="C6603" s="48"/>
      <c r="D6603" s="48"/>
      <c r="E6603" s="48"/>
      <c r="F6603" s="48"/>
      <c r="G6603" s="49"/>
      <c r="H6603" s="48"/>
      <c r="I6603" s="52"/>
      <c r="J6603" s="52"/>
      <c r="K6603" s="48"/>
      <c r="L6603" s="48"/>
      <c r="M6603" s="48"/>
      <c r="N6603" s="48"/>
      <c r="O6603" s="49"/>
    </row>
    <row r="6604" spans="2:15" x14ac:dyDescent="0.25">
      <c r="B6604" s="93"/>
      <c r="C6604" s="48"/>
      <c r="D6604" s="48"/>
      <c r="E6604" s="48"/>
      <c r="F6604" s="48"/>
      <c r="G6604" s="49"/>
      <c r="H6604" s="48"/>
      <c r="I6604" s="52"/>
      <c r="J6604" s="52"/>
      <c r="K6604" s="48"/>
      <c r="L6604" s="48"/>
      <c r="M6604" s="48"/>
      <c r="N6604" s="48"/>
      <c r="O6604" s="49"/>
    </row>
    <row r="6605" spans="2:15" x14ac:dyDescent="0.25">
      <c r="B6605" s="93"/>
      <c r="C6605" s="48"/>
      <c r="D6605" s="48"/>
      <c r="E6605" s="48"/>
      <c r="F6605" s="48"/>
      <c r="G6605" s="49"/>
      <c r="H6605" s="48"/>
      <c r="I6605" s="52"/>
      <c r="J6605" s="52"/>
      <c r="K6605" s="48"/>
      <c r="L6605" s="48"/>
      <c r="M6605" s="48"/>
      <c r="N6605" s="48"/>
      <c r="O6605" s="49"/>
    </row>
    <row r="6606" spans="2:15" x14ac:dyDescent="0.25">
      <c r="B6606" s="93"/>
      <c r="C6606" s="48"/>
      <c r="D6606" s="48"/>
      <c r="E6606" s="48"/>
      <c r="F6606" s="48"/>
      <c r="G6606" s="49"/>
      <c r="H6606" s="48"/>
      <c r="I6606" s="52"/>
      <c r="J6606" s="52"/>
      <c r="K6606" s="48"/>
      <c r="L6606" s="48"/>
      <c r="M6606" s="48"/>
      <c r="N6606" s="48"/>
      <c r="O6606" s="49"/>
    </row>
    <row r="6607" spans="2:15" x14ac:dyDescent="0.25">
      <c r="B6607" s="93"/>
      <c r="C6607" s="48"/>
      <c r="D6607" s="48"/>
      <c r="E6607" s="48"/>
      <c r="F6607" s="48"/>
      <c r="G6607" s="49"/>
      <c r="H6607" s="48"/>
      <c r="I6607" s="52"/>
      <c r="J6607" s="52"/>
      <c r="K6607" s="48"/>
      <c r="L6607" s="48"/>
      <c r="M6607" s="48"/>
      <c r="N6607" s="48"/>
      <c r="O6607" s="49"/>
    </row>
    <row r="6608" spans="2:15" x14ac:dyDescent="0.25">
      <c r="B6608" s="93"/>
      <c r="C6608" s="48"/>
      <c r="D6608" s="48"/>
      <c r="E6608" s="48"/>
      <c r="F6608" s="48"/>
      <c r="G6608" s="49"/>
      <c r="H6608" s="48"/>
      <c r="I6608" s="52"/>
      <c r="J6608" s="52"/>
      <c r="K6608" s="48"/>
      <c r="L6608" s="48"/>
      <c r="M6608" s="48"/>
      <c r="N6608" s="48"/>
      <c r="O6608" s="49"/>
    </row>
    <row r="6609" spans="2:15" x14ac:dyDescent="0.25">
      <c r="B6609" s="93"/>
      <c r="C6609" s="48"/>
      <c r="D6609" s="48"/>
      <c r="E6609" s="48"/>
      <c r="F6609" s="48"/>
      <c r="G6609" s="49"/>
      <c r="H6609" s="48"/>
      <c r="I6609" s="52"/>
      <c r="J6609" s="52"/>
      <c r="K6609" s="48"/>
      <c r="L6609" s="48"/>
      <c r="M6609" s="48"/>
      <c r="N6609" s="48"/>
      <c r="O6609" s="49"/>
    </row>
    <row r="6610" spans="2:15" x14ac:dyDescent="0.25">
      <c r="B6610" s="93"/>
      <c r="C6610" s="48"/>
      <c r="D6610" s="48"/>
      <c r="E6610" s="48"/>
      <c r="F6610" s="48"/>
      <c r="G6610" s="49"/>
      <c r="H6610" s="48"/>
      <c r="I6610" s="52"/>
      <c r="J6610" s="52"/>
      <c r="K6610" s="48"/>
      <c r="L6610" s="48"/>
      <c r="M6610" s="48"/>
      <c r="N6610" s="48"/>
      <c r="O6610" s="49"/>
    </row>
    <row r="6611" spans="2:15" x14ac:dyDescent="0.25">
      <c r="B6611" s="93"/>
      <c r="C6611" s="48"/>
      <c r="D6611" s="48"/>
      <c r="E6611" s="48"/>
      <c r="F6611" s="48"/>
      <c r="G6611" s="49"/>
      <c r="H6611" s="48"/>
      <c r="I6611" s="52"/>
      <c r="J6611" s="52"/>
      <c r="K6611" s="48"/>
      <c r="L6611" s="48"/>
      <c r="M6611" s="48"/>
      <c r="N6611" s="48"/>
      <c r="O6611" s="49"/>
    </row>
    <row r="6612" spans="2:15" x14ac:dyDescent="0.25">
      <c r="B6612" s="93"/>
      <c r="C6612" s="48"/>
      <c r="D6612" s="48"/>
      <c r="E6612" s="48"/>
      <c r="F6612" s="48"/>
      <c r="G6612" s="49"/>
      <c r="H6612" s="48"/>
      <c r="I6612" s="52"/>
      <c r="J6612" s="52"/>
      <c r="K6612" s="48"/>
      <c r="L6612" s="48"/>
      <c r="M6612" s="48"/>
      <c r="N6612" s="48"/>
      <c r="O6612" s="49"/>
    </row>
    <row r="6613" spans="2:15" x14ac:dyDescent="0.25">
      <c r="B6613" s="93"/>
      <c r="C6613" s="48"/>
      <c r="D6613" s="48"/>
      <c r="E6613" s="48"/>
      <c r="F6613" s="48"/>
      <c r="G6613" s="49"/>
      <c r="H6613" s="48"/>
      <c r="I6613" s="52"/>
      <c r="J6613" s="52"/>
      <c r="K6613" s="48"/>
      <c r="L6613" s="48"/>
      <c r="M6613" s="48"/>
      <c r="N6613" s="48"/>
      <c r="O6613" s="49"/>
    </row>
    <row r="6614" spans="2:15" x14ac:dyDescent="0.25">
      <c r="B6614" s="93"/>
      <c r="C6614" s="48"/>
      <c r="D6614" s="48"/>
      <c r="E6614" s="48"/>
      <c r="F6614" s="48"/>
      <c r="G6614" s="49"/>
      <c r="H6614" s="48"/>
      <c r="I6614" s="52"/>
      <c r="J6614" s="52"/>
      <c r="K6614" s="48"/>
      <c r="L6614" s="48"/>
      <c r="M6614" s="48"/>
      <c r="N6614" s="48"/>
      <c r="O6614" s="49"/>
    </row>
    <row r="6615" spans="2:15" x14ac:dyDescent="0.25">
      <c r="B6615" s="93"/>
      <c r="C6615" s="48"/>
      <c r="D6615" s="48"/>
      <c r="E6615" s="48"/>
      <c r="F6615" s="48"/>
      <c r="G6615" s="49"/>
      <c r="H6615" s="48"/>
      <c r="I6615" s="52"/>
      <c r="J6615" s="52"/>
      <c r="K6615" s="48"/>
      <c r="L6615" s="48"/>
      <c r="M6615" s="48"/>
      <c r="N6615" s="48"/>
      <c r="O6615" s="49"/>
    </row>
    <row r="6616" spans="2:15" x14ac:dyDescent="0.25">
      <c r="B6616" s="93"/>
      <c r="C6616" s="48"/>
      <c r="D6616" s="48"/>
      <c r="E6616" s="48"/>
      <c r="F6616" s="48"/>
      <c r="G6616" s="49"/>
      <c r="H6616" s="48"/>
      <c r="I6616" s="52"/>
      <c r="J6616" s="52"/>
      <c r="K6616" s="48"/>
      <c r="L6616" s="48"/>
      <c r="M6616" s="48"/>
      <c r="N6616" s="48"/>
      <c r="O6616" s="49"/>
    </row>
    <row r="6617" spans="2:15" x14ac:dyDescent="0.25">
      <c r="B6617" s="93"/>
      <c r="C6617" s="48"/>
      <c r="D6617" s="48"/>
      <c r="E6617" s="48"/>
      <c r="F6617" s="48"/>
      <c r="G6617" s="49"/>
      <c r="H6617" s="48"/>
      <c r="I6617" s="52"/>
      <c r="J6617" s="52"/>
      <c r="K6617" s="48"/>
      <c r="L6617" s="48"/>
      <c r="M6617" s="48"/>
      <c r="N6617" s="48"/>
      <c r="O6617" s="49"/>
    </row>
    <row r="6618" spans="2:15" x14ac:dyDescent="0.25">
      <c r="B6618" s="93"/>
      <c r="C6618" s="48"/>
      <c r="D6618" s="48"/>
      <c r="E6618" s="48"/>
      <c r="F6618" s="48"/>
      <c r="G6618" s="49"/>
      <c r="H6618" s="48"/>
      <c r="I6618" s="52"/>
      <c r="J6618" s="52"/>
      <c r="K6618" s="48"/>
      <c r="L6618" s="48"/>
      <c r="M6618" s="48"/>
      <c r="N6618" s="48"/>
      <c r="O6618" s="49"/>
    </row>
    <row r="6619" spans="2:15" x14ac:dyDescent="0.25">
      <c r="B6619" s="93"/>
      <c r="C6619" s="48"/>
      <c r="D6619" s="48"/>
      <c r="E6619" s="48"/>
      <c r="F6619" s="48"/>
      <c r="G6619" s="49"/>
      <c r="H6619" s="48"/>
      <c r="I6619" s="52"/>
      <c r="J6619" s="52"/>
      <c r="K6619" s="48"/>
      <c r="L6619" s="48"/>
      <c r="M6619" s="48"/>
      <c r="N6619" s="48"/>
      <c r="O6619" s="49"/>
    </row>
    <row r="6620" spans="2:15" x14ac:dyDescent="0.25">
      <c r="B6620" s="93"/>
      <c r="C6620" s="48"/>
      <c r="D6620" s="48"/>
      <c r="E6620" s="48"/>
      <c r="F6620" s="48"/>
      <c r="G6620" s="49"/>
      <c r="H6620" s="48"/>
      <c r="I6620" s="52"/>
      <c r="J6620" s="52"/>
      <c r="K6620" s="48"/>
      <c r="L6620" s="48"/>
      <c r="M6620" s="48"/>
      <c r="N6620" s="48"/>
      <c r="O6620" s="49"/>
    </row>
    <row r="6621" spans="2:15" x14ac:dyDescent="0.25">
      <c r="B6621" s="93"/>
      <c r="C6621" s="48"/>
      <c r="D6621" s="48"/>
      <c r="E6621" s="48"/>
      <c r="F6621" s="48"/>
      <c r="G6621" s="49"/>
      <c r="H6621" s="48"/>
      <c r="I6621" s="52"/>
      <c r="J6621" s="52"/>
      <c r="K6621" s="48"/>
      <c r="L6621" s="48"/>
      <c r="M6621" s="48"/>
      <c r="N6621" s="48"/>
      <c r="O6621" s="49"/>
    </row>
    <row r="6622" spans="2:15" x14ac:dyDescent="0.25">
      <c r="B6622" s="93"/>
      <c r="C6622" s="48"/>
      <c r="D6622" s="48"/>
      <c r="E6622" s="48"/>
      <c r="F6622" s="48"/>
      <c r="G6622" s="49"/>
      <c r="H6622" s="48"/>
      <c r="I6622" s="52"/>
      <c r="J6622" s="52"/>
      <c r="K6622" s="48"/>
      <c r="L6622" s="48"/>
      <c r="M6622" s="48"/>
      <c r="N6622" s="48"/>
      <c r="O6622" s="49"/>
    </row>
    <row r="6623" spans="2:15" x14ac:dyDescent="0.25">
      <c r="B6623" s="93"/>
      <c r="C6623" s="48"/>
      <c r="D6623" s="48"/>
      <c r="E6623" s="48"/>
      <c r="F6623" s="48"/>
      <c r="G6623" s="49"/>
      <c r="H6623" s="48"/>
      <c r="I6623" s="52"/>
      <c r="J6623" s="52"/>
      <c r="K6623" s="48"/>
      <c r="L6623" s="48"/>
      <c r="M6623" s="48"/>
      <c r="N6623" s="48"/>
      <c r="O6623" s="49"/>
    </row>
    <row r="6624" spans="2:15" x14ac:dyDescent="0.25">
      <c r="B6624" s="93"/>
      <c r="C6624" s="48"/>
      <c r="D6624" s="48"/>
      <c r="E6624" s="48"/>
      <c r="F6624" s="48"/>
      <c r="G6624" s="49"/>
      <c r="H6624" s="48"/>
      <c r="I6624" s="52"/>
      <c r="J6624" s="52"/>
      <c r="K6624" s="48"/>
      <c r="L6624" s="48"/>
      <c r="M6624" s="48"/>
      <c r="N6624" s="48"/>
      <c r="O6624" s="49"/>
    </row>
    <row r="6625" spans="2:15" x14ac:dyDescent="0.25">
      <c r="B6625" s="93"/>
      <c r="C6625" s="48"/>
      <c r="D6625" s="48"/>
      <c r="E6625" s="48"/>
      <c r="F6625" s="48"/>
      <c r="G6625" s="49"/>
      <c r="H6625" s="48"/>
      <c r="I6625" s="52"/>
      <c r="J6625" s="52"/>
      <c r="K6625" s="48"/>
      <c r="L6625" s="48"/>
      <c r="M6625" s="48"/>
      <c r="N6625" s="48"/>
      <c r="O6625" s="49"/>
    </row>
    <row r="6626" spans="2:15" x14ac:dyDescent="0.25">
      <c r="B6626" s="93"/>
      <c r="C6626" s="48"/>
      <c r="D6626" s="48"/>
      <c r="E6626" s="48"/>
      <c r="F6626" s="48"/>
      <c r="G6626" s="49"/>
      <c r="H6626" s="48"/>
      <c r="I6626" s="52"/>
      <c r="J6626" s="52"/>
      <c r="K6626" s="48"/>
      <c r="L6626" s="48"/>
      <c r="M6626" s="48"/>
      <c r="N6626" s="48"/>
      <c r="O6626" s="49"/>
    </row>
    <row r="6627" spans="2:15" x14ac:dyDescent="0.25">
      <c r="B6627" s="93"/>
      <c r="C6627" s="48"/>
      <c r="D6627" s="48"/>
      <c r="E6627" s="48"/>
      <c r="F6627" s="48"/>
      <c r="G6627" s="49"/>
      <c r="H6627" s="48"/>
      <c r="I6627" s="52"/>
      <c r="J6627" s="52"/>
      <c r="K6627" s="48"/>
      <c r="L6627" s="48"/>
      <c r="M6627" s="48"/>
      <c r="N6627" s="48"/>
      <c r="O6627" s="49"/>
    </row>
    <row r="6628" spans="2:15" x14ac:dyDescent="0.25">
      <c r="B6628" s="93"/>
      <c r="C6628" s="48"/>
      <c r="D6628" s="48"/>
      <c r="E6628" s="48"/>
      <c r="F6628" s="48"/>
      <c r="G6628" s="49"/>
      <c r="H6628" s="48"/>
      <c r="I6628" s="52"/>
      <c r="J6628" s="52"/>
      <c r="K6628" s="48"/>
      <c r="L6628" s="48"/>
      <c r="M6628" s="48"/>
      <c r="N6628" s="48"/>
      <c r="O6628" s="49"/>
    </row>
    <row r="6629" spans="2:15" x14ac:dyDescent="0.25">
      <c r="B6629" s="93"/>
      <c r="C6629" s="48"/>
      <c r="D6629" s="48"/>
      <c r="E6629" s="48"/>
      <c r="F6629" s="48"/>
      <c r="G6629" s="49"/>
      <c r="H6629" s="48"/>
      <c r="I6629" s="52"/>
      <c r="J6629" s="52"/>
      <c r="K6629" s="48"/>
      <c r="L6629" s="48"/>
      <c r="M6629" s="48"/>
      <c r="N6629" s="48"/>
      <c r="O6629" s="49"/>
    </row>
    <row r="6630" spans="2:15" x14ac:dyDescent="0.25">
      <c r="B6630" s="93"/>
      <c r="C6630" s="48"/>
      <c r="D6630" s="48"/>
      <c r="E6630" s="48"/>
      <c r="F6630" s="48"/>
      <c r="G6630" s="49"/>
      <c r="H6630" s="48"/>
      <c r="I6630" s="52"/>
      <c r="J6630" s="52"/>
      <c r="K6630" s="48"/>
      <c r="L6630" s="48"/>
      <c r="M6630" s="48"/>
      <c r="N6630" s="48"/>
      <c r="O6630" s="49"/>
    </row>
    <row r="6631" spans="2:15" x14ac:dyDescent="0.25">
      <c r="B6631" s="93"/>
      <c r="C6631" s="48"/>
      <c r="D6631" s="48"/>
      <c r="E6631" s="48"/>
      <c r="F6631" s="48"/>
      <c r="G6631" s="49"/>
      <c r="H6631" s="48"/>
      <c r="I6631" s="52"/>
      <c r="J6631" s="52"/>
      <c r="K6631" s="48"/>
      <c r="L6631" s="48"/>
      <c r="M6631" s="48"/>
      <c r="N6631" s="48"/>
      <c r="O6631" s="49"/>
    </row>
    <row r="6632" spans="2:15" x14ac:dyDescent="0.25">
      <c r="B6632" s="93"/>
      <c r="C6632" s="48"/>
      <c r="D6632" s="48"/>
      <c r="E6632" s="48"/>
      <c r="F6632" s="48"/>
      <c r="G6632" s="49"/>
      <c r="H6632" s="48"/>
      <c r="I6632" s="52"/>
      <c r="J6632" s="52"/>
      <c r="K6632" s="48"/>
      <c r="L6632" s="48"/>
      <c r="M6632" s="48"/>
      <c r="N6632" s="48"/>
      <c r="O6632" s="49"/>
    </row>
    <row r="6633" spans="2:15" x14ac:dyDescent="0.25">
      <c r="B6633" s="93"/>
      <c r="C6633" s="48"/>
      <c r="D6633" s="48"/>
      <c r="E6633" s="48"/>
      <c r="F6633" s="48"/>
      <c r="G6633" s="49"/>
      <c r="H6633" s="48"/>
      <c r="I6633" s="52"/>
      <c r="J6633" s="52"/>
      <c r="K6633" s="48"/>
      <c r="L6633" s="48"/>
      <c r="M6633" s="48"/>
      <c r="N6633" s="48"/>
      <c r="O6633" s="49"/>
    </row>
    <row r="6634" spans="2:15" x14ac:dyDescent="0.25">
      <c r="B6634" s="93"/>
      <c r="C6634" s="48"/>
      <c r="D6634" s="48"/>
      <c r="E6634" s="48"/>
      <c r="F6634" s="48"/>
      <c r="G6634" s="49"/>
      <c r="H6634" s="48"/>
      <c r="I6634" s="52"/>
      <c r="J6634" s="52"/>
      <c r="K6634" s="48"/>
      <c r="L6634" s="48"/>
      <c r="M6634" s="48"/>
      <c r="N6634" s="48"/>
      <c r="O6634" s="49"/>
    </row>
    <row r="6635" spans="2:15" x14ac:dyDescent="0.25">
      <c r="B6635" s="93"/>
      <c r="C6635" s="48"/>
      <c r="D6635" s="48"/>
      <c r="E6635" s="48"/>
      <c r="F6635" s="48"/>
      <c r="G6635" s="49"/>
      <c r="H6635" s="48"/>
      <c r="I6635" s="52"/>
      <c r="J6635" s="52"/>
      <c r="K6635" s="48"/>
      <c r="L6635" s="48"/>
      <c r="M6635" s="48"/>
      <c r="N6635" s="48"/>
      <c r="O6635" s="49"/>
    </row>
    <row r="6636" spans="2:15" x14ac:dyDescent="0.25">
      <c r="B6636" s="93"/>
      <c r="C6636" s="48"/>
      <c r="D6636" s="48"/>
      <c r="E6636" s="48"/>
      <c r="F6636" s="48"/>
      <c r="G6636" s="49"/>
      <c r="H6636" s="48"/>
      <c r="I6636" s="52"/>
      <c r="J6636" s="52"/>
      <c r="K6636" s="48"/>
      <c r="L6636" s="48"/>
      <c r="M6636" s="48"/>
      <c r="N6636" s="48"/>
      <c r="O6636" s="49"/>
    </row>
    <row r="6637" spans="2:15" x14ac:dyDescent="0.25">
      <c r="B6637" s="93"/>
      <c r="C6637" s="48"/>
      <c r="D6637" s="48"/>
      <c r="E6637" s="48"/>
      <c r="F6637" s="48"/>
      <c r="G6637" s="49"/>
      <c r="H6637" s="48"/>
      <c r="I6637" s="52"/>
      <c r="J6637" s="52"/>
      <c r="K6637" s="48"/>
      <c r="L6637" s="48"/>
      <c r="M6637" s="48"/>
      <c r="N6637" s="48"/>
      <c r="O6637" s="49"/>
    </row>
    <row r="6638" spans="2:15" x14ac:dyDescent="0.25">
      <c r="B6638" s="93"/>
      <c r="C6638" s="48"/>
      <c r="D6638" s="48"/>
      <c r="E6638" s="48"/>
      <c r="F6638" s="48"/>
      <c r="G6638" s="49"/>
      <c r="H6638" s="48"/>
      <c r="I6638" s="52"/>
      <c r="J6638" s="52"/>
      <c r="K6638" s="48"/>
      <c r="L6638" s="48"/>
      <c r="M6638" s="48"/>
      <c r="N6638" s="48"/>
      <c r="O6638" s="49"/>
    </row>
    <row r="6639" spans="2:15" x14ac:dyDescent="0.25">
      <c r="B6639" s="93"/>
      <c r="C6639" s="48"/>
      <c r="D6639" s="48"/>
      <c r="E6639" s="48"/>
      <c r="F6639" s="48"/>
      <c r="G6639" s="49"/>
      <c r="H6639" s="48"/>
      <c r="I6639" s="52"/>
      <c r="J6639" s="52"/>
      <c r="K6639" s="48"/>
      <c r="L6639" s="48"/>
      <c r="M6639" s="48"/>
      <c r="N6639" s="48"/>
      <c r="O6639" s="49"/>
    </row>
    <row r="6640" spans="2:15" x14ac:dyDescent="0.25">
      <c r="B6640" s="93"/>
      <c r="C6640" s="48"/>
      <c r="D6640" s="48"/>
      <c r="E6640" s="48"/>
      <c r="F6640" s="48"/>
      <c r="G6640" s="49"/>
      <c r="H6640" s="48"/>
      <c r="I6640" s="52"/>
      <c r="J6640" s="52"/>
      <c r="K6640" s="48"/>
      <c r="L6640" s="48"/>
      <c r="M6640" s="48"/>
      <c r="N6640" s="48"/>
      <c r="O6640" s="49"/>
    </row>
    <row r="6641" spans="2:15" x14ac:dyDescent="0.25">
      <c r="B6641" s="93"/>
      <c r="C6641" s="48"/>
      <c r="D6641" s="48"/>
      <c r="E6641" s="48"/>
      <c r="F6641" s="48"/>
      <c r="G6641" s="49"/>
      <c r="H6641" s="48"/>
      <c r="I6641" s="52"/>
      <c r="J6641" s="52"/>
      <c r="K6641" s="48"/>
      <c r="L6641" s="48"/>
      <c r="M6641" s="48"/>
      <c r="N6641" s="48"/>
      <c r="O6641" s="49"/>
    </row>
    <row r="6642" spans="2:15" x14ac:dyDescent="0.25">
      <c r="B6642" s="93"/>
      <c r="C6642" s="48"/>
      <c r="D6642" s="48"/>
      <c r="E6642" s="48"/>
      <c r="F6642" s="48"/>
      <c r="G6642" s="49"/>
      <c r="H6642" s="48"/>
      <c r="I6642" s="52"/>
      <c r="J6642" s="52"/>
      <c r="K6642" s="48"/>
      <c r="L6642" s="48"/>
      <c r="M6642" s="48"/>
      <c r="N6642" s="48"/>
      <c r="O6642" s="49"/>
    </row>
    <row r="6643" spans="2:15" x14ac:dyDescent="0.25">
      <c r="B6643" s="93"/>
      <c r="C6643" s="48"/>
      <c r="D6643" s="48"/>
      <c r="E6643" s="48"/>
      <c r="F6643" s="48"/>
      <c r="G6643" s="49"/>
      <c r="H6643" s="48"/>
      <c r="I6643" s="52"/>
      <c r="J6643" s="52"/>
      <c r="K6643" s="48"/>
      <c r="L6643" s="48"/>
      <c r="M6643" s="48"/>
      <c r="N6643" s="48"/>
      <c r="O6643" s="49"/>
    </row>
    <row r="6644" spans="2:15" x14ac:dyDescent="0.25">
      <c r="B6644" s="93"/>
      <c r="C6644" s="48"/>
      <c r="D6644" s="48"/>
      <c r="E6644" s="48"/>
      <c r="F6644" s="48"/>
      <c r="G6644" s="49"/>
      <c r="H6644" s="48"/>
      <c r="I6644" s="52"/>
      <c r="J6644" s="52"/>
      <c r="K6644" s="48"/>
      <c r="L6644" s="48"/>
      <c r="M6644" s="48"/>
      <c r="N6644" s="48"/>
      <c r="O6644" s="49"/>
    </row>
    <row r="6645" spans="2:15" x14ac:dyDescent="0.25">
      <c r="B6645" s="93"/>
      <c r="C6645" s="48"/>
      <c r="D6645" s="48"/>
      <c r="E6645" s="48"/>
      <c r="F6645" s="48"/>
      <c r="G6645" s="49"/>
      <c r="H6645" s="48"/>
      <c r="I6645" s="52"/>
      <c r="J6645" s="52"/>
      <c r="K6645" s="48"/>
      <c r="L6645" s="48"/>
      <c r="M6645" s="48"/>
      <c r="N6645" s="48"/>
      <c r="O6645" s="49"/>
    </row>
    <row r="6646" spans="2:15" x14ac:dyDescent="0.25">
      <c r="B6646" s="93"/>
      <c r="C6646" s="48"/>
      <c r="D6646" s="48"/>
      <c r="E6646" s="48"/>
      <c r="F6646" s="48"/>
      <c r="G6646" s="49"/>
      <c r="H6646" s="48"/>
      <c r="I6646" s="52"/>
      <c r="J6646" s="52"/>
      <c r="K6646" s="48"/>
      <c r="L6646" s="48"/>
      <c r="M6646" s="48"/>
      <c r="N6646" s="48"/>
      <c r="O6646" s="49"/>
    </row>
    <row r="6647" spans="2:15" x14ac:dyDescent="0.25">
      <c r="B6647" s="93"/>
      <c r="C6647" s="48"/>
      <c r="D6647" s="48"/>
      <c r="E6647" s="48"/>
      <c r="F6647" s="48"/>
      <c r="G6647" s="49"/>
      <c r="H6647" s="48"/>
      <c r="I6647" s="52"/>
      <c r="J6647" s="52"/>
      <c r="K6647" s="48"/>
      <c r="L6647" s="48"/>
      <c r="M6647" s="48"/>
      <c r="N6647" s="48"/>
      <c r="O6647" s="49"/>
    </row>
    <row r="6648" spans="2:15" x14ac:dyDescent="0.25">
      <c r="B6648" s="93"/>
      <c r="C6648" s="48"/>
      <c r="D6648" s="48"/>
      <c r="E6648" s="48"/>
      <c r="F6648" s="48"/>
      <c r="G6648" s="49"/>
      <c r="H6648" s="48"/>
      <c r="I6648" s="52"/>
      <c r="J6648" s="52"/>
      <c r="K6648" s="48"/>
      <c r="L6648" s="48"/>
      <c r="M6648" s="48"/>
      <c r="N6648" s="48"/>
      <c r="O6648" s="49"/>
    </row>
    <row r="6649" spans="2:15" x14ac:dyDescent="0.25">
      <c r="B6649" s="93"/>
      <c r="C6649" s="48"/>
      <c r="D6649" s="48"/>
      <c r="E6649" s="48"/>
      <c r="F6649" s="48"/>
      <c r="G6649" s="49"/>
      <c r="H6649" s="48"/>
      <c r="I6649" s="52"/>
      <c r="J6649" s="52"/>
      <c r="K6649" s="48"/>
      <c r="L6649" s="48"/>
      <c r="M6649" s="48"/>
      <c r="N6649" s="48"/>
      <c r="O6649" s="49"/>
    </row>
    <row r="6650" spans="2:15" x14ac:dyDescent="0.25">
      <c r="B6650" s="93"/>
      <c r="C6650" s="48"/>
      <c r="D6650" s="48"/>
      <c r="E6650" s="48"/>
      <c r="F6650" s="48"/>
      <c r="G6650" s="49"/>
      <c r="H6650" s="48"/>
      <c r="I6650" s="52"/>
      <c r="J6650" s="52"/>
      <c r="K6650" s="48"/>
      <c r="L6650" s="48"/>
      <c r="M6650" s="48"/>
      <c r="N6650" s="48"/>
      <c r="O6650" s="49"/>
    </row>
    <row r="6651" spans="2:15" x14ac:dyDescent="0.25">
      <c r="B6651" s="93"/>
      <c r="C6651" s="48"/>
      <c r="D6651" s="48"/>
      <c r="E6651" s="48"/>
      <c r="F6651" s="48"/>
      <c r="G6651" s="49"/>
      <c r="H6651" s="48"/>
      <c r="I6651" s="52"/>
      <c r="J6651" s="52"/>
      <c r="K6651" s="48"/>
      <c r="L6651" s="48"/>
      <c r="M6651" s="48"/>
      <c r="N6651" s="48"/>
      <c r="O6651" s="49"/>
    </row>
    <row r="6652" spans="2:15" x14ac:dyDescent="0.25">
      <c r="B6652" s="93"/>
      <c r="C6652" s="48"/>
      <c r="D6652" s="48"/>
      <c r="E6652" s="48"/>
      <c r="F6652" s="48"/>
      <c r="G6652" s="49"/>
      <c r="H6652" s="48"/>
      <c r="I6652" s="52"/>
      <c r="J6652" s="52"/>
      <c r="K6652" s="48"/>
      <c r="L6652" s="48"/>
      <c r="M6652" s="48"/>
      <c r="N6652" s="48"/>
      <c r="O6652" s="49"/>
    </row>
    <row r="6653" spans="2:15" x14ac:dyDescent="0.25">
      <c r="B6653" s="93"/>
      <c r="C6653" s="48"/>
      <c r="D6653" s="48"/>
      <c r="E6653" s="48"/>
      <c r="F6653" s="48"/>
      <c r="G6653" s="49"/>
      <c r="H6653" s="48"/>
      <c r="I6653" s="52"/>
      <c r="J6653" s="52"/>
      <c r="K6653" s="48"/>
      <c r="L6653" s="48"/>
      <c r="M6653" s="48"/>
      <c r="N6653" s="48"/>
      <c r="O6653" s="49"/>
    </row>
    <row r="6654" spans="2:15" x14ac:dyDescent="0.25">
      <c r="B6654" s="93"/>
      <c r="C6654" s="48"/>
      <c r="D6654" s="48"/>
      <c r="E6654" s="48"/>
      <c r="F6654" s="48"/>
      <c r="G6654" s="49"/>
      <c r="H6654" s="48"/>
      <c r="I6654" s="52"/>
      <c r="J6654" s="52"/>
      <c r="K6654" s="48"/>
      <c r="L6654" s="48"/>
      <c r="M6654" s="48"/>
      <c r="N6654" s="48"/>
      <c r="O6654" s="49"/>
    </row>
    <row r="6655" spans="2:15" x14ac:dyDescent="0.25">
      <c r="B6655" s="93"/>
      <c r="C6655" s="48"/>
      <c r="D6655" s="48"/>
      <c r="E6655" s="48"/>
      <c r="F6655" s="48"/>
      <c r="G6655" s="49"/>
      <c r="H6655" s="48"/>
      <c r="I6655" s="52"/>
      <c r="J6655" s="52"/>
      <c r="K6655" s="48"/>
      <c r="L6655" s="48"/>
      <c r="M6655" s="48"/>
      <c r="N6655" s="48"/>
      <c r="O6655" s="49"/>
    </row>
    <row r="6656" spans="2:15" x14ac:dyDescent="0.25">
      <c r="B6656" s="93"/>
      <c r="C6656" s="48"/>
      <c r="D6656" s="48"/>
      <c r="E6656" s="48"/>
      <c r="F6656" s="48"/>
      <c r="G6656" s="49"/>
      <c r="H6656" s="48"/>
      <c r="I6656" s="52"/>
      <c r="J6656" s="52"/>
      <c r="K6656" s="48"/>
      <c r="L6656" s="48"/>
      <c r="M6656" s="48"/>
      <c r="N6656" s="48"/>
      <c r="O6656" s="49"/>
    </row>
    <row r="6657" spans="2:15" x14ac:dyDescent="0.25">
      <c r="B6657" s="93"/>
      <c r="C6657" s="48"/>
      <c r="D6657" s="48"/>
      <c r="E6657" s="48"/>
      <c r="F6657" s="48"/>
      <c r="G6657" s="49"/>
      <c r="H6657" s="48"/>
      <c r="I6657" s="52"/>
      <c r="J6657" s="52"/>
      <c r="K6657" s="48"/>
      <c r="L6657" s="48"/>
      <c r="M6657" s="48"/>
      <c r="N6657" s="48"/>
      <c r="O6657" s="49"/>
    </row>
    <row r="6658" spans="2:15" x14ac:dyDescent="0.25">
      <c r="B6658" s="93"/>
      <c r="C6658" s="48"/>
      <c r="D6658" s="48"/>
      <c r="E6658" s="48"/>
      <c r="F6658" s="48"/>
      <c r="G6658" s="49"/>
      <c r="H6658" s="48"/>
      <c r="I6658" s="52"/>
      <c r="J6658" s="52"/>
      <c r="K6658" s="48"/>
      <c r="L6658" s="48"/>
      <c r="M6658" s="48"/>
      <c r="N6658" s="48"/>
      <c r="O6658" s="49"/>
    </row>
    <row r="6659" spans="2:15" x14ac:dyDescent="0.25">
      <c r="B6659" s="93"/>
      <c r="C6659" s="48"/>
      <c r="D6659" s="48"/>
      <c r="E6659" s="48"/>
      <c r="F6659" s="48"/>
      <c r="G6659" s="49"/>
      <c r="H6659" s="48"/>
      <c r="I6659" s="52"/>
      <c r="J6659" s="52"/>
      <c r="K6659" s="48"/>
      <c r="L6659" s="48"/>
      <c r="M6659" s="48"/>
      <c r="N6659" s="48"/>
      <c r="O6659" s="49"/>
    </row>
    <row r="6660" spans="2:15" x14ac:dyDescent="0.25">
      <c r="B6660" s="93"/>
      <c r="C6660" s="48"/>
      <c r="D6660" s="48"/>
      <c r="E6660" s="48"/>
      <c r="F6660" s="48"/>
      <c r="G6660" s="49"/>
      <c r="H6660" s="48"/>
      <c r="I6660" s="52"/>
      <c r="J6660" s="52"/>
      <c r="K6660" s="48"/>
      <c r="L6660" s="48"/>
      <c r="M6660" s="48"/>
      <c r="N6660" s="48"/>
      <c r="O6660" s="49"/>
    </row>
    <row r="6661" spans="2:15" x14ac:dyDescent="0.25">
      <c r="B6661" s="93"/>
      <c r="C6661" s="48"/>
      <c r="D6661" s="48"/>
      <c r="E6661" s="48"/>
      <c r="F6661" s="48"/>
      <c r="G6661" s="49"/>
      <c r="H6661" s="48"/>
      <c r="I6661" s="52"/>
      <c r="J6661" s="52"/>
      <c r="K6661" s="48"/>
      <c r="L6661" s="48"/>
      <c r="M6661" s="48"/>
      <c r="N6661" s="48"/>
      <c r="O6661" s="49"/>
    </row>
    <row r="6662" spans="2:15" x14ac:dyDescent="0.25">
      <c r="B6662" s="93"/>
      <c r="C6662" s="48"/>
      <c r="D6662" s="48"/>
      <c r="E6662" s="48"/>
      <c r="F6662" s="48"/>
      <c r="G6662" s="49"/>
      <c r="H6662" s="48"/>
      <c r="I6662" s="52"/>
      <c r="J6662" s="52"/>
      <c r="K6662" s="48"/>
      <c r="L6662" s="48"/>
      <c r="M6662" s="48"/>
      <c r="N6662" s="48"/>
      <c r="O6662" s="49"/>
    </row>
    <row r="6663" spans="2:15" x14ac:dyDescent="0.25">
      <c r="B6663" s="93"/>
      <c r="C6663" s="48"/>
      <c r="D6663" s="48"/>
      <c r="E6663" s="48"/>
      <c r="F6663" s="48"/>
      <c r="G6663" s="49"/>
      <c r="H6663" s="48"/>
      <c r="I6663" s="52"/>
      <c r="J6663" s="52"/>
      <c r="K6663" s="48"/>
      <c r="L6663" s="48"/>
      <c r="M6663" s="48"/>
      <c r="N6663" s="48"/>
      <c r="O6663" s="49"/>
    </row>
    <row r="6664" spans="2:15" x14ac:dyDescent="0.25">
      <c r="B6664" s="93"/>
      <c r="C6664" s="48"/>
      <c r="D6664" s="48"/>
      <c r="E6664" s="48"/>
      <c r="F6664" s="48"/>
      <c r="G6664" s="49"/>
      <c r="H6664" s="48"/>
      <c r="I6664" s="52"/>
      <c r="J6664" s="52"/>
      <c r="K6664" s="48"/>
      <c r="L6664" s="48"/>
      <c r="M6664" s="48"/>
      <c r="N6664" s="48"/>
      <c r="O6664" s="49"/>
    </row>
    <row r="6665" spans="2:15" x14ac:dyDescent="0.25">
      <c r="B6665" s="93"/>
      <c r="C6665" s="48"/>
      <c r="D6665" s="48"/>
      <c r="E6665" s="48"/>
      <c r="F6665" s="48"/>
      <c r="G6665" s="49"/>
      <c r="H6665" s="48"/>
      <c r="I6665" s="52"/>
      <c r="J6665" s="52"/>
      <c r="K6665" s="48"/>
      <c r="L6665" s="48"/>
      <c r="M6665" s="48"/>
      <c r="N6665" s="48"/>
      <c r="O6665" s="49"/>
    </row>
    <row r="6666" spans="2:15" x14ac:dyDescent="0.25">
      <c r="B6666" s="93"/>
      <c r="C6666" s="48"/>
      <c r="D6666" s="48"/>
      <c r="E6666" s="48"/>
      <c r="F6666" s="48"/>
      <c r="G6666" s="49"/>
      <c r="H6666" s="48"/>
      <c r="I6666" s="52"/>
      <c r="J6666" s="52"/>
      <c r="K6666" s="48"/>
      <c r="L6666" s="48"/>
      <c r="M6666" s="48"/>
      <c r="N6666" s="48"/>
      <c r="O6666" s="49"/>
    </row>
    <row r="6667" spans="2:15" x14ac:dyDescent="0.25">
      <c r="B6667" s="93"/>
      <c r="C6667" s="48"/>
      <c r="D6667" s="48"/>
      <c r="E6667" s="48"/>
      <c r="F6667" s="48"/>
      <c r="G6667" s="49"/>
      <c r="H6667" s="48"/>
      <c r="I6667" s="52"/>
      <c r="J6667" s="52"/>
      <c r="K6667" s="48"/>
      <c r="L6667" s="48"/>
      <c r="M6667" s="48"/>
      <c r="N6667" s="48"/>
      <c r="O6667" s="49"/>
    </row>
    <row r="6668" spans="2:15" x14ac:dyDescent="0.25">
      <c r="B6668" s="93"/>
      <c r="C6668" s="48"/>
      <c r="D6668" s="48"/>
      <c r="E6668" s="48"/>
      <c r="F6668" s="48"/>
      <c r="G6668" s="49"/>
      <c r="H6668" s="48"/>
      <c r="I6668" s="52"/>
      <c r="J6668" s="52"/>
      <c r="K6668" s="48"/>
      <c r="L6668" s="48"/>
      <c r="M6668" s="48"/>
      <c r="N6668" s="48"/>
      <c r="O6668" s="49"/>
    </row>
    <row r="6669" spans="2:15" x14ac:dyDescent="0.25">
      <c r="B6669" s="93"/>
      <c r="C6669" s="48"/>
      <c r="D6669" s="48"/>
      <c r="E6669" s="48"/>
      <c r="F6669" s="48"/>
      <c r="G6669" s="49"/>
      <c r="H6669" s="48"/>
      <c r="I6669" s="52"/>
      <c r="J6669" s="52"/>
      <c r="K6669" s="48"/>
      <c r="L6669" s="48"/>
      <c r="M6669" s="48"/>
      <c r="N6669" s="48"/>
      <c r="O6669" s="49"/>
    </row>
    <row r="6670" spans="2:15" x14ac:dyDescent="0.25">
      <c r="B6670" s="93"/>
      <c r="C6670" s="48"/>
      <c r="D6670" s="48"/>
      <c r="E6670" s="48"/>
      <c r="F6670" s="48"/>
      <c r="G6670" s="49"/>
      <c r="H6670" s="48"/>
      <c r="I6670" s="52"/>
      <c r="J6670" s="52"/>
      <c r="K6670" s="48"/>
      <c r="L6670" s="48"/>
      <c r="M6670" s="48"/>
      <c r="N6670" s="48"/>
      <c r="O6670" s="49"/>
    </row>
    <row r="6671" spans="2:15" x14ac:dyDescent="0.25">
      <c r="B6671" s="93"/>
      <c r="C6671" s="48"/>
      <c r="D6671" s="48"/>
      <c r="E6671" s="48"/>
      <c r="F6671" s="48"/>
      <c r="G6671" s="49"/>
      <c r="H6671" s="48"/>
      <c r="I6671" s="52"/>
      <c r="J6671" s="52"/>
      <c r="K6671" s="48"/>
      <c r="L6671" s="48"/>
      <c r="M6671" s="48"/>
      <c r="N6671" s="48"/>
      <c r="O6671" s="49"/>
    </row>
    <row r="6672" spans="2:15" x14ac:dyDescent="0.25">
      <c r="B6672" s="93"/>
      <c r="C6672" s="48"/>
      <c r="D6672" s="48"/>
      <c r="E6672" s="48"/>
      <c r="F6672" s="48"/>
      <c r="G6672" s="49"/>
      <c r="H6672" s="48"/>
      <c r="I6672" s="52"/>
      <c r="J6672" s="52"/>
      <c r="K6672" s="48"/>
      <c r="L6672" s="48"/>
      <c r="M6672" s="48"/>
      <c r="N6672" s="48"/>
      <c r="O6672" s="49"/>
    </row>
    <row r="6673" spans="2:15" x14ac:dyDescent="0.25">
      <c r="B6673" s="93"/>
      <c r="C6673" s="48"/>
      <c r="D6673" s="48"/>
      <c r="E6673" s="48"/>
      <c r="F6673" s="48"/>
      <c r="G6673" s="49"/>
      <c r="H6673" s="48"/>
      <c r="I6673" s="52"/>
      <c r="J6673" s="52"/>
      <c r="K6673" s="48"/>
      <c r="L6673" s="48"/>
      <c r="M6673" s="48"/>
      <c r="N6673" s="48"/>
      <c r="O6673" s="49"/>
    </row>
    <row r="6674" spans="2:15" x14ac:dyDescent="0.25">
      <c r="B6674" s="93"/>
      <c r="C6674" s="48"/>
      <c r="D6674" s="48"/>
      <c r="E6674" s="48"/>
      <c r="F6674" s="48"/>
      <c r="G6674" s="49"/>
      <c r="H6674" s="48"/>
      <c r="I6674" s="52"/>
      <c r="J6674" s="52"/>
      <c r="K6674" s="48"/>
      <c r="L6674" s="48"/>
      <c r="M6674" s="48"/>
      <c r="N6674" s="48"/>
      <c r="O6674" s="49"/>
    </row>
    <row r="6675" spans="2:15" x14ac:dyDescent="0.25">
      <c r="B6675" s="93"/>
      <c r="C6675" s="48"/>
      <c r="D6675" s="48"/>
      <c r="E6675" s="48"/>
      <c r="F6675" s="48"/>
      <c r="G6675" s="49"/>
      <c r="H6675" s="48"/>
      <c r="I6675" s="52"/>
      <c r="J6675" s="52"/>
      <c r="K6675" s="48"/>
      <c r="L6675" s="48"/>
      <c r="M6675" s="48"/>
      <c r="N6675" s="48"/>
      <c r="O6675" s="49"/>
    </row>
    <row r="6676" spans="2:15" x14ac:dyDescent="0.25">
      <c r="B6676" s="93"/>
      <c r="C6676" s="48"/>
      <c r="D6676" s="48"/>
      <c r="E6676" s="48"/>
      <c r="F6676" s="48"/>
      <c r="G6676" s="49"/>
      <c r="H6676" s="48"/>
      <c r="I6676" s="52"/>
      <c r="J6676" s="52"/>
      <c r="K6676" s="48"/>
      <c r="L6676" s="48"/>
      <c r="M6676" s="48"/>
      <c r="N6676" s="48"/>
      <c r="O6676" s="49"/>
    </row>
    <row r="6677" spans="2:15" x14ac:dyDescent="0.25">
      <c r="B6677" s="93"/>
      <c r="C6677" s="48"/>
      <c r="D6677" s="48"/>
      <c r="E6677" s="48"/>
      <c r="F6677" s="48"/>
      <c r="G6677" s="49"/>
      <c r="H6677" s="48"/>
      <c r="I6677" s="52"/>
      <c r="J6677" s="52"/>
      <c r="K6677" s="48"/>
      <c r="L6677" s="48"/>
      <c r="M6677" s="48"/>
      <c r="N6677" s="48"/>
      <c r="O6677" s="49"/>
    </row>
    <row r="6678" spans="2:15" x14ac:dyDescent="0.25">
      <c r="B6678" s="93"/>
      <c r="C6678" s="48"/>
      <c r="D6678" s="48"/>
      <c r="E6678" s="48"/>
      <c r="F6678" s="48"/>
      <c r="G6678" s="49"/>
      <c r="H6678" s="48"/>
      <c r="I6678" s="52"/>
      <c r="J6678" s="52"/>
      <c r="K6678" s="48"/>
      <c r="L6678" s="48"/>
      <c r="M6678" s="48"/>
      <c r="N6678" s="48"/>
      <c r="O6678" s="49"/>
    </row>
    <row r="6679" spans="2:15" x14ac:dyDescent="0.25">
      <c r="B6679" s="93"/>
      <c r="C6679" s="48"/>
      <c r="D6679" s="48"/>
      <c r="E6679" s="48"/>
      <c r="F6679" s="48"/>
      <c r="G6679" s="49"/>
      <c r="H6679" s="48"/>
      <c r="I6679" s="52"/>
      <c r="J6679" s="52"/>
      <c r="K6679" s="48"/>
      <c r="L6679" s="48"/>
      <c r="M6679" s="48"/>
      <c r="N6679" s="48"/>
      <c r="O6679" s="49"/>
    </row>
    <row r="6680" spans="2:15" x14ac:dyDescent="0.25">
      <c r="B6680" s="93"/>
      <c r="C6680" s="48"/>
      <c r="D6680" s="48"/>
      <c r="E6680" s="48"/>
      <c r="F6680" s="48"/>
      <c r="G6680" s="49"/>
      <c r="H6680" s="48"/>
      <c r="I6680" s="52"/>
      <c r="J6680" s="52"/>
      <c r="K6680" s="48"/>
      <c r="L6680" s="48"/>
      <c r="M6680" s="48"/>
      <c r="N6680" s="48"/>
      <c r="O6680" s="49"/>
    </row>
    <row r="6681" spans="2:15" x14ac:dyDescent="0.25">
      <c r="B6681" s="93"/>
      <c r="C6681" s="48"/>
      <c r="D6681" s="48"/>
      <c r="E6681" s="48"/>
      <c r="F6681" s="48"/>
      <c r="G6681" s="49"/>
      <c r="H6681" s="48"/>
      <c r="I6681" s="52"/>
      <c r="J6681" s="52"/>
      <c r="K6681" s="48"/>
      <c r="L6681" s="48"/>
      <c r="M6681" s="48"/>
      <c r="N6681" s="48"/>
      <c r="O6681" s="49"/>
    </row>
    <row r="6682" spans="2:15" x14ac:dyDescent="0.25">
      <c r="B6682" s="93"/>
      <c r="C6682" s="48"/>
      <c r="D6682" s="48"/>
      <c r="E6682" s="48"/>
      <c r="F6682" s="48"/>
      <c r="G6682" s="49"/>
      <c r="H6682" s="48"/>
      <c r="I6682" s="52"/>
      <c r="J6682" s="52"/>
      <c r="K6682" s="48"/>
      <c r="L6682" s="48"/>
      <c r="M6682" s="48"/>
      <c r="N6682" s="48"/>
      <c r="O6682" s="49"/>
    </row>
    <row r="6683" spans="2:15" x14ac:dyDescent="0.25">
      <c r="B6683" s="93"/>
      <c r="C6683" s="48"/>
      <c r="D6683" s="48"/>
      <c r="E6683" s="48"/>
      <c r="F6683" s="48"/>
      <c r="G6683" s="49"/>
      <c r="H6683" s="48"/>
      <c r="I6683" s="52"/>
      <c r="J6683" s="52"/>
      <c r="K6683" s="48"/>
      <c r="L6683" s="48"/>
      <c r="M6683" s="48"/>
      <c r="N6683" s="48"/>
      <c r="O6683" s="49"/>
    </row>
    <row r="6684" spans="2:15" x14ac:dyDescent="0.25">
      <c r="B6684" s="93"/>
      <c r="C6684" s="48"/>
      <c r="D6684" s="48"/>
      <c r="E6684" s="48"/>
      <c r="F6684" s="48"/>
      <c r="G6684" s="49"/>
      <c r="H6684" s="48"/>
      <c r="I6684" s="52"/>
      <c r="J6684" s="52"/>
      <c r="K6684" s="48"/>
      <c r="L6684" s="48"/>
      <c r="M6684" s="48"/>
      <c r="N6684" s="48"/>
      <c r="O6684" s="49"/>
    </row>
    <row r="6685" spans="2:15" x14ac:dyDescent="0.25">
      <c r="B6685" s="93"/>
      <c r="C6685" s="48"/>
      <c r="D6685" s="48"/>
      <c r="E6685" s="48"/>
      <c r="F6685" s="48"/>
      <c r="G6685" s="49"/>
      <c r="H6685" s="48"/>
      <c r="I6685" s="52"/>
      <c r="J6685" s="52"/>
      <c r="K6685" s="48"/>
      <c r="L6685" s="48"/>
      <c r="M6685" s="48"/>
      <c r="N6685" s="48"/>
      <c r="O6685" s="49"/>
    </row>
    <row r="6686" spans="2:15" x14ac:dyDescent="0.25">
      <c r="B6686" s="93"/>
      <c r="C6686" s="48"/>
      <c r="D6686" s="48"/>
      <c r="E6686" s="48"/>
      <c r="F6686" s="48"/>
      <c r="G6686" s="49"/>
      <c r="H6686" s="48"/>
      <c r="I6686" s="52"/>
      <c r="J6686" s="52"/>
      <c r="K6686" s="48"/>
      <c r="L6686" s="48"/>
      <c r="M6686" s="48"/>
      <c r="N6686" s="48"/>
      <c r="O6686" s="49"/>
    </row>
    <row r="6687" spans="2:15" x14ac:dyDescent="0.25">
      <c r="B6687" s="93"/>
      <c r="C6687" s="48"/>
      <c r="D6687" s="48"/>
      <c r="E6687" s="48"/>
      <c r="F6687" s="48"/>
      <c r="G6687" s="49"/>
      <c r="H6687" s="48"/>
      <c r="I6687" s="52"/>
      <c r="J6687" s="52"/>
      <c r="K6687" s="48"/>
      <c r="L6687" s="48"/>
      <c r="M6687" s="48"/>
      <c r="N6687" s="48"/>
      <c r="O6687" s="49"/>
    </row>
    <row r="6688" spans="2:15" x14ac:dyDescent="0.25">
      <c r="B6688" s="93"/>
      <c r="C6688" s="48"/>
      <c r="D6688" s="48"/>
      <c r="E6688" s="48"/>
      <c r="F6688" s="48"/>
      <c r="G6688" s="49"/>
      <c r="H6688" s="48"/>
      <c r="I6688" s="52"/>
      <c r="J6688" s="52"/>
      <c r="K6688" s="48"/>
      <c r="L6688" s="48"/>
      <c r="M6688" s="48"/>
      <c r="N6688" s="48"/>
      <c r="O6688" s="49"/>
    </row>
    <row r="6689" spans="2:15" x14ac:dyDescent="0.25">
      <c r="B6689" s="93"/>
      <c r="C6689" s="48"/>
      <c r="D6689" s="48"/>
      <c r="E6689" s="48"/>
      <c r="F6689" s="48"/>
      <c r="G6689" s="49"/>
      <c r="H6689" s="48"/>
      <c r="I6689" s="52"/>
      <c r="J6689" s="52"/>
      <c r="K6689" s="48"/>
      <c r="L6689" s="48"/>
      <c r="M6689" s="48"/>
      <c r="N6689" s="48"/>
      <c r="O6689" s="49"/>
    </row>
    <row r="6690" spans="2:15" x14ac:dyDescent="0.25">
      <c r="B6690" s="93"/>
      <c r="C6690" s="48"/>
      <c r="D6690" s="48"/>
      <c r="E6690" s="48"/>
      <c r="F6690" s="48"/>
      <c r="G6690" s="49"/>
      <c r="H6690" s="48"/>
      <c r="I6690" s="52"/>
      <c r="J6690" s="52"/>
      <c r="K6690" s="48"/>
      <c r="L6690" s="48"/>
      <c r="M6690" s="48"/>
      <c r="N6690" s="48"/>
      <c r="O6690" s="49"/>
    </row>
    <row r="6691" spans="2:15" x14ac:dyDescent="0.25">
      <c r="B6691" s="93"/>
      <c r="C6691" s="48"/>
      <c r="D6691" s="48"/>
      <c r="E6691" s="48"/>
      <c r="F6691" s="48"/>
      <c r="G6691" s="49"/>
      <c r="H6691" s="48"/>
      <c r="I6691" s="52"/>
      <c r="J6691" s="52"/>
      <c r="K6691" s="48"/>
      <c r="L6691" s="48"/>
      <c r="M6691" s="48"/>
      <c r="N6691" s="48"/>
      <c r="O6691" s="49"/>
    </row>
    <row r="6692" spans="2:15" x14ac:dyDescent="0.25">
      <c r="B6692" s="93"/>
      <c r="C6692" s="48"/>
      <c r="D6692" s="48"/>
      <c r="E6692" s="48"/>
      <c r="F6692" s="48"/>
      <c r="G6692" s="49"/>
      <c r="H6692" s="48"/>
      <c r="I6692" s="52"/>
      <c r="J6692" s="52"/>
      <c r="K6692" s="48"/>
      <c r="L6692" s="48"/>
      <c r="M6692" s="48"/>
      <c r="N6692" s="48"/>
      <c r="O6692" s="49"/>
    </row>
    <row r="6693" spans="2:15" x14ac:dyDescent="0.25">
      <c r="B6693" s="93"/>
      <c r="C6693" s="48"/>
      <c r="D6693" s="48"/>
      <c r="E6693" s="48"/>
      <c r="F6693" s="48"/>
      <c r="G6693" s="49"/>
      <c r="H6693" s="48"/>
      <c r="I6693" s="52"/>
      <c r="J6693" s="52"/>
      <c r="K6693" s="48"/>
      <c r="L6693" s="48"/>
      <c r="M6693" s="48"/>
      <c r="N6693" s="48"/>
      <c r="O6693" s="49"/>
    </row>
    <row r="6694" spans="2:15" x14ac:dyDescent="0.25">
      <c r="B6694" s="93"/>
      <c r="C6694" s="48"/>
      <c r="D6694" s="48"/>
      <c r="E6694" s="48"/>
      <c r="F6694" s="48"/>
      <c r="G6694" s="49"/>
      <c r="H6694" s="48"/>
      <c r="I6694" s="52"/>
      <c r="J6694" s="52"/>
      <c r="K6694" s="48"/>
      <c r="L6694" s="48"/>
      <c r="M6694" s="48"/>
      <c r="N6694" s="48"/>
      <c r="O6694" s="49"/>
    </row>
    <row r="6695" spans="2:15" x14ac:dyDescent="0.25">
      <c r="B6695" s="93"/>
      <c r="C6695" s="48"/>
      <c r="D6695" s="48"/>
      <c r="E6695" s="48"/>
      <c r="F6695" s="48"/>
      <c r="G6695" s="49"/>
      <c r="H6695" s="48"/>
      <c r="I6695" s="52"/>
      <c r="J6695" s="52"/>
      <c r="K6695" s="48"/>
      <c r="L6695" s="48"/>
      <c r="M6695" s="48"/>
      <c r="N6695" s="48"/>
      <c r="O6695" s="49"/>
    </row>
    <row r="6696" spans="2:15" x14ac:dyDescent="0.25">
      <c r="B6696" s="93"/>
      <c r="C6696" s="48"/>
      <c r="D6696" s="48"/>
      <c r="E6696" s="48"/>
      <c r="F6696" s="48"/>
      <c r="G6696" s="49"/>
      <c r="H6696" s="48"/>
      <c r="I6696" s="52"/>
      <c r="J6696" s="52"/>
      <c r="K6696" s="48"/>
      <c r="L6696" s="48"/>
      <c r="M6696" s="48"/>
      <c r="N6696" s="48"/>
      <c r="O6696" s="49"/>
    </row>
    <row r="6697" spans="2:15" x14ac:dyDescent="0.25">
      <c r="B6697" s="93"/>
      <c r="C6697" s="48"/>
      <c r="D6697" s="48"/>
      <c r="E6697" s="48"/>
      <c r="F6697" s="48"/>
      <c r="G6697" s="49"/>
      <c r="H6697" s="48"/>
      <c r="I6697" s="52"/>
      <c r="J6697" s="52"/>
      <c r="K6697" s="48"/>
      <c r="L6697" s="48"/>
      <c r="M6697" s="48"/>
      <c r="N6697" s="48"/>
      <c r="O6697" s="49"/>
    </row>
    <row r="6698" spans="2:15" x14ac:dyDescent="0.25">
      <c r="B6698" s="93"/>
      <c r="C6698" s="48"/>
      <c r="D6698" s="48"/>
      <c r="E6698" s="48"/>
      <c r="F6698" s="48"/>
      <c r="G6698" s="49"/>
      <c r="H6698" s="48"/>
      <c r="I6698" s="52"/>
      <c r="J6698" s="52"/>
      <c r="K6698" s="48"/>
      <c r="L6698" s="48"/>
      <c r="M6698" s="48"/>
      <c r="N6698" s="48"/>
      <c r="O6698" s="49"/>
    </row>
    <row r="6699" spans="2:15" x14ac:dyDescent="0.25">
      <c r="B6699" s="93"/>
      <c r="C6699" s="48"/>
      <c r="D6699" s="48"/>
      <c r="E6699" s="48"/>
      <c r="F6699" s="48"/>
      <c r="G6699" s="49"/>
      <c r="H6699" s="48"/>
      <c r="I6699" s="52"/>
      <c r="J6699" s="52"/>
      <c r="K6699" s="48"/>
      <c r="L6699" s="48"/>
      <c r="M6699" s="48"/>
      <c r="N6699" s="48"/>
      <c r="O6699" s="49"/>
    </row>
    <row r="6700" spans="2:15" x14ac:dyDescent="0.25">
      <c r="B6700" s="93"/>
      <c r="C6700" s="48"/>
      <c r="D6700" s="48"/>
      <c r="E6700" s="48"/>
      <c r="F6700" s="48"/>
      <c r="G6700" s="49"/>
      <c r="H6700" s="48"/>
      <c r="I6700" s="52"/>
      <c r="J6700" s="52"/>
      <c r="K6700" s="48"/>
      <c r="L6700" s="48"/>
      <c r="M6700" s="48"/>
      <c r="N6700" s="48"/>
      <c r="O6700" s="49"/>
    </row>
    <row r="6701" spans="2:15" x14ac:dyDescent="0.25">
      <c r="B6701" s="93"/>
      <c r="C6701" s="48"/>
      <c r="D6701" s="48"/>
      <c r="E6701" s="48"/>
      <c r="F6701" s="48"/>
      <c r="G6701" s="49"/>
      <c r="H6701" s="48"/>
      <c r="I6701" s="52"/>
      <c r="J6701" s="52"/>
      <c r="K6701" s="48"/>
      <c r="L6701" s="48"/>
      <c r="M6701" s="48"/>
      <c r="N6701" s="48"/>
      <c r="O6701" s="49"/>
    </row>
    <row r="6702" spans="2:15" x14ac:dyDescent="0.25">
      <c r="B6702" s="93"/>
      <c r="C6702" s="48"/>
      <c r="D6702" s="48"/>
      <c r="E6702" s="48"/>
      <c r="F6702" s="48"/>
      <c r="G6702" s="49"/>
      <c r="H6702" s="48"/>
      <c r="I6702" s="52"/>
      <c r="J6702" s="52"/>
      <c r="K6702" s="48"/>
      <c r="L6702" s="48"/>
      <c r="M6702" s="48"/>
      <c r="N6702" s="48"/>
      <c r="O6702" s="49"/>
    </row>
    <row r="6703" spans="2:15" x14ac:dyDescent="0.25">
      <c r="B6703" s="93"/>
      <c r="C6703" s="48"/>
      <c r="D6703" s="48"/>
      <c r="E6703" s="48"/>
      <c r="F6703" s="48"/>
      <c r="G6703" s="49"/>
      <c r="H6703" s="48"/>
      <c r="I6703" s="52"/>
      <c r="J6703" s="52"/>
      <c r="K6703" s="48"/>
      <c r="L6703" s="48"/>
      <c r="M6703" s="48"/>
      <c r="N6703" s="48"/>
      <c r="O6703" s="49"/>
    </row>
    <row r="6704" spans="2:15" x14ac:dyDescent="0.25">
      <c r="B6704" s="93"/>
      <c r="C6704" s="48"/>
      <c r="D6704" s="48"/>
      <c r="E6704" s="48"/>
      <c r="F6704" s="48"/>
      <c r="G6704" s="49"/>
      <c r="H6704" s="48"/>
      <c r="I6704" s="52"/>
      <c r="J6704" s="52"/>
      <c r="K6704" s="48"/>
      <c r="L6704" s="48"/>
      <c r="M6704" s="48"/>
      <c r="N6704" s="48"/>
      <c r="O6704" s="49"/>
    </row>
    <row r="6705" spans="2:15" x14ac:dyDescent="0.25">
      <c r="B6705" s="93"/>
      <c r="C6705" s="48"/>
      <c r="D6705" s="48"/>
      <c r="E6705" s="48"/>
      <c r="F6705" s="48"/>
      <c r="G6705" s="49"/>
      <c r="H6705" s="48"/>
      <c r="I6705" s="52"/>
      <c r="J6705" s="52"/>
      <c r="K6705" s="48"/>
      <c r="L6705" s="48"/>
      <c r="M6705" s="48"/>
      <c r="N6705" s="48"/>
      <c r="O6705" s="49"/>
    </row>
    <row r="6706" spans="2:15" x14ac:dyDescent="0.25">
      <c r="B6706" s="93"/>
      <c r="C6706" s="48"/>
      <c r="D6706" s="48"/>
      <c r="E6706" s="48"/>
      <c r="F6706" s="48"/>
      <c r="G6706" s="49"/>
      <c r="H6706" s="48"/>
      <c r="I6706" s="52"/>
      <c r="J6706" s="52"/>
      <c r="K6706" s="48"/>
      <c r="L6706" s="48"/>
      <c r="M6706" s="48"/>
      <c r="N6706" s="48"/>
      <c r="O6706" s="49"/>
    </row>
    <row r="6707" spans="2:15" x14ac:dyDescent="0.25">
      <c r="B6707" s="93"/>
      <c r="C6707" s="48"/>
      <c r="D6707" s="48"/>
      <c r="E6707" s="48"/>
      <c r="F6707" s="48"/>
      <c r="G6707" s="49"/>
      <c r="H6707" s="48"/>
      <c r="I6707" s="52"/>
      <c r="J6707" s="52"/>
      <c r="K6707" s="48"/>
      <c r="L6707" s="48"/>
      <c r="M6707" s="48"/>
      <c r="N6707" s="48"/>
      <c r="O6707" s="49"/>
    </row>
    <row r="6708" spans="2:15" x14ac:dyDescent="0.25">
      <c r="B6708" s="93"/>
      <c r="C6708" s="48"/>
      <c r="D6708" s="48"/>
      <c r="E6708" s="48"/>
      <c r="F6708" s="48"/>
      <c r="G6708" s="49"/>
      <c r="H6708" s="48"/>
      <c r="I6708" s="52"/>
      <c r="J6708" s="52"/>
      <c r="K6708" s="48"/>
      <c r="L6708" s="48"/>
      <c r="M6708" s="48"/>
      <c r="N6708" s="48"/>
      <c r="O6708" s="49"/>
    </row>
    <row r="6709" spans="2:15" x14ac:dyDescent="0.25">
      <c r="B6709" s="93"/>
      <c r="C6709" s="48"/>
      <c r="D6709" s="48"/>
      <c r="E6709" s="48"/>
      <c r="F6709" s="48"/>
      <c r="G6709" s="49"/>
      <c r="H6709" s="48"/>
      <c r="I6709" s="52"/>
      <c r="J6709" s="52"/>
      <c r="K6709" s="48"/>
      <c r="L6709" s="48"/>
      <c r="M6709" s="48"/>
      <c r="N6709" s="48"/>
      <c r="O6709" s="49"/>
    </row>
    <row r="6710" spans="2:15" x14ac:dyDescent="0.25">
      <c r="B6710" s="93"/>
      <c r="C6710" s="48"/>
      <c r="D6710" s="48"/>
      <c r="E6710" s="48"/>
      <c r="F6710" s="48"/>
      <c r="G6710" s="49"/>
      <c r="H6710" s="48"/>
      <c r="I6710" s="52"/>
      <c r="J6710" s="52"/>
      <c r="K6710" s="48"/>
      <c r="L6710" s="48"/>
      <c r="M6710" s="48"/>
      <c r="N6710" s="48"/>
      <c r="O6710" s="49"/>
    </row>
    <row r="6711" spans="2:15" x14ac:dyDescent="0.25">
      <c r="B6711" s="93"/>
      <c r="C6711" s="48"/>
      <c r="D6711" s="48"/>
      <c r="E6711" s="48"/>
      <c r="F6711" s="48"/>
      <c r="G6711" s="49"/>
      <c r="H6711" s="48"/>
      <c r="I6711" s="52"/>
      <c r="J6711" s="52"/>
      <c r="K6711" s="48"/>
      <c r="L6711" s="48"/>
      <c r="M6711" s="48"/>
      <c r="N6711" s="48"/>
      <c r="O6711" s="49"/>
    </row>
    <row r="6712" spans="2:15" x14ac:dyDescent="0.25">
      <c r="B6712" s="93"/>
      <c r="C6712" s="48"/>
      <c r="D6712" s="48"/>
      <c r="E6712" s="48"/>
      <c r="F6712" s="48"/>
      <c r="G6712" s="49"/>
      <c r="H6712" s="48"/>
      <c r="I6712" s="52"/>
      <c r="J6712" s="52"/>
      <c r="K6712" s="48"/>
      <c r="L6712" s="48"/>
      <c r="M6712" s="48"/>
      <c r="N6712" s="48"/>
      <c r="O6712" s="49"/>
    </row>
    <row r="6713" spans="2:15" x14ac:dyDescent="0.25">
      <c r="B6713" s="93"/>
      <c r="C6713" s="48"/>
      <c r="D6713" s="48"/>
      <c r="E6713" s="48"/>
      <c r="F6713" s="48"/>
      <c r="G6713" s="49"/>
      <c r="H6713" s="48"/>
      <c r="I6713" s="52"/>
      <c r="J6713" s="52"/>
      <c r="K6713" s="48"/>
      <c r="L6713" s="48"/>
      <c r="M6713" s="48"/>
      <c r="N6713" s="48"/>
      <c r="O6713" s="49"/>
    </row>
    <row r="6714" spans="2:15" x14ac:dyDescent="0.25">
      <c r="B6714" s="93"/>
      <c r="C6714" s="48"/>
      <c r="D6714" s="48"/>
      <c r="E6714" s="48"/>
      <c r="F6714" s="48"/>
      <c r="G6714" s="49"/>
      <c r="H6714" s="48"/>
      <c r="I6714" s="52"/>
      <c r="J6714" s="52"/>
      <c r="K6714" s="48"/>
      <c r="L6714" s="48"/>
      <c r="M6714" s="48"/>
      <c r="N6714" s="48"/>
      <c r="O6714" s="49"/>
    </row>
    <row r="6715" spans="2:15" x14ac:dyDescent="0.25">
      <c r="B6715" s="93"/>
      <c r="C6715" s="48"/>
      <c r="D6715" s="48"/>
      <c r="E6715" s="48"/>
      <c r="F6715" s="48"/>
      <c r="G6715" s="49"/>
      <c r="H6715" s="48"/>
      <c r="I6715" s="52"/>
      <c r="J6715" s="52"/>
      <c r="K6715" s="48"/>
      <c r="L6715" s="48"/>
      <c r="M6715" s="48"/>
      <c r="N6715" s="48"/>
      <c r="O6715" s="49"/>
    </row>
    <row r="6716" spans="2:15" x14ac:dyDescent="0.25">
      <c r="B6716" s="93"/>
      <c r="C6716" s="48"/>
      <c r="D6716" s="48"/>
      <c r="E6716" s="48"/>
      <c r="F6716" s="48"/>
      <c r="G6716" s="49"/>
      <c r="H6716" s="48"/>
      <c r="I6716" s="52"/>
      <c r="J6716" s="52"/>
      <c r="K6716" s="48"/>
      <c r="L6716" s="48"/>
      <c r="M6716" s="48"/>
      <c r="N6716" s="48"/>
      <c r="O6716" s="49"/>
    </row>
    <row r="6717" spans="2:15" x14ac:dyDescent="0.25">
      <c r="B6717" s="93"/>
      <c r="C6717" s="48"/>
      <c r="D6717" s="48"/>
      <c r="E6717" s="48"/>
      <c r="F6717" s="48"/>
      <c r="G6717" s="49"/>
      <c r="H6717" s="48"/>
      <c r="I6717" s="52"/>
      <c r="J6717" s="52"/>
      <c r="K6717" s="48"/>
      <c r="L6717" s="48"/>
      <c r="M6717" s="48"/>
      <c r="N6717" s="48"/>
      <c r="O6717" s="49"/>
    </row>
    <row r="6718" spans="2:15" x14ac:dyDescent="0.25">
      <c r="B6718" s="93"/>
      <c r="C6718" s="48"/>
      <c r="D6718" s="48"/>
      <c r="E6718" s="48"/>
      <c r="F6718" s="48"/>
      <c r="G6718" s="49"/>
      <c r="H6718" s="48"/>
      <c r="I6718" s="52"/>
      <c r="J6718" s="52"/>
      <c r="K6718" s="48"/>
      <c r="L6718" s="48"/>
      <c r="M6718" s="48"/>
      <c r="N6718" s="48"/>
      <c r="O6718" s="49"/>
    </row>
    <row r="6719" spans="2:15" x14ac:dyDescent="0.25">
      <c r="B6719" s="93"/>
      <c r="C6719" s="48"/>
      <c r="D6719" s="48"/>
      <c r="E6719" s="48"/>
      <c r="F6719" s="48"/>
      <c r="G6719" s="49"/>
      <c r="H6719" s="48"/>
      <c r="I6719" s="52"/>
      <c r="J6719" s="52"/>
      <c r="K6719" s="48"/>
      <c r="L6719" s="48"/>
      <c r="M6719" s="48"/>
      <c r="N6719" s="48"/>
      <c r="O6719" s="49"/>
    </row>
    <row r="6720" spans="2:15" x14ac:dyDescent="0.25">
      <c r="B6720" s="93"/>
      <c r="C6720" s="48"/>
      <c r="D6720" s="48"/>
      <c r="E6720" s="48"/>
      <c r="F6720" s="48"/>
      <c r="G6720" s="49"/>
      <c r="H6720" s="48"/>
      <c r="I6720" s="52"/>
      <c r="J6720" s="52"/>
      <c r="K6720" s="48"/>
      <c r="L6720" s="48"/>
      <c r="M6720" s="48"/>
      <c r="N6720" s="48"/>
      <c r="O6720" s="49"/>
    </row>
    <row r="6721" spans="2:15" x14ac:dyDescent="0.25">
      <c r="B6721" s="93"/>
      <c r="C6721" s="48"/>
      <c r="D6721" s="48"/>
      <c r="E6721" s="48"/>
      <c r="F6721" s="48"/>
      <c r="G6721" s="49"/>
      <c r="H6721" s="48"/>
      <c r="I6721" s="52"/>
      <c r="J6721" s="52"/>
      <c r="K6721" s="48"/>
      <c r="L6721" s="48"/>
      <c r="M6721" s="48"/>
      <c r="N6721" s="48"/>
      <c r="O6721" s="49"/>
    </row>
    <row r="6722" spans="2:15" x14ac:dyDescent="0.25">
      <c r="B6722" s="93"/>
      <c r="C6722" s="48"/>
      <c r="D6722" s="48"/>
      <c r="E6722" s="48"/>
      <c r="F6722" s="48"/>
      <c r="G6722" s="49"/>
      <c r="H6722" s="48"/>
      <c r="I6722" s="52"/>
      <c r="J6722" s="52"/>
      <c r="K6722" s="48"/>
      <c r="L6722" s="48"/>
      <c r="M6722" s="48"/>
      <c r="N6722" s="48"/>
      <c r="O6722" s="49"/>
    </row>
    <row r="6723" spans="2:15" x14ac:dyDescent="0.25">
      <c r="B6723" s="93"/>
      <c r="C6723" s="48"/>
      <c r="D6723" s="48"/>
      <c r="E6723" s="48"/>
      <c r="F6723" s="48"/>
      <c r="G6723" s="49"/>
      <c r="H6723" s="48"/>
      <c r="I6723" s="52"/>
      <c r="J6723" s="52"/>
      <c r="K6723" s="48"/>
      <c r="L6723" s="48"/>
      <c r="M6723" s="48"/>
      <c r="N6723" s="48"/>
      <c r="O6723" s="49"/>
    </row>
    <row r="6724" spans="2:15" x14ac:dyDescent="0.25">
      <c r="B6724" s="93"/>
      <c r="C6724" s="48"/>
      <c r="D6724" s="48"/>
      <c r="E6724" s="48"/>
      <c r="F6724" s="48"/>
      <c r="G6724" s="49"/>
      <c r="H6724" s="48"/>
      <c r="I6724" s="52"/>
      <c r="J6724" s="52"/>
      <c r="K6724" s="48"/>
      <c r="L6724" s="48"/>
      <c r="M6724" s="48"/>
      <c r="N6724" s="48"/>
      <c r="O6724" s="49"/>
    </row>
    <row r="6725" spans="2:15" x14ac:dyDescent="0.25">
      <c r="B6725" s="93"/>
      <c r="C6725" s="48"/>
      <c r="D6725" s="48"/>
      <c r="E6725" s="48"/>
      <c r="F6725" s="48"/>
      <c r="G6725" s="49"/>
      <c r="H6725" s="48"/>
      <c r="I6725" s="52"/>
      <c r="J6725" s="52"/>
      <c r="K6725" s="48"/>
      <c r="L6725" s="48"/>
      <c r="M6725" s="48"/>
      <c r="N6725" s="48"/>
      <c r="O6725" s="49"/>
    </row>
    <row r="6726" spans="2:15" x14ac:dyDescent="0.25">
      <c r="B6726" s="93"/>
      <c r="C6726" s="48"/>
      <c r="D6726" s="48"/>
      <c r="E6726" s="48"/>
      <c r="F6726" s="48"/>
      <c r="G6726" s="49"/>
      <c r="H6726" s="48"/>
      <c r="I6726" s="52"/>
      <c r="J6726" s="52"/>
      <c r="K6726" s="48"/>
      <c r="L6726" s="48"/>
      <c r="M6726" s="48"/>
      <c r="N6726" s="48"/>
      <c r="O6726" s="49"/>
    </row>
    <row r="6727" spans="2:15" x14ac:dyDescent="0.25">
      <c r="B6727" s="93"/>
      <c r="C6727" s="48"/>
      <c r="D6727" s="48"/>
      <c r="E6727" s="48"/>
      <c r="F6727" s="48"/>
      <c r="G6727" s="49"/>
      <c r="H6727" s="48"/>
      <c r="I6727" s="52"/>
      <c r="J6727" s="52"/>
      <c r="K6727" s="48"/>
      <c r="L6727" s="48"/>
      <c r="M6727" s="48"/>
      <c r="N6727" s="48"/>
      <c r="O6727" s="49"/>
    </row>
    <row r="6728" spans="2:15" x14ac:dyDescent="0.25">
      <c r="B6728" s="93"/>
      <c r="C6728" s="48"/>
      <c r="D6728" s="48"/>
      <c r="E6728" s="48"/>
      <c r="F6728" s="48"/>
      <c r="G6728" s="49"/>
      <c r="H6728" s="48"/>
      <c r="I6728" s="52"/>
      <c r="J6728" s="52"/>
      <c r="K6728" s="48"/>
      <c r="L6728" s="48"/>
      <c r="M6728" s="48"/>
      <c r="N6728" s="48"/>
      <c r="O6728" s="49"/>
    </row>
    <row r="6729" spans="2:15" x14ac:dyDescent="0.25">
      <c r="B6729" s="93"/>
      <c r="C6729" s="48"/>
      <c r="D6729" s="48"/>
      <c r="E6729" s="48"/>
      <c r="F6729" s="48"/>
      <c r="G6729" s="49"/>
      <c r="H6729" s="48"/>
      <c r="I6729" s="52"/>
      <c r="J6729" s="52"/>
      <c r="K6729" s="48"/>
      <c r="L6729" s="48"/>
      <c r="M6729" s="48"/>
      <c r="N6729" s="48"/>
      <c r="O6729" s="49"/>
    </row>
    <row r="6730" spans="2:15" x14ac:dyDescent="0.25">
      <c r="B6730" s="93"/>
      <c r="C6730" s="48"/>
      <c r="D6730" s="48"/>
      <c r="E6730" s="48"/>
      <c r="F6730" s="48"/>
      <c r="G6730" s="49"/>
      <c r="H6730" s="48"/>
      <c r="I6730" s="52"/>
      <c r="J6730" s="52"/>
      <c r="K6730" s="48"/>
      <c r="L6730" s="48"/>
      <c r="M6730" s="48"/>
      <c r="N6730" s="48"/>
      <c r="O6730" s="49"/>
    </row>
    <row r="6731" spans="2:15" x14ac:dyDescent="0.25">
      <c r="B6731" s="93"/>
      <c r="C6731" s="48"/>
      <c r="D6731" s="48"/>
      <c r="E6731" s="48"/>
      <c r="F6731" s="48"/>
      <c r="G6731" s="49"/>
      <c r="H6731" s="48"/>
      <c r="I6731" s="52"/>
      <c r="J6731" s="52"/>
      <c r="K6731" s="48"/>
      <c r="L6731" s="48"/>
      <c r="M6731" s="48"/>
      <c r="N6731" s="48"/>
      <c r="O6731" s="49"/>
    </row>
    <row r="6732" spans="2:15" x14ac:dyDescent="0.25">
      <c r="B6732" s="93"/>
      <c r="C6732" s="48"/>
      <c r="D6732" s="48"/>
      <c r="E6732" s="48"/>
      <c r="F6732" s="48"/>
      <c r="G6732" s="49"/>
      <c r="H6732" s="48"/>
      <c r="I6732" s="52"/>
      <c r="J6732" s="52"/>
      <c r="K6732" s="48"/>
      <c r="L6732" s="48"/>
      <c r="M6732" s="48"/>
      <c r="N6732" s="48"/>
      <c r="O6732" s="49"/>
    </row>
    <row r="6733" spans="2:15" x14ac:dyDescent="0.25">
      <c r="B6733" s="93"/>
      <c r="C6733" s="48"/>
      <c r="D6733" s="48"/>
      <c r="E6733" s="48"/>
      <c r="F6733" s="48"/>
      <c r="G6733" s="49"/>
      <c r="H6733" s="48"/>
      <c r="I6733" s="52"/>
      <c r="J6733" s="52"/>
      <c r="K6733" s="48"/>
      <c r="L6733" s="48"/>
      <c r="M6733" s="48"/>
      <c r="N6733" s="48"/>
      <c r="O6733" s="49"/>
    </row>
    <row r="6734" spans="2:15" x14ac:dyDescent="0.25">
      <c r="B6734" s="93"/>
      <c r="C6734" s="48"/>
      <c r="D6734" s="48"/>
      <c r="E6734" s="48"/>
      <c r="F6734" s="48"/>
      <c r="G6734" s="49"/>
      <c r="H6734" s="48"/>
      <c r="I6734" s="52"/>
      <c r="J6734" s="52"/>
      <c r="K6734" s="48"/>
      <c r="L6734" s="48"/>
      <c r="M6734" s="48"/>
      <c r="N6734" s="48"/>
      <c r="O6734" s="49"/>
    </row>
    <row r="6735" spans="2:15" x14ac:dyDescent="0.25">
      <c r="B6735" s="93"/>
      <c r="C6735" s="48"/>
      <c r="D6735" s="48"/>
      <c r="E6735" s="48"/>
      <c r="F6735" s="48"/>
      <c r="G6735" s="49"/>
      <c r="H6735" s="48"/>
      <c r="I6735" s="52"/>
      <c r="J6735" s="52"/>
      <c r="K6735" s="48"/>
      <c r="L6735" s="48"/>
      <c r="M6735" s="48"/>
      <c r="N6735" s="48"/>
      <c r="O6735" s="49"/>
    </row>
    <row r="6736" spans="2:15" x14ac:dyDescent="0.25">
      <c r="B6736" s="93"/>
      <c r="C6736" s="48"/>
      <c r="D6736" s="48"/>
      <c r="E6736" s="48"/>
      <c r="F6736" s="48"/>
      <c r="G6736" s="49"/>
      <c r="H6736" s="48"/>
      <c r="I6736" s="52"/>
      <c r="J6736" s="52"/>
      <c r="K6736" s="48"/>
      <c r="L6736" s="48"/>
      <c r="M6736" s="48"/>
      <c r="N6736" s="48"/>
      <c r="O6736" s="49"/>
    </row>
    <row r="6737" spans="2:15" x14ac:dyDescent="0.25">
      <c r="B6737" s="93"/>
      <c r="C6737" s="48"/>
      <c r="D6737" s="48"/>
      <c r="E6737" s="48"/>
      <c r="F6737" s="48"/>
      <c r="G6737" s="49"/>
      <c r="H6737" s="48"/>
      <c r="I6737" s="52"/>
      <c r="J6737" s="52"/>
      <c r="K6737" s="48"/>
      <c r="L6737" s="48"/>
      <c r="M6737" s="48"/>
      <c r="N6737" s="48"/>
      <c r="O6737" s="49"/>
    </row>
    <row r="6738" spans="2:15" x14ac:dyDescent="0.25">
      <c r="B6738" s="93"/>
      <c r="C6738" s="48"/>
      <c r="D6738" s="48"/>
      <c r="E6738" s="48"/>
      <c r="F6738" s="48"/>
      <c r="G6738" s="49"/>
      <c r="H6738" s="48"/>
      <c r="I6738" s="52"/>
      <c r="J6738" s="52"/>
      <c r="K6738" s="48"/>
      <c r="L6738" s="48"/>
      <c r="M6738" s="48"/>
      <c r="N6738" s="48"/>
      <c r="O6738" s="49"/>
    </row>
    <row r="6739" spans="2:15" x14ac:dyDescent="0.25">
      <c r="B6739" s="93"/>
      <c r="C6739" s="48"/>
      <c r="D6739" s="48"/>
      <c r="E6739" s="48"/>
      <c r="F6739" s="48"/>
      <c r="G6739" s="49"/>
      <c r="H6739" s="48"/>
      <c r="I6739" s="52"/>
      <c r="J6739" s="52"/>
      <c r="K6739" s="48"/>
      <c r="L6739" s="48"/>
      <c r="M6739" s="48"/>
      <c r="N6739" s="48"/>
      <c r="O6739" s="49"/>
    </row>
    <row r="6740" spans="2:15" x14ac:dyDescent="0.25">
      <c r="B6740" s="93"/>
      <c r="C6740" s="48"/>
      <c r="D6740" s="48"/>
      <c r="E6740" s="48"/>
      <c r="F6740" s="48"/>
      <c r="G6740" s="49"/>
      <c r="H6740" s="48"/>
      <c r="I6740" s="52"/>
      <c r="J6740" s="52"/>
      <c r="K6740" s="48"/>
      <c r="L6740" s="48"/>
      <c r="M6740" s="48"/>
      <c r="N6740" s="48"/>
      <c r="O6740" s="49"/>
    </row>
    <row r="6741" spans="2:15" x14ac:dyDescent="0.25">
      <c r="B6741" s="93"/>
      <c r="C6741" s="48"/>
      <c r="D6741" s="48"/>
      <c r="E6741" s="48"/>
      <c r="F6741" s="48"/>
      <c r="G6741" s="49"/>
      <c r="H6741" s="48"/>
      <c r="I6741" s="52"/>
      <c r="J6741" s="52"/>
      <c r="K6741" s="48"/>
      <c r="L6741" s="48"/>
      <c r="M6741" s="48"/>
      <c r="N6741" s="48"/>
      <c r="O6741" s="49"/>
    </row>
    <row r="6742" spans="2:15" x14ac:dyDescent="0.25">
      <c r="B6742" s="93"/>
      <c r="C6742" s="48"/>
      <c r="D6742" s="48"/>
      <c r="E6742" s="48"/>
      <c r="F6742" s="48"/>
      <c r="G6742" s="49"/>
      <c r="H6742" s="48"/>
      <c r="I6742" s="52"/>
      <c r="J6742" s="52"/>
      <c r="K6742" s="48"/>
      <c r="L6742" s="48"/>
      <c r="M6742" s="48"/>
      <c r="N6742" s="48"/>
      <c r="O6742" s="49"/>
    </row>
    <row r="6743" spans="2:15" x14ac:dyDescent="0.25">
      <c r="B6743" s="93"/>
      <c r="C6743" s="48"/>
      <c r="D6743" s="48"/>
      <c r="E6743" s="48"/>
      <c r="F6743" s="48"/>
      <c r="G6743" s="49"/>
      <c r="H6743" s="48"/>
      <c r="I6743" s="52"/>
      <c r="J6743" s="52"/>
      <c r="K6743" s="48"/>
      <c r="L6743" s="48"/>
      <c r="M6743" s="48"/>
      <c r="N6743" s="48"/>
      <c r="O6743" s="49"/>
    </row>
    <row r="6744" spans="2:15" x14ac:dyDescent="0.25">
      <c r="B6744" s="93"/>
      <c r="C6744" s="48"/>
      <c r="D6744" s="48"/>
      <c r="E6744" s="48"/>
      <c r="F6744" s="48"/>
      <c r="G6744" s="49"/>
      <c r="H6744" s="48"/>
      <c r="I6744" s="52"/>
      <c r="J6744" s="52"/>
      <c r="K6744" s="48"/>
      <c r="L6744" s="48"/>
      <c r="M6744" s="48"/>
      <c r="N6744" s="48"/>
      <c r="O6744" s="49"/>
    </row>
    <row r="6745" spans="2:15" x14ac:dyDescent="0.25">
      <c r="B6745" s="93"/>
      <c r="C6745" s="48"/>
      <c r="D6745" s="48"/>
      <c r="E6745" s="48"/>
      <c r="F6745" s="48"/>
      <c r="G6745" s="49"/>
      <c r="H6745" s="48"/>
      <c r="I6745" s="52"/>
      <c r="J6745" s="52"/>
      <c r="K6745" s="48"/>
      <c r="L6745" s="48"/>
      <c r="M6745" s="48"/>
      <c r="N6745" s="48"/>
      <c r="O6745" s="49"/>
    </row>
    <row r="6746" spans="2:15" x14ac:dyDescent="0.25">
      <c r="B6746" s="93"/>
      <c r="C6746" s="48"/>
      <c r="D6746" s="48"/>
      <c r="E6746" s="48"/>
      <c r="F6746" s="48"/>
      <c r="G6746" s="49"/>
      <c r="H6746" s="48"/>
      <c r="I6746" s="52"/>
      <c r="J6746" s="52"/>
      <c r="K6746" s="48"/>
      <c r="L6746" s="48"/>
      <c r="M6746" s="48"/>
      <c r="N6746" s="48"/>
      <c r="O6746" s="49"/>
    </row>
    <row r="6747" spans="2:15" x14ac:dyDescent="0.25">
      <c r="B6747" s="93"/>
      <c r="C6747" s="48"/>
      <c r="D6747" s="48"/>
      <c r="E6747" s="48"/>
      <c r="F6747" s="48"/>
      <c r="G6747" s="49"/>
      <c r="H6747" s="48"/>
      <c r="I6747" s="52"/>
      <c r="J6747" s="52"/>
      <c r="K6747" s="48"/>
      <c r="L6747" s="48"/>
      <c r="M6747" s="48"/>
      <c r="N6747" s="48"/>
      <c r="O6747" s="49"/>
    </row>
    <row r="6748" spans="2:15" x14ac:dyDescent="0.25">
      <c r="B6748" s="93"/>
      <c r="C6748" s="48"/>
      <c r="D6748" s="48"/>
      <c r="E6748" s="48"/>
      <c r="F6748" s="48"/>
      <c r="G6748" s="49"/>
      <c r="H6748" s="48"/>
      <c r="I6748" s="52"/>
      <c r="J6748" s="52"/>
      <c r="K6748" s="48"/>
      <c r="L6748" s="48"/>
      <c r="M6748" s="48"/>
      <c r="N6748" s="48"/>
      <c r="O6748" s="49"/>
    </row>
    <row r="6749" spans="2:15" x14ac:dyDescent="0.25">
      <c r="B6749" s="93"/>
      <c r="C6749" s="48"/>
      <c r="D6749" s="48"/>
      <c r="E6749" s="48"/>
      <c r="F6749" s="48"/>
      <c r="G6749" s="49"/>
      <c r="H6749" s="48"/>
      <c r="I6749" s="52"/>
      <c r="J6749" s="52"/>
      <c r="K6749" s="48"/>
      <c r="L6749" s="48"/>
      <c r="M6749" s="48"/>
      <c r="N6749" s="48"/>
      <c r="O6749" s="49"/>
    </row>
    <row r="6750" spans="2:15" x14ac:dyDescent="0.25">
      <c r="B6750" s="93"/>
      <c r="C6750" s="48"/>
      <c r="D6750" s="48"/>
      <c r="E6750" s="48"/>
      <c r="F6750" s="48"/>
      <c r="G6750" s="49"/>
      <c r="H6750" s="48"/>
      <c r="I6750" s="52"/>
      <c r="J6750" s="52"/>
      <c r="K6750" s="48"/>
      <c r="L6750" s="48"/>
      <c r="M6750" s="48"/>
      <c r="N6750" s="48"/>
      <c r="O6750" s="49"/>
    </row>
    <row r="6751" spans="2:15" x14ac:dyDescent="0.25">
      <c r="B6751" s="93"/>
      <c r="C6751" s="48"/>
      <c r="D6751" s="48"/>
      <c r="E6751" s="48"/>
      <c r="F6751" s="48"/>
      <c r="G6751" s="49"/>
      <c r="H6751" s="48"/>
      <c r="I6751" s="52"/>
      <c r="J6751" s="52"/>
      <c r="K6751" s="48"/>
      <c r="L6751" s="48"/>
      <c r="M6751" s="48"/>
      <c r="N6751" s="48"/>
      <c r="O6751" s="49"/>
    </row>
    <row r="6752" spans="2:15" x14ac:dyDescent="0.25">
      <c r="B6752" s="93"/>
      <c r="C6752" s="48"/>
      <c r="D6752" s="48"/>
      <c r="E6752" s="48"/>
      <c r="F6752" s="48"/>
      <c r="G6752" s="49"/>
      <c r="H6752" s="48"/>
      <c r="I6752" s="52"/>
      <c r="J6752" s="52"/>
      <c r="K6752" s="48"/>
      <c r="L6752" s="48"/>
      <c r="M6752" s="48"/>
      <c r="N6752" s="48"/>
      <c r="O6752" s="49"/>
    </row>
    <row r="6753" spans="2:15" x14ac:dyDescent="0.25">
      <c r="B6753" s="93"/>
      <c r="C6753" s="48"/>
      <c r="D6753" s="48"/>
      <c r="E6753" s="48"/>
      <c r="F6753" s="48"/>
      <c r="G6753" s="49"/>
      <c r="H6753" s="48"/>
      <c r="I6753" s="52"/>
      <c r="J6753" s="52"/>
      <c r="K6753" s="48"/>
      <c r="L6753" s="48"/>
      <c r="M6753" s="48"/>
      <c r="N6753" s="48"/>
      <c r="O6753" s="49"/>
    </row>
    <row r="6754" spans="2:15" x14ac:dyDescent="0.25">
      <c r="B6754" s="93"/>
      <c r="C6754" s="48"/>
      <c r="D6754" s="48"/>
      <c r="E6754" s="48"/>
      <c r="F6754" s="48"/>
      <c r="G6754" s="49"/>
      <c r="H6754" s="48"/>
      <c r="I6754" s="52"/>
      <c r="J6754" s="52"/>
      <c r="K6754" s="48"/>
      <c r="L6754" s="48"/>
      <c r="M6754" s="48"/>
      <c r="N6754" s="48"/>
      <c r="O6754" s="49"/>
    </row>
    <row r="6755" spans="2:15" x14ac:dyDescent="0.25">
      <c r="B6755" s="93"/>
      <c r="C6755" s="48"/>
      <c r="D6755" s="48"/>
      <c r="E6755" s="48"/>
      <c r="F6755" s="48"/>
      <c r="G6755" s="49"/>
      <c r="H6755" s="48"/>
      <c r="I6755" s="52"/>
      <c r="J6755" s="52"/>
      <c r="K6755" s="48"/>
      <c r="L6755" s="48"/>
      <c r="M6755" s="48"/>
      <c r="N6755" s="48"/>
      <c r="O6755" s="49"/>
    </row>
    <row r="6756" spans="2:15" x14ac:dyDescent="0.25">
      <c r="B6756" s="93"/>
      <c r="C6756" s="48"/>
      <c r="D6756" s="48"/>
      <c r="E6756" s="48"/>
      <c r="F6756" s="48"/>
      <c r="G6756" s="49"/>
      <c r="H6756" s="48"/>
      <c r="I6756" s="52"/>
      <c r="J6756" s="52"/>
      <c r="K6756" s="48"/>
      <c r="L6756" s="48"/>
      <c r="M6756" s="48"/>
      <c r="N6756" s="48"/>
      <c r="O6756" s="49"/>
    </row>
    <row r="6757" spans="2:15" x14ac:dyDescent="0.25">
      <c r="B6757" s="93"/>
      <c r="C6757" s="48"/>
      <c r="D6757" s="48"/>
      <c r="E6757" s="48"/>
      <c r="F6757" s="48"/>
      <c r="G6757" s="49"/>
      <c r="H6757" s="48"/>
      <c r="I6757" s="52"/>
      <c r="J6757" s="52"/>
      <c r="K6757" s="48"/>
      <c r="L6757" s="48"/>
      <c r="M6757" s="48"/>
      <c r="N6757" s="48"/>
      <c r="O6757" s="49"/>
    </row>
    <row r="6758" spans="2:15" x14ac:dyDescent="0.25">
      <c r="B6758" s="93"/>
      <c r="C6758" s="48"/>
      <c r="D6758" s="48"/>
      <c r="E6758" s="48"/>
      <c r="F6758" s="48"/>
      <c r="G6758" s="49"/>
      <c r="H6758" s="48"/>
      <c r="I6758" s="52"/>
      <c r="J6758" s="52"/>
      <c r="K6758" s="48"/>
      <c r="L6758" s="48"/>
      <c r="M6758" s="48"/>
      <c r="N6758" s="48"/>
      <c r="O6758" s="49"/>
    </row>
    <row r="6759" spans="2:15" x14ac:dyDescent="0.25">
      <c r="B6759" s="93"/>
      <c r="C6759" s="48"/>
      <c r="D6759" s="48"/>
      <c r="E6759" s="48"/>
      <c r="F6759" s="48"/>
      <c r="G6759" s="49"/>
      <c r="H6759" s="48"/>
      <c r="I6759" s="52"/>
      <c r="J6759" s="52"/>
      <c r="K6759" s="48"/>
      <c r="L6759" s="48"/>
      <c r="M6759" s="48"/>
      <c r="N6759" s="48"/>
      <c r="O6759" s="49"/>
    </row>
    <row r="6760" spans="2:15" x14ac:dyDescent="0.25">
      <c r="B6760" s="93"/>
      <c r="C6760" s="48"/>
      <c r="D6760" s="48"/>
      <c r="E6760" s="48"/>
      <c r="F6760" s="48"/>
      <c r="G6760" s="49"/>
      <c r="H6760" s="48"/>
      <c r="I6760" s="52"/>
      <c r="J6760" s="52"/>
      <c r="K6760" s="48"/>
      <c r="L6760" s="48"/>
      <c r="M6760" s="48"/>
      <c r="N6760" s="48"/>
      <c r="O6760" s="49"/>
    </row>
    <row r="6761" spans="2:15" x14ac:dyDescent="0.25">
      <c r="B6761" s="93"/>
      <c r="C6761" s="48"/>
      <c r="D6761" s="48"/>
      <c r="E6761" s="48"/>
      <c r="F6761" s="48"/>
      <c r="G6761" s="49"/>
      <c r="H6761" s="48"/>
      <c r="I6761" s="52"/>
      <c r="J6761" s="52"/>
      <c r="K6761" s="48"/>
      <c r="L6761" s="48"/>
      <c r="M6761" s="48"/>
      <c r="N6761" s="48"/>
      <c r="O6761" s="49"/>
    </row>
    <row r="6762" spans="2:15" x14ac:dyDescent="0.25">
      <c r="B6762" s="93"/>
      <c r="C6762" s="48"/>
      <c r="D6762" s="48"/>
      <c r="E6762" s="48"/>
      <c r="F6762" s="48"/>
      <c r="G6762" s="49"/>
      <c r="H6762" s="48"/>
      <c r="I6762" s="52"/>
      <c r="J6762" s="52"/>
      <c r="K6762" s="48"/>
      <c r="L6762" s="48"/>
      <c r="M6762" s="48"/>
      <c r="N6762" s="48"/>
      <c r="O6762" s="49"/>
    </row>
    <row r="6763" spans="2:15" x14ac:dyDescent="0.25">
      <c r="B6763" s="93"/>
      <c r="C6763" s="48"/>
      <c r="D6763" s="48"/>
      <c r="E6763" s="48"/>
      <c r="F6763" s="48"/>
      <c r="G6763" s="49"/>
      <c r="H6763" s="48"/>
      <c r="I6763" s="52"/>
      <c r="J6763" s="52"/>
      <c r="K6763" s="48"/>
      <c r="L6763" s="48"/>
      <c r="M6763" s="48"/>
      <c r="N6763" s="48"/>
      <c r="O6763" s="49"/>
    </row>
    <row r="6764" spans="2:15" x14ac:dyDescent="0.25">
      <c r="B6764" s="93"/>
      <c r="C6764" s="48"/>
      <c r="D6764" s="48"/>
      <c r="E6764" s="48"/>
      <c r="F6764" s="48"/>
      <c r="G6764" s="49"/>
      <c r="H6764" s="48"/>
      <c r="I6764" s="52"/>
      <c r="J6764" s="52"/>
      <c r="K6764" s="48"/>
      <c r="L6764" s="48"/>
      <c r="M6764" s="48"/>
      <c r="N6764" s="48"/>
      <c r="O6764" s="49"/>
    </row>
    <row r="6765" spans="2:15" x14ac:dyDescent="0.25">
      <c r="B6765" s="93"/>
      <c r="C6765" s="48"/>
      <c r="D6765" s="48"/>
      <c r="E6765" s="48"/>
      <c r="F6765" s="48"/>
      <c r="G6765" s="49"/>
      <c r="H6765" s="48"/>
      <c r="I6765" s="52"/>
      <c r="J6765" s="52"/>
      <c r="K6765" s="48"/>
      <c r="L6765" s="48"/>
      <c r="M6765" s="48"/>
      <c r="N6765" s="48"/>
      <c r="O6765" s="49"/>
    </row>
    <row r="6766" spans="2:15" x14ac:dyDescent="0.25">
      <c r="B6766" s="93"/>
      <c r="C6766" s="48"/>
      <c r="D6766" s="48"/>
      <c r="E6766" s="48"/>
      <c r="F6766" s="48"/>
      <c r="G6766" s="49"/>
      <c r="H6766" s="48"/>
      <c r="I6766" s="52"/>
      <c r="J6766" s="52"/>
      <c r="K6766" s="48"/>
      <c r="L6766" s="48"/>
      <c r="M6766" s="48"/>
      <c r="N6766" s="48"/>
      <c r="O6766" s="49"/>
    </row>
    <row r="6767" spans="2:15" x14ac:dyDescent="0.25">
      <c r="B6767" s="93"/>
      <c r="C6767" s="48"/>
      <c r="D6767" s="48"/>
      <c r="E6767" s="48"/>
      <c r="F6767" s="48"/>
      <c r="G6767" s="49"/>
      <c r="H6767" s="48"/>
      <c r="I6767" s="52"/>
      <c r="J6767" s="52"/>
      <c r="K6767" s="48"/>
      <c r="L6767" s="48"/>
      <c r="M6767" s="48"/>
      <c r="N6767" s="48"/>
      <c r="O6767" s="49"/>
    </row>
    <row r="6768" spans="2:15" x14ac:dyDescent="0.25">
      <c r="B6768" s="93"/>
      <c r="C6768" s="48"/>
      <c r="D6768" s="48"/>
      <c r="E6768" s="48"/>
      <c r="F6768" s="48"/>
      <c r="G6768" s="49"/>
      <c r="H6768" s="48"/>
      <c r="I6768" s="52"/>
      <c r="J6768" s="52"/>
      <c r="K6768" s="48"/>
      <c r="L6768" s="48"/>
      <c r="M6768" s="48"/>
      <c r="N6768" s="48"/>
      <c r="O6768" s="49"/>
    </row>
    <row r="6769" spans="2:15" x14ac:dyDescent="0.25">
      <c r="B6769" s="93"/>
      <c r="C6769" s="48"/>
      <c r="D6769" s="48"/>
      <c r="E6769" s="48"/>
      <c r="F6769" s="48"/>
      <c r="G6769" s="49"/>
      <c r="H6769" s="48"/>
      <c r="I6769" s="52"/>
      <c r="J6769" s="52"/>
      <c r="K6769" s="48"/>
      <c r="L6769" s="48"/>
      <c r="M6769" s="48"/>
      <c r="N6769" s="48"/>
      <c r="O6769" s="49"/>
    </row>
    <row r="6770" spans="2:15" x14ac:dyDescent="0.25">
      <c r="B6770" s="93"/>
      <c r="C6770" s="48"/>
      <c r="D6770" s="48"/>
      <c r="E6770" s="48"/>
      <c r="F6770" s="48"/>
      <c r="G6770" s="49"/>
      <c r="H6770" s="48"/>
      <c r="I6770" s="52"/>
      <c r="J6770" s="52"/>
      <c r="K6770" s="48"/>
      <c r="L6770" s="48"/>
      <c r="M6770" s="48"/>
      <c r="N6770" s="48"/>
      <c r="O6770" s="49"/>
    </row>
    <row r="6771" spans="2:15" x14ac:dyDescent="0.25">
      <c r="B6771" s="93"/>
      <c r="C6771" s="48"/>
      <c r="D6771" s="48"/>
      <c r="E6771" s="48"/>
      <c r="F6771" s="48"/>
      <c r="G6771" s="49"/>
      <c r="H6771" s="48"/>
      <c r="I6771" s="52"/>
      <c r="J6771" s="52"/>
      <c r="K6771" s="48"/>
      <c r="L6771" s="48"/>
      <c r="M6771" s="48"/>
      <c r="N6771" s="48"/>
      <c r="O6771" s="49"/>
    </row>
    <row r="6772" spans="2:15" x14ac:dyDescent="0.25">
      <c r="B6772" s="93"/>
      <c r="C6772" s="48"/>
      <c r="D6772" s="48"/>
      <c r="E6772" s="48"/>
      <c r="F6772" s="48"/>
      <c r="G6772" s="49"/>
      <c r="H6772" s="48"/>
      <c r="I6772" s="52"/>
      <c r="J6772" s="52"/>
      <c r="K6772" s="48"/>
      <c r="L6772" s="48"/>
      <c r="M6772" s="48"/>
      <c r="N6772" s="48"/>
      <c r="O6772" s="49"/>
    </row>
    <row r="6773" spans="2:15" x14ac:dyDescent="0.25">
      <c r="B6773" s="93"/>
      <c r="C6773" s="48"/>
      <c r="D6773" s="48"/>
      <c r="E6773" s="48"/>
      <c r="F6773" s="48"/>
      <c r="G6773" s="49"/>
      <c r="H6773" s="48"/>
      <c r="I6773" s="52"/>
      <c r="J6773" s="52"/>
      <c r="K6773" s="48"/>
      <c r="L6773" s="48"/>
      <c r="M6773" s="48"/>
      <c r="N6773" s="48"/>
      <c r="O6773" s="49"/>
    </row>
    <row r="6774" spans="2:15" x14ac:dyDescent="0.25">
      <c r="B6774" s="93"/>
      <c r="C6774" s="48"/>
      <c r="D6774" s="48"/>
      <c r="E6774" s="48"/>
      <c r="F6774" s="48"/>
      <c r="G6774" s="49"/>
      <c r="H6774" s="48"/>
      <c r="I6774" s="52"/>
      <c r="J6774" s="52"/>
      <c r="K6774" s="48"/>
      <c r="L6774" s="48"/>
      <c r="M6774" s="48"/>
      <c r="N6774" s="48"/>
      <c r="O6774" s="49"/>
    </row>
    <row r="6775" spans="2:15" x14ac:dyDescent="0.25">
      <c r="B6775" s="93"/>
      <c r="C6775" s="48"/>
      <c r="D6775" s="48"/>
      <c r="E6775" s="48"/>
      <c r="F6775" s="48"/>
      <c r="G6775" s="49"/>
      <c r="H6775" s="48"/>
      <c r="I6775" s="52"/>
      <c r="J6775" s="52"/>
      <c r="K6775" s="48"/>
      <c r="L6775" s="48"/>
      <c r="M6775" s="48"/>
      <c r="N6775" s="48"/>
      <c r="O6775" s="49"/>
    </row>
    <row r="6776" spans="2:15" x14ac:dyDescent="0.25">
      <c r="B6776" s="93"/>
      <c r="C6776" s="48"/>
      <c r="D6776" s="48"/>
      <c r="E6776" s="48"/>
      <c r="F6776" s="48"/>
      <c r="G6776" s="49"/>
      <c r="H6776" s="48"/>
      <c r="I6776" s="52"/>
      <c r="J6776" s="52"/>
      <c r="K6776" s="48"/>
      <c r="L6776" s="48"/>
      <c r="M6776" s="48"/>
      <c r="N6776" s="48"/>
      <c r="O6776" s="49"/>
    </row>
    <row r="6777" spans="2:15" x14ac:dyDescent="0.25">
      <c r="B6777" s="93"/>
      <c r="C6777" s="48"/>
      <c r="D6777" s="48"/>
      <c r="E6777" s="48"/>
      <c r="F6777" s="48"/>
      <c r="G6777" s="49"/>
      <c r="H6777" s="48"/>
      <c r="I6777" s="52"/>
      <c r="J6777" s="52"/>
      <c r="K6777" s="48"/>
      <c r="L6777" s="48"/>
      <c r="M6777" s="48"/>
      <c r="N6777" s="48"/>
      <c r="O6777" s="49"/>
    </row>
    <row r="6778" spans="2:15" x14ac:dyDescent="0.25">
      <c r="B6778" s="93"/>
      <c r="C6778" s="48"/>
      <c r="D6778" s="48"/>
      <c r="E6778" s="48"/>
      <c r="F6778" s="48"/>
      <c r="G6778" s="49"/>
      <c r="H6778" s="48"/>
      <c r="I6778" s="52"/>
      <c r="J6778" s="52"/>
      <c r="K6778" s="48"/>
      <c r="L6778" s="48"/>
      <c r="M6778" s="48"/>
      <c r="N6778" s="48"/>
      <c r="O6778" s="49"/>
    </row>
    <row r="6779" spans="2:15" x14ac:dyDescent="0.25">
      <c r="B6779" s="93"/>
      <c r="C6779" s="48"/>
      <c r="D6779" s="48"/>
      <c r="E6779" s="48"/>
      <c r="F6779" s="48"/>
      <c r="G6779" s="49"/>
      <c r="H6779" s="48"/>
      <c r="I6779" s="52"/>
      <c r="J6779" s="52"/>
      <c r="K6779" s="48"/>
      <c r="L6779" s="48"/>
      <c r="M6779" s="48"/>
      <c r="N6779" s="48"/>
      <c r="O6779" s="49"/>
    </row>
    <row r="6780" spans="2:15" x14ac:dyDescent="0.25">
      <c r="B6780" s="93"/>
      <c r="C6780" s="48"/>
      <c r="D6780" s="48"/>
      <c r="E6780" s="48"/>
      <c r="F6780" s="48"/>
      <c r="G6780" s="49"/>
      <c r="H6780" s="48"/>
      <c r="I6780" s="52"/>
      <c r="J6780" s="52"/>
      <c r="K6780" s="48"/>
      <c r="L6780" s="48"/>
      <c r="M6780" s="48"/>
      <c r="N6780" s="48"/>
      <c r="O6780" s="49"/>
    </row>
    <row r="6781" spans="2:15" x14ac:dyDescent="0.25">
      <c r="B6781" s="93"/>
      <c r="C6781" s="48"/>
      <c r="D6781" s="48"/>
      <c r="E6781" s="48"/>
      <c r="F6781" s="48"/>
      <c r="G6781" s="49"/>
      <c r="H6781" s="48"/>
      <c r="I6781" s="52"/>
      <c r="J6781" s="52"/>
      <c r="K6781" s="48"/>
      <c r="L6781" s="48"/>
      <c r="M6781" s="48"/>
      <c r="N6781" s="48"/>
      <c r="O6781" s="49"/>
    </row>
    <row r="6782" spans="2:15" x14ac:dyDescent="0.25">
      <c r="B6782" s="93"/>
      <c r="C6782" s="48"/>
      <c r="D6782" s="48"/>
      <c r="E6782" s="48"/>
      <c r="F6782" s="48"/>
      <c r="G6782" s="49"/>
      <c r="H6782" s="48"/>
      <c r="I6782" s="52"/>
      <c r="J6782" s="52"/>
      <c r="K6782" s="48"/>
      <c r="L6782" s="48"/>
      <c r="M6782" s="48"/>
      <c r="N6782" s="48"/>
      <c r="O6782" s="49"/>
    </row>
    <row r="6783" spans="2:15" x14ac:dyDescent="0.25">
      <c r="B6783" s="93"/>
      <c r="C6783" s="48"/>
      <c r="D6783" s="48"/>
      <c r="E6783" s="48"/>
      <c r="F6783" s="48"/>
      <c r="G6783" s="49"/>
      <c r="H6783" s="48"/>
      <c r="I6783" s="52"/>
      <c r="J6783" s="52"/>
      <c r="K6783" s="48"/>
      <c r="L6783" s="48"/>
      <c r="M6783" s="48"/>
      <c r="N6783" s="48"/>
      <c r="O6783" s="49"/>
    </row>
    <row r="6784" spans="2:15" x14ac:dyDescent="0.25">
      <c r="B6784" s="93"/>
      <c r="C6784" s="48"/>
      <c r="D6784" s="48"/>
      <c r="E6784" s="48"/>
      <c r="F6784" s="48"/>
      <c r="G6784" s="49"/>
      <c r="H6784" s="48"/>
      <c r="I6784" s="52"/>
      <c r="J6784" s="52"/>
      <c r="K6784" s="48"/>
      <c r="L6784" s="48"/>
      <c r="M6784" s="48"/>
      <c r="N6784" s="48"/>
      <c r="O6784" s="49"/>
    </row>
    <row r="6785" spans="2:15" x14ac:dyDescent="0.25">
      <c r="B6785" s="93"/>
      <c r="C6785" s="48"/>
      <c r="D6785" s="48"/>
      <c r="E6785" s="48"/>
      <c r="F6785" s="48"/>
      <c r="G6785" s="49"/>
      <c r="H6785" s="48"/>
      <c r="I6785" s="52"/>
      <c r="J6785" s="52"/>
      <c r="K6785" s="48"/>
      <c r="L6785" s="48"/>
      <c r="M6785" s="48"/>
      <c r="N6785" s="48"/>
      <c r="O6785" s="49"/>
    </row>
    <row r="6786" spans="2:15" x14ac:dyDescent="0.25">
      <c r="B6786" s="93"/>
      <c r="C6786" s="48"/>
      <c r="D6786" s="48"/>
      <c r="E6786" s="48"/>
      <c r="F6786" s="48"/>
      <c r="G6786" s="49"/>
      <c r="H6786" s="48"/>
      <c r="I6786" s="52"/>
      <c r="J6786" s="52"/>
      <c r="K6786" s="48"/>
      <c r="L6786" s="48"/>
      <c r="M6786" s="48"/>
      <c r="N6786" s="48"/>
      <c r="O6786" s="49"/>
    </row>
    <row r="6787" spans="2:15" x14ac:dyDescent="0.25">
      <c r="B6787" s="93"/>
      <c r="C6787" s="48"/>
      <c r="D6787" s="48"/>
      <c r="E6787" s="48"/>
      <c r="F6787" s="48"/>
      <c r="G6787" s="49"/>
      <c r="H6787" s="48"/>
      <c r="I6787" s="52"/>
      <c r="J6787" s="52"/>
      <c r="K6787" s="48"/>
      <c r="L6787" s="48"/>
      <c r="M6787" s="48"/>
      <c r="N6787" s="48"/>
      <c r="O6787" s="49"/>
    </row>
    <row r="6788" spans="2:15" x14ac:dyDescent="0.25">
      <c r="B6788" s="93"/>
      <c r="C6788" s="48"/>
      <c r="D6788" s="48"/>
      <c r="E6788" s="48"/>
      <c r="F6788" s="48"/>
      <c r="G6788" s="49"/>
      <c r="H6788" s="48"/>
      <c r="I6788" s="52"/>
      <c r="J6788" s="52"/>
      <c r="K6788" s="48"/>
      <c r="L6788" s="48"/>
      <c r="M6788" s="48"/>
      <c r="N6788" s="48"/>
      <c r="O6788" s="49"/>
    </row>
    <row r="6789" spans="2:15" x14ac:dyDescent="0.25">
      <c r="B6789" s="93"/>
      <c r="C6789" s="48"/>
      <c r="D6789" s="48"/>
      <c r="E6789" s="48"/>
      <c r="F6789" s="48"/>
      <c r="G6789" s="49"/>
      <c r="H6789" s="48"/>
      <c r="I6789" s="52"/>
      <c r="J6789" s="52"/>
      <c r="K6789" s="48"/>
      <c r="L6789" s="48"/>
      <c r="M6789" s="48"/>
      <c r="N6789" s="48"/>
      <c r="O6789" s="49"/>
    </row>
    <row r="6790" spans="2:15" x14ac:dyDescent="0.25">
      <c r="B6790" s="93"/>
      <c r="C6790" s="48"/>
      <c r="D6790" s="48"/>
      <c r="E6790" s="48"/>
      <c r="F6790" s="48"/>
      <c r="G6790" s="49"/>
      <c r="H6790" s="48"/>
      <c r="I6790" s="52"/>
      <c r="J6790" s="52"/>
      <c r="K6790" s="48"/>
      <c r="L6790" s="48"/>
      <c r="M6790" s="48"/>
      <c r="N6790" s="48"/>
      <c r="O6790" s="49"/>
    </row>
    <row r="6791" spans="2:15" x14ac:dyDescent="0.25">
      <c r="B6791" s="93"/>
      <c r="C6791" s="48"/>
      <c r="D6791" s="48"/>
      <c r="E6791" s="48"/>
      <c r="F6791" s="48"/>
      <c r="G6791" s="49"/>
      <c r="H6791" s="48"/>
      <c r="I6791" s="52"/>
      <c r="J6791" s="52"/>
      <c r="K6791" s="48"/>
      <c r="L6791" s="48"/>
      <c r="M6791" s="48"/>
      <c r="N6791" s="48"/>
      <c r="O6791" s="49"/>
    </row>
    <row r="6792" spans="2:15" x14ac:dyDescent="0.25">
      <c r="B6792" s="93"/>
      <c r="C6792" s="48"/>
      <c r="D6792" s="48"/>
      <c r="E6792" s="48"/>
      <c r="F6792" s="48"/>
      <c r="G6792" s="49"/>
      <c r="H6792" s="48"/>
      <c r="I6792" s="52"/>
      <c r="J6792" s="52"/>
      <c r="K6792" s="48"/>
      <c r="L6792" s="48"/>
      <c r="M6792" s="48"/>
      <c r="N6792" s="48"/>
      <c r="O6792" s="49"/>
    </row>
    <row r="6793" spans="2:15" x14ac:dyDescent="0.25">
      <c r="B6793" s="93"/>
      <c r="C6793" s="48"/>
      <c r="D6793" s="48"/>
      <c r="E6793" s="48"/>
      <c r="F6793" s="48"/>
      <c r="G6793" s="49"/>
      <c r="H6793" s="48"/>
      <c r="I6793" s="52"/>
      <c r="J6793" s="52"/>
      <c r="K6793" s="48"/>
      <c r="L6793" s="48"/>
      <c r="M6793" s="48"/>
      <c r="N6793" s="48"/>
      <c r="O6793" s="49"/>
    </row>
    <row r="6794" spans="2:15" x14ac:dyDescent="0.25">
      <c r="B6794" s="93"/>
      <c r="C6794" s="48"/>
      <c r="D6794" s="48"/>
      <c r="E6794" s="48"/>
      <c r="F6794" s="48"/>
      <c r="G6794" s="49"/>
      <c r="H6794" s="48"/>
      <c r="I6794" s="52"/>
      <c r="J6794" s="52"/>
      <c r="K6794" s="48"/>
      <c r="L6794" s="48"/>
      <c r="M6794" s="48"/>
      <c r="N6794" s="48"/>
      <c r="O6794" s="49"/>
    </row>
    <row r="6795" spans="2:15" x14ac:dyDescent="0.25">
      <c r="B6795" s="93"/>
      <c r="C6795" s="48"/>
      <c r="D6795" s="48"/>
      <c r="E6795" s="48"/>
      <c r="F6795" s="48"/>
      <c r="G6795" s="49"/>
      <c r="H6795" s="48"/>
      <c r="I6795" s="52"/>
      <c r="J6795" s="52"/>
      <c r="K6795" s="48"/>
      <c r="L6795" s="48"/>
      <c r="M6795" s="48"/>
      <c r="N6795" s="48"/>
      <c r="O6795" s="49"/>
    </row>
    <row r="6796" spans="2:15" x14ac:dyDescent="0.25">
      <c r="B6796" s="93"/>
      <c r="C6796" s="48"/>
      <c r="D6796" s="48"/>
      <c r="E6796" s="48"/>
      <c r="F6796" s="48"/>
      <c r="G6796" s="49"/>
      <c r="H6796" s="48"/>
      <c r="I6796" s="52"/>
      <c r="J6796" s="52"/>
      <c r="K6796" s="48"/>
      <c r="L6796" s="48"/>
      <c r="M6796" s="48"/>
      <c r="N6796" s="48"/>
      <c r="O6796" s="49"/>
    </row>
    <row r="6797" spans="2:15" x14ac:dyDescent="0.25">
      <c r="B6797" s="93"/>
      <c r="C6797" s="48"/>
      <c r="D6797" s="48"/>
      <c r="E6797" s="48"/>
      <c r="F6797" s="48"/>
      <c r="G6797" s="49"/>
      <c r="H6797" s="48"/>
      <c r="I6797" s="52"/>
      <c r="J6797" s="52"/>
      <c r="K6797" s="48"/>
      <c r="L6797" s="48"/>
      <c r="M6797" s="48"/>
      <c r="N6797" s="48"/>
      <c r="O6797" s="49"/>
    </row>
    <row r="6798" spans="2:15" x14ac:dyDescent="0.25">
      <c r="B6798" s="93"/>
      <c r="C6798" s="48"/>
      <c r="D6798" s="48"/>
      <c r="E6798" s="48"/>
      <c r="F6798" s="48"/>
      <c r="G6798" s="49"/>
      <c r="H6798" s="48"/>
      <c r="I6798" s="52"/>
      <c r="J6798" s="52"/>
      <c r="K6798" s="48"/>
      <c r="L6798" s="48"/>
      <c r="M6798" s="48"/>
      <c r="N6798" s="48"/>
      <c r="O6798" s="49"/>
    </row>
    <row r="6799" spans="2:15" x14ac:dyDescent="0.25">
      <c r="B6799" s="93"/>
      <c r="C6799" s="48"/>
      <c r="D6799" s="48"/>
      <c r="E6799" s="48"/>
      <c r="F6799" s="48"/>
      <c r="G6799" s="49"/>
      <c r="H6799" s="48"/>
      <c r="I6799" s="52"/>
      <c r="J6799" s="52"/>
      <c r="K6799" s="48"/>
      <c r="L6799" s="48"/>
      <c r="M6799" s="48"/>
      <c r="N6799" s="48"/>
      <c r="O6799" s="49"/>
    </row>
    <row r="6800" spans="2:15" x14ac:dyDescent="0.25">
      <c r="B6800" s="93"/>
      <c r="C6800" s="48"/>
      <c r="D6800" s="48"/>
      <c r="E6800" s="48"/>
      <c r="F6800" s="48"/>
      <c r="G6800" s="49"/>
      <c r="H6800" s="48"/>
      <c r="I6800" s="52"/>
      <c r="J6800" s="52"/>
      <c r="K6800" s="48"/>
      <c r="L6800" s="48"/>
      <c r="M6800" s="48"/>
      <c r="N6800" s="48"/>
      <c r="O6800" s="49"/>
    </row>
    <row r="6801" spans="2:15" x14ac:dyDescent="0.25">
      <c r="B6801" s="93"/>
      <c r="C6801" s="48"/>
      <c r="D6801" s="48"/>
      <c r="E6801" s="48"/>
      <c r="F6801" s="48"/>
      <c r="G6801" s="49"/>
      <c r="H6801" s="48"/>
      <c r="I6801" s="52"/>
      <c r="J6801" s="52"/>
      <c r="K6801" s="48"/>
      <c r="L6801" s="48"/>
      <c r="M6801" s="48"/>
      <c r="N6801" s="48"/>
      <c r="O6801" s="49"/>
    </row>
    <row r="6802" spans="2:15" x14ac:dyDescent="0.25">
      <c r="B6802" s="93"/>
      <c r="C6802" s="48"/>
      <c r="D6802" s="48"/>
      <c r="E6802" s="48"/>
      <c r="F6802" s="48"/>
      <c r="G6802" s="49"/>
      <c r="H6802" s="48"/>
      <c r="I6802" s="52"/>
      <c r="J6802" s="52"/>
      <c r="K6802" s="48"/>
      <c r="L6802" s="48"/>
      <c r="M6802" s="48"/>
      <c r="N6802" s="48"/>
      <c r="O6802" s="49"/>
    </row>
    <row r="6803" spans="2:15" x14ac:dyDescent="0.25">
      <c r="B6803" s="93"/>
      <c r="C6803" s="48"/>
      <c r="D6803" s="48"/>
      <c r="E6803" s="48"/>
      <c r="F6803" s="48"/>
      <c r="G6803" s="49"/>
      <c r="H6803" s="48"/>
      <c r="I6803" s="52"/>
      <c r="J6803" s="52"/>
      <c r="K6803" s="48"/>
      <c r="L6803" s="48"/>
      <c r="M6803" s="48"/>
      <c r="N6803" s="48"/>
      <c r="O6803" s="49"/>
    </row>
    <row r="6804" spans="2:15" x14ac:dyDescent="0.25">
      <c r="B6804" s="93"/>
      <c r="C6804" s="48"/>
      <c r="D6804" s="48"/>
      <c r="E6804" s="48"/>
      <c r="F6804" s="48"/>
      <c r="G6804" s="49"/>
      <c r="H6804" s="48"/>
      <c r="I6804" s="52"/>
      <c r="J6804" s="52"/>
      <c r="K6804" s="48"/>
      <c r="L6804" s="48"/>
      <c r="M6804" s="48"/>
      <c r="N6804" s="48"/>
      <c r="O6804" s="49"/>
    </row>
    <row r="6805" spans="2:15" x14ac:dyDescent="0.25">
      <c r="B6805" s="93"/>
      <c r="C6805" s="48"/>
      <c r="D6805" s="48"/>
      <c r="E6805" s="48"/>
      <c r="F6805" s="48"/>
      <c r="G6805" s="49"/>
      <c r="H6805" s="48"/>
      <c r="I6805" s="52"/>
      <c r="J6805" s="52"/>
      <c r="K6805" s="48"/>
      <c r="L6805" s="48"/>
      <c r="M6805" s="48"/>
      <c r="N6805" s="48"/>
      <c r="O6805" s="49"/>
    </row>
    <row r="6806" spans="2:15" x14ac:dyDescent="0.25">
      <c r="B6806" s="93"/>
      <c r="C6806" s="48"/>
      <c r="D6806" s="48"/>
      <c r="E6806" s="48"/>
      <c r="F6806" s="48"/>
      <c r="G6806" s="49"/>
      <c r="H6806" s="48"/>
      <c r="I6806" s="52"/>
      <c r="J6806" s="52"/>
      <c r="K6806" s="48"/>
      <c r="L6806" s="48"/>
      <c r="M6806" s="48"/>
      <c r="N6806" s="48"/>
      <c r="O6806" s="49"/>
    </row>
    <row r="6807" spans="2:15" x14ac:dyDescent="0.25">
      <c r="B6807" s="93"/>
      <c r="C6807" s="48"/>
      <c r="D6807" s="48"/>
      <c r="E6807" s="48"/>
      <c r="F6807" s="48"/>
      <c r="G6807" s="49"/>
      <c r="H6807" s="48"/>
      <c r="I6807" s="52"/>
      <c r="J6807" s="52"/>
      <c r="K6807" s="48"/>
      <c r="L6807" s="48"/>
      <c r="M6807" s="48"/>
      <c r="N6807" s="48"/>
      <c r="O6807" s="49"/>
    </row>
    <row r="6808" spans="2:15" x14ac:dyDescent="0.25">
      <c r="B6808" s="93"/>
      <c r="C6808" s="48"/>
      <c r="D6808" s="48"/>
      <c r="E6808" s="48"/>
      <c r="F6808" s="48"/>
      <c r="G6808" s="49"/>
      <c r="H6808" s="48"/>
      <c r="I6808" s="52"/>
      <c r="J6808" s="52"/>
      <c r="K6808" s="48"/>
      <c r="L6808" s="48"/>
      <c r="M6808" s="48"/>
      <c r="N6808" s="48"/>
      <c r="O6808" s="49"/>
    </row>
    <row r="6809" spans="2:15" x14ac:dyDescent="0.25">
      <c r="B6809" s="93"/>
      <c r="C6809" s="48"/>
      <c r="D6809" s="48"/>
      <c r="E6809" s="48"/>
      <c r="F6809" s="48"/>
      <c r="G6809" s="49"/>
      <c r="H6809" s="48"/>
      <c r="I6809" s="52"/>
      <c r="J6809" s="52"/>
      <c r="K6809" s="48"/>
      <c r="L6809" s="48"/>
      <c r="M6809" s="48"/>
      <c r="N6809" s="48"/>
      <c r="O6809" s="49"/>
    </row>
    <row r="6810" spans="2:15" x14ac:dyDescent="0.25">
      <c r="B6810" s="93"/>
      <c r="C6810" s="48"/>
      <c r="D6810" s="48"/>
      <c r="E6810" s="48"/>
      <c r="F6810" s="48"/>
      <c r="G6810" s="49"/>
      <c r="H6810" s="48"/>
      <c r="I6810" s="52"/>
      <c r="J6810" s="52"/>
      <c r="K6810" s="48"/>
      <c r="L6810" s="48"/>
      <c r="M6810" s="48"/>
      <c r="N6810" s="48"/>
      <c r="O6810" s="49"/>
    </row>
    <row r="6811" spans="2:15" x14ac:dyDescent="0.25">
      <c r="B6811" s="93"/>
      <c r="C6811" s="48"/>
      <c r="D6811" s="48"/>
      <c r="E6811" s="48"/>
      <c r="F6811" s="48"/>
      <c r="G6811" s="49"/>
      <c r="H6811" s="48"/>
      <c r="I6811" s="52"/>
      <c r="J6811" s="52"/>
      <c r="K6811" s="48"/>
      <c r="L6811" s="48"/>
      <c r="M6811" s="48"/>
      <c r="N6811" s="48"/>
      <c r="O6811" s="49"/>
    </row>
    <row r="6812" spans="2:15" x14ac:dyDescent="0.25">
      <c r="B6812" s="93"/>
      <c r="C6812" s="48"/>
      <c r="D6812" s="48"/>
      <c r="E6812" s="48"/>
      <c r="F6812" s="48"/>
      <c r="G6812" s="49"/>
      <c r="H6812" s="48"/>
      <c r="I6812" s="52"/>
      <c r="J6812" s="52"/>
      <c r="K6812" s="48"/>
      <c r="L6812" s="48"/>
      <c r="M6812" s="48"/>
      <c r="N6812" s="48"/>
      <c r="O6812" s="49"/>
    </row>
    <row r="6813" spans="2:15" x14ac:dyDescent="0.25">
      <c r="B6813" s="93"/>
      <c r="C6813" s="48"/>
      <c r="D6813" s="48"/>
      <c r="E6813" s="48"/>
      <c r="F6813" s="48"/>
      <c r="G6813" s="49"/>
      <c r="H6813" s="48"/>
      <c r="I6813" s="52"/>
      <c r="J6813" s="52"/>
      <c r="K6813" s="48"/>
      <c r="L6813" s="48"/>
      <c r="M6813" s="48"/>
      <c r="N6813" s="48"/>
      <c r="O6813" s="49"/>
    </row>
    <row r="6814" spans="2:15" x14ac:dyDescent="0.25">
      <c r="B6814" s="93"/>
      <c r="C6814" s="48"/>
      <c r="D6814" s="48"/>
      <c r="E6814" s="48"/>
      <c r="F6814" s="48"/>
      <c r="G6814" s="49"/>
      <c r="H6814" s="48"/>
      <c r="I6814" s="52"/>
      <c r="J6814" s="52"/>
      <c r="K6814" s="48"/>
      <c r="L6814" s="48"/>
      <c r="M6814" s="48"/>
      <c r="N6814" s="48"/>
      <c r="O6814" s="49"/>
    </row>
    <row r="6815" spans="2:15" x14ac:dyDescent="0.25">
      <c r="B6815" s="93"/>
      <c r="C6815" s="48"/>
      <c r="D6815" s="48"/>
      <c r="E6815" s="48"/>
      <c r="F6815" s="48"/>
      <c r="G6815" s="49"/>
      <c r="H6815" s="48"/>
      <c r="I6815" s="52"/>
      <c r="J6815" s="52"/>
      <c r="K6815" s="48"/>
      <c r="L6815" s="48"/>
      <c r="M6815" s="48"/>
      <c r="N6815" s="48"/>
      <c r="O6815" s="49"/>
    </row>
    <row r="6816" spans="2:15" x14ac:dyDescent="0.25">
      <c r="B6816" s="93"/>
      <c r="C6816" s="48"/>
      <c r="D6816" s="48"/>
      <c r="E6816" s="48"/>
      <c r="F6816" s="48"/>
      <c r="G6816" s="49"/>
      <c r="H6816" s="48"/>
      <c r="I6816" s="52"/>
      <c r="J6816" s="52"/>
      <c r="K6816" s="48"/>
      <c r="L6816" s="48"/>
      <c r="M6816" s="48"/>
      <c r="N6816" s="48"/>
      <c r="O6816" s="49"/>
    </row>
    <row r="6817" spans="2:15" x14ac:dyDescent="0.25">
      <c r="B6817" s="93"/>
      <c r="C6817" s="48"/>
      <c r="D6817" s="48"/>
      <c r="E6817" s="48"/>
      <c r="F6817" s="48"/>
      <c r="G6817" s="49"/>
      <c r="H6817" s="48"/>
      <c r="I6817" s="52"/>
      <c r="J6817" s="52"/>
      <c r="K6817" s="48"/>
      <c r="L6817" s="48"/>
      <c r="M6817" s="48"/>
      <c r="N6817" s="48"/>
      <c r="O6817" s="49"/>
    </row>
    <row r="6818" spans="2:15" x14ac:dyDescent="0.25">
      <c r="B6818" s="93"/>
      <c r="C6818" s="48"/>
      <c r="D6818" s="48"/>
      <c r="E6818" s="48"/>
      <c r="F6818" s="48"/>
      <c r="G6818" s="49"/>
      <c r="H6818" s="48"/>
      <c r="I6818" s="52"/>
      <c r="J6818" s="52"/>
      <c r="K6818" s="48"/>
      <c r="L6818" s="48"/>
      <c r="M6818" s="48"/>
      <c r="N6818" s="48"/>
      <c r="O6818" s="49"/>
    </row>
    <row r="6819" spans="2:15" x14ac:dyDescent="0.25">
      <c r="B6819" s="93"/>
      <c r="C6819" s="48"/>
      <c r="D6819" s="48"/>
      <c r="E6819" s="48"/>
      <c r="F6819" s="48"/>
      <c r="G6819" s="49"/>
      <c r="H6819" s="48"/>
      <c r="I6819" s="52"/>
      <c r="J6819" s="52"/>
      <c r="K6819" s="48"/>
      <c r="L6819" s="48"/>
      <c r="M6819" s="48"/>
      <c r="N6819" s="48"/>
      <c r="O6819" s="49"/>
    </row>
    <row r="6820" spans="2:15" x14ac:dyDescent="0.25">
      <c r="B6820" s="93"/>
      <c r="C6820" s="48"/>
      <c r="D6820" s="48"/>
      <c r="E6820" s="48"/>
      <c r="F6820" s="48"/>
      <c r="G6820" s="49"/>
      <c r="H6820" s="48"/>
      <c r="I6820" s="52"/>
      <c r="J6820" s="52"/>
      <c r="K6820" s="48"/>
      <c r="L6820" s="48"/>
      <c r="M6820" s="48"/>
      <c r="N6820" s="48"/>
      <c r="O6820" s="49"/>
    </row>
    <row r="6821" spans="2:15" x14ac:dyDescent="0.25">
      <c r="B6821" s="93"/>
      <c r="C6821" s="48"/>
      <c r="D6821" s="48"/>
      <c r="E6821" s="48"/>
      <c r="F6821" s="48"/>
      <c r="G6821" s="49"/>
      <c r="H6821" s="48"/>
      <c r="I6821" s="52"/>
      <c r="J6821" s="52"/>
      <c r="K6821" s="48"/>
      <c r="L6821" s="48"/>
      <c r="M6821" s="48"/>
      <c r="N6821" s="48"/>
      <c r="O6821" s="49"/>
    </row>
    <row r="6822" spans="2:15" x14ac:dyDescent="0.25">
      <c r="B6822" s="93"/>
      <c r="C6822" s="48"/>
      <c r="D6822" s="48"/>
      <c r="E6822" s="48"/>
      <c r="F6822" s="48"/>
      <c r="G6822" s="49"/>
      <c r="H6822" s="48"/>
      <c r="I6822" s="52"/>
      <c r="J6822" s="52"/>
      <c r="K6822" s="48"/>
      <c r="L6822" s="48"/>
      <c r="M6822" s="48"/>
      <c r="N6822" s="48"/>
      <c r="O6822" s="49"/>
    </row>
    <row r="6823" spans="2:15" x14ac:dyDescent="0.25">
      <c r="B6823" s="93"/>
      <c r="C6823" s="48"/>
      <c r="D6823" s="48"/>
      <c r="E6823" s="48"/>
      <c r="F6823" s="48"/>
      <c r="G6823" s="49"/>
      <c r="H6823" s="48"/>
      <c r="I6823" s="52"/>
      <c r="J6823" s="52"/>
      <c r="K6823" s="48"/>
      <c r="L6823" s="48"/>
      <c r="M6823" s="48"/>
      <c r="N6823" s="48"/>
      <c r="O6823" s="49"/>
    </row>
    <row r="6824" spans="2:15" x14ac:dyDescent="0.25">
      <c r="B6824" s="93"/>
      <c r="C6824" s="48"/>
      <c r="D6824" s="48"/>
      <c r="E6824" s="48"/>
      <c r="F6824" s="48"/>
      <c r="G6824" s="49"/>
      <c r="H6824" s="48"/>
      <c r="I6824" s="52"/>
      <c r="J6824" s="52"/>
      <c r="K6824" s="48"/>
      <c r="L6824" s="48"/>
      <c r="M6824" s="48"/>
      <c r="N6824" s="48"/>
      <c r="O6824" s="49"/>
    </row>
    <row r="6825" spans="2:15" x14ac:dyDescent="0.25">
      <c r="B6825" s="93"/>
      <c r="C6825" s="48"/>
      <c r="D6825" s="48"/>
      <c r="E6825" s="48"/>
      <c r="F6825" s="48"/>
      <c r="G6825" s="49"/>
      <c r="H6825" s="48"/>
      <c r="I6825" s="52"/>
      <c r="J6825" s="52"/>
      <c r="K6825" s="48"/>
      <c r="L6825" s="48"/>
      <c r="M6825" s="48"/>
      <c r="N6825" s="48"/>
      <c r="O6825" s="49"/>
    </row>
    <row r="6826" spans="2:15" x14ac:dyDescent="0.25">
      <c r="B6826" s="93"/>
      <c r="C6826" s="48"/>
      <c r="D6826" s="48"/>
      <c r="E6826" s="48"/>
      <c r="F6826" s="48"/>
      <c r="G6826" s="49"/>
      <c r="H6826" s="48"/>
      <c r="I6826" s="52"/>
      <c r="J6826" s="52"/>
      <c r="K6826" s="48"/>
      <c r="L6826" s="48"/>
      <c r="M6826" s="48"/>
      <c r="N6826" s="48"/>
      <c r="O6826" s="49"/>
    </row>
    <row r="6827" spans="2:15" x14ac:dyDescent="0.25">
      <c r="B6827" s="93"/>
      <c r="C6827" s="48"/>
      <c r="D6827" s="48"/>
      <c r="E6827" s="48"/>
      <c r="F6827" s="48"/>
      <c r="G6827" s="49"/>
      <c r="H6827" s="48"/>
      <c r="I6827" s="52"/>
      <c r="J6827" s="52"/>
      <c r="K6827" s="48"/>
      <c r="L6827" s="48"/>
      <c r="M6827" s="48"/>
      <c r="N6827" s="48"/>
      <c r="O6827" s="49"/>
    </row>
    <row r="6828" spans="2:15" x14ac:dyDescent="0.25">
      <c r="B6828" s="93"/>
      <c r="C6828" s="48"/>
      <c r="D6828" s="48"/>
      <c r="E6828" s="48"/>
      <c r="F6828" s="48"/>
      <c r="G6828" s="49"/>
      <c r="H6828" s="48"/>
      <c r="I6828" s="52"/>
      <c r="J6828" s="52"/>
      <c r="K6828" s="48"/>
      <c r="L6828" s="48"/>
      <c r="M6828" s="48"/>
      <c r="N6828" s="48"/>
      <c r="O6828" s="49"/>
    </row>
    <row r="6829" spans="2:15" x14ac:dyDescent="0.25">
      <c r="B6829" s="93"/>
      <c r="C6829" s="48"/>
      <c r="D6829" s="48"/>
      <c r="E6829" s="48"/>
      <c r="F6829" s="48"/>
      <c r="G6829" s="49"/>
      <c r="H6829" s="48"/>
      <c r="I6829" s="52"/>
      <c r="J6829" s="52"/>
      <c r="K6829" s="48"/>
      <c r="L6829" s="48"/>
      <c r="M6829" s="48"/>
      <c r="N6829" s="48"/>
      <c r="O6829" s="49"/>
    </row>
    <row r="6830" spans="2:15" x14ac:dyDescent="0.25">
      <c r="B6830" s="93"/>
      <c r="C6830" s="48"/>
      <c r="D6830" s="48"/>
      <c r="E6830" s="48"/>
      <c r="F6830" s="48"/>
      <c r="G6830" s="49"/>
      <c r="H6830" s="48"/>
      <c r="I6830" s="52"/>
      <c r="J6830" s="52"/>
      <c r="K6830" s="48"/>
      <c r="L6830" s="48"/>
      <c r="M6830" s="48"/>
      <c r="N6830" s="48"/>
      <c r="O6830" s="49"/>
    </row>
    <row r="6831" spans="2:15" x14ac:dyDescent="0.25">
      <c r="B6831" s="93"/>
      <c r="C6831" s="48"/>
      <c r="D6831" s="48"/>
      <c r="E6831" s="48"/>
      <c r="F6831" s="48"/>
      <c r="G6831" s="49"/>
      <c r="H6831" s="48"/>
      <c r="I6831" s="52"/>
      <c r="J6831" s="52"/>
      <c r="K6831" s="48"/>
      <c r="L6831" s="48"/>
      <c r="M6831" s="48"/>
      <c r="N6831" s="48"/>
      <c r="O6831" s="49"/>
    </row>
    <row r="6832" spans="2:15" x14ac:dyDescent="0.25">
      <c r="B6832" s="93"/>
      <c r="C6832" s="48"/>
      <c r="D6832" s="48"/>
      <c r="E6832" s="48"/>
      <c r="F6832" s="48"/>
      <c r="G6832" s="49"/>
      <c r="H6832" s="48"/>
      <c r="I6832" s="52"/>
      <c r="J6832" s="52"/>
      <c r="K6832" s="48"/>
      <c r="L6832" s="48"/>
      <c r="M6832" s="48"/>
      <c r="N6832" s="48"/>
      <c r="O6832" s="49"/>
    </row>
    <row r="6833" spans="2:15" x14ac:dyDescent="0.25">
      <c r="B6833" s="93"/>
      <c r="C6833" s="48"/>
      <c r="D6833" s="48"/>
      <c r="E6833" s="48"/>
      <c r="F6833" s="48"/>
      <c r="G6833" s="49"/>
      <c r="H6833" s="48"/>
      <c r="I6833" s="52"/>
      <c r="J6833" s="52"/>
      <c r="K6833" s="48"/>
      <c r="L6833" s="48"/>
      <c r="M6833" s="48"/>
      <c r="N6833" s="48"/>
      <c r="O6833" s="49"/>
    </row>
    <row r="6834" spans="2:15" x14ac:dyDescent="0.25">
      <c r="B6834" s="93"/>
      <c r="C6834" s="48"/>
      <c r="D6834" s="48"/>
      <c r="E6834" s="48"/>
      <c r="F6834" s="48"/>
      <c r="G6834" s="49"/>
      <c r="H6834" s="48"/>
      <c r="I6834" s="52"/>
      <c r="J6834" s="52"/>
      <c r="K6834" s="48"/>
      <c r="L6834" s="48"/>
      <c r="M6834" s="48"/>
      <c r="N6834" s="48"/>
      <c r="O6834" s="49"/>
    </row>
    <row r="6835" spans="2:15" x14ac:dyDescent="0.25">
      <c r="B6835" s="93"/>
      <c r="C6835" s="48"/>
      <c r="D6835" s="48"/>
      <c r="E6835" s="48"/>
      <c r="F6835" s="48"/>
      <c r="G6835" s="49"/>
      <c r="H6835" s="48"/>
      <c r="I6835" s="52"/>
      <c r="J6835" s="52"/>
      <c r="K6835" s="48"/>
      <c r="L6835" s="48"/>
      <c r="M6835" s="48"/>
      <c r="N6835" s="48"/>
      <c r="O6835" s="49"/>
    </row>
    <row r="6836" spans="2:15" x14ac:dyDescent="0.25">
      <c r="B6836" s="93"/>
      <c r="C6836" s="48"/>
      <c r="D6836" s="48"/>
      <c r="E6836" s="48"/>
      <c r="F6836" s="48"/>
      <c r="G6836" s="49"/>
      <c r="H6836" s="48"/>
      <c r="I6836" s="52"/>
      <c r="J6836" s="52"/>
      <c r="K6836" s="48"/>
      <c r="L6836" s="48"/>
      <c r="M6836" s="48"/>
      <c r="N6836" s="48"/>
      <c r="O6836" s="49"/>
    </row>
    <row r="6837" spans="2:15" x14ac:dyDescent="0.25">
      <c r="B6837" s="93"/>
      <c r="C6837" s="48"/>
      <c r="D6837" s="48"/>
      <c r="E6837" s="48"/>
      <c r="F6837" s="48"/>
      <c r="G6837" s="49"/>
      <c r="H6837" s="48"/>
      <c r="I6837" s="52"/>
      <c r="J6837" s="52"/>
      <c r="K6837" s="48"/>
      <c r="L6837" s="48"/>
      <c r="M6837" s="48"/>
      <c r="N6837" s="48"/>
      <c r="O6837" s="49"/>
    </row>
    <row r="6838" spans="2:15" x14ac:dyDescent="0.25">
      <c r="B6838" s="93"/>
      <c r="C6838" s="48"/>
      <c r="D6838" s="48"/>
      <c r="E6838" s="48"/>
      <c r="F6838" s="48"/>
      <c r="G6838" s="49"/>
      <c r="H6838" s="48"/>
      <c r="I6838" s="52"/>
      <c r="J6838" s="52"/>
      <c r="K6838" s="48"/>
      <c r="L6838" s="48"/>
      <c r="M6838" s="48"/>
      <c r="N6838" s="48"/>
      <c r="O6838" s="49"/>
    </row>
    <row r="6839" spans="2:15" x14ac:dyDescent="0.25">
      <c r="B6839" s="93"/>
      <c r="C6839" s="48"/>
      <c r="D6839" s="48"/>
      <c r="E6839" s="48"/>
      <c r="F6839" s="48"/>
      <c r="G6839" s="49"/>
      <c r="H6839" s="48"/>
      <c r="I6839" s="52"/>
      <c r="J6839" s="52"/>
      <c r="K6839" s="48"/>
      <c r="L6839" s="48"/>
      <c r="M6839" s="48"/>
      <c r="N6839" s="48"/>
      <c r="O6839" s="49"/>
    </row>
    <row r="6840" spans="2:15" x14ac:dyDescent="0.25">
      <c r="B6840" s="93"/>
      <c r="C6840" s="48"/>
      <c r="D6840" s="48"/>
      <c r="E6840" s="48"/>
      <c r="F6840" s="48"/>
      <c r="G6840" s="49"/>
      <c r="H6840" s="48"/>
      <c r="I6840" s="52"/>
      <c r="J6840" s="52"/>
      <c r="K6840" s="48"/>
      <c r="L6840" s="48"/>
      <c r="M6840" s="48"/>
      <c r="N6840" s="48"/>
      <c r="O6840" s="49"/>
    </row>
    <row r="6841" spans="2:15" x14ac:dyDescent="0.25">
      <c r="B6841" s="93"/>
      <c r="C6841" s="48"/>
      <c r="D6841" s="48"/>
      <c r="E6841" s="48"/>
      <c r="F6841" s="48"/>
      <c r="G6841" s="49"/>
      <c r="H6841" s="48"/>
      <c r="I6841" s="52"/>
      <c r="J6841" s="52"/>
      <c r="K6841" s="48"/>
      <c r="L6841" s="48"/>
      <c r="M6841" s="48"/>
      <c r="N6841" s="48"/>
      <c r="O6841" s="49"/>
    </row>
    <row r="6842" spans="2:15" x14ac:dyDescent="0.25">
      <c r="B6842" s="93"/>
      <c r="C6842" s="48"/>
      <c r="D6842" s="48"/>
      <c r="E6842" s="48"/>
      <c r="F6842" s="48"/>
      <c r="G6842" s="49"/>
      <c r="H6842" s="48"/>
      <c r="I6842" s="52"/>
      <c r="J6842" s="52"/>
      <c r="K6842" s="48"/>
      <c r="L6842" s="48"/>
      <c r="M6842" s="48"/>
      <c r="N6842" s="48"/>
      <c r="O6842" s="49"/>
    </row>
    <row r="6843" spans="2:15" x14ac:dyDescent="0.25">
      <c r="B6843" s="93"/>
      <c r="C6843" s="48"/>
      <c r="D6843" s="48"/>
      <c r="E6843" s="48"/>
      <c r="F6843" s="48"/>
      <c r="G6843" s="49"/>
      <c r="H6843" s="48"/>
      <c r="I6843" s="52"/>
      <c r="J6843" s="52"/>
      <c r="K6843" s="48"/>
      <c r="L6843" s="48"/>
      <c r="M6843" s="48"/>
      <c r="N6843" s="48"/>
      <c r="O6843" s="49"/>
    </row>
    <row r="6844" spans="2:15" x14ac:dyDescent="0.25">
      <c r="B6844" s="93"/>
      <c r="C6844" s="48"/>
      <c r="D6844" s="48"/>
      <c r="E6844" s="48"/>
      <c r="F6844" s="48"/>
      <c r="G6844" s="49"/>
      <c r="H6844" s="48"/>
      <c r="I6844" s="52"/>
      <c r="J6844" s="52"/>
      <c r="K6844" s="48"/>
      <c r="L6844" s="48"/>
      <c r="M6844" s="48"/>
      <c r="N6844" s="48"/>
      <c r="O6844" s="49"/>
    </row>
    <row r="6845" spans="2:15" x14ac:dyDescent="0.25">
      <c r="B6845" s="93"/>
      <c r="C6845" s="48"/>
      <c r="D6845" s="48"/>
      <c r="E6845" s="48"/>
      <c r="F6845" s="48"/>
      <c r="G6845" s="49"/>
      <c r="H6845" s="48"/>
      <c r="I6845" s="52"/>
      <c r="J6845" s="52"/>
      <c r="K6845" s="48"/>
      <c r="L6845" s="48"/>
      <c r="M6845" s="48"/>
      <c r="N6845" s="48"/>
      <c r="O6845" s="49"/>
    </row>
    <row r="6846" spans="2:15" x14ac:dyDescent="0.25">
      <c r="B6846" s="93"/>
      <c r="C6846" s="48"/>
      <c r="D6846" s="48"/>
      <c r="E6846" s="48"/>
      <c r="F6846" s="48"/>
      <c r="G6846" s="49"/>
      <c r="H6846" s="48"/>
      <c r="I6846" s="52"/>
      <c r="J6846" s="52"/>
      <c r="K6846" s="48"/>
      <c r="L6846" s="48"/>
      <c r="M6846" s="48"/>
      <c r="N6846" s="48"/>
      <c r="O6846" s="49"/>
    </row>
    <row r="6847" spans="2:15" x14ac:dyDescent="0.25">
      <c r="B6847" s="93"/>
      <c r="C6847" s="48"/>
      <c r="D6847" s="48"/>
      <c r="E6847" s="48"/>
      <c r="F6847" s="48"/>
      <c r="G6847" s="49"/>
      <c r="H6847" s="48"/>
      <c r="I6847" s="52"/>
      <c r="J6847" s="52"/>
      <c r="K6847" s="48"/>
      <c r="L6847" s="48"/>
      <c r="M6847" s="48"/>
      <c r="N6847" s="48"/>
      <c r="O6847" s="49"/>
    </row>
    <row r="6848" spans="2:15" x14ac:dyDescent="0.25">
      <c r="B6848" s="93"/>
      <c r="C6848" s="48"/>
      <c r="D6848" s="48"/>
      <c r="E6848" s="48"/>
      <c r="F6848" s="48"/>
      <c r="G6848" s="49"/>
      <c r="H6848" s="48"/>
      <c r="I6848" s="52"/>
      <c r="J6848" s="52"/>
      <c r="K6848" s="48"/>
      <c r="L6848" s="48"/>
      <c r="M6848" s="48"/>
      <c r="N6848" s="48"/>
      <c r="O6848" s="49"/>
    </row>
    <row r="6849" spans="2:15" x14ac:dyDescent="0.25">
      <c r="B6849" s="93"/>
      <c r="C6849" s="48"/>
      <c r="D6849" s="48"/>
      <c r="E6849" s="48"/>
      <c r="F6849" s="48"/>
      <c r="G6849" s="49"/>
      <c r="H6849" s="48"/>
      <c r="I6849" s="52"/>
      <c r="J6849" s="52"/>
      <c r="K6849" s="48"/>
      <c r="L6849" s="48"/>
      <c r="M6849" s="48"/>
      <c r="N6849" s="48"/>
      <c r="O6849" s="49"/>
    </row>
    <row r="6850" spans="2:15" x14ac:dyDescent="0.25">
      <c r="B6850" s="93"/>
      <c r="C6850" s="48"/>
      <c r="D6850" s="48"/>
      <c r="E6850" s="48"/>
      <c r="F6850" s="48"/>
      <c r="G6850" s="49"/>
      <c r="H6850" s="48"/>
      <c r="I6850" s="52"/>
      <c r="J6850" s="52"/>
      <c r="K6850" s="48"/>
      <c r="L6850" s="48"/>
      <c r="M6850" s="48"/>
      <c r="N6850" s="48"/>
      <c r="O6850" s="49"/>
    </row>
    <row r="6851" spans="2:15" x14ac:dyDescent="0.25">
      <c r="B6851" s="93"/>
      <c r="C6851" s="48"/>
      <c r="D6851" s="48"/>
      <c r="E6851" s="48"/>
      <c r="F6851" s="48"/>
      <c r="G6851" s="49"/>
      <c r="H6851" s="48"/>
      <c r="I6851" s="52"/>
      <c r="J6851" s="52"/>
      <c r="K6851" s="48"/>
      <c r="L6851" s="48"/>
      <c r="M6851" s="48"/>
      <c r="N6851" s="48"/>
      <c r="O6851" s="49"/>
    </row>
    <row r="6852" spans="2:15" x14ac:dyDescent="0.25">
      <c r="B6852" s="93"/>
      <c r="C6852" s="48"/>
      <c r="D6852" s="48"/>
      <c r="E6852" s="48"/>
      <c r="F6852" s="48"/>
      <c r="G6852" s="49"/>
      <c r="H6852" s="48"/>
      <c r="I6852" s="52"/>
      <c r="J6852" s="52"/>
      <c r="K6852" s="48"/>
      <c r="L6852" s="48"/>
      <c r="M6852" s="48"/>
      <c r="N6852" s="48"/>
      <c r="O6852" s="49"/>
    </row>
    <row r="6853" spans="2:15" x14ac:dyDescent="0.25">
      <c r="B6853" s="93"/>
      <c r="C6853" s="48"/>
      <c r="D6853" s="48"/>
      <c r="E6853" s="48"/>
      <c r="F6853" s="48"/>
      <c r="G6853" s="49"/>
      <c r="H6853" s="48"/>
      <c r="I6853" s="52"/>
      <c r="J6853" s="52"/>
      <c r="K6853" s="48"/>
      <c r="L6853" s="48"/>
      <c r="M6853" s="48"/>
      <c r="N6853" s="48"/>
      <c r="O6853" s="49"/>
    </row>
    <row r="6854" spans="2:15" x14ac:dyDescent="0.25">
      <c r="B6854" s="93"/>
      <c r="C6854" s="48"/>
      <c r="D6854" s="48"/>
      <c r="E6854" s="48"/>
      <c r="F6854" s="48"/>
      <c r="G6854" s="49"/>
      <c r="H6854" s="48"/>
      <c r="I6854" s="52"/>
      <c r="J6854" s="52"/>
      <c r="K6854" s="48"/>
      <c r="L6854" s="48"/>
      <c r="M6854" s="48"/>
      <c r="N6854" s="48"/>
      <c r="O6854" s="49"/>
    </row>
    <row r="6855" spans="2:15" x14ac:dyDescent="0.25">
      <c r="B6855" s="93"/>
      <c r="C6855" s="48"/>
      <c r="D6855" s="48"/>
      <c r="E6855" s="48"/>
      <c r="F6855" s="48"/>
      <c r="G6855" s="49"/>
      <c r="H6855" s="48"/>
      <c r="I6855" s="52"/>
      <c r="J6855" s="52"/>
      <c r="K6855" s="48"/>
      <c r="L6855" s="48"/>
      <c r="M6855" s="48"/>
      <c r="N6855" s="48"/>
      <c r="O6855" s="49"/>
    </row>
    <row r="6856" spans="2:15" x14ac:dyDescent="0.25">
      <c r="B6856" s="93"/>
      <c r="C6856" s="48"/>
      <c r="D6856" s="48"/>
      <c r="E6856" s="48"/>
      <c r="F6856" s="48"/>
      <c r="G6856" s="49"/>
      <c r="H6856" s="48"/>
      <c r="I6856" s="52"/>
      <c r="J6856" s="52"/>
      <c r="K6856" s="48"/>
      <c r="L6856" s="48"/>
      <c r="M6856" s="48"/>
      <c r="N6856" s="48"/>
      <c r="O6856" s="49"/>
    </row>
    <row r="6857" spans="2:15" x14ac:dyDescent="0.25">
      <c r="B6857" s="93"/>
      <c r="C6857" s="48"/>
      <c r="D6857" s="48"/>
      <c r="E6857" s="48"/>
      <c r="F6857" s="48"/>
      <c r="G6857" s="49"/>
      <c r="H6857" s="48"/>
      <c r="I6857" s="52"/>
      <c r="J6857" s="52"/>
      <c r="K6857" s="48"/>
      <c r="L6857" s="48"/>
      <c r="M6857" s="48"/>
      <c r="N6857" s="48"/>
      <c r="O6857" s="49"/>
    </row>
    <row r="6858" spans="2:15" x14ac:dyDescent="0.25">
      <c r="B6858" s="93"/>
      <c r="C6858" s="48"/>
      <c r="D6858" s="48"/>
      <c r="E6858" s="48"/>
      <c r="F6858" s="48"/>
      <c r="G6858" s="49"/>
      <c r="H6858" s="48"/>
      <c r="I6858" s="52"/>
      <c r="J6858" s="52"/>
      <c r="K6858" s="48"/>
      <c r="L6858" s="48"/>
      <c r="M6858" s="48"/>
      <c r="N6858" s="48"/>
      <c r="O6858" s="49"/>
    </row>
    <row r="6859" spans="2:15" x14ac:dyDescent="0.25">
      <c r="B6859" s="93"/>
      <c r="C6859" s="48"/>
      <c r="D6859" s="48"/>
      <c r="E6859" s="48"/>
      <c r="F6859" s="48"/>
      <c r="G6859" s="49"/>
      <c r="H6859" s="48"/>
      <c r="I6859" s="52"/>
      <c r="J6859" s="52"/>
      <c r="K6859" s="48"/>
      <c r="L6859" s="48"/>
      <c r="M6859" s="48"/>
      <c r="N6859" s="48"/>
      <c r="O6859" s="49"/>
    </row>
    <row r="6860" spans="2:15" x14ac:dyDescent="0.25">
      <c r="B6860" s="93"/>
      <c r="C6860" s="48"/>
      <c r="D6860" s="48"/>
      <c r="E6860" s="48"/>
      <c r="F6860" s="48"/>
      <c r="G6860" s="49"/>
      <c r="H6860" s="48"/>
      <c r="I6860" s="52"/>
      <c r="J6860" s="52"/>
      <c r="K6860" s="48"/>
      <c r="L6860" s="48"/>
      <c r="M6860" s="48"/>
      <c r="N6860" s="48"/>
      <c r="O6860" s="49"/>
    </row>
    <row r="6861" spans="2:15" x14ac:dyDescent="0.25">
      <c r="B6861" s="93"/>
      <c r="C6861" s="48"/>
      <c r="D6861" s="48"/>
      <c r="E6861" s="48"/>
      <c r="F6861" s="48"/>
      <c r="G6861" s="49"/>
      <c r="H6861" s="48"/>
      <c r="I6861" s="52"/>
      <c r="J6861" s="52"/>
      <c r="K6861" s="48"/>
      <c r="L6861" s="48"/>
      <c r="M6861" s="48"/>
      <c r="N6861" s="48"/>
      <c r="O6861" s="49"/>
    </row>
    <row r="6862" spans="2:15" x14ac:dyDescent="0.25">
      <c r="B6862" s="93"/>
      <c r="C6862" s="48"/>
      <c r="D6862" s="48"/>
      <c r="E6862" s="48"/>
      <c r="F6862" s="48"/>
      <c r="G6862" s="49"/>
      <c r="H6862" s="48"/>
      <c r="I6862" s="52"/>
      <c r="J6862" s="52"/>
      <c r="K6862" s="48"/>
      <c r="L6862" s="48"/>
      <c r="M6862" s="48"/>
      <c r="N6862" s="48"/>
      <c r="O6862" s="49"/>
    </row>
    <row r="6863" spans="2:15" x14ac:dyDescent="0.25">
      <c r="B6863" s="93"/>
      <c r="C6863" s="48"/>
      <c r="D6863" s="48"/>
      <c r="E6863" s="48"/>
      <c r="F6863" s="48"/>
      <c r="G6863" s="49"/>
      <c r="H6863" s="48"/>
      <c r="I6863" s="52"/>
      <c r="J6863" s="52"/>
      <c r="K6863" s="48"/>
      <c r="L6863" s="48"/>
      <c r="M6863" s="48"/>
      <c r="N6863" s="48"/>
      <c r="O6863" s="49"/>
    </row>
    <row r="6864" spans="2:15" x14ac:dyDescent="0.25">
      <c r="B6864" s="93"/>
      <c r="C6864" s="48"/>
      <c r="D6864" s="48"/>
      <c r="E6864" s="48"/>
      <c r="F6864" s="48"/>
      <c r="G6864" s="49"/>
      <c r="H6864" s="48"/>
      <c r="I6864" s="52"/>
      <c r="J6864" s="52"/>
      <c r="K6864" s="48"/>
      <c r="L6864" s="48"/>
      <c r="M6864" s="48"/>
      <c r="N6864" s="48"/>
      <c r="O6864" s="49"/>
    </row>
    <row r="6865" spans="2:15" x14ac:dyDescent="0.25">
      <c r="B6865" s="93"/>
      <c r="C6865" s="48"/>
      <c r="D6865" s="48"/>
      <c r="E6865" s="48"/>
      <c r="F6865" s="48"/>
      <c r="G6865" s="49"/>
      <c r="H6865" s="48"/>
      <c r="I6865" s="52"/>
      <c r="J6865" s="52"/>
      <c r="K6865" s="48"/>
      <c r="L6865" s="48"/>
      <c r="M6865" s="48"/>
      <c r="N6865" s="48"/>
      <c r="O6865" s="49"/>
    </row>
    <row r="6866" spans="2:15" x14ac:dyDescent="0.25">
      <c r="B6866" s="93"/>
      <c r="C6866" s="48"/>
      <c r="D6866" s="48"/>
      <c r="E6866" s="48"/>
      <c r="F6866" s="48"/>
      <c r="G6866" s="49"/>
      <c r="H6866" s="48"/>
      <c r="I6866" s="52"/>
      <c r="J6866" s="52"/>
      <c r="K6866" s="48"/>
      <c r="L6866" s="48"/>
      <c r="M6866" s="48"/>
      <c r="N6866" s="48"/>
      <c r="O6866" s="49"/>
    </row>
    <row r="6867" spans="2:15" x14ac:dyDescent="0.25">
      <c r="B6867" s="93"/>
      <c r="C6867" s="48"/>
      <c r="D6867" s="48"/>
      <c r="E6867" s="48"/>
      <c r="F6867" s="48"/>
      <c r="G6867" s="49"/>
      <c r="H6867" s="48"/>
      <c r="I6867" s="52"/>
      <c r="J6867" s="52"/>
      <c r="K6867" s="48"/>
      <c r="L6867" s="48"/>
      <c r="M6867" s="48"/>
      <c r="N6867" s="48"/>
      <c r="O6867" s="49"/>
    </row>
    <row r="6868" spans="2:15" x14ac:dyDescent="0.25">
      <c r="B6868" s="93"/>
      <c r="C6868" s="48"/>
      <c r="D6868" s="48"/>
      <c r="E6868" s="48"/>
      <c r="F6868" s="48"/>
      <c r="G6868" s="49"/>
      <c r="H6868" s="48"/>
      <c r="I6868" s="52"/>
      <c r="J6868" s="52"/>
      <c r="K6868" s="48"/>
      <c r="L6868" s="48"/>
      <c r="M6868" s="48"/>
      <c r="N6868" s="48"/>
      <c r="O6868" s="49"/>
    </row>
    <row r="6869" spans="2:15" x14ac:dyDescent="0.25">
      <c r="B6869" s="93"/>
      <c r="C6869" s="48"/>
      <c r="D6869" s="48"/>
      <c r="E6869" s="48"/>
      <c r="F6869" s="48"/>
      <c r="G6869" s="49"/>
      <c r="H6869" s="48"/>
      <c r="I6869" s="52"/>
      <c r="J6869" s="52"/>
      <c r="K6869" s="48"/>
      <c r="L6869" s="48"/>
      <c r="M6869" s="48"/>
      <c r="N6869" s="48"/>
      <c r="O6869" s="49"/>
    </row>
    <row r="6870" spans="2:15" x14ac:dyDescent="0.25">
      <c r="B6870" s="93"/>
      <c r="C6870" s="48"/>
      <c r="D6870" s="48"/>
      <c r="E6870" s="48"/>
      <c r="F6870" s="48"/>
      <c r="G6870" s="49"/>
      <c r="H6870" s="48"/>
      <c r="I6870" s="52"/>
      <c r="J6870" s="52"/>
      <c r="K6870" s="48"/>
      <c r="L6870" s="48"/>
      <c r="M6870" s="48"/>
      <c r="N6870" s="48"/>
      <c r="O6870" s="49"/>
    </row>
    <row r="6871" spans="2:15" x14ac:dyDescent="0.25">
      <c r="B6871" s="93"/>
      <c r="C6871" s="48"/>
      <c r="D6871" s="48"/>
      <c r="E6871" s="48"/>
      <c r="F6871" s="48"/>
      <c r="G6871" s="49"/>
      <c r="H6871" s="48"/>
      <c r="I6871" s="52"/>
      <c r="J6871" s="52"/>
      <c r="K6871" s="48"/>
      <c r="L6871" s="48"/>
      <c r="M6871" s="48"/>
      <c r="N6871" s="48"/>
      <c r="O6871" s="49"/>
    </row>
    <row r="6872" spans="2:15" x14ac:dyDescent="0.25">
      <c r="B6872" s="93"/>
      <c r="C6872" s="48"/>
      <c r="D6872" s="48"/>
      <c r="E6872" s="48"/>
      <c r="F6872" s="48"/>
      <c r="G6872" s="49"/>
      <c r="H6872" s="48"/>
      <c r="I6872" s="52"/>
      <c r="J6872" s="52"/>
      <c r="K6872" s="48"/>
      <c r="L6872" s="48"/>
      <c r="M6872" s="48"/>
      <c r="N6872" s="48"/>
      <c r="O6872" s="49"/>
    </row>
    <row r="6873" spans="2:15" x14ac:dyDescent="0.25">
      <c r="B6873" s="93"/>
      <c r="C6873" s="48"/>
      <c r="D6873" s="48"/>
      <c r="E6873" s="48"/>
      <c r="F6873" s="48"/>
      <c r="G6873" s="49"/>
      <c r="H6873" s="48"/>
      <c r="I6873" s="52"/>
      <c r="J6873" s="52"/>
      <c r="K6873" s="48"/>
      <c r="L6873" s="48"/>
      <c r="M6873" s="48"/>
      <c r="N6873" s="48"/>
      <c r="O6873" s="49"/>
    </row>
    <row r="6874" spans="2:15" x14ac:dyDescent="0.25">
      <c r="B6874" s="93"/>
      <c r="C6874" s="48"/>
      <c r="D6874" s="48"/>
      <c r="E6874" s="48"/>
      <c r="F6874" s="48"/>
      <c r="G6874" s="49"/>
      <c r="H6874" s="48"/>
      <c r="I6874" s="52"/>
      <c r="J6874" s="52"/>
      <c r="K6874" s="48"/>
      <c r="L6874" s="48"/>
      <c r="M6874" s="48"/>
      <c r="N6874" s="48"/>
      <c r="O6874" s="49"/>
    </row>
    <row r="6875" spans="2:15" x14ac:dyDescent="0.25">
      <c r="B6875" s="93"/>
      <c r="C6875" s="48"/>
      <c r="D6875" s="48"/>
      <c r="E6875" s="48"/>
      <c r="F6875" s="48"/>
      <c r="G6875" s="49"/>
      <c r="H6875" s="48"/>
      <c r="I6875" s="52"/>
      <c r="J6875" s="52"/>
      <c r="K6875" s="48"/>
      <c r="L6875" s="48"/>
      <c r="M6875" s="48"/>
      <c r="N6875" s="48"/>
      <c r="O6875" s="49"/>
    </row>
    <row r="6876" spans="2:15" x14ac:dyDescent="0.25">
      <c r="B6876" s="93"/>
      <c r="C6876" s="48"/>
      <c r="D6876" s="48"/>
      <c r="E6876" s="48"/>
      <c r="F6876" s="48"/>
      <c r="G6876" s="49"/>
      <c r="H6876" s="48"/>
      <c r="I6876" s="52"/>
      <c r="J6876" s="52"/>
      <c r="K6876" s="48"/>
      <c r="L6876" s="48"/>
      <c r="M6876" s="48"/>
      <c r="N6876" s="48"/>
      <c r="O6876" s="49"/>
    </row>
    <row r="6877" spans="2:15" x14ac:dyDescent="0.25">
      <c r="B6877" s="93"/>
      <c r="C6877" s="48"/>
      <c r="D6877" s="48"/>
      <c r="E6877" s="48"/>
      <c r="F6877" s="48"/>
      <c r="G6877" s="49"/>
      <c r="H6877" s="48"/>
      <c r="I6877" s="52"/>
      <c r="J6877" s="52"/>
      <c r="K6877" s="48"/>
      <c r="L6877" s="48"/>
      <c r="M6877" s="48"/>
      <c r="N6877" s="48"/>
      <c r="O6877" s="49"/>
    </row>
    <row r="6878" spans="2:15" x14ac:dyDescent="0.25">
      <c r="B6878" s="93"/>
      <c r="C6878" s="48"/>
      <c r="D6878" s="48"/>
      <c r="E6878" s="48"/>
      <c r="F6878" s="48"/>
      <c r="G6878" s="49"/>
      <c r="H6878" s="48"/>
      <c r="I6878" s="52"/>
      <c r="J6878" s="52"/>
      <c r="K6878" s="48"/>
      <c r="L6878" s="48"/>
      <c r="M6878" s="48"/>
      <c r="N6878" s="48"/>
      <c r="O6878" s="49"/>
    </row>
    <row r="6879" spans="2:15" x14ac:dyDescent="0.25">
      <c r="B6879" s="93"/>
      <c r="C6879" s="48"/>
      <c r="D6879" s="48"/>
      <c r="E6879" s="48"/>
      <c r="F6879" s="48"/>
      <c r="G6879" s="49"/>
      <c r="H6879" s="48"/>
      <c r="I6879" s="52"/>
      <c r="J6879" s="52"/>
      <c r="K6879" s="48"/>
      <c r="L6879" s="48"/>
      <c r="M6879" s="48"/>
      <c r="N6879" s="48"/>
      <c r="O6879" s="49"/>
    </row>
    <row r="6880" spans="2:15" x14ac:dyDescent="0.25">
      <c r="B6880" s="93"/>
      <c r="C6880" s="48"/>
      <c r="D6880" s="48"/>
      <c r="E6880" s="48"/>
      <c r="F6880" s="48"/>
      <c r="G6880" s="49"/>
      <c r="H6880" s="48"/>
      <c r="I6880" s="52"/>
      <c r="J6880" s="52"/>
      <c r="K6880" s="48"/>
      <c r="L6880" s="48"/>
      <c r="M6880" s="48"/>
      <c r="N6880" s="48"/>
      <c r="O6880" s="49"/>
    </row>
    <row r="6881" spans="2:15" x14ac:dyDescent="0.25">
      <c r="B6881" s="93"/>
      <c r="C6881" s="48"/>
      <c r="D6881" s="48"/>
      <c r="E6881" s="48"/>
      <c r="F6881" s="48"/>
      <c r="G6881" s="49"/>
      <c r="H6881" s="48"/>
      <c r="I6881" s="52"/>
      <c r="J6881" s="52"/>
      <c r="K6881" s="48"/>
      <c r="L6881" s="48"/>
      <c r="M6881" s="48"/>
      <c r="N6881" s="48"/>
      <c r="O6881" s="49"/>
    </row>
    <row r="6882" spans="2:15" x14ac:dyDescent="0.25">
      <c r="B6882" s="93"/>
      <c r="C6882" s="48"/>
      <c r="D6882" s="48"/>
      <c r="E6882" s="48"/>
      <c r="F6882" s="48"/>
      <c r="G6882" s="49"/>
      <c r="H6882" s="48"/>
      <c r="I6882" s="52"/>
      <c r="J6882" s="52"/>
      <c r="K6882" s="48"/>
      <c r="L6882" s="48"/>
      <c r="M6882" s="48"/>
      <c r="N6882" s="48"/>
      <c r="O6882" s="49"/>
    </row>
    <row r="6883" spans="2:15" x14ac:dyDescent="0.25">
      <c r="B6883" s="93"/>
      <c r="C6883" s="48"/>
      <c r="D6883" s="48"/>
      <c r="E6883" s="48"/>
      <c r="F6883" s="48"/>
      <c r="G6883" s="49"/>
      <c r="H6883" s="48"/>
      <c r="I6883" s="52"/>
      <c r="J6883" s="52"/>
      <c r="K6883" s="48"/>
      <c r="L6883" s="48"/>
      <c r="M6883" s="48"/>
      <c r="N6883" s="48"/>
      <c r="O6883" s="49"/>
    </row>
    <row r="6884" spans="2:15" x14ac:dyDescent="0.25">
      <c r="B6884" s="93"/>
      <c r="C6884" s="48"/>
      <c r="D6884" s="48"/>
      <c r="E6884" s="48"/>
      <c r="F6884" s="48"/>
      <c r="G6884" s="49"/>
      <c r="H6884" s="48"/>
      <c r="I6884" s="52"/>
      <c r="J6884" s="52"/>
      <c r="K6884" s="48"/>
      <c r="L6884" s="48"/>
      <c r="M6884" s="48"/>
      <c r="N6884" s="48"/>
      <c r="O6884" s="49"/>
    </row>
    <row r="6885" spans="2:15" x14ac:dyDescent="0.25">
      <c r="B6885" s="93"/>
      <c r="C6885" s="48"/>
      <c r="D6885" s="48"/>
      <c r="E6885" s="48"/>
      <c r="F6885" s="48"/>
      <c r="G6885" s="49"/>
      <c r="H6885" s="48"/>
      <c r="I6885" s="52"/>
      <c r="J6885" s="52"/>
      <c r="K6885" s="48"/>
      <c r="L6885" s="48"/>
      <c r="M6885" s="48"/>
      <c r="N6885" s="48"/>
      <c r="O6885" s="49"/>
    </row>
    <row r="6886" spans="2:15" x14ac:dyDescent="0.25">
      <c r="B6886" s="93"/>
      <c r="C6886" s="48"/>
      <c r="D6886" s="48"/>
      <c r="E6886" s="48"/>
      <c r="F6886" s="48"/>
      <c r="G6886" s="49"/>
      <c r="H6886" s="48"/>
      <c r="I6886" s="52"/>
      <c r="J6886" s="52"/>
      <c r="K6886" s="48"/>
      <c r="L6886" s="48"/>
      <c r="M6886" s="48"/>
      <c r="N6886" s="48"/>
      <c r="O6886" s="49"/>
    </row>
    <row r="6887" spans="2:15" x14ac:dyDescent="0.25">
      <c r="B6887" s="93"/>
      <c r="C6887" s="48"/>
      <c r="D6887" s="48"/>
      <c r="E6887" s="48"/>
      <c r="F6887" s="48"/>
      <c r="G6887" s="49"/>
      <c r="H6887" s="48"/>
      <c r="I6887" s="52"/>
      <c r="J6887" s="52"/>
      <c r="K6887" s="48"/>
      <c r="L6887" s="48"/>
      <c r="M6887" s="48"/>
      <c r="N6887" s="48"/>
      <c r="O6887" s="49"/>
    </row>
    <row r="6888" spans="2:15" x14ac:dyDescent="0.25">
      <c r="B6888" s="93"/>
      <c r="C6888" s="48"/>
      <c r="D6888" s="48"/>
      <c r="E6888" s="48"/>
      <c r="F6888" s="48"/>
      <c r="G6888" s="49"/>
      <c r="H6888" s="48"/>
      <c r="I6888" s="52"/>
      <c r="J6888" s="52"/>
      <c r="K6888" s="48"/>
      <c r="L6888" s="48"/>
      <c r="M6888" s="48"/>
      <c r="N6888" s="48"/>
      <c r="O6888" s="49"/>
    </row>
    <row r="6889" spans="2:15" x14ac:dyDescent="0.25">
      <c r="B6889" s="93"/>
      <c r="C6889" s="48"/>
      <c r="D6889" s="48"/>
      <c r="E6889" s="48"/>
      <c r="F6889" s="48"/>
      <c r="G6889" s="49"/>
      <c r="H6889" s="48"/>
      <c r="I6889" s="52"/>
      <c r="J6889" s="52"/>
      <c r="K6889" s="48"/>
      <c r="L6889" s="48"/>
      <c r="M6889" s="48"/>
      <c r="N6889" s="48"/>
      <c r="O6889" s="49"/>
    </row>
    <row r="6890" spans="2:15" x14ac:dyDescent="0.25">
      <c r="B6890" s="93"/>
      <c r="C6890" s="48"/>
      <c r="D6890" s="48"/>
      <c r="E6890" s="48"/>
      <c r="F6890" s="48"/>
      <c r="G6890" s="49"/>
      <c r="H6890" s="48"/>
      <c r="I6890" s="52"/>
      <c r="J6890" s="52"/>
      <c r="K6890" s="48"/>
      <c r="L6890" s="48"/>
      <c r="M6890" s="48"/>
      <c r="N6890" s="48"/>
      <c r="O6890" s="49"/>
    </row>
    <row r="6891" spans="2:15" x14ac:dyDescent="0.25">
      <c r="B6891" s="93"/>
      <c r="C6891" s="48"/>
      <c r="D6891" s="48"/>
      <c r="E6891" s="48"/>
      <c r="F6891" s="48"/>
      <c r="G6891" s="49"/>
      <c r="H6891" s="48"/>
      <c r="I6891" s="52"/>
      <c r="J6891" s="52"/>
      <c r="K6891" s="48"/>
      <c r="L6891" s="48"/>
      <c r="M6891" s="48"/>
      <c r="N6891" s="48"/>
      <c r="O6891" s="49"/>
    </row>
    <row r="6892" spans="2:15" x14ac:dyDescent="0.25">
      <c r="B6892" s="93"/>
      <c r="C6892" s="48"/>
      <c r="D6892" s="48"/>
      <c r="E6892" s="48"/>
      <c r="F6892" s="48"/>
      <c r="G6892" s="49"/>
      <c r="H6892" s="48"/>
      <c r="I6892" s="52"/>
      <c r="J6892" s="52"/>
      <c r="K6892" s="48"/>
      <c r="L6892" s="48"/>
      <c r="M6892" s="48"/>
      <c r="N6892" s="48"/>
      <c r="O6892" s="49"/>
    </row>
    <row r="6893" spans="2:15" x14ac:dyDescent="0.25">
      <c r="B6893" s="93"/>
      <c r="C6893" s="48"/>
      <c r="D6893" s="48"/>
      <c r="E6893" s="48"/>
      <c r="F6893" s="48"/>
      <c r="G6893" s="49"/>
      <c r="H6893" s="48"/>
      <c r="I6893" s="52"/>
      <c r="J6893" s="52"/>
      <c r="K6893" s="48"/>
      <c r="L6893" s="48"/>
      <c r="M6893" s="48"/>
      <c r="N6893" s="48"/>
      <c r="O6893" s="49"/>
    </row>
    <row r="6894" spans="2:15" x14ac:dyDescent="0.25">
      <c r="B6894" s="93"/>
      <c r="C6894" s="48"/>
      <c r="D6894" s="48"/>
      <c r="E6894" s="48"/>
      <c r="F6894" s="48"/>
      <c r="G6894" s="49"/>
      <c r="H6894" s="48"/>
      <c r="I6894" s="52"/>
      <c r="J6894" s="52"/>
      <c r="K6894" s="48"/>
      <c r="L6894" s="48"/>
      <c r="M6894" s="48"/>
      <c r="N6894" s="48"/>
      <c r="O6894" s="49"/>
    </row>
    <row r="6895" spans="2:15" x14ac:dyDescent="0.25">
      <c r="B6895" s="93"/>
      <c r="C6895" s="48"/>
      <c r="D6895" s="48"/>
      <c r="E6895" s="48"/>
      <c r="F6895" s="48"/>
      <c r="G6895" s="49"/>
      <c r="H6895" s="48"/>
      <c r="I6895" s="52"/>
      <c r="J6895" s="52"/>
      <c r="K6895" s="48"/>
      <c r="L6895" s="48"/>
      <c r="M6895" s="48"/>
      <c r="N6895" s="48"/>
      <c r="O6895" s="49"/>
    </row>
    <row r="6896" spans="2:15" x14ac:dyDescent="0.25">
      <c r="B6896" s="93"/>
      <c r="C6896" s="48"/>
      <c r="D6896" s="48"/>
      <c r="E6896" s="48"/>
      <c r="F6896" s="48"/>
      <c r="G6896" s="49"/>
      <c r="H6896" s="48"/>
      <c r="I6896" s="52"/>
      <c r="J6896" s="52"/>
      <c r="K6896" s="48"/>
      <c r="L6896" s="48"/>
      <c r="M6896" s="48"/>
      <c r="N6896" s="48"/>
      <c r="O6896" s="49"/>
    </row>
    <row r="6897" spans="2:15" x14ac:dyDescent="0.25">
      <c r="B6897" s="93"/>
      <c r="C6897" s="48"/>
      <c r="D6897" s="48"/>
      <c r="E6897" s="48"/>
      <c r="F6897" s="48"/>
      <c r="G6897" s="49"/>
      <c r="H6897" s="48"/>
      <c r="I6897" s="52"/>
      <c r="J6897" s="52"/>
      <c r="K6897" s="48"/>
      <c r="L6897" s="48"/>
      <c r="M6897" s="48"/>
      <c r="N6897" s="48"/>
      <c r="O6897" s="49"/>
    </row>
    <row r="6898" spans="2:15" x14ac:dyDescent="0.25">
      <c r="B6898" s="93"/>
      <c r="C6898" s="48"/>
      <c r="D6898" s="48"/>
      <c r="E6898" s="48"/>
      <c r="F6898" s="48"/>
      <c r="G6898" s="49"/>
      <c r="H6898" s="48"/>
      <c r="I6898" s="52"/>
      <c r="J6898" s="52"/>
      <c r="K6898" s="48"/>
      <c r="L6898" s="48"/>
      <c r="M6898" s="48"/>
      <c r="N6898" s="48"/>
      <c r="O6898" s="49"/>
    </row>
    <row r="6899" spans="2:15" x14ac:dyDescent="0.25">
      <c r="B6899" s="93"/>
      <c r="C6899" s="48"/>
      <c r="D6899" s="48"/>
      <c r="E6899" s="48"/>
      <c r="F6899" s="48"/>
      <c r="G6899" s="49"/>
      <c r="H6899" s="48"/>
      <c r="I6899" s="52"/>
      <c r="J6899" s="52"/>
      <c r="K6899" s="48"/>
      <c r="L6899" s="48"/>
      <c r="M6899" s="48"/>
      <c r="N6899" s="48"/>
      <c r="O6899" s="49"/>
    </row>
    <row r="6900" spans="2:15" x14ac:dyDescent="0.25">
      <c r="B6900" s="93"/>
      <c r="C6900" s="48"/>
      <c r="D6900" s="48"/>
      <c r="E6900" s="48"/>
      <c r="F6900" s="48"/>
      <c r="G6900" s="49"/>
      <c r="H6900" s="48"/>
      <c r="I6900" s="52"/>
      <c r="J6900" s="52"/>
      <c r="K6900" s="48"/>
      <c r="L6900" s="48"/>
      <c r="M6900" s="48"/>
      <c r="N6900" s="48"/>
      <c r="O6900" s="49"/>
    </row>
    <row r="6901" spans="2:15" x14ac:dyDescent="0.25">
      <c r="B6901" s="93"/>
      <c r="C6901" s="48"/>
      <c r="D6901" s="48"/>
      <c r="E6901" s="48"/>
      <c r="F6901" s="48"/>
      <c r="G6901" s="49"/>
      <c r="H6901" s="48"/>
      <c r="I6901" s="52"/>
      <c r="J6901" s="52"/>
      <c r="K6901" s="48"/>
      <c r="L6901" s="48"/>
      <c r="M6901" s="48"/>
      <c r="N6901" s="48"/>
      <c r="O6901" s="49"/>
    </row>
    <row r="6902" spans="2:15" x14ac:dyDescent="0.25">
      <c r="B6902" s="93"/>
      <c r="C6902" s="48"/>
      <c r="D6902" s="48"/>
      <c r="E6902" s="48"/>
      <c r="F6902" s="48"/>
      <c r="G6902" s="49"/>
      <c r="H6902" s="48"/>
      <c r="I6902" s="52"/>
      <c r="J6902" s="52"/>
      <c r="K6902" s="48"/>
      <c r="L6902" s="48"/>
      <c r="M6902" s="48"/>
      <c r="N6902" s="48"/>
      <c r="O6902" s="49"/>
    </row>
    <row r="6903" spans="2:15" x14ac:dyDescent="0.25">
      <c r="B6903" s="93"/>
      <c r="C6903" s="48"/>
      <c r="D6903" s="48"/>
      <c r="E6903" s="48"/>
      <c r="F6903" s="48"/>
      <c r="G6903" s="49"/>
      <c r="H6903" s="48"/>
      <c r="I6903" s="52"/>
      <c r="J6903" s="52"/>
      <c r="K6903" s="48"/>
      <c r="L6903" s="48"/>
      <c r="M6903" s="48"/>
      <c r="N6903" s="48"/>
      <c r="O6903" s="49"/>
    </row>
    <row r="6904" spans="2:15" x14ac:dyDescent="0.25">
      <c r="B6904" s="93"/>
      <c r="C6904" s="48"/>
      <c r="D6904" s="48"/>
      <c r="E6904" s="48"/>
      <c r="F6904" s="48"/>
      <c r="G6904" s="49"/>
      <c r="H6904" s="48"/>
      <c r="I6904" s="52"/>
      <c r="J6904" s="52"/>
      <c r="K6904" s="48"/>
      <c r="L6904" s="48"/>
      <c r="M6904" s="48"/>
      <c r="N6904" s="48"/>
      <c r="O6904" s="49"/>
    </row>
    <row r="6905" spans="2:15" x14ac:dyDescent="0.25">
      <c r="B6905" s="93"/>
      <c r="C6905" s="48"/>
      <c r="D6905" s="48"/>
      <c r="E6905" s="48"/>
      <c r="F6905" s="48"/>
      <c r="G6905" s="49"/>
      <c r="H6905" s="48"/>
      <c r="I6905" s="52"/>
      <c r="J6905" s="52"/>
      <c r="K6905" s="48"/>
      <c r="L6905" s="48"/>
      <c r="M6905" s="48"/>
      <c r="N6905" s="48"/>
      <c r="O6905" s="49"/>
    </row>
    <row r="6906" spans="2:15" x14ac:dyDescent="0.25">
      <c r="B6906" s="93"/>
      <c r="C6906" s="48"/>
      <c r="D6906" s="48"/>
      <c r="E6906" s="48"/>
      <c r="F6906" s="48"/>
      <c r="G6906" s="49"/>
      <c r="H6906" s="48"/>
      <c r="I6906" s="52"/>
      <c r="J6906" s="52"/>
      <c r="K6906" s="48"/>
      <c r="L6906" s="48"/>
      <c r="M6906" s="48"/>
      <c r="N6906" s="48"/>
      <c r="O6906" s="49"/>
    </row>
    <row r="6907" spans="2:15" x14ac:dyDescent="0.25">
      <c r="B6907" s="93"/>
      <c r="C6907" s="48"/>
      <c r="D6907" s="48"/>
      <c r="E6907" s="48"/>
      <c r="F6907" s="48"/>
      <c r="G6907" s="49"/>
      <c r="H6907" s="48"/>
      <c r="I6907" s="52"/>
      <c r="J6907" s="52"/>
      <c r="K6907" s="48"/>
      <c r="L6907" s="48"/>
      <c r="M6907" s="48"/>
      <c r="N6907" s="48"/>
      <c r="O6907" s="49"/>
    </row>
    <row r="6908" spans="2:15" x14ac:dyDescent="0.25">
      <c r="B6908" s="93"/>
      <c r="C6908" s="48"/>
      <c r="D6908" s="48"/>
      <c r="E6908" s="48"/>
      <c r="F6908" s="48"/>
      <c r="G6908" s="49"/>
      <c r="H6908" s="48"/>
      <c r="I6908" s="52"/>
      <c r="J6908" s="52"/>
      <c r="K6908" s="48"/>
      <c r="L6908" s="48"/>
      <c r="M6908" s="48"/>
      <c r="N6908" s="48"/>
      <c r="O6908" s="49"/>
    </row>
    <row r="6909" spans="2:15" x14ac:dyDescent="0.25">
      <c r="B6909" s="93"/>
      <c r="C6909" s="48"/>
      <c r="D6909" s="48"/>
      <c r="E6909" s="48"/>
      <c r="F6909" s="48"/>
      <c r="G6909" s="49"/>
      <c r="H6909" s="48"/>
      <c r="I6909" s="52"/>
      <c r="J6909" s="52"/>
      <c r="K6909" s="48"/>
      <c r="L6909" s="48"/>
      <c r="M6909" s="48"/>
      <c r="N6909" s="48"/>
      <c r="O6909" s="49"/>
    </row>
    <row r="6910" spans="2:15" x14ac:dyDescent="0.25">
      <c r="B6910" s="93"/>
      <c r="C6910" s="48"/>
      <c r="D6910" s="48"/>
      <c r="E6910" s="48"/>
      <c r="F6910" s="48"/>
      <c r="G6910" s="49"/>
      <c r="H6910" s="48"/>
      <c r="I6910" s="52"/>
      <c r="J6910" s="52"/>
      <c r="K6910" s="48"/>
      <c r="L6910" s="48"/>
      <c r="M6910" s="48"/>
      <c r="N6910" s="48"/>
      <c r="O6910" s="49"/>
    </row>
    <row r="6911" spans="2:15" x14ac:dyDescent="0.25">
      <c r="B6911" s="93"/>
      <c r="C6911" s="48"/>
      <c r="D6911" s="48"/>
      <c r="E6911" s="48"/>
      <c r="F6911" s="48"/>
      <c r="G6911" s="49"/>
      <c r="H6911" s="48"/>
      <c r="I6911" s="52"/>
      <c r="J6911" s="52"/>
      <c r="K6911" s="48"/>
      <c r="L6911" s="48"/>
      <c r="M6911" s="48"/>
      <c r="N6911" s="48"/>
      <c r="O6911" s="49"/>
    </row>
    <row r="6912" spans="2:15" x14ac:dyDescent="0.25">
      <c r="B6912" s="93"/>
      <c r="C6912" s="48"/>
      <c r="D6912" s="48"/>
      <c r="E6912" s="48"/>
      <c r="F6912" s="48"/>
      <c r="G6912" s="49"/>
      <c r="H6912" s="48"/>
      <c r="I6912" s="52"/>
      <c r="J6912" s="52"/>
      <c r="K6912" s="48"/>
      <c r="L6912" s="48"/>
      <c r="M6912" s="48"/>
      <c r="N6912" s="48"/>
      <c r="O6912" s="49"/>
    </row>
    <row r="6913" spans="2:15" x14ac:dyDescent="0.25">
      <c r="B6913" s="93"/>
      <c r="C6913" s="48"/>
      <c r="D6913" s="48"/>
      <c r="E6913" s="48"/>
      <c r="F6913" s="48"/>
      <c r="G6913" s="49"/>
      <c r="H6913" s="48"/>
      <c r="I6913" s="52"/>
      <c r="J6913" s="52"/>
      <c r="K6913" s="48"/>
      <c r="L6913" s="48"/>
      <c r="M6913" s="48"/>
      <c r="N6913" s="48"/>
      <c r="O6913" s="49"/>
    </row>
    <row r="6914" spans="2:15" x14ac:dyDescent="0.25">
      <c r="B6914" s="93"/>
      <c r="C6914" s="48"/>
      <c r="D6914" s="48"/>
      <c r="E6914" s="48"/>
      <c r="F6914" s="48"/>
      <c r="G6914" s="49"/>
      <c r="H6914" s="48"/>
      <c r="I6914" s="52"/>
      <c r="J6914" s="52"/>
      <c r="K6914" s="48"/>
      <c r="L6914" s="48"/>
      <c r="M6914" s="48"/>
      <c r="N6914" s="48"/>
      <c r="O6914" s="49"/>
    </row>
    <row r="6915" spans="2:15" x14ac:dyDescent="0.25">
      <c r="B6915" s="93"/>
      <c r="C6915" s="48"/>
      <c r="D6915" s="48"/>
      <c r="E6915" s="48"/>
      <c r="F6915" s="48"/>
      <c r="G6915" s="49"/>
      <c r="H6915" s="48"/>
      <c r="I6915" s="52"/>
      <c r="J6915" s="52"/>
      <c r="K6915" s="48"/>
      <c r="L6915" s="48"/>
      <c r="M6915" s="48"/>
      <c r="N6915" s="48"/>
      <c r="O6915" s="49"/>
    </row>
    <row r="6916" spans="2:15" x14ac:dyDescent="0.25">
      <c r="B6916" s="93"/>
      <c r="C6916" s="48"/>
      <c r="D6916" s="48"/>
      <c r="E6916" s="48"/>
      <c r="F6916" s="48"/>
      <c r="G6916" s="49"/>
      <c r="H6916" s="48"/>
      <c r="I6916" s="52"/>
      <c r="J6916" s="52"/>
      <c r="K6916" s="48"/>
      <c r="L6916" s="48"/>
      <c r="M6916" s="48"/>
      <c r="N6916" s="48"/>
      <c r="O6916" s="49"/>
    </row>
    <row r="6917" spans="2:15" x14ac:dyDescent="0.25">
      <c r="B6917" s="93"/>
      <c r="C6917" s="48"/>
      <c r="D6917" s="48"/>
      <c r="E6917" s="48"/>
      <c r="F6917" s="48"/>
      <c r="G6917" s="49"/>
      <c r="H6917" s="48"/>
      <c r="I6917" s="52"/>
      <c r="J6917" s="52"/>
      <c r="K6917" s="48"/>
      <c r="L6917" s="48"/>
      <c r="M6917" s="48"/>
      <c r="N6917" s="48"/>
      <c r="O6917" s="49"/>
    </row>
    <row r="6918" spans="2:15" x14ac:dyDescent="0.25">
      <c r="B6918" s="93"/>
      <c r="C6918" s="48"/>
      <c r="D6918" s="48"/>
      <c r="E6918" s="48"/>
      <c r="F6918" s="48"/>
      <c r="G6918" s="49"/>
      <c r="H6918" s="48"/>
      <c r="I6918" s="52"/>
      <c r="J6918" s="52"/>
      <c r="K6918" s="48"/>
      <c r="L6918" s="48"/>
      <c r="M6918" s="48"/>
      <c r="N6918" s="48"/>
      <c r="O6918" s="49"/>
    </row>
    <row r="6919" spans="2:15" x14ac:dyDescent="0.25">
      <c r="B6919" s="93"/>
      <c r="C6919" s="48"/>
      <c r="D6919" s="48"/>
      <c r="E6919" s="48"/>
      <c r="F6919" s="48"/>
      <c r="G6919" s="49"/>
      <c r="H6919" s="48"/>
      <c r="I6919" s="52"/>
      <c r="J6919" s="52"/>
      <c r="K6919" s="48"/>
      <c r="L6919" s="48"/>
      <c r="M6919" s="48"/>
      <c r="N6919" s="48"/>
      <c r="O6919" s="49"/>
    </row>
    <row r="6920" spans="2:15" x14ac:dyDescent="0.25">
      <c r="B6920" s="93"/>
      <c r="C6920" s="48"/>
      <c r="D6920" s="48"/>
      <c r="E6920" s="48"/>
      <c r="F6920" s="48"/>
      <c r="G6920" s="49"/>
      <c r="H6920" s="48"/>
      <c r="I6920" s="52"/>
      <c r="J6920" s="52"/>
      <c r="K6920" s="48"/>
      <c r="L6920" s="48"/>
      <c r="M6920" s="48"/>
      <c r="N6920" s="48"/>
      <c r="O6920" s="49"/>
    </row>
    <row r="6921" spans="2:15" x14ac:dyDescent="0.25">
      <c r="B6921" s="93"/>
      <c r="C6921" s="48"/>
      <c r="D6921" s="48"/>
      <c r="E6921" s="48"/>
      <c r="F6921" s="48"/>
      <c r="G6921" s="49"/>
      <c r="H6921" s="48"/>
      <c r="I6921" s="52"/>
      <c r="J6921" s="52"/>
      <c r="K6921" s="48"/>
      <c r="L6921" s="48"/>
      <c r="M6921" s="48"/>
      <c r="N6921" s="48"/>
      <c r="O6921" s="49"/>
    </row>
    <row r="6922" spans="2:15" x14ac:dyDescent="0.25">
      <c r="B6922" s="93"/>
      <c r="C6922" s="48"/>
      <c r="D6922" s="48"/>
      <c r="E6922" s="48"/>
      <c r="F6922" s="48"/>
      <c r="G6922" s="49"/>
      <c r="H6922" s="48"/>
      <c r="I6922" s="52"/>
      <c r="J6922" s="52"/>
      <c r="K6922" s="48"/>
      <c r="L6922" s="48"/>
      <c r="M6922" s="48"/>
      <c r="N6922" s="48"/>
      <c r="O6922" s="49"/>
    </row>
    <row r="6923" spans="2:15" x14ac:dyDescent="0.25">
      <c r="B6923" s="93"/>
      <c r="C6923" s="48"/>
      <c r="D6923" s="48"/>
      <c r="E6923" s="48"/>
      <c r="F6923" s="48"/>
      <c r="G6923" s="49"/>
      <c r="H6923" s="48"/>
      <c r="I6923" s="52"/>
      <c r="J6923" s="52"/>
      <c r="K6923" s="48"/>
      <c r="L6923" s="48"/>
      <c r="M6923" s="48"/>
      <c r="N6923" s="48"/>
      <c r="O6923" s="49"/>
    </row>
    <row r="6924" spans="2:15" x14ac:dyDescent="0.25">
      <c r="B6924" s="93"/>
      <c r="C6924" s="48"/>
      <c r="D6924" s="48"/>
      <c r="E6924" s="48"/>
      <c r="F6924" s="48"/>
      <c r="G6924" s="49"/>
      <c r="H6924" s="48"/>
      <c r="I6924" s="52"/>
      <c r="J6924" s="52"/>
      <c r="K6924" s="48"/>
      <c r="L6924" s="48"/>
      <c r="M6924" s="48"/>
      <c r="N6924" s="48"/>
      <c r="O6924" s="49"/>
    </row>
    <row r="6925" spans="2:15" x14ac:dyDescent="0.25">
      <c r="B6925" s="93"/>
      <c r="C6925" s="48"/>
      <c r="D6925" s="48"/>
      <c r="E6925" s="48"/>
      <c r="F6925" s="48"/>
      <c r="G6925" s="49"/>
      <c r="H6925" s="48"/>
      <c r="I6925" s="52"/>
      <c r="J6925" s="52"/>
      <c r="K6925" s="48"/>
      <c r="L6925" s="48"/>
      <c r="M6925" s="48"/>
      <c r="N6925" s="48"/>
      <c r="O6925" s="49"/>
    </row>
    <row r="6926" spans="2:15" x14ac:dyDescent="0.25">
      <c r="B6926" s="93"/>
      <c r="C6926" s="48"/>
      <c r="D6926" s="48"/>
      <c r="E6926" s="48"/>
      <c r="F6926" s="48"/>
      <c r="G6926" s="49"/>
      <c r="H6926" s="48"/>
      <c r="I6926" s="52"/>
      <c r="J6926" s="52"/>
      <c r="K6926" s="48"/>
      <c r="L6926" s="48"/>
      <c r="M6926" s="48"/>
      <c r="N6926" s="48"/>
      <c r="O6926" s="49"/>
    </row>
    <row r="6927" spans="2:15" x14ac:dyDescent="0.25">
      <c r="B6927" s="93"/>
      <c r="C6927" s="48"/>
      <c r="D6927" s="48"/>
      <c r="E6927" s="48"/>
      <c r="F6927" s="48"/>
      <c r="G6927" s="49"/>
      <c r="H6927" s="48"/>
      <c r="I6927" s="52"/>
      <c r="J6927" s="52"/>
      <c r="K6927" s="48"/>
      <c r="L6927" s="48"/>
      <c r="M6927" s="48"/>
      <c r="N6927" s="48"/>
      <c r="O6927" s="49"/>
    </row>
    <row r="6928" spans="2:15" x14ac:dyDescent="0.25">
      <c r="B6928" s="93"/>
      <c r="C6928" s="48"/>
      <c r="D6928" s="48"/>
      <c r="E6928" s="48"/>
      <c r="F6928" s="48"/>
      <c r="G6928" s="49"/>
      <c r="H6928" s="48"/>
      <c r="I6928" s="52"/>
      <c r="J6928" s="52"/>
      <c r="K6928" s="48"/>
      <c r="L6928" s="48"/>
      <c r="M6928" s="48"/>
      <c r="N6928" s="48"/>
      <c r="O6928" s="49"/>
    </row>
    <row r="6929" spans="2:15" x14ac:dyDescent="0.25">
      <c r="B6929" s="93"/>
      <c r="C6929" s="48"/>
      <c r="D6929" s="48"/>
      <c r="E6929" s="48"/>
      <c r="F6929" s="48"/>
      <c r="G6929" s="49"/>
      <c r="H6929" s="48"/>
      <c r="I6929" s="52"/>
      <c r="J6929" s="52"/>
      <c r="K6929" s="48"/>
      <c r="L6929" s="48"/>
      <c r="M6929" s="48"/>
      <c r="N6929" s="48"/>
      <c r="O6929" s="49"/>
    </row>
    <row r="6930" spans="2:15" x14ac:dyDescent="0.25">
      <c r="B6930" s="93"/>
      <c r="C6930" s="48"/>
      <c r="D6930" s="48"/>
      <c r="E6930" s="48"/>
      <c r="F6930" s="48"/>
      <c r="G6930" s="49"/>
      <c r="H6930" s="48"/>
      <c r="I6930" s="52"/>
      <c r="J6930" s="52"/>
      <c r="K6930" s="48"/>
      <c r="L6930" s="48"/>
      <c r="M6930" s="48"/>
      <c r="N6930" s="48"/>
      <c r="O6930" s="49"/>
    </row>
    <row r="6931" spans="2:15" x14ac:dyDescent="0.25">
      <c r="B6931" s="93"/>
      <c r="C6931" s="48"/>
      <c r="D6931" s="48"/>
      <c r="E6931" s="48"/>
      <c r="F6931" s="48"/>
      <c r="G6931" s="49"/>
      <c r="H6931" s="48"/>
      <c r="I6931" s="52"/>
      <c r="J6931" s="52"/>
      <c r="K6931" s="48"/>
      <c r="L6931" s="48"/>
      <c r="M6931" s="48"/>
      <c r="N6931" s="48"/>
      <c r="O6931" s="49"/>
    </row>
    <row r="6932" spans="2:15" x14ac:dyDescent="0.25">
      <c r="B6932" s="93"/>
      <c r="C6932" s="48"/>
      <c r="D6932" s="48"/>
      <c r="E6932" s="48"/>
      <c r="F6932" s="48"/>
      <c r="G6932" s="49"/>
      <c r="H6932" s="48"/>
      <c r="I6932" s="52"/>
      <c r="J6932" s="52"/>
      <c r="K6932" s="48"/>
      <c r="L6932" s="48"/>
      <c r="M6932" s="48"/>
      <c r="N6932" s="48"/>
      <c r="O6932" s="49"/>
    </row>
    <row r="6933" spans="2:15" x14ac:dyDescent="0.25">
      <c r="B6933" s="93"/>
      <c r="C6933" s="48"/>
      <c r="D6933" s="48"/>
      <c r="E6933" s="48"/>
      <c r="F6933" s="48"/>
      <c r="G6933" s="49"/>
      <c r="H6933" s="48"/>
      <c r="I6933" s="52"/>
      <c r="J6933" s="52"/>
      <c r="K6933" s="48"/>
      <c r="L6933" s="48"/>
      <c r="M6933" s="48"/>
      <c r="N6933" s="48"/>
      <c r="O6933" s="49"/>
    </row>
    <row r="6934" spans="2:15" x14ac:dyDescent="0.25">
      <c r="B6934" s="93"/>
      <c r="C6934" s="48"/>
      <c r="D6934" s="48"/>
      <c r="E6934" s="48"/>
      <c r="F6934" s="48"/>
      <c r="G6934" s="49"/>
      <c r="H6934" s="48"/>
      <c r="I6934" s="52"/>
      <c r="J6934" s="52"/>
      <c r="K6934" s="48"/>
      <c r="L6934" s="48"/>
      <c r="M6934" s="48"/>
      <c r="N6934" s="48"/>
      <c r="O6934" s="49"/>
    </row>
    <row r="6935" spans="2:15" x14ac:dyDescent="0.25">
      <c r="B6935" s="93"/>
      <c r="C6935" s="48"/>
      <c r="D6935" s="48"/>
      <c r="E6935" s="48"/>
      <c r="F6935" s="48"/>
      <c r="G6935" s="49"/>
      <c r="H6935" s="48"/>
      <c r="I6935" s="52"/>
      <c r="J6935" s="52"/>
      <c r="K6935" s="48"/>
      <c r="L6935" s="48"/>
      <c r="M6935" s="48"/>
      <c r="N6935" s="48"/>
      <c r="O6935" s="49"/>
    </row>
    <row r="6936" spans="2:15" x14ac:dyDescent="0.25">
      <c r="B6936" s="93"/>
      <c r="C6936" s="48"/>
      <c r="D6936" s="48"/>
      <c r="E6936" s="48"/>
      <c r="F6936" s="48"/>
      <c r="G6936" s="49"/>
      <c r="H6936" s="48"/>
      <c r="I6936" s="52"/>
      <c r="J6936" s="52"/>
      <c r="K6936" s="48"/>
      <c r="L6936" s="48"/>
      <c r="M6936" s="48"/>
      <c r="N6936" s="48"/>
      <c r="O6936" s="49"/>
    </row>
    <row r="6937" spans="2:15" x14ac:dyDescent="0.25">
      <c r="B6937" s="93"/>
      <c r="C6937" s="48"/>
      <c r="D6937" s="48"/>
      <c r="E6937" s="48"/>
      <c r="F6937" s="48"/>
      <c r="G6937" s="49"/>
      <c r="H6937" s="48"/>
      <c r="I6937" s="52"/>
      <c r="J6937" s="52"/>
      <c r="K6937" s="48"/>
      <c r="L6937" s="48"/>
      <c r="M6937" s="48"/>
      <c r="N6937" s="48"/>
      <c r="O6937" s="49"/>
    </row>
    <row r="6938" spans="2:15" x14ac:dyDescent="0.25">
      <c r="B6938" s="93"/>
      <c r="C6938" s="48"/>
      <c r="D6938" s="48"/>
      <c r="E6938" s="48"/>
      <c r="F6938" s="48"/>
      <c r="G6938" s="49"/>
      <c r="H6938" s="48"/>
      <c r="I6938" s="52"/>
      <c r="J6938" s="52"/>
      <c r="K6938" s="48"/>
      <c r="L6938" s="48"/>
      <c r="M6938" s="48"/>
      <c r="N6938" s="48"/>
      <c r="O6938" s="49"/>
    </row>
    <row r="6939" spans="2:15" x14ac:dyDescent="0.25">
      <c r="B6939" s="93"/>
      <c r="C6939" s="48"/>
      <c r="D6939" s="48"/>
      <c r="E6939" s="48"/>
      <c r="F6939" s="48"/>
      <c r="G6939" s="49"/>
      <c r="H6939" s="48"/>
      <c r="I6939" s="52"/>
      <c r="J6939" s="52"/>
      <c r="K6939" s="48"/>
      <c r="L6939" s="48"/>
      <c r="M6939" s="48"/>
      <c r="N6939" s="48"/>
      <c r="O6939" s="49"/>
    </row>
    <row r="6940" spans="2:15" x14ac:dyDescent="0.25">
      <c r="B6940" s="93"/>
      <c r="C6940" s="48"/>
      <c r="D6940" s="48"/>
      <c r="E6940" s="48"/>
      <c r="F6940" s="48"/>
      <c r="G6940" s="49"/>
      <c r="H6940" s="48"/>
      <c r="I6940" s="52"/>
      <c r="J6940" s="52"/>
      <c r="K6940" s="48"/>
      <c r="L6940" s="48"/>
      <c r="M6940" s="48"/>
      <c r="N6940" s="48"/>
      <c r="O6940" s="49"/>
    </row>
    <row r="6941" spans="2:15" x14ac:dyDescent="0.25">
      <c r="B6941" s="93"/>
      <c r="C6941" s="48"/>
      <c r="D6941" s="48"/>
      <c r="E6941" s="48"/>
      <c r="F6941" s="48"/>
      <c r="G6941" s="49"/>
      <c r="H6941" s="48"/>
      <c r="I6941" s="52"/>
      <c r="J6941" s="52"/>
      <c r="K6941" s="48"/>
      <c r="L6941" s="48"/>
      <c r="M6941" s="48"/>
      <c r="N6941" s="48"/>
      <c r="O6941" s="49"/>
    </row>
    <row r="6942" spans="2:15" x14ac:dyDescent="0.25">
      <c r="B6942" s="93"/>
      <c r="C6942" s="48"/>
      <c r="D6942" s="48"/>
      <c r="E6942" s="48"/>
      <c r="F6942" s="48"/>
      <c r="G6942" s="49"/>
      <c r="H6942" s="48"/>
      <c r="I6942" s="52"/>
      <c r="J6942" s="52"/>
      <c r="K6942" s="48"/>
      <c r="L6942" s="48"/>
      <c r="M6942" s="48"/>
      <c r="N6942" s="48"/>
      <c r="O6942" s="49"/>
    </row>
    <row r="6943" spans="2:15" x14ac:dyDescent="0.25">
      <c r="B6943" s="93"/>
      <c r="C6943" s="48"/>
      <c r="D6943" s="48"/>
      <c r="E6943" s="48"/>
      <c r="F6943" s="48"/>
      <c r="G6943" s="49"/>
      <c r="H6943" s="48"/>
      <c r="I6943" s="52"/>
      <c r="J6943" s="52"/>
      <c r="K6943" s="48"/>
      <c r="L6943" s="48"/>
      <c r="M6943" s="48"/>
      <c r="N6943" s="48"/>
      <c r="O6943" s="49"/>
    </row>
    <row r="6944" spans="2:15" x14ac:dyDescent="0.25">
      <c r="B6944" s="93"/>
      <c r="C6944" s="48"/>
      <c r="D6944" s="48"/>
      <c r="E6944" s="48"/>
      <c r="F6944" s="48"/>
      <c r="G6944" s="49"/>
      <c r="H6944" s="48"/>
      <c r="I6944" s="52"/>
      <c r="J6944" s="52"/>
      <c r="K6944" s="48"/>
      <c r="L6944" s="48"/>
      <c r="M6944" s="48"/>
      <c r="N6944" s="48"/>
      <c r="O6944" s="49"/>
    </row>
    <row r="6945" spans="2:15" x14ac:dyDescent="0.25">
      <c r="B6945" s="93"/>
      <c r="C6945" s="48"/>
      <c r="D6945" s="48"/>
      <c r="E6945" s="48"/>
      <c r="F6945" s="48"/>
      <c r="G6945" s="49"/>
      <c r="H6945" s="48"/>
      <c r="I6945" s="52"/>
      <c r="J6945" s="52"/>
      <c r="K6945" s="48"/>
      <c r="L6945" s="48"/>
      <c r="M6945" s="48"/>
      <c r="N6945" s="48"/>
      <c r="O6945" s="49"/>
    </row>
    <row r="6946" spans="2:15" x14ac:dyDescent="0.25">
      <c r="B6946" s="93"/>
      <c r="C6946" s="48"/>
      <c r="D6946" s="48"/>
      <c r="E6946" s="48"/>
      <c r="F6946" s="48"/>
      <c r="G6946" s="49"/>
      <c r="H6946" s="48"/>
      <c r="I6946" s="52"/>
      <c r="J6946" s="52"/>
      <c r="K6946" s="48"/>
      <c r="L6946" s="48"/>
      <c r="M6946" s="48"/>
      <c r="N6946" s="48"/>
      <c r="O6946" s="49"/>
    </row>
    <row r="6947" spans="2:15" x14ac:dyDescent="0.25">
      <c r="B6947" s="93"/>
      <c r="C6947" s="48"/>
      <c r="D6947" s="48"/>
      <c r="E6947" s="48"/>
      <c r="F6947" s="48"/>
      <c r="G6947" s="49"/>
      <c r="H6947" s="48"/>
      <c r="I6947" s="52"/>
      <c r="J6947" s="52"/>
      <c r="K6947" s="48"/>
      <c r="L6947" s="48"/>
      <c r="M6947" s="48"/>
      <c r="N6947" s="48"/>
      <c r="O6947" s="49"/>
    </row>
    <row r="6948" spans="2:15" x14ac:dyDescent="0.25">
      <c r="B6948" s="93"/>
      <c r="C6948" s="48"/>
      <c r="D6948" s="48"/>
      <c r="E6948" s="48"/>
      <c r="F6948" s="48"/>
      <c r="G6948" s="49"/>
      <c r="H6948" s="48"/>
      <c r="I6948" s="52"/>
      <c r="J6948" s="52"/>
      <c r="K6948" s="48"/>
      <c r="L6948" s="48"/>
      <c r="M6948" s="48"/>
      <c r="N6948" s="48"/>
      <c r="O6948" s="49"/>
    </row>
    <row r="6949" spans="2:15" x14ac:dyDescent="0.25">
      <c r="B6949" s="93"/>
      <c r="C6949" s="48"/>
      <c r="D6949" s="48"/>
      <c r="E6949" s="48"/>
      <c r="F6949" s="48"/>
      <c r="G6949" s="49"/>
      <c r="H6949" s="48"/>
      <c r="I6949" s="52"/>
      <c r="J6949" s="52"/>
      <c r="K6949" s="48"/>
      <c r="L6949" s="48"/>
      <c r="M6949" s="48"/>
      <c r="N6949" s="48"/>
      <c r="O6949" s="49"/>
    </row>
    <row r="6950" spans="2:15" x14ac:dyDescent="0.25">
      <c r="B6950" s="93"/>
      <c r="C6950" s="48"/>
      <c r="D6950" s="48"/>
      <c r="E6950" s="48"/>
      <c r="F6950" s="48"/>
      <c r="G6950" s="49"/>
      <c r="H6950" s="48"/>
      <c r="I6950" s="52"/>
      <c r="J6950" s="52"/>
      <c r="K6950" s="48"/>
      <c r="L6950" s="48"/>
      <c r="M6950" s="48"/>
      <c r="N6950" s="48"/>
      <c r="O6950" s="49"/>
    </row>
    <row r="6951" spans="2:15" x14ac:dyDescent="0.25">
      <c r="B6951" s="93"/>
      <c r="C6951" s="48"/>
      <c r="D6951" s="48"/>
      <c r="E6951" s="48"/>
      <c r="F6951" s="48"/>
      <c r="G6951" s="49"/>
      <c r="H6951" s="48"/>
      <c r="I6951" s="52"/>
      <c r="J6951" s="52"/>
      <c r="K6951" s="48"/>
      <c r="L6951" s="48"/>
      <c r="M6951" s="48"/>
      <c r="N6951" s="48"/>
      <c r="O6951" s="49"/>
    </row>
    <row r="6952" spans="2:15" x14ac:dyDescent="0.25">
      <c r="B6952" s="93"/>
      <c r="C6952" s="48"/>
      <c r="D6952" s="48"/>
      <c r="E6952" s="48"/>
      <c r="F6952" s="48"/>
      <c r="G6952" s="49"/>
      <c r="H6952" s="48"/>
      <c r="I6952" s="52"/>
      <c r="J6952" s="52"/>
      <c r="K6952" s="48"/>
      <c r="L6952" s="48"/>
      <c r="M6952" s="48"/>
      <c r="N6952" s="48"/>
      <c r="O6952" s="49"/>
    </row>
    <row r="6953" spans="2:15" x14ac:dyDescent="0.25">
      <c r="B6953" s="93"/>
      <c r="C6953" s="48"/>
      <c r="D6953" s="48"/>
      <c r="E6953" s="48"/>
      <c r="F6953" s="48"/>
      <c r="G6953" s="49"/>
      <c r="H6953" s="48"/>
      <c r="I6953" s="52"/>
      <c r="J6953" s="52"/>
      <c r="K6953" s="48"/>
      <c r="L6953" s="48"/>
      <c r="M6953" s="48"/>
      <c r="N6953" s="48"/>
      <c r="O6953" s="49"/>
    </row>
    <row r="6954" spans="2:15" x14ac:dyDescent="0.25">
      <c r="B6954" s="93"/>
      <c r="C6954" s="48"/>
      <c r="D6954" s="48"/>
      <c r="E6954" s="48"/>
      <c r="F6954" s="48"/>
      <c r="G6954" s="49"/>
      <c r="H6954" s="48"/>
      <c r="I6954" s="52"/>
      <c r="J6954" s="52"/>
      <c r="K6954" s="48"/>
      <c r="L6954" s="48"/>
      <c r="M6954" s="48"/>
      <c r="N6954" s="48"/>
      <c r="O6954" s="49"/>
    </row>
    <row r="6955" spans="2:15" x14ac:dyDescent="0.25">
      <c r="B6955" s="93"/>
      <c r="C6955" s="48"/>
      <c r="D6955" s="48"/>
      <c r="E6955" s="48"/>
      <c r="F6955" s="48"/>
      <c r="G6955" s="49"/>
      <c r="H6955" s="48"/>
      <c r="I6955" s="52"/>
      <c r="J6955" s="52"/>
      <c r="K6955" s="48"/>
      <c r="L6955" s="48"/>
      <c r="M6955" s="48"/>
      <c r="N6955" s="48"/>
      <c r="O6955" s="49"/>
    </row>
    <row r="6956" spans="2:15" x14ac:dyDescent="0.25">
      <c r="B6956" s="93"/>
      <c r="C6956" s="48"/>
      <c r="D6956" s="48"/>
      <c r="E6956" s="48"/>
      <c r="F6956" s="48"/>
      <c r="G6956" s="49"/>
      <c r="H6956" s="48"/>
      <c r="I6956" s="52"/>
      <c r="J6956" s="52"/>
      <c r="K6956" s="48"/>
      <c r="L6956" s="48"/>
      <c r="M6956" s="48"/>
      <c r="N6956" s="48"/>
      <c r="O6956" s="49"/>
    </row>
    <row r="6957" spans="2:15" x14ac:dyDescent="0.25">
      <c r="B6957" s="93"/>
      <c r="C6957" s="48"/>
      <c r="D6957" s="48"/>
      <c r="E6957" s="48"/>
      <c r="F6957" s="48"/>
      <c r="G6957" s="49"/>
      <c r="H6957" s="48"/>
      <c r="I6957" s="52"/>
      <c r="J6957" s="52"/>
      <c r="K6957" s="48"/>
      <c r="L6957" s="48"/>
      <c r="M6957" s="48"/>
      <c r="N6957" s="48"/>
      <c r="O6957" s="49"/>
    </row>
    <row r="6958" spans="2:15" x14ac:dyDescent="0.25">
      <c r="B6958" s="93"/>
      <c r="C6958" s="48"/>
      <c r="D6958" s="48"/>
      <c r="E6958" s="48"/>
      <c r="F6958" s="48"/>
      <c r="G6958" s="49"/>
      <c r="H6958" s="48"/>
      <c r="I6958" s="52"/>
      <c r="J6958" s="52"/>
      <c r="K6958" s="48"/>
      <c r="L6958" s="48"/>
      <c r="M6958" s="48"/>
      <c r="N6958" s="48"/>
      <c r="O6958" s="49"/>
    </row>
    <row r="6959" spans="2:15" x14ac:dyDescent="0.25">
      <c r="B6959" s="93"/>
      <c r="C6959" s="48"/>
      <c r="D6959" s="48"/>
      <c r="E6959" s="48"/>
      <c r="F6959" s="48"/>
      <c r="G6959" s="49"/>
      <c r="H6959" s="48"/>
      <c r="I6959" s="52"/>
      <c r="J6959" s="52"/>
      <c r="K6959" s="48"/>
      <c r="L6959" s="48"/>
      <c r="M6959" s="48"/>
      <c r="N6959" s="48"/>
      <c r="O6959" s="49"/>
    </row>
    <row r="6960" spans="2:15" x14ac:dyDescent="0.25">
      <c r="B6960" s="93"/>
      <c r="C6960" s="48"/>
      <c r="D6960" s="48"/>
      <c r="E6960" s="48"/>
      <c r="F6960" s="48"/>
      <c r="G6960" s="49"/>
      <c r="H6960" s="48"/>
      <c r="I6960" s="52"/>
      <c r="J6960" s="52"/>
      <c r="K6960" s="48"/>
      <c r="L6960" s="48"/>
      <c r="M6960" s="48"/>
      <c r="N6960" s="48"/>
      <c r="O6960" s="49"/>
    </row>
    <row r="6961" spans="2:15" x14ac:dyDescent="0.25">
      <c r="B6961" s="93"/>
      <c r="C6961" s="48"/>
      <c r="D6961" s="48"/>
      <c r="E6961" s="48"/>
      <c r="F6961" s="48"/>
      <c r="G6961" s="49"/>
      <c r="H6961" s="48"/>
      <c r="I6961" s="52"/>
      <c r="J6961" s="52"/>
      <c r="K6961" s="48"/>
      <c r="L6961" s="48"/>
      <c r="M6961" s="48"/>
      <c r="N6961" s="48"/>
      <c r="O6961" s="49"/>
    </row>
    <row r="6962" spans="2:15" x14ac:dyDescent="0.25">
      <c r="B6962" s="93"/>
      <c r="C6962" s="48"/>
      <c r="D6962" s="48"/>
      <c r="E6962" s="48"/>
      <c r="F6962" s="48"/>
      <c r="G6962" s="49"/>
      <c r="H6962" s="48"/>
      <c r="I6962" s="52"/>
      <c r="J6962" s="52"/>
      <c r="K6962" s="48"/>
      <c r="L6962" s="48"/>
      <c r="M6962" s="48"/>
      <c r="N6962" s="48"/>
      <c r="O6962" s="49"/>
    </row>
    <row r="6963" spans="2:15" x14ac:dyDescent="0.25">
      <c r="B6963" s="93"/>
      <c r="C6963" s="48"/>
      <c r="D6963" s="48"/>
      <c r="E6963" s="48"/>
      <c r="F6963" s="48"/>
      <c r="G6963" s="49"/>
      <c r="H6963" s="48"/>
      <c r="I6963" s="52"/>
      <c r="J6963" s="52"/>
      <c r="K6963" s="48"/>
      <c r="L6963" s="48"/>
      <c r="M6963" s="48"/>
      <c r="N6963" s="48"/>
      <c r="O6963" s="49"/>
    </row>
    <row r="6964" spans="2:15" x14ac:dyDescent="0.25">
      <c r="B6964" s="93"/>
      <c r="C6964" s="48"/>
      <c r="D6964" s="48"/>
      <c r="E6964" s="48"/>
      <c r="F6964" s="48"/>
      <c r="G6964" s="49"/>
      <c r="H6964" s="48"/>
      <c r="I6964" s="52"/>
      <c r="J6964" s="52"/>
      <c r="K6964" s="48"/>
      <c r="L6964" s="48"/>
      <c r="M6964" s="48"/>
      <c r="N6964" s="48"/>
      <c r="O6964" s="49"/>
    </row>
    <row r="6965" spans="2:15" x14ac:dyDescent="0.25">
      <c r="B6965" s="93"/>
      <c r="C6965" s="48"/>
      <c r="D6965" s="48"/>
      <c r="E6965" s="48"/>
      <c r="F6965" s="48"/>
      <c r="G6965" s="49"/>
      <c r="H6965" s="48"/>
      <c r="I6965" s="52"/>
      <c r="J6965" s="52"/>
      <c r="K6965" s="48"/>
      <c r="L6965" s="48"/>
      <c r="M6965" s="48"/>
      <c r="N6965" s="48"/>
      <c r="O6965" s="49"/>
    </row>
    <row r="6966" spans="2:15" x14ac:dyDescent="0.25">
      <c r="B6966" s="93"/>
      <c r="C6966" s="48"/>
      <c r="D6966" s="48"/>
      <c r="E6966" s="48"/>
      <c r="F6966" s="48"/>
      <c r="G6966" s="49"/>
      <c r="H6966" s="48"/>
      <c r="I6966" s="52"/>
      <c r="J6966" s="52"/>
      <c r="K6966" s="48"/>
      <c r="L6966" s="48"/>
      <c r="M6966" s="48"/>
      <c r="N6966" s="48"/>
      <c r="O6966" s="49"/>
    </row>
    <row r="6967" spans="2:15" x14ac:dyDescent="0.25">
      <c r="B6967" s="93"/>
      <c r="C6967" s="48"/>
      <c r="D6967" s="48"/>
      <c r="E6967" s="48"/>
      <c r="F6967" s="48"/>
      <c r="G6967" s="49"/>
      <c r="H6967" s="48"/>
      <c r="I6967" s="52"/>
      <c r="J6967" s="52"/>
      <c r="K6967" s="48"/>
      <c r="L6967" s="48"/>
      <c r="M6967" s="48"/>
      <c r="N6967" s="48"/>
      <c r="O6967" s="49"/>
    </row>
    <row r="6968" spans="2:15" x14ac:dyDescent="0.25">
      <c r="B6968" s="93"/>
      <c r="C6968" s="48"/>
      <c r="D6968" s="48"/>
      <c r="E6968" s="48"/>
      <c r="F6968" s="48"/>
      <c r="G6968" s="49"/>
      <c r="H6968" s="48"/>
      <c r="I6968" s="52"/>
      <c r="J6968" s="52"/>
      <c r="K6968" s="48"/>
      <c r="L6968" s="48"/>
      <c r="M6968" s="48"/>
      <c r="N6968" s="48"/>
      <c r="O6968" s="49"/>
    </row>
    <row r="6969" spans="2:15" x14ac:dyDescent="0.25">
      <c r="B6969" s="93"/>
      <c r="C6969" s="48"/>
      <c r="D6969" s="48"/>
      <c r="E6969" s="48"/>
      <c r="F6969" s="48"/>
      <c r="G6969" s="49"/>
      <c r="H6969" s="48"/>
      <c r="I6969" s="52"/>
      <c r="J6969" s="52"/>
      <c r="K6969" s="48"/>
      <c r="L6969" s="48"/>
      <c r="M6969" s="48"/>
      <c r="N6969" s="48"/>
      <c r="O6969" s="49"/>
    </row>
    <row r="6970" spans="2:15" x14ac:dyDescent="0.25">
      <c r="B6970" s="93"/>
      <c r="C6970" s="48"/>
      <c r="D6970" s="48"/>
      <c r="E6970" s="48"/>
      <c r="F6970" s="48"/>
      <c r="G6970" s="49"/>
      <c r="H6970" s="48"/>
      <c r="I6970" s="52"/>
      <c r="J6970" s="52"/>
      <c r="K6970" s="48"/>
      <c r="L6970" s="48"/>
      <c r="M6970" s="48"/>
      <c r="N6970" s="48"/>
      <c r="O6970" s="49"/>
    </row>
    <row r="6971" spans="2:15" x14ac:dyDescent="0.25">
      <c r="B6971" s="93"/>
      <c r="C6971" s="48"/>
      <c r="D6971" s="48"/>
      <c r="E6971" s="48"/>
      <c r="F6971" s="48"/>
      <c r="G6971" s="49"/>
      <c r="H6971" s="48"/>
      <c r="I6971" s="52"/>
      <c r="J6971" s="52"/>
      <c r="K6971" s="48"/>
      <c r="L6971" s="48"/>
      <c r="M6971" s="48"/>
      <c r="N6971" s="48"/>
      <c r="O6971" s="49"/>
    </row>
    <row r="6972" spans="2:15" x14ac:dyDescent="0.25">
      <c r="B6972" s="93"/>
      <c r="C6972" s="48"/>
      <c r="D6972" s="48"/>
      <c r="E6972" s="48"/>
      <c r="F6972" s="48"/>
      <c r="G6972" s="49"/>
      <c r="H6972" s="48"/>
      <c r="I6972" s="52"/>
      <c r="J6972" s="52"/>
      <c r="K6972" s="48"/>
      <c r="L6972" s="48"/>
      <c r="M6972" s="48"/>
      <c r="N6972" s="48"/>
      <c r="O6972" s="49"/>
    </row>
    <row r="6973" spans="2:15" x14ac:dyDescent="0.25">
      <c r="B6973" s="93"/>
      <c r="C6973" s="48"/>
      <c r="D6973" s="48"/>
      <c r="E6973" s="48"/>
      <c r="F6973" s="48"/>
      <c r="G6973" s="49"/>
      <c r="H6973" s="48"/>
      <c r="I6973" s="52"/>
      <c r="J6973" s="52"/>
      <c r="K6973" s="48"/>
      <c r="L6973" s="48"/>
      <c r="M6973" s="48"/>
      <c r="N6973" s="48"/>
      <c r="O6973" s="49"/>
    </row>
    <row r="6974" spans="2:15" x14ac:dyDescent="0.25">
      <c r="B6974" s="93"/>
      <c r="C6974" s="48"/>
      <c r="D6974" s="48"/>
      <c r="E6974" s="48"/>
      <c r="F6974" s="48"/>
      <c r="G6974" s="49"/>
      <c r="H6974" s="48"/>
      <c r="I6974" s="52"/>
      <c r="J6974" s="52"/>
      <c r="K6974" s="48"/>
      <c r="L6974" s="48"/>
      <c r="M6974" s="48"/>
      <c r="N6974" s="48"/>
      <c r="O6974" s="49"/>
    </row>
    <row r="6975" spans="2:15" x14ac:dyDescent="0.25">
      <c r="B6975" s="93"/>
      <c r="C6975" s="48"/>
      <c r="D6975" s="48"/>
      <c r="E6975" s="48"/>
      <c r="F6975" s="48"/>
      <c r="G6975" s="49"/>
      <c r="H6975" s="48"/>
      <c r="I6975" s="52"/>
      <c r="J6975" s="52"/>
      <c r="K6975" s="48"/>
      <c r="L6975" s="48"/>
      <c r="M6975" s="48"/>
      <c r="N6975" s="48"/>
      <c r="O6975" s="49"/>
    </row>
    <row r="6976" spans="2:15" x14ac:dyDescent="0.25">
      <c r="B6976" s="93"/>
      <c r="C6976" s="48"/>
      <c r="D6976" s="48"/>
      <c r="E6976" s="48"/>
      <c r="F6976" s="48"/>
      <c r="G6976" s="49"/>
      <c r="H6976" s="48"/>
      <c r="I6976" s="52"/>
      <c r="J6976" s="52"/>
      <c r="K6976" s="48"/>
      <c r="L6976" s="48"/>
      <c r="M6976" s="48"/>
      <c r="N6976" s="48"/>
      <c r="O6976" s="49"/>
    </row>
    <row r="6977" spans="2:15" x14ac:dyDescent="0.25">
      <c r="B6977" s="93"/>
      <c r="C6977" s="48"/>
      <c r="D6977" s="48"/>
      <c r="E6977" s="48"/>
      <c r="F6977" s="48"/>
      <c r="G6977" s="49"/>
      <c r="H6977" s="48"/>
      <c r="I6977" s="52"/>
      <c r="J6977" s="52"/>
      <c r="K6977" s="48"/>
      <c r="L6977" s="48"/>
      <c r="M6977" s="48"/>
      <c r="N6977" s="48"/>
      <c r="O6977" s="49"/>
    </row>
    <row r="6978" spans="2:15" x14ac:dyDescent="0.25">
      <c r="B6978" s="93"/>
      <c r="C6978" s="48"/>
      <c r="D6978" s="48"/>
      <c r="E6978" s="48"/>
      <c r="F6978" s="48"/>
      <c r="G6978" s="49"/>
      <c r="H6978" s="48"/>
      <c r="I6978" s="52"/>
      <c r="J6978" s="52"/>
      <c r="K6978" s="48"/>
      <c r="L6978" s="48"/>
      <c r="M6978" s="48"/>
      <c r="N6978" s="48"/>
      <c r="O6978" s="49"/>
    </row>
    <row r="6979" spans="2:15" x14ac:dyDescent="0.25">
      <c r="B6979" s="93"/>
      <c r="C6979" s="48"/>
      <c r="D6979" s="48"/>
      <c r="E6979" s="48"/>
      <c r="F6979" s="48"/>
      <c r="G6979" s="49"/>
      <c r="H6979" s="48"/>
      <c r="I6979" s="52"/>
      <c r="J6979" s="52"/>
      <c r="K6979" s="48"/>
      <c r="L6979" s="48"/>
      <c r="M6979" s="48"/>
      <c r="N6979" s="48"/>
      <c r="O6979" s="49"/>
    </row>
    <row r="6980" spans="2:15" x14ac:dyDescent="0.25">
      <c r="B6980" s="93"/>
      <c r="C6980" s="48"/>
      <c r="D6980" s="48"/>
      <c r="E6980" s="48"/>
      <c r="F6980" s="48"/>
      <c r="G6980" s="49"/>
      <c r="H6980" s="48"/>
      <c r="I6980" s="52"/>
      <c r="J6980" s="52"/>
      <c r="K6980" s="48"/>
      <c r="L6980" s="48"/>
      <c r="M6980" s="48"/>
      <c r="N6980" s="48"/>
      <c r="O6980" s="49"/>
    </row>
    <row r="6981" spans="2:15" x14ac:dyDescent="0.25">
      <c r="B6981" s="93"/>
      <c r="C6981" s="48"/>
      <c r="D6981" s="48"/>
      <c r="E6981" s="48"/>
      <c r="F6981" s="48"/>
      <c r="G6981" s="49"/>
      <c r="H6981" s="48"/>
      <c r="I6981" s="52"/>
      <c r="J6981" s="52"/>
      <c r="K6981" s="48"/>
      <c r="L6981" s="48"/>
      <c r="M6981" s="48"/>
      <c r="N6981" s="48"/>
      <c r="O6981" s="49"/>
    </row>
    <row r="6982" spans="2:15" x14ac:dyDescent="0.25">
      <c r="B6982" s="93"/>
      <c r="C6982" s="48"/>
      <c r="D6982" s="48"/>
      <c r="E6982" s="48"/>
      <c r="F6982" s="48"/>
      <c r="G6982" s="49"/>
      <c r="H6982" s="48"/>
      <c r="I6982" s="52"/>
      <c r="J6982" s="52"/>
      <c r="K6982" s="48"/>
      <c r="L6982" s="48"/>
      <c r="M6982" s="48"/>
      <c r="N6982" s="48"/>
      <c r="O6982" s="49"/>
    </row>
    <row r="6983" spans="2:15" x14ac:dyDescent="0.25">
      <c r="B6983" s="93"/>
      <c r="C6983" s="48"/>
      <c r="D6983" s="48"/>
      <c r="E6983" s="48"/>
      <c r="F6983" s="48"/>
      <c r="G6983" s="49"/>
      <c r="H6983" s="48"/>
      <c r="I6983" s="52"/>
      <c r="J6983" s="52"/>
      <c r="K6983" s="48"/>
      <c r="L6983" s="48"/>
      <c r="M6983" s="48"/>
      <c r="N6983" s="48"/>
      <c r="O6983" s="49"/>
    </row>
    <row r="6984" spans="2:15" x14ac:dyDescent="0.25">
      <c r="B6984" s="93"/>
      <c r="C6984" s="48"/>
      <c r="D6984" s="48"/>
      <c r="E6984" s="48"/>
      <c r="F6984" s="48"/>
      <c r="G6984" s="49"/>
      <c r="H6984" s="48"/>
      <c r="I6984" s="52"/>
      <c r="J6984" s="52"/>
      <c r="K6984" s="48"/>
      <c r="L6984" s="48"/>
      <c r="M6984" s="48"/>
      <c r="N6984" s="48"/>
      <c r="O6984" s="49"/>
    </row>
    <row r="6985" spans="2:15" x14ac:dyDescent="0.25">
      <c r="B6985" s="93"/>
      <c r="C6985" s="48"/>
      <c r="D6985" s="48"/>
      <c r="E6985" s="48"/>
      <c r="F6985" s="48"/>
      <c r="G6985" s="49"/>
      <c r="H6985" s="48"/>
      <c r="I6985" s="52"/>
      <c r="J6985" s="52"/>
      <c r="K6985" s="48"/>
      <c r="L6985" s="48"/>
      <c r="M6985" s="48"/>
      <c r="N6985" s="48"/>
      <c r="O6985" s="49"/>
    </row>
    <row r="6986" spans="2:15" x14ac:dyDescent="0.25">
      <c r="B6986" s="93"/>
      <c r="C6986" s="48"/>
      <c r="D6986" s="48"/>
      <c r="E6986" s="48"/>
      <c r="F6986" s="48"/>
      <c r="G6986" s="49"/>
      <c r="H6986" s="48"/>
      <c r="I6986" s="52"/>
      <c r="J6986" s="52"/>
      <c r="K6986" s="48"/>
      <c r="L6986" s="48"/>
      <c r="M6986" s="48"/>
      <c r="N6986" s="48"/>
      <c r="O6986" s="49"/>
    </row>
    <row r="6987" spans="2:15" x14ac:dyDescent="0.25">
      <c r="B6987" s="93"/>
      <c r="C6987" s="48"/>
      <c r="D6987" s="48"/>
      <c r="E6987" s="48"/>
      <c r="F6987" s="48"/>
      <c r="G6987" s="49"/>
      <c r="H6987" s="48"/>
      <c r="I6987" s="52"/>
      <c r="J6987" s="52"/>
      <c r="K6987" s="48"/>
      <c r="L6987" s="48"/>
      <c r="M6987" s="48"/>
      <c r="N6987" s="48"/>
      <c r="O6987" s="49"/>
    </row>
    <row r="6988" spans="2:15" x14ac:dyDescent="0.25">
      <c r="B6988" s="93"/>
      <c r="C6988" s="48"/>
      <c r="D6988" s="48"/>
      <c r="E6988" s="48"/>
      <c r="F6988" s="48"/>
      <c r="G6988" s="49"/>
      <c r="H6988" s="48"/>
      <c r="I6988" s="52"/>
      <c r="J6988" s="52"/>
      <c r="K6988" s="48"/>
      <c r="L6988" s="48"/>
      <c r="M6988" s="48"/>
      <c r="N6988" s="48"/>
      <c r="O6988" s="49"/>
    </row>
    <row r="6989" spans="2:15" x14ac:dyDescent="0.25">
      <c r="B6989" s="93"/>
      <c r="C6989" s="48"/>
      <c r="D6989" s="48"/>
      <c r="E6989" s="48"/>
      <c r="F6989" s="48"/>
      <c r="G6989" s="49"/>
      <c r="H6989" s="48"/>
      <c r="I6989" s="52"/>
      <c r="J6989" s="52"/>
      <c r="K6989" s="48"/>
      <c r="L6989" s="48"/>
      <c r="M6989" s="48"/>
      <c r="N6989" s="48"/>
      <c r="O6989" s="49"/>
    </row>
    <row r="6990" spans="2:15" x14ac:dyDescent="0.25">
      <c r="B6990" s="93"/>
      <c r="C6990" s="48"/>
      <c r="D6990" s="48"/>
      <c r="E6990" s="48"/>
      <c r="F6990" s="48"/>
      <c r="G6990" s="49"/>
      <c r="H6990" s="48"/>
      <c r="I6990" s="52"/>
      <c r="J6990" s="52"/>
      <c r="K6990" s="48"/>
      <c r="L6990" s="48"/>
      <c r="M6990" s="48"/>
      <c r="N6990" s="48"/>
      <c r="O6990" s="49"/>
    </row>
    <row r="6991" spans="2:15" x14ac:dyDescent="0.25">
      <c r="B6991" s="93"/>
      <c r="C6991" s="48"/>
      <c r="D6991" s="48"/>
      <c r="E6991" s="48"/>
      <c r="F6991" s="48"/>
      <c r="G6991" s="49"/>
      <c r="H6991" s="48"/>
      <c r="I6991" s="52"/>
      <c r="J6991" s="52"/>
      <c r="K6991" s="48"/>
      <c r="L6991" s="48"/>
      <c r="M6991" s="48"/>
      <c r="N6991" s="48"/>
      <c r="O6991" s="49"/>
    </row>
    <row r="6992" spans="2:15" x14ac:dyDescent="0.25">
      <c r="B6992" s="93"/>
      <c r="C6992" s="48"/>
      <c r="D6992" s="48"/>
      <c r="E6992" s="48"/>
      <c r="F6992" s="48"/>
      <c r="G6992" s="49"/>
      <c r="H6992" s="48"/>
      <c r="I6992" s="52"/>
      <c r="J6992" s="52"/>
      <c r="K6992" s="48"/>
      <c r="L6992" s="48"/>
      <c r="M6992" s="48"/>
      <c r="N6992" s="48"/>
      <c r="O6992" s="49"/>
    </row>
    <row r="6993" spans="2:15" x14ac:dyDescent="0.25">
      <c r="B6993" s="93"/>
      <c r="C6993" s="48"/>
      <c r="D6993" s="48"/>
      <c r="E6993" s="48"/>
      <c r="F6993" s="48"/>
      <c r="G6993" s="49"/>
      <c r="H6993" s="48"/>
      <c r="I6993" s="52"/>
      <c r="J6993" s="52"/>
      <c r="K6993" s="48"/>
      <c r="L6993" s="48"/>
      <c r="M6993" s="48"/>
      <c r="N6993" s="48"/>
      <c r="O6993" s="49"/>
    </row>
    <row r="6994" spans="2:15" x14ac:dyDescent="0.25">
      <c r="B6994" s="93"/>
      <c r="C6994" s="48"/>
      <c r="D6994" s="48"/>
      <c r="E6994" s="48"/>
      <c r="F6994" s="48"/>
      <c r="G6994" s="49"/>
      <c r="H6994" s="48"/>
      <c r="I6994" s="52"/>
      <c r="J6994" s="52"/>
      <c r="K6994" s="48"/>
      <c r="L6994" s="48"/>
      <c r="M6994" s="48"/>
      <c r="N6994" s="48"/>
      <c r="O6994" s="49"/>
    </row>
    <row r="6995" spans="2:15" x14ac:dyDescent="0.25">
      <c r="B6995" s="93"/>
      <c r="C6995" s="48"/>
      <c r="D6995" s="48"/>
      <c r="E6995" s="48"/>
      <c r="F6995" s="48"/>
      <c r="G6995" s="49"/>
      <c r="H6995" s="48"/>
      <c r="I6995" s="52"/>
      <c r="J6995" s="52"/>
      <c r="K6995" s="48"/>
      <c r="L6995" s="48"/>
      <c r="M6995" s="48"/>
      <c r="N6995" s="48"/>
      <c r="O6995" s="49"/>
    </row>
    <row r="6996" spans="2:15" x14ac:dyDescent="0.25">
      <c r="B6996" s="93"/>
      <c r="C6996" s="48"/>
      <c r="D6996" s="48"/>
      <c r="E6996" s="48"/>
      <c r="F6996" s="48"/>
      <c r="G6996" s="49"/>
      <c r="H6996" s="48"/>
      <c r="I6996" s="52"/>
      <c r="J6996" s="52"/>
      <c r="K6996" s="48"/>
      <c r="L6996" s="48"/>
      <c r="M6996" s="48"/>
      <c r="N6996" s="48"/>
      <c r="O6996" s="49"/>
    </row>
    <row r="6997" spans="2:15" x14ac:dyDescent="0.25">
      <c r="B6997" s="93"/>
      <c r="C6997" s="48"/>
      <c r="D6997" s="48"/>
      <c r="E6997" s="48"/>
      <c r="F6997" s="48"/>
      <c r="G6997" s="49"/>
      <c r="H6997" s="48"/>
      <c r="I6997" s="52"/>
      <c r="J6997" s="52"/>
      <c r="K6997" s="48"/>
      <c r="L6997" s="48"/>
      <c r="M6997" s="48"/>
      <c r="N6997" s="48"/>
      <c r="O6997" s="49"/>
    </row>
    <row r="6998" spans="2:15" x14ac:dyDescent="0.25">
      <c r="B6998" s="93"/>
      <c r="C6998" s="48"/>
      <c r="D6998" s="48"/>
      <c r="E6998" s="48"/>
      <c r="F6998" s="48"/>
      <c r="G6998" s="49"/>
      <c r="H6998" s="48"/>
      <c r="I6998" s="52"/>
      <c r="J6998" s="52"/>
      <c r="K6998" s="48"/>
      <c r="L6998" s="48"/>
      <c r="M6998" s="48"/>
      <c r="N6998" s="48"/>
      <c r="O6998" s="49"/>
    </row>
    <row r="6999" spans="2:15" x14ac:dyDescent="0.25">
      <c r="B6999" s="93"/>
      <c r="C6999" s="48"/>
      <c r="D6999" s="48"/>
      <c r="E6999" s="48"/>
      <c r="F6999" s="48"/>
      <c r="G6999" s="49"/>
      <c r="H6999" s="48"/>
      <c r="I6999" s="52"/>
      <c r="J6999" s="52"/>
      <c r="K6999" s="48"/>
      <c r="L6999" s="48"/>
      <c r="M6999" s="48"/>
      <c r="N6999" s="48"/>
      <c r="O6999" s="49"/>
    </row>
    <row r="7000" spans="2:15" x14ac:dyDescent="0.25">
      <c r="B7000" s="93"/>
      <c r="C7000" s="48"/>
      <c r="D7000" s="48"/>
      <c r="E7000" s="48"/>
      <c r="F7000" s="48"/>
      <c r="G7000" s="49"/>
      <c r="H7000" s="48"/>
      <c r="I7000" s="52"/>
      <c r="J7000" s="52"/>
      <c r="K7000" s="48"/>
      <c r="L7000" s="48"/>
      <c r="M7000" s="48"/>
      <c r="N7000" s="48"/>
      <c r="O7000" s="49"/>
    </row>
    <row r="7001" spans="2:15" x14ac:dyDescent="0.25">
      <c r="B7001" s="93"/>
      <c r="C7001" s="48"/>
      <c r="D7001" s="48"/>
      <c r="E7001" s="48"/>
      <c r="F7001" s="48"/>
      <c r="G7001" s="49"/>
      <c r="H7001" s="48"/>
      <c r="I7001" s="52"/>
      <c r="J7001" s="52"/>
      <c r="K7001" s="48"/>
      <c r="L7001" s="48"/>
      <c r="M7001" s="48"/>
      <c r="N7001" s="48"/>
      <c r="O7001" s="49"/>
    </row>
    <row r="7002" spans="2:15" x14ac:dyDescent="0.25">
      <c r="B7002" s="93"/>
      <c r="C7002" s="48"/>
      <c r="D7002" s="48"/>
      <c r="E7002" s="48"/>
      <c r="F7002" s="48"/>
      <c r="G7002" s="49"/>
      <c r="H7002" s="48"/>
      <c r="I7002" s="52"/>
      <c r="J7002" s="52"/>
      <c r="K7002" s="48"/>
      <c r="L7002" s="48"/>
      <c r="M7002" s="48"/>
      <c r="N7002" s="48"/>
      <c r="O7002" s="49"/>
    </row>
    <row r="7003" spans="2:15" x14ac:dyDescent="0.25">
      <c r="B7003" s="93"/>
      <c r="C7003" s="48"/>
      <c r="D7003" s="48"/>
      <c r="E7003" s="48"/>
      <c r="F7003" s="48"/>
      <c r="G7003" s="49"/>
      <c r="H7003" s="48"/>
      <c r="I7003" s="52"/>
      <c r="J7003" s="52"/>
      <c r="K7003" s="48"/>
      <c r="L7003" s="48"/>
      <c r="M7003" s="48"/>
      <c r="N7003" s="48"/>
      <c r="O7003" s="49"/>
    </row>
    <row r="7004" spans="2:15" x14ac:dyDescent="0.25">
      <c r="B7004" s="93"/>
      <c r="C7004" s="48"/>
      <c r="D7004" s="48"/>
      <c r="E7004" s="48"/>
      <c r="F7004" s="48"/>
      <c r="G7004" s="49"/>
      <c r="H7004" s="48"/>
      <c r="I7004" s="52"/>
      <c r="J7004" s="52"/>
      <c r="K7004" s="48"/>
      <c r="L7004" s="48"/>
      <c r="M7004" s="48"/>
      <c r="N7004" s="48"/>
      <c r="O7004" s="49"/>
    </row>
    <row r="7005" spans="2:15" x14ac:dyDescent="0.25">
      <c r="B7005" s="93"/>
      <c r="C7005" s="48"/>
      <c r="D7005" s="48"/>
      <c r="E7005" s="48"/>
      <c r="F7005" s="48"/>
      <c r="G7005" s="49"/>
      <c r="H7005" s="48"/>
      <c r="I7005" s="52"/>
      <c r="J7005" s="52"/>
      <c r="K7005" s="48"/>
      <c r="L7005" s="48"/>
      <c r="M7005" s="48"/>
      <c r="N7005" s="48"/>
      <c r="O7005" s="49"/>
    </row>
    <row r="7006" spans="2:15" x14ac:dyDescent="0.25">
      <c r="B7006" s="93"/>
      <c r="C7006" s="48"/>
      <c r="D7006" s="48"/>
      <c r="E7006" s="48"/>
      <c r="F7006" s="48"/>
      <c r="G7006" s="49"/>
      <c r="H7006" s="48"/>
      <c r="I7006" s="52"/>
      <c r="J7006" s="52"/>
      <c r="K7006" s="48"/>
      <c r="L7006" s="48"/>
      <c r="M7006" s="48"/>
      <c r="N7006" s="48"/>
      <c r="O7006" s="49"/>
    </row>
    <row r="7007" spans="2:15" x14ac:dyDescent="0.25">
      <c r="B7007" s="93"/>
      <c r="C7007" s="48"/>
      <c r="D7007" s="48"/>
      <c r="E7007" s="48"/>
      <c r="F7007" s="48"/>
      <c r="G7007" s="49"/>
      <c r="H7007" s="48"/>
      <c r="I7007" s="52"/>
      <c r="J7007" s="52"/>
      <c r="K7007" s="48"/>
      <c r="L7007" s="48"/>
      <c r="M7007" s="48"/>
      <c r="N7007" s="48"/>
      <c r="O7007" s="49"/>
    </row>
    <row r="7008" spans="2:15" x14ac:dyDescent="0.25">
      <c r="B7008" s="93"/>
      <c r="C7008" s="48"/>
      <c r="D7008" s="48"/>
      <c r="E7008" s="48"/>
      <c r="F7008" s="48"/>
      <c r="G7008" s="49"/>
      <c r="H7008" s="48"/>
      <c r="I7008" s="52"/>
      <c r="J7008" s="52"/>
      <c r="K7008" s="48"/>
      <c r="L7008" s="48"/>
      <c r="M7008" s="48"/>
      <c r="N7008" s="48"/>
      <c r="O7008" s="49"/>
    </row>
    <row r="7009" spans="2:15" x14ac:dyDescent="0.25">
      <c r="B7009" s="93"/>
      <c r="C7009" s="48"/>
      <c r="D7009" s="48"/>
      <c r="E7009" s="48"/>
      <c r="F7009" s="48"/>
      <c r="G7009" s="49"/>
      <c r="H7009" s="48"/>
      <c r="I7009" s="52"/>
      <c r="J7009" s="52"/>
      <c r="K7009" s="48"/>
      <c r="L7009" s="48"/>
      <c r="M7009" s="48"/>
      <c r="N7009" s="48"/>
      <c r="O7009" s="49"/>
    </row>
    <row r="7010" spans="2:15" x14ac:dyDescent="0.25">
      <c r="B7010" s="93"/>
      <c r="C7010" s="48"/>
      <c r="D7010" s="48"/>
      <c r="E7010" s="48"/>
      <c r="F7010" s="48"/>
      <c r="G7010" s="49"/>
      <c r="H7010" s="48"/>
      <c r="I7010" s="52"/>
      <c r="J7010" s="52"/>
      <c r="K7010" s="48"/>
      <c r="L7010" s="48"/>
      <c r="M7010" s="48"/>
      <c r="N7010" s="48"/>
      <c r="O7010" s="49"/>
    </row>
    <row r="7011" spans="2:15" x14ac:dyDescent="0.25">
      <c r="B7011" s="93"/>
      <c r="C7011" s="48"/>
      <c r="D7011" s="48"/>
      <c r="E7011" s="48"/>
      <c r="F7011" s="48"/>
      <c r="G7011" s="49"/>
      <c r="H7011" s="48"/>
      <c r="I7011" s="52"/>
      <c r="J7011" s="52"/>
      <c r="K7011" s="48"/>
      <c r="L7011" s="48"/>
      <c r="M7011" s="48"/>
      <c r="N7011" s="48"/>
      <c r="O7011" s="49"/>
    </row>
    <row r="7012" spans="2:15" x14ac:dyDescent="0.25">
      <c r="B7012" s="93"/>
      <c r="C7012" s="48"/>
      <c r="D7012" s="48"/>
      <c r="E7012" s="48"/>
      <c r="F7012" s="48"/>
      <c r="G7012" s="49"/>
      <c r="H7012" s="48"/>
      <c r="I7012" s="52"/>
      <c r="J7012" s="52"/>
      <c r="K7012" s="48"/>
      <c r="L7012" s="48"/>
      <c r="M7012" s="48"/>
      <c r="N7012" s="48"/>
      <c r="O7012" s="49"/>
    </row>
    <row r="7013" spans="2:15" x14ac:dyDescent="0.25">
      <c r="B7013" s="93"/>
      <c r="C7013" s="48"/>
      <c r="D7013" s="48"/>
      <c r="E7013" s="48"/>
      <c r="F7013" s="48"/>
      <c r="G7013" s="49"/>
      <c r="H7013" s="48"/>
      <c r="I7013" s="52"/>
      <c r="J7013" s="52"/>
      <c r="K7013" s="48"/>
      <c r="L7013" s="48"/>
      <c r="M7013" s="48"/>
      <c r="N7013" s="48"/>
      <c r="O7013" s="49"/>
    </row>
    <row r="7014" spans="2:15" x14ac:dyDescent="0.25">
      <c r="B7014" s="93"/>
      <c r="C7014" s="48"/>
      <c r="D7014" s="48"/>
      <c r="E7014" s="48"/>
      <c r="F7014" s="48"/>
      <c r="G7014" s="49"/>
      <c r="H7014" s="48"/>
      <c r="I7014" s="52"/>
      <c r="J7014" s="52"/>
      <c r="K7014" s="48"/>
      <c r="L7014" s="48"/>
      <c r="M7014" s="48"/>
      <c r="N7014" s="48"/>
      <c r="O7014" s="49"/>
    </row>
    <row r="7015" spans="2:15" x14ac:dyDescent="0.25">
      <c r="B7015" s="93"/>
      <c r="C7015" s="48"/>
      <c r="D7015" s="48"/>
      <c r="E7015" s="48"/>
      <c r="F7015" s="48"/>
      <c r="G7015" s="49"/>
      <c r="H7015" s="48"/>
      <c r="I7015" s="52"/>
      <c r="J7015" s="52"/>
      <c r="K7015" s="48"/>
      <c r="L7015" s="48"/>
      <c r="M7015" s="48"/>
      <c r="N7015" s="48"/>
      <c r="O7015" s="49"/>
    </row>
    <row r="7016" spans="2:15" x14ac:dyDescent="0.25">
      <c r="B7016" s="93"/>
      <c r="C7016" s="48"/>
      <c r="D7016" s="48"/>
      <c r="E7016" s="48"/>
      <c r="F7016" s="48"/>
      <c r="G7016" s="49"/>
      <c r="H7016" s="48"/>
      <c r="I7016" s="52"/>
      <c r="J7016" s="52"/>
      <c r="K7016" s="48"/>
      <c r="L7016" s="48"/>
      <c r="M7016" s="48"/>
      <c r="N7016" s="48"/>
      <c r="O7016" s="49"/>
    </row>
    <row r="7017" spans="2:15" x14ac:dyDescent="0.25">
      <c r="B7017" s="93"/>
      <c r="C7017" s="48"/>
      <c r="D7017" s="48"/>
      <c r="E7017" s="48"/>
      <c r="F7017" s="48"/>
      <c r="G7017" s="49"/>
      <c r="H7017" s="48"/>
      <c r="I7017" s="52"/>
      <c r="J7017" s="52"/>
      <c r="K7017" s="48"/>
      <c r="L7017" s="48"/>
      <c r="M7017" s="48"/>
      <c r="N7017" s="48"/>
      <c r="O7017" s="49"/>
    </row>
    <row r="7018" spans="2:15" x14ac:dyDescent="0.25">
      <c r="B7018" s="93"/>
      <c r="C7018" s="48"/>
      <c r="D7018" s="48"/>
      <c r="E7018" s="48"/>
      <c r="F7018" s="48"/>
      <c r="G7018" s="49"/>
      <c r="H7018" s="48"/>
      <c r="I7018" s="52"/>
      <c r="J7018" s="52"/>
      <c r="K7018" s="48"/>
      <c r="L7018" s="48"/>
      <c r="M7018" s="48"/>
      <c r="N7018" s="48"/>
      <c r="O7018" s="49"/>
    </row>
    <row r="7019" spans="2:15" x14ac:dyDescent="0.25">
      <c r="B7019" s="93"/>
      <c r="C7019" s="48"/>
      <c r="D7019" s="48"/>
      <c r="E7019" s="48"/>
      <c r="F7019" s="48"/>
      <c r="G7019" s="49"/>
      <c r="H7019" s="48"/>
      <c r="I7019" s="52"/>
      <c r="J7019" s="52"/>
      <c r="K7019" s="48"/>
      <c r="L7019" s="48"/>
      <c r="M7019" s="48"/>
      <c r="N7019" s="48"/>
      <c r="O7019" s="49"/>
    </row>
    <row r="7020" spans="2:15" x14ac:dyDescent="0.25">
      <c r="B7020" s="93"/>
      <c r="C7020" s="48"/>
      <c r="D7020" s="48"/>
      <c r="E7020" s="48"/>
      <c r="F7020" s="48"/>
      <c r="G7020" s="49"/>
      <c r="H7020" s="48"/>
      <c r="I7020" s="52"/>
      <c r="J7020" s="52"/>
      <c r="K7020" s="48"/>
      <c r="L7020" s="48"/>
      <c r="M7020" s="48"/>
      <c r="N7020" s="48"/>
      <c r="O7020" s="49"/>
    </row>
    <row r="7021" spans="2:15" x14ac:dyDescent="0.25">
      <c r="B7021" s="93"/>
      <c r="C7021" s="48"/>
      <c r="D7021" s="48"/>
      <c r="E7021" s="48"/>
      <c r="F7021" s="48"/>
      <c r="G7021" s="49"/>
      <c r="H7021" s="48"/>
      <c r="I7021" s="52"/>
      <c r="J7021" s="52"/>
      <c r="K7021" s="48"/>
      <c r="L7021" s="48"/>
      <c r="M7021" s="48"/>
      <c r="N7021" s="48"/>
      <c r="O7021" s="49"/>
    </row>
    <row r="7022" spans="2:15" x14ac:dyDescent="0.25">
      <c r="B7022" s="93"/>
      <c r="C7022" s="48"/>
      <c r="D7022" s="48"/>
      <c r="E7022" s="48"/>
      <c r="F7022" s="48"/>
      <c r="G7022" s="49"/>
      <c r="H7022" s="48"/>
      <c r="I7022" s="52"/>
      <c r="J7022" s="52"/>
      <c r="K7022" s="48"/>
      <c r="L7022" s="48"/>
      <c r="M7022" s="48"/>
      <c r="N7022" s="48"/>
      <c r="O7022" s="49"/>
    </row>
    <row r="7023" spans="2:15" x14ac:dyDescent="0.25">
      <c r="B7023" s="93"/>
      <c r="C7023" s="48"/>
      <c r="D7023" s="48"/>
      <c r="E7023" s="48"/>
      <c r="F7023" s="48"/>
      <c r="G7023" s="49"/>
      <c r="H7023" s="48"/>
      <c r="I7023" s="52"/>
      <c r="J7023" s="52"/>
      <c r="K7023" s="48"/>
      <c r="L7023" s="48"/>
      <c r="M7023" s="48"/>
      <c r="N7023" s="48"/>
      <c r="O7023" s="49"/>
    </row>
    <row r="7024" spans="2:15" x14ac:dyDescent="0.25">
      <c r="B7024" s="93"/>
      <c r="C7024" s="48"/>
      <c r="D7024" s="48"/>
      <c r="E7024" s="48"/>
      <c r="F7024" s="48"/>
      <c r="G7024" s="49"/>
      <c r="H7024" s="48"/>
      <c r="I7024" s="52"/>
      <c r="J7024" s="52"/>
      <c r="K7024" s="48"/>
      <c r="L7024" s="48"/>
      <c r="M7024" s="48"/>
      <c r="N7024" s="48"/>
      <c r="O7024" s="49"/>
    </row>
    <row r="7025" spans="2:15" x14ac:dyDescent="0.25">
      <c r="B7025" s="93"/>
      <c r="C7025" s="48"/>
      <c r="D7025" s="48"/>
      <c r="E7025" s="48"/>
      <c r="F7025" s="48"/>
      <c r="G7025" s="49"/>
      <c r="H7025" s="48"/>
      <c r="I7025" s="52"/>
      <c r="J7025" s="52"/>
      <c r="K7025" s="48"/>
      <c r="L7025" s="48"/>
      <c r="M7025" s="48"/>
      <c r="N7025" s="48"/>
      <c r="O7025" s="49"/>
    </row>
    <row r="7026" spans="2:15" x14ac:dyDescent="0.25">
      <c r="B7026" s="93"/>
      <c r="C7026" s="48"/>
      <c r="D7026" s="48"/>
      <c r="E7026" s="48"/>
      <c r="F7026" s="48"/>
      <c r="G7026" s="49"/>
      <c r="H7026" s="48"/>
      <c r="I7026" s="52"/>
      <c r="J7026" s="52"/>
      <c r="K7026" s="48"/>
      <c r="L7026" s="48"/>
      <c r="M7026" s="48"/>
      <c r="N7026" s="48"/>
      <c r="O7026" s="49"/>
    </row>
    <row r="7027" spans="2:15" x14ac:dyDescent="0.25">
      <c r="B7027" s="93"/>
      <c r="C7027" s="48"/>
      <c r="D7027" s="48"/>
      <c r="E7027" s="48"/>
      <c r="F7027" s="48"/>
      <c r="G7027" s="49"/>
      <c r="H7027" s="48"/>
      <c r="I7027" s="52"/>
      <c r="J7027" s="52"/>
      <c r="K7027" s="48"/>
      <c r="L7027" s="48"/>
      <c r="M7027" s="48"/>
      <c r="N7027" s="48"/>
      <c r="O7027" s="49"/>
    </row>
    <row r="7028" spans="2:15" x14ac:dyDescent="0.25">
      <c r="B7028" s="93"/>
      <c r="C7028" s="48"/>
      <c r="D7028" s="48"/>
      <c r="E7028" s="48"/>
      <c r="F7028" s="48"/>
      <c r="G7028" s="49"/>
      <c r="H7028" s="48"/>
      <c r="I7028" s="52"/>
      <c r="J7028" s="52"/>
      <c r="K7028" s="48"/>
      <c r="L7028" s="48"/>
      <c r="M7028" s="48"/>
      <c r="N7028" s="48"/>
      <c r="O7028" s="49"/>
    </row>
    <row r="7029" spans="2:15" x14ac:dyDescent="0.25">
      <c r="B7029" s="93"/>
      <c r="C7029" s="48"/>
      <c r="D7029" s="48"/>
      <c r="E7029" s="48"/>
      <c r="F7029" s="48"/>
      <c r="G7029" s="49"/>
      <c r="H7029" s="48"/>
      <c r="I7029" s="52"/>
      <c r="J7029" s="52"/>
      <c r="K7029" s="48"/>
      <c r="L7029" s="48"/>
      <c r="M7029" s="48"/>
      <c r="N7029" s="48"/>
      <c r="O7029" s="49"/>
    </row>
    <row r="7030" spans="2:15" x14ac:dyDescent="0.25">
      <c r="B7030" s="93"/>
      <c r="C7030" s="48"/>
      <c r="D7030" s="48"/>
      <c r="E7030" s="48"/>
      <c r="F7030" s="48"/>
      <c r="G7030" s="49"/>
      <c r="H7030" s="48"/>
      <c r="I7030" s="52"/>
      <c r="J7030" s="52"/>
      <c r="K7030" s="48"/>
      <c r="L7030" s="48"/>
      <c r="M7030" s="48"/>
      <c r="N7030" s="48"/>
      <c r="O7030" s="49"/>
    </row>
    <row r="7031" spans="2:15" x14ac:dyDescent="0.25">
      <c r="B7031" s="93"/>
      <c r="C7031" s="48"/>
      <c r="D7031" s="48"/>
      <c r="E7031" s="48"/>
      <c r="F7031" s="48"/>
      <c r="G7031" s="49"/>
      <c r="H7031" s="48"/>
      <c r="I7031" s="52"/>
      <c r="J7031" s="52"/>
      <c r="K7031" s="48"/>
      <c r="L7031" s="48"/>
      <c r="M7031" s="48"/>
      <c r="N7031" s="48"/>
      <c r="O7031" s="49"/>
    </row>
    <row r="7032" spans="2:15" x14ac:dyDescent="0.25">
      <c r="B7032" s="93"/>
      <c r="C7032" s="48"/>
      <c r="D7032" s="48"/>
      <c r="E7032" s="48"/>
      <c r="F7032" s="48"/>
      <c r="G7032" s="49"/>
      <c r="H7032" s="48"/>
      <c r="I7032" s="52"/>
      <c r="J7032" s="52"/>
      <c r="K7032" s="48"/>
      <c r="L7032" s="48"/>
      <c r="M7032" s="48"/>
      <c r="N7032" s="48"/>
      <c r="O7032" s="49"/>
    </row>
    <row r="7033" spans="2:15" x14ac:dyDescent="0.25">
      <c r="B7033" s="93"/>
      <c r="C7033" s="48"/>
      <c r="D7033" s="48"/>
      <c r="E7033" s="48"/>
      <c r="F7033" s="48"/>
      <c r="G7033" s="49"/>
      <c r="H7033" s="48"/>
      <c r="I7033" s="52"/>
      <c r="J7033" s="52"/>
      <c r="K7033" s="48"/>
      <c r="L7033" s="48"/>
      <c r="M7033" s="48"/>
      <c r="N7033" s="48"/>
      <c r="O7033" s="49"/>
    </row>
    <row r="7034" spans="2:15" x14ac:dyDescent="0.25">
      <c r="B7034" s="93"/>
      <c r="C7034" s="48"/>
      <c r="D7034" s="48"/>
      <c r="E7034" s="48"/>
      <c r="F7034" s="48"/>
      <c r="G7034" s="49"/>
      <c r="H7034" s="48"/>
      <c r="I7034" s="52"/>
      <c r="J7034" s="52"/>
      <c r="K7034" s="48"/>
      <c r="L7034" s="48"/>
      <c r="M7034" s="48"/>
      <c r="N7034" s="48"/>
      <c r="O7034" s="49"/>
    </row>
    <row r="7035" spans="2:15" x14ac:dyDescent="0.25">
      <c r="B7035" s="93"/>
      <c r="C7035" s="48"/>
      <c r="D7035" s="48"/>
      <c r="E7035" s="48"/>
      <c r="F7035" s="48"/>
      <c r="G7035" s="49"/>
      <c r="H7035" s="48"/>
      <c r="I7035" s="52"/>
      <c r="J7035" s="52"/>
      <c r="K7035" s="48"/>
      <c r="L7035" s="48"/>
      <c r="M7035" s="48"/>
      <c r="N7035" s="48"/>
      <c r="O7035" s="49"/>
    </row>
    <row r="7036" spans="2:15" x14ac:dyDescent="0.25">
      <c r="B7036" s="93"/>
      <c r="C7036" s="48"/>
      <c r="D7036" s="48"/>
      <c r="E7036" s="48"/>
      <c r="F7036" s="48"/>
      <c r="G7036" s="49"/>
      <c r="H7036" s="48"/>
      <c r="I7036" s="52"/>
      <c r="J7036" s="52"/>
      <c r="K7036" s="48"/>
      <c r="L7036" s="48"/>
      <c r="M7036" s="48"/>
      <c r="N7036" s="48"/>
      <c r="O7036" s="49"/>
    </row>
    <row r="7037" spans="2:15" x14ac:dyDescent="0.25">
      <c r="B7037" s="93"/>
      <c r="C7037" s="48"/>
      <c r="D7037" s="48"/>
      <c r="E7037" s="48"/>
      <c r="F7037" s="48"/>
      <c r="G7037" s="49"/>
      <c r="H7037" s="48"/>
      <c r="I7037" s="52"/>
      <c r="J7037" s="52"/>
      <c r="K7037" s="48"/>
      <c r="L7037" s="48"/>
      <c r="M7037" s="48"/>
      <c r="N7037" s="48"/>
      <c r="O7037" s="49"/>
    </row>
    <row r="7038" spans="2:15" x14ac:dyDescent="0.25">
      <c r="B7038" s="93"/>
      <c r="C7038" s="48"/>
      <c r="D7038" s="48"/>
      <c r="E7038" s="48"/>
      <c r="F7038" s="48"/>
      <c r="G7038" s="49"/>
      <c r="H7038" s="48"/>
      <c r="I7038" s="52"/>
      <c r="J7038" s="52"/>
      <c r="K7038" s="48"/>
      <c r="L7038" s="48"/>
      <c r="M7038" s="48"/>
      <c r="N7038" s="48"/>
      <c r="O7038" s="49"/>
    </row>
    <row r="7039" spans="2:15" x14ac:dyDescent="0.25">
      <c r="B7039" s="93"/>
      <c r="C7039" s="48"/>
      <c r="D7039" s="48"/>
      <c r="E7039" s="48"/>
      <c r="F7039" s="48"/>
      <c r="G7039" s="49"/>
      <c r="H7039" s="48"/>
      <c r="I7039" s="52"/>
      <c r="J7039" s="52"/>
      <c r="K7039" s="48"/>
      <c r="L7039" s="48"/>
      <c r="M7039" s="48"/>
      <c r="N7039" s="48"/>
      <c r="O7039" s="49"/>
    </row>
    <row r="7040" spans="2:15" x14ac:dyDescent="0.25">
      <c r="B7040" s="93"/>
      <c r="C7040" s="48"/>
      <c r="D7040" s="48"/>
      <c r="E7040" s="48"/>
      <c r="F7040" s="48"/>
      <c r="G7040" s="49"/>
      <c r="H7040" s="48"/>
      <c r="I7040" s="52"/>
      <c r="J7040" s="52"/>
      <c r="K7040" s="48"/>
      <c r="L7040" s="48"/>
      <c r="M7040" s="48"/>
      <c r="N7040" s="48"/>
      <c r="O7040" s="49"/>
    </row>
    <row r="7041" spans="2:15" x14ac:dyDescent="0.25">
      <c r="B7041" s="93"/>
      <c r="C7041" s="48"/>
      <c r="D7041" s="48"/>
      <c r="E7041" s="48"/>
      <c r="F7041" s="48"/>
      <c r="G7041" s="49"/>
      <c r="H7041" s="48"/>
      <c r="I7041" s="52"/>
      <c r="J7041" s="52"/>
      <c r="K7041" s="48"/>
      <c r="L7041" s="48"/>
      <c r="M7041" s="48"/>
      <c r="N7041" s="48"/>
      <c r="O7041" s="49"/>
    </row>
    <row r="7042" spans="2:15" x14ac:dyDescent="0.25">
      <c r="B7042" s="93"/>
      <c r="C7042" s="48"/>
      <c r="D7042" s="48"/>
      <c r="E7042" s="48"/>
      <c r="F7042" s="48"/>
      <c r="G7042" s="49"/>
      <c r="H7042" s="48"/>
      <c r="I7042" s="52"/>
      <c r="J7042" s="52"/>
      <c r="K7042" s="48"/>
      <c r="L7042" s="48"/>
      <c r="M7042" s="48"/>
      <c r="N7042" s="48"/>
      <c r="O7042" s="49"/>
    </row>
    <row r="7043" spans="2:15" x14ac:dyDescent="0.25">
      <c r="B7043" s="93"/>
      <c r="C7043" s="48"/>
      <c r="D7043" s="48"/>
      <c r="E7043" s="48"/>
      <c r="F7043" s="48"/>
      <c r="G7043" s="49"/>
      <c r="H7043" s="48"/>
      <c r="I7043" s="52"/>
      <c r="J7043" s="52"/>
      <c r="K7043" s="48"/>
      <c r="L7043" s="48"/>
      <c r="M7043" s="48"/>
      <c r="N7043" s="48"/>
      <c r="O7043" s="49"/>
    </row>
    <row r="7044" spans="2:15" x14ac:dyDescent="0.25">
      <c r="B7044" s="93"/>
      <c r="C7044" s="48"/>
      <c r="D7044" s="48"/>
      <c r="E7044" s="48"/>
      <c r="F7044" s="48"/>
      <c r="G7044" s="49"/>
      <c r="H7044" s="48"/>
      <c r="I7044" s="52"/>
      <c r="J7044" s="52"/>
      <c r="K7044" s="48"/>
      <c r="L7044" s="48"/>
      <c r="M7044" s="48"/>
      <c r="N7044" s="48"/>
      <c r="O7044" s="49"/>
    </row>
    <row r="7045" spans="2:15" x14ac:dyDescent="0.25">
      <c r="B7045" s="93"/>
      <c r="C7045" s="48"/>
      <c r="D7045" s="48"/>
      <c r="E7045" s="48"/>
      <c r="F7045" s="48"/>
      <c r="G7045" s="49"/>
      <c r="H7045" s="48"/>
      <c r="I7045" s="52"/>
      <c r="J7045" s="52"/>
      <c r="K7045" s="48"/>
      <c r="L7045" s="48"/>
      <c r="M7045" s="48"/>
      <c r="N7045" s="48"/>
      <c r="O7045" s="49"/>
    </row>
    <row r="7046" spans="2:15" x14ac:dyDescent="0.25">
      <c r="B7046" s="93"/>
      <c r="C7046" s="48"/>
      <c r="D7046" s="48"/>
      <c r="E7046" s="48"/>
      <c r="F7046" s="48"/>
      <c r="G7046" s="49"/>
      <c r="H7046" s="48"/>
      <c r="I7046" s="52"/>
      <c r="J7046" s="52"/>
      <c r="K7046" s="48"/>
      <c r="L7046" s="48"/>
      <c r="M7046" s="48"/>
      <c r="N7046" s="48"/>
      <c r="O7046" s="49"/>
    </row>
    <row r="7047" spans="2:15" x14ac:dyDescent="0.25">
      <c r="B7047" s="93"/>
      <c r="C7047" s="48"/>
      <c r="D7047" s="48"/>
      <c r="E7047" s="48"/>
      <c r="F7047" s="48"/>
      <c r="G7047" s="49"/>
      <c r="H7047" s="48"/>
      <c r="I7047" s="52"/>
      <c r="J7047" s="52"/>
      <c r="K7047" s="48"/>
      <c r="L7047" s="48"/>
      <c r="M7047" s="48"/>
      <c r="N7047" s="48"/>
      <c r="O7047" s="49"/>
    </row>
    <row r="7048" spans="2:15" x14ac:dyDescent="0.25">
      <c r="B7048" s="93"/>
      <c r="C7048" s="48"/>
      <c r="D7048" s="48"/>
      <c r="E7048" s="48"/>
      <c r="F7048" s="48"/>
      <c r="G7048" s="49"/>
      <c r="H7048" s="48"/>
      <c r="I7048" s="52"/>
      <c r="J7048" s="52"/>
      <c r="K7048" s="48"/>
      <c r="L7048" s="48"/>
      <c r="M7048" s="48"/>
      <c r="N7048" s="48"/>
      <c r="O7048" s="49"/>
    </row>
    <row r="7049" spans="2:15" x14ac:dyDescent="0.25">
      <c r="B7049" s="93"/>
      <c r="C7049" s="48"/>
      <c r="D7049" s="48"/>
      <c r="E7049" s="48"/>
      <c r="F7049" s="48"/>
      <c r="G7049" s="49"/>
      <c r="H7049" s="48"/>
      <c r="I7049" s="52"/>
      <c r="J7049" s="52"/>
      <c r="K7049" s="48"/>
      <c r="L7049" s="48"/>
      <c r="M7049" s="48"/>
      <c r="N7049" s="48"/>
      <c r="O7049" s="49"/>
    </row>
    <row r="7050" spans="2:15" x14ac:dyDescent="0.25">
      <c r="B7050" s="93"/>
      <c r="C7050" s="48"/>
      <c r="D7050" s="48"/>
      <c r="E7050" s="48"/>
      <c r="F7050" s="48"/>
      <c r="G7050" s="49"/>
      <c r="H7050" s="48"/>
      <c r="I7050" s="52"/>
      <c r="J7050" s="52"/>
      <c r="K7050" s="48"/>
      <c r="L7050" s="48"/>
      <c r="M7050" s="48"/>
      <c r="N7050" s="48"/>
      <c r="O7050" s="49"/>
    </row>
    <row r="7051" spans="2:15" x14ac:dyDescent="0.25">
      <c r="B7051" s="93"/>
      <c r="C7051" s="48"/>
      <c r="D7051" s="48"/>
      <c r="E7051" s="48"/>
      <c r="F7051" s="48"/>
      <c r="G7051" s="49"/>
      <c r="H7051" s="48"/>
      <c r="I7051" s="52"/>
      <c r="J7051" s="52"/>
      <c r="K7051" s="48"/>
      <c r="L7051" s="48"/>
      <c r="M7051" s="48"/>
      <c r="N7051" s="48"/>
      <c r="O7051" s="49"/>
    </row>
    <row r="7052" spans="2:15" x14ac:dyDescent="0.25">
      <c r="B7052" s="93"/>
      <c r="C7052" s="48"/>
      <c r="D7052" s="48"/>
      <c r="E7052" s="48"/>
      <c r="F7052" s="48"/>
      <c r="G7052" s="49"/>
      <c r="H7052" s="48"/>
      <c r="I7052" s="52"/>
      <c r="J7052" s="52"/>
      <c r="K7052" s="48"/>
      <c r="L7052" s="48"/>
      <c r="M7052" s="48"/>
      <c r="N7052" s="48"/>
      <c r="O7052" s="49"/>
    </row>
    <row r="7053" spans="2:15" x14ac:dyDescent="0.25">
      <c r="B7053" s="93"/>
      <c r="C7053" s="48"/>
      <c r="D7053" s="48"/>
      <c r="E7053" s="48"/>
      <c r="F7053" s="48"/>
      <c r="G7053" s="49"/>
      <c r="H7053" s="48"/>
      <c r="I7053" s="52"/>
      <c r="J7053" s="52"/>
      <c r="K7053" s="48"/>
      <c r="L7053" s="48"/>
      <c r="M7053" s="48"/>
      <c r="N7053" s="48"/>
      <c r="O7053" s="49"/>
    </row>
    <row r="7054" spans="2:15" x14ac:dyDescent="0.25">
      <c r="B7054" s="93"/>
      <c r="C7054" s="48"/>
      <c r="D7054" s="48"/>
      <c r="E7054" s="48"/>
      <c r="F7054" s="48"/>
      <c r="G7054" s="49"/>
      <c r="H7054" s="48"/>
      <c r="I7054" s="52"/>
      <c r="J7054" s="52"/>
      <c r="K7054" s="48"/>
      <c r="L7054" s="48"/>
      <c r="M7054" s="48"/>
      <c r="N7054" s="48"/>
      <c r="O7054" s="49"/>
    </row>
    <row r="7055" spans="2:15" x14ac:dyDescent="0.25">
      <c r="B7055" s="93"/>
      <c r="C7055" s="48"/>
      <c r="D7055" s="48"/>
      <c r="E7055" s="48"/>
      <c r="F7055" s="48"/>
      <c r="G7055" s="49"/>
      <c r="H7055" s="48"/>
      <c r="I7055" s="52"/>
      <c r="J7055" s="52"/>
      <c r="K7055" s="48"/>
      <c r="L7055" s="48"/>
      <c r="M7055" s="48"/>
      <c r="N7055" s="48"/>
      <c r="O7055" s="49"/>
    </row>
    <row r="7056" spans="2:15" x14ac:dyDescent="0.25">
      <c r="B7056" s="93"/>
      <c r="C7056" s="48"/>
      <c r="D7056" s="48"/>
      <c r="E7056" s="48"/>
      <c r="F7056" s="48"/>
      <c r="G7056" s="49"/>
      <c r="H7056" s="48"/>
      <c r="I7056" s="52"/>
      <c r="J7056" s="52"/>
      <c r="K7056" s="48"/>
      <c r="L7056" s="48"/>
      <c r="M7056" s="48"/>
      <c r="N7056" s="48"/>
      <c r="O7056" s="49"/>
    </row>
    <row r="7057" spans="2:15" x14ac:dyDescent="0.25">
      <c r="B7057" s="93"/>
      <c r="C7057" s="48"/>
      <c r="D7057" s="48"/>
      <c r="E7057" s="48"/>
      <c r="F7057" s="48"/>
      <c r="G7057" s="49"/>
      <c r="H7057" s="48"/>
      <c r="I7057" s="52"/>
      <c r="J7057" s="52"/>
      <c r="K7057" s="48"/>
      <c r="L7057" s="48"/>
      <c r="M7057" s="48"/>
      <c r="N7057" s="48"/>
      <c r="O7057" s="49"/>
    </row>
    <row r="7058" spans="2:15" x14ac:dyDescent="0.25">
      <c r="B7058" s="93"/>
      <c r="C7058" s="48"/>
      <c r="D7058" s="48"/>
      <c r="E7058" s="48"/>
      <c r="F7058" s="48"/>
      <c r="G7058" s="49"/>
      <c r="H7058" s="48"/>
      <c r="I7058" s="52"/>
      <c r="J7058" s="52"/>
      <c r="K7058" s="48"/>
      <c r="L7058" s="48"/>
      <c r="M7058" s="48"/>
      <c r="N7058" s="48"/>
      <c r="O7058" s="49"/>
    </row>
    <row r="7059" spans="2:15" x14ac:dyDescent="0.25">
      <c r="B7059" s="93"/>
      <c r="C7059" s="48"/>
      <c r="D7059" s="48"/>
      <c r="E7059" s="48"/>
      <c r="F7059" s="48"/>
      <c r="G7059" s="49"/>
      <c r="H7059" s="48"/>
      <c r="I7059" s="52"/>
      <c r="J7059" s="52"/>
      <c r="K7059" s="48"/>
      <c r="L7059" s="48"/>
      <c r="M7059" s="48"/>
      <c r="N7059" s="48"/>
      <c r="O7059" s="49"/>
    </row>
    <row r="7060" spans="2:15" x14ac:dyDescent="0.25">
      <c r="B7060" s="93"/>
      <c r="C7060" s="48"/>
      <c r="D7060" s="48"/>
      <c r="E7060" s="48"/>
      <c r="F7060" s="48"/>
      <c r="G7060" s="49"/>
      <c r="H7060" s="48"/>
      <c r="I7060" s="52"/>
      <c r="J7060" s="52"/>
      <c r="K7060" s="48"/>
      <c r="L7060" s="48"/>
      <c r="M7060" s="48"/>
      <c r="N7060" s="48"/>
      <c r="O7060" s="49"/>
    </row>
    <row r="7061" spans="2:15" x14ac:dyDescent="0.25">
      <c r="B7061" s="93"/>
      <c r="C7061" s="48"/>
      <c r="D7061" s="48"/>
      <c r="E7061" s="48"/>
      <c r="F7061" s="48"/>
      <c r="G7061" s="49"/>
      <c r="H7061" s="48"/>
      <c r="I7061" s="52"/>
      <c r="J7061" s="52"/>
      <c r="K7061" s="48"/>
      <c r="L7061" s="48"/>
      <c r="M7061" s="48"/>
      <c r="N7061" s="48"/>
      <c r="O7061" s="49"/>
    </row>
    <row r="7062" spans="2:15" x14ac:dyDescent="0.25">
      <c r="B7062" s="93"/>
      <c r="C7062" s="48"/>
      <c r="D7062" s="48"/>
      <c r="E7062" s="48"/>
      <c r="F7062" s="48"/>
      <c r="G7062" s="49"/>
      <c r="H7062" s="48"/>
      <c r="I7062" s="52"/>
      <c r="J7062" s="52"/>
      <c r="K7062" s="48"/>
      <c r="L7062" s="48"/>
      <c r="M7062" s="48"/>
      <c r="N7062" s="48"/>
      <c r="O7062" s="49"/>
    </row>
    <row r="7063" spans="2:15" x14ac:dyDescent="0.25">
      <c r="B7063" s="93"/>
      <c r="C7063" s="48"/>
      <c r="D7063" s="48"/>
      <c r="E7063" s="48"/>
      <c r="F7063" s="48"/>
      <c r="G7063" s="49"/>
      <c r="H7063" s="48"/>
      <c r="I7063" s="52"/>
      <c r="J7063" s="52"/>
      <c r="K7063" s="48"/>
      <c r="L7063" s="48"/>
      <c r="M7063" s="48"/>
      <c r="N7063" s="48"/>
      <c r="O7063" s="49"/>
    </row>
    <row r="7064" spans="2:15" x14ac:dyDescent="0.25">
      <c r="B7064" s="93"/>
      <c r="C7064" s="48"/>
      <c r="D7064" s="48"/>
      <c r="E7064" s="48"/>
      <c r="F7064" s="48"/>
      <c r="G7064" s="49"/>
      <c r="H7064" s="48"/>
      <c r="I7064" s="52"/>
      <c r="J7064" s="52"/>
      <c r="K7064" s="48"/>
      <c r="L7064" s="48"/>
      <c r="M7064" s="48"/>
      <c r="N7064" s="48"/>
      <c r="O7064" s="49"/>
    </row>
    <row r="7065" spans="2:15" x14ac:dyDescent="0.25">
      <c r="B7065" s="93"/>
      <c r="C7065" s="48"/>
      <c r="D7065" s="48"/>
      <c r="E7065" s="48"/>
      <c r="F7065" s="48"/>
      <c r="G7065" s="49"/>
      <c r="H7065" s="48"/>
      <c r="I7065" s="52"/>
      <c r="J7065" s="52"/>
      <c r="K7065" s="48"/>
      <c r="L7065" s="48"/>
      <c r="M7065" s="48"/>
      <c r="N7065" s="48"/>
      <c r="O7065" s="49"/>
    </row>
    <row r="7066" spans="2:15" x14ac:dyDescent="0.25">
      <c r="B7066" s="93"/>
      <c r="C7066" s="48"/>
      <c r="D7066" s="48"/>
      <c r="E7066" s="48"/>
      <c r="F7066" s="48"/>
      <c r="G7066" s="49"/>
      <c r="H7066" s="48"/>
      <c r="I7066" s="52"/>
      <c r="J7066" s="52"/>
      <c r="K7066" s="48"/>
      <c r="L7066" s="48"/>
      <c r="M7066" s="48"/>
      <c r="N7066" s="48"/>
      <c r="O7066" s="49"/>
    </row>
    <row r="7067" spans="2:15" x14ac:dyDescent="0.25">
      <c r="B7067" s="93"/>
      <c r="C7067" s="48"/>
      <c r="D7067" s="48"/>
      <c r="E7067" s="48"/>
      <c r="F7067" s="48"/>
      <c r="G7067" s="49"/>
      <c r="H7067" s="48"/>
      <c r="I7067" s="52"/>
      <c r="J7067" s="52"/>
      <c r="K7067" s="48"/>
      <c r="L7067" s="48"/>
      <c r="M7067" s="48"/>
      <c r="N7067" s="48"/>
      <c r="O7067" s="49"/>
    </row>
    <row r="7068" spans="2:15" x14ac:dyDescent="0.25">
      <c r="B7068" s="93"/>
      <c r="C7068" s="48"/>
      <c r="D7068" s="48"/>
      <c r="E7068" s="48"/>
      <c r="F7068" s="48"/>
      <c r="G7068" s="49"/>
      <c r="H7068" s="48"/>
      <c r="I7068" s="52"/>
      <c r="J7068" s="52"/>
      <c r="K7068" s="48"/>
      <c r="L7068" s="48"/>
      <c r="M7068" s="48"/>
      <c r="N7068" s="48"/>
      <c r="O7068" s="49"/>
    </row>
    <row r="7069" spans="2:15" x14ac:dyDescent="0.25">
      <c r="B7069" s="93"/>
      <c r="C7069" s="48"/>
      <c r="D7069" s="48"/>
      <c r="E7069" s="48"/>
      <c r="F7069" s="48"/>
      <c r="G7069" s="49"/>
      <c r="H7069" s="48"/>
      <c r="I7069" s="52"/>
      <c r="J7069" s="52"/>
      <c r="K7069" s="48"/>
      <c r="L7069" s="48"/>
      <c r="M7069" s="48"/>
      <c r="N7069" s="48"/>
      <c r="O7069" s="49"/>
    </row>
    <row r="7070" spans="2:15" x14ac:dyDescent="0.25">
      <c r="B7070" s="93"/>
      <c r="C7070" s="48"/>
      <c r="D7070" s="48"/>
      <c r="E7070" s="48"/>
      <c r="F7070" s="48"/>
      <c r="G7070" s="49"/>
      <c r="H7070" s="48"/>
      <c r="I7070" s="52"/>
      <c r="J7070" s="52"/>
      <c r="K7070" s="48"/>
      <c r="L7070" s="48"/>
      <c r="M7070" s="48"/>
      <c r="N7070" s="48"/>
      <c r="O7070" s="49"/>
    </row>
    <row r="7071" spans="2:15" x14ac:dyDescent="0.25">
      <c r="B7071" s="93"/>
      <c r="C7071" s="48"/>
      <c r="D7071" s="48"/>
      <c r="E7071" s="48"/>
      <c r="F7071" s="48"/>
      <c r="G7071" s="49"/>
      <c r="H7071" s="48"/>
      <c r="I7071" s="52"/>
      <c r="J7071" s="52"/>
      <c r="K7071" s="48"/>
      <c r="L7071" s="48"/>
      <c r="M7071" s="48"/>
      <c r="N7071" s="48"/>
      <c r="O7071" s="49"/>
    </row>
    <row r="7072" spans="2:15" x14ac:dyDescent="0.25">
      <c r="B7072" s="93"/>
      <c r="C7072" s="48"/>
      <c r="D7072" s="48"/>
      <c r="E7072" s="48"/>
      <c r="F7072" s="48"/>
      <c r="G7072" s="49"/>
      <c r="H7072" s="48"/>
      <c r="I7072" s="52"/>
      <c r="J7072" s="52"/>
      <c r="K7072" s="48"/>
      <c r="L7072" s="48"/>
      <c r="M7072" s="48"/>
      <c r="N7072" s="48"/>
      <c r="O7072" s="49"/>
    </row>
    <row r="7073" spans="2:15" x14ac:dyDescent="0.25">
      <c r="B7073" s="93"/>
      <c r="C7073" s="48"/>
      <c r="D7073" s="48"/>
      <c r="E7073" s="48"/>
      <c r="F7073" s="48"/>
      <c r="G7073" s="49"/>
      <c r="H7073" s="48"/>
      <c r="I7073" s="52"/>
      <c r="J7073" s="52"/>
      <c r="K7073" s="48"/>
      <c r="L7073" s="48"/>
      <c r="M7073" s="48"/>
      <c r="N7073" s="48"/>
      <c r="O7073" s="49"/>
    </row>
    <row r="7074" spans="2:15" x14ac:dyDescent="0.25">
      <c r="B7074" s="93"/>
      <c r="C7074" s="48"/>
      <c r="D7074" s="48"/>
      <c r="E7074" s="48"/>
      <c r="F7074" s="48"/>
      <c r="G7074" s="49"/>
      <c r="H7074" s="48"/>
      <c r="I7074" s="52"/>
      <c r="J7074" s="52"/>
      <c r="K7074" s="48"/>
      <c r="L7074" s="48"/>
      <c r="M7074" s="48"/>
      <c r="N7074" s="48"/>
      <c r="O7074" s="49"/>
    </row>
    <row r="7075" spans="2:15" x14ac:dyDescent="0.25">
      <c r="B7075" s="93"/>
      <c r="C7075" s="48"/>
      <c r="D7075" s="48"/>
      <c r="E7075" s="48"/>
      <c r="F7075" s="48"/>
      <c r="G7075" s="49"/>
      <c r="H7075" s="48"/>
      <c r="I7075" s="52"/>
      <c r="J7075" s="52"/>
      <c r="K7075" s="48"/>
      <c r="L7075" s="48"/>
      <c r="M7075" s="48"/>
      <c r="N7075" s="48"/>
      <c r="O7075" s="49"/>
    </row>
    <row r="7076" spans="2:15" x14ac:dyDescent="0.25">
      <c r="B7076" s="93"/>
      <c r="C7076" s="48"/>
      <c r="D7076" s="48"/>
      <c r="E7076" s="48"/>
      <c r="F7076" s="48"/>
      <c r="G7076" s="49"/>
      <c r="H7076" s="48"/>
      <c r="I7076" s="52"/>
      <c r="J7076" s="52"/>
      <c r="K7076" s="48"/>
      <c r="L7076" s="48"/>
      <c r="M7076" s="48"/>
      <c r="N7076" s="48"/>
      <c r="O7076" s="49"/>
    </row>
    <row r="7077" spans="2:15" x14ac:dyDescent="0.25">
      <c r="B7077" s="93"/>
      <c r="C7077" s="48"/>
      <c r="D7077" s="48"/>
      <c r="E7077" s="48"/>
      <c r="F7077" s="48"/>
      <c r="G7077" s="49"/>
      <c r="H7077" s="48"/>
      <c r="I7077" s="52"/>
      <c r="J7077" s="52"/>
      <c r="K7077" s="48"/>
      <c r="L7077" s="48"/>
      <c r="M7077" s="48"/>
      <c r="N7077" s="48"/>
      <c r="O7077" s="49"/>
    </row>
    <row r="7078" spans="2:15" x14ac:dyDescent="0.25">
      <c r="B7078" s="93"/>
      <c r="C7078" s="48"/>
      <c r="D7078" s="48"/>
      <c r="E7078" s="48"/>
      <c r="F7078" s="48"/>
      <c r="G7078" s="49"/>
      <c r="H7078" s="48"/>
      <c r="I7078" s="52"/>
      <c r="J7078" s="52"/>
      <c r="K7078" s="48"/>
      <c r="L7078" s="48"/>
      <c r="M7078" s="48"/>
      <c r="N7078" s="48"/>
      <c r="O7078" s="49"/>
    </row>
    <row r="7079" spans="2:15" x14ac:dyDescent="0.25">
      <c r="B7079" s="93"/>
      <c r="C7079" s="48"/>
      <c r="D7079" s="48"/>
      <c r="E7079" s="48"/>
      <c r="F7079" s="48"/>
      <c r="G7079" s="49"/>
      <c r="H7079" s="48"/>
      <c r="I7079" s="52"/>
      <c r="J7079" s="52"/>
      <c r="K7079" s="48"/>
      <c r="L7079" s="48"/>
      <c r="M7079" s="48"/>
      <c r="N7079" s="48"/>
      <c r="O7079" s="49"/>
    </row>
    <row r="7080" spans="2:15" x14ac:dyDescent="0.25">
      <c r="B7080" s="93"/>
      <c r="C7080" s="48"/>
      <c r="D7080" s="48"/>
      <c r="E7080" s="48"/>
      <c r="F7080" s="48"/>
      <c r="G7080" s="49"/>
      <c r="H7080" s="48"/>
      <c r="I7080" s="52"/>
      <c r="J7080" s="52"/>
      <c r="K7080" s="48"/>
      <c r="L7080" s="48"/>
      <c r="M7080" s="48"/>
      <c r="N7080" s="48"/>
      <c r="O7080" s="49"/>
    </row>
    <row r="7081" spans="2:15" x14ac:dyDescent="0.25">
      <c r="B7081" s="93"/>
      <c r="C7081" s="48"/>
      <c r="D7081" s="48"/>
      <c r="E7081" s="48"/>
      <c r="F7081" s="48"/>
      <c r="G7081" s="49"/>
      <c r="H7081" s="48"/>
      <c r="I7081" s="52"/>
      <c r="J7081" s="52"/>
      <c r="K7081" s="48"/>
      <c r="L7081" s="48"/>
      <c r="M7081" s="48"/>
      <c r="N7081" s="48"/>
      <c r="O7081" s="49"/>
    </row>
    <row r="7082" spans="2:15" x14ac:dyDescent="0.25">
      <c r="B7082" s="93"/>
      <c r="C7082" s="48"/>
      <c r="D7082" s="48"/>
      <c r="E7082" s="48"/>
      <c r="F7082" s="48"/>
      <c r="G7082" s="49"/>
      <c r="H7082" s="48"/>
      <c r="I7082" s="52"/>
      <c r="J7082" s="52"/>
      <c r="K7082" s="48"/>
      <c r="L7082" s="48"/>
      <c r="M7082" s="48"/>
      <c r="N7082" s="48"/>
      <c r="O7082" s="49"/>
    </row>
    <row r="7083" spans="2:15" x14ac:dyDescent="0.25">
      <c r="B7083" s="93"/>
      <c r="C7083" s="48"/>
      <c r="D7083" s="48"/>
      <c r="E7083" s="48"/>
      <c r="F7083" s="48"/>
      <c r="G7083" s="49"/>
      <c r="H7083" s="48"/>
      <c r="I7083" s="52"/>
      <c r="J7083" s="52"/>
      <c r="K7083" s="48"/>
      <c r="L7083" s="48"/>
      <c r="M7083" s="48"/>
      <c r="N7083" s="48"/>
      <c r="O7083" s="49"/>
    </row>
    <row r="7084" spans="2:15" x14ac:dyDescent="0.25">
      <c r="B7084" s="93"/>
      <c r="C7084" s="48"/>
      <c r="D7084" s="48"/>
      <c r="E7084" s="48"/>
      <c r="F7084" s="48"/>
      <c r="G7084" s="49"/>
      <c r="H7084" s="48"/>
      <c r="I7084" s="52"/>
      <c r="J7084" s="52"/>
      <c r="K7084" s="48"/>
      <c r="L7084" s="48"/>
      <c r="M7084" s="48"/>
      <c r="N7084" s="48"/>
      <c r="O7084" s="49"/>
    </row>
    <row r="7085" spans="2:15" x14ac:dyDescent="0.25">
      <c r="B7085" s="93"/>
      <c r="C7085" s="48"/>
      <c r="D7085" s="48"/>
      <c r="E7085" s="48"/>
      <c r="F7085" s="48"/>
      <c r="G7085" s="49"/>
      <c r="H7085" s="48"/>
      <c r="I7085" s="52"/>
      <c r="J7085" s="52"/>
      <c r="K7085" s="48"/>
      <c r="L7085" s="48"/>
      <c r="M7085" s="48"/>
      <c r="N7085" s="48"/>
      <c r="O7085" s="49"/>
    </row>
    <row r="7086" spans="2:15" x14ac:dyDescent="0.25">
      <c r="B7086" s="93"/>
      <c r="C7086" s="48"/>
      <c r="D7086" s="48"/>
      <c r="E7086" s="48"/>
      <c r="F7086" s="48"/>
      <c r="G7086" s="49"/>
      <c r="H7086" s="48"/>
      <c r="I7086" s="52"/>
      <c r="J7086" s="52"/>
      <c r="K7086" s="48"/>
      <c r="L7086" s="48"/>
      <c r="M7086" s="48"/>
      <c r="N7086" s="48"/>
      <c r="O7086" s="49"/>
    </row>
    <row r="7087" spans="2:15" x14ac:dyDescent="0.25">
      <c r="B7087" s="93"/>
      <c r="C7087" s="48"/>
      <c r="D7087" s="48"/>
      <c r="E7087" s="48"/>
      <c r="F7087" s="48"/>
      <c r="G7087" s="49"/>
      <c r="H7087" s="48"/>
      <c r="I7087" s="52"/>
      <c r="J7087" s="52"/>
      <c r="K7087" s="48"/>
      <c r="L7087" s="48"/>
      <c r="M7087" s="48"/>
      <c r="N7087" s="48"/>
      <c r="O7087" s="49"/>
    </row>
    <row r="7088" spans="2:15" x14ac:dyDescent="0.25">
      <c r="B7088" s="93"/>
      <c r="C7088" s="48"/>
      <c r="D7088" s="48"/>
      <c r="E7088" s="48"/>
      <c r="F7088" s="48"/>
      <c r="G7088" s="49"/>
      <c r="H7088" s="48"/>
      <c r="I7088" s="52"/>
      <c r="J7088" s="52"/>
      <c r="K7088" s="48"/>
      <c r="L7088" s="48"/>
      <c r="M7088" s="48"/>
      <c r="N7088" s="48"/>
      <c r="O7088" s="49"/>
    </row>
    <row r="7089" spans="2:15" x14ac:dyDescent="0.25">
      <c r="B7089" s="93"/>
      <c r="C7089" s="48"/>
      <c r="D7089" s="48"/>
      <c r="E7089" s="48"/>
      <c r="F7089" s="48"/>
      <c r="G7089" s="49"/>
      <c r="H7089" s="48"/>
      <c r="I7089" s="52"/>
      <c r="J7089" s="52"/>
      <c r="K7089" s="48"/>
      <c r="L7089" s="48"/>
      <c r="M7089" s="48"/>
      <c r="N7089" s="48"/>
      <c r="O7089" s="49"/>
    </row>
    <row r="7090" spans="2:15" x14ac:dyDescent="0.25">
      <c r="B7090" s="93"/>
      <c r="C7090" s="48"/>
      <c r="D7090" s="48"/>
      <c r="E7090" s="48"/>
      <c r="F7090" s="48"/>
      <c r="G7090" s="49"/>
      <c r="H7090" s="48"/>
      <c r="I7090" s="52"/>
      <c r="J7090" s="52"/>
      <c r="K7090" s="48"/>
      <c r="L7090" s="48"/>
      <c r="M7090" s="48"/>
      <c r="N7090" s="48"/>
      <c r="O7090" s="49"/>
    </row>
    <row r="7091" spans="2:15" x14ac:dyDescent="0.25">
      <c r="B7091" s="93"/>
      <c r="C7091" s="48"/>
      <c r="D7091" s="48"/>
      <c r="E7091" s="48"/>
      <c r="F7091" s="48"/>
      <c r="G7091" s="49"/>
      <c r="H7091" s="48"/>
      <c r="I7091" s="52"/>
      <c r="J7091" s="52"/>
      <c r="K7091" s="48"/>
      <c r="L7091" s="48"/>
      <c r="M7091" s="48"/>
      <c r="N7091" s="48"/>
      <c r="O7091" s="49"/>
    </row>
    <row r="7092" spans="2:15" x14ac:dyDescent="0.25">
      <c r="B7092" s="93"/>
      <c r="C7092" s="48"/>
      <c r="D7092" s="48"/>
      <c r="E7092" s="48"/>
      <c r="F7092" s="48"/>
      <c r="G7092" s="49"/>
      <c r="H7092" s="48"/>
      <c r="I7092" s="52"/>
      <c r="J7092" s="52"/>
      <c r="K7092" s="48"/>
      <c r="L7092" s="48"/>
      <c r="M7092" s="48"/>
      <c r="N7092" s="48"/>
      <c r="O7092" s="49"/>
    </row>
    <row r="7093" spans="2:15" x14ac:dyDescent="0.25">
      <c r="B7093" s="93"/>
      <c r="C7093" s="48"/>
      <c r="D7093" s="48"/>
      <c r="E7093" s="48"/>
      <c r="F7093" s="48"/>
      <c r="G7093" s="49"/>
      <c r="H7093" s="48"/>
      <c r="I7093" s="52"/>
      <c r="J7093" s="52"/>
      <c r="K7093" s="48"/>
      <c r="L7093" s="48"/>
      <c r="M7093" s="48"/>
      <c r="N7093" s="48"/>
      <c r="O7093" s="49"/>
    </row>
    <row r="7094" spans="2:15" x14ac:dyDescent="0.25">
      <c r="B7094" s="93"/>
      <c r="C7094" s="48"/>
      <c r="D7094" s="48"/>
      <c r="E7094" s="48"/>
      <c r="F7094" s="48"/>
      <c r="G7094" s="49"/>
      <c r="H7094" s="48"/>
      <c r="I7094" s="52"/>
      <c r="J7094" s="52"/>
      <c r="K7094" s="48"/>
      <c r="L7094" s="48"/>
      <c r="M7094" s="48"/>
      <c r="N7094" s="48"/>
      <c r="O7094" s="49"/>
    </row>
    <row r="7095" spans="2:15" x14ac:dyDescent="0.25">
      <c r="B7095" s="93"/>
      <c r="C7095" s="48"/>
      <c r="D7095" s="48"/>
      <c r="E7095" s="48"/>
      <c r="F7095" s="48"/>
      <c r="G7095" s="49"/>
      <c r="H7095" s="48"/>
      <c r="I7095" s="52"/>
      <c r="J7095" s="52"/>
      <c r="K7095" s="48"/>
      <c r="L7095" s="48"/>
      <c r="M7095" s="48"/>
      <c r="N7095" s="48"/>
      <c r="O7095" s="49"/>
    </row>
    <row r="7096" spans="2:15" x14ac:dyDescent="0.25">
      <c r="B7096" s="93"/>
      <c r="C7096" s="48"/>
      <c r="D7096" s="48"/>
      <c r="E7096" s="48"/>
      <c r="F7096" s="48"/>
      <c r="G7096" s="49"/>
      <c r="H7096" s="48"/>
      <c r="I7096" s="52"/>
      <c r="J7096" s="52"/>
      <c r="K7096" s="48"/>
      <c r="L7096" s="48"/>
      <c r="M7096" s="48"/>
      <c r="N7096" s="48"/>
      <c r="O7096" s="49"/>
    </row>
    <row r="7097" spans="2:15" x14ac:dyDescent="0.25">
      <c r="B7097" s="93"/>
      <c r="C7097" s="48"/>
      <c r="D7097" s="48"/>
      <c r="E7097" s="48"/>
      <c r="F7097" s="48"/>
      <c r="G7097" s="49"/>
      <c r="H7097" s="48"/>
      <c r="I7097" s="52"/>
      <c r="J7097" s="52"/>
      <c r="K7097" s="48"/>
      <c r="L7097" s="48"/>
      <c r="M7097" s="48"/>
      <c r="N7097" s="48"/>
      <c r="O7097" s="49"/>
    </row>
    <row r="7098" spans="2:15" x14ac:dyDescent="0.25">
      <c r="B7098" s="93"/>
      <c r="C7098" s="48"/>
      <c r="D7098" s="48"/>
      <c r="E7098" s="48"/>
      <c r="F7098" s="48"/>
      <c r="G7098" s="49"/>
      <c r="H7098" s="48"/>
      <c r="I7098" s="52"/>
      <c r="J7098" s="52"/>
      <c r="K7098" s="48"/>
      <c r="L7098" s="48"/>
      <c r="M7098" s="48"/>
      <c r="N7098" s="48"/>
      <c r="O7098" s="49"/>
    </row>
    <row r="7099" spans="2:15" x14ac:dyDescent="0.25">
      <c r="B7099" s="93"/>
      <c r="C7099" s="48"/>
      <c r="D7099" s="48"/>
      <c r="E7099" s="48"/>
      <c r="F7099" s="48"/>
      <c r="G7099" s="49"/>
      <c r="H7099" s="48"/>
      <c r="I7099" s="52"/>
      <c r="J7099" s="52"/>
      <c r="K7099" s="48"/>
      <c r="L7099" s="48"/>
      <c r="M7099" s="48"/>
      <c r="N7099" s="48"/>
      <c r="O7099" s="49"/>
    </row>
    <row r="7100" spans="2:15" x14ac:dyDescent="0.25">
      <c r="B7100" s="93"/>
      <c r="C7100" s="48"/>
      <c r="D7100" s="48"/>
      <c r="E7100" s="48"/>
      <c r="F7100" s="48"/>
      <c r="G7100" s="49"/>
      <c r="H7100" s="48"/>
      <c r="I7100" s="52"/>
      <c r="J7100" s="52"/>
      <c r="K7100" s="48"/>
      <c r="L7100" s="48"/>
      <c r="M7100" s="48"/>
      <c r="N7100" s="48"/>
      <c r="O7100" s="49"/>
    </row>
    <row r="7101" spans="2:15" x14ac:dyDescent="0.25">
      <c r="B7101" s="93"/>
      <c r="C7101" s="48"/>
      <c r="D7101" s="48"/>
      <c r="E7101" s="48"/>
      <c r="F7101" s="48"/>
      <c r="G7101" s="49"/>
      <c r="H7101" s="48"/>
      <c r="I7101" s="52"/>
      <c r="J7101" s="52"/>
      <c r="K7101" s="48"/>
      <c r="L7101" s="48"/>
      <c r="M7101" s="48"/>
      <c r="N7101" s="48"/>
      <c r="O7101" s="49"/>
    </row>
    <row r="7102" spans="2:15" x14ac:dyDescent="0.25">
      <c r="B7102" s="93"/>
      <c r="C7102" s="48"/>
      <c r="D7102" s="48"/>
      <c r="E7102" s="48"/>
      <c r="F7102" s="48"/>
      <c r="G7102" s="49"/>
      <c r="H7102" s="48"/>
      <c r="I7102" s="52"/>
      <c r="J7102" s="52"/>
      <c r="K7102" s="48"/>
      <c r="L7102" s="48"/>
      <c r="M7102" s="48"/>
      <c r="N7102" s="48"/>
      <c r="O7102" s="49"/>
    </row>
    <row r="7103" spans="2:15" x14ac:dyDescent="0.25">
      <c r="B7103" s="93"/>
      <c r="C7103" s="48"/>
      <c r="D7103" s="48"/>
      <c r="E7103" s="48"/>
      <c r="F7103" s="48"/>
      <c r="G7103" s="49"/>
      <c r="H7103" s="48"/>
      <c r="I7103" s="52"/>
      <c r="J7103" s="52"/>
      <c r="K7103" s="48"/>
      <c r="L7103" s="48"/>
      <c r="M7103" s="48"/>
      <c r="N7103" s="48"/>
      <c r="O7103" s="49"/>
    </row>
    <row r="7104" spans="2:15" x14ac:dyDescent="0.25">
      <c r="B7104" s="93"/>
      <c r="C7104" s="48"/>
      <c r="D7104" s="48"/>
      <c r="E7104" s="48"/>
      <c r="F7104" s="48"/>
      <c r="G7104" s="49"/>
      <c r="H7104" s="48"/>
      <c r="I7104" s="52"/>
      <c r="J7104" s="52"/>
      <c r="K7104" s="48"/>
      <c r="L7104" s="48"/>
      <c r="M7104" s="48"/>
      <c r="N7104" s="48"/>
      <c r="O7104" s="49"/>
    </row>
    <row r="7105" spans="2:15" x14ac:dyDescent="0.25">
      <c r="B7105" s="93"/>
      <c r="C7105" s="48"/>
      <c r="D7105" s="48"/>
      <c r="E7105" s="48"/>
      <c r="F7105" s="48"/>
      <c r="G7105" s="49"/>
      <c r="H7105" s="48"/>
      <c r="I7105" s="52"/>
      <c r="J7105" s="52"/>
      <c r="K7105" s="48"/>
      <c r="L7105" s="48"/>
      <c r="M7105" s="48"/>
      <c r="N7105" s="48"/>
      <c r="O7105" s="49"/>
    </row>
    <row r="7106" spans="2:15" x14ac:dyDescent="0.25">
      <c r="B7106" s="93"/>
      <c r="C7106" s="48"/>
      <c r="D7106" s="48"/>
      <c r="E7106" s="48"/>
      <c r="F7106" s="48"/>
      <c r="G7106" s="49"/>
      <c r="H7106" s="48"/>
      <c r="I7106" s="52"/>
      <c r="J7106" s="52"/>
      <c r="K7106" s="48"/>
      <c r="L7106" s="48"/>
      <c r="M7106" s="48"/>
      <c r="N7106" s="48"/>
      <c r="O7106" s="49"/>
    </row>
    <row r="7107" spans="2:15" x14ac:dyDescent="0.25">
      <c r="B7107" s="93"/>
      <c r="C7107" s="48"/>
      <c r="D7107" s="48"/>
      <c r="E7107" s="48"/>
      <c r="F7107" s="48"/>
      <c r="G7107" s="49"/>
      <c r="H7107" s="48"/>
      <c r="I7107" s="52"/>
      <c r="J7107" s="52"/>
      <c r="K7107" s="48"/>
      <c r="L7107" s="48"/>
      <c r="M7107" s="48"/>
      <c r="N7107" s="48"/>
      <c r="O7107" s="49"/>
    </row>
    <row r="7108" spans="2:15" x14ac:dyDescent="0.25">
      <c r="B7108" s="93"/>
      <c r="C7108" s="48"/>
      <c r="D7108" s="48"/>
      <c r="E7108" s="48"/>
      <c r="F7108" s="48"/>
      <c r="G7108" s="49"/>
      <c r="H7108" s="48"/>
      <c r="I7108" s="52"/>
      <c r="J7108" s="52"/>
      <c r="K7108" s="48"/>
      <c r="L7108" s="48"/>
      <c r="M7108" s="48"/>
      <c r="N7108" s="48"/>
      <c r="O7108" s="49"/>
    </row>
    <row r="7109" spans="2:15" x14ac:dyDescent="0.25">
      <c r="B7109" s="93"/>
      <c r="C7109" s="48"/>
      <c r="D7109" s="48"/>
      <c r="E7109" s="48"/>
      <c r="F7109" s="48"/>
      <c r="G7109" s="49"/>
      <c r="H7109" s="48"/>
      <c r="I7109" s="52"/>
      <c r="J7109" s="52"/>
      <c r="K7109" s="48"/>
      <c r="L7109" s="48"/>
      <c r="M7109" s="48"/>
      <c r="N7109" s="48"/>
      <c r="O7109" s="49"/>
    </row>
    <row r="7110" spans="2:15" x14ac:dyDescent="0.25">
      <c r="B7110" s="93"/>
      <c r="C7110" s="48"/>
      <c r="D7110" s="48"/>
      <c r="E7110" s="48"/>
      <c r="F7110" s="48"/>
      <c r="G7110" s="49"/>
      <c r="H7110" s="48"/>
      <c r="I7110" s="52"/>
      <c r="J7110" s="52"/>
      <c r="K7110" s="48"/>
      <c r="L7110" s="48"/>
      <c r="M7110" s="48"/>
      <c r="N7110" s="48"/>
      <c r="O7110" s="49"/>
    </row>
    <row r="7111" spans="2:15" x14ac:dyDescent="0.25">
      <c r="B7111" s="93"/>
      <c r="C7111" s="48"/>
      <c r="D7111" s="48"/>
      <c r="E7111" s="48"/>
      <c r="F7111" s="48"/>
      <c r="G7111" s="49"/>
      <c r="H7111" s="48"/>
      <c r="I7111" s="52"/>
      <c r="J7111" s="52"/>
      <c r="K7111" s="48"/>
      <c r="L7111" s="48"/>
      <c r="M7111" s="48"/>
      <c r="N7111" s="48"/>
      <c r="O7111" s="49"/>
    </row>
    <row r="7112" spans="2:15" x14ac:dyDescent="0.25">
      <c r="B7112" s="93"/>
      <c r="C7112" s="48"/>
      <c r="D7112" s="48"/>
      <c r="E7112" s="48"/>
      <c r="F7112" s="48"/>
      <c r="G7112" s="49"/>
      <c r="H7112" s="48"/>
      <c r="I7112" s="52"/>
      <c r="J7112" s="52"/>
      <c r="K7112" s="48"/>
      <c r="L7112" s="48"/>
      <c r="M7112" s="48"/>
      <c r="N7112" s="48"/>
      <c r="O7112" s="49"/>
    </row>
    <row r="7113" spans="2:15" x14ac:dyDescent="0.25">
      <c r="B7113" s="93"/>
      <c r="C7113" s="48"/>
      <c r="D7113" s="48"/>
      <c r="E7113" s="48"/>
      <c r="F7113" s="48"/>
      <c r="G7113" s="49"/>
      <c r="H7113" s="48"/>
      <c r="I7113" s="52"/>
      <c r="J7113" s="52"/>
      <c r="K7113" s="48"/>
      <c r="L7113" s="48"/>
      <c r="M7113" s="48"/>
      <c r="N7113" s="48"/>
      <c r="O7113" s="49"/>
    </row>
    <row r="7114" spans="2:15" x14ac:dyDescent="0.25">
      <c r="B7114" s="93"/>
      <c r="C7114" s="48"/>
      <c r="D7114" s="48"/>
      <c r="E7114" s="48"/>
      <c r="F7114" s="48"/>
      <c r="G7114" s="49"/>
      <c r="H7114" s="48"/>
      <c r="I7114" s="52"/>
      <c r="J7114" s="52"/>
      <c r="K7114" s="48"/>
      <c r="L7114" s="48"/>
      <c r="M7114" s="48"/>
      <c r="N7114" s="48"/>
      <c r="O7114" s="49"/>
    </row>
    <row r="7115" spans="2:15" x14ac:dyDescent="0.25">
      <c r="B7115" s="93"/>
      <c r="C7115" s="48"/>
      <c r="D7115" s="48"/>
      <c r="E7115" s="48"/>
      <c r="F7115" s="48"/>
      <c r="G7115" s="49"/>
      <c r="H7115" s="48"/>
      <c r="I7115" s="52"/>
      <c r="J7115" s="52"/>
      <c r="K7115" s="48"/>
      <c r="L7115" s="48"/>
      <c r="M7115" s="48"/>
      <c r="N7115" s="48"/>
      <c r="O7115" s="49"/>
    </row>
    <row r="7116" spans="2:15" x14ac:dyDescent="0.25">
      <c r="B7116" s="93"/>
      <c r="C7116" s="48"/>
      <c r="D7116" s="48"/>
      <c r="E7116" s="48"/>
      <c r="F7116" s="48"/>
      <c r="G7116" s="49"/>
      <c r="H7116" s="48"/>
      <c r="I7116" s="52"/>
      <c r="J7116" s="52"/>
      <c r="K7116" s="48"/>
      <c r="L7116" s="48"/>
      <c r="M7116" s="48"/>
      <c r="N7116" s="48"/>
      <c r="O7116" s="49"/>
    </row>
    <row r="7117" spans="2:15" x14ac:dyDescent="0.25">
      <c r="B7117" s="93"/>
      <c r="C7117" s="48"/>
      <c r="D7117" s="48"/>
      <c r="E7117" s="48"/>
      <c r="F7117" s="48"/>
      <c r="G7117" s="49"/>
      <c r="H7117" s="48"/>
      <c r="I7117" s="52"/>
      <c r="J7117" s="52"/>
      <c r="K7117" s="48"/>
      <c r="L7117" s="48"/>
      <c r="M7117" s="48"/>
      <c r="N7117" s="48"/>
      <c r="O7117" s="49"/>
    </row>
    <row r="7118" spans="2:15" x14ac:dyDescent="0.25">
      <c r="B7118" s="93"/>
      <c r="C7118" s="48"/>
      <c r="D7118" s="48"/>
      <c r="E7118" s="48"/>
      <c r="F7118" s="48"/>
      <c r="G7118" s="49"/>
      <c r="H7118" s="48"/>
      <c r="I7118" s="52"/>
      <c r="J7118" s="52"/>
      <c r="K7118" s="48"/>
      <c r="L7118" s="48"/>
      <c r="M7118" s="48"/>
      <c r="N7118" s="48"/>
      <c r="O7118" s="49"/>
    </row>
    <row r="7119" spans="2:15" x14ac:dyDescent="0.25">
      <c r="B7119" s="93"/>
      <c r="C7119" s="48"/>
      <c r="D7119" s="48"/>
      <c r="E7119" s="48"/>
      <c r="F7119" s="48"/>
      <c r="G7119" s="49"/>
      <c r="H7119" s="48"/>
      <c r="I7119" s="52"/>
      <c r="J7119" s="52"/>
      <c r="K7119" s="48"/>
      <c r="L7119" s="48"/>
      <c r="M7119" s="48"/>
      <c r="N7119" s="48"/>
      <c r="O7119" s="49"/>
    </row>
    <row r="7120" spans="2:15" x14ac:dyDescent="0.25">
      <c r="B7120" s="93"/>
      <c r="C7120" s="48"/>
      <c r="D7120" s="48"/>
      <c r="E7120" s="48"/>
      <c r="F7120" s="48"/>
      <c r="G7120" s="49"/>
      <c r="H7120" s="48"/>
      <c r="I7120" s="52"/>
      <c r="J7120" s="52"/>
      <c r="K7120" s="48"/>
      <c r="L7120" s="48"/>
      <c r="M7120" s="48"/>
      <c r="N7120" s="48"/>
      <c r="O7120" s="49"/>
    </row>
    <row r="7121" spans="2:15" x14ac:dyDescent="0.25">
      <c r="B7121" s="93"/>
      <c r="C7121" s="48"/>
      <c r="D7121" s="48"/>
      <c r="E7121" s="48"/>
      <c r="F7121" s="48"/>
      <c r="G7121" s="49"/>
      <c r="H7121" s="48"/>
      <c r="I7121" s="52"/>
      <c r="J7121" s="52"/>
      <c r="K7121" s="48"/>
      <c r="L7121" s="48"/>
      <c r="M7121" s="48"/>
      <c r="N7121" s="48"/>
      <c r="O7121" s="49"/>
    </row>
    <row r="7122" spans="2:15" x14ac:dyDescent="0.25">
      <c r="B7122" s="93"/>
      <c r="C7122" s="48"/>
      <c r="D7122" s="48"/>
      <c r="E7122" s="48"/>
      <c r="F7122" s="48"/>
      <c r="G7122" s="49"/>
      <c r="H7122" s="48"/>
      <c r="I7122" s="52"/>
      <c r="J7122" s="52"/>
      <c r="K7122" s="48"/>
      <c r="L7122" s="48"/>
      <c r="M7122" s="48"/>
      <c r="N7122" s="48"/>
      <c r="O7122" s="49"/>
    </row>
    <row r="7123" spans="2:15" x14ac:dyDescent="0.25">
      <c r="B7123" s="93"/>
      <c r="C7123" s="48"/>
      <c r="D7123" s="48"/>
      <c r="E7123" s="48"/>
      <c r="F7123" s="48"/>
      <c r="G7123" s="49"/>
      <c r="H7123" s="48"/>
      <c r="I7123" s="52"/>
      <c r="J7123" s="52"/>
      <c r="K7123" s="48"/>
      <c r="L7123" s="48"/>
      <c r="M7123" s="48"/>
      <c r="N7123" s="48"/>
      <c r="O7123" s="49"/>
    </row>
    <row r="7124" spans="2:15" x14ac:dyDescent="0.25">
      <c r="B7124" s="93"/>
      <c r="C7124" s="48"/>
      <c r="D7124" s="48"/>
      <c r="E7124" s="48"/>
      <c r="F7124" s="48"/>
      <c r="G7124" s="49"/>
      <c r="H7124" s="48"/>
      <c r="I7124" s="52"/>
      <c r="J7124" s="52"/>
      <c r="K7124" s="48"/>
      <c r="L7124" s="48"/>
      <c r="M7124" s="48"/>
      <c r="N7124" s="48"/>
      <c r="O7124" s="49"/>
    </row>
    <row r="7125" spans="2:15" x14ac:dyDescent="0.25">
      <c r="B7125" s="93"/>
      <c r="C7125" s="48"/>
      <c r="D7125" s="48"/>
      <c r="E7125" s="48"/>
      <c r="F7125" s="48"/>
      <c r="G7125" s="49"/>
      <c r="H7125" s="48"/>
      <c r="I7125" s="52"/>
      <c r="J7125" s="52"/>
      <c r="K7125" s="48"/>
      <c r="L7125" s="48"/>
      <c r="M7125" s="48"/>
      <c r="N7125" s="48"/>
      <c r="O7125" s="49"/>
    </row>
    <row r="7126" spans="2:15" x14ac:dyDescent="0.25">
      <c r="B7126" s="93"/>
      <c r="C7126" s="48"/>
      <c r="D7126" s="48"/>
      <c r="E7126" s="48"/>
      <c r="F7126" s="48"/>
      <c r="G7126" s="49"/>
      <c r="H7126" s="48"/>
      <c r="I7126" s="52"/>
      <c r="J7126" s="52"/>
      <c r="K7126" s="48"/>
      <c r="L7126" s="48"/>
      <c r="M7126" s="48"/>
      <c r="N7126" s="48"/>
      <c r="O7126" s="49"/>
    </row>
    <row r="7127" spans="2:15" x14ac:dyDescent="0.25">
      <c r="B7127" s="93"/>
      <c r="C7127" s="48"/>
      <c r="D7127" s="48"/>
      <c r="E7127" s="48"/>
      <c r="F7127" s="48"/>
      <c r="G7127" s="49"/>
      <c r="H7127" s="48"/>
      <c r="I7127" s="52"/>
      <c r="J7127" s="52"/>
      <c r="K7127" s="48"/>
      <c r="L7127" s="48"/>
      <c r="M7127" s="48"/>
      <c r="N7127" s="48"/>
      <c r="O7127" s="49"/>
    </row>
    <row r="7128" spans="2:15" x14ac:dyDescent="0.25">
      <c r="B7128" s="93"/>
      <c r="C7128" s="48"/>
      <c r="D7128" s="48"/>
      <c r="E7128" s="48"/>
      <c r="F7128" s="48"/>
      <c r="G7128" s="49"/>
      <c r="H7128" s="48"/>
      <c r="I7128" s="52"/>
      <c r="J7128" s="52"/>
      <c r="K7128" s="48"/>
      <c r="L7128" s="48"/>
      <c r="M7128" s="48"/>
      <c r="N7128" s="48"/>
      <c r="O7128" s="49"/>
    </row>
    <row r="7129" spans="2:15" x14ac:dyDescent="0.25">
      <c r="B7129" s="93"/>
      <c r="C7129" s="48"/>
      <c r="D7129" s="48"/>
      <c r="E7129" s="48"/>
      <c r="F7129" s="48"/>
      <c r="G7129" s="49"/>
      <c r="H7129" s="48"/>
      <c r="I7129" s="52"/>
      <c r="J7129" s="52"/>
      <c r="K7129" s="48"/>
      <c r="L7129" s="48"/>
      <c r="M7129" s="48"/>
      <c r="N7129" s="48"/>
      <c r="O7129" s="49"/>
    </row>
    <row r="7130" spans="2:15" x14ac:dyDescent="0.25">
      <c r="B7130" s="93"/>
      <c r="C7130" s="48"/>
      <c r="D7130" s="48"/>
      <c r="E7130" s="48"/>
      <c r="F7130" s="48"/>
      <c r="G7130" s="49"/>
      <c r="H7130" s="48"/>
      <c r="I7130" s="52"/>
      <c r="J7130" s="52"/>
      <c r="K7130" s="48"/>
      <c r="L7130" s="48"/>
      <c r="M7130" s="48"/>
      <c r="N7130" s="48"/>
      <c r="O7130" s="49"/>
    </row>
    <row r="7131" spans="2:15" x14ac:dyDescent="0.25">
      <c r="B7131" s="93"/>
      <c r="C7131" s="48"/>
      <c r="D7131" s="48"/>
      <c r="E7131" s="48"/>
      <c r="F7131" s="48"/>
      <c r="G7131" s="49"/>
      <c r="H7131" s="48"/>
      <c r="I7131" s="52"/>
      <c r="J7131" s="52"/>
      <c r="K7131" s="48"/>
      <c r="L7131" s="48"/>
      <c r="M7131" s="48"/>
      <c r="N7131" s="48"/>
      <c r="O7131" s="49"/>
    </row>
    <row r="7132" spans="2:15" x14ac:dyDescent="0.25">
      <c r="B7132" s="93"/>
      <c r="C7132" s="48"/>
      <c r="D7132" s="48"/>
      <c r="E7132" s="48"/>
      <c r="F7132" s="48"/>
      <c r="G7132" s="49"/>
      <c r="H7132" s="48"/>
      <c r="I7132" s="52"/>
      <c r="J7132" s="52"/>
      <c r="K7132" s="48"/>
      <c r="L7132" s="48"/>
      <c r="M7132" s="48"/>
      <c r="N7132" s="48"/>
      <c r="O7132" s="49"/>
    </row>
    <row r="7133" spans="2:15" x14ac:dyDescent="0.25">
      <c r="B7133" s="93"/>
      <c r="C7133" s="48"/>
      <c r="D7133" s="48"/>
      <c r="E7133" s="48"/>
      <c r="F7133" s="48"/>
      <c r="G7133" s="49"/>
      <c r="H7133" s="48"/>
      <c r="I7133" s="52"/>
      <c r="J7133" s="52"/>
      <c r="K7133" s="48"/>
      <c r="L7133" s="48"/>
      <c r="M7133" s="48"/>
      <c r="N7133" s="48"/>
      <c r="O7133" s="49"/>
    </row>
    <row r="7134" spans="2:15" x14ac:dyDescent="0.25">
      <c r="B7134" s="93"/>
      <c r="C7134" s="48"/>
      <c r="D7134" s="48"/>
      <c r="E7134" s="48"/>
      <c r="F7134" s="48"/>
      <c r="G7134" s="49"/>
      <c r="H7134" s="48"/>
      <c r="I7134" s="52"/>
      <c r="J7134" s="52"/>
      <c r="K7134" s="48"/>
      <c r="L7134" s="48"/>
      <c r="M7134" s="48"/>
      <c r="N7134" s="48"/>
      <c r="O7134" s="49"/>
    </row>
    <row r="7135" spans="2:15" x14ac:dyDescent="0.25">
      <c r="B7135" s="93"/>
      <c r="C7135" s="48"/>
      <c r="D7135" s="48"/>
      <c r="E7135" s="48"/>
      <c r="F7135" s="48"/>
      <c r="G7135" s="49"/>
      <c r="H7135" s="48"/>
      <c r="I7135" s="52"/>
      <c r="J7135" s="52"/>
      <c r="K7135" s="48"/>
      <c r="L7135" s="48"/>
      <c r="M7135" s="48"/>
      <c r="N7135" s="48"/>
      <c r="O7135" s="49"/>
    </row>
    <row r="7136" spans="2:15" x14ac:dyDescent="0.25">
      <c r="B7136" s="93"/>
      <c r="C7136" s="48"/>
      <c r="D7136" s="48"/>
      <c r="E7136" s="48"/>
      <c r="F7136" s="48"/>
      <c r="G7136" s="49"/>
      <c r="H7136" s="48"/>
      <c r="I7136" s="52"/>
      <c r="J7136" s="52"/>
      <c r="K7136" s="48"/>
      <c r="L7136" s="48"/>
      <c r="M7136" s="48"/>
      <c r="N7136" s="48"/>
      <c r="O7136" s="49"/>
    </row>
    <row r="7137" spans="2:15" x14ac:dyDescent="0.25">
      <c r="B7137" s="93"/>
      <c r="C7137" s="48"/>
      <c r="D7137" s="48"/>
      <c r="E7137" s="48"/>
      <c r="F7137" s="48"/>
      <c r="G7137" s="49"/>
      <c r="H7137" s="48"/>
      <c r="I7137" s="52"/>
      <c r="J7137" s="52"/>
      <c r="K7137" s="48"/>
      <c r="L7137" s="48"/>
      <c r="M7137" s="48"/>
      <c r="N7137" s="48"/>
      <c r="O7137" s="49"/>
    </row>
    <row r="7138" spans="2:15" x14ac:dyDescent="0.25">
      <c r="B7138" s="93"/>
      <c r="C7138" s="48"/>
      <c r="D7138" s="48"/>
      <c r="E7138" s="48"/>
      <c r="F7138" s="48"/>
      <c r="G7138" s="49"/>
      <c r="H7138" s="48"/>
      <c r="I7138" s="52"/>
      <c r="J7138" s="52"/>
      <c r="K7138" s="48"/>
      <c r="L7138" s="48"/>
      <c r="M7138" s="48"/>
      <c r="N7138" s="48"/>
      <c r="O7138" s="49"/>
    </row>
    <row r="7139" spans="2:15" x14ac:dyDescent="0.25">
      <c r="B7139" s="93"/>
      <c r="C7139" s="48"/>
      <c r="D7139" s="48"/>
      <c r="E7139" s="48"/>
      <c r="F7139" s="48"/>
      <c r="G7139" s="49"/>
      <c r="H7139" s="48"/>
      <c r="I7139" s="52"/>
      <c r="J7139" s="52"/>
      <c r="K7139" s="48"/>
      <c r="L7139" s="48"/>
      <c r="M7139" s="48"/>
      <c r="N7139" s="48"/>
      <c r="O7139" s="49"/>
    </row>
    <row r="7140" spans="2:15" x14ac:dyDescent="0.25">
      <c r="B7140" s="93"/>
      <c r="C7140" s="48"/>
      <c r="D7140" s="48"/>
      <c r="E7140" s="48"/>
      <c r="F7140" s="48"/>
      <c r="G7140" s="49"/>
      <c r="H7140" s="48"/>
      <c r="I7140" s="52"/>
      <c r="J7140" s="52"/>
      <c r="K7140" s="48"/>
      <c r="L7140" s="48"/>
      <c r="M7140" s="48"/>
      <c r="N7140" s="48"/>
      <c r="O7140" s="49"/>
    </row>
    <row r="7141" spans="2:15" x14ac:dyDescent="0.25">
      <c r="B7141" s="93"/>
      <c r="C7141" s="48"/>
      <c r="D7141" s="48"/>
      <c r="E7141" s="48"/>
      <c r="F7141" s="48"/>
      <c r="G7141" s="49"/>
      <c r="H7141" s="48"/>
      <c r="I7141" s="52"/>
      <c r="J7141" s="52"/>
      <c r="K7141" s="48"/>
      <c r="L7141" s="48"/>
      <c r="M7141" s="48"/>
      <c r="N7141" s="48"/>
      <c r="O7141" s="49"/>
    </row>
    <row r="7142" spans="2:15" x14ac:dyDescent="0.25">
      <c r="B7142" s="93"/>
      <c r="C7142" s="48"/>
      <c r="D7142" s="48"/>
      <c r="E7142" s="48"/>
      <c r="F7142" s="48"/>
      <c r="G7142" s="49"/>
      <c r="H7142" s="48"/>
      <c r="I7142" s="52"/>
      <c r="J7142" s="52"/>
      <c r="K7142" s="48"/>
      <c r="L7142" s="48"/>
      <c r="M7142" s="48"/>
      <c r="N7142" s="48"/>
      <c r="O7142" s="49"/>
    </row>
    <row r="7143" spans="2:15" x14ac:dyDescent="0.25">
      <c r="B7143" s="93"/>
      <c r="C7143" s="48"/>
      <c r="D7143" s="48"/>
      <c r="E7143" s="48"/>
      <c r="F7143" s="48"/>
      <c r="G7143" s="49"/>
      <c r="H7143" s="48"/>
      <c r="I7143" s="52"/>
      <c r="J7143" s="52"/>
      <c r="K7143" s="48"/>
      <c r="L7143" s="48"/>
      <c r="M7143" s="48"/>
      <c r="N7143" s="48"/>
      <c r="O7143" s="49"/>
    </row>
    <row r="7144" spans="2:15" x14ac:dyDescent="0.25">
      <c r="B7144" s="93"/>
      <c r="C7144" s="48"/>
      <c r="D7144" s="48"/>
      <c r="E7144" s="48"/>
      <c r="F7144" s="48"/>
      <c r="G7144" s="49"/>
      <c r="H7144" s="48"/>
      <c r="I7144" s="52"/>
      <c r="J7144" s="52"/>
      <c r="K7144" s="48"/>
      <c r="L7144" s="48"/>
      <c r="M7144" s="48"/>
      <c r="N7144" s="48"/>
      <c r="O7144" s="49"/>
    </row>
    <row r="7145" spans="2:15" x14ac:dyDescent="0.25">
      <c r="B7145" s="93"/>
      <c r="C7145" s="48"/>
      <c r="D7145" s="48"/>
      <c r="E7145" s="48"/>
      <c r="F7145" s="48"/>
      <c r="G7145" s="49"/>
      <c r="H7145" s="48"/>
      <c r="I7145" s="52"/>
      <c r="J7145" s="52"/>
      <c r="K7145" s="48"/>
      <c r="L7145" s="48"/>
      <c r="M7145" s="48"/>
      <c r="N7145" s="48"/>
      <c r="O7145" s="49"/>
    </row>
    <row r="7146" spans="2:15" x14ac:dyDescent="0.25">
      <c r="B7146" s="93"/>
      <c r="C7146" s="48"/>
      <c r="D7146" s="48"/>
      <c r="E7146" s="48"/>
      <c r="F7146" s="48"/>
      <c r="G7146" s="49"/>
      <c r="H7146" s="48"/>
      <c r="I7146" s="52"/>
      <c r="J7146" s="52"/>
      <c r="K7146" s="48"/>
      <c r="L7146" s="48"/>
      <c r="M7146" s="48"/>
      <c r="N7146" s="48"/>
      <c r="O7146" s="49"/>
    </row>
    <row r="7147" spans="2:15" x14ac:dyDescent="0.25">
      <c r="B7147" s="93"/>
      <c r="C7147" s="48"/>
      <c r="D7147" s="48"/>
      <c r="E7147" s="48"/>
      <c r="F7147" s="48"/>
      <c r="G7147" s="49"/>
      <c r="H7147" s="48"/>
      <c r="I7147" s="52"/>
      <c r="J7147" s="52"/>
      <c r="K7147" s="48"/>
      <c r="L7147" s="48"/>
      <c r="M7147" s="48"/>
      <c r="N7147" s="48"/>
      <c r="O7147" s="49"/>
    </row>
    <row r="7148" spans="2:15" x14ac:dyDescent="0.25">
      <c r="B7148" s="93"/>
      <c r="C7148" s="48"/>
      <c r="D7148" s="48"/>
      <c r="E7148" s="48"/>
      <c r="F7148" s="48"/>
      <c r="G7148" s="49"/>
      <c r="H7148" s="48"/>
      <c r="I7148" s="52"/>
      <c r="J7148" s="52"/>
      <c r="K7148" s="48"/>
      <c r="L7148" s="48"/>
      <c r="M7148" s="48"/>
      <c r="N7148" s="48"/>
      <c r="O7148" s="49"/>
    </row>
    <row r="7149" spans="2:15" x14ac:dyDescent="0.25">
      <c r="B7149" s="93"/>
      <c r="C7149" s="48"/>
      <c r="D7149" s="48"/>
      <c r="E7149" s="48"/>
      <c r="F7149" s="48"/>
      <c r="G7149" s="49"/>
      <c r="H7149" s="48"/>
      <c r="I7149" s="52"/>
      <c r="J7149" s="52"/>
      <c r="K7149" s="48"/>
      <c r="L7149" s="48"/>
      <c r="M7149" s="48"/>
      <c r="N7149" s="48"/>
      <c r="O7149" s="49"/>
    </row>
    <row r="7150" spans="2:15" x14ac:dyDescent="0.25">
      <c r="B7150" s="93"/>
      <c r="C7150" s="48"/>
      <c r="D7150" s="48"/>
      <c r="E7150" s="48"/>
      <c r="F7150" s="48"/>
      <c r="G7150" s="49"/>
      <c r="H7150" s="48"/>
      <c r="I7150" s="52"/>
      <c r="J7150" s="52"/>
      <c r="K7150" s="48"/>
      <c r="L7150" s="48"/>
      <c r="M7150" s="48"/>
      <c r="N7150" s="48"/>
      <c r="O7150" s="49"/>
    </row>
    <row r="7151" spans="2:15" x14ac:dyDescent="0.25">
      <c r="B7151" s="93"/>
      <c r="C7151" s="48"/>
      <c r="D7151" s="48"/>
      <c r="E7151" s="48"/>
      <c r="F7151" s="48"/>
      <c r="G7151" s="49"/>
      <c r="H7151" s="48"/>
      <c r="I7151" s="52"/>
      <c r="J7151" s="52"/>
      <c r="K7151" s="48"/>
      <c r="L7151" s="48"/>
      <c r="M7151" s="48"/>
      <c r="N7151" s="48"/>
      <c r="O7151" s="49"/>
    </row>
    <row r="7152" spans="2:15" x14ac:dyDescent="0.25">
      <c r="B7152" s="93"/>
      <c r="C7152" s="48"/>
      <c r="D7152" s="48"/>
      <c r="E7152" s="48"/>
      <c r="F7152" s="48"/>
      <c r="G7152" s="49"/>
      <c r="H7152" s="48"/>
      <c r="I7152" s="52"/>
      <c r="J7152" s="52"/>
      <c r="K7152" s="48"/>
      <c r="L7152" s="48"/>
      <c r="M7152" s="48"/>
      <c r="N7152" s="48"/>
      <c r="O7152" s="49"/>
    </row>
    <row r="7153" spans="2:15" x14ac:dyDescent="0.25">
      <c r="B7153" s="93"/>
      <c r="C7153" s="48"/>
      <c r="D7153" s="48"/>
      <c r="E7153" s="48"/>
      <c r="F7153" s="48"/>
      <c r="G7153" s="49"/>
      <c r="H7153" s="48"/>
      <c r="I7153" s="52"/>
      <c r="J7153" s="52"/>
      <c r="K7153" s="48"/>
      <c r="L7153" s="48"/>
      <c r="M7153" s="48"/>
      <c r="N7153" s="48"/>
      <c r="O7153" s="49"/>
    </row>
    <row r="7154" spans="2:15" x14ac:dyDescent="0.25">
      <c r="B7154" s="93"/>
      <c r="C7154" s="48"/>
      <c r="D7154" s="48"/>
      <c r="E7154" s="48"/>
      <c r="F7154" s="48"/>
      <c r="G7154" s="49"/>
      <c r="H7154" s="48"/>
      <c r="I7154" s="52"/>
      <c r="J7154" s="52"/>
      <c r="K7154" s="48"/>
      <c r="L7154" s="48"/>
      <c r="M7154" s="48"/>
      <c r="N7154" s="48"/>
      <c r="O7154" s="49"/>
    </row>
    <row r="7155" spans="2:15" x14ac:dyDescent="0.25">
      <c r="B7155" s="93"/>
      <c r="C7155" s="48"/>
      <c r="D7155" s="48"/>
      <c r="E7155" s="48"/>
      <c r="F7155" s="48"/>
      <c r="G7155" s="49"/>
      <c r="H7155" s="48"/>
      <c r="I7155" s="52"/>
      <c r="J7155" s="52"/>
      <c r="K7155" s="48"/>
      <c r="L7155" s="48"/>
      <c r="M7155" s="48"/>
      <c r="N7155" s="48"/>
      <c r="O7155" s="49"/>
    </row>
    <row r="7156" spans="2:15" x14ac:dyDescent="0.25">
      <c r="B7156" s="93"/>
      <c r="C7156" s="48"/>
      <c r="D7156" s="48"/>
      <c r="E7156" s="48"/>
      <c r="F7156" s="48"/>
      <c r="G7156" s="49"/>
      <c r="H7156" s="48"/>
      <c r="I7156" s="52"/>
      <c r="J7156" s="52"/>
      <c r="K7156" s="48"/>
      <c r="L7156" s="48"/>
      <c r="M7156" s="48"/>
      <c r="N7156" s="48"/>
      <c r="O7156" s="49"/>
    </row>
    <row r="7157" spans="2:15" x14ac:dyDescent="0.25">
      <c r="B7157" s="93"/>
      <c r="C7157" s="48"/>
      <c r="D7157" s="48"/>
      <c r="E7157" s="48"/>
      <c r="F7157" s="48"/>
      <c r="G7157" s="49"/>
      <c r="H7157" s="48"/>
      <c r="I7157" s="52"/>
      <c r="J7157" s="52"/>
      <c r="K7157" s="48"/>
      <c r="L7157" s="48"/>
      <c r="M7157" s="48"/>
      <c r="N7157" s="48"/>
      <c r="O7157" s="49"/>
    </row>
    <row r="7158" spans="2:15" x14ac:dyDescent="0.25">
      <c r="B7158" s="93"/>
      <c r="C7158" s="48"/>
      <c r="D7158" s="48"/>
      <c r="E7158" s="48"/>
      <c r="F7158" s="48"/>
      <c r="G7158" s="49"/>
      <c r="H7158" s="48"/>
      <c r="I7158" s="52"/>
      <c r="J7158" s="52"/>
      <c r="K7158" s="48"/>
      <c r="L7158" s="48"/>
      <c r="M7158" s="48"/>
      <c r="N7158" s="48"/>
      <c r="O7158" s="49"/>
    </row>
    <row r="7159" spans="2:15" x14ac:dyDescent="0.25">
      <c r="B7159" s="93"/>
      <c r="C7159" s="48"/>
      <c r="D7159" s="48"/>
      <c r="E7159" s="48"/>
      <c r="F7159" s="48"/>
      <c r="G7159" s="49"/>
      <c r="H7159" s="48"/>
      <c r="I7159" s="52"/>
      <c r="J7159" s="52"/>
      <c r="K7159" s="48"/>
      <c r="L7159" s="48"/>
      <c r="M7159" s="48"/>
      <c r="N7159" s="48"/>
      <c r="O7159" s="49"/>
    </row>
    <row r="7160" spans="2:15" x14ac:dyDescent="0.25">
      <c r="B7160" s="93"/>
      <c r="C7160" s="48"/>
      <c r="D7160" s="48"/>
      <c r="E7160" s="48"/>
      <c r="F7160" s="48"/>
      <c r="G7160" s="49"/>
      <c r="H7160" s="48"/>
      <c r="I7160" s="52"/>
      <c r="J7160" s="52"/>
      <c r="K7160" s="48"/>
      <c r="L7160" s="48"/>
      <c r="M7160" s="48"/>
      <c r="N7160" s="48"/>
      <c r="O7160" s="49"/>
    </row>
    <row r="7161" spans="2:15" x14ac:dyDescent="0.25">
      <c r="B7161" s="93"/>
      <c r="C7161" s="48"/>
      <c r="D7161" s="48"/>
      <c r="E7161" s="48"/>
      <c r="F7161" s="48"/>
      <c r="G7161" s="49"/>
      <c r="H7161" s="48"/>
      <c r="I7161" s="52"/>
      <c r="J7161" s="52"/>
      <c r="K7161" s="48"/>
      <c r="L7161" s="48"/>
      <c r="M7161" s="48"/>
      <c r="N7161" s="48"/>
      <c r="O7161" s="49"/>
    </row>
    <row r="7162" spans="2:15" x14ac:dyDescent="0.25">
      <c r="B7162" s="93"/>
      <c r="C7162" s="48"/>
      <c r="D7162" s="48"/>
      <c r="E7162" s="48"/>
      <c r="F7162" s="48"/>
      <c r="G7162" s="49"/>
      <c r="H7162" s="48"/>
      <c r="I7162" s="52"/>
      <c r="J7162" s="52"/>
      <c r="K7162" s="48"/>
      <c r="L7162" s="48"/>
      <c r="M7162" s="48"/>
      <c r="N7162" s="48"/>
      <c r="O7162" s="49"/>
    </row>
    <row r="7163" spans="2:15" x14ac:dyDescent="0.25">
      <c r="B7163" s="93"/>
      <c r="C7163" s="48"/>
      <c r="D7163" s="48"/>
      <c r="E7163" s="48"/>
      <c r="F7163" s="48"/>
      <c r="G7163" s="49"/>
      <c r="H7163" s="48"/>
      <c r="I7163" s="52"/>
      <c r="J7163" s="52"/>
      <c r="K7163" s="48"/>
      <c r="L7163" s="48"/>
      <c r="M7163" s="48"/>
      <c r="N7163" s="48"/>
      <c r="O7163" s="49"/>
    </row>
    <row r="7164" spans="2:15" x14ac:dyDescent="0.25">
      <c r="B7164" s="93"/>
      <c r="C7164" s="48"/>
      <c r="D7164" s="48"/>
      <c r="E7164" s="48"/>
      <c r="F7164" s="48"/>
      <c r="G7164" s="49"/>
      <c r="H7164" s="48"/>
      <c r="I7164" s="52"/>
      <c r="J7164" s="52"/>
      <c r="K7164" s="48"/>
      <c r="L7164" s="48"/>
      <c r="M7164" s="48"/>
      <c r="N7164" s="48"/>
      <c r="O7164" s="49"/>
    </row>
    <row r="7165" spans="2:15" x14ac:dyDescent="0.25">
      <c r="B7165" s="93"/>
      <c r="C7165" s="48"/>
      <c r="D7165" s="48"/>
      <c r="E7165" s="48"/>
      <c r="F7165" s="48"/>
      <c r="G7165" s="49"/>
      <c r="H7165" s="48"/>
      <c r="I7165" s="52"/>
      <c r="J7165" s="52"/>
      <c r="K7165" s="48"/>
      <c r="L7165" s="48"/>
      <c r="M7165" s="48"/>
      <c r="N7165" s="48"/>
      <c r="O7165" s="49"/>
    </row>
    <row r="7166" spans="2:15" x14ac:dyDescent="0.25">
      <c r="B7166" s="93"/>
      <c r="C7166" s="48"/>
      <c r="D7166" s="48"/>
      <c r="E7166" s="48"/>
      <c r="F7166" s="48"/>
      <c r="G7166" s="49"/>
      <c r="H7166" s="48"/>
      <c r="I7166" s="52"/>
      <c r="J7166" s="52"/>
      <c r="K7166" s="48"/>
      <c r="L7166" s="48"/>
      <c r="M7166" s="48"/>
      <c r="N7166" s="48"/>
      <c r="O7166" s="49"/>
    </row>
    <row r="7167" spans="2:15" x14ac:dyDescent="0.25">
      <c r="B7167" s="93"/>
      <c r="C7167" s="48"/>
      <c r="D7167" s="48"/>
      <c r="E7167" s="48"/>
      <c r="F7167" s="48"/>
      <c r="G7167" s="49"/>
      <c r="H7167" s="48"/>
      <c r="I7167" s="52"/>
      <c r="J7167" s="52"/>
      <c r="K7167" s="48"/>
      <c r="L7167" s="48"/>
      <c r="M7167" s="48"/>
      <c r="N7167" s="48"/>
      <c r="O7167" s="49"/>
    </row>
    <row r="7168" spans="2:15" x14ac:dyDescent="0.25">
      <c r="B7168" s="93"/>
      <c r="C7168" s="48"/>
      <c r="D7168" s="48"/>
      <c r="E7168" s="48"/>
      <c r="F7168" s="48"/>
      <c r="G7168" s="49"/>
      <c r="H7168" s="48"/>
      <c r="I7168" s="52"/>
      <c r="J7168" s="52"/>
      <c r="K7168" s="48"/>
      <c r="L7168" s="48"/>
      <c r="M7168" s="48"/>
      <c r="N7168" s="48"/>
      <c r="O7168" s="49"/>
    </row>
    <row r="7169" spans="2:15" x14ac:dyDescent="0.25">
      <c r="B7169" s="93"/>
      <c r="C7169" s="48"/>
      <c r="D7169" s="48"/>
      <c r="E7169" s="48"/>
      <c r="F7169" s="48"/>
      <c r="G7169" s="49"/>
      <c r="H7169" s="48"/>
      <c r="I7169" s="52"/>
      <c r="J7169" s="52"/>
      <c r="K7169" s="48"/>
      <c r="L7169" s="48"/>
      <c r="M7169" s="48"/>
      <c r="N7169" s="48"/>
      <c r="O7169" s="49"/>
    </row>
    <row r="7170" spans="2:15" x14ac:dyDescent="0.25">
      <c r="B7170" s="93"/>
      <c r="C7170" s="48"/>
      <c r="D7170" s="48"/>
      <c r="E7170" s="48"/>
      <c r="F7170" s="48"/>
      <c r="G7170" s="49"/>
      <c r="H7170" s="48"/>
      <c r="I7170" s="52"/>
      <c r="J7170" s="52"/>
      <c r="K7170" s="48"/>
      <c r="L7170" s="48"/>
      <c r="M7170" s="48"/>
      <c r="N7170" s="48"/>
      <c r="O7170" s="49"/>
    </row>
    <row r="7171" spans="2:15" x14ac:dyDescent="0.25">
      <c r="B7171" s="93"/>
      <c r="C7171" s="48"/>
      <c r="D7171" s="48"/>
      <c r="E7171" s="48"/>
      <c r="F7171" s="48"/>
      <c r="G7171" s="49"/>
      <c r="H7171" s="48"/>
      <c r="I7171" s="52"/>
      <c r="J7171" s="52"/>
      <c r="K7171" s="48"/>
      <c r="L7171" s="48"/>
      <c r="M7171" s="48"/>
      <c r="N7171" s="48"/>
      <c r="O7171" s="49"/>
    </row>
    <row r="7172" spans="2:15" x14ac:dyDescent="0.25">
      <c r="B7172" s="93"/>
      <c r="C7172" s="48"/>
      <c r="D7172" s="48"/>
      <c r="E7172" s="48"/>
      <c r="F7172" s="48"/>
      <c r="G7172" s="49"/>
      <c r="H7172" s="48"/>
      <c r="I7172" s="52"/>
      <c r="J7172" s="52"/>
      <c r="K7172" s="48"/>
      <c r="L7172" s="48"/>
      <c r="M7172" s="48"/>
      <c r="N7172" s="48"/>
      <c r="O7172" s="49"/>
    </row>
    <row r="7173" spans="2:15" x14ac:dyDescent="0.25">
      <c r="B7173" s="93"/>
      <c r="C7173" s="48"/>
      <c r="D7173" s="48"/>
      <c r="E7173" s="48"/>
      <c r="F7173" s="48"/>
      <c r="G7173" s="49"/>
      <c r="H7173" s="48"/>
      <c r="I7173" s="52"/>
      <c r="J7173" s="52"/>
      <c r="K7173" s="48"/>
      <c r="L7173" s="48"/>
      <c r="M7173" s="48"/>
      <c r="N7173" s="48"/>
      <c r="O7173" s="49"/>
    </row>
    <row r="7174" spans="2:15" x14ac:dyDescent="0.25">
      <c r="B7174" s="93"/>
      <c r="C7174" s="48"/>
      <c r="D7174" s="48"/>
      <c r="E7174" s="48"/>
      <c r="F7174" s="48"/>
      <c r="G7174" s="49"/>
      <c r="H7174" s="48"/>
      <c r="I7174" s="52"/>
      <c r="J7174" s="52"/>
      <c r="K7174" s="48"/>
      <c r="L7174" s="48"/>
      <c r="M7174" s="48"/>
      <c r="N7174" s="48"/>
      <c r="O7174" s="49"/>
    </row>
    <row r="7175" spans="2:15" x14ac:dyDescent="0.25">
      <c r="B7175" s="93"/>
      <c r="C7175" s="48"/>
      <c r="D7175" s="48"/>
      <c r="E7175" s="48"/>
      <c r="F7175" s="48"/>
      <c r="G7175" s="49"/>
      <c r="H7175" s="48"/>
      <c r="I7175" s="52"/>
      <c r="J7175" s="52"/>
      <c r="K7175" s="48"/>
      <c r="L7175" s="48"/>
      <c r="M7175" s="48"/>
      <c r="N7175" s="48"/>
      <c r="O7175" s="49"/>
    </row>
    <row r="7176" spans="2:15" x14ac:dyDescent="0.25">
      <c r="B7176" s="93"/>
      <c r="C7176" s="48"/>
      <c r="D7176" s="48"/>
      <c r="E7176" s="48"/>
      <c r="F7176" s="48"/>
      <c r="G7176" s="49"/>
      <c r="H7176" s="48"/>
      <c r="I7176" s="52"/>
      <c r="J7176" s="52"/>
      <c r="K7176" s="48"/>
      <c r="L7176" s="48"/>
      <c r="M7176" s="48"/>
      <c r="N7176" s="48"/>
      <c r="O7176" s="49"/>
    </row>
    <row r="7177" spans="2:15" x14ac:dyDescent="0.25">
      <c r="B7177" s="93"/>
      <c r="C7177" s="48"/>
      <c r="D7177" s="48"/>
      <c r="E7177" s="48"/>
      <c r="F7177" s="48"/>
      <c r="G7177" s="49"/>
      <c r="H7177" s="48"/>
      <c r="I7177" s="52"/>
      <c r="J7177" s="52"/>
      <c r="K7177" s="48"/>
      <c r="L7177" s="48"/>
      <c r="M7177" s="48"/>
      <c r="N7177" s="48"/>
      <c r="O7177" s="49"/>
    </row>
    <row r="7178" spans="2:15" x14ac:dyDescent="0.25">
      <c r="B7178" s="93"/>
      <c r="C7178" s="48"/>
      <c r="D7178" s="48"/>
      <c r="E7178" s="48"/>
      <c r="F7178" s="48"/>
      <c r="G7178" s="49"/>
      <c r="H7178" s="48"/>
      <c r="I7178" s="52"/>
      <c r="J7178" s="52"/>
      <c r="K7178" s="48"/>
      <c r="L7178" s="48"/>
      <c r="M7178" s="48"/>
      <c r="N7178" s="48"/>
      <c r="O7178" s="49"/>
    </row>
    <row r="7179" spans="2:15" x14ac:dyDescent="0.25">
      <c r="B7179" s="93"/>
      <c r="C7179" s="48"/>
      <c r="D7179" s="48"/>
      <c r="E7179" s="48"/>
      <c r="F7179" s="48"/>
      <c r="G7179" s="49"/>
      <c r="H7179" s="48"/>
      <c r="I7179" s="52"/>
      <c r="J7179" s="52"/>
      <c r="K7179" s="48"/>
      <c r="L7179" s="48"/>
      <c r="M7179" s="48"/>
      <c r="N7179" s="48"/>
      <c r="O7179" s="49"/>
    </row>
    <row r="7180" spans="2:15" x14ac:dyDescent="0.25">
      <c r="B7180" s="93"/>
      <c r="C7180" s="48"/>
      <c r="D7180" s="48"/>
      <c r="E7180" s="48"/>
      <c r="F7180" s="48"/>
      <c r="G7180" s="49"/>
      <c r="H7180" s="48"/>
      <c r="I7180" s="52"/>
      <c r="J7180" s="52"/>
      <c r="K7180" s="48"/>
      <c r="L7180" s="48"/>
      <c r="M7180" s="48"/>
      <c r="N7180" s="48"/>
      <c r="O7180" s="49"/>
    </row>
    <row r="7181" spans="2:15" x14ac:dyDescent="0.25">
      <c r="B7181" s="93"/>
      <c r="C7181" s="48"/>
      <c r="D7181" s="48"/>
      <c r="E7181" s="48"/>
      <c r="F7181" s="48"/>
      <c r="G7181" s="49"/>
      <c r="H7181" s="48"/>
      <c r="I7181" s="52"/>
      <c r="J7181" s="52"/>
      <c r="K7181" s="48"/>
      <c r="L7181" s="48"/>
      <c r="M7181" s="48"/>
      <c r="N7181" s="48"/>
      <c r="O7181" s="49"/>
    </row>
    <row r="7182" spans="2:15" x14ac:dyDescent="0.25">
      <c r="B7182" s="93"/>
      <c r="C7182" s="48"/>
      <c r="D7182" s="48"/>
      <c r="E7182" s="48"/>
      <c r="F7182" s="48"/>
      <c r="G7182" s="49"/>
      <c r="H7182" s="48"/>
      <c r="I7182" s="52"/>
      <c r="J7182" s="52"/>
      <c r="K7182" s="48"/>
      <c r="L7182" s="48"/>
      <c r="M7182" s="48"/>
      <c r="N7182" s="48"/>
      <c r="O7182" s="49"/>
    </row>
    <row r="7183" spans="2:15" x14ac:dyDescent="0.25">
      <c r="B7183" s="93"/>
      <c r="C7183" s="48"/>
      <c r="D7183" s="48"/>
      <c r="E7183" s="48"/>
      <c r="F7183" s="48"/>
      <c r="G7183" s="49"/>
      <c r="H7183" s="48"/>
      <c r="I7183" s="52"/>
      <c r="J7183" s="52"/>
      <c r="K7183" s="48"/>
      <c r="L7183" s="48"/>
      <c r="M7183" s="48"/>
      <c r="N7183" s="48"/>
      <c r="O7183" s="49"/>
    </row>
    <row r="7184" spans="2:15" x14ac:dyDescent="0.25">
      <c r="B7184" s="93"/>
      <c r="C7184" s="48"/>
      <c r="D7184" s="48"/>
      <c r="E7184" s="48"/>
      <c r="F7184" s="48"/>
      <c r="G7184" s="49"/>
      <c r="H7184" s="48"/>
      <c r="I7184" s="52"/>
      <c r="J7184" s="52"/>
      <c r="K7184" s="48"/>
      <c r="L7184" s="48"/>
      <c r="M7184" s="48"/>
      <c r="N7184" s="48"/>
      <c r="O7184" s="49"/>
    </row>
    <row r="7185" spans="2:15" x14ac:dyDescent="0.25">
      <c r="B7185" s="93"/>
      <c r="C7185" s="48"/>
      <c r="D7185" s="48"/>
      <c r="E7185" s="48"/>
      <c r="F7185" s="48"/>
      <c r="G7185" s="49"/>
      <c r="H7185" s="48"/>
      <c r="I7185" s="52"/>
      <c r="J7185" s="52"/>
      <c r="K7185" s="48"/>
      <c r="L7185" s="48"/>
      <c r="M7185" s="48"/>
      <c r="N7185" s="48"/>
      <c r="O7185" s="49"/>
    </row>
    <row r="7186" spans="2:15" x14ac:dyDescent="0.25">
      <c r="B7186" s="93"/>
      <c r="C7186" s="48"/>
      <c r="D7186" s="48"/>
      <c r="E7186" s="48"/>
      <c r="F7186" s="48"/>
      <c r="G7186" s="49"/>
      <c r="H7186" s="48"/>
      <c r="I7186" s="52"/>
      <c r="J7186" s="52"/>
      <c r="K7186" s="48"/>
      <c r="L7186" s="48"/>
      <c r="M7186" s="48"/>
      <c r="N7186" s="48"/>
      <c r="O7186" s="49"/>
    </row>
    <row r="7187" spans="2:15" x14ac:dyDescent="0.25">
      <c r="B7187" s="93"/>
      <c r="C7187" s="48"/>
      <c r="D7187" s="48"/>
      <c r="E7187" s="48"/>
      <c r="F7187" s="48"/>
      <c r="G7187" s="49"/>
      <c r="H7187" s="48"/>
      <c r="I7187" s="52"/>
      <c r="J7187" s="52"/>
      <c r="K7187" s="48"/>
      <c r="L7187" s="48"/>
      <c r="M7187" s="48"/>
      <c r="N7187" s="48"/>
      <c r="O7187" s="49"/>
    </row>
    <row r="7188" spans="2:15" x14ac:dyDescent="0.25">
      <c r="B7188" s="93"/>
      <c r="C7188" s="48"/>
      <c r="D7188" s="48"/>
      <c r="E7188" s="48"/>
      <c r="F7188" s="48"/>
      <c r="G7188" s="49"/>
      <c r="H7188" s="48"/>
      <c r="I7188" s="52"/>
      <c r="J7188" s="52"/>
      <c r="K7188" s="48"/>
      <c r="L7188" s="48"/>
      <c r="M7188" s="48"/>
      <c r="N7188" s="48"/>
      <c r="O7188" s="49"/>
    </row>
    <row r="7189" spans="2:15" x14ac:dyDescent="0.25">
      <c r="B7189" s="93"/>
      <c r="C7189" s="48"/>
      <c r="D7189" s="48"/>
      <c r="E7189" s="48"/>
      <c r="F7189" s="48"/>
      <c r="G7189" s="49"/>
      <c r="H7189" s="48"/>
      <c r="I7189" s="52"/>
      <c r="J7189" s="52"/>
      <c r="K7189" s="48"/>
      <c r="L7189" s="48"/>
      <c r="M7189" s="48"/>
      <c r="N7189" s="48"/>
      <c r="O7189" s="49"/>
    </row>
    <row r="7190" spans="2:15" x14ac:dyDescent="0.25">
      <c r="B7190" s="93"/>
      <c r="C7190" s="48"/>
      <c r="D7190" s="48"/>
      <c r="E7190" s="48"/>
      <c r="F7190" s="48"/>
      <c r="G7190" s="49"/>
      <c r="H7190" s="48"/>
      <c r="I7190" s="52"/>
      <c r="J7190" s="52"/>
      <c r="K7190" s="48"/>
      <c r="L7190" s="48"/>
      <c r="M7190" s="48"/>
      <c r="N7190" s="48"/>
      <c r="O7190" s="49"/>
    </row>
    <row r="7191" spans="2:15" x14ac:dyDescent="0.25">
      <c r="B7191" s="93"/>
      <c r="C7191" s="48"/>
      <c r="D7191" s="48"/>
      <c r="E7191" s="48"/>
      <c r="F7191" s="48"/>
      <c r="G7191" s="49"/>
      <c r="H7191" s="48"/>
      <c r="I7191" s="52"/>
      <c r="J7191" s="52"/>
      <c r="K7191" s="48"/>
      <c r="L7191" s="48"/>
      <c r="M7191" s="48"/>
      <c r="N7191" s="48"/>
      <c r="O7191" s="49"/>
    </row>
    <row r="7192" spans="2:15" x14ac:dyDescent="0.25">
      <c r="B7192" s="93"/>
      <c r="C7192" s="48"/>
      <c r="D7192" s="48"/>
      <c r="E7192" s="48"/>
      <c r="F7192" s="48"/>
      <c r="G7192" s="49"/>
      <c r="H7192" s="48"/>
      <c r="I7192" s="52"/>
      <c r="J7192" s="52"/>
      <c r="K7192" s="48"/>
      <c r="L7192" s="48"/>
      <c r="M7192" s="48"/>
      <c r="N7192" s="48"/>
      <c r="O7192" s="49"/>
    </row>
    <row r="7193" spans="2:15" x14ac:dyDescent="0.25">
      <c r="B7193" s="93"/>
      <c r="C7193" s="48"/>
      <c r="D7193" s="48"/>
      <c r="E7193" s="48"/>
      <c r="F7193" s="48"/>
      <c r="G7193" s="49"/>
      <c r="H7193" s="48"/>
      <c r="I7193" s="52"/>
      <c r="J7193" s="52"/>
      <c r="K7193" s="48"/>
      <c r="L7193" s="48"/>
      <c r="M7193" s="48"/>
      <c r="N7193" s="48"/>
      <c r="O7193" s="49"/>
    </row>
    <row r="7194" spans="2:15" x14ac:dyDescent="0.25">
      <c r="B7194" s="93"/>
      <c r="C7194" s="48"/>
      <c r="D7194" s="48"/>
      <c r="E7194" s="48"/>
      <c r="F7194" s="48"/>
      <c r="G7194" s="49"/>
      <c r="H7194" s="48"/>
      <c r="I7194" s="52"/>
      <c r="J7194" s="52"/>
      <c r="K7194" s="48"/>
      <c r="L7194" s="48"/>
      <c r="M7194" s="48"/>
      <c r="N7194" s="48"/>
      <c r="O7194" s="49"/>
    </row>
    <row r="7195" spans="2:15" x14ac:dyDescent="0.25">
      <c r="B7195" s="93"/>
      <c r="C7195" s="48"/>
      <c r="D7195" s="48"/>
      <c r="E7195" s="48"/>
      <c r="F7195" s="48"/>
      <c r="G7195" s="49"/>
      <c r="H7195" s="48"/>
      <c r="I7195" s="52"/>
      <c r="J7195" s="52"/>
      <c r="K7195" s="48"/>
      <c r="L7195" s="48"/>
      <c r="M7195" s="48"/>
      <c r="N7195" s="48"/>
      <c r="O7195" s="49"/>
    </row>
    <row r="7196" spans="2:15" x14ac:dyDescent="0.25">
      <c r="B7196" s="93"/>
      <c r="C7196" s="48"/>
      <c r="D7196" s="48"/>
      <c r="E7196" s="48"/>
      <c r="F7196" s="48"/>
      <c r="G7196" s="49"/>
      <c r="H7196" s="48"/>
      <c r="I7196" s="52"/>
      <c r="J7196" s="52"/>
      <c r="K7196" s="48"/>
      <c r="L7196" s="48"/>
      <c r="M7196" s="48"/>
      <c r="N7196" s="48"/>
      <c r="O7196" s="49"/>
    </row>
    <row r="7197" spans="2:15" x14ac:dyDescent="0.25">
      <c r="B7197" s="93"/>
      <c r="C7197" s="48"/>
      <c r="D7197" s="48"/>
      <c r="E7197" s="48"/>
      <c r="F7197" s="48"/>
      <c r="G7197" s="49"/>
      <c r="H7197" s="48"/>
      <c r="I7197" s="52"/>
      <c r="J7197" s="52"/>
      <c r="K7197" s="48"/>
      <c r="L7197" s="48"/>
      <c r="M7197" s="48"/>
      <c r="N7197" s="48"/>
      <c r="O7197" s="49"/>
    </row>
    <row r="7198" spans="2:15" x14ac:dyDescent="0.25">
      <c r="B7198" s="93"/>
      <c r="C7198" s="48"/>
      <c r="D7198" s="48"/>
      <c r="E7198" s="48"/>
      <c r="F7198" s="48"/>
      <c r="G7198" s="49"/>
      <c r="H7198" s="48"/>
      <c r="I7198" s="52"/>
      <c r="J7198" s="52"/>
      <c r="K7198" s="48"/>
      <c r="L7198" s="48"/>
      <c r="M7198" s="48"/>
      <c r="N7198" s="48"/>
      <c r="O7198" s="49"/>
    </row>
    <row r="7199" spans="2:15" x14ac:dyDescent="0.25">
      <c r="B7199" s="93"/>
      <c r="C7199" s="48"/>
      <c r="D7199" s="48"/>
      <c r="E7199" s="48"/>
      <c r="F7199" s="48"/>
      <c r="G7199" s="49"/>
      <c r="H7199" s="48"/>
      <c r="I7199" s="52"/>
      <c r="J7199" s="52"/>
      <c r="K7199" s="48"/>
      <c r="L7199" s="48"/>
      <c r="M7199" s="48"/>
      <c r="N7199" s="48"/>
      <c r="O7199" s="49"/>
    </row>
    <row r="7200" spans="2:15" x14ac:dyDescent="0.25">
      <c r="B7200" s="93"/>
      <c r="C7200" s="48"/>
      <c r="D7200" s="48"/>
      <c r="E7200" s="48"/>
      <c r="F7200" s="48"/>
      <c r="G7200" s="49"/>
      <c r="H7200" s="48"/>
      <c r="I7200" s="52"/>
      <c r="J7200" s="52"/>
      <c r="K7200" s="48"/>
      <c r="L7200" s="48"/>
      <c r="M7200" s="48"/>
      <c r="N7200" s="48"/>
      <c r="O7200" s="49"/>
    </row>
    <row r="7201" spans="2:15" x14ac:dyDescent="0.25">
      <c r="B7201" s="93"/>
      <c r="C7201" s="48"/>
      <c r="D7201" s="48"/>
      <c r="E7201" s="48"/>
      <c r="F7201" s="48"/>
      <c r="G7201" s="49"/>
      <c r="H7201" s="48"/>
      <c r="I7201" s="52"/>
      <c r="J7201" s="52"/>
      <c r="K7201" s="48"/>
      <c r="L7201" s="48"/>
      <c r="M7201" s="48"/>
      <c r="N7201" s="48"/>
      <c r="O7201" s="49"/>
    </row>
    <row r="7202" spans="2:15" x14ac:dyDescent="0.25">
      <c r="B7202" s="93"/>
      <c r="C7202" s="48"/>
      <c r="D7202" s="48"/>
      <c r="E7202" s="48"/>
      <c r="F7202" s="48"/>
      <c r="G7202" s="49"/>
      <c r="H7202" s="48"/>
      <c r="I7202" s="52"/>
      <c r="J7202" s="52"/>
      <c r="K7202" s="48"/>
      <c r="L7202" s="48"/>
      <c r="M7202" s="48"/>
      <c r="N7202" s="48"/>
      <c r="O7202" s="49"/>
    </row>
    <row r="7203" spans="2:15" x14ac:dyDescent="0.25">
      <c r="B7203" s="93"/>
      <c r="C7203" s="48"/>
      <c r="D7203" s="48"/>
      <c r="E7203" s="48"/>
      <c r="F7203" s="48"/>
      <c r="G7203" s="49"/>
      <c r="H7203" s="48"/>
      <c r="I7203" s="52"/>
      <c r="J7203" s="52"/>
      <c r="K7203" s="48"/>
      <c r="L7203" s="48"/>
      <c r="M7203" s="48"/>
      <c r="N7203" s="48"/>
      <c r="O7203" s="49"/>
    </row>
    <row r="7204" spans="2:15" x14ac:dyDescent="0.25">
      <c r="B7204" s="93"/>
      <c r="C7204" s="48"/>
      <c r="D7204" s="48"/>
      <c r="E7204" s="48"/>
      <c r="F7204" s="48"/>
      <c r="G7204" s="49"/>
      <c r="H7204" s="48"/>
      <c r="I7204" s="52"/>
      <c r="J7204" s="52"/>
      <c r="K7204" s="48"/>
      <c r="L7204" s="48"/>
      <c r="M7204" s="48"/>
      <c r="N7204" s="48"/>
      <c r="O7204" s="49"/>
    </row>
    <row r="7205" spans="2:15" x14ac:dyDescent="0.25">
      <c r="B7205" s="93"/>
      <c r="C7205" s="48"/>
      <c r="D7205" s="48"/>
      <c r="E7205" s="48"/>
      <c r="F7205" s="48"/>
      <c r="G7205" s="49"/>
      <c r="H7205" s="48"/>
      <c r="I7205" s="52"/>
      <c r="J7205" s="52"/>
      <c r="K7205" s="48"/>
      <c r="L7205" s="48"/>
      <c r="M7205" s="48"/>
      <c r="N7205" s="48"/>
      <c r="O7205" s="49"/>
    </row>
    <row r="7206" spans="2:15" x14ac:dyDescent="0.25">
      <c r="B7206" s="93"/>
      <c r="C7206" s="48"/>
      <c r="D7206" s="48"/>
      <c r="E7206" s="48"/>
      <c r="F7206" s="48"/>
      <c r="G7206" s="49"/>
      <c r="H7206" s="48"/>
      <c r="I7206" s="52"/>
      <c r="J7206" s="52"/>
      <c r="K7206" s="48"/>
      <c r="L7206" s="48"/>
      <c r="M7206" s="48"/>
      <c r="N7206" s="48"/>
      <c r="O7206" s="49"/>
    </row>
    <row r="7207" spans="2:15" x14ac:dyDescent="0.25">
      <c r="B7207" s="93"/>
      <c r="C7207" s="48"/>
      <c r="D7207" s="48"/>
      <c r="E7207" s="48"/>
      <c r="F7207" s="48"/>
      <c r="G7207" s="49"/>
      <c r="H7207" s="48"/>
      <c r="I7207" s="52"/>
      <c r="J7207" s="52"/>
      <c r="K7207" s="48"/>
      <c r="L7207" s="48"/>
      <c r="M7207" s="48"/>
      <c r="N7207" s="48"/>
      <c r="O7207" s="49"/>
    </row>
    <row r="7208" spans="2:15" x14ac:dyDescent="0.25">
      <c r="B7208" s="93"/>
      <c r="C7208" s="48"/>
      <c r="D7208" s="48"/>
      <c r="E7208" s="48"/>
      <c r="F7208" s="48"/>
      <c r="G7208" s="49"/>
      <c r="H7208" s="48"/>
      <c r="I7208" s="52"/>
      <c r="J7208" s="52"/>
      <c r="K7208" s="48"/>
      <c r="L7208" s="48"/>
      <c r="M7208" s="48"/>
      <c r="N7208" s="48"/>
      <c r="O7208" s="49"/>
    </row>
    <row r="7209" spans="2:15" x14ac:dyDescent="0.25">
      <c r="B7209" s="93"/>
      <c r="C7209" s="48"/>
      <c r="D7209" s="48"/>
      <c r="E7209" s="48"/>
      <c r="F7209" s="48"/>
      <c r="G7209" s="49"/>
      <c r="H7209" s="48"/>
      <c r="I7209" s="52"/>
      <c r="J7209" s="52"/>
      <c r="K7209" s="48"/>
      <c r="L7209" s="48"/>
      <c r="M7209" s="48"/>
      <c r="N7209" s="48"/>
      <c r="O7209" s="49"/>
    </row>
    <row r="7210" spans="2:15" x14ac:dyDescent="0.25">
      <c r="B7210" s="93"/>
      <c r="C7210" s="48"/>
      <c r="D7210" s="48"/>
      <c r="E7210" s="48"/>
      <c r="F7210" s="48"/>
      <c r="G7210" s="49"/>
      <c r="H7210" s="48"/>
      <c r="I7210" s="52"/>
      <c r="J7210" s="52"/>
      <c r="K7210" s="48"/>
      <c r="L7210" s="48"/>
      <c r="M7210" s="48"/>
      <c r="N7210" s="48"/>
      <c r="O7210" s="49"/>
    </row>
    <row r="7211" spans="2:15" x14ac:dyDescent="0.25">
      <c r="B7211" s="93"/>
      <c r="C7211" s="48"/>
      <c r="D7211" s="48"/>
      <c r="E7211" s="48"/>
      <c r="F7211" s="48"/>
      <c r="G7211" s="49"/>
      <c r="H7211" s="48"/>
      <c r="I7211" s="52"/>
      <c r="J7211" s="52"/>
      <c r="K7211" s="48"/>
      <c r="L7211" s="48"/>
      <c r="M7211" s="48"/>
      <c r="N7211" s="48"/>
      <c r="O7211" s="49"/>
    </row>
    <row r="7212" spans="2:15" x14ac:dyDescent="0.25">
      <c r="B7212" s="93"/>
      <c r="C7212" s="48"/>
      <c r="D7212" s="48"/>
      <c r="E7212" s="48"/>
      <c r="F7212" s="48"/>
      <c r="G7212" s="49"/>
      <c r="H7212" s="48"/>
      <c r="I7212" s="52"/>
      <c r="J7212" s="52"/>
      <c r="K7212" s="48"/>
      <c r="L7212" s="48"/>
      <c r="M7212" s="48"/>
      <c r="N7212" s="48"/>
      <c r="O7212" s="49"/>
    </row>
    <row r="7213" spans="2:15" x14ac:dyDescent="0.25">
      <c r="B7213" s="93"/>
      <c r="C7213" s="48"/>
      <c r="D7213" s="48"/>
      <c r="E7213" s="48"/>
      <c r="F7213" s="48"/>
      <c r="G7213" s="49"/>
      <c r="H7213" s="48"/>
      <c r="I7213" s="52"/>
      <c r="J7213" s="52"/>
      <c r="K7213" s="48"/>
      <c r="L7213" s="48"/>
      <c r="M7213" s="48"/>
      <c r="N7213" s="48"/>
      <c r="O7213" s="49"/>
    </row>
    <row r="7214" spans="2:15" x14ac:dyDescent="0.25">
      <c r="B7214" s="93"/>
      <c r="C7214" s="48"/>
      <c r="D7214" s="48"/>
      <c r="E7214" s="48"/>
      <c r="F7214" s="48"/>
      <c r="G7214" s="49"/>
      <c r="H7214" s="48"/>
      <c r="I7214" s="52"/>
      <c r="J7214" s="52"/>
      <c r="K7214" s="48"/>
      <c r="L7214" s="48"/>
      <c r="M7214" s="48"/>
      <c r="N7214" s="48"/>
      <c r="O7214" s="49"/>
    </row>
    <row r="7215" spans="2:15" x14ac:dyDescent="0.25">
      <c r="B7215" s="93"/>
      <c r="C7215" s="48"/>
      <c r="D7215" s="48"/>
      <c r="E7215" s="48"/>
      <c r="F7215" s="48"/>
      <c r="G7215" s="49"/>
      <c r="H7215" s="48"/>
      <c r="I7215" s="52"/>
      <c r="J7215" s="52"/>
      <c r="K7215" s="48"/>
      <c r="L7215" s="48"/>
      <c r="M7215" s="48"/>
      <c r="N7215" s="48"/>
      <c r="O7215" s="49"/>
    </row>
    <row r="7216" spans="2:15" x14ac:dyDescent="0.25">
      <c r="B7216" s="93"/>
      <c r="C7216" s="48"/>
      <c r="D7216" s="48"/>
      <c r="E7216" s="48"/>
      <c r="F7216" s="48"/>
      <c r="G7216" s="49"/>
      <c r="H7216" s="48"/>
      <c r="I7216" s="52"/>
      <c r="J7216" s="52"/>
      <c r="K7216" s="48"/>
      <c r="L7216" s="48"/>
      <c r="M7216" s="48"/>
      <c r="N7216" s="48"/>
      <c r="O7216" s="49"/>
    </row>
    <row r="7217" spans="2:15" x14ac:dyDescent="0.25">
      <c r="B7217" s="93"/>
      <c r="C7217" s="48"/>
      <c r="D7217" s="48"/>
      <c r="E7217" s="48"/>
      <c r="F7217" s="48"/>
      <c r="G7217" s="49"/>
      <c r="H7217" s="48"/>
      <c r="I7217" s="52"/>
      <c r="J7217" s="52"/>
      <c r="K7217" s="48"/>
      <c r="L7217" s="48"/>
      <c r="M7217" s="48"/>
      <c r="N7217" s="48"/>
      <c r="O7217" s="49"/>
    </row>
    <row r="7218" spans="2:15" x14ac:dyDescent="0.25">
      <c r="B7218" s="93"/>
      <c r="C7218" s="48"/>
      <c r="D7218" s="48"/>
      <c r="E7218" s="48"/>
      <c r="F7218" s="48"/>
      <c r="G7218" s="49"/>
      <c r="H7218" s="48"/>
      <c r="I7218" s="52"/>
      <c r="J7218" s="52"/>
      <c r="K7218" s="48"/>
      <c r="L7218" s="48"/>
      <c r="M7218" s="48"/>
      <c r="N7218" s="48"/>
      <c r="O7218" s="49"/>
    </row>
    <row r="7219" spans="2:15" x14ac:dyDescent="0.25">
      <c r="B7219" s="93"/>
      <c r="C7219" s="48"/>
      <c r="D7219" s="48"/>
      <c r="E7219" s="48"/>
      <c r="F7219" s="48"/>
      <c r="G7219" s="49"/>
      <c r="H7219" s="48"/>
      <c r="I7219" s="52"/>
      <c r="J7219" s="52"/>
      <c r="K7219" s="48"/>
      <c r="L7219" s="48"/>
      <c r="M7219" s="48"/>
      <c r="N7219" s="48"/>
      <c r="O7219" s="49"/>
    </row>
    <row r="7220" spans="2:15" x14ac:dyDescent="0.25">
      <c r="B7220" s="93"/>
      <c r="C7220" s="48"/>
      <c r="D7220" s="48"/>
      <c r="E7220" s="48"/>
      <c r="F7220" s="48"/>
      <c r="G7220" s="49"/>
      <c r="H7220" s="48"/>
      <c r="I7220" s="52"/>
      <c r="J7220" s="52"/>
      <c r="K7220" s="48"/>
      <c r="L7220" s="48"/>
      <c r="M7220" s="48"/>
      <c r="N7220" s="48"/>
      <c r="O7220" s="49"/>
    </row>
    <row r="7221" spans="2:15" x14ac:dyDescent="0.25">
      <c r="B7221" s="93"/>
      <c r="C7221" s="48"/>
      <c r="D7221" s="48"/>
      <c r="E7221" s="48"/>
      <c r="F7221" s="48"/>
      <c r="G7221" s="49"/>
      <c r="H7221" s="48"/>
      <c r="I7221" s="52"/>
      <c r="J7221" s="52"/>
      <c r="K7221" s="48"/>
      <c r="L7221" s="48"/>
      <c r="M7221" s="48"/>
      <c r="N7221" s="48"/>
      <c r="O7221" s="49"/>
    </row>
    <row r="7222" spans="2:15" x14ac:dyDescent="0.25">
      <c r="B7222" s="93"/>
      <c r="C7222" s="48"/>
      <c r="D7222" s="48"/>
      <c r="E7222" s="48"/>
      <c r="F7222" s="48"/>
      <c r="G7222" s="49"/>
      <c r="H7222" s="48"/>
      <c r="I7222" s="52"/>
      <c r="J7222" s="52"/>
      <c r="K7222" s="48"/>
      <c r="L7222" s="48"/>
      <c r="M7222" s="48"/>
      <c r="N7222" s="48"/>
      <c r="O7222" s="49"/>
    </row>
    <row r="7223" spans="2:15" x14ac:dyDescent="0.25">
      <c r="B7223" s="93"/>
      <c r="C7223" s="48"/>
      <c r="D7223" s="48"/>
      <c r="E7223" s="48"/>
      <c r="F7223" s="48"/>
      <c r="G7223" s="49"/>
      <c r="H7223" s="48"/>
      <c r="I7223" s="52"/>
      <c r="J7223" s="52"/>
      <c r="K7223" s="48"/>
      <c r="L7223" s="48"/>
      <c r="M7223" s="48"/>
      <c r="N7223" s="48"/>
      <c r="O7223" s="49"/>
    </row>
    <row r="7224" spans="2:15" x14ac:dyDescent="0.25">
      <c r="B7224" s="93"/>
      <c r="C7224" s="48"/>
      <c r="D7224" s="48"/>
      <c r="E7224" s="48"/>
      <c r="F7224" s="48"/>
      <c r="G7224" s="49"/>
      <c r="H7224" s="48"/>
      <c r="I7224" s="52"/>
      <c r="J7224" s="52"/>
      <c r="K7224" s="48"/>
      <c r="L7224" s="48"/>
      <c r="M7224" s="48"/>
      <c r="N7224" s="48"/>
      <c r="O7224" s="49"/>
    </row>
    <row r="7225" spans="2:15" x14ac:dyDescent="0.25">
      <c r="B7225" s="93"/>
      <c r="C7225" s="48"/>
      <c r="D7225" s="48"/>
      <c r="E7225" s="48"/>
      <c r="F7225" s="48"/>
      <c r="G7225" s="49"/>
      <c r="H7225" s="48"/>
      <c r="I7225" s="52"/>
      <c r="J7225" s="52"/>
      <c r="K7225" s="48"/>
      <c r="L7225" s="48"/>
      <c r="M7225" s="48"/>
      <c r="N7225" s="48"/>
      <c r="O7225" s="49"/>
    </row>
    <row r="7226" spans="2:15" x14ac:dyDescent="0.25">
      <c r="B7226" s="93"/>
      <c r="C7226" s="48"/>
      <c r="D7226" s="48"/>
      <c r="E7226" s="48"/>
      <c r="F7226" s="48"/>
      <c r="G7226" s="49"/>
      <c r="H7226" s="48"/>
      <c r="I7226" s="52"/>
      <c r="J7226" s="52"/>
      <c r="K7226" s="48"/>
      <c r="L7226" s="48"/>
      <c r="M7226" s="48"/>
      <c r="N7226" s="48"/>
      <c r="O7226" s="49"/>
    </row>
    <row r="7227" spans="2:15" x14ac:dyDescent="0.25">
      <c r="B7227" s="93"/>
      <c r="C7227" s="48"/>
      <c r="D7227" s="48"/>
      <c r="E7227" s="48"/>
      <c r="F7227" s="48"/>
      <c r="G7227" s="49"/>
      <c r="H7227" s="48"/>
      <c r="I7227" s="52"/>
      <c r="J7227" s="52"/>
      <c r="K7227" s="48"/>
      <c r="L7227" s="48"/>
      <c r="M7227" s="48"/>
      <c r="N7227" s="48"/>
      <c r="O7227" s="49"/>
    </row>
    <row r="7228" spans="2:15" x14ac:dyDescent="0.25">
      <c r="B7228" s="93"/>
      <c r="C7228" s="48"/>
      <c r="D7228" s="48"/>
      <c r="E7228" s="48"/>
      <c r="F7228" s="48"/>
      <c r="G7228" s="49"/>
      <c r="H7228" s="48"/>
      <c r="I7228" s="52"/>
      <c r="J7228" s="52"/>
      <c r="K7228" s="48"/>
      <c r="L7228" s="48"/>
      <c r="M7228" s="48"/>
      <c r="N7228" s="48"/>
      <c r="O7228" s="49"/>
    </row>
    <row r="7229" spans="2:15" x14ac:dyDescent="0.25">
      <c r="B7229" s="93"/>
      <c r="C7229" s="48"/>
      <c r="D7229" s="48"/>
      <c r="E7229" s="48"/>
      <c r="F7229" s="48"/>
      <c r="G7229" s="49"/>
      <c r="H7229" s="48"/>
      <c r="I7229" s="52"/>
      <c r="J7229" s="52"/>
      <c r="K7229" s="48"/>
      <c r="L7229" s="48"/>
      <c r="M7229" s="48"/>
      <c r="N7229" s="48"/>
      <c r="O7229" s="49"/>
    </row>
    <row r="7230" spans="2:15" x14ac:dyDescent="0.25">
      <c r="B7230" s="93"/>
      <c r="C7230" s="48"/>
      <c r="D7230" s="48"/>
      <c r="E7230" s="48"/>
      <c r="F7230" s="48"/>
      <c r="G7230" s="49"/>
      <c r="H7230" s="48"/>
      <c r="I7230" s="52"/>
      <c r="J7230" s="52"/>
      <c r="K7230" s="48"/>
      <c r="L7230" s="48"/>
      <c r="M7230" s="48"/>
      <c r="N7230" s="48"/>
      <c r="O7230" s="49"/>
    </row>
    <row r="7231" spans="2:15" x14ac:dyDescent="0.25">
      <c r="B7231" s="93"/>
      <c r="C7231" s="48"/>
      <c r="D7231" s="48"/>
      <c r="E7231" s="48"/>
      <c r="F7231" s="48"/>
      <c r="G7231" s="49"/>
      <c r="H7231" s="48"/>
      <c r="I7231" s="52"/>
      <c r="J7231" s="52"/>
      <c r="K7231" s="48"/>
      <c r="L7231" s="48"/>
      <c r="M7231" s="48"/>
      <c r="N7231" s="48"/>
      <c r="O7231" s="49"/>
    </row>
    <row r="7232" spans="2:15" x14ac:dyDescent="0.25">
      <c r="B7232" s="93"/>
      <c r="C7232" s="48"/>
      <c r="D7232" s="48"/>
      <c r="E7232" s="48"/>
      <c r="F7232" s="48"/>
      <c r="G7232" s="49"/>
      <c r="H7232" s="48"/>
      <c r="I7232" s="52"/>
      <c r="J7232" s="52"/>
      <c r="K7232" s="48"/>
      <c r="L7232" s="48"/>
      <c r="M7232" s="48"/>
      <c r="N7232" s="48"/>
      <c r="O7232" s="49"/>
    </row>
    <row r="7233" spans="2:15" x14ac:dyDescent="0.25">
      <c r="B7233" s="93"/>
      <c r="C7233" s="48"/>
      <c r="D7233" s="48"/>
      <c r="E7233" s="48"/>
      <c r="F7233" s="48"/>
      <c r="G7233" s="49"/>
      <c r="H7233" s="48"/>
      <c r="I7233" s="52"/>
      <c r="J7233" s="52"/>
      <c r="K7233" s="48"/>
      <c r="L7233" s="48"/>
      <c r="M7233" s="48"/>
      <c r="N7233" s="48"/>
      <c r="O7233" s="49"/>
    </row>
    <row r="7234" spans="2:15" x14ac:dyDescent="0.25">
      <c r="B7234" s="93"/>
      <c r="C7234" s="48"/>
      <c r="D7234" s="48"/>
      <c r="E7234" s="48"/>
      <c r="F7234" s="48"/>
      <c r="G7234" s="49"/>
      <c r="H7234" s="48"/>
      <c r="I7234" s="52"/>
      <c r="J7234" s="52"/>
      <c r="K7234" s="48"/>
      <c r="L7234" s="48"/>
      <c r="M7234" s="48"/>
      <c r="N7234" s="48"/>
      <c r="O7234" s="49"/>
    </row>
    <row r="7235" spans="2:15" x14ac:dyDescent="0.25">
      <c r="B7235" s="93"/>
      <c r="C7235" s="48"/>
      <c r="D7235" s="48"/>
      <c r="E7235" s="48"/>
      <c r="F7235" s="48"/>
      <c r="G7235" s="49"/>
      <c r="H7235" s="48"/>
      <c r="I7235" s="52"/>
      <c r="J7235" s="52"/>
      <c r="K7235" s="48"/>
      <c r="L7235" s="48"/>
      <c r="M7235" s="48"/>
      <c r="N7235" s="48"/>
      <c r="O7235" s="49"/>
    </row>
    <row r="7236" spans="2:15" x14ac:dyDescent="0.25">
      <c r="B7236" s="93"/>
      <c r="C7236" s="48"/>
      <c r="D7236" s="48"/>
      <c r="E7236" s="48"/>
      <c r="F7236" s="48"/>
      <c r="G7236" s="49"/>
      <c r="H7236" s="48"/>
      <c r="I7236" s="52"/>
      <c r="J7236" s="52"/>
      <c r="K7236" s="48"/>
      <c r="L7236" s="48"/>
      <c r="M7236" s="48"/>
      <c r="N7236" s="48"/>
      <c r="O7236" s="49"/>
    </row>
    <row r="7237" spans="2:15" x14ac:dyDescent="0.25">
      <c r="B7237" s="93"/>
      <c r="C7237" s="48"/>
      <c r="D7237" s="48"/>
      <c r="E7237" s="48"/>
      <c r="F7237" s="48"/>
      <c r="G7237" s="49"/>
      <c r="H7237" s="48"/>
      <c r="I7237" s="52"/>
      <c r="J7237" s="52"/>
      <c r="K7237" s="48"/>
      <c r="L7237" s="48"/>
      <c r="M7237" s="48"/>
      <c r="N7237" s="48"/>
      <c r="O7237" s="49"/>
    </row>
    <row r="7238" spans="2:15" x14ac:dyDescent="0.25">
      <c r="B7238" s="93"/>
      <c r="C7238" s="48"/>
      <c r="D7238" s="48"/>
      <c r="E7238" s="48"/>
      <c r="F7238" s="48"/>
      <c r="G7238" s="49"/>
      <c r="H7238" s="48"/>
      <c r="I7238" s="52"/>
      <c r="J7238" s="52"/>
      <c r="K7238" s="48"/>
      <c r="L7238" s="48"/>
      <c r="M7238" s="48"/>
      <c r="N7238" s="48"/>
      <c r="O7238" s="49"/>
    </row>
    <row r="7239" spans="2:15" x14ac:dyDescent="0.25">
      <c r="B7239" s="93"/>
      <c r="C7239" s="48"/>
      <c r="D7239" s="48"/>
      <c r="E7239" s="48"/>
      <c r="F7239" s="48"/>
      <c r="G7239" s="49"/>
      <c r="H7239" s="48"/>
      <c r="I7239" s="52"/>
      <c r="J7239" s="52"/>
      <c r="K7239" s="48"/>
      <c r="L7239" s="48"/>
      <c r="M7239" s="48"/>
      <c r="N7239" s="48"/>
      <c r="O7239" s="49"/>
    </row>
    <row r="7240" spans="2:15" x14ac:dyDescent="0.25">
      <c r="B7240" s="93"/>
      <c r="C7240" s="48"/>
      <c r="D7240" s="48"/>
      <c r="E7240" s="48"/>
      <c r="F7240" s="48"/>
      <c r="G7240" s="49"/>
      <c r="H7240" s="48"/>
      <c r="I7240" s="52"/>
      <c r="J7240" s="52"/>
      <c r="K7240" s="48"/>
      <c r="L7240" s="48"/>
      <c r="M7240" s="48"/>
      <c r="N7240" s="48"/>
      <c r="O7240" s="49"/>
    </row>
    <row r="7241" spans="2:15" x14ac:dyDescent="0.25">
      <c r="B7241" s="93"/>
      <c r="C7241" s="48"/>
      <c r="D7241" s="48"/>
      <c r="E7241" s="48"/>
      <c r="F7241" s="48"/>
      <c r="G7241" s="49"/>
      <c r="H7241" s="48"/>
      <c r="I7241" s="52"/>
      <c r="J7241" s="52"/>
      <c r="K7241" s="48"/>
      <c r="L7241" s="48"/>
      <c r="M7241" s="48"/>
      <c r="N7241" s="48"/>
      <c r="O7241" s="49"/>
    </row>
    <row r="7242" spans="2:15" x14ac:dyDescent="0.25">
      <c r="B7242" s="93"/>
      <c r="C7242" s="48"/>
      <c r="D7242" s="48"/>
      <c r="E7242" s="48"/>
      <c r="F7242" s="48"/>
      <c r="G7242" s="49"/>
      <c r="H7242" s="48"/>
      <c r="I7242" s="52"/>
      <c r="J7242" s="52"/>
      <c r="K7242" s="48"/>
      <c r="L7242" s="48"/>
      <c r="M7242" s="48"/>
      <c r="N7242" s="48"/>
      <c r="O7242" s="49"/>
    </row>
    <row r="7243" spans="2:15" x14ac:dyDescent="0.25">
      <c r="B7243" s="93"/>
      <c r="C7243" s="48"/>
      <c r="D7243" s="48"/>
      <c r="E7243" s="48"/>
      <c r="F7243" s="48"/>
      <c r="G7243" s="49"/>
      <c r="H7243" s="48"/>
      <c r="I7243" s="52"/>
      <c r="J7243" s="52"/>
      <c r="K7243" s="48"/>
      <c r="L7243" s="48"/>
      <c r="M7243" s="48"/>
      <c r="N7243" s="48"/>
      <c r="O7243" s="49"/>
    </row>
    <row r="7244" spans="2:15" x14ac:dyDescent="0.25">
      <c r="B7244" s="93"/>
      <c r="C7244" s="48"/>
      <c r="D7244" s="48"/>
      <c r="E7244" s="48"/>
      <c r="F7244" s="48"/>
      <c r="G7244" s="49"/>
      <c r="H7244" s="48"/>
      <c r="I7244" s="52"/>
      <c r="J7244" s="52"/>
      <c r="K7244" s="48"/>
      <c r="L7244" s="48"/>
      <c r="M7244" s="48"/>
      <c r="N7244" s="48"/>
      <c r="O7244" s="49"/>
    </row>
    <row r="7245" spans="2:15" x14ac:dyDescent="0.25">
      <c r="B7245" s="93"/>
      <c r="C7245" s="48"/>
      <c r="D7245" s="48"/>
      <c r="E7245" s="48"/>
      <c r="F7245" s="48"/>
      <c r="G7245" s="49"/>
      <c r="H7245" s="48"/>
      <c r="I7245" s="52"/>
      <c r="J7245" s="52"/>
      <c r="K7245" s="48"/>
      <c r="L7245" s="48"/>
      <c r="M7245" s="48"/>
      <c r="N7245" s="48"/>
      <c r="O7245" s="49"/>
    </row>
    <row r="7246" spans="2:15" x14ac:dyDescent="0.25">
      <c r="B7246" s="93"/>
      <c r="C7246" s="48"/>
      <c r="D7246" s="48"/>
      <c r="E7246" s="48"/>
      <c r="F7246" s="48"/>
      <c r="G7246" s="49"/>
      <c r="H7246" s="48"/>
      <c r="I7246" s="52"/>
      <c r="J7246" s="52"/>
      <c r="K7246" s="48"/>
      <c r="L7246" s="48"/>
      <c r="M7246" s="48"/>
      <c r="N7246" s="48"/>
      <c r="O7246" s="49"/>
    </row>
    <row r="7247" spans="2:15" x14ac:dyDescent="0.25">
      <c r="B7247" s="93"/>
      <c r="C7247" s="48"/>
      <c r="D7247" s="48"/>
      <c r="E7247" s="48"/>
      <c r="F7247" s="48"/>
      <c r="G7247" s="49"/>
      <c r="H7247" s="48"/>
      <c r="I7247" s="52"/>
      <c r="J7247" s="52"/>
      <c r="K7247" s="48"/>
      <c r="L7247" s="48"/>
      <c r="M7247" s="48"/>
      <c r="N7247" s="48"/>
      <c r="O7247" s="49"/>
    </row>
    <row r="7248" spans="2:15" x14ac:dyDescent="0.25">
      <c r="B7248" s="93"/>
      <c r="C7248" s="48"/>
      <c r="D7248" s="48"/>
      <c r="E7248" s="48"/>
      <c r="F7248" s="48"/>
      <c r="G7248" s="49"/>
      <c r="H7248" s="48"/>
      <c r="I7248" s="52"/>
      <c r="J7248" s="52"/>
      <c r="K7248" s="48"/>
      <c r="L7248" s="48"/>
      <c r="M7248" s="48"/>
      <c r="N7248" s="48"/>
      <c r="O7248" s="49"/>
    </row>
    <row r="7249" spans="2:15" x14ac:dyDescent="0.25">
      <c r="B7249" s="93"/>
      <c r="C7249" s="48"/>
      <c r="D7249" s="48"/>
      <c r="E7249" s="48"/>
      <c r="F7249" s="48"/>
      <c r="G7249" s="49"/>
      <c r="H7249" s="48"/>
      <c r="I7249" s="52"/>
      <c r="J7249" s="52"/>
      <c r="K7249" s="48"/>
      <c r="L7249" s="48"/>
      <c r="M7249" s="48"/>
      <c r="N7249" s="48"/>
      <c r="O7249" s="49"/>
    </row>
    <row r="7250" spans="2:15" x14ac:dyDescent="0.25">
      <c r="B7250" s="93"/>
      <c r="C7250" s="48"/>
      <c r="D7250" s="48"/>
      <c r="E7250" s="48"/>
      <c r="F7250" s="48"/>
      <c r="G7250" s="49"/>
      <c r="H7250" s="48"/>
      <c r="I7250" s="52"/>
      <c r="J7250" s="52"/>
      <c r="K7250" s="48"/>
      <c r="L7250" s="48"/>
      <c r="M7250" s="48"/>
      <c r="N7250" s="48"/>
      <c r="O7250" s="49"/>
    </row>
    <row r="7251" spans="2:15" x14ac:dyDescent="0.25">
      <c r="B7251" s="93"/>
      <c r="C7251" s="48"/>
      <c r="D7251" s="48"/>
      <c r="E7251" s="48"/>
      <c r="F7251" s="48"/>
      <c r="G7251" s="49"/>
      <c r="H7251" s="48"/>
      <c r="I7251" s="52"/>
      <c r="J7251" s="52"/>
      <c r="K7251" s="48"/>
      <c r="L7251" s="48"/>
      <c r="M7251" s="48"/>
      <c r="N7251" s="48"/>
      <c r="O7251" s="49"/>
    </row>
    <row r="7252" spans="2:15" x14ac:dyDescent="0.25">
      <c r="B7252" s="93"/>
      <c r="C7252" s="48"/>
      <c r="D7252" s="48"/>
      <c r="E7252" s="48"/>
      <c r="F7252" s="48"/>
      <c r="G7252" s="49"/>
      <c r="H7252" s="48"/>
      <c r="I7252" s="52"/>
      <c r="J7252" s="52"/>
      <c r="K7252" s="48"/>
      <c r="L7252" s="48"/>
      <c r="M7252" s="48"/>
      <c r="N7252" s="48"/>
      <c r="O7252" s="49"/>
    </row>
    <row r="7253" spans="2:15" x14ac:dyDescent="0.25">
      <c r="B7253" s="93"/>
      <c r="C7253" s="48"/>
      <c r="D7253" s="48"/>
      <c r="E7253" s="48"/>
      <c r="F7253" s="48"/>
      <c r="G7253" s="49"/>
      <c r="H7253" s="48"/>
      <c r="I7253" s="52"/>
      <c r="J7253" s="52"/>
      <c r="K7253" s="48"/>
      <c r="L7253" s="48"/>
      <c r="M7253" s="48"/>
      <c r="N7253" s="48"/>
      <c r="O7253" s="49"/>
    </row>
    <row r="7254" spans="2:15" x14ac:dyDescent="0.25">
      <c r="B7254" s="93"/>
      <c r="C7254" s="48"/>
      <c r="D7254" s="48"/>
      <c r="E7254" s="48"/>
      <c r="F7254" s="48"/>
      <c r="G7254" s="49"/>
      <c r="H7254" s="48"/>
      <c r="I7254" s="52"/>
      <c r="J7254" s="52"/>
      <c r="K7254" s="48"/>
      <c r="L7254" s="48"/>
      <c r="M7254" s="48"/>
      <c r="N7254" s="48"/>
      <c r="O7254" s="49"/>
    </row>
    <row r="7255" spans="2:15" x14ac:dyDescent="0.25">
      <c r="B7255" s="93"/>
      <c r="C7255" s="48"/>
      <c r="D7255" s="48"/>
      <c r="E7255" s="48"/>
      <c r="F7255" s="48"/>
      <c r="G7255" s="49"/>
      <c r="H7255" s="48"/>
      <c r="I7255" s="52"/>
      <c r="J7255" s="52"/>
      <c r="K7255" s="48"/>
      <c r="L7255" s="48"/>
      <c r="M7255" s="48"/>
      <c r="N7255" s="48"/>
      <c r="O7255" s="49"/>
    </row>
    <row r="7256" spans="2:15" x14ac:dyDescent="0.25">
      <c r="B7256" s="93"/>
      <c r="C7256" s="48"/>
      <c r="D7256" s="48"/>
      <c r="E7256" s="48"/>
      <c r="F7256" s="48"/>
      <c r="G7256" s="49"/>
      <c r="H7256" s="48"/>
      <c r="I7256" s="52"/>
      <c r="J7256" s="52"/>
      <c r="K7256" s="48"/>
      <c r="L7256" s="48"/>
      <c r="M7256" s="48"/>
      <c r="N7256" s="48"/>
      <c r="O7256" s="49"/>
    </row>
    <row r="7257" spans="2:15" x14ac:dyDescent="0.25">
      <c r="B7257" s="93"/>
      <c r="C7257" s="48"/>
      <c r="D7257" s="48"/>
      <c r="E7257" s="48"/>
      <c r="F7257" s="48"/>
      <c r="G7257" s="49"/>
      <c r="H7257" s="48"/>
      <c r="I7257" s="52"/>
      <c r="J7257" s="52"/>
      <c r="K7257" s="48"/>
      <c r="L7257" s="48"/>
      <c r="M7257" s="48"/>
      <c r="N7257" s="48"/>
      <c r="O7257" s="49"/>
    </row>
    <row r="7258" spans="2:15" x14ac:dyDescent="0.25">
      <c r="B7258" s="93"/>
      <c r="C7258" s="48"/>
      <c r="D7258" s="48"/>
      <c r="E7258" s="48"/>
      <c r="F7258" s="48"/>
      <c r="G7258" s="49"/>
      <c r="H7258" s="48"/>
      <c r="I7258" s="52"/>
      <c r="J7258" s="52"/>
      <c r="K7258" s="48"/>
      <c r="L7258" s="48"/>
      <c r="M7258" s="48"/>
      <c r="N7258" s="48"/>
      <c r="O7258" s="49"/>
    </row>
    <row r="7259" spans="2:15" x14ac:dyDescent="0.25">
      <c r="B7259" s="93"/>
      <c r="C7259" s="48"/>
      <c r="D7259" s="48"/>
      <c r="E7259" s="48"/>
      <c r="F7259" s="48"/>
      <c r="G7259" s="49"/>
      <c r="H7259" s="48"/>
      <c r="I7259" s="52"/>
      <c r="J7259" s="52"/>
      <c r="K7259" s="48"/>
      <c r="L7259" s="48"/>
      <c r="M7259" s="48"/>
      <c r="N7259" s="48"/>
      <c r="O7259" s="49"/>
    </row>
    <row r="7260" spans="2:15" x14ac:dyDescent="0.25">
      <c r="B7260" s="93"/>
      <c r="C7260" s="48"/>
      <c r="D7260" s="48"/>
      <c r="E7260" s="48"/>
      <c r="F7260" s="48"/>
      <c r="G7260" s="49"/>
      <c r="H7260" s="48"/>
      <c r="I7260" s="52"/>
      <c r="J7260" s="52"/>
      <c r="K7260" s="48"/>
      <c r="L7260" s="48"/>
      <c r="M7260" s="48"/>
      <c r="N7260" s="48"/>
      <c r="O7260" s="49"/>
    </row>
    <row r="7261" spans="2:15" x14ac:dyDescent="0.25">
      <c r="B7261" s="93"/>
      <c r="C7261" s="48"/>
      <c r="D7261" s="48"/>
      <c r="E7261" s="48"/>
      <c r="F7261" s="48"/>
      <c r="G7261" s="49"/>
      <c r="H7261" s="48"/>
      <c r="I7261" s="52"/>
      <c r="J7261" s="52"/>
      <c r="K7261" s="48"/>
      <c r="L7261" s="48"/>
      <c r="M7261" s="48"/>
      <c r="N7261" s="48"/>
      <c r="O7261" s="49"/>
    </row>
    <row r="7262" spans="2:15" x14ac:dyDescent="0.25">
      <c r="B7262" s="93"/>
      <c r="C7262" s="48"/>
      <c r="D7262" s="48"/>
      <c r="E7262" s="48"/>
      <c r="F7262" s="48"/>
      <c r="G7262" s="49"/>
      <c r="H7262" s="48"/>
      <c r="I7262" s="52"/>
      <c r="J7262" s="52"/>
      <c r="K7262" s="48"/>
      <c r="L7262" s="48"/>
      <c r="M7262" s="48"/>
      <c r="N7262" s="48"/>
      <c r="O7262" s="49"/>
    </row>
    <row r="7263" spans="2:15" x14ac:dyDescent="0.25">
      <c r="B7263" s="93"/>
      <c r="C7263" s="48"/>
      <c r="D7263" s="48"/>
      <c r="E7263" s="48"/>
      <c r="F7263" s="48"/>
      <c r="G7263" s="49"/>
      <c r="H7263" s="48"/>
      <c r="I7263" s="52"/>
      <c r="J7263" s="52"/>
      <c r="K7263" s="48"/>
      <c r="L7263" s="48"/>
      <c r="M7263" s="48"/>
      <c r="N7263" s="48"/>
      <c r="O7263" s="49"/>
    </row>
    <row r="7264" spans="2:15" x14ac:dyDescent="0.25">
      <c r="B7264" s="93"/>
      <c r="C7264" s="48"/>
      <c r="D7264" s="48"/>
      <c r="E7264" s="48"/>
      <c r="F7264" s="48"/>
      <c r="G7264" s="49"/>
      <c r="H7264" s="48"/>
      <c r="I7264" s="52"/>
      <c r="J7264" s="52"/>
      <c r="K7264" s="48"/>
      <c r="L7264" s="48"/>
      <c r="M7264" s="48"/>
      <c r="N7264" s="48"/>
      <c r="O7264" s="49"/>
    </row>
    <row r="7265" spans="2:15" x14ac:dyDescent="0.25">
      <c r="B7265" s="93"/>
      <c r="C7265" s="48"/>
      <c r="D7265" s="48"/>
      <c r="E7265" s="48"/>
      <c r="F7265" s="48"/>
      <c r="G7265" s="49"/>
      <c r="H7265" s="48"/>
      <c r="I7265" s="52"/>
      <c r="J7265" s="52"/>
      <c r="K7265" s="48"/>
      <c r="L7265" s="48"/>
      <c r="M7265" s="48"/>
      <c r="N7265" s="48"/>
      <c r="O7265" s="49"/>
    </row>
    <row r="7266" spans="2:15" x14ac:dyDescent="0.25">
      <c r="B7266" s="93"/>
      <c r="C7266" s="48"/>
      <c r="D7266" s="48"/>
      <c r="E7266" s="48"/>
      <c r="F7266" s="48"/>
      <c r="G7266" s="49"/>
      <c r="H7266" s="48"/>
      <c r="I7266" s="52"/>
      <c r="J7266" s="52"/>
      <c r="K7266" s="48"/>
      <c r="L7266" s="48"/>
      <c r="M7266" s="48"/>
      <c r="N7266" s="48"/>
      <c r="O7266" s="49"/>
    </row>
    <row r="7267" spans="2:15" x14ac:dyDescent="0.25">
      <c r="B7267" s="93"/>
      <c r="C7267" s="48"/>
      <c r="D7267" s="48"/>
      <c r="E7267" s="48"/>
      <c r="F7267" s="48"/>
      <c r="G7267" s="49"/>
      <c r="H7267" s="48"/>
      <c r="I7267" s="52"/>
      <c r="J7267" s="52"/>
      <c r="K7267" s="48"/>
      <c r="L7267" s="48"/>
      <c r="M7267" s="48"/>
      <c r="N7267" s="48"/>
      <c r="O7267" s="49"/>
    </row>
    <row r="7268" spans="2:15" x14ac:dyDescent="0.25">
      <c r="B7268" s="93"/>
      <c r="C7268" s="48"/>
      <c r="D7268" s="48"/>
      <c r="E7268" s="48"/>
      <c r="F7268" s="48"/>
      <c r="G7268" s="49"/>
      <c r="H7268" s="48"/>
      <c r="I7268" s="52"/>
      <c r="J7268" s="52"/>
      <c r="K7268" s="48"/>
      <c r="L7268" s="48"/>
      <c r="M7268" s="48"/>
      <c r="N7268" s="48"/>
      <c r="O7268" s="49"/>
    </row>
    <row r="7269" spans="2:15" x14ac:dyDescent="0.25">
      <c r="B7269" s="93"/>
      <c r="C7269" s="48"/>
      <c r="D7269" s="48"/>
      <c r="E7269" s="48"/>
      <c r="F7269" s="48"/>
      <c r="G7269" s="49"/>
      <c r="H7269" s="48"/>
      <c r="I7269" s="52"/>
      <c r="J7269" s="52"/>
      <c r="K7269" s="48"/>
      <c r="L7269" s="48"/>
      <c r="M7269" s="48"/>
      <c r="N7269" s="48"/>
      <c r="O7269" s="49"/>
    </row>
    <row r="7270" spans="2:15" x14ac:dyDescent="0.25">
      <c r="B7270" s="93"/>
      <c r="C7270" s="48"/>
      <c r="D7270" s="48"/>
      <c r="E7270" s="48"/>
      <c r="F7270" s="48"/>
      <c r="G7270" s="49"/>
      <c r="H7270" s="48"/>
      <c r="I7270" s="52"/>
      <c r="J7270" s="52"/>
      <c r="K7270" s="48"/>
      <c r="L7270" s="48"/>
      <c r="M7270" s="48"/>
      <c r="N7270" s="48"/>
      <c r="O7270" s="49"/>
    </row>
    <row r="7271" spans="2:15" x14ac:dyDescent="0.25">
      <c r="B7271" s="93"/>
      <c r="C7271" s="48"/>
      <c r="D7271" s="48"/>
      <c r="E7271" s="48"/>
      <c r="F7271" s="48"/>
      <c r="G7271" s="49"/>
      <c r="H7271" s="48"/>
      <c r="I7271" s="52"/>
      <c r="J7271" s="52"/>
      <c r="K7271" s="48"/>
      <c r="L7271" s="48"/>
      <c r="M7271" s="48"/>
      <c r="N7271" s="48"/>
      <c r="O7271" s="49"/>
    </row>
    <row r="7272" spans="2:15" x14ac:dyDescent="0.25">
      <c r="B7272" s="93"/>
      <c r="C7272" s="48"/>
      <c r="D7272" s="48"/>
      <c r="E7272" s="48"/>
      <c r="F7272" s="48"/>
      <c r="G7272" s="49"/>
      <c r="H7272" s="48"/>
      <c r="I7272" s="52"/>
      <c r="J7272" s="52"/>
      <c r="K7272" s="48"/>
      <c r="L7272" s="48"/>
      <c r="M7272" s="48"/>
      <c r="N7272" s="48"/>
      <c r="O7272" s="49"/>
    </row>
    <row r="7273" spans="2:15" x14ac:dyDescent="0.25">
      <c r="B7273" s="93"/>
      <c r="C7273" s="48"/>
      <c r="D7273" s="48"/>
      <c r="E7273" s="48"/>
      <c r="F7273" s="48"/>
      <c r="G7273" s="49"/>
      <c r="H7273" s="48"/>
      <c r="I7273" s="52"/>
      <c r="J7273" s="52"/>
      <c r="K7273" s="48"/>
      <c r="L7273" s="48"/>
      <c r="M7273" s="48"/>
      <c r="N7273" s="48"/>
      <c r="O7273" s="49"/>
    </row>
    <row r="7274" spans="2:15" x14ac:dyDescent="0.25">
      <c r="B7274" s="93"/>
      <c r="C7274" s="48"/>
      <c r="D7274" s="48"/>
      <c r="E7274" s="48"/>
      <c r="F7274" s="48"/>
      <c r="G7274" s="49"/>
      <c r="H7274" s="48"/>
      <c r="I7274" s="52"/>
      <c r="J7274" s="52"/>
      <c r="K7274" s="48"/>
      <c r="L7274" s="48"/>
      <c r="M7274" s="48"/>
      <c r="N7274" s="48"/>
      <c r="O7274" s="49"/>
    </row>
    <row r="7275" spans="2:15" x14ac:dyDescent="0.25">
      <c r="B7275" s="93"/>
      <c r="C7275" s="48"/>
      <c r="D7275" s="48"/>
      <c r="E7275" s="48"/>
      <c r="F7275" s="48"/>
      <c r="G7275" s="49"/>
      <c r="H7275" s="48"/>
      <c r="I7275" s="52"/>
      <c r="J7275" s="52"/>
      <c r="K7275" s="48"/>
      <c r="L7275" s="48"/>
      <c r="M7275" s="48"/>
      <c r="N7275" s="48"/>
      <c r="O7275" s="49"/>
    </row>
    <row r="7276" spans="2:15" x14ac:dyDescent="0.25">
      <c r="B7276" s="93"/>
      <c r="C7276" s="48"/>
      <c r="D7276" s="48"/>
      <c r="E7276" s="48"/>
      <c r="F7276" s="48"/>
      <c r="G7276" s="49"/>
      <c r="H7276" s="48"/>
      <c r="I7276" s="52"/>
      <c r="J7276" s="52"/>
      <c r="K7276" s="48"/>
      <c r="L7276" s="48"/>
      <c r="M7276" s="48"/>
      <c r="N7276" s="48"/>
      <c r="O7276" s="49"/>
    </row>
    <row r="7277" spans="2:15" x14ac:dyDescent="0.25">
      <c r="B7277" s="93"/>
      <c r="C7277" s="48"/>
      <c r="D7277" s="48"/>
      <c r="E7277" s="48"/>
      <c r="F7277" s="48"/>
      <c r="G7277" s="49"/>
      <c r="H7277" s="48"/>
      <c r="I7277" s="52"/>
      <c r="J7277" s="52"/>
      <c r="K7277" s="48"/>
      <c r="L7277" s="48"/>
      <c r="M7277" s="48"/>
      <c r="N7277" s="48"/>
      <c r="O7277" s="49"/>
    </row>
    <row r="7278" spans="2:15" x14ac:dyDescent="0.25">
      <c r="B7278" s="93"/>
      <c r="C7278" s="48"/>
      <c r="D7278" s="48"/>
      <c r="E7278" s="48"/>
      <c r="F7278" s="48"/>
      <c r="G7278" s="49"/>
      <c r="H7278" s="48"/>
      <c r="I7278" s="52"/>
      <c r="J7278" s="52"/>
      <c r="K7278" s="48"/>
      <c r="L7278" s="48"/>
      <c r="M7278" s="48"/>
      <c r="N7278" s="48"/>
      <c r="O7278" s="49"/>
    </row>
    <row r="7279" spans="2:15" x14ac:dyDescent="0.25">
      <c r="B7279" s="93"/>
      <c r="C7279" s="48"/>
      <c r="D7279" s="48"/>
      <c r="E7279" s="48"/>
      <c r="F7279" s="48"/>
      <c r="G7279" s="49"/>
      <c r="H7279" s="48"/>
      <c r="I7279" s="52"/>
      <c r="J7279" s="52"/>
      <c r="K7279" s="48"/>
      <c r="L7279" s="48"/>
      <c r="M7279" s="48"/>
      <c r="N7279" s="48"/>
      <c r="O7279" s="49"/>
    </row>
    <row r="7280" spans="2:15" x14ac:dyDescent="0.25">
      <c r="B7280" s="93"/>
      <c r="C7280" s="48"/>
      <c r="D7280" s="48"/>
      <c r="E7280" s="48"/>
      <c r="F7280" s="48"/>
      <c r="G7280" s="49"/>
      <c r="H7280" s="48"/>
      <c r="I7280" s="52"/>
      <c r="J7280" s="52"/>
      <c r="K7280" s="48"/>
      <c r="L7280" s="48"/>
      <c r="M7280" s="48"/>
      <c r="N7280" s="48"/>
      <c r="O7280" s="49"/>
    </row>
    <row r="7281" spans="2:15" x14ac:dyDescent="0.25">
      <c r="B7281" s="93"/>
      <c r="C7281" s="48"/>
      <c r="D7281" s="48"/>
      <c r="E7281" s="48"/>
      <c r="F7281" s="48"/>
      <c r="G7281" s="49"/>
      <c r="H7281" s="48"/>
      <c r="I7281" s="52"/>
      <c r="J7281" s="52"/>
      <c r="K7281" s="48"/>
      <c r="L7281" s="48"/>
      <c r="M7281" s="48"/>
      <c r="N7281" s="48"/>
      <c r="O7281" s="49"/>
    </row>
    <row r="7282" spans="2:15" x14ac:dyDescent="0.25">
      <c r="B7282" s="93"/>
      <c r="C7282" s="48"/>
      <c r="D7282" s="48"/>
      <c r="E7282" s="48"/>
      <c r="F7282" s="48"/>
      <c r="G7282" s="49"/>
      <c r="H7282" s="48"/>
      <c r="I7282" s="52"/>
      <c r="J7282" s="52"/>
      <c r="K7282" s="48"/>
      <c r="L7282" s="48"/>
      <c r="M7282" s="48"/>
      <c r="N7282" s="48"/>
      <c r="O7282" s="49"/>
    </row>
    <row r="7283" spans="2:15" x14ac:dyDescent="0.25">
      <c r="B7283" s="93"/>
      <c r="C7283" s="48"/>
      <c r="D7283" s="48"/>
      <c r="E7283" s="48"/>
      <c r="F7283" s="48"/>
      <c r="G7283" s="49"/>
      <c r="H7283" s="48"/>
      <c r="I7283" s="52"/>
      <c r="J7283" s="52"/>
      <c r="K7283" s="48"/>
      <c r="L7283" s="48"/>
      <c r="M7283" s="48"/>
      <c r="N7283" s="48"/>
      <c r="O7283" s="49"/>
    </row>
    <row r="7284" spans="2:15" x14ac:dyDescent="0.25">
      <c r="B7284" s="93"/>
      <c r="C7284" s="48"/>
      <c r="D7284" s="48"/>
      <c r="E7284" s="48"/>
      <c r="F7284" s="48"/>
      <c r="G7284" s="49"/>
      <c r="H7284" s="48"/>
      <c r="I7284" s="52"/>
      <c r="J7284" s="52"/>
      <c r="K7284" s="48"/>
      <c r="L7284" s="48"/>
      <c r="M7284" s="48"/>
      <c r="N7284" s="48"/>
      <c r="O7284" s="49"/>
    </row>
    <row r="7285" spans="2:15" x14ac:dyDescent="0.25">
      <c r="B7285" s="93"/>
      <c r="C7285" s="48"/>
      <c r="D7285" s="48"/>
      <c r="E7285" s="48"/>
      <c r="F7285" s="48"/>
      <c r="G7285" s="49"/>
      <c r="H7285" s="48"/>
      <c r="I7285" s="52"/>
      <c r="J7285" s="52"/>
      <c r="K7285" s="48"/>
      <c r="L7285" s="48"/>
      <c r="M7285" s="48"/>
      <c r="N7285" s="48"/>
      <c r="O7285" s="49"/>
    </row>
    <row r="7286" spans="2:15" x14ac:dyDescent="0.25">
      <c r="B7286" s="93"/>
      <c r="C7286" s="48"/>
      <c r="D7286" s="48"/>
      <c r="E7286" s="48"/>
      <c r="F7286" s="48"/>
      <c r="G7286" s="49"/>
      <c r="H7286" s="48"/>
      <c r="I7286" s="52"/>
      <c r="J7286" s="52"/>
      <c r="K7286" s="48"/>
      <c r="L7286" s="48"/>
      <c r="M7286" s="48"/>
      <c r="N7286" s="48"/>
      <c r="O7286" s="49"/>
    </row>
    <row r="7287" spans="2:15" x14ac:dyDescent="0.25">
      <c r="B7287" s="93"/>
      <c r="C7287" s="48"/>
      <c r="D7287" s="48"/>
      <c r="E7287" s="48"/>
      <c r="F7287" s="48"/>
      <c r="G7287" s="49"/>
      <c r="H7287" s="48"/>
      <c r="I7287" s="52"/>
      <c r="J7287" s="52"/>
      <c r="K7287" s="48"/>
      <c r="L7287" s="48"/>
      <c r="M7287" s="48"/>
      <c r="N7287" s="48"/>
      <c r="O7287" s="49"/>
    </row>
    <row r="7288" spans="2:15" x14ac:dyDescent="0.25">
      <c r="B7288" s="93"/>
      <c r="C7288" s="48"/>
      <c r="D7288" s="48"/>
      <c r="E7288" s="48"/>
      <c r="F7288" s="48"/>
      <c r="G7288" s="49"/>
      <c r="H7288" s="48"/>
      <c r="I7288" s="52"/>
      <c r="J7288" s="52"/>
      <c r="K7288" s="48"/>
      <c r="L7288" s="48"/>
      <c r="M7288" s="48"/>
      <c r="N7288" s="48"/>
      <c r="O7288" s="49"/>
    </row>
    <row r="7289" spans="2:15" x14ac:dyDescent="0.25">
      <c r="B7289" s="93"/>
      <c r="C7289" s="48"/>
      <c r="D7289" s="48"/>
      <c r="E7289" s="48"/>
      <c r="F7289" s="48"/>
      <c r="G7289" s="49"/>
      <c r="H7289" s="48"/>
      <c r="I7289" s="52"/>
      <c r="J7289" s="52"/>
      <c r="K7289" s="48"/>
      <c r="L7289" s="48"/>
      <c r="M7289" s="48"/>
      <c r="N7289" s="48"/>
      <c r="O7289" s="49"/>
    </row>
    <row r="7290" spans="2:15" x14ac:dyDescent="0.25">
      <c r="B7290" s="93"/>
      <c r="C7290" s="48"/>
      <c r="D7290" s="48"/>
      <c r="E7290" s="48"/>
      <c r="F7290" s="48"/>
      <c r="G7290" s="49"/>
      <c r="H7290" s="48"/>
      <c r="I7290" s="52"/>
      <c r="J7290" s="52"/>
      <c r="K7290" s="48"/>
      <c r="L7290" s="48"/>
      <c r="M7290" s="48"/>
      <c r="N7290" s="48"/>
      <c r="O7290" s="49"/>
    </row>
    <row r="7291" spans="2:15" x14ac:dyDescent="0.25">
      <c r="B7291" s="93"/>
      <c r="C7291" s="48"/>
      <c r="D7291" s="48"/>
      <c r="E7291" s="48"/>
      <c r="F7291" s="48"/>
      <c r="G7291" s="49"/>
      <c r="H7291" s="48"/>
      <c r="I7291" s="52"/>
      <c r="J7291" s="52"/>
      <c r="K7291" s="48"/>
      <c r="L7291" s="48"/>
      <c r="M7291" s="48"/>
      <c r="N7291" s="48"/>
      <c r="O7291" s="49"/>
    </row>
    <row r="7292" spans="2:15" x14ac:dyDescent="0.25">
      <c r="B7292" s="93"/>
      <c r="C7292" s="48"/>
      <c r="D7292" s="48"/>
      <c r="E7292" s="48"/>
      <c r="F7292" s="48"/>
      <c r="G7292" s="49"/>
      <c r="H7292" s="48"/>
      <c r="I7292" s="52"/>
      <c r="J7292" s="52"/>
      <c r="K7292" s="48"/>
      <c r="L7292" s="48"/>
      <c r="M7292" s="48"/>
      <c r="N7292" s="48"/>
      <c r="O7292" s="49"/>
    </row>
    <row r="7293" spans="2:15" x14ac:dyDescent="0.25">
      <c r="B7293" s="93"/>
      <c r="C7293" s="48"/>
      <c r="D7293" s="48"/>
      <c r="E7293" s="48"/>
      <c r="F7293" s="48"/>
      <c r="G7293" s="49"/>
      <c r="H7293" s="48"/>
      <c r="I7293" s="52"/>
      <c r="J7293" s="52"/>
      <c r="K7293" s="48"/>
      <c r="L7293" s="48"/>
      <c r="M7293" s="48"/>
      <c r="N7293" s="48"/>
      <c r="O7293" s="49"/>
    </row>
    <row r="7294" spans="2:15" x14ac:dyDescent="0.25">
      <c r="B7294" s="93"/>
      <c r="C7294" s="48"/>
      <c r="D7294" s="48"/>
      <c r="E7294" s="48"/>
      <c r="F7294" s="48"/>
      <c r="G7294" s="49"/>
      <c r="H7294" s="48"/>
      <c r="I7294" s="52"/>
      <c r="J7294" s="52"/>
      <c r="K7294" s="48"/>
      <c r="L7294" s="48"/>
      <c r="M7294" s="48"/>
      <c r="N7294" s="48"/>
      <c r="O7294" s="49"/>
    </row>
    <row r="7295" spans="2:15" x14ac:dyDescent="0.25">
      <c r="B7295" s="93"/>
      <c r="C7295" s="48"/>
      <c r="D7295" s="48"/>
      <c r="E7295" s="48"/>
      <c r="F7295" s="48"/>
      <c r="G7295" s="49"/>
      <c r="H7295" s="48"/>
      <c r="I7295" s="52"/>
      <c r="J7295" s="52"/>
      <c r="K7295" s="48"/>
      <c r="L7295" s="48"/>
      <c r="M7295" s="48"/>
      <c r="N7295" s="48"/>
      <c r="O7295" s="49"/>
    </row>
    <row r="7296" spans="2:15" x14ac:dyDescent="0.25">
      <c r="B7296" s="93"/>
      <c r="C7296" s="48"/>
      <c r="D7296" s="48"/>
      <c r="E7296" s="48"/>
      <c r="F7296" s="48"/>
      <c r="G7296" s="49"/>
      <c r="H7296" s="48"/>
      <c r="I7296" s="52"/>
      <c r="J7296" s="52"/>
      <c r="K7296" s="48"/>
      <c r="L7296" s="48"/>
      <c r="M7296" s="48"/>
      <c r="N7296" s="48"/>
      <c r="O7296" s="49"/>
    </row>
    <row r="7297" spans="2:15" x14ac:dyDescent="0.25">
      <c r="B7297" s="93"/>
      <c r="C7297" s="48"/>
      <c r="D7297" s="48"/>
      <c r="E7297" s="48"/>
      <c r="F7297" s="48"/>
      <c r="G7297" s="49"/>
      <c r="H7297" s="48"/>
      <c r="I7297" s="52"/>
      <c r="J7297" s="52"/>
      <c r="K7297" s="48"/>
      <c r="L7297" s="48"/>
      <c r="M7297" s="48"/>
      <c r="N7297" s="48"/>
      <c r="O7297" s="49"/>
    </row>
    <row r="7298" spans="2:15" x14ac:dyDescent="0.25">
      <c r="B7298" s="93"/>
      <c r="C7298" s="48"/>
      <c r="D7298" s="48"/>
      <c r="E7298" s="48"/>
      <c r="F7298" s="48"/>
      <c r="G7298" s="49"/>
      <c r="H7298" s="48"/>
      <c r="I7298" s="52"/>
      <c r="J7298" s="52"/>
      <c r="K7298" s="48"/>
      <c r="L7298" s="48"/>
      <c r="M7298" s="48"/>
      <c r="N7298" s="48"/>
      <c r="O7298" s="49"/>
    </row>
    <row r="7299" spans="2:15" x14ac:dyDescent="0.25">
      <c r="B7299" s="93"/>
      <c r="C7299" s="48"/>
      <c r="D7299" s="48"/>
      <c r="E7299" s="48"/>
      <c r="F7299" s="48"/>
      <c r="G7299" s="49"/>
      <c r="H7299" s="48"/>
      <c r="I7299" s="52"/>
      <c r="J7299" s="52"/>
      <c r="K7299" s="48"/>
      <c r="L7299" s="48"/>
      <c r="M7299" s="48"/>
      <c r="N7299" s="48"/>
      <c r="O7299" s="49"/>
    </row>
    <row r="7300" spans="2:15" x14ac:dyDescent="0.25">
      <c r="B7300" s="93"/>
      <c r="C7300" s="48"/>
      <c r="D7300" s="48"/>
      <c r="E7300" s="48"/>
      <c r="F7300" s="48"/>
      <c r="G7300" s="49"/>
      <c r="H7300" s="48"/>
      <c r="I7300" s="52"/>
      <c r="J7300" s="52"/>
      <c r="K7300" s="48"/>
      <c r="L7300" s="48"/>
      <c r="M7300" s="48"/>
      <c r="N7300" s="48"/>
      <c r="O7300" s="49"/>
    </row>
    <row r="7301" spans="2:15" x14ac:dyDescent="0.25">
      <c r="B7301" s="93"/>
      <c r="C7301" s="48"/>
      <c r="D7301" s="48"/>
      <c r="E7301" s="48"/>
      <c r="F7301" s="48"/>
      <c r="G7301" s="49"/>
      <c r="H7301" s="48"/>
      <c r="I7301" s="52"/>
      <c r="J7301" s="52"/>
      <c r="K7301" s="48"/>
      <c r="L7301" s="48"/>
      <c r="M7301" s="48"/>
      <c r="N7301" s="48"/>
      <c r="O7301" s="49"/>
    </row>
    <row r="7302" spans="2:15" x14ac:dyDescent="0.25">
      <c r="B7302" s="93"/>
      <c r="C7302" s="48"/>
      <c r="D7302" s="48"/>
      <c r="E7302" s="48"/>
      <c r="F7302" s="48"/>
      <c r="G7302" s="49"/>
      <c r="H7302" s="48"/>
      <c r="I7302" s="52"/>
      <c r="J7302" s="52"/>
      <c r="K7302" s="48"/>
      <c r="L7302" s="48"/>
      <c r="M7302" s="48"/>
      <c r="N7302" s="48"/>
      <c r="O7302" s="49"/>
    </row>
    <row r="7303" spans="2:15" x14ac:dyDescent="0.25">
      <c r="B7303" s="93"/>
      <c r="C7303" s="48"/>
      <c r="D7303" s="48"/>
      <c r="E7303" s="48"/>
      <c r="F7303" s="48"/>
      <c r="G7303" s="49"/>
      <c r="H7303" s="48"/>
      <c r="I7303" s="52"/>
      <c r="J7303" s="52"/>
      <c r="K7303" s="48"/>
      <c r="L7303" s="48"/>
      <c r="M7303" s="48"/>
      <c r="N7303" s="48"/>
      <c r="O7303" s="49"/>
    </row>
    <row r="7304" spans="2:15" x14ac:dyDescent="0.25">
      <c r="B7304" s="93"/>
      <c r="C7304" s="48"/>
      <c r="D7304" s="48"/>
      <c r="E7304" s="48"/>
      <c r="F7304" s="48"/>
      <c r="G7304" s="49"/>
      <c r="H7304" s="48"/>
      <c r="I7304" s="52"/>
      <c r="J7304" s="52"/>
      <c r="K7304" s="48"/>
      <c r="L7304" s="48"/>
      <c r="M7304" s="48"/>
      <c r="N7304" s="48"/>
      <c r="O7304" s="49"/>
    </row>
    <row r="7305" spans="2:15" x14ac:dyDescent="0.25">
      <c r="B7305" s="93"/>
      <c r="C7305" s="48"/>
      <c r="D7305" s="48"/>
      <c r="E7305" s="48"/>
      <c r="F7305" s="48"/>
      <c r="G7305" s="49"/>
      <c r="H7305" s="48"/>
      <c r="I7305" s="52"/>
      <c r="J7305" s="52"/>
      <c r="K7305" s="48"/>
      <c r="L7305" s="48"/>
      <c r="M7305" s="48"/>
      <c r="N7305" s="48"/>
      <c r="O7305" s="49"/>
    </row>
    <row r="7306" spans="2:15" x14ac:dyDescent="0.25">
      <c r="B7306" s="93"/>
      <c r="C7306" s="48"/>
      <c r="D7306" s="48"/>
      <c r="E7306" s="48"/>
      <c r="F7306" s="48"/>
      <c r="G7306" s="49"/>
      <c r="H7306" s="48"/>
      <c r="I7306" s="52"/>
      <c r="J7306" s="52"/>
      <c r="K7306" s="48"/>
      <c r="L7306" s="48"/>
      <c r="M7306" s="48"/>
      <c r="N7306" s="48"/>
      <c r="O7306" s="49"/>
    </row>
    <row r="7307" spans="2:15" x14ac:dyDescent="0.25">
      <c r="B7307" s="93"/>
      <c r="C7307" s="48"/>
      <c r="D7307" s="48"/>
      <c r="E7307" s="48"/>
      <c r="F7307" s="48"/>
      <c r="G7307" s="49"/>
      <c r="H7307" s="48"/>
      <c r="I7307" s="52"/>
      <c r="J7307" s="52"/>
      <c r="K7307" s="48"/>
      <c r="L7307" s="48"/>
      <c r="M7307" s="48"/>
      <c r="N7307" s="48"/>
      <c r="O7307" s="49"/>
    </row>
    <row r="7308" spans="2:15" x14ac:dyDescent="0.25">
      <c r="B7308" s="93"/>
      <c r="C7308" s="48"/>
      <c r="D7308" s="48"/>
      <c r="E7308" s="48"/>
      <c r="F7308" s="48"/>
      <c r="G7308" s="49"/>
      <c r="H7308" s="48"/>
      <c r="I7308" s="52"/>
      <c r="J7308" s="52"/>
      <c r="K7308" s="48"/>
      <c r="L7308" s="48"/>
      <c r="M7308" s="48"/>
      <c r="N7308" s="48"/>
      <c r="O7308" s="49"/>
    </row>
    <row r="7309" spans="2:15" x14ac:dyDescent="0.25">
      <c r="B7309" s="93"/>
      <c r="C7309" s="48"/>
      <c r="D7309" s="48"/>
      <c r="E7309" s="48"/>
      <c r="F7309" s="48"/>
      <c r="G7309" s="49"/>
      <c r="H7309" s="48"/>
      <c r="I7309" s="52"/>
      <c r="J7309" s="52"/>
      <c r="K7309" s="48"/>
      <c r="L7309" s="48"/>
      <c r="M7309" s="48"/>
      <c r="N7309" s="48"/>
      <c r="O7309" s="49"/>
    </row>
    <row r="7310" spans="2:15" x14ac:dyDescent="0.25">
      <c r="B7310" s="93"/>
      <c r="C7310" s="48"/>
      <c r="D7310" s="48"/>
      <c r="E7310" s="48"/>
      <c r="F7310" s="48"/>
      <c r="G7310" s="49"/>
      <c r="H7310" s="48"/>
      <c r="I7310" s="52"/>
      <c r="J7310" s="52"/>
      <c r="K7310" s="48"/>
      <c r="L7310" s="48"/>
      <c r="M7310" s="48"/>
      <c r="N7310" s="48"/>
      <c r="O7310" s="49"/>
    </row>
    <row r="7311" spans="2:15" x14ac:dyDescent="0.25">
      <c r="B7311" s="93"/>
      <c r="C7311" s="48"/>
      <c r="D7311" s="48"/>
      <c r="E7311" s="48"/>
      <c r="F7311" s="48"/>
      <c r="G7311" s="49"/>
      <c r="H7311" s="48"/>
      <c r="I7311" s="52"/>
      <c r="J7311" s="52"/>
      <c r="K7311" s="48"/>
      <c r="L7311" s="48"/>
      <c r="M7311" s="48"/>
      <c r="N7311" s="48"/>
      <c r="O7311" s="49"/>
    </row>
    <row r="7312" spans="2:15" x14ac:dyDescent="0.25">
      <c r="B7312" s="93"/>
      <c r="C7312" s="48"/>
      <c r="D7312" s="48"/>
      <c r="E7312" s="48"/>
      <c r="F7312" s="48"/>
      <c r="G7312" s="49"/>
      <c r="H7312" s="48"/>
      <c r="I7312" s="52"/>
      <c r="J7312" s="52"/>
      <c r="K7312" s="48"/>
      <c r="L7312" s="48"/>
      <c r="M7312" s="48"/>
      <c r="N7312" s="48"/>
      <c r="O7312" s="49"/>
    </row>
    <row r="7313" spans="2:15" x14ac:dyDescent="0.25">
      <c r="B7313" s="93"/>
      <c r="C7313" s="48"/>
      <c r="D7313" s="48"/>
      <c r="E7313" s="48"/>
      <c r="F7313" s="48"/>
      <c r="G7313" s="49"/>
      <c r="H7313" s="48"/>
      <c r="I7313" s="52"/>
      <c r="J7313" s="52"/>
      <c r="K7313" s="48"/>
      <c r="L7313" s="48"/>
      <c r="M7313" s="48"/>
      <c r="N7313" s="48"/>
      <c r="O7313" s="49"/>
    </row>
    <row r="7314" spans="2:15" x14ac:dyDescent="0.25">
      <c r="B7314" s="93"/>
      <c r="C7314" s="48"/>
      <c r="D7314" s="48"/>
      <c r="E7314" s="48"/>
      <c r="F7314" s="48"/>
      <c r="G7314" s="49"/>
      <c r="H7314" s="48"/>
      <c r="I7314" s="52"/>
      <c r="J7314" s="52"/>
      <c r="K7314" s="48"/>
      <c r="L7314" s="48"/>
      <c r="M7314" s="48"/>
      <c r="N7314" s="48"/>
      <c r="O7314" s="49"/>
    </row>
    <row r="7315" spans="2:15" x14ac:dyDescent="0.25">
      <c r="B7315" s="93"/>
      <c r="C7315" s="48"/>
      <c r="D7315" s="48"/>
      <c r="E7315" s="48"/>
      <c r="F7315" s="48"/>
      <c r="G7315" s="49"/>
      <c r="H7315" s="48"/>
      <c r="I7315" s="52"/>
      <c r="J7315" s="52"/>
      <c r="K7315" s="48"/>
      <c r="L7315" s="48"/>
      <c r="M7315" s="48"/>
      <c r="N7315" s="48"/>
      <c r="O7315" s="49"/>
    </row>
    <row r="7316" spans="2:15" x14ac:dyDescent="0.25">
      <c r="B7316" s="93"/>
      <c r="C7316" s="48"/>
      <c r="D7316" s="48"/>
      <c r="E7316" s="48"/>
      <c r="F7316" s="48"/>
      <c r="G7316" s="49"/>
      <c r="H7316" s="48"/>
      <c r="I7316" s="52"/>
      <c r="J7316" s="52"/>
      <c r="K7316" s="48"/>
      <c r="L7316" s="48"/>
      <c r="M7316" s="48"/>
      <c r="N7316" s="48"/>
      <c r="O7316" s="49"/>
    </row>
    <row r="7317" spans="2:15" x14ac:dyDescent="0.25">
      <c r="B7317" s="93"/>
      <c r="C7317" s="48"/>
      <c r="D7317" s="48"/>
      <c r="E7317" s="48"/>
      <c r="F7317" s="48"/>
      <c r="G7317" s="49"/>
      <c r="H7317" s="48"/>
      <c r="I7317" s="52"/>
      <c r="J7317" s="52"/>
      <c r="K7317" s="48"/>
      <c r="L7317" s="48"/>
      <c r="M7317" s="48"/>
      <c r="N7317" s="48"/>
      <c r="O7317" s="49"/>
    </row>
    <row r="7318" spans="2:15" x14ac:dyDescent="0.25">
      <c r="B7318" s="93"/>
      <c r="C7318" s="48"/>
      <c r="D7318" s="48"/>
      <c r="E7318" s="48"/>
      <c r="F7318" s="48"/>
      <c r="G7318" s="49"/>
      <c r="H7318" s="48"/>
      <c r="I7318" s="52"/>
      <c r="J7318" s="52"/>
      <c r="K7318" s="48"/>
      <c r="L7318" s="48"/>
      <c r="M7318" s="48"/>
      <c r="N7318" s="48"/>
      <c r="O7318" s="49"/>
    </row>
    <row r="7319" spans="2:15" x14ac:dyDescent="0.25">
      <c r="B7319" s="93"/>
      <c r="C7319" s="48"/>
      <c r="D7319" s="48"/>
      <c r="E7319" s="48"/>
      <c r="F7319" s="48"/>
      <c r="G7319" s="49"/>
      <c r="H7319" s="48"/>
      <c r="I7319" s="52"/>
      <c r="J7319" s="52"/>
      <c r="K7319" s="48"/>
      <c r="L7319" s="48"/>
      <c r="M7319" s="48"/>
      <c r="N7319" s="48"/>
      <c r="O7319" s="49"/>
    </row>
    <row r="7320" spans="2:15" x14ac:dyDescent="0.25">
      <c r="B7320" s="93"/>
      <c r="C7320" s="48"/>
      <c r="D7320" s="48"/>
      <c r="E7320" s="48"/>
      <c r="F7320" s="48"/>
      <c r="G7320" s="49"/>
      <c r="H7320" s="48"/>
      <c r="I7320" s="52"/>
      <c r="J7320" s="52"/>
      <c r="K7320" s="48"/>
      <c r="L7320" s="48"/>
      <c r="M7320" s="48"/>
      <c r="N7320" s="48"/>
      <c r="O7320" s="49"/>
    </row>
    <row r="7321" spans="2:15" x14ac:dyDescent="0.25">
      <c r="B7321" s="93"/>
      <c r="C7321" s="48"/>
      <c r="D7321" s="48"/>
      <c r="E7321" s="48"/>
      <c r="F7321" s="48"/>
      <c r="G7321" s="49"/>
      <c r="H7321" s="48"/>
      <c r="I7321" s="52"/>
      <c r="J7321" s="52"/>
      <c r="K7321" s="48"/>
      <c r="L7321" s="48"/>
      <c r="M7321" s="48"/>
      <c r="N7321" s="48"/>
      <c r="O7321" s="49"/>
    </row>
    <row r="7322" spans="2:15" x14ac:dyDescent="0.25">
      <c r="B7322" s="93"/>
      <c r="C7322" s="48"/>
      <c r="D7322" s="48"/>
      <c r="E7322" s="48"/>
      <c r="F7322" s="48"/>
      <c r="G7322" s="49"/>
      <c r="H7322" s="48"/>
      <c r="I7322" s="52"/>
      <c r="J7322" s="52"/>
      <c r="K7322" s="48"/>
      <c r="L7322" s="48"/>
      <c r="M7322" s="48"/>
      <c r="N7322" s="48"/>
      <c r="O7322" s="49"/>
    </row>
    <row r="7323" spans="2:15" x14ac:dyDescent="0.25">
      <c r="B7323" s="93"/>
      <c r="C7323" s="48"/>
      <c r="D7323" s="48"/>
      <c r="E7323" s="48"/>
      <c r="F7323" s="48"/>
      <c r="G7323" s="49"/>
      <c r="H7323" s="48"/>
      <c r="I7323" s="52"/>
      <c r="J7323" s="52"/>
      <c r="K7323" s="48"/>
      <c r="L7323" s="48"/>
      <c r="M7323" s="48"/>
      <c r="N7323" s="48"/>
      <c r="O7323" s="49"/>
    </row>
    <row r="7324" spans="2:15" x14ac:dyDescent="0.25">
      <c r="B7324" s="93"/>
      <c r="C7324" s="48"/>
      <c r="D7324" s="48"/>
      <c r="E7324" s="48"/>
      <c r="F7324" s="48"/>
      <c r="G7324" s="49"/>
      <c r="H7324" s="48"/>
      <c r="I7324" s="52"/>
      <c r="J7324" s="52"/>
      <c r="K7324" s="48"/>
      <c r="L7324" s="48"/>
      <c r="M7324" s="48"/>
      <c r="N7324" s="48"/>
      <c r="O7324" s="49"/>
    </row>
    <row r="7325" spans="2:15" x14ac:dyDescent="0.25">
      <c r="B7325" s="93"/>
      <c r="C7325" s="48"/>
      <c r="D7325" s="48"/>
      <c r="E7325" s="48"/>
      <c r="F7325" s="48"/>
      <c r="G7325" s="49"/>
      <c r="H7325" s="48"/>
      <c r="I7325" s="52"/>
      <c r="J7325" s="52"/>
      <c r="K7325" s="48"/>
      <c r="L7325" s="48"/>
      <c r="M7325" s="48"/>
      <c r="N7325" s="48"/>
      <c r="O7325" s="49"/>
    </row>
    <row r="7326" spans="2:15" x14ac:dyDescent="0.25">
      <c r="B7326" s="93"/>
      <c r="C7326" s="48"/>
      <c r="D7326" s="48"/>
      <c r="E7326" s="48"/>
      <c r="F7326" s="48"/>
      <c r="G7326" s="49"/>
      <c r="H7326" s="48"/>
      <c r="I7326" s="52"/>
      <c r="J7326" s="52"/>
      <c r="K7326" s="48"/>
      <c r="L7326" s="48"/>
      <c r="M7326" s="48"/>
      <c r="N7326" s="48"/>
      <c r="O7326" s="49"/>
    </row>
    <row r="7327" spans="2:15" x14ac:dyDescent="0.25">
      <c r="B7327" s="93"/>
      <c r="C7327" s="48"/>
      <c r="D7327" s="48"/>
      <c r="E7327" s="48"/>
      <c r="F7327" s="48"/>
      <c r="G7327" s="49"/>
      <c r="H7327" s="48"/>
      <c r="I7327" s="52"/>
      <c r="J7327" s="52"/>
      <c r="K7327" s="48"/>
      <c r="L7327" s="48"/>
      <c r="M7327" s="48"/>
      <c r="N7327" s="48"/>
      <c r="O7327" s="49"/>
    </row>
    <row r="7328" spans="2:15" x14ac:dyDescent="0.25">
      <c r="B7328" s="93"/>
      <c r="C7328" s="48"/>
      <c r="D7328" s="48"/>
      <c r="E7328" s="48"/>
      <c r="F7328" s="48"/>
      <c r="G7328" s="49"/>
      <c r="H7328" s="48"/>
      <c r="I7328" s="52"/>
      <c r="J7328" s="52"/>
      <c r="K7328" s="48"/>
      <c r="L7328" s="48"/>
      <c r="M7328" s="48"/>
      <c r="N7328" s="48"/>
      <c r="O7328" s="49"/>
    </row>
    <row r="7329" spans="2:15" x14ac:dyDescent="0.25">
      <c r="B7329" s="93"/>
      <c r="C7329" s="48"/>
      <c r="D7329" s="48"/>
      <c r="E7329" s="48"/>
      <c r="F7329" s="48"/>
      <c r="G7329" s="49"/>
      <c r="H7329" s="48"/>
      <c r="I7329" s="52"/>
      <c r="J7329" s="52"/>
      <c r="K7329" s="48"/>
      <c r="L7329" s="48"/>
      <c r="M7329" s="48"/>
      <c r="N7329" s="48"/>
      <c r="O7329" s="49"/>
    </row>
    <row r="7330" spans="2:15" x14ac:dyDescent="0.25">
      <c r="B7330" s="93"/>
      <c r="C7330" s="48"/>
      <c r="D7330" s="48"/>
      <c r="E7330" s="48"/>
      <c r="F7330" s="48"/>
      <c r="G7330" s="49"/>
      <c r="H7330" s="48"/>
      <c r="I7330" s="52"/>
      <c r="J7330" s="52"/>
      <c r="K7330" s="48"/>
      <c r="L7330" s="48"/>
      <c r="M7330" s="48"/>
      <c r="N7330" s="48"/>
      <c r="O7330" s="49"/>
    </row>
    <row r="7331" spans="2:15" x14ac:dyDescent="0.25">
      <c r="B7331" s="93"/>
      <c r="C7331" s="48"/>
      <c r="D7331" s="48"/>
      <c r="E7331" s="48"/>
      <c r="F7331" s="48"/>
      <c r="G7331" s="49"/>
      <c r="H7331" s="48"/>
      <c r="I7331" s="52"/>
      <c r="J7331" s="52"/>
      <c r="K7331" s="48"/>
      <c r="L7331" s="48"/>
      <c r="M7331" s="48"/>
      <c r="N7331" s="48"/>
      <c r="O7331" s="49"/>
    </row>
    <row r="7332" spans="2:15" x14ac:dyDescent="0.25">
      <c r="B7332" s="93"/>
      <c r="C7332" s="48"/>
      <c r="D7332" s="48"/>
      <c r="E7332" s="48"/>
      <c r="F7332" s="48"/>
      <c r="G7332" s="49"/>
      <c r="H7332" s="48"/>
      <c r="I7332" s="52"/>
      <c r="J7332" s="52"/>
      <c r="K7332" s="48"/>
      <c r="L7332" s="48"/>
      <c r="M7332" s="48"/>
      <c r="N7332" s="48"/>
      <c r="O7332" s="49"/>
    </row>
    <row r="7333" spans="2:15" x14ac:dyDescent="0.25">
      <c r="B7333" s="93"/>
      <c r="C7333" s="48"/>
      <c r="D7333" s="48"/>
      <c r="E7333" s="48"/>
      <c r="F7333" s="48"/>
      <c r="G7333" s="49"/>
      <c r="H7333" s="48"/>
      <c r="I7333" s="52"/>
      <c r="J7333" s="52"/>
      <c r="K7333" s="48"/>
      <c r="L7333" s="48"/>
      <c r="M7333" s="48"/>
      <c r="N7333" s="48"/>
      <c r="O7333" s="49"/>
    </row>
    <row r="7334" spans="2:15" x14ac:dyDescent="0.25">
      <c r="B7334" s="93"/>
      <c r="C7334" s="48"/>
      <c r="D7334" s="48"/>
      <c r="E7334" s="48"/>
      <c r="F7334" s="48"/>
      <c r="G7334" s="49"/>
      <c r="H7334" s="48"/>
      <c r="I7334" s="52"/>
      <c r="J7334" s="52"/>
      <c r="K7334" s="48"/>
      <c r="L7334" s="48"/>
      <c r="M7334" s="48"/>
      <c r="N7334" s="48"/>
      <c r="O7334" s="49"/>
    </row>
    <row r="7335" spans="2:15" x14ac:dyDescent="0.25">
      <c r="B7335" s="93"/>
      <c r="C7335" s="48"/>
      <c r="D7335" s="48"/>
      <c r="E7335" s="48"/>
      <c r="F7335" s="48"/>
      <c r="G7335" s="49"/>
      <c r="H7335" s="48"/>
      <c r="I7335" s="52"/>
      <c r="J7335" s="52"/>
      <c r="K7335" s="48"/>
      <c r="L7335" s="48"/>
      <c r="M7335" s="48"/>
      <c r="N7335" s="48"/>
      <c r="O7335" s="49"/>
    </row>
    <row r="7336" spans="2:15" x14ac:dyDescent="0.25">
      <c r="B7336" s="93"/>
      <c r="C7336" s="48"/>
      <c r="D7336" s="48"/>
      <c r="E7336" s="48"/>
      <c r="F7336" s="48"/>
      <c r="G7336" s="49"/>
      <c r="H7336" s="48"/>
      <c r="I7336" s="52"/>
      <c r="J7336" s="52"/>
      <c r="K7336" s="48"/>
      <c r="L7336" s="48"/>
      <c r="M7336" s="48"/>
      <c r="N7336" s="48"/>
      <c r="O7336" s="49"/>
    </row>
    <row r="7337" spans="2:15" x14ac:dyDescent="0.25">
      <c r="B7337" s="93"/>
      <c r="C7337" s="48"/>
      <c r="D7337" s="48"/>
      <c r="E7337" s="48"/>
      <c r="F7337" s="48"/>
      <c r="G7337" s="49"/>
      <c r="H7337" s="48"/>
      <c r="I7337" s="52"/>
      <c r="J7337" s="52"/>
      <c r="K7337" s="48"/>
      <c r="L7337" s="48"/>
      <c r="M7337" s="48"/>
      <c r="N7337" s="48"/>
      <c r="O7337" s="49"/>
    </row>
    <row r="7338" spans="2:15" x14ac:dyDescent="0.25">
      <c r="B7338" s="93"/>
      <c r="C7338" s="48"/>
      <c r="D7338" s="48"/>
      <c r="E7338" s="48"/>
      <c r="F7338" s="48"/>
      <c r="G7338" s="49"/>
      <c r="H7338" s="48"/>
      <c r="I7338" s="52"/>
      <c r="J7338" s="52"/>
      <c r="K7338" s="48"/>
      <c r="L7338" s="48"/>
      <c r="M7338" s="48"/>
      <c r="N7338" s="48"/>
      <c r="O7338" s="49"/>
    </row>
    <row r="7339" spans="2:15" x14ac:dyDescent="0.25">
      <c r="B7339" s="93"/>
      <c r="C7339" s="48"/>
      <c r="D7339" s="48"/>
      <c r="E7339" s="48"/>
      <c r="F7339" s="48"/>
      <c r="G7339" s="49"/>
      <c r="H7339" s="48"/>
      <c r="I7339" s="52"/>
      <c r="J7339" s="52"/>
      <c r="K7339" s="48"/>
      <c r="L7339" s="48"/>
      <c r="M7339" s="48"/>
      <c r="N7339" s="48"/>
      <c r="O7339" s="49"/>
    </row>
    <row r="7340" spans="2:15" x14ac:dyDescent="0.25">
      <c r="B7340" s="93"/>
      <c r="C7340" s="48"/>
      <c r="D7340" s="48"/>
      <c r="E7340" s="48"/>
      <c r="F7340" s="48"/>
      <c r="G7340" s="49"/>
      <c r="H7340" s="48"/>
      <c r="I7340" s="52"/>
      <c r="J7340" s="52"/>
      <c r="K7340" s="48"/>
      <c r="L7340" s="48"/>
      <c r="M7340" s="48"/>
      <c r="N7340" s="48"/>
      <c r="O7340" s="49"/>
    </row>
    <row r="7341" spans="2:15" x14ac:dyDescent="0.25">
      <c r="B7341" s="93"/>
      <c r="C7341" s="48"/>
      <c r="D7341" s="48"/>
      <c r="E7341" s="48"/>
      <c r="F7341" s="48"/>
      <c r="G7341" s="49"/>
      <c r="H7341" s="48"/>
      <c r="I7341" s="52"/>
      <c r="J7341" s="52"/>
      <c r="K7341" s="48"/>
      <c r="L7341" s="48"/>
      <c r="M7341" s="48"/>
      <c r="N7341" s="48"/>
      <c r="O7341" s="49"/>
    </row>
    <row r="7342" spans="2:15" x14ac:dyDescent="0.25">
      <c r="B7342" s="93"/>
      <c r="C7342" s="48"/>
      <c r="D7342" s="48"/>
      <c r="E7342" s="48"/>
      <c r="F7342" s="48"/>
      <c r="G7342" s="49"/>
      <c r="H7342" s="48"/>
      <c r="I7342" s="52"/>
      <c r="J7342" s="52"/>
      <c r="K7342" s="48"/>
      <c r="L7342" s="48"/>
      <c r="M7342" s="48"/>
      <c r="N7342" s="48"/>
      <c r="O7342" s="49"/>
    </row>
    <row r="7343" spans="2:15" x14ac:dyDescent="0.25">
      <c r="B7343" s="93"/>
      <c r="C7343" s="48"/>
      <c r="D7343" s="48"/>
      <c r="E7343" s="48"/>
      <c r="F7343" s="48"/>
      <c r="G7343" s="49"/>
      <c r="H7343" s="48"/>
      <c r="I7343" s="52"/>
      <c r="J7343" s="52"/>
      <c r="K7343" s="48"/>
      <c r="L7343" s="48"/>
      <c r="M7343" s="48"/>
      <c r="N7343" s="48"/>
      <c r="O7343" s="49"/>
    </row>
    <row r="7344" spans="2:15" x14ac:dyDescent="0.25">
      <c r="B7344" s="93"/>
      <c r="C7344" s="48"/>
      <c r="D7344" s="48"/>
      <c r="E7344" s="48"/>
      <c r="F7344" s="48"/>
      <c r="G7344" s="49"/>
      <c r="H7344" s="48"/>
      <c r="I7344" s="52"/>
      <c r="J7344" s="52"/>
      <c r="K7344" s="48"/>
      <c r="L7344" s="48"/>
      <c r="M7344" s="48"/>
      <c r="N7344" s="48"/>
      <c r="O7344" s="49"/>
    </row>
    <row r="7345" spans="2:15" x14ac:dyDescent="0.25">
      <c r="B7345" s="93"/>
      <c r="C7345" s="48"/>
      <c r="D7345" s="48"/>
      <c r="E7345" s="48"/>
      <c r="F7345" s="48"/>
      <c r="G7345" s="49"/>
      <c r="H7345" s="48"/>
      <c r="I7345" s="52"/>
      <c r="J7345" s="52"/>
      <c r="K7345" s="48"/>
      <c r="L7345" s="48"/>
      <c r="M7345" s="48"/>
      <c r="N7345" s="48"/>
      <c r="O7345" s="49"/>
    </row>
    <row r="7346" spans="2:15" x14ac:dyDescent="0.25">
      <c r="B7346" s="93"/>
      <c r="C7346" s="48"/>
      <c r="D7346" s="48"/>
      <c r="E7346" s="48"/>
      <c r="F7346" s="48"/>
      <c r="G7346" s="49"/>
      <c r="H7346" s="48"/>
      <c r="I7346" s="52"/>
      <c r="J7346" s="52"/>
      <c r="K7346" s="48"/>
      <c r="L7346" s="48"/>
      <c r="M7346" s="48"/>
      <c r="N7346" s="48"/>
      <c r="O7346" s="49"/>
    </row>
    <row r="7347" spans="2:15" x14ac:dyDescent="0.25">
      <c r="B7347" s="93"/>
      <c r="C7347" s="48"/>
      <c r="D7347" s="48"/>
      <c r="E7347" s="48"/>
      <c r="F7347" s="48"/>
      <c r="G7347" s="49"/>
      <c r="H7347" s="48"/>
      <c r="I7347" s="52"/>
      <c r="J7347" s="52"/>
      <c r="K7347" s="48"/>
      <c r="L7347" s="48"/>
      <c r="M7347" s="48"/>
      <c r="N7347" s="48"/>
      <c r="O7347" s="49"/>
    </row>
    <row r="7348" spans="2:15" x14ac:dyDescent="0.25">
      <c r="B7348" s="93"/>
      <c r="C7348" s="48"/>
      <c r="D7348" s="48"/>
      <c r="E7348" s="48"/>
      <c r="F7348" s="48"/>
      <c r="G7348" s="49"/>
      <c r="H7348" s="48"/>
      <c r="I7348" s="52"/>
      <c r="J7348" s="52"/>
      <c r="K7348" s="48"/>
      <c r="L7348" s="48"/>
      <c r="M7348" s="48"/>
      <c r="N7348" s="48"/>
      <c r="O7348" s="49"/>
    </row>
    <row r="7349" spans="2:15" x14ac:dyDescent="0.25">
      <c r="B7349" s="93"/>
      <c r="C7349" s="48"/>
      <c r="D7349" s="48"/>
      <c r="E7349" s="48"/>
      <c r="F7349" s="48"/>
      <c r="G7349" s="49"/>
      <c r="H7349" s="48"/>
      <c r="I7349" s="52"/>
      <c r="J7349" s="52"/>
      <c r="K7349" s="48"/>
      <c r="L7349" s="48"/>
      <c r="M7349" s="48"/>
      <c r="N7349" s="48"/>
      <c r="O7349" s="49"/>
    </row>
    <row r="7350" spans="2:15" x14ac:dyDescent="0.25">
      <c r="B7350" s="93"/>
      <c r="C7350" s="48"/>
      <c r="D7350" s="48"/>
      <c r="E7350" s="48"/>
      <c r="F7350" s="48"/>
      <c r="G7350" s="49"/>
      <c r="H7350" s="48"/>
      <c r="I7350" s="52"/>
      <c r="J7350" s="52"/>
      <c r="K7350" s="48"/>
      <c r="L7350" s="48"/>
      <c r="M7350" s="48"/>
      <c r="N7350" s="48"/>
      <c r="O7350" s="49"/>
    </row>
    <row r="7351" spans="2:15" x14ac:dyDescent="0.25">
      <c r="B7351" s="93"/>
      <c r="C7351" s="48"/>
      <c r="D7351" s="48"/>
      <c r="E7351" s="48"/>
      <c r="F7351" s="48"/>
      <c r="G7351" s="49"/>
      <c r="H7351" s="48"/>
      <c r="I7351" s="52"/>
      <c r="J7351" s="52"/>
      <c r="K7351" s="48"/>
      <c r="L7351" s="48"/>
      <c r="M7351" s="48"/>
      <c r="N7351" s="48"/>
      <c r="O7351" s="49"/>
    </row>
    <row r="7352" spans="2:15" x14ac:dyDescent="0.25">
      <c r="B7352" s="93"/>
      <c r="C7352" s="48"/>
      <c r="D7352" s="48"/>
      <c r="E7352" s="48"/>
      <c r="F7352" s="48"/>
      <c r="G7352" s="49"/>
      <c r="H7352" s="48"/>
      <c r="I7352" s="52"/>
      <c r="J7352" s="52"/>
      <c r="K7352" s="48"/>
      <c r="L7352" s="48"/>
      <c r="M7352" s="48"/>
      <c r="N7352" s="48"/>
      <c r="O7352" s="49"/>
    </row>
    <row r="7353" spans="2:15" x14ac:dyDescent="0.25">
      <c r="B7353" s="93"/>
      <c r="C7353" s="48"/>
      <c r="D7353" s="48"/>
      <c r="E7353" s="48"/>
      <c r="F7353" s="48"/>
      <c r="G7353" s="49"/>
      <c r="H7353" s="48"/>
      <c r="I7353" s="52"/>
      <c r="J7353" s="52"/>
      <c r="K7353" s="48"/>
      <c r="L7353" s="48"/>
      <c r="M7353" s="48"/>
      <c r="N7353" s="48"/>
      <c r="O7353" s="49"/>
    </row>
    <row r="7354" spans="2:15" x14ac:dyDescent="0.25">
      <c r="B7354" s="93"/>
      <c r="C7354" s="48"/>
      <c r="D7354" s="48"/>
      <c r="E7354" s="48"/>
      <c r="F7354" s="48"/>
      <c r="G7354" s="49"/>
      <c r="H7354" s="48"/>
      <c r="I7354" s="52"/>
      <c r="J7354" s="52"/>
      <c r="K7354" s="48"/>
      <c r="L7354" s="48"/>
      <c r="M7354" s="48"/>
      <c r="N7354" s="48"/>
      <c r="O7354" s="49"/>
    </row>
    <row r="7355" spans="2:15" x14ac:dyDescent="0.25">
      <c r="B7355" s="93"/>
      <c r="C7355" s="48"/>
      <c r="D7355" s="48"/>
      <c r="E7355" s="48"/>
      <c r="F7355" s="48"/>
      <c r="G7355" s="49"/>
      <c r="H7355" s="48"/>
      <c r="I7355" s="52"/>
      <c r="J7355" s="52"/>
      <c r="K7355" s="48"/>
      <c r="L7355" s="48"/>
      <c r="M7355" s="48"/>
      <c r="N7355" s="48"/>
      <c r="O7355" s="49"/>
    </row>
    <row r="7356" spans="2:15" x14ac:dyDescent="0.25">
      <c r="B7356" s="93"/>
      <c r="C7356" s="48"/>
      <c r="D7356" s="48"/>
      <c r="E7356" s="48"/>
      <c r="F7356" s="48"/>
      <c r="G7356" s="49"/>
      <c r="H7356" s="48"/>
      <c r="I7356" s="52"/>
      <c r="J7356" s="52"/>
      <c r="K7356" s="48"/>
      <c r="L7356" s="48"/>
      <c r="M7356" s="48"/>
      <c r="N7356" s="48"/>
      <c r="O7356" s="49"/>
    </row>
    <row r="7357" spans="2:15" x14ac:dyDescent="0.25">
      <c r="B7357" s="93"/>
      <c r="C7357" s="48"/>
      <c r="D7357" s="48"/>
      <c r="E7357" s="48"/>
      <c r="F7357" s="48"/>
      <c r="G7357" s="49"/>
      <c r="H7357" s="48"/>
      <c r="I7357" s="52"/>
      <c r="J7357" s="52"/>
      <c r="K7357" s="48"/>
      <c r="L7357" s="48"/>
      <c r="M7357" s="48"/>
      <c r="N7357" s="48"/>
      <c r="O7357" s="49"/>
    </row>
    <row r="7358" spans="2:15" x14ac:dyDescent="0.25">
      <c r="B7358" s="93"/>
      <c r="C7358" s="48"/>
      <c r="D7358" s="48"/>
      <c r="E7358" s="48"/>
      <c r="F7358" s="48"/>
      <c r="G7358" s="49"/>
      <c r="H7358" s="48"/>
      <c r="I7358" s="52"/>
      <c r="J7358" s="52"/>
      <c r="K7358" s="48"/>
      <c r="L7358" s="48"/>
      <c r="M7358" s="48"/>
      <c r="N7358" s="48"/>
      <c r="O7358" s="49"/>
    </row>
    <row r="7359" spans="2:15" x14ac:dyDescent="0.25">
      <c r="B7359" s="93"/>
      <c r="C7359" s="48"/>
      <c r="D7359" s="48"/>
      <c r="E7359" s="48"/>
      <c r="F7359" s="48"/>
      <c r="G7359" s="49"/>
      <c r="H7359" s="48"/>
      <c r="I7359" s="52"/>
      <c r="J7359" s="52"/>
      <c r="K7359" s="48"/>
      <c r="L7359" s="48"/>
      <c r="M7359" s="48"/>
      <c r="N7359" s="48"/>
      <c r="O7359" s="49"/>
    </row>
    <row r="7360" spans="2:15" x14ac:dyDescent="0.25">
      <c r="B7360" s="93"/>
      <c r="C7360" s="48"/>
      <c r="D7360" s="48"/>
      <c r="E7360" s="48"/>
      <c r="F7360" s="48"/>
      <c r="G7360" s="49"/>
      <c r="H7360" s="48"/>
      <c r="I7360" s="52"/>
      <c r="J7360" s="52"/>
      <c r="K7360" s="48"/>
      <c r="L7360" s="48"/>
      <c r="M7360" s="48"/>
      <c r="N7360" s="48"/>
      <c r="O7360" s="49"/>
    </row>
    <row r="7361" spans="2:15" x14ac:dyDescent="0.25">
      <c r="B7361" s="93"/>
      <c r="C7361" s="48"/>
      <c r="D7361" s="48"/>
      <c r="E7361" s="48"/>
      <c r="F7361" s="48"/>
      <c r="G7361" s="49"/>
      <c r="H7361" s="48"/>
      <c r="I7361" s="52"/>
      <c r="J7361" s="52"/>
      <c r="K7361" s="48"/>
      <c r="L7361" s="48"/>
      <c r="M7361" s="48"/>
      <c r="N7361" s="48"/>
      <c r="O7361" s="49"/>
    </row>
    <row r="7362" spans="2:15" x14ac:dyDescent="0.25">
      <c r="B7362" s="93"/>
      <c r="C7362" s="48"/>
      <c r="D7362" s="48"/>
      <c r="E7362" s="48"/>
      <c r="F7362" s="48"/>
      <c r="G7362" s="49"/>
      <c r="H7362" s="48"/>
      <c r="I7362" s="52"/>
      <c r="J7362" s="52"/>
      <c r="K7362" s="48"/>
      <c r="L7362" s="48"/>
      <c r="M7362" s="48"/>
      <c r="N7362" s="48"/>
      <c r="O7362" s="49"/>
    </row>
    <row r="7363" spans="2:15" x14ac:dyDescent="0.25">
      <c r="B7363" s="93"/>
      <c r="C7363" s="48"/>
      <c r="D7363" s="48"/>
      <c r="E7363" s="48"/>
      <c r="F7363" s="48"/>
      <c r="G7363" s="49"/>
      <c r="H7363" s="48"/>
      <c r="I7363" s="52"/>
      <c r="J7363" s="52"/>
      <c r="K7363" s="48"/>
      <c r="L7363" s="48"/>
      <c r="M7363" s="48"/>
      <c r="N7363" s="48"/>
      <c r="O7363" s="49"/>
    </row>
    <row r="7364" spans="2:15" x14ac:dyDescent="0.25">
      <c r="B7364" s="93"/>
      <c r="C7364" s="48"/>
      <c r="D7364" s="48"/>
      <c r="E7364" s="48"/>
      <c r="F7364" s="48"/>
      <c r="G7364" s="49"/>
      <c r="H7364" s="48"/>
      <c r="I7364" s="52"/>
      <c r="J7364" s="52"/>
      <c r="K7364" s="48"/>
      <c r="L7364" s="48"/>
      <c r="M7364" s="48"/>
      <c r="N7364" s="48"/>
      <c r="O7364" s="49"/>
    </row>
    <row r="7365" spans="2:15" x14ac:dyDescent="0.25">
      <c r="B7365" s="93"/>
      <c r="C7365" s="48"/>
      <c r="D7365" s="48"/>
      <c r="E7365" s="48"/>
      <c r="F7365" s="48"/>
      <c r="G7365" s="49"/>
      <c r="H7365" s="48"/>
      <c r="I7365" s="52"/>
      <c r="J7365" s="52"/>
      <c r="K7365" s="48"/>
      <c r="L7365" s="48"/>
      <c r="M7365" s="48"/>
      <c r="N7365" s="48"/>
      <c r="O7365" s="49"/>
    </row>
    <row r="7366" spans="2:15" x14ac:dyDescent="0.25">
      <c r="B7366" s="93"/>
      <c r="C7366" s="48"/>
      <c r="D7366" s="48"/>
      <c r="E7366" s="48"/>
      <c r="F7366" s="48"/>
      <c r="G7366" s="49"/>
      <c r="H7366" s="48"/>
      <c r="I7366" s="52"/>
      <c r="J7366" s="52"/>
      <c r="K7366" s="48"/>
      <c r="L7366" s="48"/>
      <c r="M7366" s="48"/>
      <c r="N7366" s="48"/>
      <c r="O7366" s="49"/>
    </row>
    <row r="7367" spans="2:15" x14ac:dyDescent="0.25">
      <c r="B7367" s="93"/>
      <c r="C7367" s="48"/>
      <c r="D7367" s="48"/>
      <c r="E7367" s="48"/>
      <c r="F7367" s="48"/>
      <c r="G7367" s="49"/>
      <c r="H7367" s="48"/>
      <c r="I7367" s="52"/>
      <c r="J7367" s="52"/>
      <c r="K7367" s="48"/>
      <c r="L7367" s="48"/>
      <c r="M7367" s="48"/>
      <c r="N7367" s="48"/>
      <c r="O7367" s="49"/>
    </row>
    <row r="7368" spans="2:15" x14ac:dyDescent="0.25">
      <c r="B7368" s="93"/>
      <c r="C7368" s="48"/>
      <c r="D7368" s="48"/>
      <c r="E7368" s="48"/>
      <c r="F7368" s="48"/>
      <c r="G7368" s="49"/>
      <c r="H7368" s="48"/>
      <c r="I7368" s="52"/>
      <c r="J7368" s="52"/>
      <c r="K7368" s="48"/>
      <c r="L7368" s="48"/>
      <c r="M7368" s="48"/>
      <c r="N7368" s="48"/>
      <c r="O7368" s="49"/>
    </row>
    <row r="7369" spans="2:15" x14ac:dyDescent="0.25">
      <c r="B7369" s="93"/>
      <c r="C7369" s="48"/>
      <c r="D7369" s="48"/>
      <c r="E7369" s="48"/>
      <c r="F7369" s="48"/>
      <c r="G7369" s="49"/>
      <c r="H7369" s="48"/>
      <c r="I7369" s="52"/>
      <c r="J7369" s="52"/>
      <c r="K7369" s="48"/>
      <c r="L7369" s="48"/>
      <c r="M7369" s="48"/>
      <c r="N7369" s="48"/>
      <c r="O7369" s="49"/>
    </row>
    <row r="7370" spans="2:15" x14ac:dyDescent="0.25">
      <c r="B7370" s="93"/>
      <c r="C7370" s="48"/>
      <c r="D7370" s="48"/>
      <c r="E7370" s="48"/>
      <c r="F7370" s="48"/>
      <c r="G7370" s="49"/>
      <c r="H7370" s="48"/>
      <c r="I7370" s="52"/>
      <c r="J7370" s="52"/>
      <c r="K7370" s="48"/>
      <c r="L7370" s="48"/>
      <c r="M7370" s="48"/>
      <c r="N7370" s="48"/>
      <c r="O7370" s="49"/>
    </row>
    <row r="7371" spans="2:15" x14ac:dyDescent="0.25">
      <c r="B7371" s="93"/>
      <c r="C7371" s="48"/>
      <c r="D7371" s="48"/>
      <c r="E7371" s="48"/>
      <c r="F7371" s="48"/>
      <c r="G7371" s="49"/>
      <c r="H7371" s="48"/>
      <c r="I7371" s="52"/>
      <c r="J7371" s="52"/>
      <c r="K7371" s="48"/>
      <c r="L7371" s="48"/>
      <c r="M7371" s="48"/>
      <c r="N7371" s="48"/>
      <c r="O7371" s="49"/>
    </row>
    <row r="7372" spans="2:15" x14ac:dyDescent="0.25">
      <c r="B7372" s="93"/>
      <c r="C7372" s="48"/>
      <c r="D7372" s="48"/>
      <c r="E7372" s="48"/>
      <c r="F7372" s="48"/>
      <c r="G7372" s="49"/>
      <c r="H7372" s="48"/>
      <c r="I7372" s="52"/>
      <c r="J7372" s="52"/>
      <c r="K7372" s="48"/>
      <c r="L7372" s="48"/>
      <c r="M7372" s="48"/>
      <c r="N7372" s="48"/>
      <c r="O7372" s="49"/>
    </row>
    <row r="7373" spans="2:15" x14ac:dyDescent="0.25">
      <c r="B7373" s="93"/>
      <c r="C7373" s="48"/>
      <c r="D7373" s="48"/>
      <c r="E7373" s="48"/>
      <c r="F7373" s="48"/>
      <c r="G7373" s="49"/>
      <c r="H7373" s="48"/>
      <c r="I7373" s="52"/>
      <c r="J7373" s="52"/>
      <c r="K7373" s="48"/>
      <c r="L7373" s="48"/>
      <c r="M7373" s="48"/>
      <c r="N7373" s="48"/>
      <c r="O7373" s="49"/>
    </row>
    <row r="7374" spans="2:15" x14ac:dyDescent="0.25">
      <c r="B7374" s="93"/>
      <c r="C7374" s="48"/>
      <c r="D7374" s="48"/>
      <c r="E7374" s="48"/>
      <c r="F7374" s="48"/>
      <c r="G7374" s="49"/>
      <c r="H7374" s="48"/>
      <c r="I7374" s="52"/>
      <c r="J7374" s="52"/>
      <c r="K7374" s="48"/>
      <c r="L7374" s="48"/>
      <c r="M7374" s="48"/>
      <c r="N7374" s="48"/>
      <c r="O7374" s="49"/>
    </row>
    <row r="7375" spans="2:15" x14ac:dyDescent="0.25">
      <c r="B7375" s="93"/>
      <c r="C7375" s="48"/>
      <c r="D7375" s="48"/>
      <c r="E7375" s="48"/>
      <c r="F7375" s="48"/>
      <c r="G7375" s="49"/>
      <c r="H7375" s="48"/>
      <c r="I7375" s="52"/>
      <c r="J7375" s="52"/>
      <c r="K7375" s="48"/>
      <c r="L7375" s="48"/>
      <c r="M7375" s="48"/>
      <c r="N7375" s="48"/>
      <c r="O7375" s="49"/>
    </row>
    <row r="7376" spans="2:15" x14ac:dyDescent="0.25">
      <c r="B7376" s="93"/>
      <c r="C7376" s="48"/>
      <c r="D7376" s="48"/>
      <c r="E7376" s="48"/>
      <c r="F7376" s="48"/>
      <c r="G7376" s="49"/>
      <c r="H7376" s="48"/>
      <c r="I7376" s="52"/>
      <c r="J7376" s="52"/>
      <c r="K7376" s="48"/>
      <c r="L7376" s="48"/>
      <c r="M7376" s="48"/>
      <c r="N7376" s="48"/>
      <c r="O7376" s="49"/>
    </row>
    <row r="7377" spans="2:15" x14ac:dyDescent="0.25">
      <c r="B7377" s="93"/>
      <c r="C7377" s="48"/>
      <c r="D7377" s="48"/>
      <c r="E7377" s="48"/>
      <c r="F7377" s="48"/>
      <c r="G7377" s="49"/>
      <c r="H7377" s="48"/>
      <c r="I7377" s="52"/>
      <c r="J7377" s="52"/>
      <c r="K7377" s="48"/>
      <c r="L7377" s="48"/>
      <c r="M7377" s="48"/>
      <c r="N7377" s="48"/>
      <c r="O7377" s="49"/>
    </row>
    <row r="7378" spans="2:15" x14ac:dyDescent="0.25">
      <c r="B7378" s="93"/>
      <c r="C7378" s="48"/>
      <c r="D7378" s="48"/>
      <c r="E7378" s="48"/>
      <c r="F7378" s="48"/>
      <c r="G7378" s="49"/>
      <c r="H7378" s="48"/>
      <c r="I7378" s="52"/>
      <c r="J7378" s="52"/>
      <c r="K7378" s="48"/>
      <c r="L7378" s="48"/>
      <c r="M7378" s="48"/>
      <c r="N7378" s="48"/>
      <c r="O7378" s="49"/>
    </row>
    <row r="7379" spans="2:15" x14ac:dyDescent="0.25">
      <c r="B7379" s="93"/>
      <c r="C7379" s="48"/>
      <c r="D7379" s="48"/>
      <c r="E7379" s="48"/>
      <c r="F7379" s="48"/>
      <c r="G7379" s="49"/>
      <c r="H7379" s="48"/>
      <c r="I7379" s="52"/>
      <c r="J7379" s="52"/>
      <c r="K7379" s="48"/>
      <c r="L7379" s="48"/>
      <c r="M7379" s="48"/>
      <c r="N7379" s="48"/>
      <c r="O7379" s="49"/>
    </row>
    <row r="7380" spans="2:15" x14ac:dyDescent="0.25">
      <c r="B7380" s="93"/>
      <c r="C7380" s="48"/>
      <c r="D7380" s="48"/>
      <c r="E7380" s="48"/>
      <c r="F7380" s="48"/>
      <c r="G7380" s="49"/>
      <c r="H7380" s="48"/>
      <c r="I7380" s="52"/>
      <c r="J7380" s="52"/>
      <c r="K7380" s="48"/>
      <c r="L7380" s="48"/>
      <c r="M7380" s="48"/>
      <c r="N7380" s="48"/>
      <c r="O7380" s="49"/>
    </row>
    <row r="7381" spans="2:15" x14ac:dyDescent="0.25">
      <c r="B7381" s="93"/>
      <c r="C7381" s="48"/>
      <c r="D7381" s="48"/>
      <c r="E7381" s="48"/>
      <c r="F7381" s="48"/>
      <c r="G7381" s="49"/>
      <c r="H7381" s="48"/>
      <c r="I7381" s="52"/>
      <c r="J7381" s="52"/>
      <c r="K7381" s="48"/>
      <c r="L7381" s="48"/>
      <c r="M7381" s="48"/>
      <c r="N7381" s="48"/>
      <c r="O7381" s="49"/>
    </row>
    <row r="7382" spans="2:15" x14ac:dyDescent="0.25">
      <c r="B7382" s="93"/>
      <c r="C7382" s="48"/>
      <c r="D7382" s="48"/>
      <c r="E7382" s="48"/>
      <c r="F7382" s="48"/>
      <c r="G7382" s="49"/>
      <c r="H7382" s="48"/>
      <c r="I7382" s="52"/>
      <c r="J7382" s="52"/>
      <c r="K7382" s="48"/>
      <c r="L7382" s="48"/>
      <c r="M7382" s="48"/>
      <c r="N7382" s="48"/>
      <c r="O7382" s="49"/>
    </row>
    <row r="7383" spans="2:15" x14ac:dyDescent="0.25">
      <c r="B7383" s="93"/>
      <c r="C7383" s="48"/>
      <c r="D7383" s="48"/>
      <c r="E7383" s="48"/>
      <c r="F7383" s="48"/>
      <c r="G7383" s="49"/>
      <c r="H7383" s="48"/>
      <c r="I7383" s="52"/>
      <c r="J7383" s="52"/>
      <c r="K7383" s="48"/>
      <c r="L7383" s="48"/>
      <c r="M7383" s="48"/>
      <c r="N7383" s="48"/>
      <c r="O7383" s="49"/>
    </row>
    <row r="7384" spans="2:15" x14ac:dyDescent="0.25">
      <c r="B7384" s="93"/>
      <c r="C7384" s="48"/>
      <c r="D7384" s="48"/>
      <c r="E7384" s="48"/>
      <c r="F7384" s="48"/>
      <c r="G7384" s="49"/>
      <c r="H7384" s="48"/>
      <c r="I7384" s="52"/>
      <c r="J7384" s="52"/>
      <c r="K7384" s="48"/>
      <c r="L7384" s="48"/>
      <c r="M7384" s="48"/>
      <c r="N7384" s="48"/>
      <c r="O7384" s="49"/>
    </row>
    <row r="7385" spans="2:15" x14ac:dyDescent="0.25">
      <c r="B7385" s="93"/>
      <c r="C7385" s="48"/>
      <c r="D7385" s="48"/>
      <c r="E7385" s="48"/>
      <c r="F7385" s="48"/>
      <c r="G7385" s="49"/>
      <c r="H7385" s="48"/>
      <c r="I7385" s="52"/>
      <c r="J7385" s="52"/>
      <c r="K7385" s="48"/>
      <c r="L7385" s="48"/>
      <c r="M7385" s="48"/>
      <c r="N7385" s="48"/>
      <c r="O7385" s="49"/>
    </row>
    <row r="7386" spans="2:15" x14ac:dyDescent="0.25">
      <c r="B7386" s="93"/>
      <c r="C7386" s="48"/>
      <c r="D7386" s="48"/>
      <c r="E7386" s="48"/>
      <c r="F7386" s="48"/>
      <c r="G7386" s="49"/>
      <c r="H7386" s="48"/>
      <c r="I7386" s="52"/>
      <c r="J7386" s="52"/>
      <c r="K7386" s="48"/>
      <c r="L7386" s="48"/>
      <c r="M7386" s="48"/>
      <c r="N7386" s="48"/>
      <c r="O7386" s="49"/>
    </row>
    <row r="7387" spans="2:15" x14ac:dyDescent="0.25">
      <c r="B7387" s="93"/>
      <c r="C7387" s="48"/>
      <c r="D7387" s="48"/>
      <c r="E7387" s="48"/>
      <c r="F7387" s="48"/>
      <c r="G7387" s="49"/>
      <c r="H7387" s="48"/>
      <c r="I7387" s="52"/>
      <c r="J7387" s="52"/>
      <c r="K7387" s="48"/>
      <c r="L7387" s="48"/>
      <c r="M7387" s="48"/>
      <c r="N7387" s="48"/>
      <c r="O7387" s="49"/>
    </row>
    <row r="7388" spans="2:15" x14ac:dyDescent="0.25">
      <c r="B7388" s="93"/>
      <c r="C7388" s="48"/>
      <c r="D7388" s="48"/>
      <c r="E7388" s="48"/>
      <c r="F7388" s="48"/>
      <c r="G7388" s="49"/>
      <c r="H7388" s="48"/>
      <c r="I7388" s="52"/>
      <c r="J7388" s="52"/>
      <c r="K7388" s="48"/>
      <c r="L7388" s="48"/>
      <c r="M7388" s="48"/>
      <c r="N7388" s="48"/>
      <c r="O7388" s="49"/>
    </row>
    <row r="7389" spans="2:15" x14ac:dyDescent="0.25">
      <c r="B7389" s="93"/>
      <c r="C7389" s="48"/>
      <c r="D7389" s="48"/>
      <c r="E7389" s="48"/>
      <c r="F7389" s="48"/>
      <c r="G7389" s="49"/>
      <c r="H7389" s="48"/>
      <c r="I7389" s="52"/>
      <c r="J7389" s="52"/>
      <c r="K7389" s="48"/>
      <c r="L7389" s="48"/>
      <c r="M7389" s="48"/>
      <c r="N7389" s="48"/>
      <c r="O7389" s="49"/>
    </row>
    <row r="7390" spans="2:15" x14ac:dyDescent="0.25">
      <c r="B7390" s="93"/>
      <c r="C7390" s="48"/>
      <c r="D7390" s="48"/>
      <c r="E7390" s="48"/>
      <c r="F7390" s="48"/>
      <c r="G7390" s="49"/>
      <c r="H7390" s="48"/>
      <c r="I7390" s="52"/>
      <c r="J7390" s="52"/>
      <c r="K7390" s="48"/>
      <c r="L7390" s="48"/>
      <c r="M7390" s="48"/>
      <c r="N7390" s="48"/>
      <c r="O7390" s="49"/>
    </row>
    <row r="7391" spans="2:15" x14ac:dyDescent="0.25">
      <c r="B7391" s="93"/>
      <c r="C7391" s="48"/>
      <c r="D7391" s="48"/>
      <c r="E7391" s="48"/>
      <c r="F7391" s="48"/>
      <c r="G7391" s="49"/>
      <c r="H7391" s="48"/>
      <c r="I7391" s="52"/>
      <c r="J7391" s="52"/>
      <c r="K7391" s="48"/>
      <c r="L7391" s="48"/>
      <c r="M7391" s="48"/>
      <c r="N7391" s="48"/>
      <c r="O7391" s="49"/>
    </row>
    <row r="7392" spans="2:15" x14ac:dyDescent="0.25">
      <c r="B7392" s="93"/>
      <c r="C7392" s="48"/>
      <c r="D7392" s="48"/>
      <c r="E7392" s="48"/>
      <c r="F7392" s="48"/>
      <c r="G7392" s="49"/>
      <c r="H7392" s="48"/>
      <c r="I7392" s="52"/>
      <c r="J7392" s="52"/>
      <c r="K7392" s="48"/>
      <c r="L7392" s="48"/>
      <c r="M7392" s="48"/>
      <c r="N7392" s="48"/>
      <c r="O7392" s="49"/>
    </row>
    <row r="7393" spans="2:15" x14ac:dyDescent="0.25">
      <c r="B7393" s="93"/>
      <c r="C7393" s="48"/>
      <c r="D7393" s="48"/>
      <c r="E7393" s="48"/>
      <c r="F7393" s="48"/>
      <c r="G7393" s="49"/>
      <c r="H7393" s="48"/>
      <c r="I7393" s="52"/>
      <c r="J7393" s="52"/>
      <c r="K7393" s="48"/>
      <c r="L7393" s="48"/>
      <c r="M7393" s="48"/>
      <c r="N7393" s="48"/>
      <c r="O7393" s="49"/>
    </row>
    <row r="7394" spans="2:15" x14ac:dyDescent="0.25">
      <c r="B7394" s="93"/>
      <c r="C7394" s="48"/>
      <c r="D7394" s="48"/>
      <c r="E7394" s="48"/>
      <c r="F7394" s="48"/>
      <c r="G7394" s="49"/>
      <c r="H7394" s="48"/>
      <c r="I7394" s="52"/>
      <c r="J7394" s="52"/>
      <c r="K7394" s="48"/>
      <c r="L7394" s="48"/>
      <c r="M7394" s="48"/>
      <c r="N7394" s="48"/>
      <c r="O7394" s="49"/>
    </row>
    <row r="7395" spans="2:15" x14ac:dyDescent="0.25">
      <c r="B7395" s="93"/>
      <c r="C7395" s="48"/>
      <c r="D7395" s="48"/>
      <c r="E7395" s="48"/>
      <c r="F7395" s="48"/>
      <c r="G7395" s="49"/>
      <c r="H7395" s="48"/>
      <c r="I7395" s="52"/>
      <c r="J7395" s="52"/>
      <c r="K7395" s="48"/>
      <c r="L7395" s="48"/>
      <c r="M7395" s="48"/>
      <c r="N7395" s="48"/>
      <c r="O7395" s="49"/>
    </row>
    <row r="7396" spans="2:15" x14ac:dyDescent="0.25">
      <c r="B7396" s="93"/>
      <c r="C7396" s="48"/>
      <c r="D7396" s="48"/>
      <c r="E7396" s="48"/>
      <c r="F7396" s="48"/>
      <c r="G7396" s="49"/>
      <c r="H7396" s="48"/>
      <c r="I7396" s="52"/>
      <c r="J7396" s="52"/>
      <c r="K7396" s="48"/>
      <c r="L7396" s="48"/>
      <c r="M7396" s="48"/>
      <c r="N7396" s="48"/>
      <c r="O7396" s="49"/>
    </row>
    <row r="7397" spans="2:15" x14ac:dyDescent="0.25">
      <c r="B7397" s="93"/>
      <c r="C7397" s="48"/>
      <c r="D7397" s="48"/>
      <c r="E7397" s="48"/>
      <c r="F7397" s="48"/>
      <c r="G7397" s="49"/>
      <c r="H7397" s="48"/>
      <c r="I7397" s="52"/>
      <c r="J7397" s="52"/>
      <c r="K7397" s="48"/>
      <c r="L7397" s="48"/>
      <c r="M7397" s="48"/>
      <c r="N7397" s="48"/>
      <c r="O7397" s="49"/>
    </row>
    <row r="7398" spans="2:15" x14ac:dyDescent="0.25">
      <c r="B7398" s="93"/>
      <c r="C7398" s="48"/>
      <c r="D7398" s="48"/>
      <c r="E7398" s="48"/>
      <c r="F7398" s="48"/>
      <c r="G7398" s="49"/>
      <c r="H7398" s="48"/>
      <c r="I7398" s="52"/>
      <c r="J7398" s="52"/>
      <c r="K7398" s="48"/>
      <c r="L7398" s="48"/>
      <c r="M7398" s="48"/>
      <c r="N7398" s="48"/>
      <c r="O7398" s="49"/>
    </row>
    <row r="7399" spans="2:15" x14ac:dyDescent="0.25">
      <c r="B7399" s="93"/>
      <c r="C7399" s="48"/>
      <c r="D7399" s="48"/>
      <c r="E7399" s="48"/>
      <c r="F7399" s="48"/>
      <c r="G7399" s="49"/>
      <c r="H7399" s="48"/>
      <c r="I7399" s="52"/>
      <c r="J7399" s="52"/>
      <c r="K7399" s="48"/>
      <c r="L7399" s="48"/>
      <c r="M7399" s="48"/>
      <c r="N7399" s="48"/>
      <c r="O7399" s="49"/>
    </row>
    <row r="7400" spans="2:15" x14ac:dyDescent="0.25">
      <c r="B7400" s="93"/>
      <c r="C7400" s="48"/>
      <c r="D7400" s="48"/>
      <c r="E7400" s="48"/>
      <c r="F7400" s="48"/>
      <c r="G7400" s="49"/>
      <c r="H7400" s="48"/>
      <c r="I7400" s="52"/>
      <c r="J7400" s="52"/>
      <c r="K7400" s="48"/>
      <c r="L7400" s="48"/>
      <c r="M7400" s="48"/>
      <c r="N7400" s="48"/>
      <c r="O7400" s="49"/>
    </row>
    <row r="7401" spans="2:15" x14ac:dyDescent="0.25">
      <c r="B7401" s="93"/>
      <c r="C7401" s="48"/>
      <c r="D7401" s="48"/>
      <c r="E7401" s="48"/>
      <c r="F7401" s="48"/>
      <c r="G7401" s="49"/>
      <c r="H7401" s="48"/>
      <c r="I7401" s="52"/>
      <c r="J7401" s="52"/>
      <c r="K7401" s="48"/>
      <c r="L7401" s="48"/>
      <c r="M7401" s="48"/>
      <c r="N7401" s="48"/>
      <c r="O7401" s="49"/>
    </row>
    <row r="7402" spans="2:15" x14ac:dyDescent="0.25">
      <c r="B7402" s="93"/>
      <c r="C7402" s="48"/>
      <c r="D7402" s="48"/>
      <c r="E7402" s="48"/>
      <c r="F7402" s="48"/>
      <c r="G7402" s="49"/>
      <c r="H7402" s="48"/>
      <c r="I7402" s="52"/>
      <c r="J7402" s="52"/>
      <c r="K7402" s="48"/>
      <c r="L7402" s="48"/>
      <c r="M7402" s="48"/>
      <c r="N7402" s="48"/>
      <c r="O7402" s="49"/>
    </row>
    <row r="7403" spans="2:15" x14ac:dyDescent="0.25">
      <c r="B7403" s="93"/>
      <c r="C7403" s="48"/>
      <c r="D7403" s="48"/>
      <c r="E7403" s="48"/>
      <c r="F7403" s="48"/>
      <c r="G7403" s="49"/>
      <c r="H7403" s="48"/>
      <c r="I7403" s="52"/>
      <c r="J7403" s="52"/>
      <c r="K7403" s="48"/>
      <c r="L7403" s="48"/>
      <c r="M7403" s="48"/>
      <c r="N7403" s="48"/>
      <c r="O7403" s="49"/>
    </row>
    <row r="7404" spans="2:15" x14ac:dyDescent="0.25">
      <c r="B7404" s="93"/>
      <c r="C7404" s="48"/>
      <c r="D7404" s="48"/>
      <c r="E7404" s="48"/>
      <c r="F7404" s="48"/>
      <c r="G7404" s="49"/>
      <c r="H7404" s="48"/>
      <c r="I7404" s="52"/>
      <c r="J7404" s="52"/>
      <c r="K7404" s="48"/>
      <c r="L7404" s="48"/>
      <c r="M7404" s="48"/>
      <c r="N7404" s="48"/>
      <c r="O7404" s="49"/>
    </row>
    <row r="7405" spans="2:15" x14ac:dyDescent="0.25">
      <c r="B7405" s="93"/>
      <c r="C7405" s="48"/>
      <c r="D7405" s="48"/>
      <c r="E7405" s="48"/>
      <c r="F7405" s="48"/>
      <c r="G7405" s="49"/>
      <c r="H7405" s="48"/>
      <c r="I7405" s="52"/>
      <c r="J7405" s="52"/>
      <c r="K7405" s="48"/>
      <c r="L7405" s="48"/>
      <c r="M7405" s="48"/>
      <c r="N7405" s="48"/>
      <c r="O7405" s="49"/>
    </row>
    <row r="7406" spans="2:15" x14ac:dyDescent="0.25">
      <c r="B7406" s="93"/>
      <c r="C7406" s="48"/>
      <c r="D7406" s="48"/>
      <c r="E7406" s="48"/>
      <c r="F7406" s="48"/>
      <c r="G7406" s="49"/>
      <c r="H7406" s="48"/>
      <c r="I7406" s="52"/>
      <c r="J7406" s="52"/>
      <c r="K7406" s="48"/>
      <c r="L7406" s="48"/>
      <c r="M7406" s="48"/>
      <c r="N7406" s="48"/>
      <c r="O7406" s="49"/>
    </row>
    <row r="7407" spans="2:15" x14ac:dyDescent="0.25">
      <c r="B7407" s="93"/>
      <c r="C7407" s="48"/>
      <c r="D7407" s="48"/>
      <c r="E7407" s="48"/>
      <c r="F7407" s="48"/>
      <c r="G7407" s="49"/>
      <c r="H7407" s="48"/>
      <c r="I7407" s="52"/>
      <c r="J7407" s="52"/>
      <c r="K7407" s="48"/>
      <c r="L7407" s="48"/>
      <c r="M7407" s="48"/>
      <c r="N7407" s="48"/>
      <c r="O7407" s="49"/>
    </row>
    <row r="7408" spans="2:15" x14ac:dyDescent="0.25">
      <c r="B7408" s="93"/>
      <c r="C7408" s="48"/>
      <c r="D7408" s="48"/>
      <c r="E7408" s="48"/>
      <c r="F7408" s="48"/>
      <c r="G7408" s="49"/>
      <c r="H7408" s="48"/>
      <c r="I7408" s="52"/>
      <c r="J7408" s="52"/>
      <c r="K7408" s="48"/>
      <c r="L7408" s="48"/>
      <c r="M7408" s="48"/>
      <c r="N7408" s="48"/>
      <c r="O7408" s="49"/>
    </row>
    <row r="7409" spans="2:15" x14ac:dyDescent="0.25">
      <c r="B7409" s="93"/>
      <c r="C7409" s="48"/>
      <c r="D7409" s="48"/>
      <c r="E7409" s="48"/>
      <c r="F7409" s="48"/>
      <c r="G7409" s="49"/>
      <c r="H7409" s="48"/>
      <c r="I7409" s="52"/>
      <c r="J7409" s="52"/>
      <c r="K7409" s="48"/>
      <c r="L7409" s="48"/>
      <c r="M7409" s="48"/>
      <c r="N7409" s="48"/>
      <c r="O7409" s="49"/>
    </row>
    <row r="7410" spans="2:15" x14ac:dyDescent="0.25">
      <c r="B7410" s="93"/>
      <c r="C7410" s="48"/>
      <c r="D7410" s="48"/>
      <c r="E7410" s="48"/>
      <c r="F7410" s="48"/>
      <c r="G7410" s="49"/>
      <c r="H7410" s="48"/>
      <c r="I7410" s="52"/>
      <c r="J7410" s="52"/>
      <c r="K7410" s="48"/>
      <c r="L7410" s="48"/>
      <c r="M7410" s="48"/>
      <c r="N7410" s="48"/>
      <c r="O7410" s="49"/>
    </row>
    <row r="7411" spans="2:15" x14ac:dyDescent="0.25">
      <c r="B7411" s="93"/>
      <c r="C7411" s="48"/>
      <c r="D7411" s="48"/>
      <c r="E7411" s="48"/>
      <c r="F7411" s="48"/>
      <c r="G7411" s="49"/>
      <c r="H7411" s="48"/>
      <c r="I7411" s="52"/>
      <c r="J7411" s="52"/>
      <c r="K7411" s="48"/>
      <c r="L7411" s="48"/>
      <c r="M7411" s="48"/>
      <c r="N7411" s="48"/>
      <c r="O7411" s="49"/>
    </row>
    <row r="7412" spans="2:15" x14ac:dyDescent="0.25">
      <c r="B7412" s="93"/>
      <c r="C7412" s="48"/>
      <c r="D7412" s="48"/>
      <c r="E7412" s="48"/>
      <c r="F7412" s="48"/>
      <c r="G7412" s="49"/>
      <c r="H7412" s="48"/>
      <c r="I7412" s="52"/>
      <c r="J7412" s="52"/>
      <c r="K7412" s="48"/>
      <c r="L7412" s="48"/>
      <c r="M7412" s="48"/>
      <c r="N7412" s="48"/>
      <c r="O7412" s="49"/>
    </row>
    <row r="7413" spans="2:15" x14ac:dyDescent="0.25">
      <c r="B7413" s="93"/>
      <c r="C7413" s="48"/>
      <c r="D7413" s="48"/>
      <c r="E7413" s="48"/>
      <c r="F7413" s="48"/>
      <c r="G7413" s="49"/>
      <c r="H7413" s="48"/>
      <c r="I7413" s="52"/>
      <c r="J7413" s="52"/>
      <c r="K7413" s="48"/>
      <c r="L7413" s="48"/>
      <c r="M7413" s="48"/>
      <c r="N7413" s="48"/>
      <c r="O7413" s="49"/>
    </row>
    <row r="7414" spans="2:15" x14ac:dyDescent="0.25">
      <c r="B7414" s="93"/>
      <c r="C7414" s="48"/>
      <c r="D7414" s="48"/>
      <c r="E7414" s="48"/>
      <c r="F7414" s="48"/>
      <c r="G7414" s="49"/>
      <c r="H7414" s="48"/>
      <c r="I7414" s="52"/>
      <c r="J7414" s="52"/>
      <c r="K7414" s="48"/>
      <c r="L7414" s="48"/>
      <c r="M7414" s="48"/>
      <c r="N7414" s="48"/>
      <c r="O7414" s="49"/>
    </row>
    <row r="7415" spans="2:15" x14ac:dyDescent="0.25">
      <c r="B7415" s="93"/>
      <c r="C7415" s="48"/>
      <c r="D7415" s="48"/>
      <c r="E7415" s="48"/>
      <c r="F7415" s="48"/>
      <c r="G7415" s="49"/>
      <c r="H7415" s="48"/>
      <c r="I7415" s="52"/>
      <c r="J7415" s="52"/>
      <c r="K7415" s="48"/>
      <c r="L7415" s="48"/>
      <c r="M7415" s="48"/>
      <c r="N7415" s="48"/>
      <c r="O7415" s="49"/>
    </row>
    <row r="7416" spans="2:15" x14ac:dyDescent="0.25">
      <c r="B7416" s="93"/>
      <c r="C7416" s="48"/>
      <c r="D7416" s="48"/>
      <c r="E7416" s="48"/>
      <c r="F7416" s="48"/>
      <c r="G7416" s="49"/>
      <c r="H7416" s="48"/>
      <c r="I7416" s="52"/>
      <c r="J7416" s="52"/>
      <c r="K7416" s="48"/>
      <c r="L7416" s="48"/>
      <c r="M7416" s="48"/>
      <c r="N7416" s="48"/>
      <c r="O7416" s="49"/>
    </row>
    <row r="7417" spans="2:15" x14ac:dyDescent="0.25">
      <c r="B7417" s="93"/>
      <c r="C7417" s="48"/>
      <c r="D7417" s="48"/>
      <c r="E7417" s="48"/>
      <c r="F7417" s="48"/>
      <c r="G7417" s="49"/>
      <c r="H7417" s="48"/>
      <c r="I7417" s="52"/>
      <c r="J7417" s="52"/>
      <c r="K7417" s="48"/>
      <c r="L7417" s="48"/>
      <c r="M7417" s="48"/>
      <c r="N7417" s="48"/>
      <c r="O7417" s="49"/>
    </row>
    <row r="7418" spans="2:15" x14ac:dyDescent="0.25">
      <c r="B7418" s="93"/>
      <c r="C7418" s="48"/>
      <c r="D7418" s="48"/>
      <c r="E7418" s="48"/>
      <c r="F7418" s="48"/>
      <c r="G7418" s="49"/>
      <c r="H7418" s="48"/>
      <c r="I7418" s="52"/>
      <c r="J7418" s="52"/>
      <c r="K7418" s="48"/>
      <c r="L7418" s="48"/>
      <c r="M7418" s="48"/>
      <c r="N7418" s="48"/>
      <c r="O7418" s="49"/>
    </row>
    <row r="7419" spans="2:15" x14ac:dyDescent="0.25">
      <c r="B7419" s="93"/>
      <c r="C7419" s="48"/>
      <c r="D7419" s="48"/>
      <c r="E7419" s="48"/>
      <c r="F7419" s="48"/>
      <c r="G7419" s="49"/>
      <c r="H7419" s="48"/>
      <c r="I7419" s="52"/>
      <c r="J7419" s="52"/>
      <c r="K7419" s="48"/>
      <c r="L7419" s="48"/>
      <c r="M7419" s="48"/>
      <c r="N7419" s="48"/>
      <c r="O7419" s="49"/>
    </row>
    <row r="7420" spans="2:15" x14ac:dyDescent="0.25">
      <c r="B7420" s="93"/>
      <c r="C7420" s="48"/>
      <c r="D7420" s="48"/>
      <c r="E7420" s="48"/>
      <c r="F7420" s="48"/>
      <c r="G7420" s="49"/>
      <c r="H7420" s="48"/>
      <c r="I7420" s="52"/>
      <c r="J7420" s="52"/>
      <c r="K7420" s="48"/>
      <c r="L7420" s="48"/>
      <c r="M7420" s="48"/>
      <c r="N7420" s="48"/>
      <c r="O7420" s="49"/>
    </row>
    <row r="7421" spans="2:15" x14ac:dyDescent="0.25">
      <c r="B7421" s="93"/>
      <c r="C7421" s="48"/>
      <c r="D7421" s="48"/>
      <c r="E7421" s="48"/>
      <c r="F7421" s="48"/>
      <c r="G7421" s="49"/>
      <c r="H7421" s="48"/>
      <c r="I7421" s="52"/>
      <c r="J7421" s="52"/>
      <c r="K7421" s="48"/>
      <c r="L7421" s="48"/>
      <c r="M7421" s="48"/>
      <c r="N7421" s="48"/>
      <c r="O7421" s="49"/>
    </row>
    <row r="7422" spans="2:15" x14ac:dyDescent="0.25">
      <c r="B7422" s="93"/>
      <c r="C7422" s="48"/>
      <c r="D7422" s="48"/>
      <c r="E7422" s="48"/>
      <c r="F7422" s="48"/>
      <c r="G7422" s="49"/>
      <c r="H7422" s="48"/>
      <c r="I7422" s="52"/>
      <c r="J7422" s="52"/>
      <c r="K7422" s="48"/>
      <c r="L7422" s="48"/>
      <c r="M7422" s="48"/>
      <c r="N7422" s="48"/>
      <c r="O7422" s="49"/>
    </row>
    <row r="7423" spans="2:15" x14ac:dyDescent="0.25">
      <c r="B7423" s="93"/>
      <c r="C7423" s="48"/>
      <c r="D7423" s="48"/>
      <c r="E7423" s="48"/>
      <c r="F7423" s="48"/>
      <c r="G7423" s="49"/>
      <c r="H7423" s="48"/>
      <c r="I7423" s="52"/>
      <c r="J7423" s="52"/>
      <c r="K7423" s="48"/>
      <c r="L7423" s="48"/>
      <c r="M7423" s="48"/>
      <c r="N7423" s="48"/>
      <c r="O7423" s="49"/>
    </row>
    <row r="7424" spans="2:15" x14ac:dyDescent="0.25">
      <c r="B7424" s="93"/>
      <c r="C7424" s="48"/>
      <c r="D7424" s="48"/>
      <c r="E7424" s="48"/>
      <c r="F7424" s="48"/>
      <c r="G7424" s="49"/>
      <c r="H7424" s="48"/>
      <c r="I7424" s="52"/>
      <c r="J7424" s="52"/>
      <c r="K7424" s="48"/>
      <c r="L7424" s="48"/>
      <c r="M7424" s="48"/>
      <c r="N7424" s="48"/>
      <c r="O7424" s="49"/>
    </row>
    <row r="7425" spans="2:15" x14ac:dyDescent="0.25">
      <c r="B7425" s="93"/>
      <c r="C7425" s="48"/>
      <c r="D7425" s="48"/>
      <c r="E7425" s="48"/>
      <c r="F7425" s="48"/>
      <c r="G7425" s="49"/>
      <c r="H7425" s="48"/>
      <c r="I7425" s="52"/>
      <c r="J7425" s="52"/>
      <c r="K7425" s="48"/>
      <c r="L7425" s="48"/>
      <c r="M7425" s="48"/>
      <c r="N7425" s="48"/>
      <c r="O7425" s="49"/>
    </row>
    <row r="7426" spans="2:15" x14ac:dyDescent="0.25">
      <c r="B7426" s="93"/>
      <c r="C7426" s="48"/>
      <c r="D7426" s="48"/>
      <c r="E7426" s="48"/>
      <c r="F7426" s="48"/>
      <c r="G7426" s="49"/>
      <c r="H7426" s="48"/>
      <c r="I7426" s="52"/>
      <c r="J7426" s="52"/>
      <c r="K7426" s="48"/>
      <c r="L7426" s="48"/>
      <c r="M7426" s="48"/>
      <c r="N7426" s="48"/>
      <c r="O7426" s="49"/>
    </row>
    <row r="7427" spans="2:15" x14ac:dyDescent="0.25">
      <c r="B7427" s="93"/>
      <c r="C7427" s="48"/>
      <c r="D7427" s="48"/>
      <c r="E7427" s="48"/>
      <c r="F7427" s="48"/>
      <c r="G7427" s="49"/>
      <c r="H7427" s="48"/>
      <c r="I7427" s="52"/>
      <c r="J7427" s="52"/>
      <c r="K7427" s="48"/>
      <c r="L7427" s="48"/>
      <c r="M7427" s="48"/>
      <c r="N7427" s="48"/>
      <c r="O7427" s="49"/>
    </row>
    <row r="7428" spans="2:15" x14ac:dyDescent="0.25">
      <c r="B7428" s="93"/>
      <c r="C7428" s="48"/>
      <c r="D7428" s="48"/>
      <c r="E7428" s="48"/>
      <c r="F7428" s="48"/>
      <c r="G7428" s="49"/>
      <c r="H7428" s="48"/>
      <c r="I7428" s="52"/>
      <c r="J7428" s="52"/>
      <c r="K7428" s="48"/>
      <c r="L7428" s="48"/>
      <c r="M7428" s="48"/>
      <c r="N7428" s="48"/>
      <c r="O7428" s="49"/>
    </row>
    <row r="7429" spans="2:15" x14ac:dyDescent="0.25">
      <c r="B7429" s="93"/>
      <c r="C7429" s="48"/>
      <c r="D7429" s="48"/>
      <c r="E7429" s="48"/>
      <c r="F7429" s="48"/>
      <c r="G7429" s="49"/>
      <c r="H7429" s="48"/>
      <c r="I7429" s="52"/>
      <c r="J7429" s="52"/>
      <c r="K7429" s="48"/>
      <c r="L7429" s="48"/>
      <c r="M7429" s="48"/>
      <c r="N7429" s="48"/>
      <c r="O7429" s="49"/>
    </row>
    <row r="7430" spans="2:15" x14ac:dyDescent="0.25">
      <c r="B7430" s="93"/>
      <c r="C7430" s="48"/>
      <c r="D7430" s="48"/>
      <c r="E7430" s="48"/>
      <c r="F7430" s="48"/>
      <c r="G7430" s="49"/>
      <c r="H7430" s="48"/>
      <c r="I7430" s="52"/>
      <c r="J7430" s="52"/>
      <c r="K7430" s="48"/>
      <c r="L7430" s="48"/>
      <c r="M7430" s="48"/>
      <c r="N7430" s="48"/>
      <c r="O7430" s="49"/>
    </row>
    <row r="7431" spans="2:15" x14ac:dyDescent="0.25">
      <c r="B7431" s="93"/>
      <c r="C7431" s="48"/>
      <c r="D7431" s="48"/>
      <c r="E7431" s="48"/>
      <c r="F7431" s="48"/>
      <c r="G7431" s="49"/>
      <c r="H7431" s="48"/>
      <c r="I7431" s="52"/>
      <c r="J7431" s="52"/>
      <c r="K7431" s="48"/>
      <c r="L7431" s="48"/>
      <c r="M7431" s="48"/>
      <c r="N7431" s="48"/>
      <c r="O7431" s="49"/>
    </row>
    <row r="7432" spans="2:15" x14ac:dyDescent="0.25">
      <c r="B7432" s="93"/>
      <c r="C7432" s="48"/>
      <c r="D7432" s="48"/>
      <c r="E7432" s="48"/>
      <c r="F7432" s="48"/>
      <c r="G7432" s="49"/>
      <c r="H7432" s="48"/>
      <c r="I7432" s="52"/>
      <c r="J7432" s="52"/>
      <c r="K7432" s="48"/>
      <c r="L7432" s="48"/>
      <c r="M7432" s="48"/>
      <c r="N7432" s="48"/>
      <c r="O7432" s="49"/>
    </row>
    <row r="7433" spans="2:15" x14ac:dyDescent="0.25">
      <c r="B7433" s="93"/>
      <c r="C7433" s="48"/>
      <c r="D7433" s="48"/>
      <c r="E7433" s="48"/>
      <c r="F7433" s="48"/>
      <c r="G7433" s="49"/>
      <c r="H7433" s="48"/>
      <c r="I7433" s="52"/>
      <c r="J7433" s="52"/>
      <c r="K7433" s="48"/>
      <c r="L7433" s="48"/>
      <c r="M7433" s="48"/>
      <c r="N7433" s="48"/>
      <c r="O7433" s="49"/>
    </row>
    <row r="7434" spans="2:15" x14ac:dyDescent="0.25">
      <c r="B7434" s="93"/>
      <c r="C7434" s="48"/>
      <c r="D7434" s="48"/>
      <c r="E7434" s="48"/>
      <c r="F7434" s="48"/>
      <c r="G7434" s="49"/>
      <c r="H7434" s="48"/>
      <c r="I7434" s="52"/>
      <c r="J7434" s="52"/>
      <c r="K7434" s="48"/>
      <c r="L7434" s="48"/>
      <c r="M7434" s="48"/>
      <c r="N7434" s="48"/>
      <c r="O7434" s="49"/>
    </row>
    <row r="7435" spans="2:15" x14ac:dyDescent="0.25">
      <c r="B7435" s="93"/>
      <c r="C7435" s="48"/>
      <c r="D7435" s="48"/>
      <c r="E7435" s="48"/>
      <c r="F7435" s="48"/>
      <c r="G7435" s="49"/>
      <c r="H7435" s="48"/>
      <c r="I7435" s="52"/>
      <c r="J7435" s="52"/>
      <c r="K7435" s="48"/>
      <c r="L7435" s="48"/>
      <c r="M7435" s="48"/>
      <c r="N7435" s="48"/>
      <c r="O7435" s="49"/>
    </row>
    <row r="7436" spans="2:15" x14ac:dyDescent="0.25">
      <c r="B7436" s="93"/>
      <c r="C7436" s="48"/>
      <c r="D7436" s="48"/>
      <c r="E7436" s="48"/>
      <c r="F7436" s="48"/>
      <c r="G7436" s="49"/>
      <c r="H7436" s="48"/>
      <c r="I7436" s="52"/>
      <c r="J7436" s="52"/>
      <c r="K7436" s="48"/>
      <c r="L7436" s="48"/>
      <c r="M7436" s="48"/>
      <c r="N7436" s="48"/>
      <c r="O7436" s="49"/>
    </row>
    <row r="7437" spans="2:15" x14ac:dyDescent="0.25">
      <c r="B7437" s="93"/>
      <c r="C7437" s="48"/>
      <c r="D7437" s="48"/>
      <c r="E7437" s="48"/>
      <c r="F7437" s="48"/>
      <c r="G7437" s="49"/>
      <c r="H7437" s="48"/>
      <c r="I7437" s="52"/>
      <c r="J7437" s="52"/>
      <c r="K7437" s="48"/>
      <c r="L7437" s="48"/>
      <c r="M7437" s="48"/>
      <c r="N7437" s="48"/>
      <c r="O7437" s="49"/>
    </row>
    <row r="7438" spans="2:15" x14ac:dyDescent="0.25">
      <c r="B7438" s="93"/>
      <c r="C7438" s="48"/>
      <c r="D7438" s="48"/>
      <c r="E7438" s="48"/>
      <c r="F7438" s="48"/>
      <c r="G7438" s="49"/>
      <c r="H7438" s="48"/>
      <c r="I7438" s="52"/>
      <c r="J7438" s="52"/>
      <c r="K7438" s="48"/>
      <c r="L7438" s="48"/>
      <c r="M7438" s="48"/>
      <c r="N7438" s="48"/>
      <c r="O7438" s="49"/>
    </row>
    <row r="7439" spans="2:15" x14ac:dyDescent="0.25">
      <c r="B7439" s="93"/>
      <c r="C7439" s="48"/>
      <c r="D7439" s="48"/>
      <c r="E7439" s="48"/>
      <c r="F7439" s="48"/>
      <c r="G7439" s="49"/>
      <c r="H7439" s="48"/>
      <c r="I7439" s="52"/>
      <c r="J7439" s="52"/>
      <c r="K7439" s="48"/>
      <c r="L7439" s="48"/>
      <c r="M7439" s="48"/>
      <c r="N7439" s="48"/>
      <c r="O7439" s="49"/>
    </row>
    <row r="7440" spans="2:15" x14ac:dyDescent="0.25">
      <c r="B7440" s="93"/>
      <c r="C7440" s="48"/>
      <c r="D7440" s="48"/>
      <c r="E7440" s="48"/>
      <c r="F7440" s="48"/>
      <c r="G7440" s="49"/>
      <c r="H7440" s="48"/>
      <c r="I7440" s="52"/>
      <c r="J7440" s="52"/>
      <c r="K7440" s="48"/>
      <c r="L7440" s="48"/>
      <c r="M7440" s="48"/>
      <c r="N7440" s="48"/>
      <c r="O7440" s="49"/>
    </row>
    <row r="7441" spans="2:15" x14ac:dyDescent="0.25">
      <c r="B7441" s="93"/>
      <c r="C7441" s="48"/>
      <c r="D7441" s="48"/>
      <c r="E7441" s="48"/>
      <c r="F7441" s="48"/>
      <c r="G7441" s="49"/>
      <c r="H7441" s="48"/>
      <c r="I7441" s="52"/>
      <c r="J7441" s="52"/>
      <c r="K7441" s="48"/>
      <c r="L7441" s="48"/>
      <c r="M7441" s="48"/>
      <c r="N7441" s="48"/>
      <c r="O7441" s="49"/>
    </row>
    <row r="7442" spans="2:15" x14ac:dyDescent="0.25">
      <c r="B7442" s="93"/>
      <c r="C7442" s="48"/>
      <c r="D7442" s="48"/>
      <c r="E7442" s="48"/>
      <c r="F7442" s="48"/>
      <c r="G7442" s="49"/>
      <c r="H7442" s="48"/>
      <c r="I7442" s="52"/>
      <c r="J7442" s="52"/>
      <c r="K7442" s="48"/>
      <c r="L7442" s="48"/>
      <c r="M7442" s="48"/>
      <c r="N7442" s="48"/>
      <c r="O7442" s="49"/>
    </row>
    <row r="7443" spans="2:15" x14ac:dyDescent="0.25">
      <c r="B7443" s="93"/>
      <c r="C7443" s="48"/>
      <c r="D7443" s="48"/>
      <c r="E7443" s="48"/>
      <c r="F7443" s="48"/>
      <c r="G7443" s="49"/>
      <c r="H7443" s="48"/>
      <c r="I7443" s="52"/>
      <c r="J7443" s="52"/>
      <c r="K7443" s="48"/>
      <c r="L7443" s="48"/>
      <c r="M7443" s="48"/>
      <c r="N7443" s="48"/>
      <c r="O7443" s="49"/>
    </row>
    <row r="7444" spans="2:15" x14ac:dyDescent="0.25">
      <c r="B7444" s="93"/>
      <c r="C7444" s="48"/>
      <c r="D7444" s="48"/>
      <c r="E7444" s="48"/>
      <c r="F7444" s="48"/>
      <c r="G7444" s="49"/>
      <c r="H7444" s="48"/>
      <c r="I7444" s="52"/>
      <c r="J7444" s="52"/>
      <c r="K7444" s="48"/>
      <c r="L7444" s="48"/>
      <c r="M7444" s="48"/>
      <c r="N7444" s="48"/>
      <c r="O7444" s="49"/>
    </row>
    <row r="7445" spans="2:15" x14ac:dyDescent="0.25">
      <c r="B7445" s="93"/>
      <c r="C7445" s="48"/>
      <c r="D7445" s="48"/>
      <c r="E7445" s="48"/>
      <c r="F7445" s="48"/>
      <c r="G7445" s="49"/>
      <c r="H7445" s="48"/>
      <c r="I7445" s="52"/>
      <c r="J7445" s="52"/>
      <c r="K7445" s="48"/>
      <c r="L7445" s="48"/>
      <c r="M7445" s="48"/>
      <c r="N7445" s="48"/>
      <c r="O7445" s="49"/>
    </row>
    <row r="7446" spans="2:15" x14ac:dyDescent="0.25">
      <c r="B7446" s="93"/>
      <c r="C7446" s="48"/>
      <c r="D7446" s="48"/>
      <c r="E7446" s="48"/>
      <c r="F7446" s="48"/>
      <c r="G7446" s="49"/>
      <c r="H7446" s="48"/>
      <c r="I7446" s="52"/>
      <c r="J7446" s="52"/>
      <c r="K7446" s="48"/>
      <c r="L7446" s="48"/>
      <c r="M7446" s="48"/>
      <c r="N7446" s="48"/>
      <c r="O7446" s="49"/>
    </row>
    <row r="7447" spans="2:15" x14ac:dyDescent="0.25">
      <c r="B7447" s="93"/>
      <c r="C7447" s="48"/>
      <c r="D7447" s="48"/>
      <c r="E7447" s="48"/>
      <c r="F7447" s="48"/>
      <c r="G7447" s="49"/>
      <c r="H7447" s="48"/>
      <c r="I7447" s="52"/>
      <c r="J7447" s="52"/>
      <c r="K7447" s="48"/>
      <c r="L7447" s="48"/>
      <c r="M7447" s="48"/>
      <c r="N7447" s="48"/>
      <c r="O7447" s="49"/>
    </row>
    <row r="7448" spans="2:15" x14ac:dyDescent="0.25">
      <c r="B7448" s="93"/>
      <c r="C7448" s="48"/>
      <c r="D7448" s="48"/>
      <c r="E7448" s="48"/>
      <c r="F7448" s="48"/>
      <c r="G7448" s="49"/>
      <c r="H7448" s="48"/>
      <c r="I7448" s="52"/>
      <c r="J7448" s="52"/>
      <c r="K7448" s="48"/>
      <c r="L7448" s="48"/>
      <c r="M7448" s="48"/>
      <c r="N7448" s="48"/>
      <c r="O7448" s="49"/>
    </row>
    <row r="7449" spans="2:15" x14ac:dyDescent="0.25">
      <c r="B7449" s="93"/>
      <c r="C7449" s="48"/>
      <c r="D7449" s="48"/>
      <c r="E7449" s="48"/>
      <c r="F7449" s="48"/>
      <c r="G7449" s="49"/>
      <c r="H7449" s="48"/>
      <c r="I7449" s="52"/>
      <c r="J7449" s="52"/>
      <c r="K7449" s="48"/>
      <c r="L7449" s="48"/>
      <c r="M7449" s="48"/>
      <c r="N7449" s="48"/>
      <c r="O7449" s="49"/>
    </row>
    <row r="7450" spans="2:15" x14ac:dyDescent="0.25">
      <c r="B7450" s="93"/>
      <c r="C7450" s="48"/>
      <c r="D7450" s="48"/>
      <c r="E7450" s="48"/>
      <c r="F7450" s="48"/>
      <c r="G7450" s="49"/>
      <c r="H7450" s="48"/>
      <c r="I7450" s="52"/>
      <c r="J7450" s="52"/>
      <c r="K7450" s="48"/>
      <c r="L7450" s="48"/>
      <c r="M7450" s="48"/>
      <c r="N7450" s="48"/>
      <c r="O7450" s="49"/>
    </row>
    <row r="7451" spans="2:15" x14ac:dyDescent="0.25">
      <c r="B7451" s="93"/>
      <c r="C7451" s="48"/>
      <c r="D7451" s="48"/>
      <c r="E7451" s="48"/>
      <c r="F7451" s="48"/>
      <c r="G7451" s="49"/>
      <c r="H7451" s="48"/>
      <c r="I7451" s="52"/>
      <c r="J7451" s="52"/>
      <c r="K7451" s="48"/>
      <c r="L7451" s="48"/>
      <c r="M7451" s="48"/>
      <c r="N7451" s="48"/>
      <c r="O7451" s="49"/>
    </row>
    <row r="7452" spans="2:15" x14ac:dyDescent="0.25">
      <c r="B7452" s="93"/>
      <c r="C7452" s="48"/>
      <c r="D7452" s="48"/>
      <c r="E7452" s="48"/>
      <c r="F7452" s="48"/>
      <c r="G7452" s="49"/>
      <c r="H7452" s="48"/>
      <c r="I7452" s="52"/>
      <c r="J7452" s="52"/>
      <c r="K7452" s="48"/>
      <c r="L7452" s="48"/>
      <c r="M7452" s="48"/>
      <c r="N7452" s="48"/>
      <c r="O7452" s="49"/>
    </row>
    <row r="7453" spans="2:15" x14ac:dyDescent="0.25">
      <c r="B7453" s="93"/>
      <c r="C7453" s="48"/>
      <c r="D7453" s="48"/>
      <c r="E7453" s="48"/>
      <c r="F7453" s="48"/>
      <c r="G7453" s="49"/>
      <c r="H7453" s="48"/>
      <c r="I7453" s="52"/>
      <c r="J7453" s="52"/>
      <c r="K7453" s="48"/>
      <c r="L7453" s="48"/>
      <c r="M7453" s="48"/>
      <c r="N7453" s="48"/>
      <c r="O7453" s="49"/>
    </row>
    <row r="7454" spans="2:15" x14ac:dyDescent="0.25">
      <c r="B7454" s="93"/>
      <c r="C7454" s="48"/>
      <c r="D7454" s="48"/>
      <c r="E7454" s="48"/>
      <c r="F7454" s="48"/>
      <c r="G7454" s="49"/>
      <c r="H7454" s="48"/>
      <c r="I7454" s="52"/>
      <c r="J7454" s="52"/>
      <c r="K7454" s="48"/>
      <c r="L7454" s="48"/>
      <c r="M7454" s="48"/>
      <c r="N7454" s="48"/>
      <c r="O7454" s="49"/>
    </row>
    <row r="7455" spans="2:15" x14ac:dyDescent="0.25">
      <c r="B7455" s="93"/>
      <c r="C7455" s="48"/>
      <c r="D7455" s="48"/>
      <c r="E7455" s="48"/>
      <c r="F7455" s="48"/>
      <c r="G7455" s="49"/>
      <c r="H7455" s="48"/>
      <c r="I7455" s="52"/>
      <c r="J7455" s="52"/>
      <c r="K7455" s="48"/>
      <c r="L7455" s="48"/>
      <c r="M7455" s="48"/>
      <c r="N7455" s="48"/>
      <c r="O7455" s="49"/>
    </row>
    <row r="7456" spans="2:15" x14ac:dyDescent="0.25">
      <c r="B7456" s="93"/>
      <c r="C7456" s="48"/>
      <c r="D7456" s="48"/>
      <c r="E7456" s="48"/>
      <c r="F7456" s="48"/>
      <c r="G7456" s="49"/>
      <c r="H7456" s="48"/>
      <c r="I7456" s="52"/>
      <c r="J7456" s="52"/>
      <c r="K7456" s="48"/>
      <c r="L7456" s="48"/>
      <c r="M7456" s="48"/>
      <c r="N7456" s="48"/>
      <c r="O7456" s="49"/>
    </row>
    <row r="7457" spans="2:15" x14ac:dyDescent="0.25">
      <c r="B7457" s="93"/>
      <c r="C7457" s="48"/>
      <c r="D7457" s="48"/>
      <c r="E7457" s="48"/>
      <c r="F7457" s="48"/>
      <c r="G7457" s="49"/>
      <c r="H7457" s="48"/>
      <c r="I7457" s="52"/>
      <c r="J7457" s="52"/>
      <c r="K7457" s="48"/>
      <c r="L7457" s="48"/>
      <c r="M7457" s="48"/>
      <c r="N7457" s="48"/>
      <c r="O7457" s="49"/>
    </row>
    <row r="7458" spans="2:15" x14ac:dyDescent="0.25">
      <c r="B7458" s="93"/>
      <c r="C7458" s="48"/>
      <c r="D7458" s="48"/>
      <c r="E7458" s="48"/>
      <c r="F7458" s="48"/>
      <c r="G7458" s="49"/>
      <c r="H7458" s="48"/>
      <c r="I7458" s="52"/>
      <c r="J7458" s="52"/>
      <c r="K7458" s="48"/>
      <c r="L7458" s="48"/>
      <c r="M7458" s="48"/>
      <c r="N7458" s="48"/>
      <c r="O7458" s="49"/>
    </row>
    <row r="7459" spans="2:15" x14ac:dyDescent="0.25">
      <c r="B7459" s="93"/>
      <c r="C7459" s="48"/>
      <c r="D7459" s="48"/>
      <c r="E7459" s="48"/>
      <c r="F7459" s="48"/>
      <c r="G7459" s="49"/>
      <c r="H7459" s="48"/>
      <c r="I7459" s="52"/>
      <c r="J7459" s="52"/>
      <c r="K7459" s="48"/>
      <c r="L7459" s="48"/>
      <c r="M7459" s="48"/>
      <c r="N7459" s="48"/>
      <c r="O7459" s="49"/>
    </row>
    <row r="7460" spans="2:15" x14ac:dyDescent="0.25">
      <c r="B7460" s="93"/>
      <c r="C7460" s="48"/>
      <c r="D7460" s="48"/>
      <c r="E7460" s="48"/>
      <c r="F7460" s="48"/>
      <c r="G7460" s="49"/>
      <c r="H7460" s="48"/>
      <c r="I7460" s="52"/>
      <c r="J7460" s="52"/>
      <c r="K7460" s="48"/>
      <c r="L7460" s="48"/>
      <c r="M7460" s="48"/>
      <c r="N7460" s="48"/>
      <c r="O7460" s="49"/>
    </row>
    <row r="7461" spans="2:15" x14ac:dyDescent="0.25">
      <c r="B7461" s="93"/>
      <c r="C7461" s="48"/>
      <c r="D7461" s="48"/>
      <c r="E7461" s="48"/>
      <c r="F7461" s="48"/>
      <c r="G7461" s="49"/>
      <c r="H7461" s="48"/>
      <c r="I7461" s="52"/>
      <c r="J7461" s="52"/>
      <c r="K7461" s="48"/>
      <c r="L7461" s="48"/>
      <c r="M7461" s="48"/>
      <c r="N7461" s="48"/>
      <c r="O7461" s="49"/>
    </row>
    <row r="7462" spans="2:15" x14ac:dyDescent="0.25">
      <c r="B7462" s="93"/>
      <c r="C7462" s="48"/>
      <c r="D7462" s="48"/>
      <c r="E7462" s="48"/>
      <c r="F7462" s="48"/>
      <c r="G7462" s="49"/>
      <c r="H7462" s="48"/>
      <c r="I7462" s="52"/>
      <c r="J7462" s="52"/>
      <c r="K7462" s="48"/>
      <c r="L7462" s="48"/>
      <c r="M7462" s="48"/>
      <c r="N7462" s="48"/>
      <c r="O7462" s="49"/>
    </row>
    <row r="7463" spans="2:15" x14ac:dyDescent="0.25">
      <c r="B7463" s="93"/>
      <c r="C7463" s="48"/>
      <c r="D7463" s="48"/>
      <c r="E7463" s="48"/>
      <c r="F7463" s="48"/>
      <c r="G7463" s="49"/>
      <c r="H7463" s="48"/>
      <c r="I7463" s="52"/>
      <c r="J7463" s="52"/>
      <c r="K7463" s="48"/>
      <c r="L7463" s="48"/>
      <c r="M7463" s="48"/>
      <c r="N7463" s="48"/>
      <c r="O7463" s="49"/>
    </row>
    <row r="7464" spans="2:15" x14ac:dyDescent="0.25">
      <c r="B7464" s="93"/>
      <c r="C7464" s="48"/>
      <c r="D7464" s="48"/>
      <c r="E7464" s="48"/>
      <c r="F7464" s="48"/>
      <c r="G7464" s="49"/>
      <c r="H7464" s="48"/>
      <c r="I7464" s="52"/>
      <c r="J7464" s="52"/>
      <c r="K7464" s="48"/>
      <c r="L7464" s="48"/>
      <c r="M7464" s="48"/>
      <c r="N7464" s="48"/>
      <c r="O7464" s="49"/>
    </row>
    <row r="7465" spans="2:15" x14ac:dyDescent="0.25">
      <c r="B7465" s="93"/>
      <c r="C7465" s="48"/>
      <c r="D7465" s="48"/>
      <c r="E7465" s="48"/>
      <c r="F7465" s="48"/>
      <c r="G7465" s="49"/>
      <c r="H7465" s="48"/>
      <c r="I7465" s="52"/>
      <c r="J7465" s="52"/>
      <c r="K7465" s="48"/>
      <c r="L7465" s="48"/>
      <c r="M7465" s="48"/>
      <c r="N7465" s="48"/>
      <c r="O7465" s="49"/>
    </row>
    <row r="7466" spans="2:15" x14ac:dyDescent="0.25">
      <c r="B7466" s="93"/>
      <c r="C7466" s="48"/>
      <c r="D7466" s="48"/>
      <c r="E7466" s="48"/>
      <c r="F7466" s="48"/>
      <c r="G7466" s="49"/>
      <c r="H7466" s="48"/>
      <c r="I7466" s="52"/>
      <c r="J7466" s="52"/>
      <c r="K7466" s="48"/>
      <c r="L7466" s="48"/>
      <c r="M7466" s="48"/>
      <c r="N7466" s="48"/>
      <c r="O7466" s="49"/>
    </row>
    <row r="7467" spans="2:15" x14ac:dyDescent="0.25">
      <c r="B7467" s="93"/>
      <c r="C7467" s="48"/>
      <c r="D7467" s="48"/>
      <c r="E7467" s="48"/>
      <c r="F7467" s="48"/>
      <c r="G7467" s="49"/>
      <c r="H7467" s="48"/>
      <c r="I7467" s="52"/>
      <c r="J7467" s="52"/>
      <c r="K7467" s="48"/>
      <c r="L7467" s="48"/>
      <c r="M7467" s="48"/>
      <c r="N7467" s="48"/>
      <c r="O7467" s="49"/>
    </row>
    <row r="7468" spans="2:15" x14ac:dyDescent="0.25">
      <c r="B7468" s="93"/>
      <c r="C7468" s="48"/>
      <c r="D7468" s="48"/>
      <c r="E7468" s="48"/>
      <c r="F7468" s="48"/>
      <c r="G7468" s="49"/>
      <c r="H7468" s="48"/>
      <c r="I7468" s="52"/>
      <c r="J7468" s="52"/>
      <c r="K7468" s="48"/>
      <c r="L7468" s="48"/>
      <c r="M7468" s="48"/>
      <c r="N7468" s="48"/>
      <c r="O7468" s="49"/>
    </row>
    <row r="7469" spans="2:15" x14ac:dyDescent="0.25">
      <c r="B7469" s="93"/>
      <c r="C7469" s="48"/>
      <c r="D7469" s="48"/>
      <c r="E7469" s="48"/>
      <c r="F7469" s="48"/>
      <c r="G7469" s="49"/>
      <c r="H7469" s="48"/>
      <c r="I7469" s="52"/>
      <c r="J7469" s="52"/>
      <c r="K7469" s="48"/>
      <c r="L7469" s="48"/>
      <c r="M7469" s="48"/>
      <c r="N7469" s="48"/>
      <c r="O7469" s="49"/>
    </row>
    <row r="7470" spans="2:15" x14ac:dyDescent="0.25">
      <c r="B7470" s="93"/>
      <c r="C7470" s="48"/>
      <c r="D7470" s="48"/>
      <c r="E7470" s="48"/>
      <c r="F7470" s="48"/>
      <c r="G7470" s="49"/>
      <c r="H7470" s="48"/>
      <c r="I7470" s="52"/>
      <c r="J7470" s="52"/>
      <c r="K7470" s="48"/>
      <c r="L7470" s="48"/>
      <c r="M7470" s="48"/>
      <c r="N7470" s="48"/>
      <c r="O7470" s="49"/>
    </row>
    <row r="7471" spans="2:15" x14ac:dyDescent="0.25">
      <c r="B7471" s="93"/>
      <c r="C7471" s="48"/>
      <c r="D7471" s="48"/>
      <c r="E7471" s="48"/>
      <c r="F7471" s="48"/>
      <c r="G7471" s="49"/>
      <c r="H7471" s="48"/>
      <c r="I7471" s="52"/>
      <c r="J7471" s="52"/>
      <c r="K7471" s="48"/>
      <c r="L7471" s="48"/>
      <c r="M7471" s="48"/>
      <c r="N7471" s="48"/>
      <c r="O7471" s="49"/>
    </row>
    <row r="7472" spans="2:15" x14ac:dyDescent="0.25">
      <c r="B7472" s="93"/>
      <c r="C7472" s="48"/>
      <c r="D7472" s="48"/>
      <c r="E7472" s="48"/>
      <c r="F7472" s="48"/>
      <c r="G7472" s="49"/>
      <c r="H7472" s="48"/>
      <c r="I7472" s="52"/>
      <c r="J7472" s="52"/>
      <c r="K7472" s="48"/>
      <c r="L7472" s="48"/>
      <c r="M7472" s="48"/>
      <c r="N7472" s="48"/>
      <c r="O7472" s="49"/>
    </row>
    <row r="7473" spans="2:15" x14ac:dyDescent="0.25">
      <c r="B7473" s="93"/>
      <c r="C7473" s="48"/>
      <c r="D7473" s="48"/>
      <c r="E7473" s="48"/>
      <c r="F7473" s="48"/>
      <c r="G7473" s="49"/>
      <c r="H7473" s="48"/>
      <c r="I7473" s="52"/>
      <c r="J7473" s="52"/>
      <c r="K7473" s="48"/>
      <c r="L7473" s="48"/>
      <c r="M7473" s="48"/>
      <c r="N7473" s="48"/>
      <c r="O7473" s="49"/>
    </row>
    <row r="7474" spans="2:15" x14ac:dyDescent="0.25">
      <c r="B7474" s="93"/>
      <c r="C7474" s="48"/>
      <c r="D7474" s="48"/>
      <c r="E7474" s="48"/>
      <c r="F7474" s="48"/>
      <c r="G7474" s="49"/>
      <c r="H7474" s="48"/>
      <c r="I7474" s="52"/>
      <c r="J7474" s="52"/>
      <c r="K7474" s="48"/>
      <c r="L7474" s="48"/>
      <c r="M7474" s="48"/>
      <c r="N7474" s="48"/>
      <c r="O7474" s="49"/>
    </row>
    <row r="7475" spans="2:15" x14ac:dyDescent="0.25">
      <c r="B7475" s="93"/>
      <c r="C7475" s="48"/>
      <c r="D7475" s="48"/>
      <c r="E7475" s="48"/>
      <c r="F7475" s="48"/>
      <c r="G7475" s="49"/>
      <c r="H7475" s="48"/>
      <c r="I7475" s="52"/>
      <c r="J7475" s="52"/>
      <c r="K7475" s="48"/>
      <c r="L7475" s="48"/>
      <c r="M7475" s="48"/>
      <c r="N7475" s="48"/>
      <c r="O7475" s="49"/>
    </row>
    <row r="7476" spans="2:15" x14ac:dyDescent="0.25">
      <c r="B7476" s="93"/>
      <c r="C7476" s="48"/>
      <c r="D7476" s="48"/>
      <c r="E7476" s="48"/>
      <c r="F7476" s="48"/>
      <c r="G7476" s="49"/>
      <c r="H7476" s="48"/>
      <c r="I7476" s="52"/>
      <c r="J7476" s="52"/>
      <c r="K7476" s="48"/>
      <c r="L7476" s="48"/>
      <c r="M7476" s="48"/>
      <c r="N7476" s="48"/>
      <c r="O7476" s="49"/>
    </row>
    <row r="7477" spans="2:15" x14ac:dyDescent="0.25">
      <c r="B7477" s="93"/>
      <c r="C7477" s="48"/>
      <c r="D7477" s="48"/>
      <c r="E7477" s="48"/>
      <c r="F7477" s="48"/>
      <c r="G7477" s="49"/>
      <c r="H7477" s="48"/>
      <c r="I7477" s="52"/>
      <c r="J7477" s="52"/>
      <c r="K7477" s="48"/>
      <c r="L7477" s="48"/>
      <c r="M7477" s="48"/>
      <c r="N7477" s="48"/>
      <c r="O7477" s="49"/>
    </row>
    <row r="7478" spans="2:15" x14ac:dyDescent="0.25">
      <c r="B7478" s="93"/>
      <c r="C7478" s="48"/>
      <c r="D7478" s="48"/>
      <c r="E7478" s="48"/>
      <c r="F7478" s="48"/>
      <c r="G7478" s="49"/>
      <c r="H7478" s="48"/>
      <c r="I7478" s="52"/>
      <c r="J7478" s="52"/>
      <c r="K7478" s="48"/>
      <c r="L7478" s="48"/>
      <c r="M7478" s="48"/>
      <c r="N7478" s="48"/>
      <c r="O7478" s="49"/>
    </row>
    <row r="7479" spans="2:15" x14ac:dyDescent="0.25">
      <c r="B7479" s="93"/>
      <c r="C7479" s="48"/>
      <c r="D7479" s="48"/>
      <c r="E7479" s="48"/>
      <c r="F7479" s="48"/>
      <c r="G7479" s="49"/>
      <c r="H7479" s="48"/>
      <c r="I7479" s="52"/>
      <c r="J7479" s="52"/>
      <c r="K7479" s="48"/>
      <c r="L7479" s="48"/>
      <c r="M7479" s="48"/>
      <c r="N7479" s="48"/>
      <c r="O7479" s="49"/>
    </row>
    <row r="7480" spans="2:15" x14ac:dyDescent="0.25">
      <c r="B7480" s="93"/>
      <c r="C7480" s="48"/>
      <c r="D7480" s="48"/>
      <c r="E7480" s="48"/>
      <c r="F7480" s="48"/>
      <c r="G7480" s="49"/>
      <c r="H7480" s="48"/>
      <c r="I7480" s="52"/>
      <c r="J7480" s="52"/>
      <c r="K7480" s="48"/>
      <c r="L7480" s="48"/>
      <c r="M7480" s="48"/>
      <c r="N7480" s="48"/>
      <c r="O7480" s="49"/>
    </row>
    <row r="7481" spans="2:15" x14ac:dyDescent="0.25">
      <c r="B7481" s="93"/>
      <c r="C7481" s="48"/>
      <c r="D7481" s="48"/>
      <c r="E7481" s="48"/>
      <c r="F7481" s="48"/>
      <c r="G7481" s="49"/>
      <c r="H7481" s="48"/>
      <c r="I7481" s="52"/>
      <c r="J7481" s="52"/>
      <c r="K7481" s="48"/>
      <c r="L7481" s="48"/>
      <c r="M7481" s="48"/>
      <c r="N7481" s="48"/>
      <c r="O7481" s="49"/>
    </row>
    <row r="7482" spans="2:15" x14ac:dyDescent="0.25">
      <c r="B7482" s="93"/>
      <c r="C7482" s="48"/>
      <c r="D7482" s="48"/>
      <c r="E7482" s="48"/>
      <c r="F7482" s="48"/>
      <c r="G7482" s="49"/>
      <c r="H7482" s="48"/>
      <c r="I7482" s="52"/>
      <c r="J7482" s="52"/>
      <c r="K7482" s="48"/>
      <c r="L7482" s="48"/>
      <c r="M7482" s="48"/>
      <c r="N7482" s="48"/>
      <c r="O7482" s="49"/>
    </row>
    <row r="7483" spans="2:15" x14ac:dyDescent="0.25">
      <c r="B7483" s="93"/>
      <c r="C7483" s="48"/>
      <c r="D7483" s="48"/>
      <c r="E7483" s="48"/>
      <c r="F7483" s="48"/>
      <c r="G7483" s="49"/>
      <c r="H7483" s="48"/>
      <c r="I7483" s="52"/>
      <c r="J7483" s="52"/>
      <c r="K7483" s="48"/>
      <c r="L7483" s="48"/>
      <c r="M7483" s="48"/>
      <c r="N7483" s="48"/>
      <c r="O7483" s="49"/>
    </row>
    <row r="7484" spans="2:15" x14ac:dyDescent="0.25">
      <c r="B7484" s="93"/>
      <c r="C7484" s="48"/>
      <c r="D7484" s="48"/>
      <c r="E7484" s="48"/>
      <c r="F7484" s="48"/>
      <c r="G7484" s="49"/>
      <c r="H7484" s="48"/>
      <c r="I7484" s="52"/>
      <c r="J7484" s="52"/>
      <c r="K7484" s="48"/>
      <c r="L7484" s="48"/>
      <c r="M7484" s="48"/>
      <c r="N7484" s="48"/>
      <c r="O7484" s="49"/>
    </row>
    <row r="7485" spans="2:15" x14ac:dyDescent="0.25">
      <c r="B7485" s="93"/>
      <c r="C7485" s="48"/>
      <c r="D7485" s="48"/>
      <c r="E7485" s="48"/>
      <c r="F7485" s="48"/>
      <c r="G7485" s="49"/>
      <c r="H7485" s="48"/>
      <c r="I7485" s="52"/>
      <c r="J7485" s="52"/>
      <c r="K7485" s="48"/>
      <c r="L7485" s="48"/>
      <c r="M7485" s="48"/>
      <c r="N7485" s="48"/>
      <c r="O7485" s="49"/>
    </row>
    <row r="7486" spans="2:15" x14ac:dyDescent="0.25">
      <c r="B7486" s="93"/>
      <c r="C7486" s="48"/>
      <c r="D7486" s="48"/>
      <c r="E7486" s="48"/>
      <c r="F7486" s="48"/>
      <c r="G7486" s="49"/>
      <c r="H7486" s="48"/>
      <c r="I7486" s="52"/>
      <c r="J7486" s="52"/>
      <c r="K7486" s="48"/>
      <c r="L7486" s="48"/>
      <c r="M7486" s="48"/>
      <c r="N7486" s="48"/>
      <c r="O7486" s="49"/>
    </row>
    <row r="7487" spans="2:15" x14ac:dyDescent="0.25">
      <c r="B7487" s="93"/>
      <c r="C7487" s="48"/>
      <c r="D7487" s="48"/>
      <c r="E7487" s="48"/>
      <c r="F7487" s="48"/>
      <c r="G7487" s="49"/>
      <c r="H7487" s="48"/>
      <c r="I7487" s="52"/>
      <c r="J7487" s="52"/>
      <c r="K7487" s="48"/>
      <c r="L7487" s="48"/>
      <c r="M7487" s="48"/>
      <c r="N7487" s="48"/>
      <c r="O7487" s="49"/>
    </row>
    <row r="7488" spans="2:15" x14ac:dyDescent="0.25">
      <c r="B7488" s="93"/>
      <c r="C7488" s="48"/>
      <c r="D7488" s="48"/>
      <c r="E7488" s="48"/>
      <c r="F7488" s="48"/>
      <c r="G7488" s="49"/>
      <c r="H7488" s="48"/>
      <c r="I7488" s="52"/>
      <c r="J7488" s="52"/>
      <c r="K7488" s="48"/>
      <c r="L7488" s="48"/>
      <c r="M7488" s="48"/>
      <c r="N7488" s="48"/>
      <c r="O7488" s="49"/>
    </row>
    <row r="7489" spans="2:15" x14ac:dyDescent="0.25">
      <c r="B7489" s="93"/>
      <c r="C7489" s="48"/>
      <c r="D7489" s="48"/>
      <c r="E7489" s="48"/>
      <c r="F7489" s="48"/>
      <c r="G7489" s="49"/>
      <c r="H7489" s="48"/>
      <c r="I7489" s="52"/>
      <c r="J7489" s="52"/>
      <c r="K7489" s="48"/>
      <c r="L7489" s="48"/>
      <c r="M7489" s="48"/>
      <c r="N7489" s="48"/>
      <c r="O7489" s="49"/>
    </row>
    <row r="7490" spans="2:15" x14ac:dyDescent="0.25">
      <c r="B7490" s="93"/>
      <c r="C7490" s="48"/>
      <c r="D7490" s="48"/>
      <c r="E7490" s="48"/>
      <c r="F7490" s="48"/>
      <c r="G7490" s="49"/>
      <c r="H7490" s="48"/>
      <c r="I7490" s="52"/>
      <c r="J7490" s="52"/>
      <c r="K7490" s="48"/>
      <c r="L7490" s="48"/>
      <c r="M7490" s="48"/>
      <c r="N7490" s="48"/>
      <c r="O7490" s="49"/>
    </row>
    <row r="7491" spans="2:15" x14ac:dyDescent="0.25">
      <c r="B7491" s="93"/>
      <c r="C7491" s="48"/>
      <c r="D7491" s="48"/>
      <c r="E7491" s="48"/>
      <c r="F7491" s="48"/>
      <c r="G7491" s="49"/>
      <c r="H7491" s="48"/>
      <c r="I7491" s="52"/>
      <c r="J7491" s="52"/>
      <c r="K7491" s="48"/>
      <c r="L7491" s="48"/>
      <c r="M7491" s="48"/>
      <c r="N7491" s="48"/>
      <c r="O7491" s="49"/>
    </row>
    <row r="7492" spans="2:15" x14ac:dyDescent="0.25">
      <c r="B7492" s="93"/>
      <c r="C7492" s="48"/>
      <c r="D7492" s="48"/>
      <c r="E7492" s="48"/>
      <c r="F7492" s="48"/>
      <c r="G7492" s="49"/>
      <c r="H7492" s="48"/>
      <c r="I7492" s="52"/>
      <c r="J7492" s="52"/>
      <c r="K7492" s="48"/>
      <c r="L7492" s="48"/>
      <c r="M7492" s="48"/>
      <c r="N7492" s="48"/>
      <c r="O7492" s="49"/>
    </row>
    <row r="7493" spans="2:15" x14ac:dyDescent="0.25">
      <c r="B7493" s="93"/>
      <c r="C7493" s="48"/>
      <c r="D7493" s="48"/>
      <c r="E7493" s="48"/>
      <c r="F7493" s="48"/>
      <c r="G7493" s="49"/>
      <c r="H7493" s="48"/>
      <c r="I7493" s="52"/>
      <c r="J7493" s="52"/>
      <c r="K7493" s="48"/>
      <c r="L7493" s="48"/>
      <c r="M7493" s="48"/>
      <c r="N7493" s="48"/>
      <c r="O7493" s="49"/>
    </row>
    <row r="7494" spans="2:15" x14ac:dyDescent="0.25">
      <c r="B7494" s="93"/>
      <c r="C7494" s="48"/>
      <c r="D7494" s="48"/>
      <c r="E7494" s="48"/>
      <c r="F7494" s="48"/>
      <c r="G7494" s="49"/>
      <c r="H7494" s="48"/>
      <c r="I7494" s="52"/>
      <c r="J7494" s="52"/>
      <c r="K7494" s="48"/>
      <c r="L7494" s="48"/>
      <c r="M7494" s="48"/>
      <c r="N7494" s="48"/>
      <c r="O7494" s="49"/>
    </row>
    <row r="7495" spans="2:15" x14ac:dyDescent="0.25">
      <c r="B7495" s="93"/>
      <c r="C7495" s="48"/>
      <c r="D7495" s="48"/>
      <c r="E7495" s="48"/>
      <c r="F7495" s="48"/>
      <c r="G7495" s="49"/>
      <c r="H7495" s="48"/>
      <c r="I7495" s="52"/>
      <c r="J7495" s="52"/>
      <c r="K7495" s="48"/>
      <c r="L7495" s="48"/>
      <c r="M7495" s="48"/>
      <c r="N7495" s="48"/>
      <c r="O7495" s="49"/>
    </row>
    <row r="7496" spans="2:15" x14ac:dyDescent="0.25">
      <c r="B7496" s="93"/>
      <c r="C7496" s="48"/>
      <c r="D7496" s="48"/>
      <c r="E7496" s="48"/>
      <c r="F7496" s="48"/>
      <c r="G7496" s="49"/>
      <c r="H7496" s="48"/>
      <c r="I7496" s="52"/>
      <c r="J7496" s="52"/>
      <c r="K7496" s="48"/>
      <c r="L7496" s="48"/>
      <c r="M7496" s="48"/>
      <c r="N7496" s="48"/>
      <c r="O7496" s="49"/>
    </row>
    <row r="7497" spans="2:15" x14ac:dyDescent="0.25">
      <c r="B7497" s="93"/>
      <c r="C7497" s="48"/>
      <c r="D7497" s="48"/>
      <c r="E7497" s="48"/>
      <c r="F7497" s="48"/>
      <c r="G7497" s="49"/>
      <c r="H7497" s="48"/>
      <c r="I7497" s="52"/>
      <c r="J7497" s="52"/>
      <c r="K7497" s="48"/>
      <c r="L7497" s="48"/>
      <c r="M7497" s="48"/>
      <c r="N7497" s="48"/>
      <c r="O7497" s="49"/>
    </row>
    <row r="7498" spans="2:15" x14ac:dyDescent="0.25">
      <c r="B7498" s="93"/>
      <c r="C7498" s="48"/>
      <c r="D7498" s="48"/>
      <c r="E7498" s="48"/>
      <c r="F7498" s="48"/>
      <c r="G7498" s="49"/>
      <c r="H7498" s="48"/>
      <c r="I7498" s="52"/>
      <c r="J7498" s="52"/>
      <c r="K7498" s="48"/>
      <c r="L7498" s="48"/>
      <c r="M7498" s="48"/>
      <c r="N7498" s="48"/>
      <c r="O7498" s="49"/>
    </row>
    <row r="7499" spans="2:15" x14ac:dyDescent="0.25">
      <c r="B7499" s="93"/>
      <c r="C7499" s="48"/>
      <c r="D7499" s="48"/>
      <c r="E7499" s="48"/>
      <c r="F7499" s="48"/>
      <c r="G7499" s="49"/>
      <c r="H7499" s="48"/>
      <c r="I7499" s="52"/>
      <c r="J7499" s="52"/>
      <c r="K7499" s="48"/>
      <c r="L7499" s="48"/>
      <c r="M7499" s="48"/>
      <c r="N7499" s="48"/>
      <c r="O7499" s="49"/>
    </row>
    <row r="7500" spans="2:15" x14ac:dyDescent="0.25">
      <c r="B7500" s="93"/>
      <c r="C7500" s="48"/>
      <c r="D7500" s="48"/>
      <c r="E7500" s="48"/>
      <c r="F7500" s="48"/>
      <c r="G7500" s="49"/>
      <c r="H7500" s="48"/>
      <c r="I7500" s="52"/>
      <c r="J7500" s="52"/>
      <c r="K7500" s="48"/>
      <c r="L7500" s="48"/>
      <c r="M7500" s="48"/>
      <c r="N7500" s="48"/>
      <c r="O7500" s="49"/>
    </row>
    <row r="7501" spans="2:15" x14ac:dyDescent="0.25">
      <c r="B7501" s="93"/>
      <c r="C7501" s="48"/>
      <c r="D7501" s="48"/>
      <c r="E7501" s="48"/>
      <c r="F7501" s="48"/>
      <c r="G7501" s="49"/>
      <c r="H7501" s="48"/>
      <c r="I7501" s="52"/>
      <c r="J7501" s="52"/>
      <c r="K7501" s="48"/>
      <c r="L7501" s="48"/>
      <c r="M7501" s="48"/>
      <c r="N7501" s="48"/>
      <c r="O7501" s="49"/>
    </row>
    <row r="7502" spans="2:15" x14ac:dyDescent="0.25">
      <c r="B7502" s="93"/>
      <c r="C7502" s="48"/>
      <c r="D7502" s="48"/>
      <c r="E7502" s="48"/>
      <c r="F7502" s="48"/>
      <c r="G7502" s="49"/>
      <c r="H7502" s="48"/>
      <c r="I7502" s="52"/>
      <c r="J7502" s="52"/>
      <c r="K7502" s="48"/>
      <c r="L7502" s="48"/>
      <c r="M7502" s="48"/>
      <c r="N7502" s="48"/>
      <c r="O7502" s="49"/>
    </row>
    <row r="7503" spans="2:15" x14ac:dyDescent="0.25">
      <c r="B7503" s="93"/>
      <c r="C7503" s="48"/>
      <c r="D7503" s="48"/>
      <c r="E7503" s="48"/>
      <c r="F7503" s="48"/>
      <c r="G7503" s="49"/>
      <c r="H7503" s="48"/>
      <c r="I7503" s="52"/>
      <c r="J7503" s="52"/>
      <c r="K7503" s="48"/>
      <c r="L7503" s="48"/>
      <c r="M7503" s="48"/>
      <c r="N7503" s="48"/>
      <c r="O7503" s="49"/>
    </row>
    <row r="7504" spans="2:15" x14ac:dyDescent="0.25">
      <c r="B7504" s="93"/>
      <c r="C7504" s="48"/>
      <c r="D7504" s="48"/>
      <c r="E7504" s="48"/>
      <c r="F7504" s="48"/>
      <c r="G7504" s="49"/>
      <c r="H7504" s="48"/>
      <c r="I7504" s="52"/>
      <c r="J7504" s="52"/>
      <c r="K7504" s="48"/>
      <c r="L7504" s="48"/>
      <c r="M7504" s="48"/>
      <c r="N7504" s="48"/>
      <c r="O7504" s="49"/>
    </row>
    <row r="7505" spans="2:15" x14ac:dyDescent="0.25">
      <c r="B7505" s="93"/>
      <c r="C7505" s="48"/>
      <c r="D7505" s="48"/>
      <c r="E7505" s="48"/>
      <c r="F7505" s="48"/>
      <c r="G7505" s="49"/>
      <c r="H7505" s="48"/>
      <c r="I7505" s="52"/>
      <c r="J7505" s="52"/>
      <c r="K7505" s="48"/>
      <c r="L7505" s="48"/>
      <c r="M7505" s="48"/>
      <c r="N7505" s="48"/>
      <c r="O7505" s="49"/>
    </row>
    <row r="7506" spans="2:15" x14ac:dyDescent="0.25">
      <c r="B7506" s="93"/>
      <c r="C7506" s="48"/>
      <c r="D7506" s="48"/>
      <c r="E7506" s="48"/>
      <c r="F7506" s="48"/>
      <c r="G7506" s="49"/>
      <c r="H7506" s="48"/>
      <c r="I7506" s="52"/>
      <c r="J7506" s="52"/>
      <c r="K7506" s="48"/>
      <c r="L7506" s="48"/>
      <c r="M7506" s="48"/>
      <c r="N7506" s="48"/>
      <c r="O7506" s="49"/>
    </row>
    <row r="7507" spans="2:15" x14ac:dyDescent="0.25">
      <c r="B7507" s="93"/>
      <c r="C7507" s="48"/>
      <c r="D7507" s="48"/>
      <c r="E7507" s="48"/>
      <c r="F7507" s="48"/>
      <c r="G7507" s="49"/>
      <c r="H7507" s="48"/>
      <c r="I7507" s="52"/>
      <c r="J7507" s="52"/>
      <c r="K7507" s="48"/>
      <c r="L7507" s="48"/>
      <c r="M7507" s="48"/>
      <c r="N7507" s="48"/>
      <c r="O7507" s="49"/>
    </row>
    <row r="7508" spans="2:15" x14ac:dyDescent="0.25">
      <c r="B7508" s="93"/>
      <c r="C7508" s="48"/>
      <c r="D7508" s="48"/>
      <c r="E7508" s="48"/>
      <c r="F7508" s="48"/>
      <c r="G7508" s="49"/>
      <c r="H7508" s="48"/>
      <c r="I7508" s="52"/>
      <c r="J7508" s="52"/>
      <c r="K7508" s="48"/>
      <c r="L7508" s="48"/>
      <c r="M7508" s="48"/>
      <c r="N7508" s="48"/>
      <c r="O7508" s="49"/>
    </row>
    <row r="7509" spans="2:15" x14ac:dyDescent="0.25">
      <c r="B7509" s="93"/>
      <c r="C7509" s="48"/>
      <c r="D7509" s="48"/>
      <c r="E7509" s="48"/>
      <c r="F7509" s="48"/>
      <c r="G7509" s="49"/>
      <c r="H7509" s="48"/>
      <c r="I7509" s="52"/>
      <c r="J7509" s="52"/>
      <c r="K7509" s="48"/>
      <c r="L7509" s="48"/>
      <c r="M7509" s="48"/>
      <c r="N7509" s="48"/>
      <c r="O7509" s="49"/>
    </row>
    <row r="7510" spans="2:15" x14ac:dyDescent="0.25">
      <c r="B7510" s="93"/>
      <c r="C7510" s="48"/>
      <c r="D7510" s="48"/>
      <c r="E7510" s="48"/>
      <c r="F7510" s="48"/>
      <c r="G7510" s="49"/>
      <c r="H7510" s="48"/>
      <c r="I7510" s="52"/>
      <c r="J7510" s="52"/>
      <c r="K7510" s="48"/>
      <c r="L7510" s="48"/>
      <c r="M7510" s="48"/>
      <c r="N7510" s="48"/>
      <c r="O7510" s="49"/>
    </row>
    <row r="7511" spans="2:15" x14ac:dyDescent="0.25">
      <c r="B7511" s="93"/>
      <c r="C7511" s="48"/>
      <c r="D7511" s="48"/>
      <c r="E7511" s="48"/>
      <c r="F7511" s="48"/>
      <c r="G7511" s="49"/>
      <c r="H7511" s="48"/>
      <c r="I7511" s="52"/>
      <c r="J7511" s="52"/>
      <c r="K7511" s="48"/>
      <c r="L7511" s="48"/>
      <c r="M7511" s="48"/>
      <c r="N7511" s="48"/>
      <c r="O7511" s="49"/>
    </row>
    <row r="7512" spans="2:15" x14ac:dyDescent="0.25">
      <c r="B7512" s="93"/>
      <c r="C7512" s="48"/>
      <c r="D7512" s="48"/>
      <c r="E7512" s="48"/>
      <c r="F7512" s="48"/>
      <c r="G7512" s="49"/>
      <c r="H7512" s="48"/>
      <c r="I7512" s="52"/>
      <c r="J7512" s="52"/>
      <c r="K7512" s="48"/>
      <c r="L7512" s="48"/>
      <c r="M7512" s="48"/>
      <c r="N7512" s="48"/>
      <c r="O7512" s="49"/>
    </row>
    <row r="7513" spans="2:15" x14ac:dyDescent="0.25">
      <c r="B7513" s="93"/>
      <c r="C7513" s="48"/>
      <c r="D7513" s="48"/>
      <c r="E7513" s="48"/>
      <c r="F7513" s="48"/>
      <c r="G7513" s="49"/>
      <c r="H7513" s="48"/>
      <c r="I7513" s="52"/>
      <c r="J7513" s="52"/>
      <c r="K7513" s="48"/>
      <c r="L7513" s="48"/>
      <c r="M7513" s="48"/>
      <c r="N7513" s="48"/>
      <c r="O7513" s="49"/>
    </row>
    <row r="7514" spans="2:15" x14ac:dyDescent="0.25">
      <c r="B7514" s="93"/>
      <c r="C7514" s="48"/>
      <c r="D7514" s="48"/>
      <c r="E7514" s="48"/>
      <c r="F7514" s="48"/>
      <c r="G7514" s="49"/>
      <c r="H7514" s="48"/>
      <c r="I7514" s="52"/>
      <c r="J7514" s="52"/>
      <c r="K7514" s="48"/>
      <c r="L7514" s="48"/>
      <c r="M7514" s="48"/>
      <c r="N7514" s="48"/>
      <c r="O7514" s="49"/>
    </row>
    <row r="7515" spans="2:15" x14ac:dyDescent="0.25">
      <c r="B7515" s="93"/>
      <c r="C7515" s="48"/>
      <c r="D7515" s="48"/>
      <c r="E7515" s="48"/>
      <c r="F7515" s="48"/>
      <c r="G7515" s="49"/>
      <c r="H7515" s="48"/>
      <c r="I7515" s="52"/>
      <c r="J7515" s="52"/>
      <c r="K7515" s="48"/>
      <c r="L7515" s="48"/>
      <c r="M7515" s="48"/>
      <c r="N7515" s="48"/>
      <c r="O7515" s="49"/>
    </row>
    <row r="7516" spans="2:15" x14ac:dyDescent="0.25">
      <c r="B7516" s="93"/>
      <c r="C7516" s="48"/>
      <c r="D7516" s="48"/>
      <c r="E7516" s="48"/>
      <c r="F7516" s="48"/>
      <c r="G7516" s="49"/>
      <c r="H7516" s="48"/>
      <c r="I7516" s="52"/>
      <c r="J7516" s="52"/>
      <c r="K7516" s="48"/>
      <c r="L7516" s="48"/>
      <c r="M7516" s="48"/>
      <c r="N7516" s="48"/>
      <c r="O7516" s="49"/>
    </row>
    <row r="7517" spans="2:15" x14ac:dyDescent="0.25">
      <c r="B7517" s="93"/>
      <c r="C7517" s="48"/>
      <c r="D7517" s="48"/>
      <c r="E7517" s="48"/>
      <c r="F7517" s="48"/>
      <c r="G7517" s="49"/>
      <c r="H7517" s="48"/>
      <c r="I7517" s="52"/>
      <c r="J7517" s="52"/>
      <c r="K7517" s="48"/>
      <c r="L7517" s="48"/>
      <c r="M7517" s="48"/>
      <c r="N7517" s="48"/>
      <c r="O7517" s="49"/>
    </row>
    <row r="7518" spans="2:15" x14ac:dyDescent="0.25">
      <c r="B7518" s="93"/>
      <c r="C7518" s="48"/>
      <c r="D7518" s="48"/>
      <c r="E7518" s="48"/>
      <c r="F7518" s="48"/>
      <c r="G7518" s="49"/>
      <c r="H7518" s="48"/>
      <c r="I7518" s="52"/>
      <c r="J7518" s="52"/>
      <c r="K7518" s="48"/>
      <c r="L7518" s="48"/>
      <c r="M7518" s="48"/>
      <c r="N7518" s="48"/>
      <c r="O7518" s="49"/>
    </row>
    <row r="7519" spans="2:15" x14ac:dyDescent="0.25">
      <c r="B7519" s="93"/>
      <c r="C7519" s="48"/>
      <c r="D7519" s="48"/>
      <c r="E7519" s="48"/>
      <c r="F7519" s="48"/>
      <c r="G7519" s="49"/>
      <c r="H7519" s="48"/>
      <c r="I7519" s="52"/>
      <c r="J7519" s="52"/>
      <c r="K7519" s="48"/>
      <c r="L7519" s="48"/>
      <c r="M7519" s="48"/>
      <c r="N7519" s="48"/>
      <c r="O7519" s="49"/>
    </row>
    <row r="7520" spans="2:15" x14ac:dyDescent="0.25">
      <c r="B7520" s="93"/>
      <c r="C7520" s="48"/>
      <c r="D7520" s="48"/>
      <c r="E7520" s="48"/>
      <c r="F7520" s="48"/>
      <c r="G7520" s="49"/>
      <c r="H7520" s="48"/>
      <c r="I7520" s="52"/>
      <c r="J7520" s="52"/>
      <c r="K7520" s="48"/>
      <c r="L7520" s="48"/>
      <c r="M7520" s="48"/>
      <c r="N7520" s="48"/>
      <c r="O7520" s="49"/>
    </row>
    <row r="7521" spans="2:15" x14ac:dyDescent="0.25">
      <c r="B7521" s="93"/>
      <c r="C7521" s="48"/>
      <c r="D7521" s="48"/>
      <c r="E7521" s="48"/>
      <c r="F7521" s="48"/>
      <c r="G7521" s="49"/>
      <c r="H7521" s="48"/>
      <c r="I7521" s="52"/>
      <c r="J7521" s="52"/>
      <c r="K7521" s="48"/>
      <c r="L7521" s="48"/>
      <c r="M7521" s="48"/>
      <c r="N7521" s="48"/>
      <c r="O7521" s="49"/>
    </row>
    <row r="7522" spans="2:15" x14ac:dyDescent="0.25">
      <c r="B7522" s="93"/>
      <c r="C7522" s="48"/>
      <c r="D7522" s="48"/>
      <c r="E7522" s="48"/>
      <c r="F7522" s="48"/>
      <c r="G7522" s="49"/>
      <c r="H7522" s="48"/>
      <c r="I7522" s="52"/>
      <c r="J7522" s="52"/>
      <c r="K7522" s="48"/>
      <c r="L7522" s="48"/>
      <c r="M7522" s="48"/>
      <c r="N7522" s="48"/>
      <c r="O7522" s="49"/>
    </row>
    <row r="7523" spans="2:15" x14ac:dyDescent="0.25">
      <c r="B7523" s="93"/>
      <c r="C7523" s="48"/>
      <c r="D7523" s="48"/>
      <c r="E7523" s="48"/>
      <c r="F7523" s="48"/>
      <c r="G7523" s="49"/>
      <c r="H7523" s="48"/>
      <c r="I7523" s="52"/>
      <c r="J7523" s="52"/>
      <c r="K7523" s="48"/>
      <c r="L7523" s="48"/>
      <c r="M7523" s="48"/>
      <c r="N7523" s="48"/>
      <c r="O7523" s="49"/>
    </row>
    <row r="7524" spans="2:15" x14ac:dyDescent="0.25">
      <c r="B7524" s="93"/>
      <c r="C7524" s="48"/>
      <c r="D7524" s="48"/>
      <c r="E7524" s="48"/>
      <c r="F7524" s="48"/>
      <c r="G7524" s="49"/>
      <c r="H7524" s="48"/>
      <c r="I7524" s="52"/>
      <c r="J7524" s="52"/>
      <c r="K7524" s="48"/>
      <c r="L7524" s="48"/>
      <c r="M7524" s="48"/>
      <c r="N7524" s="48"/>
      <c r="O7524" s="49"/>
    </row>
    <row r="7525" spans="2:15" x14ac:dyDescent="0.25">
      <c r="B7525" s="93"/>
      <c r="C7525" s="48"/>
      <c r="D7525" s="48"/>
      <c r="E7525" s="48"/>
      <c r="F7525" s="48"/>
      <c r="G7525" s="49"/>
      <c r="H7525" s="48"/>
      <c r="I7525" s="52"/>
      <c r="J7525" s="52"/>
      <c r="K7525" s="48"/>
      <c r="L7525" s="48"/>
      <c r="M7525" s="48"/>
      <c r="N7525" s="48"/>
      <c r="O7525" s="49"/>
    </row>
    <row r="7526" spans="2:15" x14ac:dyDescent="0.25">
      <c r="B7526" s="93"/>
      <c r="C7526" s="48"/>
      <c r="D7526" s="48"/>
      <c r="E7526" s="48"/>
      <c r="F7526" s="48"/>
      <c r="G7526" s="49"/>
      <c r="H7526" s="48"/>
      <c r="I7526" s="52"/>
      <c r="J7526" s="52"/>
      <c r="K7526" s="48"/>
      <c r="L7526" s="48"/>
      <c r="M7526" s="48"/>
      <c r="N7526" s="48"/>
      <c r="O7526" s="49"/>
    </row>
    <row r="7527" spans="2:15" x14ac:dyDescent="0.25">
      <c r="B7527" s="93"/>
      <c r="C7527" s="48"/>
      <c r="D7527" s="48"/>
      <c r="E7527" s="48"/>
      <c r="F7527" s="48"/>
      <c r="G7527" s="49"/>
      <c r="H7527" s="48"/>
      <c r="I7527" s="52"/>
      <c r="J7527" s="52"/>
      <c r="K7527" s="48"/>
      <c r="L7527" s="48"/>
      <c r="M7527" s="48"/>
      <c r="N7527" s="48"/>
      <c r="O7527" s="49"/>
    </row>
    <row r="7528" spans="2:15" x14ac:dyDescent="0.25">
      <c r="B7528" s="93"/>
      <c r="C7528" s="48"/>
      <c r="D7528" s="48"/>
      <c r="E7528" s="48"/>
      <c r="F7528" s="48"/>
      <c r="G7528" s="49"/>
      <c r="H7528" s="48"/>
      <c r="I7528" s="52"/>
      <c r="J7528" s="52"/>
      <c r="K7528" s="48"/>
      <c r="L7528" s="48"/>
      <c r="M7528" s="48"/>
      <c r="N7528" s="48"/>
      <c r="O7528" s="49"/>
    </row>
    <row r="7529" spans="2:15" x14ac:dyDescent="0.25">
      <c r="B7529" s="93"/>
      <c r="C7529" s="48"/>
      <c r="D7529" s="48"/>
      <c r="E7529" s="48"/>
      <c r="F7529" s="48"/>
      <c r="G7529" s="49"/>
      <c r="H7529" s="48"/>
      <c r="I7529" s="52"/>
      <c r="J7529" s="52"/>
      <c r="K7529" s="48"/>
      <c r="L7529" s="48"/>
      <c r="M7529" s="48"/>
      <c r="N7529" s="48"/>
      <c r="O7529" s="49"/>
    </row>
    <row r="7530" spans="2:15" x14ac:dyDescent="0.25">
      <c r="B7530" s="93"/>
      <c r="C7530" s="48"/>
      <c r="D7530" s="48"/>
      <c r="E7530" s="48"/>
      <c r="F7530" s="48"/>
      <c r="G7530" s="49"/>
      <c r="H7530" s="48"/>
      <c r="I7530" s="52"/>
      <c r="J7530" s="52"/>
      <c r="K7530" s="48"/>
      <c r="L7530" s="48"/>
      <c r="M7530" s="48"/>
      <c r="N7530" s="48"/>
      <c r="O7530" s="49"/>
    </row>
    <row r="7531" spans="2:15" x14ac:dyDescent="0.25">
      <c r="B7531" s="93"/>
      <c r="C7531" s="48"/>
      <c r="D7531" s="48"/>
      <c r="E7531" s="48"/>
      <c r="F7531" s="48"/>
      <c r="G7531" s="49"/>
      <c r="H7531" s="48"/>
      <c r="I7531" s="52"/>
      <c r="J7531" s="52"/>
      <c r="K7531" s="48"/>
      <c r="L7531" s="48"/>
      <c r="M7531" s="48"/>
      <c r="N7531" s="48"/>
      <c r="O7531" s="49"/>
    </row>
    <row r="7532" spans="2:15" x14ac:dyDescent="0.25">
      <c r="B7532" s="93"/>
      <c r="C7532" s="48"/>
      <c r="D7532" s="48"/>
      <c r="E7532" s="48"/>
      <c r="F7532" s="48"/>
      <c r="G7532" s="49"/>
      <c r="H7532" s="48"/>
      <c r="I7532" s="52"/>
      <c r="J7532" s="52"/>
      <c r="K7532" s="48"/>
      <c r="L7532" s="48"/>
      <c r="M7532" s="48"/>
      <c r="N7532" s="48"/>
      <c r="O7532" s="49"/>
    </row>
    <row r="7533" spans="2:15" x14ac:dyDescent="0.25">
      <c r="B7533" s="93"/>
      <c r="C7533" s="48"/>
      <c r="D7533" s="48"/>
      <c r="E7533" s="48"/>
      <c r="F7533" s="48"/>
      <c r="G7533" s="49"/>
      <c r="H7533" s="48"/>
      <c r="I7533" s="52"/>
      <c r="J7533" s="52"/>
      <c r="K7533" s="48"/>
      <c r="L7533" s="48"/>
      <c r="M7533" s="48"/>
      <c r="N7533" s="48"/>
      <c r="O7533" s="49"/>
    </row>
    <row r="7534" spans="2:15" x14ac:dyDescent="0.25">
      <c r="B7534" s="93"/>
      <c r="C7534" s="48"/>
      <c r="D7534" s="48"/>
      <c r="E7534" s="48"/>
      <c r="F7534" s="48"/>
      <c r="G7534" s="49"/>
      <c r="H7534" s="48"/>
      <c r="I7534" s="52"/>
      <c r="J7534" s="52"/>
      <c r="K7534" s="48"/>
      <c r="L7534" s="48"/>
      <c r="M7534" s="48"/>
      <c r="N7534" s="48"/>
      <c r="O7534" s="49"/>
    </row>
    <row r="7535" spans="2:15" x14ac:dyDescent="0.25">
      <c r="B7535" s="93"/>
      <c r="C7535" s="48"/>
      <c r="D7535" s="48"/>
      <c r="E7535" s="48"/>
      <c r="F7535" s="48"/>
      <c r="G7535" s="49"/>
      <c r="H7535" s="48"/>
      <c r="I7535" s="52"/>
      <c r="J7535" s="52"/>
      <c r="K7535" s="48"/>
      <c r="L7535" s="48"/>
      <c r="M7535" s="48"/>
      <c r="N7535" s="48"/>
      <c r="O7535" s="49"/>
    </row>
    <row r="7536" spans="2:15" x14ac:dyDescent="0.25">
      <c r="B7536" s="93"/>
      <c r="C7536" s="48"/>
      <c r="D7536" s="48"/>
      <c r="E7536" s="48"/>
      <c r="F7536" s="48"/>
      <c r="G7536" s="49"/>
      <c r="H7536" s="48"/>
      <c r="I7536" s="52"/>
      <c r="J7536" s="52"/>
      <c r="K7536" s="48"/>
      <c r="L7536" s="48"/>
      <c r="M7536" s="48"/>
      <c r="N7536" s="48"/>
      <c r="O7536" s="49"/>
    </row>
    <row r="7537" spans="2:15" x14ac:dyDescent="0.25">
      <c r="B7537" s="93"/>
      <c r="C7537" s="48"/>
      <c r="D7537" s="48"/>
      <c r="E7537" s="48"/>
      <c r="F7537" s="48"/>
      <c r="G7537" s="49"/>
      <c r="H7537" s="48"/>
      <c r="I7537" s="52"/>
      <c r="J7537" s="52"/>
      <c r="K7537" s="48"/>
      <c r="L7537" s="48"/>
      <c r="M7537" s="48"/>
      <c r="N7537" s="48"/>
      <c r="O7537" s="49"/>
    </row>
    <row r="7538" spans="2:15" x14ac:dyDescent="0.25">
      <c r="B7538" s="93"/>
      <c r="C7538" s="48"/>
      <c r="D7538" s="48"/>
      <c r="E7538" s="48"/>
      <c r="F7538" s="48"/>
      <c r="G7538" s="49"/>
      <c r="H7538" s="48"/>
      <c r="I7538" s="52"/>
      <c r="J7538" s="52"/>
      <c r="K7538" s="48"/>
      <c r="L7538" s="48"/>
      <c r="M7538" s="48"/>
      <c r="N7538" s="48"/>
      <c r="O7538" s="49"/>
    </row>
    <row r="7539" spans="2:15" x14ac:dyDescent="0.25">
      <c r="B7539" s="93"/>
      <c r="C7539" s="48"/>
      <c r="D7539" s="48"/>
      <c r="E7539" s="48"/>
      <c r="F7539" s="48"/>
      <c r="G7539" s="49"/>
      <c r="H7539" s="48"/>
      <c r="I7539" s="52"/>
      <c r="J7539" s="52"/>
      <c r="K7539" s="48"/>
      <c r="L7539" s="48"/>
      <c r="M7539" s="48"/>
      <c r="N7539" s="48"/>
      <c r="O7539" s="49"/>
    </row>
    <row r="7540" spans="2:15" x14ac:dyDescent="0.25">
      <c r="B7540" s="93"/>
      <c r="C7540" s="48"/>
      <c r="D7540" s="48"/>
      <c r="E7540" s="48"/>
      <c r="F7540" s="48"/>
      <c r="G7540" s="49"/>
      <c r="H7540" s="48"/>
      <c r="I7540" s="52"/>
      <c r="J7540" s="52"/>
      <c r="K7540" s="48"/>
      <c r="L7540" s="48"/>
      <c r="M7540" s="48"/>
      <c r="N7540" s="48"/>
      <c r="O7540" s="49"/>
    </row>
    <row r="7541" spans="2:15" x14ac:dyDescent="0.25">
      <c r="B7541" s="93"/>
      <c r="C7541" s="48"/>
      <c r="D7541" s="48"/>
      <c r="E7541" s="48"/>
      <c r="F7541" s="48"/>
      <c r="G7541" s="49"/>
      <c r="H7541" s="48"/>
      <c r="I7541" s="52"/>
      <c r="J7541" s="52"/>
      <c r="K7541" s="48"/>
      <c r="L7541" s="48"/>
      <c r="M7541" s="48"/>
      <c r="N7541" s="48"/>
      <c r="O7541" s="49"/>
    </row>
    <row r="7542" spans="2:15" x14ac:dyDescent="0.25">
      <c r="B7542" s="93"/>
      <c r="C7542" s="48"/>
      <c r="D7542" s="48"/>
      <c r="E7542" s="48"/>
      <c r="F7542" s="48"/>
      <c r="G7542" s="49"/>
      <c r="H7542" s="48"/>
      <c r="I7542" s="52"/>
      <c r="J7542" s="52"/>
      <c r="K7542" s="48"/>
      <c r="L7542" s="48"/>
      <c r="M7542" s="48"/>
      <c r="N7542" s="48"/>
      <c r="O7542" s="49"/>
    </row>
    <row r="7543" spans="2:15" x14ac:dyDescent="0.25">
      <c r="B7543" s="93"/>
      <c r="C7543" s="48"/>
      <c r="D7543" s="48"/>
      <c r="E7543" s="48"/>
      <c r="F7543" s="48"/>
      <c r="G7543" s="49"/>
      <c r="H7543" s="48"/>
      <c r="I7543" s="52"/>
      <c r="J7543" s="52"/>
      <c r="K7543" s="48"/>
      <c r="L7543" s="48"/>
      <c r="M7543" s="48"/>
      <c r="N7543" s="48"/>
      <c r="O7543" s="49"/>
    </row>
    <row r="7544" spans="2:15" x14ac:dyDescent="0.25">
      <c r="B7544" s="93"/>
      <c r="C7544" s="48"/>
      <c r="D7544" s="48"/>
      <c r="E7544" s="48"/>
      <c r="F7544" s="48"/>
      <c r="G7544" s="49"/>
      <c r="H7544" s="48"/>
      <c r="I7544" s="52"/>
      <c r="J7544" s="52"/>
      <c r="K7544" s="48"/>
      <c r="L7544" s="48"/>
      <c r="M7544" s="48"/>
      <c r="N7544" s="48"/>
      <c r="O7544" s="49"/>
    </row>
    <row r="7545" spans="2:15" x14ac:dyDescent="0.25">
      <c r="B7545" s="93"/>
      <c r="C7545" s="48"/>
      <c r="D7545" s="48"/>
      <c r="E7545" s="48"/>
      <c r="F7545" s="48"/>
      <c r="G7545" s="49"/>
      <c r="H7545" s="48"/>
      <c r="I7545" s="52"/>
      <c r="J7545" s="52"/>
      <c r="K7545" s="48"/>
      <c r="L7545" s="48"/>
      <c r="M7545" s="48"/>
      <c r="N7545" s="48"/>
      <c r="O7545" s="49"/>
    </row>
    <row r="7546" spans="2:15" x14ac:dyDescent="0.25">
      <c r="B7546" s="93"/>
      <c r="C7546" s="48"/>
      <c r="D7546" s="48"/>
      <c r="E7546" s="48"/>
      <c r="F7546" s="48"/>
      <c r="G7546" s="49"/>
      <c r="H7546" s="48"/>
      <c r="I7546" s="52"/>
      <c r="J7546" s="52"/>
      <c r="K7546" s="48"/>
      <c r="L7546" s="48"/>
      <c r="M7546" s="48"/>
      <c r="N7546" s="48"/>
      <c r="O7546" s="49"/>
    </row>
    <row r="7547" spans="2:15" x14ac:dyDescent="0.25">
      <c r="B7547" s="93"/>
      <c r="C7547" s="48"/>
      <c r="D7547" s="48"/>
      <c r="E7547" s="48"/>
      <c r="F7547" s="48"/>
      <c r="G7547" s="49"/>
      <c r="H7547" s="48"/>
      <c r="I7547" s="52"/>
      <c r="J7547" s="52"/>
      <c r="K7547" s="48"/>
      <c r="L7547" s="48"/>
      <c r="M7547" s="48"/>
      <c r="N7547" s="48"/>
      <c r="O7547" s="49"/>
    </row>
    <row r="7548" spans="2:15" x14ac:dyDescent="0.25">
      <c r="B7548" s="93"/>
      <c r="C7548" s="48"/>
      <c r="D7548" s="48"/>
      <c r="E7548" s="48"/>
      <c r="F7548" s="48"/>
      <c r="G7548" s="49"/>
      <c r="H7548" s="48"/>
      <c r="I7548" s="52"/>
      <c r="J7548" s="52"/>
      <c r="K7548" s="48"/>
      <c r="L7548" s="48"/>
      <c r="M7548" s="48"/>
      <c r="N7548" s="48"/>
      <c r="O7548" s="49"/>
    </row>
    <row r="7549" spans="2:15" x14ac:dyDescent="0.25">
      <c r="B7549" s="93"/>
      <c r="C7549" s="48"/>
      <c r="D7549" s="48"/>
      <c r="E7549" s="48"/>
      <c r="F7549" s="48"/>
      <c r="G7549" s="49"/>
      <c r="H7549" s="48"/>
      <c r="I7549" s="52"/>
      <c r="J7549" s="52"/>
      <c r="K7549" s="48"/>
      <c r="L7549" s="48"/>
      <c r="M7549" s="48"/>
      <c r="N7549" s="48"/>
      <c r="O7549" s="49"/>
    </row>
    <row r="7550" spans="2:15" x14ac:dyDescent="0.25">
      <c r="B7550" s="93"/>
      <c r="C7550" s="48"/>
      <c r="D7550" s="48"/>
      <c r="E7550" s="48"/>
      <c r="F7550" s="48"/>
      <c r="G7550" s="49"/>
      <c r="H7550" s="48"/>
      <c r="I7550" s="52"/>
      <c r="J7550" s="52"/>
      <c r="K7550" s="48"/>
      <c r="L7550" s="48"/>
      <c r="M7550" s="48"/>
      <c r="N7550" s="48"/>
      <c r="O7550" s="49"/>
    </row>
    <row r="7551" spans="2:15" x14ac:dyDescent="0.25">
      <c r="B7551" s="93"/>
      <c r="C7551" s="48"/>
      <c r="D7551" s="48"/>
      <c r="E7551" s="48"/>
      <c r="F7551" s="48"/>
      <c r="G7551" s="49"/>
      <c r="H7551" s="48"/>
      <c r="I7551" s="52"/>
      <c r="J7551" s="52"/>
      <c r="K7551" s="48"/>
      <c r="L7551" s="48"/>
      <c r="M7551" s="48"/>
      <c r="N7551" s="48"/>
      <c r="O7551" s="49"/>
    </row>
    <row r="7552" spans="2:15" x14ac:dyDescent="0.25">
      <c r="B7552" s="93"/>
      <c r="C7552" s="48"/>
      <c r="D7552" s="48"/>
      <c r="E7552" s="48"/>
      <c r="F7552" s="48"/>
      <c r="G7552" s="49"/>
      <c r="H7552" s="48"/>
      <c r="I7552" s="52"/>
      <c r="J7552" s="52"/>
      <c r="K7552" s="48"/>
      <c r="L7552" s="48"/>
      <c r="M7552" s="48"/>
      <c r="N7552" s="48"/>
      <c r="O7552" s="49"/>
    </row>
    <row r="7553" spans="2:15" x14ac:dyDescent="0.25">
      <c r="B7553" s="93"/>
      <c r="C7553" s="48"/>
      <c r="D7553" s="48"/>
      <c r="E7553" s="48"/>
      <c r="F7553" s="48"/>
      <c r="G7553" s="49"/>
      <c r="H7553" s="48"/>
      <c r="I7553" s="52"/>
      <c r="J7553" s="52"/>
      <c r="K7553" s="48"/>
      <c r="L7553" s="48"/>
      <c r="M7553" s="48"/>
      <c r="N7553" s="48"/>
      <c r="O7553" s="49"/>
    </row>
    <row r="7554" spans="2:15" x14ac:dyDescent="0.25">
      <c r="B7554" s="93"/>
      <c r="C7554" s="48"/>
      <c r="D7554" s="48"/>
      <c r="E7554" s="48"/>
      <c r="F7554" s="48"/>
      <c r="G7554" s="49"/>
      <c r="H7554" s="48"/>
      <c r="I7554" s="52"/>
      <c r="J7554" s="52"/>
      <c r="K7554" s="48"/>
      <c r="L7554" s="48"/>
      <c r="M7554" s="48"/>
      <c r="N7554" s="48"/>
      <c r="O7554" s="49"/>
    </row>
    <row r="7555" spans="2:15" x14ac:dyDescent="0.25">
      <c r="B7555" s="93"/>
      <c r="C7555" s="48"/>
      <c r="D7555" s="48"/>
      <c r="E7555" s="48"/>
      <c r="F7555" s="48"/>
      <c r="G7555" s="49"/>
      <c r="H7555" s="48"/>
      <c r="I7555" s="52"/>
      <c r="J7555" s="52"/>
      <c r="K7555" s="48"/>
      <c r="L7555" s="48"/>
      <c r="M7555" s="48"/>
      <c r="N7555" s="48"/>
      <c r="O7555" s="49"/>
    </row>
    <row r="7556" spans="2:15" x14ac:dyDescent="0.25">
      <c r="B7556" s="93"/>
      <c r="C7556" s="48"/>
      <c r="D7556" s="48"/>
      <c r="E7556" s="48"/>
      <c r="F7556" s="48"/>
      <c r="G7556" s="49"/>
      <c r="H7556" s="48"/>
      <c r="I7556" s="52"/>
      <c r="J7556" s="52"/>
      <c r="K7556" s="48"/>
      <c r="L7556" s="48"/>
      <c r="M7556" s="48"/>
      <c r="N7556" s="48"/>
      <c r="O7556" s="49"/>
    </row>
    <row r="7557" spans="2:15" x14ac:dyDescent="0.25">
      <c r="B7557" s="93"/>
      <c r="C7557" s="48"/>
      <c r="D7557" s="48"/>
      <c r="E7557" s="48"/>
      <c r="F7557" s="48"/>
      <c r="G7557" s="49"/>
      <c r="H7557" s="48"/>
      <c r="I7557" s="52"/>
      <c r="J7557" s="52"/>
      <c r="K7557" s="48"/>
      <c r="L7557" s="48"/>
      <c r="M7557" s="48"/>
      <c r="N7557" s="48"/>
      <c r="O7557" s="49"/>
    </row>
    <row r="7558" spans="2:15" x14ac:dyDescent="0.25">
      <c r="B7558" s="93"/>
      <c r="C7558" s="48"/>
      <c r="D7558" s="48"/>
      <c r="E7558" s="48"/>
      <c r="F7558" s="48"/>
      <c r="G7558" s="49"/>
      <c r="H7558" s="48"/>
      <c r="I7558" s="52"/>
      <c r="J7558" s="52"/>
      <c r="K7558" s="48"/>
      <c r="L7558" s="48"/>
      <c r="M7558" s="48"/>
      <c r="N7558" s="48"/>
      <c r="O7558" s="49"/>
    </row>
    <row r="7559" spans="2:15" x14ac:dyDescent="0.25">
      <c r="B7559" s="93"/>
      <c r="C7559" s="48"/>
      <c r="D7559" s="48"/>
      <c r="E7559" s="48"/>
      <c r="F7559" s="48"/>
      <c r="G7559" s="49"/>
      <c r="H7559" s="48"/>
      <c r="I7559" s="52"/>
      <c r="J7559" s="52"/>
      <c r="K7559" s="48"/>
      <c r="L7559" s="48"/>
      <c r="M7559" s="48"/>
      <c r="N7559" s="48"/>
      <c r="O7559" s="49"/>
    </row>
    <row r="7560" spans="2:15" x14ac:dyDescent="0.25">
      <c r="B7560" s="93"/>
      <c r="C7560" s="48"/>
      <c r="D7560" s="48"/>
      <c r="E7560" s="48"/>
      <c r="F7560" s="48"/>
      <c r="G7560" s="49"/>
      <c r="H7560" s="48"/>
      <c r="I7560" s="52"/>
      <c r="J7560" s="52"/>
      <c r="K7560" s="48"/>
      <c r="L7560" s="48"/>
      <c r="M7560" s="48"/>
      <c r="N7560" s="48"/>
      <c r="O7560" s="49"/>
    </row>
    <row r="7561" spans="2:15" x14ac:dyDescent="0.25">
      <c r="B7561" s="93"/>
      <c r="C7561" s="48"/>
      <c r="D7561" s="48"/>
      <c r="E7561" s="48"/>
      <c r="F7561" s="48"/>
      <c r="G7561" s="49"/>
      <c r="H7561" s="48"/>
      <c r="I7561" s="52"/>
      <c r="J7561" s="52"/>
      <c r="K7561" s="48"/>
      <c r="L7561" s="48"/>
      <c r="M7561" s="48"/>
      <c r="N7561" s="48"/>
      <c r="O7561" s="49"/>
    </row>
    <row r="7562" spans="2:15" x14ac:dyDescent="0.25">
      <c r="B7562" s="93"/>
      <c r="C7562" s="48"/>
      <c r="D7562" s="48"/>
      <c r="E7562" s="48"/>
      <c r="F7562" s="48"/>
      <c r="G7562" s="49"/>
      <c r="H7562" s="48"/>
      <c r="I7562" s="52"/>
      <c r="J7562" s="52"/>
      <c r="K7562" s="48"/>
      <c r="L7562" s="48"/>
      <c r="M7562" s="48"/>
      <c r="N7562" s="48"/>
      <c r="O7562" s="49"/>
    </row>
    <row r="7563" spans="2:15" x14ac:dyDescent="0.25">
      <c r="B7563" s="93"/>
      <c r="C7563" s="48"/>
      <c r="D7563" s="48"/>
      <c r="E7563" s="48"/>
      <c r="F7563" s="48"/>
      <c r="G7563" s="49"/>
      <c r="H7563" s="48"/>
      <c r="I7563" s="52"/>
      <c r="J7563" s="52"/>
      <c r="K7563" s="48"/>
      <c r="L7563" s="48"/>
      <c r="M7563" s="48"/>
      <c r="N7563" s="48"/>
      <c r="O7563" s="49"/>
    </row>
    <row r="7564" spans="2:15" x14ac:dyDescent="0.25">
      <c r="B7564" s="93"/>
      <c r="C7564" s="48"/>
      <c r="D7564" s="48"/>
      <c r="E7564" s="48"/>
      <c r="F7564" s="48"/>
      <c r="G7564" s="49"/>
      <c r="H7564" s="48"/>
      <c r="I7564" s="52"/>
      <c r="J7564" s="52"/>
      <c r="K7564" s="48"/>
      <c r="L7564" s="48"/>
      <c r="M7564" s="48"/>
      <c r="N7564" s="48"/>
      <c r="O7564" s="49"/>
    </row>
    <row r="7565" spans="2:15" x14ac:dyDescent="0.25">
      <c r="B7565" s="93"/>
      <c r="C7565" s="48"/>
      <c r="D7565" s="48"/>
      <c r="E7565" s="48"/>
      <c r="F7565" s="48"/>
      <c r="G7565" s="49"/>
      <c r="H7565" s="48"/>
      <c r="I7565" s="52"/>
      <c r="J7565" s="52"/>
      <c r="K7565" s="48"/>
      <c r="L7565" s="48"/>
      <c r="M7565" s="48"/>
      <c r="N7565" s="48"/>
      <c r="O7565" s="49"/>
    </row>
    <row r="7566" spans="2:15" x14ac:dyDescent="0.25">
      <c r="B7566" s="93"/>
      <c r="C7566" s="48"/>
      <c r="D7566" s="48"/>
      <c r="E7566" s="48"/>
      <c r="F7566" s="48"/>
      <c r="G7566" s="49"/>
      <c r="H7566" s="48"/>
      <c r="I7566" s="52"/>
      <c r="J7566" s="52"/>
      <c r="K7566" s="48"/>
      <c r="L7566" s="48"/>
      <c r="M7566" s="48"/>
      <c r="N7566" s="48"/>
      <c r="O7566" s="49"/>
    </row>
    <row r="7567" spans="2:15" x14ac:dyDescent="0.25">
      <c r="B7567" s="93"/>
      <c r="C7567" s="48"/>
      <c r="D7567" s="48"/>
      <c r="E7567" s="48"/>
      <c r="F7567" s="48"/>
      <c r="G7567" s="49"/>
      <c r="H7567" s="48"/>
      <c r="I7567" s="52"/>
      <c r="J7567" s="52"/>
      <c r="K7567" s="48"/>
      <c r="L7567" s="48"/>
      <c r="M7567" s="48"/>
      <c r="N7567" s="48"/>
      <c r="O7567" s="49"/>
    </row>
    <row r="7568" spans="2:15" x14ac:dyDescent="0.25">
      <c r="B7568" s="93"/>
      <c r="C7568" s="48"/>
      <c r="D7568" s="48"/>
      <c r="E7568" s="48"/>
      <c r="F7568" s="48"/>
      <c r="G7568" s="49"/>
      <c r="H7568" s="48"/>
      <c r="I7568" s="52"/>
      <c r="J7568" s="52"/>
      <c r="K7568" s="48"/>
      <c r="L7568" s="48"/>
      <c r="M7568" s="48"/>
      <c r="N7568" s="48"/>
      <c r="O7568" s="49"/>
    </row>
    <row r="7569" spans="2:15" x14ac:dyDescent="0.25">
      <c r="B7569" s="93"/>
      <c r="C7569" s="48"/>
      <c r="D7569" s="48"/>
      <c r="E7569" s="48"/>
      <c r="F7569" s="48"/>
      <c r="G7569" s="49"/>
      <c r="H7569" s="48"/>
      <c r="I7569" s="52"/>
      <c r="J7569" s="52"/>
      <c r="K7569" s="48"/>
      <c r="L7569" s="48"/>
      <c r="M7569" s="48"/>
      <c r="N7569" s="48"/>
      <c r="O7569" s="49"/>
    </row>
    <row r="7570" spans="2:15" x14ac:dyDescent="0.25">
      <c r="B7570" s="93"/>
      <c r="C7570" s="48"/>
      <c r="D7570" s="48"/>
      <c r="E7570" s="48"/>
      <c r="F7570" s="48"/>
      <c r="G7570" s="49"/>
      <c r="H7570" s="48"/>
      <c r="I7570" s="52"/>
      <c r="J7570" s="52"/>
      <c r="K7570" s="48"/>
      <c r="L7570" s="48"/>
      <c r="M7570" s="48"/>
      <c r="N7570" s="48"/>
      <c r="O7570" s="49"/>
    </row>
    <row r="7571" spans="2:15" x14ac:dyDescent="0.25">
      <c r="B7571" s="93"/>
      <c r="C7571" s="48"/>
      <c r="D7571" s="48"/>
      <c r="E7571" s="48"/>
      <c r="F7571" s="48"/>
      <c r="G7571" s="49"/>
      <c r="H7571" s="48"/>
      <c r="I7571" s="52"/>
      <c r="J7571" s="52"/>
      <c r="K7571" s="48"/>
      <c r="L7571" s="48"/>
      <c r="M7571" s="48"/>
      <c r="N7571" s="48"/>
      <c r="O7571" s="49"/>
    </row>
    <row r="7572" spans="2:15" x14ac:dyDescent="0.25">
      <c r="B7572" s="93"/>
      <c r="C7572" s="48"/>
      <c r="D7572" s="48"/>
      <c r="E7572" s="48"/>
      <c r="F7572" s="48"/>
      <c r="G7572" s="49"/>
      <c r="H7572" s="48"/>
      <c r="I7572" s="52"/>
      <c r="J7572" s="52"/>
      <c r="K7572" s="48"/>
      <c r="L7572" s="48"/>
      <c r="M7572" s="48"/>
      <c r="N7572" s="48"/>
      <c r="O7572" s="49"/>
    </row>
    <row r="7573" spans="2:15" x14ac:dyDescent="0.25">
      <c r="B7573" s="93"/>
      <c r="C7573" s="48"/>
      <c r="D7573" s="48"/>
      <c r="E7573" s="48"/>
      <c r="F7573" s="48"/>
      <c r="G7573" s="49"/>
      <c r="H7573" s="48"/>
      <c r="I7573" s="52"/>
      <c r="J7573" s="52"/>
      <c r="K7573" s="48"/>
      <c r="L7573" s="48"/>
      <c r="M7573" s="48"/>
      <c r="N7573" s="48"/>
      <c r="O7573" s="49"/>
    </row>
    <row r="7574" spans="2:15" x14ac:dyDescent="0.25">
      <c r="B7574" s="93"/>
      <c r="C7574" s="48"/>
      <c r="D7574" s="48"/>
      <c r="E7574" s="48"/>
      <c r="F7574" s="48"/>
      <c r="G7574" s="49"/>
      <c r="H7574" s="48"/>
      <c r="I7574" s="52"/>
      <c r="J7574" s="52"/>
      <c r="K7574" s="48"/>
      <c r="L7574" s="48"/>
      <c r="M7574" s="48"/>
      <c r="N7574" s="48"/>
      <c r="O7574" s="49"/>
    </row>
    <row r="7575" spans="2:15" x14ac:dyDescent="0.25">
      <c r="B7575" s="93"/>
      <c r="C7575" s="48"/>
      <c r="D7575" s="48"/>
      <c r="E7575" s="48"/>
      <c r="F7575" s="48"/>
      <c r="G7575" s="49"/>
      <c r="H7575" s="48"/>
      <c r="I7575" s="52"/>
      <c r="J7575" s="52"/>
      <c r="K7575" s="48"/>
      <c r="L7575" s="48"/>
      <c r="M7575" s="48"/>
      <c r="N7575" s="48"/>
      <c r="O7575" s="49"/>
    </row>
    <row r="7576" spans="2:15" x14ac:dyDescent="0.25">
      <c r="B7576" s="93"/>
      <c r="C7576" s="48"/>
      <c r="D7576" s="48"/>
      <c r="E7576" s="48"/>
      <c r="F7576" s="48"/>
      <c r="G7576" s="49"/>
      <c r="H7576" s="48"/>
      <c r="I7576" s="52"/>
      <c r="J7576" s="52"/>
      <c r="K7576" s="48"/>
      <c r="L7576" s="48"/>
      <c r="M7576" s="48"/>
      <c r="N7576" s="48"/>
      <c r="O7576" s="49"/>
    </row>
    <row r="7577" spans="2:15" x14ac:dyDescent="0.25">
      <c r="B7577" s="93"/>
      <c r="C7577" s="48"/>
      <c r="D7577" s="48"/>
      <c r="E7577" s="48"/>
      <c r="F7577" s="48"/>
      <c r="G7577" s="49"/>
      <c r="H7577" s="48"/>
      <c r="I7577" s="52"/>
      <c r="J7577" s="52"/>
      <c r="K7577" s="48"/>
      <c r="L7577" s="48"/>
      <c r="M7577" s="48"/>
      <c r="N7577" s="48"/>
      <c r="O7577" s="49"/>
    </row>
    <row r="7578" spans="2:15" x14ac:dyDescent="0.25">
      <c r="B7578" s="93"/>
      <c r="C7578" s="48"/>
      <c r="D7578" s="48"/>
      <c r="E7578" s="48"/>
      <c r="F7578" s="48"/>
      <c r="G7578" s="49"/>
      <c r="H7578" s="48"/>
      <c r="I7578" s="52"/>
      <c r="J7578" s="52"/>
      <c r="K7578" s="48"/>
      <c r="L7578" s="48"/>
      <c r="M7578" s="48"/>
      <c r="N7578" s="48"/>
      <c r="O7578" s="49"/>
    </row>
    <row r="7579" spans="2:15" x14ac:dyDescent="0.25">
      <c r="B7579" s="93"/>
      <c r="C7579" s="48"/>
      <c r="D7579" s="48"/>
      <c r="E7579" s="48"/>
      <c r="F7579" s="48"/>
      <c r="G7579" s="49"/>
      <c r="H7579" s="48"/>
      <c r="I7579" s="52"/>
      <c r="J7579" s="52"/>
      <c r="K7579" s="48"/>
      <c r="L7579" s="48"/>
      <c r="M7579" s="48"/>
      <c r="N7579" s="48"/>
      <c r="O7579" s="49"/>
    </row>
    <row r="7580" spans="2:15" x14ac:dyDescent="0.25">
      <c r="B7580" s="93"/>
      <c r="C7580" s="48"/>
      <c r="D7580" s="48"/>
      <c r="E7580" s="48"/>
      <c r="F7580" s="48"/>
      <c r="G7580" s="49"/>
      <c r="H7580" s="48"/>
      <c r="I7580" s="52"/>
      <c r="J7580" s="52"/>
      <c r="K7580" s="48"/>
      <c r="L7580" s="48"/>
      <c r="M7580" s="48"/>
      <c r="N7580" s="48"/>
      <c r="O7580" s="49"/>
    </row>
    <row r="7581" spans="2:15" x14ac:dyDescent="0.25">
      <c r="B7581" s="93"/>
      <c r="C7581" s="48"/>
      <c r="D7581" s="48"/>
      <c r="E7581" s="48"/>
      <c r="F7581" s="48"/>
      <c r="G7581" s="49"/>
      <c r="H7581" s="48"/>
      <c r="I7581" s="52"/>
      <c r="J7581" s="52"/>
      <c r="K7581" s="48"/>
      <c r="L7581" s="48"/>
      <c r="M7581" s="48"/>
      <c r="N7581" s="48"/>
      <c r="O7581" s="49"/>
    </row>
    <row r="7582" spans="2:15" x14ac:dyDescent="0.25">
      <c r="B7582" s="93"/>
      <c r="C7582" s="48"/>
      <c r="D7582" s="48"/>
      <c r="E7582" s="48"/>
      <c r="F7582" s="48"/>
      <c r="G7582" s="49"/>
      <c r="H7582" s="48"/>
      <c r="I7582" s="52"/>
      <c r="J7582" s="52"/>
      <c r="K7582" s="48"/>
      <c r="L7582" s="48"/>
      <c r="M7582" s="48"/>
      <c r="N7582" s="48"/>
      <c r="O7582" s="49"/>
    </row>
    <row r="7583" spans="2:15" x14ac:dyDescent="0.25">
      <c r="B7583" s="93"/>
      <c r="C7583" s="48"/>
      <c r="D7583" s="48"/>
      <c r="E7583" s="48"/>
      <c r="F7583" s="48"/>
      <c r="G7583" s="49"/>
      <c r="H7583" s="48"/>
      <c r="I7583" s="52"/>
      <c r="J7583" s="52"/>
      <c r="K7583" s="48"/>
      <c r="L7583" s="48"/>
      <c r="M7583" s="48"/>
      <c r="N7583" s="48"/>
      <c r="O7583" s="49"/>
    </row>
    <row r="7584" spans="2:15" x14ac:dyDescent="0.25">
      <c r="B7584" s="93"/>
      <c r="C7584" s="48"/>
      <c r="D7584" s="48"/>
      <c r="E7584" s="48"/>
      <c r="F7584" s="48"/>
      <c r="G7584" s="49"/>
      <c r="H7584" s="48"/>
      <c r="I7584" s="52"/>
      <c r="J7584" s="52"/>
      <c r="K7584" s="48"/>
      <c r="L7584" s="48"/>
      <c r="M7584" s="48"/>
      <c r="N7584" s="48"/>
      <c r="O7584" s="49"/>
    </row>
    <row r="7585" spans="2:15" x14ac:dyDescent="0.25">
      <c r="B7585" s="93"/>
      <c r="C7585" s="48"/>
      <c r="D7585" s="48"/>
      <c r="E7585" s="48"/>
      <c r="F7585" s="48"/>
      <c r="G7585" s="49"/>
      <c r="H7585" s="48"/>
      <c r="I7585" s="52"/>
      <c r="J7585" s="52"/>
      <c r="K7585" s="48"/>
      <c r="L7585" s="48"/>
      <c r="M7585" s="48"/>
      <c r="N7585" s="48"/>
      <c r="O7585" s="49"/>
    </row>
    <row r="7586" spans="2:15" x14ac:dyDescent="0.25">
      <c r="B7586" s="93"/>
      <c r="C7586" s="48"/>
      <c r="D7586" s="48"/>
      <c r="E7586" s="48"/>
      <c r="F7586" s="48"/>
      <c r="G7586" s="49"/>
      <c r="H7586" s="48"/>
      <c r="I7586" s="52"/>
      <c r="J7586" s="52"/>
      <c r="K7586" s="48"/>
      <c r="L7586" s="48"/>
      <c r="M7586" s="48"/>
      <c r="N7586" s="48"/>
      <c r="O7586" s="49"/>
    </row>
    <row r="7587" spans="2:15" x14ac:dyDescent="0.25">
      <c r="B7587" s="93"/>
      <c r="C7587" s="48"/>
      <c r="D7587" s="48"/>
      <c r="E7587" s="48"/>
      <c r="F7587" s="48"/>
      <c r="G7587" s="49"/>
      <c r="H7587" s="48"/>
      <c r="I7587" s="52"/>
      <c r="J7587" s="52"/>
      <c r="K7587" s="48"/>
      <c r="L7587" s="48"/>
      <c r="M7587" s="48"/>
      <c r="N7587" s="48"/>
      <c r="O7587" s="49"/>
    </row>
    <row r="7588" spans="2:15" x14ac:dyDescent="0.25">
      <c r="B7588" s="93"/>
      <c r="C7588" s="48"/>
      <c r="D7588" s="48"/>
      <c r="E7588" s="48"/>
      <c r="F7588" s="48"/>
      <c r="G7588" s="49"/>
      <c r="H7588" s="48"/>
      <c r="I7588" s="52"/>
      <c r="J7588" s="52"/>
      <c r="K7588" s="48"/>
      <c r="L7588" s="48"/>
      <c r="M7588" s="48"/>
      <c r="N7588" s="48"/>
      <c r="O7588" s="49"/>
    </row>
    <row r="7589" spans="2:15" x14ac:dyDescent="0.25">
      <c r="B7589" s="93"/>
      <c r="C7589" s="48"/>
      <c r="D7589" s="48"/>
      <c r="E7589" s="48"/>
      <c r="F7589" s="48"/>
      <c r="G7589" s="49"/>
      <c r="H7589" s="48"/>
      <c r="I7589" s="52"/>
      <c r="J7589" s="52"/>
      <c r="K7589" s="48"/>
      <c r="L7589" s="48"/>
      <c r="M7589" s="48"/>
      <c r="N7589" s="48"/>
      <c r="O7589" s="49"/>
    </row>
    <row r="7590" spans="2:15" x14ac:dyDescent="0.25">
      <c r="B7590" s="93"/>
      <c r="C7590" s="48"/>
      <c r="D7590" s="48"/>
      <c r="E7590" s="48"/>
      <c r="F7590" s="48"/>
      <c r="G7590" s="49"/>
      <c r="H7590" s="48"/>
      <c r="I7590" s="52"/>
      <c r="J7590" s="52"/>
      <c r="K7590" s="48"/>
      <c r="L7590" s="48"/>
      <c r="M7590" s="48"/>
      <c r="N7590" s="48"/>
      <c r="O7590" s="49"/>
    </row>
    <row r="7591" spans="2:15" x14ac:dyDescent="0.25">
      <c r="B7591" s="93"/>
      <c r="C7591" s="48"/>
      <c r="D7591" s="48"/>
      <c r="E7591" s="48"/>
      <c r="F7591" s="48"/>
      <c r="G7591" s="49"/>
      <c r="H7591" s="48"/>
      <c r="I7591" s="52"/>
      <c r="J7591" s="52"/>
      <c r="K7591" s="48"/>
      <c r="L7591" s="48"/>
      <c r="M7591" s="48"/>
      <c r="N7591" s="48"/>
      <c r="O7591" s="49"/>
    </row>
    <row r="7592" spans="2:15" x14ac:dyDescent="0.25">
      <c r="B7592" s="93"/>
      <c r="C7592" s="48"/>
      <c r="D7592" s="48"/>
      <c r="E7592" s="48"/>
      <c r="F7592" s="48"/>
      <c r="G7592" s="49"/>
      <c r="H7592" s="48"/>
      <c r="I7592" s="52"/>
      <c r="J7592" s="52"/>
      <c r="K7592" s="48"/>
      <c r="L7592" s="48"/>
      <c r="M7592" s="48"/>
      <c r="N7592" s="48"/>
      <c r="O7592" s="49"/>
    </row>
    <row r="7593" spans="2:15" x14ac:dyDescent="0.25">
      <c r="B7593" s="93"/>
      <c r="C7593" s="48"/>
      <c r="D7593" s="48"/>
      <c r="E7593" s="48"/>
      <c r="F7593" s="48"/>
      <c r="G7593" s="49"/>
      <c r="H7593" s="48"/>
      <c r="I7593" s="52"/>
      <c r="J7593" s="52"/>
      <c r="K7593" s="48"/>
      <c r="L7593" s="48"/>
      <c r="M7593" s="48"/>
      <c r="N7593" s="48"/>
      <c r="O7593" s="49"/>
    </row>
    <row r="7594" spans="2:15" x14ac:dyDescent="0.25">
      <c r="B7594" s="93"/>
      <c r="C7594" s="48"/>
      <c r="D7594" s="48"/>
      <c r="E7594" s="48"/>
      <c r="F7594" s="48"/>
      <c r="G7594" s="49"/>
      <c r="H7594" s="48"/>
      <c r="I7594" s="52"/>
      <c r="J7594" s="52"/>
      <c r="K7594" s="48"/>
      <c r="L7594" s="48"/>
      <c r="M7594" s="48"/>
      <c r="N7594" s="48"/>
      <c r="O7594" s="49"/>
    </row>
    <row r="7595" spans="2:15" x14ac:dyDescent="0.25">
      <c r="B7595" s="93"/>
      <c r="C7595" s="48"/>
      <c r="D7595" s="48"/>
      <c r="E7595" s="48"/>
      <c r="F7595" s="48"/>
      <c r="G7595" s="49"/>
      <c r="H7595" s="48"/>
      <c r="I7595" s="52"/>
      <c r="J7595" s="52"/>
      <c r="K7595" s="48"/>
      <c r="L7595" s="48"/>
      <c r="M7595" s="48"/>
      <c r="N7595" s="48"/>
      <c r="O7595" s="49"/>
    </row>
    <row r="7596" spans="2:15" x14ac:dyDescent="0.25">
      <c r="B7596" s="93"/>
      <c r="C7596" s="48"/>
      <c r="D7596" s="48"/>
      <c r="E7596" s="48"/>
      <c r="F7596" s="48"/>
      <c r="G7596" s="49"/>
      <c r="H7596" s="48"/>
      <c r="I7596" s="52"/>
      <c r="J7596" s="52"/>
      <c r="K7596" s="48"/>
      <c r="L7596" s="48"/>
      <c r="M7596" s="48"/>
      <c r="N7596" s="48"/>
      <c r="O7596" s="49"/>
    </row>
    <row r="7597" spans="2:15" x14ac:dyDescent="0.25">
      <c r="B7597" s="93"/>
      <c r="C7597" s="48"/>
      <c r="D7597" s="48"/>
      <c r="E7597" s="48"/>
      <c r="F7597" s="48"/>
      <c r="G7597" s="49"/>
      <c r="H7597" s="48"/>
      <c r="I7597" s="52"/>
      <c r="J7597" s="52"/>
      <c r="K7597" s="48"/>
      <c r="L7597" s="48"/>
      <c r="M7597" s="48"/>
      <c r="N7597" s="48"/>
      <c r="O7597" s="49"/>
    </row>
    <row r="7598" spans="2:15" x14ac:dyDescent="0.25">
      <c r="B7598" s="93"/>
      <c r="C7598" s="48"/>
      <c r="D7598" s="48"/>
      <c r="E7598" s="48"/>
      <c r="F7598" s="48"/>
      <c r="G7598" s="49"/>
      <c r="H7598" s="48"/>
      <c r="I7598" s="52"/>
      <c r="J7598" s="52"/>
      <c r="K7598" s="48"/>
      <c r="L7598" s="48"/>
      <c r="M7598" s="48"/>
      <c r="N7598" s="48"/>
      <c r="O7598" s="49"/>
    </row>
    <row r="7599" spans="2:15" x14ac:dyDescent="0.25">
      <c r="B7599" s="93"/>
      <c r="C7599" s="48"/>
      <c r="D7599" s="48"/>
      <c r="E7599" s="48"/>
      <c r="F7599" s="48"/>
      <c r="G7599" s="49"/>
      <c r="H7599" s="48"/>
      <c r="I7599" s="52"/>
      <c r="J7599" s="52"/>
      <c r="K7599" s="48"/>
      <c r="L7599" s="48"/>
      <c r="M7599" s="48"/>
      <c r="N7599" s="48"/>
      <c r="O7599" s="49"/>
    </row>
    <row r="7600" spans="2:15" x14ac:dyDescent="0.25">
      <c r="B7600" s="93"/>
      <c r="C7600" s="48"/>
      <c r="D7600" s="48"/>
      <c r="E7600" s="48"/>
      <c r="F7600" s="48"/>
      <c r="G7600" s="49"/>
      <c r="H7600" s="48"/>
      <c r="I7600" s="52"/>
      <c r="J7600" s="52"/>
      <c r="K7600" s="48"/>
      <c r="L7600" s="48"/>
      <c r="M7600" s="48"/>
      <c r="N7600" s="48"/>
      <c r="O7600" s="49"/>
    </row>
    <row r="7601" spans="2:15" x14ac:dyDescent="0.25">
      <c r="B7601" s="93"/>
      <c r="C7601" s="48"/>
      <c r="D7601" s="48"/>
      <c r="E7601" s="48"/>
      <c r="F7601" s="48"/>
      <c r="G7601" s="49"/>
      <c r="H7601" s="48"/>
      <c r="I7601" s="52"/>
      <c r="J7601" s="52"/>
      <c r="K7601" s="48"/>
      <c r="L7601" s="48"/>
      <c r="M7601" s="48"/>
      <c r="N7601" s="48"/>
      <c r="O7601" s="49"/>
    </row>
    <row r="7602" spans="2:15" x14ac:dyDescent="0.25">
      <c r="B7602" s="93"/>
      <c r="C7602" s="48"/>
      <c r="D7602" s="48"/>
      <c r="E7602" s="48"/>
      <c r="F7602" s="48"/>
      <c r="G7602" s="49"/>
      <c r="H7602" s="48"/>
      <c r="I7602" s="52"/>
      <c r="J7602" s="52"/>
      <c r="K7602" s="48"/>
      <c r="L7602" s="48"/>
      <c r="M7602" s="48"/>
      <c r="N7602" s="48"/>
      <c r="O7602" s="49"/>
    </row>
    <row r="7603" spans="2:15" x14ac:dyDescent="0.25">
      <c r="B7603" s="93"/>
      <c r="C7603" s="48"/>
      <c r="D7603" s="48"/>
      <c r="E7603" s="48"/>
      <c r="F7603" s="48"/>
      <c r="G7603" s="49"/>
      <c r="H7603" s="48"/>
      <c r="I7603" s="52"/>
      <c r="J7603" s="52"/>
      <c r="K7603" s="48"/>
      <c r="L7603" s="48"/>
      <c r="M7603" s="48"/>
      <c r="N7603" s="48"/>
      <c r="O7603" s="49"/>
    </row>
    <row r="7604" spans="2:15" x14ac:dyDescent="0.25">
      <c r="B7604" s="93"/>
      <c r="C7604" s="48"/>
      <c r="D7604" s="48"/>
      <c r="E7604" s="48"/>
      <c r="F7604" s="48"/>
      <c r="G7604" s="49"/>
      <c r="H7604" s="48"/>
      <c r="I7604" s="52"/>
      <c r="J7604" s="52"/>
      <c r="K7604" s="48"/>
      <c r="L7604" s="48"/>
      <c r="M7604" s="48"/>
      <c r="N7604" s="48"/>
      <c r="O7604" s="49"/>
    </row>
    <row r="7605" spans="2:15" x14ac:dyDescent="0.25">
      <c r="B7605" s="93"/>
      <c r="C7605" s="48"/>
      <c r="D7605" s="48"/>
      <c r="E7605" s="48"/>
      <c r="F7605" s="48"/>
      <c r="G7605" s="49"/>
      <c r="H7605" s="48"/>
      <c r="I7605" s="52"/>
      <c r="J7605" s="52"/>
      <c r="K7605" s="48"/>
      <c r="L7605" s="48"/>
      <c r="M7605" s="48"/>
      <c r="N7605" s="48"/>
      <c r="O7605" s="49"/>
    </row>
    <row r="7606" spans="2:15" x14ac:dyDescent="0.25">
      <c r="B7606" s="93"/>
      <c r="C7606" s="48"/>
      <c r="D7606" s="48"/>
      <c r="E7606" s="48"/>
      <c r="F7606" s="48"/>
      <c r="G7606" s="49"/>
      <c r="H7606" s="48"/>
      <c r="I7606" s="52"/>
      <c r="J7606" s="52"/>
      <c r="K7606" s="48"/>
      <c r="L7606" s="48"/>
      <c r="M7606" s="48"/>
      <c r="N7606" s="48"/>
      <c r="O7606" s="49"/>
    </row>
    <row r="7607" spans="2:15" x14ac:dyDescent="0.25">
      <c r="B7607" s="93"/>
      <c r="C7607" s="48"/>
      <c r="D7607" s="48"/>
      <c r="E7607" s="48"/>
      <c r="F7607" s="48"/>
      <c r="G7607" s="49"/>
      <c r="H7607" s="48"/>
      <c r="I7607" s="52"/>
      <c r="J7607" s="52"/>
      <c r="K7607" s="48"/>
      <c r="L7607" s="48"/>
      <c r="M7607" s="48"/>
      <c r="N7607" s="48"/>
      <c r="O7607" s="49"/>
    </row>
    <row r="7608" spans="2:15" x14ac:dyDescent="0.25">
      <c r="B7608" s="93"/>
      <c r="C7608" s="48"/>
      <c r="D7608" s="48"/>
      <c r="E7608" s="48"/>
      <c r="F7608" s="48"/>
      <c r="G7608" s="49"/>
      <c r="H7608" s="48"/>
      <c r="I7608" s="52"/>
      <c r="J7608" s="52"/>
      <c r="K7608" s="48"/>
      <c r="L7608" s="48"/>
      <c r="M7608" s="48"/>
      <c r="N7608" s="48"/>
      <c r="O7608" s="49"/>
    </row>
    <row r="7609" spans="2:15" x14ac:dyDescent="0.25">
      <c r="B7609" s="93"/>
      <c r="C7609" s="48"/>
      <c r="D7609" s="48"/>
      <c r="E7609" s="48"/>
      <c r="F7609" s="48"/>
      <c r="G7609" s="49"/>
      <c r="H7609" s="48"/>
      <c r="I7609" s="52"/>
      <c r="J7609" s="52"/>
      <c r="K7609" s="48"/>
      <c r="L7609" s="48"/>
      <c r="M7609" s="48"/>
      <c r="N7609" s="48"/>
      <c r="O7609" s="49"/>
    </row>
    <row r="7610" spans="2:15" x14ac:dyDescent="0.25">
      <c r="B7610" s="93"/>
      <c r="C7610" s="48"/>
      <c r="D7610" s="48"/>
      <c r="E7610" s="48"/>
      <c r="F7610" s="48"/>
      <c r="G7610" s="49"/>
      <c r="H7610" s="48"/>
      <c r="I7610" s="52"/>
      <c r="J7610" s="52"/>
      <c r="K7610" s="48"/>
      <c r="L7610" s="48"/>
      <c r="M7610" s="48"/>
      <c r="N7610" s="48"/>
      <c r="O7610" s="49"/>
    </row>
    <row r="7611" spans="2:15" x14ac:dyDescent="0.25">
      <c r="B7611" s="93"/>
      <c r="C7611" s="48"/>
      <c r="D7611" s="48"/>
      <c r="E7611" s="48"/>
      <c r="F7611" s="48"/>
      <c r="G7611" s="49"/>
      <c r="H7611" s="48"/>
      <c r="I7611" s="52"/>
      <c r="J7611" s="52"/>
      <c r="K7611" s="48"/>
      <c r="L7611" s="48"/>
      <c r="M7611" s="48"/>
      <c r="N7611" s="48"/>
      <c r="O7611" s="49"/>
    </row>
    <row r="7612" spans="2:15" x14ac:dyDescent="0.25">
      <c r="B7612" s="93"/>
      <c r="C7612" s="48"/>
      <c r="D7612" s="48"/>
      <c r="E7612" s="48"/>
      <c r="F7612" s="48"/>
      <c r="G7612" s="49"/>
      <c r="H7612" s="48"/>
      <c r="I7612" s="52"/>
      <c r="J7612" s="52"/>
      <c r="K7612" s="48"/>
      <c r="L7612" s="48"/>
      <c r="M7612" s="48"/>
      <c r="N7612" s="48"/>
      <c r="O7612" s="49"/>
    </row>
    <row r="7613" spans="2:15" x14ac:dyDescent="0.25">
      <c r="B7613" s="93"/>
      <c r="C7613" s="48"/>
      <c r="D7613" s="48"/>
      <c r="E7613" s="48"/>
      <c r="F7613" s="48"/>
      <c r="G7613" s="49"/>
      <c r="H7613" s="48"/>
      <c r="I7613" s="52"/>
      <c r="J7613" s="52"/>
      <c r="K7613" s="48"/>
      <c r="L7613" s="48"/>
      <c r="M7613" s="48"/>
      <c r="N7613" s="48"/>
      <c r="O7613" s="49"/>
    </row>
    <row r="7614" spans="2:15" x14ac:dyDescent="0.25">
      <c r="B7614" s="93"/>
      <c r="C7614" s="48"/>
      <c r="D7614" s="48"/>
      <c r="E7614" s="48"/>
      <c r="F7614" s="48"/>
      <c r="G7614" s="49"/>
      <c r="H7614" s="48"/>
      <c r="I7614" s="52"/>
      <c r="J7614" s="52"/>
      <c r="K7614" s="48"/>
      <c r="L7614" s="48"/>
      <c r="M7614" s="48"/>
      <c r="N7614" s="48"/>
      <c r="O7614" s="49"/>
    </row>
    <row r="7615" spans="2:15" x14ac:dyDescent="0.25">
      <c r="B7615" s="93"/>
      <c r="C7615" s="48"/>
      <c r="D7615" s="48"/>
      <c r="E7615" s="48"/>
      <c r="F7615" s="48"/>
      <c r="G7615" s="49"/>
      <c r="H7615" s="48"/>
      <c r="I7615" s="52"/>
      <c r="J7615" s="52"/>
      <c r="K7615" s="48"/>
      <c r="L7615" s="48"/>
      <c r="M7615" s="48"/>
      <c r="N7615" s="48"/>
      <c r="O7615" s="49"/>
    </row>
    <row r="7616" spans="2:15" x14ac:dyDescent="0.25">
      <c r="B7616" s="93"/>
      <c r="C7616" s="48"/>
      <c r="D7616" s="48"/>
      <c r="E7616" s="48"/>
      <c r="F7616" s="48"/>
      <c r="G7616" s="49"/>
      <c r="H7616" s="48"/>
      <c r="I7616" s="52"/>
      <c r="J7616" s="52"/>
      <c r="K7616" s="48"/>
      <c r="L7616" s="48"/>
      <c r="M7616" s="48"/>
      <c r="N7616" s="48"/>
      <c r="O7616" s="49"/>
    </row>
    <row r="7617" spans="2:15" x14ac:dyDescent="0.25">
      <c r="B7617" s="93"/>
      <c r="C7617" s="48"/>
      <c r="D7617" s="48"/>
      <c r="E7617" s="48"/>
      <c r="F7617" s="48"/>
      <c r="G7617" s="49"/>
      <c r="H7617" s="48"/>
      <c r="I7617" s="52"/>
      <c r="J7617" s="52"/>
      <c r="K7617" s="48"/>
      <c r="L7617" s="48"/>
      <c r="M7617" s="48"/>
      <c r="N7617" s="48"/>
      <c r="O7617" s="49"/>
    </row>
    <row r="7618" spans="2:15" x14ac:dyDescent="0.25">
      <c r="B7618" s="93"/>
      <c r="C7618" s="48"/>
      <c r="D7618" s="48"/>
      <c r="E7618" s="48"/>
      <c r="F7618" s="48"/>
      <c r="G7618" s="49"/>
      <c r="H7618" s="48"/>
      <c r="I7618" s="52"/>
      <c r="J7618" s="52"/>
      <c r="K7618" s="48"/>
      <c r="L7618" s="48"/>
      <c r="M7618" s="48"/>
      <c r="N7618" s="48"/>
      <c r="O7618" s="49"/>
    </row>
    <row r="7619" spans="2:15" x14ac:dyDescent="0.25">
      <c r="B7619" s="93"/>
      <c r="C7619" s="48"/>
      <c r="D7619" s="48"/>
      <c r="E7619" s="48"/>
      <c r="F7619" s="48"/>
      <c r="G7619" s="49"/>
      <c r="H7619" s="48"/>
      <c r="I7619" s="52"/>
      <c r="J7619" s="52"/>
      <c r="K7619" s="48"/>
      <c r="L7619" s="48"/>
      <c r="M7619" s="48"/>
      <c r="N7619" s="48"/>
      <c r="O7619" s="49"/>
    </row>
    <row r="7620" spans="2:15" x14ac:dyDescent="0.25">
      <c r="B7620" s="93"/>
      <c r="C7620" s="48"/>
      <c r="D7620" s="48"/>
      <c r="E7620" s="48"/>
      <c r="F7620" s="48"/>
      <c r="G7620" s="49"/>
      <c r="H7620" s="48"/>
      <c r="I7620" s="52"/>
      <c r="J7620" s="52"/>
      <c r="K7620" s="48"/>
      <c r="L7620" s="48"/>
      <c r="M7620" s="48"/>
      <c r="N7620" s="48"/>
      <c r="O7620" s="49"/>
    </row>
    <row r="7621" spans="2:15" x14ac:dyDescent="0.25">
      <c r="B7621" s="93"/>
      <c r="C7621" s="48"/>
      <c r="D7621" s="48"/>
      <c r="E7621" s="48"/>
      <c r="F7621" s="48"/>
      <c r="G7621" s="49"/>
      <c r="H7621" s="48"/>
      <c r="I7621" s="52"/>
      <c r="J7621" s="52"/>
      <c r="K7621" s="48"/>
      <c r="L7621" s="48"/>
      <c r="M7621" s="48"/>
      <c r="N7621" s="48"/>
      <c r="O7621" s="49"/>
    </row>
    <row r="7622" spans="2:15" x14ac:dyDescent="0.25">
      <c r="B7622" s="93"/>
      <c r="C7622" s="48"/>
      <c r="D7622" s="48"/>
      <c r="E7622" s="48"/>
      <c r="F7622" s="48"/>
      <c r="G7622" s="49"/>
      <c r="H7622" s="48"/>
      <c r="I7622" s="52"/>
      <c r="J7622" s="52"/>
      <c r="K7622" s="48"/>
      <c r="L7622" s="48"/>
      <c r="M7622" s="48"/>
      <c r="N7622" s="48"/>
      <c r="O7622" s="49"/>
    </row>
    <row r="7623" spans="2:15" x14ac:dyDescent="0.25">
      <c r="B7623" s="93"/>
      <c r="C7623" s="48"/>
      <c r="D7623" s="48"/>
      <c r="E7623" s="48"/>
      <c r="F7623" s="48"/>
      <c r="G7623" s="49"/>
      <c r="H7623" s="48"/>
      <c r="I7623" s="52"/>
      <c r="J7623" s="52"/>
      <c r="K7623" s="48"/>
      <c r="L7623" s="48"/>
      <c r="M7623" s="48"/>
      <c r="N7623" s="48"/>
      <c r="O7623" s="49"/>
    </row>
    <row r="7624" spans="2:15" x14ac:dyDescent="0.25">
      <c r="B7624" s="93"/>
      <c r="C7624" s="48"/>
      <c r="D7624" s="48"/>
      <c r="E7624" s="48"/>
      <c r="F7624" s="48"/>
      <c r="G7624" s="49"/>
      <c r="H7624" s="48"/>
      <c r="I7624" s="52"/>
      <c r="J7624" s="52"/>
      <c r="K7624" s="48"/>
      <c r="L7624" s="48"/>
      <c r="M7624" s="48"/>
      <c r="N7624" s="48"/>
      <c r="O7624" s="49"/>
    </row>
    <row r="7625" spans="2:15" x14ac:dyDescent="0.25">
      <c r="B7625" s="93"/>
      <c r="C7625" s="48"/>
      <c r="D7625" s="48"/>
      <c r="E7625" s="48"/>
      <c r="F7625" s="48"/>
      <c r="G7625" s="49"/>
      <c r="H7625" s="48"/>
      <c r="I7625" s="52"/>
      <c r="J7625" s="52"/>
      <c r="K7625" s="48"/>
      <c r="L7625" s="48"/>
      <c r="M7625" s="48"/>
      <c r="N7625" s="48"/>
      <c r="O7625" s="49"/>
    </row>
    <row r="7626" spans="2:15" x14ac:dyDescent="0.25">
      <c r="B7626" s="93"/>
      <c r="C7626" s="48"/>
      <c r="D7626" s="48"/>
      <c r="E7626" s="48"/>
      <c r="F7626" s="48"/>
      <c r="G7626" s="49"/>
      <c r="H7626" s="48"/>
      <c r="I7626" s="52"/>
      <c r="J7626" s="52"/>
      <c r="K7626" s="48"/>
      <c r="L7626" s="48"/>
      <c r="M7626" s="48"/>
      <c r="N7626" s="48"/>
      <c r="O7626" s="49"/>
    </row>
    <row r="7627" spans="2:15" x14ac:dyDescent="0.25">
      <c r="B7627" s="93"/>
      <c r="C7627" s="48"/>
      <c r="D7627" s="48"/>
      <c r="E7627" s="48"/>
      <c r="F7627" s="48"/>
      <c r="G7627" s="49"/>
      <c r="H7627" s="48"/>
      <c r="I7627" s="52"/>
      <c r="J7627" s="52"/>
      <c r="K7627" s="48"/>
      <c r="L7627" s="48"/>
      <c r="M7627" s="48"/>
      <c r="N7627" s="48"/>
      <c r="O7627" s="49"/>
    </row>
    <row r="7628" spans="2:15" x14ac:dyDescent="0.25">
      <c r="B7628" s="93"/>
      <c r="C7628" s="48"/>
      <c r="D7628" s="48"/>
      <c r="E7628" s="48"/>
      <c r="F7628" s="48"/>
      <c r="G7628" s="49"/>
      <c r="H7628" s="48"/>
      <c r="I7628" s="52"/>
      <c r="J7628" s="52"/>
      <c r="K7628" s="48"/>
      <c r="L7628" s="48"/>
      <c r="M7628" s="48"/>
      <c r="N7628" s="48"/>
      <c r="O7628" s="49"/>
    </row>
    <row r="7629" spans="2:15" x14ac:dyDescent="0.25">
      <c r="B7629" s="93"/>
      <c r="C7629" s="48"/>
      <c r="D7629" s="48"/>
      <c r="E7629" s="48"/>
      <c r="F7629" s="48"/>
      <c r="G7629" s="49"/>
      <c r="H7629" s="48"/>
      <c r="I7629" s="52"/>
      <c r="J7629" s="52"/>
      <c r="K7629" s="48"/>
      <c r="L7629" s="48"/>
      <c r="M7629" s="48"/>
      <c r="N7629" s="48"/>
      <c r="O7629" s="49"/>
    </row>
    <row r="7630" spans="2:15" x14ac:dyDescent="0.25">
      <c r="B7630" s="93"/>
      <c r="C7630" s="48"/>
      <c r="D7630" s="48"/>
      <c r="E7630" s="48"/>
      <c r="F7630" s="48"/>
      <c r="G7630" s="49"/>
      <c r="H7630" s="48"/>
      <c r="I7630" s="52"/>
      <c r="J7630" s="52"/>
      <c r="K7630" s="48"/>
      <c r="L7630" s="48"/>
      <c r="M7630" s="48"/>
      <c r="N7630" s="48"/>
      <c r="O7630" s="49"/>
    </row>
    <row r="7631" spans="2:15" x14ac:dyDescent="0.25">
      <c r="B7631" s="93"/>
      <c r="C7631" s="48"/>
      <c r="D7631" s="48"/>
      <c r="E7631" s="48"/>
      <c r="F7631" s="48"/>
      <c r="G7631" s="49"/>
      <c r="H7631" s="48"/>
      <c r="I7631" s="52"/>
      <c r="J7631" s="52"/>
      <c r="K7631" s="48"/>
      <c r="L7631" s="48"/>
      <c r="M7631" s="48"/>
      <c r="N7631" s="48"/>
      <c r="O7631" s="49"/>
    </row>
    <row r="7632" spans="2:15" x14ac:dyDescent="0.25">
      <c r="B7632" s="93"/>
      <c r="C7632" s="48"/>
      <c r="D7632" s="48"/>
      <c r="E7632" s="48"/>
      <c r="F7632" s="48"/>
      <c r="G7632" s="49"/>
      <c r="H7632" s="48"/>
      <c r="I7632" s="52"/>
      <c r="J7632" s="52"/>
      <c r="K7632" s="48"/>
      <c r="L7632" s="48"/>
      <c r="M7632" s="48"/>
      <c r="N7632" s="48"/>
      <c r="O7632" s="49"/>
    </row>
    <row r="7633" spans="2:15" x14ac:dyDescent="0.25">
      <c r="B7633" s="93"/>
      <c r="C7633" s="48"/>
      <c r="D7633" s="48"/>
      <c r="E7633" s="48"/>
      <c r="F7633" s="48"/>
      <c r="G7633" s="49"/>
      <c r="H7633" s="48"/>
      <c r="I7633" s="52"/>
      <c r="J7633" s="52"/>
      <c r="K7633" s="48"/>
      <c r="L7633" s="48"/>
      <c r="M7633" s="48"/>
      <c r="N7633" s="48"/>
      <c r="O7633" s="49"/>
    </row>
    <row r="7634" spans="2:15" x14ac:dyDescent="0.25">
      <c r="B7634" s="93"/>
      <c r="C7634" s="48"/>
      <c r="D7634" s="48"/>
      <c r="E7634" s="48"/>
      <c r="F7634" s="48"/>
      <c r="G7634" s="49"/>
      <c r="H7634" s="48"/>
      <c r="I7634" s="52"/>
      <c r="J7634" s="52"/>
      <c r="K7634" s="48"/>
      <c r="L7634" s="48"/>
      <c r="M7634" s="48"/>
      <c r="N7634" s="48"/>
      <c r="O7634" s="49"/>
    </row>
    <row r="7635" spans="2:15" x14ac:dyDescent="0.25">
      <c r="B7635" s="93"/>
      <c r="C7635" s="48"/>
      <c r="D7635" s="48"/>
      <c r="E7635" s="48"/>
      <c r="F7635" s="48"/>
      <c r="G7635" s="49"/>
      <c r="H7635" s="48"/>
      <c r="I7635" s="52"/>
      <c r="J7635" s="52"/>
      <c r="K7635" s="48"/>
      <c r="L7635" s="48"/>
      <c r="M7635" s="48"/>
      <c r="N7635" s="48"/>
      <c r="O7635" s="49"/>
    </row>
    <row r="7636" spans="2:15" x14ac:dyDescent="0.25">
      <c r="B7636" s="93"/>
      <c r="C7636" s="48"/>
      <c r="D7636" s="48"/>
      <c r="E7636" s="48"/>
      <c r="F7636" s="48"/>
      <c r="G7636" s="49"/>
      <c r="H7636" s="48"/>
      <c r="I7636" s="52"/>
      <c r="J7636" s="52"/>
      <c r="K7636" s="48"/>
      <c r="L7636" s="48"/>
      <c r="M7636" s="48"/>
      <c r="N7636" s="48"/>
      <c r="O7636" s="49"/>
    </row>
    <row r="7637" spans="2:15" x14ac:dyDescent="0.25">
      <c r="B7637" s="93"/>
      <c r="C7637" s="48"/>
      <c r="D7637" s="48"/>
      <c r="E7637" s="48"/>
      <c r="F7637" s="48"/>
      <c r="G7637" s="49"/>
      <c r="H7637" s="48"/>
      <c r="I7637" s="52"/>
      <c r="J7637" s="52"/>
      <c r="K7637" s="48"/>
      <c r="L7637" s="48"/>
      <c r="M7637" s="48"/>
      <c r="N7637" s="48"/>
      <c r="O7637" s="49"/>
    </row>
    <row r="7638" spans="2:15" x14ac:dyDescent="0.25">
      <c r="B7638" s="93"/>
      <c r="C7638" s="48"/>
      <c r="D7638" s="48"/>
      <c r="E7638" s="48"/>
      <c r="F7638" s="48"/>
      <c r="G7638" s="49"/>
      <c r="H7638" s="48"/>
      <c r="I7638" s="52"/>
      <c r="J7638" s="52"/>
      <c r="K7638" s="48"/>
      <c r="L7638" s="48"/>
      <c r="M7638" s="48"/>
      <c r="N7638" s="48"/>
      <c r="O7638" s="49"/>
    </row>
    <row r="7639" spans="2:15" x14ac:dyDescent="0.25">
      <c r="B7639" s="93"/>
      <c r="C7639" s="48"/>
      <c r="D7639" s="48"/>
      <c r="E7639" s="48"/>
      <c r="F7639" s="48"/>
      <c r="G7639" s="49"/>
      <c r="H7639" s="48"/>
      <c r="I7639" s="52"/>
      <c r="J7639" s="52"/>
      <c r="K7639" s="48"/>
      <c r="L7639" s="48"/>
      <c r="M7639" s="48"/>
      <c r="N7639" s="48"/>
      <c r="O7639" s="49"/>
    </row>
    <row r="7640" spans="2:15" x14ac:dyDescent="0.25">
      <c r="B7640" s="93"/>
      <c r="C7640" s="48"/>
      <c r="D7640" s="48"/>
      <c r="E7640" s="48"/>
      <c r="F7640" s="48"/>
      <c r="G7640" s="49"/>
      <c r="H7640" s="48"/>
      <c r="I7640" s="52"/>
      <c r="J7640" s="52"/>
      <c r="K7640" s="48"/>
      <c r="L7640" s="48"/>
      <c r="M7640" s="48"/>
      <c r="N7640" s="48"/>
      <c r="O7640" s="49"/>
    </row>
    <row r="7641" spans="2:15" x14ac:dyDescent="0.25">
      <c r="B7641" s="93"/>
      <c r="C7641" s="48"/>
      <c r="D7641" s="48"/>
      <c r="E7641" s="48"/>
      <c r="F7641" s="48"/>
      <c r="G7641" s="49"/>
      <c r="H7641" s="48"/>
      <c r="I7641" s="52"/>
      <c r="J7641" s="52"/>
      <c r="K7641" s="48"/>
      <c r="L7641" s="48"/>
      <c r="M7641" s="48"/>
      <c r="N7641" s="48"/>
      <c r="O7641" s="49"/>
    </row>
    <row r="7642" spans="2:15" x14ac:dyDescent="0.25">
      <c r="B7642" s="93"/>
      <c r="C7642" s="48"/>
      <c r="D7642" s="48"/>
      <c r="E7642" s="48"/>
      <c r="F7642" s="48"/>
      <c r="G7642" s="49"/>
      <c r="H7642" s="48"/>
      <c r="I7642" s="52"/>
      <c r="J7642" s="52"/>
      <c r="K7642" s="48"/>
      <c r="L7642" s="48"/>
      <c r="M7642" s="48"/>
      <c r="N7642" s="48"/>
      <c r="O7642" s="49"/>
    </row>
    <row r="7643" spans="2:15" x14ac:dyDescent="0.25">
      <c r="B7643" s="93"/>
      <c r="C7643" s="48"/>
      <c r="D7643" s="48"/>
      <c r="E7643" s="48"/>
      <c r="F7643" s="48"/>
      <c r="G7643" s="49"/>
      <c r="H7643" s="48"/>
      <c r="I7643" s="52"/>
      <c r="J7643" s="52"/>
      <c r="K7643" s="48"/>
      <c r="L7643" s="48"/>
      <c r="M7643" s="48"/>
      <c r="N7643" s="48"/>
      <c r="O7643" s="49"/>
    </row>
    <row r="7644" spans="2:15" x14ac:dyDescent="0.25">
      <c r="B7644" s="93"/>
      <c r="C7644" s="48"/>
      <c r="D7644" s="48"/>
      <c r="E7644" s="48"/>
      <c r="F7644" s="48"/>
      <c r="G7644" s="49"/>
      <c r="H7644" s="48"/>
      <c r="I7644" s="52"/>
      <c r="J7644" s="52"/>
      <c r="K7644" s="48"/>
      <c r="L7644" s="48"/>
      <c r="M7644" s="48"/>
      <c r="N7644" s="48"/>
      <c r="O7644" s="49"/>
    </row>
    <row r="7645" spans="2:15" x14ac:dyDescent="0.25">
      <c r="B7645" s="93"/>
      <c r="C7645" s="48"/>
      <c r="D7645" s="48"/>
      <c r="E7645" s="48"/>
      <c r="F7645" s="48"/>
      <c r="G7645" s="49"/>
      <c r="H7645" s="48"/>
      <c r="I7645" s="52"/>
      <c r="J7645" s="52"/>
      <c r="K7645" s="48"/>
      <c r="L7645" s="48"/>
      <c r="M7645" s="48"/>
      <c r="N7645" s="48"/>
      <c r="O7645" s="49"/>
    </row>
    <row r="7646" spans="2:15" x14ac:dyDescent="0.25">
      <c r="B7646" s="93"/>
      <c r="C7646" s="48"/>
      <c r="D7646" s="48"/>
      <c r="E7646" s="48"/>
      <c r="F7646" s="48"/>
      <c r="G7646" s="49"/>
      <c r="H7646" s="48"/>
      <c r="I7646" s="52"/>
      <c r="J7646" s="52"/>
      <c r="K7646" s="48"/>
      <c r="L7646" s="48"/>
      <c r="M7646" s="48"/>
      <c r="N7646" s="48"/>
      <c r="O7646" s="49"/>
    </row>
    <row r="7647" spans="2:15" x14ac:dyDescent="0.25">
      <c r="B7647" s="93"/>
      <c r="C7647" s="48"/>
      <c r="D7647" s="48"/>
      <c r="E7647" s="48"/>
      <c r="F7647" s="48"/>
      <c r="G7647" s="49"/>
      <c r="H7647" s="48"/>
      <c r="I7647" s="52"/>
      <c r="J7647" s="52"/>
      <c r="K7647" s="48"/>
      <c r="L7647" s="48"/>
      <c r="M7647" s="48"/>
      <c r="N7647" s="48"/>
      <c r="O7647" s="49"/>
    </row>
    <row r="7648" spans="2:15" x14ac:dyDescent="0.25">
      <c r="B7648" s="93"/>
      <c r="C7648" s="48"/>
      <c r="D7648" s="48"/>
      <c r="E7648" s="48"/>
      <c r="F7648" s="48"/>
      <c r="G7648" s="49"/>
      <c r="H7648" s="48"/>
      <c r="I7648" s="52"/>
      <c r="J7648" s="52"/>
      <c r="K7648" s="48"/>
      <c r="L7648" s="48"/>
      <c r="M7648" s="48"/>
      <c r="N7648" s="48"/>
      <c r="O7648" s="49"/>
    </row>
    <row r="7649" spans="2:15" x14ac:dyDescent="0.25">
      <c r="B7649" s="93"/>
      <c r="C7649" s="48"/>
      <c r="D7649" s="48"/>
      <c r="E7649" s="48"/>
      <c r="F7649" s="48"/>
      <c r="G7649" s="49"/>
      <c r="H7649" s="48"/>
      <c r="I7649" s="52"/>
      <c r="J7649" s="52"/>
      <c r="K7649" s="48"/>
      <c r="L7649" s="48"/>
      <c r="M7649" s="48"/>
      <c r="N7649" s="48"/>
      <c r="O7649" s="49"/>
    </row>
    <row r="7650" spans="2:15" x14ac:dyDescent="0.25">
      <c r="B7650" s="93"/>
      <c r="C7650" s="48"/>
      <c r="D7650" s="48"/>
      <c r="E7650" s="48"/>
      <c r="F7650" s="48"/>
      <c r="G7650" s="49"/>
      <c r="H7650" s="48"/>
      <c r="I7650" s="52"/>
      <c r="J7650" s="52"/>
      <c r="K7650" s="48"/>
      <c r="L7650" s="48"/>
      <c r="M7650" s="48"/>
      <c r="N7650" s="48"/>
      <c r="O7650" s="49"/>
    </row>
    <row r="7651" spans="2:15" x14ac:dyDescent="0.25">
      <c r="B7651" s="93"/>
      <c r="C7651" s="48"/>
      <c r="D7651" s="48"/>
      <c r="E7651" s="48"/>
      <c r="F7651" s="48"/>
      <c r="G7651" s="49"/>
      <c r="H7651" s="48"/>
      <c r="I7651" s="52"/>
      <c r="J7651" s="52"/>
      <c r="K7651" s="48"/>
      <c r="L7651" s="48"/>
      <c r="M7651" s="48"/>
      <c r="N7651" s="48"/>
      <c r="O7651" s="49"/>
    </row>
    <row r="7652" spans="2:15" x14ac:dyDescent="0.25">
      <c r="B7652" s="93"/>
      <c r="C7652" s="48"/>
      <c r="D7652" s="48"/>
      <c r="E7652" s="48"/>
      <c r="F7652" s="48"/>
      <c r="G7652" s="49"/>
      <c r="H7652" s="48"/>
      <c r="I7652" s="52"/>
      <c r="J7652" s="52"/>
      <c r="K7652" s="48"/>
      <c r="L7652" s="48"/>
      <c r="M7652" s="48"/>
      <c r="N7652" s="48"/>
      <c r="O7652" s="49"/>
    </row>
    <row r="7653" spans="2:15" x14ac:dyDescent="0.25">
      <c r="B7653" s="93"/>
      <c r="C7653" s="48"/>
      <c r="D7653" s="48"/>
      <c r="E7653" s="48"/>
      <c r="F7653" s="48"/>
      <c r="G7653" s="49"/>
      <c r="H7653" s="48"/>
      <c r="I7653" s="52"/>
      <c r="J7653" s="52"/>
      <c r="K7653" s="48"/>
      <c r="L7653" s="48"/>
      <c r="M7653" s="48"/>
      <c r="N7653" s="48"/>
      <c r="O7653" s="49"/>
    </row>
    <row r="7654" spans="2:15" x14ac:dyDescent="0.25">
      <c r="B7654" s="93"/>
      <c r="C7654" s="48"/>
      <c r="D7654" s="48"/>
      <c r="E7654" s="48"/>
      <c r="F7654" s="48"/>
      <c r="G7654" s="49"/>
      <c r="H7654" s="48"/>
      <c r="I7654" s="52"/>
      <c r="J7654" s="52"/>
      <c r="K7654" s="48"/>
      <c r="L7654" s="48"/>
      <c r="M7654" s="48"/>
      <c r="N7654" s="48"/>
      <c r="O7654" s="49"/>
    </row>
    <row r="7655" spans="2:15" x14ac:dyDescent="0.25">
      <c r="B7655" s="93"/>
      <c r="C7655" s="48"/>
      <c r="D7655" s="48"/>
      <c r="E7655" s="48"/>
      <c r="F7655" s="48"/>
      <c r="G7655" s="49"/>
      <c r="H7655" s="48"/>
      <c r="I7655" s="52"/>
      <c r="J7655" s="52"/>
      <c r="K7655" s="48"/>
      <c r="L7655" s="48"/>
      <c r="M7655" s="48"/>
      <c r="N7655" s="48"/>
      <c r="O7655" s="49"/>
    </row>
    <row r="7656" spans="2:15" x14ac:dyDescent="0.25">
      <c r="B7656" s="93"/>
      <c r="C7656" s="48"/>
      <c r="D7656" s="48"/>
      <c r="E7656" s="48"/>
      <c r="F7656" s="48"/>
      <c r="G7656" s="49"/>
      <c r="H7656" s="48"/>
      <c r="I7656" s="52"/>
      <c r="J7656" s="52"/>
      <c r="K7656" s="48"/>
      <c r="L7656" s="48"/>
      <c r="M7656" s="48"/>
      <c r="N7656" s="48"/>
      <c r="O7656" s="49"/>
    </row>
    <row r="7657" spans="2:15" x14ac:dyDescent="0.25">
      <c r="B7657" s="93"/>
      <c r="C7657" s="48"/>
      <c r="D7657" s="48"/>
      <c r="E7657" s="48"/>
      <c r="F7657" s="48"/>
      <c r="G7657" s="49"/>
      <c r="H7657" s="48"/>
      <c r="I7657" s="52"/>
      <c r="J7657" s="52"/>
      <c r="K7657" s="48"/>
      <c r="L7657" s="48"/>
      <c r="M7657" s="48"/>
      <c r="N7657" s="48"/>
      <c r="O7657" s="49"/>
    </row>
    <row r="7658" spans="2:15" x14ac:dyDescent="0.25">
      <c r="B7658" s="93"/>
      <c r="C7658" s="48"/>
      <c r="D7658" s="48"/>
      <c r="E7658" s="48"/>
      <c r="F7658" s="48"/>
      <c r="G7658" s="49"/>
      <c r="H7658" s="48"/>
      <c r="I7658" s="52"/>
      <c r="J7658" s="52"/>
      <c r="K7658" s="48"/>
      <c r="L7658" s="48"/>
      <c r="M7658" s="48"/>
      <c r="N7658" s="48"/>
      <c r="O7658" s="49"/>
    </row>
    <row r="7659" spans="2:15" x14ac:dyDescent="0.25">
      <c r="B7659" s="93"/>
      <c r="C7659" s="48"/>
      <c r="D7659" s="48"/>
      <c r="E7659" s="48"/>
      <c r="F7659" s="48"/>
      <c r="G7659" s="49"/>
      <c r="H7659" s="48"/>
      <c r="I7659" s="52"/>
      <c r="J7659" s="52"/>
      <c r="K7659" s="48"/>
      <c r="L7659" s="48"/>
      <c r="M7659" s="48"/>
      <c r="N7659" s="48"/>
      <c r="O7659" s="49"/>
    </row>
    <row r="7660" spans="2:15" x14ac:dyDescent="0.25">
      <c r="B7660" s="93"/>
      <c r="C7660" s="48"/>
      <c r="D7660" s="48"/>
      <c r="E7660" s="48"/>
      <c r="F7660" s="48"/>
      <c r="G7660" s="49"/>
      <c r="H7660" s="48"/>
      <c r="I7660" s="52"/>
      <c r="J7660" s="52"/>
      <c r="K7660" s="48"/>
      <c r="L7660" s="48"/>
      <c r="M7660" s="48"/>
      <c r="N7660" s="48"/>
      <c r="O7660" s="49"/>
    </row>
    <row r="7661" spans="2:15" x14ac:dyDescent="0.25">
      <c r="B7661" s="93"/>
      <c r="C7661" s="48"/>
      <c r="D7661" s="48"/>
      <c r="E7661" s="48"/>
      <c r="F7661" s="48"/>
      <c r="G7661" s="49"/>
      <c r="H7661" s="48"/>
      <c r="I7661" s="52"/>
      <c r="J7661" s="52"/>
      <c r="K7661" s="48"/>
      <c r="L7661" s="48"/>
      <c r="M7661" s="48"/>
      <c r="N7661" s="48"/>
      <c r="O7661" s="49"/>
    </row>
    <row r="7662" spans="2:15" x14ac:dyDescent="0.25">
      <c r="B7662" s="93"/>
      <c r="C7662" s="48"/>
      <c r="D7662" s="48"/>
      <c r="E7662" s="48"/>
      <c r="F7662" s="48"/>
      <c r="G7662" s="49"/>
      <c r="H7662" s="48"/>
      <c r="I7662" s="52"/>
      <c r="J7662" s="52"/>
      <c r="K7662" s="48"/>
      <c r="L7662" s="48"/>
      <c r="M7662" s="48"/>
      <c r="N7662" s="48"/>
      <c r="O7662" s="49"/>
    </row>
    <row r="7663" spans="2:15" x14ac:dyDescent="0.25">
      <c r="B7663" s="93"/>
      <c r="C7663" s="48"/>
      <c r="D7663" s="48"/>
      <c r="E7663" s="48"/>
      <c r="F7663" s="48"/>
      <c r="G7663" s="49"/>
      <c r="H7663" s="48"/>
      <c r="I7663" s="52"/>
      <c r="J7663" s="52"/>
      <c r="K7663" s="48"/>
      <c r="L7663" s="48"/>
      <c r="M7663" s="48"/>
      <c r="N7663" s="48"/>
      <c r="O7663" s="49"/>
    </row>
    <row r="7664" spans="2:15" x14ac:dyDescent="0.25">
      <c r="B7664" s="93"/>
      <c r="C7664" s="48"/>
      <c r="D7664" s="48"/>
      <c r="E7664" s="48"/>
      <c r="F7664" s="48"/>
      <c r="G7664" s="49"/>
      <c r="H7664" s="48"/>
      <c r="I7664" s="52"/>
      <c r="J7664" s="52"/>
      <c r="K7664" s="48"/>
      <c r="L7664" s="48"/>
      <c r="M7664" s="48"/>
      <c r="N7664" s="48"/>
      <c r="O7664" s="49"/>
    </row>
    <row r="7665" spans="2:15" x14ac:dyDescent="0.25">
      <c r="B7665" s="93"/>
      <c r="C7665" s="48"/>
      <c r="D7665" s="48"/>
      <c r="E7665" s="48"/>
      <c r="F7665" s="48"/>
      <c r="G7665" s="49"/>
      <c r="H7665" s="48"/>
      <c r="I7665" s="52"/>
      <c r="J7665" s="52"/>
      <c r="K7665" s="48"/>
      <c r="L7665" s="48"/>
      <c r="M7665" s="48"/>
      <c r="N7665" s="48"/>
      <c r="O7665" s="49"/>
    </row>
    <row r="7666" spans="2:15" x14ac:dyDescent="0.25">
      <c r="B7666" s="93"/>
      <c r="C7666" s="48"/>
      <c r="D7666" s="48"/>
      <c r="E7666" s="48"/>
      <c r="F7666" s="48"/>
      <c r="G7666" s="49"/>
      <c r="H7666" s="48"/>
      <c r="I7666" s="52"/>
      <c r="J7666" s="52"/>
      <c r="K7666" s="48"/>
      <c r="L7666" s="48"/>
      <c r="M7666" s="48"/>
      <c r="N7666" s="48"/>
      <c r="O7666" s="49"/>
    </row>
    <row r="7667" spans="2:15" x14ac:dyDescent="0.25">
      <c r="B7667" s="93"/>
      <c r="C7667" s="48"/>
      <c r="D7667" s="48"/>
      <c r="E7667" s="48"/>
      <c r="F7667" s="48"/>
      <c r="G7667" s="49"/>
      <c r="H7667" s="48"/>
      <c r="I7667" s="52"/>
      <c r="J7667" s="52"/>
      <c r="K7667" s="48"/>
      <c r="L7667" s="48"/>
      <c r="M7667" s="48"/>
      <c r="N7667" s="48"/>
      <c r="O7667" s="49"/>
    </row>
    <row r="7668" spans="2:15" x14ac:dyDescent="0.25">
      <c r="B7668" s="93"/>
      <c r="C7668" s="48"/>
      <c r="D7668" s="48"/>
      <c r="E7668" s="48"/>
      <c r="F7668" s="48"/>
      <c r="G7668" s="49"/>
      <c r="H7668" s="48"/>
      <c r="I7668" s="52"/>
      <c r="J7668" s="52"/>
      <c r="K7668" s="48"/>
      <c r="L7668" s="48"/>
      <c r="M7668" s="48"/>
      <c r="N7668" s="48"/>
      <c r="O7668" s="49"/>
    </row>
    <row r="7669" spans="2:15" x14ac:dyDescent="0.25">
      <c r="B7669" s="93"/>
      <c r="C7669" s="48"/>
      <c r="D7669" s="48"/>
      <c r="E7669" s="48"/>
      <c r="F7669" s="48"/>
      <c r="G7669" s="49"/>
      <c r="H7669" s="48"/>
      <c r="I7669" s="52"/>
      <c r="J7669" s="52"/>
      <c r="K7669" s="48"/>
      <c r="L7669" s="48"/>
      <c r="M7669" s="48"/>
      <c r="N7669" s="48"/>
      <c r="O7669" s="49"/>
    </row>
    <row r="7670" spans="2:15" x14ac:dyDescent="0.25">
      <c r="B7670" s="93"/>
      <c r="C7670" s="48"/>
      <c r="D7670" s="48"/>
      <c r="E7670" s="48"/>
      <c r="F7670" s="48"/>
      <c r="G7670" s="49"/>
      <c r="H7670" s="48"/>
      <c r="I7670" s="52"/>
      <c r="J7670" s="52"/>
      <c r="K7670" s="48"/>
      <c r="L7670" s="48"/>
      <c r="M7670" s="48"/>
      <c r="N7670" s="48"/>
      <c r="O7670" s="49"/>
    </row>
    <row r="7671" spans="2:15" x14ac:dyDescent="0.25">
      <c r="B7671" s="93"/>
      <c r="C7671" s="48"/>
      <c r="D7671" s="48"/>
      <c r="E7671" s="48"/>
      <c r="F7671" s="48"/>
      <c r="G7671" s="49"/>
      <c r="H7671" s="48"/>
      <c r="I7671" s="52"/>
      <c r="J7671" s="52"/>
      <c r="K7671" s="48"/>
      <c r="L7671" s="48"/>
      <c r="M7671" s="48"/>
      <c r="N7671" s="48"/>
      <c r="O7671" s="49"/>
    </row>
    <row r="7672" spans="2:15" x14ac:dyDescent="0.25">
      <c r="B7672" s="93"/>
      <c r="C7672" s="48"/>
      <c r="D7672" s="48"/>
      <c r="E7672" s="48"/>
      <c r="F7672" s="48"/>
      <c r="G7672" s="49"/>
      <c r="H7672" s="48"/>
      <c r="I7672" s="52"/>
      <c r="J7672" s="52"/>
      <c r="K7672" s="48"/>
      <c r="L7672" s="48"/>
      <c r="M7672" s="48"/>
      <c r="N7672" s="48"/>
      <c r="O7672" s="49"/>
    </row>
    <row r="7673" spans="2:15" x14ac:dyDescent="0.25">
      <c r="B7673" s="93"/>
      <c r="C7673" s="48"/>
      <c r="D7673" s="48"/>
      <c r="E7673" s="48"/>
      <c r="F7673" s="48"/>
      <c r="G7673" s="49"/>
      <c r="H7673" s="48"/>
      <c r="I7673" s="52"/>
      <c r="J7673" s="52"/>
      <c r="K7673" s="48"/>
      <c r="L7673" s="48"/>
      <c r="M7673" s="48"/>
      <c r="N7673" s="48"/>
      <c r="O7673" s="49"/>
    </row>
    <row r="7674" spans="2:15" x14ac:dyDescent="0.25">
      <c r="B7674" s="93"/>
      <c r="C7674" s="48"/>
      <c r="D7674" s="48"/>
      <c r="E7674" s="48"/>
      <c r="F7674" s="48"/>
      <c r="G7674" s="49"/>
      <c r="H7674" s="48"/>
      <c r="I7674" s="52"/>
      <c r="J7674" s="52"/>
      <c r="K7674" s="48"/>
      <c r="L7674" s="48"/>
      <c r="M7674" s="48"/>
      <c r="N7674" s="48"/>
      <c r="O7674" s="49"/>
    </row>
    <row r="7675" spans="2:15" x14ac:dyDescent="0.25">
      <c r="B7675" s="93"/>
      <c r="C7675" s="48"/>
      <c r="D7675" s="48"/>
      <c r="E7675" s="48"/>
      <c r="F7675" s="48"/>
      <c r="G7675" s="49"/>
      <c r="H7675" s="48"/>
      <c r="I7675" s="52"/>
      <c r="J7675" s="52"/>
      <c r="K7675" s="48"/>
      <c r="L7675" s="48"/>
      <c r="M7675" s="48"/>
      <c r="N7675" s="48"/>
      <c r="O7675" s="49"/>
    </row>
    <row r="7676" spans="2:15" x14ac:dyDescent="0.25">
      <c r="B7676" s="93"/>
      <c r="C7676" s="48"/>
      <c r="D7676" s="48"/>
      <c r="E7676" s="48"/>
      <c r="F7676" s="48"/>
      <c r="G7676" s="49"/>
      <c r="H7676" s="48"/>
      <c r="I7676" s="52"/>
      <c r="J7676" s="52"/>
      <c r="K7676" s="48"/>
      <c r="L7676" s="48"/>
      <c r="M7676" s="48"/>
      <c r="N7676" s="48"/>
      <c r="O7676" s="49"/>
    </row>
    <row r="7677" spans="2:15" x14ac:dyDescent="0.25">
      <c r="B7677" s="93"/>
      <c r="C7677" s="48"/>
      <c r="D7677" s="48"/>
      <c r="E7677" s="48"/>
      <c r="F7677" s="48"/>
      <c r="G7677" s="49"/>
      <c r="H7677" s="48"/>
      <c r="I7677" s="52"/>
      <c r="J7677" s="52"/>
      <c r="K7677" s="48"/>
      <c r="L7677" s="48"/>
      <c r="M7677" s="48"/>
      <c r="N7677" s="48"/>
      <c r="O7677" s="49"/>
    </row>
    <row r="7678" spans="2:15" x14ac:dyDescent="0.25">
      <c r="B7678" s="93"/>
      <c r="C7678" s="48"/>
      <c r="D7678" s="48"/>
      <c r="E7678" s="48"/>
      <c r="F7678" s="48"/>
      <c r="G7678" s="49"/>
      <c r="H7678" s="48"/>
      <c r="I7678" s="52"/>
      <c r="J7678" s="52"/>
      <c r="K7678" s="48"/>
      <c r="L7678" s="48"/>
      <c r="M7678" s="48"/>
      <c r="N7678" s="48"/>
      <c r="O7678" s="49"/>
    </row>
    <row r="7679" spans="2:15" x14ac:dyDescent="0.25">
      <c r="B7679" s="93"/>
      <c r="C7679" s="48"/>
      <c r="D7679" s="48"/>
      <c r="E7679" s="48"/>
      <c r="F7679" s="48"/>
      <c r="G7679" s="49"/>
      <c r="H7679" s="48"/>
      <c r="I7679" s="52"/>
      <c r="J7679" s="52"/>
      <c r="K7679" s="48"/>
      <c r="L7679" s="48"/>
      <c r="M7679" s="48"/>
      <c r="N7679" s="48"/>
      <c r="O7679" s="49"/>
    </row>
    <row r="7680" spans="2:15" x14ac:dyDescent="0.25">
      <c r="B7680" s="93"/>
      <c r="C7680" s="48"/>
      <c r="D7680" s="48"/>
      <c r="E7680" s="48"/>
      <c r="F7680" s="48"/>
      <c r="G7680" s="49"/>
      <c r="H7680" s="48"/>
      <c r="I7680" s="52"/>
      <c r="J7680" s="52"/>
      <c r="K7680" s="48"/>
      <c r="L7680" s="48"/>
      <c r="M7680" s="48"/>
      <c r="N7680" s="48"/>
      <c r="O7680" s="49"/>
    </row>
    <row r="7681" spans="2:15" x14ac:dyDescent="0.25">
      <c r="B7681" s="93"/>
      <c r="C7681" s="48"/>
      <c r="D7681" s="48"/>
      <c r="E7681" s="48"/>
      <c r="F7681" s="48"/>
      <c r="G7681" s="49"/>
      <c r="H7681" s="48"/>
      <c r="I7681" s="52"/>
      <c r="J7681" s="52"/>
      <c r="K7681" s="48"/>
      <c r="L7681" s="48"/>
      <c r="M7681" s="48"/>
      <c r="N7681" s="48"/>
      <c r="O7681" s="49"/>
    </row>
    <row r="7682" spans="2:15" x14ac:dyDescent="0.25">
      <c r="B7682" s="93"/>
      <c r="C7682" s="48"/>
      <c r="D7682" s="48"/>
      <c r="E7682" s="48"/>
      <c r="F7682" s="48"/>
      <c r="G7682" s="49"/>
      <c r="H7682" s="48"/>
      <c r="I7682" s="52"/>
      <c r="J7682" s="52"/>
      <c r="K7682" s="48"/>
      <c r="L7682" s="48"/>
      <c r="M7682" s="48"/>
      <c r="N7682" s="48"/>
      <c r="O7682" s="49"/>
    </row>
    <row r="7683" spans="2:15" x14ac:dyDescent="0.25">
      <c r="B7683" s="93"/>
      <c r="C7683" s="48"/>
      <c r="D7683" s="48"/>
      <c r="E7683" s="48"/>
      <c r="F7683" s="48"/>
      <c r="G7683" s="49"/>
      <c r="H7683" s="48"/>
      <c r="I7683" s="52"/>
      <c r="J7683" s="52"/>
      <c r="K7683" s="48"/>
      <c r="L7683" s="48"/>
      <c r="M7683" s="48"/>
      <c r="N7683" s="48"/>
      <c r="O7683" s="49"/>
    </row>
    <row r="7684" spans="2:15" x14ac:dyDescent="0.25">
      <c r="B7684" s="93"/>
      <c r="C7684" s="48"/>
      <c r="D7684" s="48"/>
      <c r="E7684" s="48"/>
      <c r="F7684" s="48"/>
      <c r="G7684" s="49"/>
      <c r="H7684" s="48"/>
      <c r="I7684" s="52"/>
      <c r="J7684" s="52"/>
      <c r="K7684" s="48"/>
      <c r="L7684" s="48"/>
      <c r="M7684" s="48"/>
      <c r="N7684" s="48"/>
      <c r="O7684" s="49"/>
    </row>
    <row r="7685" spans="2:15" x14ac:dyDescent="0.25">
      <c r="B7685" s="93"/>
      <c r="C7685" s="48"/>
      <c r="D7685" s="48"/>
      <c r="E7685" s="48"/>
      <c r="F7685" s="48"/>
      <c r="G7685" s="49"/>
      <c r="H7685" s="48"/>
      <c r="I7685" s="52"/>
      <c r="J7685" s="52"/>
      <c r="K7685" s="48"/>
      <c r="L7685" s="48"/>
      <c r="M7685" s="48"/>
      <c r="N7685" s="48"/>
      <c r="O7685" s="49"/>
    </row>
    <row r="7686" spans="2:15" x14ac:dyDescent="0.25">
      <c r="B7686" s="93"/>
      <c r="C7686" s="48"/>
      <c r="D7686" s="48"/>
      <c r="E7686" s="48"/>
      <c r="F7686" s="48"/>
      <c r="G7686" s="49"/>
      <c r="H7686" s="48"/>
      <c r="I7686" s="52"/>
      <c r="J7686" s="52"/>
      <c r="K7686" s="48"/>
      <c r="L7686" s="48"/>
      <c r="M7686" s="48"/>
      <c r="N7686" s="48"/>
      <c r="O7686" s="49"/>
    </row>
    <row r="7687" spans="2:15" x14ac:dyDescent="0.25">
      <c r="B7687" s="93"/>
      <c r="C7687" s="48"/>
      <c r="D7687" s="48"/>
      <c r="E7687" s="48"/>
      <c r="F7687" s="48"/>
      <c r="G7687" s="49"/>
      <c r="H7687" s="48"/>
      <c r="I7687" s="52"/>
      <c r="J7687" s="52"/>
      <c r="K7687" s="48"/>
      <c r="L7687" s="48"/>
      <c r="M7687" s="48"/>
      <c r="N7687" s="48"/>
      <c r="O7687" s="49"/>
    </row>
    <row r="7688" spans="2:15" x14ac:dyDescent="0.25">
      <c r="B7688" s="93"/>
      <c r="C7688" s="48"/>
      <c r="D7688" s="48"/>
      <c r="E7688" s="48"/>
      <c r="F7688" s="48"/>
      <c r="G7688" s="49"/>
      <c r="H7688" s="48"/>
      <c r="I7688" s="52"/>
      <c r="J7688" s="52"/>
      <c r="K7688" s="48"/>
      <c r="L7688" s="48"/>
      <c r="M7688" s="48"/>
      <c r="N7688" s="48"/>
      <c r="O7688" s="49"/>
    </row>
    <row r="7689" spans="2:15" x14ac:dyDescent="0.25">
      <c r="B7689" s="93"/>
      <c r="C7689" s="48"/>
      <c r="D7689" s="48"/>
      <c r="E7689" s="48"/>
      <c r="F7689" s="48"/>
      <c r="G7689" s="49"/>
      <c r="H7689" s="48"/>
      <c r="I7689" s="52"/>
      <c r="J7689" s="52"/>
      <c r="K7689" s="48"/>
      <c r="L7689" s="48"/>
      <c r="M7689" s="48"/>
      <c r="N7689" s="48"/>
      <c r="O7689" s="49"/>
    </row>
    <row r="7690" spans="2:15" x14ac:dyDescent="0.25">
      <c r="B7690" s="93"/>
      <c r="C7690" s="48"/>
      <c r="D7690" s="48"/>
      <c r="E7690" s="48"/>
      <c r="F7690" s="48"/>
      <c r="G7690" s="49"/>
      <c r="H7690" s="48"/>
      <c r="I7690" s="52"/>
      <c r="J7690" s="52"/>
      <c r="K7690" s="48"/>
      <c r="L7690" s="48"/>
      <c r="M7690" s="48"/>
      <c r="N7690" s="48"/>
      <c r="O7690" s="49"/>
    </row>
    <row r="7691" spans="2:15" x14ac:dyDescent="0.25">
      <c r="B7691" s="93"/>
      <c r="C7691" s="48"/>
      <c r="D7691" s="48"/>
      <c r="E7691" s="48"/>
      <c r="F7691" s="48"/>
      <c r="G7691" s="49"/>
      <c r="H7691" s="48"/>
      <c r="I7691" s="52"/>
      <c r="J7691" s="52"/>
      <c r="K7691" s="48"/>
      <c r="L7691" s="48"/>
      <c r="M7691" s="48"/>
      <c r="N7691" s="48"/>
      <c r="O7691" s="49"/>
    </row>
    <row r="7692" spans="2:15" x14ac:dyDescent="0.25">
      <c r="B7692" s="93"/>
      <c r="C7692" s="48"/>
      <c r="D7692" s="48"/>
      <c r="E7692" s="48"/>
      <c r="F7692" s="48"/>
      <c r="G7692" s="49"/>
      <c r="H7692" s="48"/>
      <c r="I7692" s="52"/>
      <c r="J7692" s="52"/>
      <c r="K7692" s="48"/>
      <c r="L7692" s="48"/>
      <c r="M7692" s="48"/>
      <c r="N7692" s="48"/>
      <c r="O7692" s="49"/>
    </row>
    <row r="7693" spans="2:15" x14ac:dyDescent="0.25">
      <c r="B7693" s="93"/>
      <c r="C7693" s="48"/>
      <c r="D7693" s="48"/>
      <c r="E7693" s="48"/>
      <c r="F7693" s="48"/>
      <c r="G7693" s="49"/>
      <c r="H7693" s="48"/>
      <c r="I7693" s="52"/>
      <c r="J7693" s="52"/>
      <c r="K7693" s="48"/>
      <c r="L7693" s="48"/>
      <c r="M7693" s="48"/>
      <c r="N7693" s="48"/>
      <c r="O7693" s="49"/>
    </row>
    <row r="7694" spans="2:15" x14ac:dyDescent="0.25">
      <c r="B7694" s="93"/>
      <c r="C7694" s="48"/>
      <c r="D7694" s="48"/>
      <c r="E7694" s="48"/>
      <c r="F7694" s="48"/>
      <c r="G7694" s="49"/>
      <c r="H7694" s="48"/>
      <c r="I7694" s="52"/>
      <c r="J7694" s="52"/>
      <c r="K7694" s="48"/>
      <c r="L7694" s="48"/>
      <c r="M7694" s="48"/>
      <c r="N7694" s="48"/>
      <c r="O7694" s="49"/>
    </row>
    <row r="7695" spans="2:15" x14ac:dyDescent="0.25">
      <c r="B7695" s="93"/>
      <c r="C7695" s="48"/>
      <c r="D7695" s="48"/>
      <c r="E7695" s="48"/>
      <c r="F7695" s="48"/>
      <c r="G7695" s="49"/>
      <c r="H7695" s="48"/>
      <c r="I7695" s="52"/>
      <c r="J7695" s="52"/>
      <c r="K7695" s="48"/>
      <c r="L7695" s="48"/>
      <c r="M7695" s="48"/>
      <c r="N7695" s="48"/>
      <c r="O7695" s="49"/>
    </row>
    <row r="7696" spans="2:15" x14ac:dyDescent="0.25">
      <c r="B7696" s="93"/>
      <c r="C7696" s="48"/>
      <c r="D7696" s="48"/>
      <c r="E7696" s="48"/>
      <c r="F7696" s="48"/>
      <c r="G7696" s="49"/>
      <c r="H7696" s="48"/>
      <c r="I7696" s="52"/>
      <c r="J7696" s="52"/>
      <c r="K7696" s="48"/>
      <c r="L7696" s="48"/>
      <c r="M7696" s="48"/>
      <c r="N7696" s="48"/>
      <c r="O7696" s="49"/>
    </row>
    <row r="7697" spans="2:15" x14ac:dyDescent="0.25">
      <c r="B7697" s="93"/>
      <c r="C7697" s="48"/>
      <c r="D7697" s="48"/>
      <c r="E7697" s="48"/>
      <c r="F7697" s="48"/>
      <c r="G7697" s="49"/>
      <c r="H7697" s="48"/>
      <c r="I7697" s="52"/>
      <c r="J7697" s="52"/>
      <c r="K7697" s="48"/>
      <c r="L7697" s="48"/>
      <c r="M7697" s="48"/>
      <c r="N7697" s="48"/>
      <c r="O7697" s="49"/>
    </row>
    <row r="7698" spans="2:15" x14ac:dyDescent="0.25">
      <c r="B7698" s="93"/>
      <c r="C7698" s="48"/>
      <c r="D7698" s="48"/>
      <c r="E7698" s="48"/>
      <c r="F7698" s="48"/>
      <c r="G7698" s="49"/>
      <c r="H7698" s="48"/>
      <c r="I7698" s="52"/>
      <c r="J7698" s="52"/>
      <c r="K7698" s="48"/>
      <c r="L7698" s="48"/>
      <c r="M7698" s="48"/>
      <c r="N7698" s="48"/>
      <c r="O7698" s="49"/>
    </row>
    <row r="7699" spans="2:15" x14ac:dyDescent="0.25">
      <c r="B7699" s="93"/>
      <c r="C7699" s="48"/>
      <c r="D7699" s="48"/>
      <c r="E7699" s="48"/>
      <c r="F7699" s="48"/>
      <c r="G7699" s="49"/>
      <c r="H7699" s="48"/>
      <c r="I7699" s="52"/>
      <c r="J7699" s="52"/>
      <c r="K7699" s="48"/>
      <c r="L7699" s="48"/>
      <c r="M7699" s="48"/>
      <c r="N7699" s="48"/>
      <c r="O7699" s="49"/>
    </row>
    <row r="7700" spans="2:15" x14ac:dyDescent="0.25">
      <c r="B7700" s="93"/>
      <c r="C7700" s="48"/>
      <c r="D7700" s="48"/>
      <c r="E7700" s="48"/>
      <c r="F7700" s="48"/>
      <c r="G7700" s="49"/>
      <c r="H7700" s="48"/>
      <c r="I7700" s="52"/>
      <c r="J7700" s="52"/>
      <c r="K7700" s="48"/>
      <c r="L7700" s="48"/>
      <c r="M7700" s="48"/>
      <c r="N7700" s="48"/>
      <c r="O7700" s="49"/>
    </row>
    <row r="7701" spans="2:15" x14ac:dyDescent="0.25">
      <c r="B7701" s="93"/>
      <c r="C7701" s="48"/>
      <c r="D7701" s="48"/>
      <c r="E7701" s="48"/>
      <c r="F7701" s="48"/>
      <c r="G7701" s="49"/>
      <c r="H7701" s="48"/>
      <c r="I7701" s="52"/>
      <c r="J7701" s="52"/>
      <c r="K7701" s="48"/>
      <c r="L7701" s="48"/>
      <c r="M7701" s="48"/>
      <c r="N7701" s="48"/>
      <c r="O7701" s="49"/>
    </row>
    <row r="7702" spans="2:15" x14ac:dyDescent="0.25">
      <c r="B7702" s="93"/>
      <c r="C7702" s="48"/>
      <c r="D7702" s="48"/>
      <c r="E7702" s="48"/>
      <c r="F7702" s="48"/>
      <c r="G7702" s="49"/>
      <c r="H7702" s="48"/>
      <c r="I7702" s="52"/>
      <c r="J7702" s="52"/>
      <c r="K7702" s="48"/>
      <c r="L7702" s="48"/>
      <c r="M7702" s="48"/>
      <c r="N7702" s="48"/>
      <c r="O7702" s="49"/>
    </row>
    <row r="7703" spans="2:15" x14ac:dyDescent="0.25">
      <c r="B7703" s="93"/>
      <c r="C7703" s="48"/>
      <c r="D7703" s="48"/>
      <c r="E7703" s="48"/>
      <c r="F7703" s="48"/>
      <c r="G7703" s="49"/>
      <c r="H7703" s="48"/>
      <c r="I7703" s="52"/>
      <c r="J7703" s="52"/>
      <c r="K7703" s="48"/>
      <c r="L7703" s="48"/>
      <c r="M7703" s="48"/>
      <c r="N7703" s="48"/>
      <c r="O7703" s="49"/>
    </row>
    <row r="7704" spans="2:15" x14ac:dyDescent="0.25">
      <c r="B7704" s="93"/>
      <c r="C7704" s="48"/>
      <c r="D7704" s="48"/>
      <c r="E7704" s="48"/>
      <c r="F7704" s="48"/>
      <c r="G7704" s="49"/>
      <c r="H7704" s="48"/>
      <c r="I7704" s="52"/>
      <c r="J7704" s="52"/>
      <c r="K7704" s="48"/>
      <c r="L7704" s="48"/>
      <c r="M7704" s="48"/>
      <c r="N7704" s="48"/>
      <c r="O7704" s="49"/>
    </row>
    <row r="7705" spans="2:15" x14ac:dyDescent="0.25">
      <c r="B7705" s="93"/>
      <c r="C7705" s="48"/>
      <c r="D7705" s="48"/>
      <c r="E7705" s="48"/>
      <c r="F7705" s="48"/>
      <c r="G7705" s="49"/>
      <c r="H7705" s="48"/>
      <c r="I7705" s="52"/>
      <c r="J7705" s="52"/>
      <c r="K7705" s="48"/>
      <c r="L7705" s="48"/>
      <c r="M7705" s="48"/>
      <c r="N7705" s="48"/>
      <c r="O7705" s="49"/>
    </row>
    <row r="7706" spans="2:15" x14ac:dyDescent="0.25">
      <c r="B7706" s="93"/>
      <c r="C7706" s="48"/>
      <c r="D7706" s="48"/>
      <c r="E7706" s="48"/>
      <c r="F7706" s="48"/>
      <c r="G7706" s="49"/>
      <c r="H7706" s="48"/>
      <c r="I7706" s="52"/>
      <c r="J7706" s="52"/>
      <c r="K7706" s="48"/>
      <c r="L7706" s="48"/>
      <c r="M7706" s="48"/>
      <c r="N7706" s="48"/>
      <c r="O7706" s="49"/>
    </row>
    <row r="7707" spans="2:15" x14ac:dyDescent="0.25">
      <c r="B7707" s="93"/>
      <c r="C7707" s="48"/>
      <c r="D7707" s="48"/>
      <c r="E7707" s="48"/>
      <c r="F7707" s="48"/>
      <c r="G7707" s="49"/>
      <c r="H7707" s="48"/>
      <c r="I7707" s="52"/>
      <c r="J7707" s="52"/>
      <c r="K7707" s="48"/>
      <c r="L7707" s="48"/>
      <c r="M7707" s="48"/>
      <c r="N7707" s="48"/>
      <c r="O7707" s="49"/>
    </row>
    <row r="7708" spans="2:15" x14ac:dyDescent="0.25">
      <c r="B7708" s="93"/>
      <c r="C7708" s="48"/>
      <c r="D7708" s="48"/>
      <c r="E7708" s="48"/>
      <c r="F7708" s="48"/>
      <c r="G7708" s="49"/>
      <c r="H7708" s="48"/>
      <c r="I7708" s="52"/>
      <c r="J7708" s="52"/>
      <c r="K7708" s="48"/>
      <c r="L7708" s="48"/>
      <c r="M7708" s="48"/>
      <c r="N7708" s="48"/>
      <c r="O7708" s="49"/>
    </row>
    <row r="7709" spans="2:15" x14ac:dyDescent="0.25">
      <c r="B7709" s="93"/>
      <c r="C7709" s="48"/>
      <c r="D7709" s="48"/>
      <c r="E7709" s="48"/>
      <c r="F7709" s="48"/>
      <c r="G7709" s="49"/>
      <c r="H7709" s="48"/>
      <c r="I7709" s="52"/>
      <c r="J7709" s="52"/>
      <c r="K7709" s="48"/>
      <c r="L7709" s="48"/>
      <c r="M7709" s="48"/>
      <c r="N7709" s="48"/>
      <c r="O7709" s="49"/>
    </row>
    <row r="7710" spans="2:15" x14ac:dyDescent="0.25">
      <c r="B7710" s="93"/>
      <c r="C7710" s="48"/>
      <c r="D7710" s="48"/>
      <c r="E7710" s="48"/>
      <c r="F7710" s="48"/>
      <c r="G7710" s="49"/>
      <c r="H7710" s="48"/>
      <c r="I7710" s="52"/>
      <c r="J7710" s="52"/>
      <c r="K7710" s="48"/>
      <c r="L7710" s="48"/>
      <c r="M7710" s="48"/>
      <c r="N7710" s="48"/>
      <c r="O7710" s="49"/>
    </row>
    <row r="7711" spans="2:15" x14ac:dyDescent="0.25">
      <c r="B7711" s="93"/>
      <c r="C7711" s="48"/>
      <c r="D7711" s="48"/>
      <c r="E7711" s="48"/>
      <c r="F7711" s="48"/>
      <c r="G7711" s="49"/>
      <c r="H7711" s="48"/>
      <c r="I7711" s="52"/>
      <c r="J7711" s="52"/>
      <c r="K7711" s="48"/>
      <c r="L7711" s="48"/>
      <c r="M7711" s="48"/>
      <c r="N7711" s="48"/>
      <c r="O7711" s="49"/>
    </row>
    <row r="7712" spans="2:15" x14ac:dyDescent="0.25">
      <c r="B7712" s="93"/>
      <c r="C7712" s="48"/>
      <c r="D7712" s="48"/>
      <c r="E7712" s="48"/>
      <c r="F7712" s="48"/>
      <c r="G7712" s="49"/>
      <c r="H7712" s="48"/>
      <c r="I7712" s="52"/>
      <c r="J7712" s="52"/>
      <c r="K7712" s="48"/>
      <c r="L7712" s="48"/>
      <c r="M7712" s="48"/>
      <c r="N7712" s="48"/>
      <c r="O7712" s="49"/>
    </row>
    <row r="7713" spans="2:15" x14ac:dyDescent="0.25">
      <c r="B7713" s="93"/>
      <c r="C7713" s="48"/>
      <c r="D7713" s="48"/>
      <c r="E7713" s="48"/>
      <c r="F7713" s="48"/>
      <c r="G7713" s="49"/>
      <c r="H7713" s="48"/>
      <c r="I7713" s="52"/>
      <c r="J7713" s="52"/>
      <c r="K7713" s="48"/>
      <c r="L7713" s="48"/>
      <c r="M7713" s="48"/>
      <c r="N7713" s="48"/>
      <c r="O7713" s="49"/>
    </row>
    <row r="7714" spans="2:15" x14ac:dyDescent="0.25">
      <c r="B7714" s="93"/>
      <c r="C7714" s="48"/>
      <c r="D7714" s="48"/>
      <c r="E7714" s="48"/>
      <c r="F7714" s="48"/>
      <c r="G7714" s="49"/>
      <c r="H7714" s="48"/>
      <c r="I7714" s="52"/>
      <c r="J7714" s="52"/>
      <c r="K7714" s="48"/>
      <c r="L7714" s="48"/>
      <c r="M7714" s="48"/>
      <c r="N7714" s="48"/>
      <c r="O7714" s="49"/>
    </row>
    <row r="7715" spans="2:15" x14ac:dyDescent="0.25">
      <c r="B7715" s="93"/>
      <c r="C7715" s="48"/>
      <c r="D7715" s="48"/>
      <c r="E7715" s="48"/>
      <c r="F7715" s="48"/>
      <c r="G7715" s="49"/>
      <c r="H7715" s="48"/>
      <c r="I7715" s="52"/>
      <c r="J7715" s="52"/>
      <c r="K7715" s="48"/>
      <c r="L7715" s="48"/>
      <c r="M7715" s="48"/>
      <c r="N7715" s="48"/>
      <c r="O7715" s="49"/>
    </row>
    <row r="7716" spans="2:15" x14ac:dyDescent="0.25">
      <c r="B7716" s="93"/>
      <c r="C7716" s="48"/>
      <c r="D7716" s="48"/>
      <c r="E7716" s="48"/>
      <c r="F7716" s="48"/>
      <c r="G7716" s="49"/>
      <c r="H7716" s="48"/>
      <c r="I7716" s="52"/>
      <c r="J7716" s="52"/>
      <c r="K7716" s="48"/>
      <c r="L7716" s="48"/>
      <c r="M7716" s="48"/>
      <c r="N7716" s="48"/>
      <c r="O7716" s="49"/>
    </row>
    <row r="7717" spans="2:15" x14ac:dyDescent="0.25">
      <c r="B7717" s="93"/>
      <c r="C7717" s="48"/>
      <c r="D7717" s="48"/>
      <c r="E7717" s="48"/>
      <c r="F7717" s="48"/>
      <c r="G7717" s="49"/>
      <c r="H7717" s="48"/>
      <c r="I7717" s="52"/>
      <c r="J7717" s="52"/>
      <c r="K7717" s="48"/>
      <c r="L7717" s="48"/>
      <c r="M7717" s="48"/>
      <c r="N7717" s="48"/>
      <c r="O7717" s="49"/>
    </row>
    <row r="7718" spans="2:15" x14ac:dyDescent="0.25">
      <c r="B7718" s="93"/>
      <c r="C7718" s="48"/>
      <c r="D7718" s="48"/>
      <c r="E7718" s="48"/>
      <c r="F7718" s="48"/>
      <c r="G7718" s="49"/>
      <c r="H7718" s="48"/>
      <c r="I7718" s="52"/>
      <c r="J7718" s="52"/>
      <c r="K7718" s="48"/>
      <c r="L7718" s="48"/>
      <c r="M7718" s="48"/>
      <c r="N7718" s="48"/>
      <c r="O7718" s="49"/>
    </row>
    <row r="7719" spans="2:15" x14ac:dyDescent="0.25">
      <c r="B7719" s="93"/>
      <c r="C7719" s="48"/>
      <c r="D7719" s="48"/>
      <c r="E7719" s="48"/>
      <c r="F7719" s="48"/>
      <c r="G7719" s="49"/>
      <c r="H7719" s="48"/>
      <c r="I7719" s="52"/>
      <c r="J7719" s="52"/>
      <c r="K7719" s="48"/>
      <c r="L7719" s="48"/>
      <c r="M7719" s="48"/>
      <c r="N7719" s="48"/>
      <c r="O7719" s="49"/>
    </row>
    <row r="7720" spans="2:15" x14ac:dyDescent="0.25">
      <c r="B7720" s="93"/>
      <c r="C7720" s="48"/>
      <c r="D7720" s="48"/>
      <c r="E7720" s="48"/>
      <c r="F7720" s="48"/>
      <c r="G7720" s="49"/>
      <c r="H7720" s="48"/>
      <c r="I7720" s="52"/>
      <c r="J7720" s="52"/>
      <c r="K7720" s="48"/>
      <c r="L7720" s="48"/>
      <c r="M7720" s="48"/>
      <c r="N7720" s="48"/>
      <c r="O7720" s="49"/>
    </row>
    <row r="7721" spans="2:15" x14ac:dyDescent="0.25">
      <c r="B7721" s="93"/>
      <c r="C7721" s="48"/>
      <c r="D7721" s="48"/>
      <c r="E7721" s="48"/>
      <c r="F7721" s="48"/>
      <c r="G7721" s="49"/>
      <c r="H7721" s="48"/>
      <c r="I7721" s="52"/>
      <c r="J7721" s="52"/>
      <c r="K7721" s="48"/>
      <c r="L7721" s="48"/>
      <c r="M7721" s="48"/>
      <c r="N7721" s="48"/>
      <c r="O7721" s="49"/>
    </row>
    <row r="7722" spans="2:15" x14ac:dyDescent="0.25">
      <c r="B7722" s="93"/>
      <c r="C7722" s="48"/>
      <c r="D7722" s="48"/>
      <c r="E7722" s="48"/>
      <c r="F7722" s="48"/>
      <c r="G7722" s="49"/>
      <c r="H7722" s="48"/>
      <c r="I7722" s="52"/>
      <c r="J7722" s="52"/>
      <c r="K7722" s="48"/>
      <c r="L7722" s="48"/>
      <c r="M7722" s="48"/>
      <c r="N7722" s="48"/>
      <c r="O7722" s="49"/>
    </row>
    <row r="7723" spans="2:15" x14ac:dyDescent="0.25">
      <c r="B7723" s="93"/>
      <c r="C7723" s="48"/>
      <c r="D7723" s="48"/>
      <c r="E7723" s="48"/>
      <c r="F7723" s="48"/>
      <c r="G7723" s="49"/>
      <c r="H7723" s="48"/>
      <c r="I7723" s="52"/>
      <c r="J7723" s="52"/>
      <c r="K7723" s="48"/>
      <c r="L7723" s="48"/>
      <c r="M7723" s="48"/>
      <c r="N7723" s="48"/>
      <c r="O7723" s="49"/>
    </row>
    <row r="7724" spans="2:15" x14ac:dyDescent="0.25">
      <c r="B7724" s="93"/>
      <c r="C7724" s="48"/>
      <c r="D7724" s="48"/>
      <c r="E7724" s="48"/>
      <c r="F7724" s="48"/>
      <c r="G7724" s="49"/>
      <c r="H7724" s="48"/>
      <c r="I7724" s="52"/>
      <c r="J7724" s="52"/>
      <c r="K7724" s="48"/>
      <c r="L7724" s="48"/>
      <c r="M7724" s="48"/>
      <c r="N7724" s="48"/>
      <c r="O7724" s="49"/>
    </row>
    <row r="7725" spans="2:15" x14ac:dyDescent="0.25">
      <c r="B7725" s="93"/>
      <c r="C7725" s="48"/>
      <c r="D7725" s="48"/>
      <c r="E7725" s="48"/>
      <c r="F7725" s="48"/>
      <c r="G7725" s="49"/>
      <c r="H7725" s="48"/>
      <c r="I7725" s="52"/>
      <c r="J7725" s="52"/>
      <c r="K7725" s="48"/>
      <c r="L7725" s="48"/>
      <c r="M7725" s="48"/>
      <c r="N7725" s="48"/>
      <c r="O7725" s="49"/>
    </row>
    <row r="7726" spans="2:15" x14ac:dyDescent="0.25">
      <c r="B7726" s="93"/>
      <c r="C7726" s="48"/>
      <c r="D7726" s="48"/>
      <c r="E7726" s="48"/>
      <c r="F7726" s="48"/>
      <c r="G7726" s="49"/>
      <c r="H7726" s="48"/>
      <c r="I7726" s="52"/>
      <c r="J7726" s="52"/>
      <c r="K7726" s="48"/>
      <c r="L7726" s="48"/>
      <c r="M7726" s="48"/>
      <c r="N7726" s="48"/>
      <c r="O7726" s="49"/>
    </row>
    <row r="7727" spans="2:15" x14ac:dyDescent="0.25">
      <c r="B7727" s="93"/>
      <c r="C7727" s="48"/>
      <c r="D7727" s="48"/>
      <c r="E7727" s="48"/>
      <c r="F7727" s="48"/>
      <c r="G7727" s="49"/>
      <c r="H7727" s="48"/>
      <c r="I7727" s="52"/>
      <c r="J7727" s="52"/>
      <c r="K7727" s="48"/>
      <c r="L7727" s="48"/>
      <c r="M7727" s="48"/>
      <c r="N7727" s="48"/>
      <c r="O7727" s="49"/>
    </row>
    <row r="7728" spans="2:15" x14ac:dyDescent="0.25">
      <c r="B7728" s="93"/>
      <c r="C7728" s="48"/>
      <c r="D7728" s="48"/>
      <c r="E7728" s="48"/>
      <c r="F7728" s="48"/>
      <c r="G7728" s="49"/>
      <c r="H7728" s="48"/>
      <c r="I7728" s="52"/>
      <c r="J7728" s="52"/>
      <c r="K7728" s="48"/>
      <c r="L7728" s="48"/>
      <c r="M7728" s="48"/>
      <c r="N7728" s="48"/>
      <c r="O7728" s="49"/>
    </row>
    <row r="7729" spans="2:15" x14ac:dyDescent="0.25">
      <c r="B7729" s="93"/>
      <c r="C7729" s="48"/>
      <c r="D7729" s="48"/>
      <c r="E7729" s="48"/>
      <c r="F7729" s="48"/>
      <c r="G7729" s="49"/>
      <c r="H7729" s="48"/>
      <c r="I7729" s="52"/>
      <c r="J7729" s="52"/>
      <c r="K7729" s="48"/>
      <c r="L7729" s="48"/>
      <c r="M7729" s="48"/>
      <c r="N7729" s="48"/>
      <c r="O7729" s="49"/>
    </row>
    <row r="7730" spans="2:15" x14ac:dyDescent="0.25">
      <c r="B7730" s="93"/>
      <c r="C7730" s="48"/>
      <c r="D7730" s="48"/>
      <c r="E7730" s="48"/>
      <c r="F7730" s="48"/>
      <c r="G7730" s="49"/>
      <c r="H7730" s="48"/>
      <c r="I7730" s="52"/>
      <c r="J7730" s="52"/>
      <c r="K7730" s="48"/>
      <c r="L7730" s="48"/>
      <c r="M7730" s="48"/>
      <c r="N7730" s="48"/>
      <c r="O7730" s="49"/>
    </row>
    <row r="7731" spans="2:15" x14ac:dyDescent="0.25">
      <c r="B7731" s="93"/>
      <c r="C7731" s="48"/>
      <c r="D7731" s="48"/>
      <c r="E7731" s="48"/>
      <c r="F7731" s="48"/>
      <c r="G7731" s="49"/>
      <c r="H7731" s="48"/>
      <c r="I7731" s="52"/>
      <c r="J7731" s="52"/>
      <c r="K7731" s="48"/>
      <c r="L7731" s="48"/>
      <c r="M7731" s="48"/>
      <c r="N7731" s="48"/>
      <c r="O7731" s="49"/>
    </row>
    <row r="7732" spans="2:15" x14ac:dyDescent="0.25">
      <c r="B7732" s="93"/>
      <c r="C7732" s="48"/>
      <c r="D7732" s="48"/>
      <c r="E7732" s="48"/>
      <c r="F7732" s="48"/>
      <c r="G7732" s="49"/>
      <c r="H7732" s="48"/>
      <c r="I7732" s="52"/>
      <c r="J7732" s="52"/>
      <c r="K7732" s="48"/>
      <c r="L7732" s="48"/>
      <c r="M7732" s="48"/>
      <c r="N7732" s="48"/>
      <c r="O7732" s="49"/>
    </row>
    <row r="7733" spans="2:15" x14ac:dyDescent="0.25">
      <c r="B7733" s="93"/>
      <c r="C7733" s="48"/>
      <c r="D7733" s="48"/>
      <c r="E7733" s="48"/>
      <c r="F7733" s="48"/>
      <c r="G7733" s="49"/>
      <c r="H7733" s="48"/>
      <c r="I7733" s="52"/>
      <c r="J7733" s="52"/>
      <c r="K7733" s="48"/>
      <c r="L7733" s="48"/>
      <c r="M7733" s="48"/>
      <c r="N7733" s="48"/>
      <c r="O7733" s="49"/>
    </row>
    <row r="7734" spans="2:15" x14ac:dyDescent="0.25">
      <c r="B7734" s="93"/>
      <c r="C7734" s="48"/>
      <c r="D7734" s="48"/>
      <c r="E7734" s="48"/>
      <c r="F7734" s="48"/>
      <c r="G7734" s="49"/>
      <c r="H7734" s="48"/>
      <c r="I7734" s="52"/>
      <c r="J7734" s="52"/>
      <c r="K7734" s="48"/>
      <c r="L7734" s="48"/>
      <c r="M7734" s="48"/>
      <c r="N7734" s="48"/>
      <c r="O7734" s="49"/>
    </row>
    <row r="7735" spans="2:15" x14ac:dyDescent="0.25">
      <c r="B7735" s="93"/>
      <c r="C7735" s="48"/>
      <c r="D7735" s="48"/>
      <c r="E7735" s="48"/>
      <c r="F7735" s="48"/>
      <c r="G7735" s="49"/>
      <c r="H7735" s="48"/>
      <c r="I7735" s="52"/>
      <c r="J7735" s="52"/>
      <c r="K7735" s="48"/>
      <c r="L7735" s="48"/>
      <c r="M7735" s="48"/>
      <c r="N7735" s="48"/>
      <c r="O7735" s="49"/>
    </row>
    <row r="7736" spans="2:15" x14ac:dyDescent="0.25">
      <c r="B7736" s="93"/>
      <c r="C7736" s="48"/>
      <c r="D7736" s="48"/>
      <c r="E7736" s="48"/>
      <c r="F7736" s="48"/>
      <c r="G7736" s="49"/>
      <c r="H7736" s="48"/>
      <c r="I7736" s="52"/>
      <c r="J7736" s="52"/>
      <c r="K7736" s="48"/>
      <c r="L7736" s="48"/>
      <c r="M7736" s="48"/>
      <c r="N7736" s="48"/>
      <c r="O7736" s="49"/>
    </row>
    <row r="7737" spans="2:15" x14ac:dyDescent="0.25">
      <c r="B7737" s="93"/>
      <c r="C7737" s="48"/>
      <c r="D7737" s="48"/>
      <c r="E7737" s="48"/>
      <c r="F7737" s="48"/>
      <c r="G7737" s="49"/>
      <c r="H7737" s="48"/>
      <c r="I7737" s="52"/>
      <c r="J7737" s="52"/>
      <c r="K7737" s="48"/>
      <c r="L7737" s="48"/>
      <c r="M7737" s="48"/>
      <c r="N7737" s="48"/>
      <c r="O7737" s="49"/>
    </row>
    <row r="7738" spans="2:15" x14ac:dyDescent="0.25">
      <c r="B7738" s="93"/>
      <c r="C7738" s="48"/>
      <c r="D7738" s="48"/>
      <c r="E7738" s="48"/>
      <c r="F7738" s="48"/>
      <c r="G7738" s="49"/>
      <c r="H7738" s="48"/>
      <c r="I7738" s="52"/>
      <c r="J7738" s="52"/>
      <c r="K7738" s="48"/>
      <c r="L7738" s="48"/>
      <c r="M7738" s="48"/>
      <c r="N7738" s="48"/>
      <c r="O7738" s="49"/>
    </row>
    <row r="7739" spans="2:15" x14ac:dyDescent="0.25">
      <c r="B7739" s="93"/>
      <c r="C7739" s="48"/>
      <c r="D7739" s="48"/>
      <c r="E7739" s="48"/>
      <c r="F7739" s="48"/>
      <c r="G7739" s="49"/>
      <c r="H7739" s="48"/>
      <c r="I7739" s="52"/>
      <c r="J7739" s="52"/>
      <c r="K7739" s="48"/>
      <c r="L7739" s="48"/>
      <c r="M7739" s="48"/>
      <c r="N7739" s="48"/>
      <c r="O7739" s="49"/>
    </row>
    <row r="7740" spans="2:15" x14ac:dyDescent="0.25">
      <c r="B7740" s="93"/>
      <c r="C7740" s="48"/>
      <c r="D7740" s="48"/>
      <c r="E7740" s="48"/>
      <c r="F7740" s="48"/>
      <c r="G7740" s="49"/>
      <c r="H7740" s="48"/>
      <c r="I7740" s="52"/>
      <c r="J7740" s="52"/>
      <c r="K7740" s="48"/>
      <c r="L7740" s="48"/>
      <c r="M7740" s="48"/>
      <c r="N7740" s="48"/>
      <c r="O7740" s="49"/>
    </row>
    <row r="7741" spans="2:15" x14ac:dyDescent="0.25">
      <c r="B7741" s="93"/>
      <c r="C7741" s="48"/>
      <c r="D7741" s="48"/>
      <c r="E7741" s="48"/>
      <c r="F7741" s="48"/>
      <c r="G7741" s="49"/>
      <c r="H7741" s="48"/>
      <c r="I7741" s="52"/>
      <c r="J7741" s="52"/>
      <c r="K7741" s="48"/>
      <c r="L7741" s="48"/>
      <c r="M7741" s="48"/>
      <c r="N7741" s="48"/>
      <c r="O7741" s="49"/>
    </row>
    <row r="7742" spans="2:15" x14ac:dyDescent="0.25">
      <c r="B7742" s="93"/>
      <c r="C7742" s="48"/>
      <c r="D7742" s="48"/>
      <c r="E7742" s="48"/>
      <c r="F7742" s="48"/>
      <c r="G7742" s="49"/>
      <c r="H7742" s="48"/>
      <c r="I7742" s="52"/>
      <c r="J7742" s="52"/>
      <c r="K7742" s="48"/>
      <c r="L7742" s="48"/>
      <c r="M7742" s="48"/>
      <c r="N7742" s="48"/>
      <c r="O7742" s="49"/>
    </row>
    <row r="7743" spans="2:15" x14ac:dyDescent="0.25">
      <c r="B7743" s="93"/>
      <c r="C7743" s="48"/>
      <c r="D7743" s="48"/>
      <c r="E7743" s="48"/>
      <c r="F7743" s="48"/>
      <c r="G7743" s="49"/>
      <c r="H7743" s="48"/>
      <c r="I7743" s="52"/>
      <c r="J7743" s="52"/>
      <c r="K7743" s="48"/>
      <c r="L7743" s="48"/>
      <c r="M7743" s="48"/>
      <c r="N7743" s="48"/>
      <c r="O7743" s="49"/>
    </row>
    <row r="7744" spans="2:15" x14ac:dyDescent="0.25">
      <c r="B7744" s="93"/>
      <c r="C7744" s="48"/>
      <c r="D7744" s="48"/>
      <c r="E7744" s="48"/>
      <c r="F7744" s="48"/>
      <c r="G7744" s="49"/>
      <c r="H7744" s="48"/>
      <c r="I7744" s="52"/>
      <c r="J7744" s="52"/>
      <c r="K7744" s="48"/>
      <c r="L7744" s="48"/>
      <c r="M7744" s="48"/>
      <c r="N7744" s="48"/>
      <c r="O7744" s="49"/>
    </row>
    <row r="7745" spans="2:15" x14ac:dyDescent="0.25">
      <c r="B7745" s="93"/>
      <c r="C7745" s="48"/>
      <c r="D7745" s="48"/>
      <c r="E7745" s="48"/>
      <c r="F7745" s="48"/>
      <c r="G7745" s="49"/>
      <c r="H7745" s="48"/>
      <c r="I7745" s="52"/>
      <c r="J7745" s="52"/>
      <c r="K7745" s="48"/>
      <c r="L7745" s="48"/>
      <c r="M7745" s="48"/>
      <c r="N7745" s="48"/>
      <c r="O7745" s="49"/>
    </row>
    <row r="7746" spans="2:15" x14ac:dyDescent="0.25">
      <c r="B7746" s="93"/>
      <c r="C7746" s="48"/>
      <c r="D7746" s="48"/>
      <c r="E7746" s="48"/>
      <c r="F7746" s="48"/>
      <c r="G7746" s="49"/>
      <c r="H7746" s="48"/>
      <c r="I7746" s="52"/>
      <c r="J7746" s="52"/>
      <c r="K7746" s="48"/>
      <c r="L7746" s="48"/>
      <c r="M7746" s="48"/>
      <c r="N7746" s="48"/>
      <c r="O7746" s="49"/>
    </row>
    <row r="7747" spans="2:15" x14ac:dyDescent="0.25">
      <c r="B7747" s="93"/>
      <c r="C7747" s="48"/>
      <c r="D7747" s="48"/>
      <c r="E7747" s="48"/>
      <c r="F7747" s="48"/>
      <c r="G7747" s="49"/>
      <c r="H7747" s="48"/>
      <c r="I7747" s="52"/>
      <c r="J7747" s="52"/>
      <c r="K7747" s="48"/>
      <c r="L7747" s="48"/>
      <c r="M7747" s="48"/>
      <c r="N7747" s="48"/>
      <c r="O7747" s="49"/>
    </row>
    <row r="7748" spans="2:15" x14ac:dyDescent="0.25">
      <c r="B7748" s="93"/>
      <c r="C7748" s="48"/>
      <c r="D7748" s="48"/>
      <c r="E7748" s="48"/>
      <c r="F7748" s="48"/>
      <c r="G7748" s="49"/>
      <c r="H7748" s="48"/>
      <c r="I7748" s="52"/>
      <c r="J7748" s="52"/>
      <c r="K7748" s="48"/>
      <c r="L7748" s="48"/>
      <c r="M7748" s="48"/>
      <c r="N7748" s="48"/>
      <c r="O7748" s="49"/>
    </row>
    <row r="7749" spans="2:15" x14ac:dyDescent="0.25">
      <c r="B7749" s="93"/>
      <c r="C7749" s="48"/>
      <c r="D7749" s="48"/>
      <c r="E7749" s="48"/>
      <c r="F7749" s="48"/>
      <c r="G7749" s="49"/>
      <c r="H7749" s="48"/>
      <c r="I7749" s="52"/>
      <c r="J7749" s="52"/>
      <c r="K7749" s="48"/>
      <c r="L7749" s="48"/>
      <c r="M7749" s="48"/>
      <c r="N7749" s="48"/>
      <c r="O7749" s="49"/>
    </row>
    <row r="7750" spans="2:15" x14ac:dyDescent="0.25">
      <c r="B7750" s="93"/>
      <c r="C7750" s="48"/>
      <c r="D7750" s="48"/>
      <c r="E7750" s="48"/>
      <c r="F7750" s="48"/>
      <c r="G7750" s="49"/>
      <c r="H7750" s="48"/>
      <c r="I7750" s="52"/>
      <c r="J7750" s="52"/>
      <c r="K7750" s="48"/>
      <c r="L7750" s="48"/>
      <c r="M7750" s="48"/>
      <c r="N7750" s="48"/>
      <c r="O7750" s="49"/>
    </row>
    <row r="7751" spans="2:15" x14ac:dyDescent="0.25">
      <c r="B7751" s="93"/>
      <c r="C7751" s="48"/>
      <c r="D7751" s="48"/>
      <c r="E7751" s="48"/>
      <c r="F7751" s="48"/>
      <c r="G7751" s="49"/>
      <c r="H7751" s="48"/>
      <c r="I7751" s="52"/>
      <c r="J7751" s="52"/>
      <c r="K7751" s="48"/>
      <c r="L7751" s="48"/>
      <c r="M7751" s="48"/>
      <c r="N7751" s="48"/>
      <c r="O7751" s="49"/>
    </row>
    <row r="7752" spans="2:15" x14ac:dyDescent="0.25">
      <c r="B7752" s="93"/>
      <c r="C7752" s="48"/>
      <c r="D7752" s="48"/>
      <c r="E7752" s="48"/>
      <c r="F7752" s="48"/>
      <c r="G7752" s="49"/>
      <c r="H7752" s="48"/>
      <c r="I7752" s="52"/>
      <c r="J7752" s="52"/>
      <c r="K7752" s="48"/>
      <c r="L7752" s="48"/>
      <c r="M7752" s="48"/>
      <c r="N7752" s="48"/>
      <c r="O7752" s="49"/>
    </row>
    <row r="7753" spans="2:15" x14ac:dyDescent="0.25">
      <c r="B7753" s="93"/>
      <c r="C7753" s="48"/>
      <c r="D7753" s="48"/>
      <c r="E7753" s="48"/>
      <c r="F7753" s="48"/>
      <c r="G7753" s="49"/>
      <c r="H7753" s="48"/>
      <c r="I7753" s="52"/>
      <c r="J7753" s="52"/>
      <c r="K7753" s="48"/>
      <c r="L7753" s="48"/>
      <c r="M7753" s="48"/>
      <c r="N7753" s="48"/>
      <c r="O7753" s="49"/>
    </row>
    <row r="7754" spans="2:15" x14ac:dyDescent="0.25">
      <c r="B7754" s="93"/>
      <c r="C7754" s="48"/>
      <c r="D7754" s="48"/>
      <c r="E7754" s="48"/>
      <c r="F7754" s="48"/>
      <c r="G7754" s="49"/>
      <c r="H7754" s="48"/>
      <c r="I7754" s="52"/>
      <c r="J7754" s="52"/>
      <c r="K7754" s="48"/>
      <c r="L7754" s="48"/>
      <c r="M7754" s="48"/>
      <c r="N7754" s="48"/>
      <c r="O7754" s="49"/>
    </row>
    <row r="7755" spans="2:15" x14ac:dyDescent="0.25">
      <c r="B7755" s="93"/>
      <c r="C7755" s="48"/>
      <c r="D7755" s="48"/>
      <c r="E7755" s="48"/>
      <c r="F7755" s="48"/>
      <c r="G7755" s="49"/>
      <c r="H7755" s="48"/>
      <c r="I7755" s="52"/>
      <c r="J7755" s="52"/>
      <c r="K7755" s="48"/>
      <c r="L7755" s="48"/>
      <c r="M7755" s="48"/>
      <c r="N7755" s="48"/>
      <c r="O7755" s="49"/>
    </row>
    <row r="7756" spans="2:15" x14ac:dyDescent="0.25">
      <c r="B7756" s="93"/>
      <c r="C7756" s="48"/>
      <c r="D7756" s="48"/>
      <c r="E7756" s="48"/>
      <c r="F7756" s="48"/>
      <c r="G7756" s="49"/>
      <c r="H7756" s="48"/>
      <c r="I7756" s="52"/>
      <c r="J7756" s="52"/>
      <c r="K7756" s="48"/>
      <c r="L7756" s="48"/>
      <c r="M7756" s="48"/>
      <c r="N7756" s="48"/>
      <c r="O7756" s="49"/>
    </row>
    <row r="7757" spans="2:15" x14ac:dyDescent="0.25">
      <c r="B7757" s="93"/>
      <c r="C7757" s="48"/>
      <c r="D7757" s="48"/>
      <c r="E7757" s="48"/>
      <c r="F7757" s="48"/>
      <c r="G7757" s="49"/>
      <c r="H7757" s="48"/>
      <c r="I7757" s="52"/>
      <c r="J7757" s="52"/>
      <c r="K7757" s="48"/>
      <c r="L7757" s="48"/>
      <c r="M7757" s="48"/>
      <c r="N7757" s="48"/>
      <c r="O7757" s="49"/>
    </row>
    <row r="7758" spans="2:15" x14ac:dyDescent="0.25">
      <c r="B7758" s="93"/>
      <c r="C7758" s="48"/>
      <c r="D7758" s="48"/>
      <c r="E7758" s="48"/>
      <c r="F7758" s="48"/>
      <c r="G7758" s="49"/>
      <c r="H7758" s="48"/>
      <c r="I7758" s="52"/>
      <c r="J7758" s="52"/>
      <c r="K7758" s="48"/>
      <c r="L7758" s="48"/>
      <c r="M7758" s="48"/>
      <c r="N7758" s="48"/>
      <c r="O7758" s="49"/>
    </row>
    <row r="7759" spans="2:15" x14ac:dyDescent="0.25">
      <c r="B7759" s="93"/>
      <c r="C7759" s="48"/>
      <c r="D7759" s="48"/>
      <c r="E7759" s="48"/>
      <c r="F7759" s="48"/>
      <c r="G7759" s="49"/>
      <c r="H7759" s="48"/>
      <c r="I7759" s="52"/>
      <c r="J7759" s="52"/>
      <c r="K7759" s="48"/>
      <c r="L7759" s="48"/>
      <c r="M7759" s="48"/>
      <c r="N7759" s="48"/>
      <c r="O7759" s="49"/>
    </row>
    <row r="7760" spans="2:15" x14ac:dyDescent="0.25">
      <c r="B7760" s="93"/>
      <c r="C7760" s="48"/>
      <c r="D7760" s="48"/>
      <c r="E7760" s="48"/>
      <c r="F7760" s="48"/>
      <c r="G7760" s="49"/>
      <c r="H7760" s="48"/>
      <c r="I7760" s="52"/>
      <c r="J7760" s="52"/>
      <c r="K7760" s="48"/>
      <c r="L7760" s="48"/>
      <c r="M7760" s="48"/>
      <c r="N7760" s="48"/>
      <c r="O7760" s="49"/>
    </row>
    <row r="7761" spans="2:15" x14ac:dyDescent="0.25">
      <c r="B7761" s="93"/>
      <c r="C7761" s="48"/>
      <c r="D7761" s="48"/>
      <c r="E7761" s="48"/>
      <c r="F7761" s="48"/>
      <c r="G7761" s="49"/>
      <c r="H7761" s="48"/>
      <c r="I7761" s="52"/>
      <c r="J7761" s="52"/>
      <c r="K7761" s="48"/>
      <c r="L7761" s="48"/>
      <c r="M7761" s="48"/>
      <c r="N7761" s="48"/>
      <c r="O7761" s="49"/>
    </row>
    <row r="7762" spans="2:15" x14ac:dyDescent="0.25">
      <c r="B7762" s="93"/>
      <c r="C7762" s="48"/>
      <c r="D7762" s="48"/>
      <c r="E7762" s="48"/>
      <c r="F7762" s="48"/>
      <c r="G7762" s="49"/>
      <c r="H7762" s="48"/>
      <c r="I7762" s="52"/>
      <c r="J7762" s="52"/>
      <c r="K7762" s="48"/>
      <c r="L7762" s="48"/>
      <c r="M7762" s="48"/>
      <c r="N7762" s="48"/>
      <c r="O7762" s="49"/>
    </row>
    <row r="7763" spans="2:15" x14ac:dyDescent="0.25">
      <c r="B7763" s="93"/>
      <c r="C7763" s="48"/>
      <c r="D7763" s="48"/>
      <c r="E7763" s="48"/>
      <c r="F7763" s="48"/>
      <c r="G7763" s="49"/>
      <c r="H7763" s="48"/>
      <c r="I7763" s="52"/>
      <c r="J7763" s="52"/>
      <c r="K7763" s="48"/>
      <c r="L7763" s="48"/>
      <c r="M7763" s="48"/>
      <c r="N7763" s="48"/>
      <c r="O7763" s="49"/>
    </row>
    <row r="7764" spans="2:15" x14ac:dyDescent="0.25">
      <c r="B7764" s="93"/>
      <c r="C7764" s="48"/>
      <c r="D7764" s="48"/>
      <c r="E7764" s="48"/>
      <c r="F7764" s="48"/>
      <c r="G7764" s="49"/>
      <c r="H7764" s="48"/>
      <c r="I7764" s="52"/>
      <c r="J7764" s="52"/>
      <c r="K7764" s="48"/>
      <c r="L7764" s="48"/>
      <c r="M7764" s="48"/>
      <c r="N7764" s="48"/>
      <c r="O7764" s="49"/>
    </row>
    <row r="7765" spans="2:15" x14ac:dyDescent="0.25">
      <c r="B7765" s="93"/>
      <c r="C7765" s="48"/>
      <c r="D7765" s="48"/>
      <c r="E7765" s="48"/>
      <c r="F7765" s="48"/>
      <c r="G7765" s="49"/>
      <c r="H7765" s="48"/>
      <c r="I7765" s="52"/>
      <c r="J7765" s="52"/>
      <c r="K7765" s="48"/>
      <c r="L7765" s="48"/>
      <c r="M7765" s="48"/>
      <c r="N7765" s="48"/>
      <c r="O7765" s="49"/>
    </row>
    <row r="7766" spans="2:15" x14ac:dyDescent="0.25">
      <c r="B7766" s="93"/>
      <c r="C7766" s="48"/>
      <c r="D7766" s="48"/>
      <c r="E7766" s="48"/>
      <c r="F7766" s="48"/>
      <c r="G7766" s="49"/>
      <c r="H7766" s="48"/>
      <c r="I7766" s="52"/>
      <c r="J7766" s="52"/>
      <c r="K7766" s="48"/>
      <c r="L7766" s="48"/>
      <c r="M7766" s="48"/>
      <c r="N7766" s="48"/>
      <c r="O7766" s="49"/>
    </row>
    <row r="7767" spans="2:15" x14ac:dyDescent="0.25">
      <c r="B7767" s="93"/>
      <c r="C7767" s="48"/>
      <c r="D7767" s="48"/>
      <c r="E7767" s="48"/>
      <c r="F7767" s="48"/>
      <c r="G7767" s="49"/>
      <c r="H7767" s="48"/>
      <c r="I7767" s="52"/>
      <c r="J7767" s="52"/>
      <c r="K7767" s="48"/>
      <c r="L7767" s="48"/>
      <c r="M7767" s="48"/>
      <c r="N7767" s="48"/>
      <c r="O7767" s="49"/>
    </row>
    <row r="7768" spans="2:15" x14ac:dyDescent="0.25">
      <c r="B7768" s="93"/>
      <c r="C7768" s="48"/>
      <c r="D7768" s="48"/>
      <c r="E7768" s="48"/>
      <c r="F7768" s="48"/>
      <c r="G7768" s="49"/>
      <c r="H7768" s="48"/>
      <c r="I7768" s="52"/>
      <c r="J7768" s="52"/>
      <c r="K7768" s="48"/>
      <c r="L7768" s="48"/>
      <c r="M7768" s="48"/>
      <c r="N7768" s="48"/>
      <c r="O7768" s="49"/>
    </row>
    <row r="7769" spans="2:15" x14ac:dyDescent="0.25">
      <c r="B7769" s="93"/>
      <c r="C7769" s="48"/>
      <c r="D7769" s="48"/>
      <c r="E7769" s="48"/>
      <c r="F7769" s="48"/>
      <c r="G7769" s="49"/>
      <c r="H7769" s="48"/>
      <c r="I7769" s="52"/>
      <c r="J7769" s="52"/>
      <c r="K7769" s="48"/>
      <c r="L7769" s="48"/>
      <c r="M7769" s="48"/>
      <c r="N7769" s="48"/>
      <c r="O7769" s="49"/>
    </row>
    <row r="7770" spans="2:15" x14ac:dyDescent="0.25">
      <c r="B7770" s="93"/>
      <c r="C7770" s="48"/>
      <c r="D7770" s="48"/>
      <c r="E7770" s="48"/>
      <c r="F7770" s="48"/>
      <c r="G7770" s="49"/>
      <c r="H7770" s="48"/>
      <c r="I7770" s="52"/>
      <c r="J7770" s="52"/>
      <c r="K7770" s="48"/>
      <c r="L7770" s="48"/>
      <c r="M7770" s="48"/>
      <c r="N7770" s="48"/>
      <c r="O7770" s="49"/>
    </row>
    <row r="7771" spans="2:15" x14ac:dyDescent="0.25">
      <c r="B7771" s="93"/>
      <c r="C7771" s="48"/>
      <c r="D7771" s="48"/>
      <c r="E7771" s="48"/>
      <c r="F7771" s="48"/>
      <c r="G7771" s="49"/>
      <c r="H7771" s="48"/>
      <c r="I7771" s="52"/>
      <c r="J7771" s="52"/>
      <c r="K7771" s="48"/>
      <c r="L7771" s="48"/>
      <c r="M7771" s="48"/>
      <c r="N7771" s="48"/>
      <c r="O7771" s="49"/>
    </row>
    <row r="7772" spans="2:15" x14ac:dyDescent="0.25">
      <c r="B7772" s="93"/>
      <c r="C7772" s="48"/>
      <c r="D7772" s="48"/>
      <c r="E7772" s="48"/>
      <c r="F7772" s="48"/>
      <c r="G7772" s="49"/>
      <c r="H7772" s="48"/>
      <c r="I7772" s="52"/>
      <c r="J7772" s="52"/>
      <c r="K7772" s="48"/>
      <c r="L7772" s="48"/>
      <c r="M7772" s="48"/>
      <c r="N7772" s="48"/>
      <c r="O7772" s="49"/>
    </row>
    <row r="7773" spans="2:15" x14ac:dyDescent="0.25">
      <c r="B7773" s="93"/>
      <c r="C7773" s="48"/>
      <c r="D7773" s="48"/>
      <c r="E7773" s="48"/>
      <c r="F7773" s="48"/>
      <c r="G7773" s="49"/>
      <c r="H7773" s="48"/>
      <c r="I7773" s="52"/>
      <c r="J7773" s="52"/>
      <c r="K7773" s="48"/>
      <c r="L7773" s="48"/>
      <c r="M7773" s="48"/>
      <c r="N7773" s="48"/>
      <c r="O7773" s="49"/>
    </row>
    <row r="7774" spans="2:15" x14ac:dyDescent="0.25">
      <c r="B7774" s="93"/>
      <c r="C7774" s="48"/>
      <c r="D7774" s="48"/>
      <c r="E7774" s="48"/>
      <c r="F7774" s="48"/>
      <c r="G7774" s="49"/>
      <c r="H7774" s="48"/>
      <c r="I7774" s="52"/>
      <c r="J7774" s="52"/>
      <c r="K7774" s="48"/>
      <c r="L7774" s="48"/>
      <c r="M7774" s="48"/>
      <c r="N7774" s="48"/>
      <c r="O7774" s="49"/>
    </row>
    <row r="7775" spans="2:15" x14ac:dyDescent="0.25">
      <c r="B7775" s="93"/>
      <c r="C7775" s="48"/>
      <c r="D7775" s="48"/>
      <c r="E7775" s="48"/>
      <c r="F7775" s="48"/>
      <c r="G7775" s="49"/>
      <c r="H7775" s="48"/>
      <c r="I7775" s="52"/>
      <c r="J7775" s="52"/>
      <c r="K7775" s="48"/>
      <c r="L7775" s="48"/>
      <c r="M7775" s="48"/>
      <c r="N7775" s="48"/>
      <c r="O7775" s="49"/>
    </row>
    <row r="7776" spans="2:15" x14ac:dyDescent="0.25">
      <c r="B7776" s="93"/>
      <c r="C7776" s="48"/>
      <c r="D7776" s="48"/>
      <c r="E7776" s="48"/>
      <c r="F7776" s="48"/>
      <c r="G7776" s="49"/>
      <c r="H7776" s="48"/>
      <c r="I7776" s="52"/>
      <c r="J7776" s="52"/>
      <c r="K7776" s="48"/>
      <c r="L7776" s="48"/>
      <c r="M7776" s="48"/>
      <c r="N7776" s="48"/>
      <c r="O7776" s="49"/>
    </row>
    <row r="7777" spans="2:15" x14ac:dyDescent="0.25">
      <c r="B7777" s="93"/>
      <c r="C7777" s="48"/>
      <c r="D7777" s="48"/>
      <c r="E7777" s="48"/>
      <c r="F7777" s="48"/>
      <c r="G7777" s="49"/>
      <c r="H7777" s="48"/>
      <c r="I7777" s="52"/>
      <c r="J7777" s="52"/>
      <c r="K7777" s="48"/>
      <c r="L7777" s="48"/>
      <c r="M7777" s="48"/>
      <c r="N7777" s="48"/>
      <c r="O7777" s="49"/>
    </row>
    <row r="7778" spans="2:15" x14ac:dyDescent="0.25">
      <c r="B7778" s="93"/>
      <c r="C7778" s="48"/>
      <c r="D7778" s="48"/>
      <c r="E7778" s="48"/>
      <c r="F7778" s="48"/>
      <c r="G7778" s="49"/>
      <c r="H7778" s="48"/>
      <c r="I7778" s="52"/>
      <c r="J7778" s="52"/>
      <c r="K7778" s="48"/>
      <c r="L7778" s="48"/>
      <c r="M7778" s="48"/>
      <c r="N7778" s="48"/>
      <c r="O7778" s="49"/>
    </row>
    <row r="7779" spans="2:15" x14ac:dyDescent="0.25">
      <c r="B7779" s="93"/>
      <c r="C7779" s="48"/>
      <c r="D7779" s="48"/>
      <c r="E7779" s="48"/>
      <c r="F7779" s="48"/>
      <c r="G7779" s="49"/>
      <c r="H7779" s="48"/>
      <c r="I7779" s="52"/>
      <c r="J7779" s="52"/>
      <c r="K7779" s="48"/>
      <c r="L7779" s="48"/>
      <c r="M7779" s="48"/>
      <c r="N7779" s="48"/>
      <c r="O7779" s="49"/>
    </row>
    <row r="7780" spans="2:15" x14ac:dyDescent="0.25">
      <c r="B7780" s="93"/>
      <c r="C7780" s="48"/>
      <c r="D7780" s="48"/>
      <c r="E7780" s="48"/>
      <c r="F7780" s="48"/>
      <c r="G7780" s="49"/>
      <c r="H7780" s="48"/>
      <c r="I7780" s="52"/>
      <c r="J7780" s="52"/>
      <c r="K7780" s="48"/>
      <c r="L7780" s="48"/>
      <c r="M7780" s="48"/>
      <c r="N7780" s="48"/>
      <c r="O7780" s="49"/>
    </row>
    <row r="7781" spans="2:15" x14ac:dyDescent="0.25">
      <c r="B7781" s="93"/>
      <c r="C7781" s="48"/>
      <c r="D7781" s="48"/>
      <c r="E7781" s="48"/>
      <c r="F7781" s="48"/>
      <c r="G7781" s="49"/>
      <c r="H7781" s="48"/>
      <c r="I7781" s="52"/>
      <c r="J7781" s="52"/>
      <c r="K7781" s="48"/>
      <c r="L7781" s="48"/>
      <c r="M7781" s="48"/>
      <c r="N7781" s="48"/>
      <c r="O7781" s="49"/>
    </row>
    <row r="7782" spans="2:15" x14ac:dyDescent="0.25">
      <c r="B7782" s="93"/>
      <c r="C7782" s="48"/>
      <c r="D7782" s="48"/>
      <c r="E7782" s="48"/>
      <c r="F7782" s="48"/>
      <c r="G7782" s="49"/>
      <c r="H7782" s="48"/>
      <c r="I7782" s="52"/>
      <c r="J7782" s="52"/>
      <c r="K7782" s="48"/>
      <c r="L7782" s="48"/>
      <c r="M7782" s="48"/>
      <c r="N7782" s="48"/>
      <c r="O7782" s="49"/>
    </row>
    <row r="7783" spans="2:15" x14ac:dyDescent="0.25">
      <c r="B7783" s="93"/>
      <c r="C7783" s="48"/>
      <c r="D7783" s="48"/>
      <c r="E7783" s="48"/>
      <c r="F7783" s="48"/>
      <c r="G7783" s="49"/>
      <c r="H7783" s="48"/>
      <c r="I7783" s="52"/>
      <c r="J7783" s="52"/>
      <c r="K7783" s="48"/>
      <c r="L7783" s="48"/>
      <c r="M7783" s="48"/>
      <c r="N7783" s="48"/>
      <c r="O7783" s="49"/>
    </row>
    <row r="7784" spans="2:15" x14ac:dyDescent="0.25">
      <c r="B7784" s="93"/>
      <c r="C7784" s="48"/>
      <c r="D7784" s="48"/>
      <c r="E7784" s="48"/>
      <c r="F7784" s="48"/>
      <c r="G7784" s="49"/>
      <c r="H7784" s="48"/>
      <c r="I7784" s="52"/>
      <c r="J7784" s="52"/>
      <c r="K7784" s="48"/>
      <c r="L7784" s="48"/>
      <c r="M7784" s="48"/>
      <c r="N7784" s="48"/>
      <c r="O7784" s="49"/>
    </row>
    <row r="7785" spans="2:15" x14ac:dyDescent="0.25">
      <c r="B7785" s="93"/>
      <c r="C7785" s="48"/>
      <c r="D7785" s="48"/>
      <c r="E7785" s="48"/>
      <c r="F7785" s="48"/>
      <c r="G7785" s="49"/>
      <c r="H7785" s="48"/>
      <c r="I7785" s="52"/>
      <c r="J7785" s="52"/>
      <c r="K7785" s="48"/>
      <c r="L7785" s="48"/>
      <c r="M7785" s="48"/>
      <c r="N7785" s="48"/>
      <c r="O7785" s="49"/>
    </row>
    <row r="7786" spans="2:15" x14ac:dyDescent="0.25">
      <c r="B7786" s="93"/>
      <c r="C7786" s="48"/>
      <c r="D7786" s="48"/>
      <c r="E7786" s="48"/>
      <c r="F7786" s="48"/>
      <c r="G7786" s="49"/>
      <c r="H7786" s="48"/>
      <c r="I7786" s="52"/>
      <c r="J7786" s="52"/>
      <c r="K7786" s="48"/>
      <c r="L7786" s="48"/>
      <c r="M7786" s="48"/>
      <c r="N7786" s="48"/>
      <c r="O7786" s="49"/>
    </row>
    <row r="7787" spans="2:15" x14ac:dyDescent="0.25">
      <c r="B7787" s="93"/>
      <c r="C7787" s="48"/>
      <c r="D7787" s="48"/>
      <c r="E7787" s="48"/>
      <c r="F7787" s="48"/>
      <c r="G7787" s="49"/>
      <c r="H7787" s="48"/>
      <c r="I7787" s="52"/>
      <c r="J7787" s="52"/>
      <c r="K7787" s="48"/>
      <c r="L7787" s="48"/>
      <c r="M7787" s="48"/>
      <c r="N7787" s="48"/>
      <c r="O7787" s="49"/>
    </row>
    <row r="7788" spans="2:15" x14ac:dyDescent="0.25">
      <c r="B7788" s="93"/>
      <c r="C7788" s="48"/>
      <c r="D7788" s="48"/>
      <c r="E7788" s="48"/>
      <c r="F7788" s="48"/>
      <c r="G7788" s="49"/>
      <c r="H7788" s="48"/>
      <c r="I7788" s="52"/>
      <c r="J7788" s="52"/>
      <c r="K7788" s="48"/>
      <c r="L7788" s="48"/>
      <c r="M7788" s="48"/>
      <c r="N7788" s="48"/>
      <c r="O7788" s="49"/>
    </row>
    <row r="7789" spans="2:15" x14ac:dyDescent="0.25">
      <c r="B7789" s="93"/>
      <c r="C7789" s="48"/>
      <c r="D7789" s="48"/>
      <c r="E7789" s="48"/>
      <c r="F7789" s="48"/>
      <c r="G7789" s="49"/>
      <c r="H7789" s="48"/>
      <c r="I7789" s="52"/>
      <c r="J7789" s="52"/>
      <c r="K7789" s="48"/>
      <c r="L7789" s="48"/>
      <c r="M7789" s="48"/>
      <c r="N7789" s="48"/>
      <c r="O7789" s="49"/>
    </row>
    <row r="7790" spans="2:15" x14ac:dyDescent="0.25">
      <c r="B7790" s="93"/>
      <c r="C7790" s="48"/>
      <c r="D7790" s="48"/>
      <c r="E7790" s="48"/>
      <c r="F7790" s="48"/>
      <c r="G7790" s="49"/>
      <c r="H7790" s="48"/>
      <c r="I7790" s="52"/>
      <c r="J7790" s="52"/>
      <c r="K7790" s="48"/>
      <c r="L7790" s="48"/>
      <c r="M7790" s="48"/>
      <c r="N7790" s="48"/>
      <c r="O7790" s="49"/>
    </row>
    <row r="7791" spans="2:15" x14ac:dyDescent="0.25">
      <c r="B7791" s="93"/>
      <c r="C7791" s="48"/>
      <c r="D7791" s="48"/>
      <c r="E7791" s="48"/>
      <c r="F7791" s="48"/>
      <c r="G7791" s="49"/>
      <c r="H7791" s="48"/>
      <c r="I7791" s="52"/>
      <c r="J7791" s="52"/>
      <c r="K7791" s="48"/>
      <c r="L7791" s="48"/>
      <c r="M7791" s="48"/>
      <c r="N7791" s="48"/>
      <c r="O7791" s="49"/>
    </row>
    <row r="7792" spans="2:15" x14ac:dyDescent="0.25">
      <c r="B7792" s="93"/>
      <c r="C7792" s="48"/>
      <c r="D7792" s="48"/>
      <c r="E7792" s="48"/>
      <c r="F7792" s="48"/>
      <c r="G7792" s="49"/>
      <c r="H7792" s="48"/>
      <c r="I7792" s="52"/>
      <c r="J7792" s="52"/>
      <c r="K7792" s="48"/>
      <c r="L7792" s="48"/>
      <c r="M7792" s="48"/>
      <c r="N7792" s="48"/>
      <c r="O7792" s="49"/>
    </row>
    <row r="7793" spans="2:15" x14ac:dyDescent="0.25">
      <c r="B7793" s="93"/>
      <c r="C7793" s="48"/>
      <c r="D7793" s="48"/>
      <c r="E7793" s="48"/>
      <c r="F7793" s="48"/>
      <c r="G7793" s="49"/>
      <c r="H7793" s="48"/>
      <c r="I7793" s="52"/>
      <c r="J7793" s="52"/>
      <c r="K7793" s="48"/>
      <c r="L7793" s="48"/>
      <c r="M7793" s="48"/>
      <c r="N7793" s="48"/>
      <c r="O7793" s="49"/>
    </row>
    <row r="7794" spans="2:15" x14ac:dyDescent="0.25">
      <c r="B7794" s="93"/>
      <c r="C7794" s="48"/>
      <c r="D7794" s="48"/>
      <c r="E7794" s="48"/>
      <c r="F7794" s="48"/>
      <c r="G7794" s="49"/>
      <c r="H7794" s="48"/>
      <c r="I7794" s="52"/>
      <c r="J7794" s="52"/>
      <c r="K7794" s="48"/>
      <c r="L7794" s="48"/>
      <c r="M7794" s="48"/>
      <c r="N7794" s="48"/>
      <c r="O7794" s="49"/>
    </row>
    <row r="7795" spans="2:15" x14ac:dyDescent="0.25">
      <c r="B7795" s="93"/>
      <c r="C7795" s="48"/>
      <c r="D7795" s="48"/>
      <c r="E7795" s="48"/>
      <c r="F7795" s="48"/>
      <c r="G7795" s="49"/>
      <c r="H7795" s="48"/>
      <c r="I7795" s="52"/>
      <c r="J7795" s="52"/>
      <c r="K7795" s="48"/>
      <c r="L7795" s="48"/>
      <c r="M7795" s="48"/>
      <c r="N7795" s="48"/>
      <c r="O7795" s="49"/>
    </row>
    <row r="7796" spans="2:15" x14ac:dyDescent="0.25">
      <c r="B7796" s="93"/>
      <c r="C7796" s="48"/>
      <c r="D7796" s="48"/>
      <c r="E7796" s="48"/>
      <c r="F7796" s="48"/>
      <c r="G7796" s="49"/>
      <c r="H7796" s="48"/>
      <c r="I7796" s="52"/>
      <c r="J7796" s="52"/>
      <c r="K7796" s="48"/>
      <c r="L7796" s="48"/>
      <c r="M7796" s="48"/>
      <c r="N7796" s="48"/>
      <c r="O7796" s="49"/>
    </row>
    <row r="7797" spans="2:15" x14ac:dyDescent="0.25">
      <c r="B7797" s="93"/>
      <c r="C7797" s="48"/>
      <c r="D7797" s="48"/>
      <c r="E7797" s="48"/>
      <c r="F7797" s="48"/>
      <c r="G7797" s="49"/>
      <c r="H7797" s="48"/>
      <c r="I7797" s="52"/>
      <c r="J7797" s="52"/>
      <c r="K7797" s="48"/>
      <c r="L7797" s="48"/>
      <c r="M7797" s="48"/>
      <c r="N7797" s="48"/>
      <c r="O7797" s="49"/>
    </row>
    <row r="7798" spans="2:15" x14ac:dyDescent="0.25">
      <c r="B7798" s="93"/>
      <c r="C7798" s="48"/>
      <c r="D7798" s="48"/>
      <c r="E7798" s="48"/>
      <c r="F7798" s="48"/>
      <c r="G7798" s="49"/>
      <c r="H7798" s="48"/>
      <c r="I7798" s="52"/>
      <c r="J7798" s="52"/>
      <c r="K7798" s="48"/>
      <c r="L7798" s="48"/>
      <c r="M7798" s="48"/>
      <c r="N7798" s="48"/>
      <c r="O7798" s="49"/>
    </row>
    <row r="7799" spans="2:15" x14ac:dyDescent="0.25">
      <c r="B7799" s="93"/>
      <c r="C7799" s="48"/>
      <c r="D7799" s="48"/>
      <c r="E7799" s="48"/>
      <c r="F7799" s="48"/>
      <c r="G7799" s="49"/>
      <c r="H7799" s="48"/>
      <c r="I7799" s="52"/>
      <c r="J7799" s="52"/>
      <c r="K7799" s="48"/>
      <c r="L7799" s="48"/>
      <c r="M7799" s="48"/>
      <c r="N7799" s="48"/>
      <c r="O7799" s="49"/>
    </row>
    <row r="7800" spans="2:15" x14ac:dyDescent="0.25">
      <c r="B7800" s="93"/>
      <c r="C7800" s="48"/>
      <c r="D7800" s="48"/>
      <c r="E7800" s="48"/>
      <c r="F7800" s="48"/>
      <c r="G7800" s="49"/>
      <c r="H7800" s="48"/>
      <c r="I7800" s="52"/>
      <c r="J7800" s="52"/>
      <c r="K7800" s="48"/>
      <c r="L7800" s="48"/>
      <c r="M7800" s="48"/>
      <c r="N7800" s="48"/>
      <c r="O7800" s="49"/>
    </row>
    <row r="7801" spans="2:15" x14ac:dyDescent="0.25">
      <c r="B7801" s="93"/>
      <c r="C7801" s="48"/>
      <c r="D7801" s="48"/>
      <c r="E7801" s="48"/>
      <c r="F7801" s="48"/>
      <c r="G7801" s="49"/>
      <c r="H7801" s="48"/>
      <c r="I7801" s="52"/>
      <c r="J7801" s="52"/>
      <c r="K7801" s="48"/>
      <c r="L7801" s="48"/>
      <c r="M7801" s="48"/>
      <c r="N7801" s="48"/>
      <c r="O7801" s="49"/>
    </row>
    <row r="7802" spans="2:15" x14ac:dyDescent="0.25">
      <c r="B7802" s="93"/>
      <c r="C7802" s="48"/>
      <c r="D7802" s="48"/>
      <c r="E7802" s="48"/>
      <c r="F7802" s="48"/>
      <c r="G7802" s="49"/>
      <c r="H7802" s="48"/>
      <c r="I7802" s="52"/>
      <c r="J7802" s="52"/>
      <c r="K7802" s="48"/>
      <c r="L7802" s="48"/>
      <c r="M7802" s="48"/>
      <c r="N7802" s="48"/>
      <c r="O7802" s="49"/>
    </row>
    <row r="7803" spans="2:15" x14ac:dyDescent="0.25">
      <c r="B7803" s="93"/>
      <c r="C7803" s="48"/>
      <c r="D7803" s="48"/>
      <c r="E7803" s="48"/>
      <c r="F7803" s="48"/>
      <c r="G7803" s="49"/>
      <c r="H7803" s="48"/>
      <c r="I7803" s="52"/>
      <c r="J7803" s="52"/>
      <c r="K7803" s="48"/>
      <c r="L7803" s="48"/>
      <c r="M7803" s="48"/>
      <c r="N7803" s="48"/>
      <c r="O7803" s="49"/>
    </row>
    <row r="7804" spans="2:15" x14ac:dyDescent="0.25">
      <c r="B7804" s="93"/>
      <c r="C7804" s="48"/>
      <c r="D7804" s="48"/>
      <c r="E7804" s="48"/>
      <c r="F7804" s="48"/>
      <c r="G7804" s="49"/>
      <c r="H7804" s="48"/>
      <c r="I7804" s="52"/>
      <c r="J7804" s="52"/>
      <c r="K7804" s="48"/>
      <c r="L7804" s="48"/>
      <c r="M7804" s="48"/>
      <c r="N7804" s="48"/>
      <c r="O7804" s="49"/>
    </row>
    <row r="7805" spans="2:15" x14ac:dyDescent="0.25">
      <c r="B7805" s="93"/>
      <c r="C7805" s="48"/>
      <c r="D7805" s="48"/>
      <c r="E7805" s="48"/>
      <c r="F7805" s="48"/>
      <c r="G7805" s="49"/>
      <c r="H7805" s="48"/>
      <c r="I7805" s="52"/>
      <c r="J7805" s="52"/>
      <c r="K7805" s="48"/>
      <c r="L7805" s="48"/>
      <c r="M7805" s="48"/>
      <c r="N7805" s="48"/>
      <c r="O7805" s="49"/>
    </row>
    <row r="7806" spans="2:15" x14ac:dyDescent="0.25">
      <c r="B7806" s="93"/>
      <c r="C7806" s="48"/>
      <c r="D7806" s="48"/>
      <c r="E7806" s="48"/>
      <c r="F7806" s="48"/>
      <c r="G7806" s="49"/>
      <c r="H7806" s="48"/>
      <c r="I7806" s="52"/>
      <c r="J7806" s="52"/>
      <c r="K7806" s="48"/>
      <c r="L7806" s="48"/>
      <c r="M7806" s="48"/>
      <c r="N7806" s="48"/>
      <c r="O7806" s="49"/>
    </row>
    <row r="7807" spans="2:15" x14ac:dyDescent="0.25">
      <c r="B7807" s="93"/>
      <c r="C7807" s="48"/>
      <c r="D7807" s="48"/>
      <c r="E7807" s="48"/>
      <c r="F7807" s="48"/>
      <c r="G7807" s="49"/>
      <c r="H7807" s="48"/>
      <c r="I7807" s="52"/>
      <c r="J7807" s="52"/>
      <c r="K7807" s="48"/>
      <c r="L7807" s="48"/>
      <c r="M7807" s="48"/>
      <c r="N7807" s="48"/>
      <c r="O7807" s="49"/>
    </row>
    <row r="7808" spans="2:15" x14ac:dyDescent="0.25">
      <c r="B7808" s="93"/>
      <c r="C7808" s="48"/>
      <c r="D7808" s="48"/>
      <c r="E7808" s="48"/>
      <c r="F7808" s="48"/>
      <c r="G7808" s="49"/>
      <c r="H7808" s="48"/>
      <c r="I7808" s="52"/>
      <c r="J7808" s="52"/>
      <c r="K7808" s="48"/>
      <c r="L7808" s="48"/>
      <c r="M7808" s="48"/>
      <c r="N7808" s="48"/>
      <c r="O7808" s="49"/>
    </row>
    <row r="7809" spans="2:15" x14ac:dyDescent="0.25">
      <c r="B7809" s="93"/>
      <c r="C7809" s="48"/>
      <c r="D7809" s="48"/>
      <c r="E7809" s="48"/>
      <c r="F7809" s="48"/>
      <c r="G7809" s="49"/>
      <c r="H7809" s="48"/>
      <c r="I7809" s="52"/>
      <c r="J7809" s="52"/>
      <c r="K7809" s="48"/>
      <c r="L7809" s="48"/>
      <c r="M7809" s="48"/>
      <c r="N7809" s="48"/>
      <c r="O7809" s="49"/>
    </row>
    <row r="7810" spans="2:15" x14ac:dyDescent="0.25">
      <c r="B7810" s="93"/>
      <c r="C7810" s="48"/>
      <c r="D7810" s="48"/>
      <c r="E7810" s="48"/>
      <c r="F7810" s="48"/>
      <c r="G7810" s="49"/>
      <c r="H7810" s="48"/>
      <c r="I7810" s="52"/>
      <c r="J7810" s="52"/>
      <c r="K7810" s="48"/>
      <c r="L7810" s="48"/>
      <c r="M7810" s="48"/>
      <c r="N7810" s="48"/>
      <c r="O7810" s="49"/>
    </row>
    <row r="7811" spans="2:15" x14ac:dyDescent="0.25">
      <c r="B7811" s="93"/>
      <c r="C7811" s="48"/>
      <c r="D7811" s="48"/>
      <c r="E7811" s="48"/>
      <c r="F7811" s="48"/>
      <c r="G7811" s="49"/>
      <c r="H7811" s="48"/>
      <c r="I7811" s="52"/>
      <c r="J7811" s="52"/>
      <c r="K7811" s="48"/>
      <c r="L7811" s="48"/>
      <c r="M7811" s="48"/>
      <c r="N7811" s="48"/>
      <c r="O7811" s="49"/>
    </row>
    <row r="7812" spans="2:15" x14ac:dyDescent="0.25">
      <c r="B7812" s="93"/>
      <c r="C7812" s="48"/>
      <c r="D7812" s="48"/>
      <c r="E7812" s="48"/>
      <c r="F7812" s="48"/>
      <c r="G7812" s="49"/>
      <c r="H7812" s="48"/>
      <c r="I7812" s="52"/>
      <c r="J7812" s="52"/>
      <c r="K7812" s="48"/>
      <c r="L7812" s="48"/>
      <c r="M7812" s="48"/>
      <c r="N7812" s="48"/>
      <c r="O7812" s="49"/>
    </row>
    <row r="7813" spans="2:15" x14ac:dyDescent="0.25">
      <c r="B7813" s="93"/>
      <c r="C7813" s="48"/>
      <c r="D7813" s="48"/>
      <c r="E7813" s="48"/>
      <c r="F7813" s="48"/>
      <c r="G7813" s="49"/>
      <c r="H7813" s="48"/>
      <c r="I7813" s="52"/>
      <c r="J7813" s="52"/>
      <c r="K7813" s="48"/>
      <c r="L7813" s="48"/>
      <c r="M7813" s="48"/>
      <c r="N7813" s="48"/>
      <c r="O7813" s="49"/>
    </row>
    <row r="7814" spans="2:15" x14ac:dyDescent="0.25">
      <c r="B7814" s="93"/>
      <c r="C7814" s="48"/>
      <c r="D7814" s="48"/>
      <c r="E7814" s="48"/>
      <c r="F7814" s="48"/>
      <c r="G7814" s="49"/>
      <c r="H7814" s="48"/>
      <c r="I7814" s="52"/>
      <c r="J7814" s="52"/>
      <c r="K7814" s="48"/>
      <c r="L7814" s="48"/>
      <c r="M7814" s="48"/>
      <c r="N7814" s="48"/>
      <c r="O7814" s="49"/>
    </row>
    <row r="7815" spans="2:15" x14ac:dyDescent="0.25">
      <c r="B7815" s="93"/>
      <c r="C7815" s="48"/>
      <c r="D7815" s="48"/>
      <c r="E7815" s="48"/>
      <c r="F7815" s="48"/>
      <c r="G7815" s="49"/>
      <c r="H7815" s="48"/>
      <c r="I7815" s="52"/>
      <c r="J7815" s="52"/>
      <c r="K7815" s="48"/>
      <c r="L7815" s="48"/>
      <c r="M7815" s="48"/>
      <c r="N7815" s="48"/>
      <c r="O7815" s="49"/>
    </row>
    <row r="7816" spans="2:15" x14ac:dyDescent="0.25">
      <c r="B7816" s="93"/>
      <c r="C7816" s="48"/>
      <c r="D7816" s="48"/>
      <c r="E7816" s="48"/>
      <c r="F7816" s="48"/>
      <c r="G7816" s="49"/>
      <c r="H7816" s="48"/>
      <c r="I7816" s="52"/>
      <c r="J7816" s="52"/>
      <c r="K7816" s="48"/>
      <c r="L7816" s="48"/>
      <c r="M7816" s="48"/>
      <c r="N7816" s="48"/>
      <c r="O7816" s="49"/>
    </row>
    <row r="7817" spans="2:15" x14ac:dyDescent="0.25">
      <c r="B7817" s="93"/>
      <c r="C7817" s="48"/>
      <c r="D7817" s="48"/>
      <c r="E7817" s="48"/>
      <c r="F7817" s="48"/>
      <c r="G7817" s="49"/>
      <c r="H7817" s="48"/>
      <c r="I7817" s="52"/>
      <c r="J7817" s="52"/>
      <c r="K7817" s="48"/>
      <c r="L7817" s="48"/>
      <c r="M7817" s="48"/>
      <c r="N7817" s="48"/>
      <c r="O7817" s="49"/>
    </row>
    <row r="7818" spans="2:15" x14ac:dyDescent="0.25">
      <c r="B7818" s="93"/>
      <c r="C7818" s="48"/>
      <c r="D7818" s="48"/>
      <c r="E7818" s="48"/>
      <c r="F7818" s="48"/>
      <c r="G7818" s="49"/>
      <c r="H7818" s="48"/>
      <c r="I7818" s="52"/>
      <c r="J7818" s="52"/>
      <c r="K7818" s="48"/>
      <c r="L7818" s="48"/>
      <c r="M7818" s="48"/>
      <c r="N7818" s="48"/>
      <c r="O7818" s="49"/>
    </row>
    <row r="7819" spans="2:15" x14ac:dyDescent="0.25">
      <c r="B7819" s="93"/>
      <c r="C7819" s="48"/>
      <c r="D7819" s="48"/>
      <c r="E7819" s="48"/>
      <c r="F7819" s="48"/>
      <c r="G7819" s="49"/>
      <c r="H7819" s="48"/>
      <c r="I7819" s="52"/>
      <c r="J7819" s="52"/>
      <c r="K7819" s="48"/>
      <c r="L7819" s="48"/>
      <c r="M7819" s="48"/>
      <c r="N7819" s="48"/>
      <c r="O7819" s="49"/>
    </row>
    <row r="7820" spans="2:15" x14ac:dyDescent="0.25">
      <c r="B7820" s="93"/>
      <c r="C7820" s="48"/>
      <c r="D7820" s="48"/>
      <c r="E7820" s="48"/>
      <c r="F7820" s="48"/>
      <c r="G7820" s="49"/>
      <c r="H7820" s="48"/>
      <c r="I7820" s="52"/>
      <c r="J7820" s="52"/>
      <c r="K7820" s="48"/>
      <c r="L7820" s="48"/>
      <c r="M7820" s="48"/>
      <c r="N7820" s="48"/>
      <c r="O7820" s="49"/>
    </row>
    <row r="7821" spans="2:15" x14ac:dyDescent="0.25">
      <c r="B7821" s="93"/>
      <c r="C7821" s="48"/>
      <c r="D7821" s="48"/>
      <c r="E7821" s="48"/>
      <c r="F7821" s="48"/>
      <c r="G7821" s="49"/>
      <c r="H7821" s="48"/>
      <c r="I7821" s="52"/>
      <c r="J7821" s="52"/>
      <c r="K7821" s="48"/>
      <c r="L7821" s="48"/>
      <c r="M7821" s="48"/>
      <c r="N7821" s="48"/>
      <c r="O7821" s="49"/>
    </row>
    <row r="7822" spans="2:15" x14ac:dyDescent="0.25">
      <c r="B7822" s="93"/>
      <c r="C7822" s="48"/>
      <c r="D7822" s="48"/>
      <c r="E7822" s="48"/>
      <c r="F7822" s="48"/>
      <c r="G7822" s="49"/>
      <c r="H7822" s="48"/>
      <c r="I7822" s="52"/>
      <c r="J7822" s="52"/>
      <c r="K7822" s="48"/>
      <c r="L7822" s="48"/>
      <c r="M7822" s="48"/>
      <c r="N7822" s="48"/>
      <c r="O7822" s="49"/>
    </row>
    <row r="7823" spans="2:15" x14ac:dyDescent="0.25">
      <c r="B7823" s="93"/>
      <c r="C7823" s="48"/>
      <c r="D7823" s="48"/>
      <c r="E7823" s="48"/>
      <c r="F7823" s="48"/>
      <c r="G7823" s="49"/>
      <c r="H7823" s="48"/>
      <c r="I7823" s="52"/>
      <c r="J7823" s="52"/>
      <c r="K7823" s="48"/>
      <c r="L7823" s="48"/>
      <c r="M7823" s="48"/>
      <c r="N7823" s="48"/>
      <c r="O7823" s="49"/>
    </row>
    <row r="7824" spans="2:15" x14ac:dyDescent="0.25">
      <c r="B7824" s="93"/>
      <c r="C7824" s="48"/>
      <c r="D7824" s="48"/>
      <c r="E7824" s="48"/>
      <c r="F7824" s="48"/>
      <c r="G7824" s="49"/>
      <c r="H7824" s="48"/>
      <c r="I7824" s="52"/>
      <c r="J7824" s="52"/>
      <c r="K7824" s="48"/>
      <c r="L7824" s="48"/>
      <c r="M7824" s="48"/>
      <c r="N7824" s="48"/>
      <c r="O7824" s="49"/>
    </row>
    <row r="7825" spans="2:15" x14ac:dyDescent="0.25">
      <c r="B7825" s="93"/>
      <c r="C7825" s="48"/>
      <c r="D7825" s="48"/>
      <c r="E7825" s="48"/>
      <c r="F7825" s="48"/>
      <c r="G7825" s="49"/>
      <c r="H7825" s="48"/>
      <c r="I7825" s="52"/>
      <c r="J7825" s="52"/>
      <c r="K7825" s="48"/>
      <c r="L7825" s="48"/>
      <c r="M7825" s="48"/>
      <c r="N7825" s="48"/>
      <c r="O7825" s="49"/>
    </row>
    <row r="7826" spans="2:15" x14ac:dyDescent="0.25">
      <c r="B7826" s="93"/>
      <c r="C7826" s="48"/>
      <c r="D7826" s="48"/>
      <c r="E7826" s="48"/>
      <c r="F7826" s="48"/>
      <c r="G7826" s="49"/>
      <c r="H7826" s="48"/>
      <c r="I7826" s="52"/>
      <c r="J7826" s="52"/>
      <c r="K7826" s="48"/>
      <c r="L7826" s="48"/>
      <c r="M7826" s="48"/>
      <c r="N7826" s="48"/>
      <c r="O7826" s="49"/>
    </row>
    <row r="7827" spans="2:15" x14ac:dyDescent="0.25">
      <c r="B7827" s="93"/>
      <c r="C7827" s="48"/>
      <c r="D7827" s="48"/>
      <c r="E7827" s="48"/>
      <c r="F7827" s="48"/>
      <c r="G7827" s="49"/>
      <c r="H7827" s="48"/>
      <c r="I7827" s="52"/>
      <c r="J7827" s="52"/>
      <c r="K7827" s="48"/>
      <c r="L7827" s="48"/>
      <c r="M7827" s="48"/>
      <c r="N7827" s="48"/>
      <c r="O7827" s="49"/>
    </row>
    <row r="7828" spans="2:15" x14ac:dyDescent="0.25">
      <c r="B7828" s="93"/>
      <c r="C7828" s="48"/>
      <c r="D7828" s="48"/>
      <c r="E7828" s="48"/>
      <c r="F7828" s="48"/>
      <c r="G7828" s="49"/>
      <c r="H7828" s="48"/>
      <c r="I7828" s="52"/>
      <c r="J7828" s="52"/>
      <c r="K7828" s="48"/>
      <c r="L7828" s="48"/>
      <c r="M7828" s="48"/>
      <c r="N7828" s="48"/>
      <c r="O7828" s="49"/>
    </row>
    <row r="7829" spans="2:15" x14ac:dyDescent="0.25">
      <c r="B7829" s="93"/>
      <c r="C7829" s="48"/>
      <c r="D7829" s="48"/>
      <c r="E7829" s="48"/>
      <c r="F7829" s="48"/>
      <c r="G7829" s="49"/>
      <c r="H7829" s="48"/>
      <c r="I7829" s="52"/>
      <c r="J7829" s="52"/>
      <c r="K7829" s="48"/>
      <c r="L7829" s="48"/>
      <c r="M7829" s="48"/>
      <c r="N7829" s="48"/>
      <c r="O7829" s="49"/>
    </row>
    <row r="7830" spans="2:15" x14ac:dyDescent="0.25">
      <c r="B7830" s="93"/>
      <c r="C7830" s="48"/>
      <c r="D7830" s="48"/>
      <c r="E7830" s="48"/>
      <c r="F7830" s="48"/>
      <c r="G7830" s="49"/>
      <c r="H7830" s="48"/>
      <c r="I7830" s="52"/>
      <c r="J7830" s="52"/>
      <c r="K7830" s="48"/>
      <c r="L7830" s="48"/>
      <c r="M7830" s="48"/>
      <c r="N7830" s="48"/>
      <c r="O7830" s="49"/>
    </row>
    <row r="7831" spans="2:15" x14ac:dyDescent="0.25">
      <c r="B7831" s="93"/>
      <c r="C7831" s="48"/>
      <c r="D7831" s="48"/>
      <c r="E7831" s="48"/>
      <c r="F7831" s="48"/>
      <c r="G7831" s="49"/>
      <c r="H7831" s="48"/>
      <c r="I7831" s="52"/>
      <c r="J7831" s="52"/>
      <c r="K7831" s="48"/>
      <c r="L7831" s="48"/>
      <c r="M7831" s="48"/>
      <c r="N7831" s="48"/>
      <c r="O7831" s="49"/>
    </row>
    <row r="7832" spans="2:15" x14ac:dyDescent="0.25">
      <c r="B7832" s="93"/>
      <c r="C7832" s="48"/>
      <c r="D7832" s="48"/>
      <c r="E7832" s="48"/>
      <c r="F7832" s="48"/>
      <c r="G7832" s="49"/>
      <c r="H7832" s="48"/>
      <c r="I7832" s="52"/>
      <c r="J7832" s="52"/>
      <c r="K7832" s="48"/>
      <c r="L7832" s="48"/>
      <c r="M7832" s="48"/>
      <c r="N7832" s="48"/>
      <c r="O7832" s="49"/>
    </row>
    <row r="7833" spans="2:15" x14ac:dyDescent="0.25">
      <c r="B7833" s="93"/>
      <c r="C7833" s="48"/>
      <c r="D7833" s="48"/>
      <c r="E7833" s="48"/>
      <c r="F7833" s="48"/>
      <c r="G7833" s="49"/>
      <c r="H7833" s="48"/>
      <c r="I7833" s="52"/>
      <c r="J7833" s="52"/>
      <c r="K7833" s="48"/>
      <c r="L7833" s="48"/>
      <c r="M7833" s="48"/>
      <c r="N7833" s="48"/>
      <c r="O7833" s="49"/>
    </row>
    <row r="7834" spans="2:15" x14ac:dyDescent="0.25">
      <c r="B7834" s="93"/>
      <c r="C7834" s="48"/>
      <c r="D7834" s="48"/>
      <c r="E7834" s="48"/>
      <c r="F7834" s="48"/>
      <c r="G7834" s="49"/>
      <c r="H7834" s="48"/>
      <c r="I7834" s="52"/>
      <c r="J7834" s="52"/>
      <c r="K7834" s="48"/>
      <c r="L7834" s="48"/>
      <c r="M7834" s="48"/>
      <c r="N7834" s="48"/>
      <c r="O7834" s="49"/>
    </row>
    <row r="7835" spans="2:15" x14ac:dyDescent="0.25">
      <c r="B7835" s="93"/>
      <c r="C7835" s="48"/>
      <c r="D7835" s="48"/>
      <c r="E7835" s="48"/>
      <c r="F7835" s="48"/>
      <c r="G7835" s="49"/>
      <c r="H7835" s="48"/>
      <c r="I7835" s="52"/>
      <c r="J7835" s="52"/>
      <c r="K7835" s="48"/>
      <c r="L7835" s="48"/>
      <c r="M7835" s="48"/>
      <c r="N7835" s="48"/>
      <c r="O7835" s="49"/>
    </row>
    <row r="7836" spans="2:15" x14ac:dyDescent="0.25">
      <c r="B7836" s="93"/>
      <c r="C7836" s="48"/>
      <c r="D7836" s="48"/>
      <c r="E7836" s="48"/>
      <c r="F7836" s="48"/>
      <c r="G7836" s="49"/>
      <c r="H7836" s="48"/>
      <c r="I7836" s="52"/>
      <c r="J7836" s="52"/>
      <c r="K7836" s="48"/>
      <c r="L7836" s="48"/>
      <c r="M7836" s="48"/>
      <c r="N7836" s="48"/>
      <c r="O7836" s="49"/>
    </row>
    <row r="7837" spans="2:15" x14ac:dyDescent="0.25">
      <c r="B7837" s="93"/>
      <c r="C7837" s="48"/>
      <c r="D7837" s="48"/>
      <c r="E7837" s="48"/>
      <c r="F7837" s="48"/>
      <c r="G7837" s="49"/>
      <c r="H7837" s="48"/>
      <c r="I7837" s="52"/>
      <c r="J7837" s="52"/>
      <c r="K7837" s="48"/>
      <c r="L7837" s="48"/>
      <c r="M7837" s="48"/>
      <c r="N7837" s="48"/>
      <c r="O7837" s="49"/>
    </row>
    <row r="7838" spans="2:15" x14ac:dyDescent="0.25">
      <c r="B7838" s="93"/>
      <c r="C7838" s="48"/>
      <c r="D7838" s="48"/>
      <c r="E7838" s="48"/>
      <c r="F7838" s="48"/>
      <c r="G7838" s="49"/>
      <c r="H7838" s="48"/>
      <c r="I7838" s="52"/>
      <c r="J7838" s="52"/>
      <c r="K7838" s="48"/>
      <c r="L7838" s="48"/>
      <c r="M7838" s="48"/>
      <c r="N7838" s="48"/>
      <c r="O7838" s="49"/>
    </row>
    <row r="7839" spans="2:15" x14ac:dyDescent="0.25">
      <c r="B7839" s="93"/>
      <c r="C7839" s="48"/>
      <c r="D7839" s="48"/>
      <c r="E7839" s="48"/>
      <c r="F7839" s="48"/>
      <c r="G7839" s="49"/>
      <c r="H7839" s="48"/>
      <c r="I7839" s="52"/>
      <c r="J7839" s="52"/>
      <c r="K7839" s="48"/>
      <c r="L7839" s="48"/>
      <c r="M7839" s="48"/>
      <c r="N7839" s="48"/>
      <c r="O7839" s="49"/>
    </row>
    <row r="7840" spans="2:15" x14ac:dyDescent="0.25">
      <c r="B7840" s="93"/>
      <c r="C7840" s="48"/>
      <c r="D7840" s="48"/>
      <c r="E7840" s="48"/>
      <c r="F7840" s="48"/>
      <c r="G7840" s="49"/>
      <c r="H7840" s="48"/>
      <c r="I7840" s="52"/>
      <c r="J7840" s="52"/>
      <c r="K7840" s="48"/>
      <c r="L7840" s="48"/>
      <c r="M7840" s="48"/>
      <c r="N7840" s="48"/>
      <c r="O7840" s="49"/>
    </row>
    <row r="7841" spans="2:15" x14ac:dyDescent="0.25">
      <c r="B7841" s="93"/>
      <c r="C7841" s="48"/>
      <c r="D7841" s="48"/>
      <c r="E7841" s="48"/>
      <c r="F7841" s="48"/>
      <c r="G7841" s="49"/>
      <c r="H7841" s="48"/>
      <c r="I7841" s="52"/>
      <c r="J7841" s="52"/>
      <c r="K7841" s="48"/>
      <c r="L7841" s="48"/>
      <c r="M7841" s="48"/>
      <c r="N7841" s="48"/>
      <c r="O7841" s="49"/>
    </row>
    <row r="7842" spans="2:15" x14ac:dyDescent="0.25">
      <c r="B7842" s="93"/>
      <c r="C7842" s="48"/>
      <c r="D7842" s="48"/>
      <c r="E7842" s="48"/>
      <c r="F7842" s="48"/>
      <c r="G7842" s="49"/>
      <c r="H7842" s="48"/>
      <c r="I7842" s="52"/>
      <c r="J7842" s="52"/>
      <c r="K7842" s="48"/>
      <c r="L7842" s="48"/>
      <c r="M7842" s="48"/>
      <c r="N7842" s="48"/>
      <c r="O7842" s="49"/>
    </row>
    <row r="7843" spans="2:15" x14ac:dyDescent="0.25">
      <c r="B7843" s="93"/>
      <c r="C7843" s="48"/>
      <c r="D7843" s="48"/>
      <c r="E7843" s="48"/>
      <c r="F7843" s="48"/>
      <c r="G7843" s="49"/>
      <c r="H7843" s="48"/>
      <c r="I7843" s="52"/>
      <c r="J7843" s="52"/>
      <c r="K7843" s="48"/>
      <c r="L7843" s="48"/>
      <c r="M7843" s="48"/>
      <c r="N7843" s="48"/>
      <c r="O7843" s="49"/>
    </row>
    <row r="7844" spans="2:15" x14ac:dyDescent="0.25">
      <c r="B7844" s="93"/>
      <c r="C7844" s="48"/>
      <c r="D7844" s="48"/>
      <c r="E7844" s="48"/>
      <c r="F7844" s="48"/>
      <c r="G7844" s="49"/>
      <c r="H7844" s="48"/>
      <c r="I7844" s="52"/>
      <c r="J7844" s="52"/>
      <c r="K7844" s="48"/>
      <c r="L7844" s="48"/>
      <c r="M7844" s="48"/>
      <c r="N7844" s="48"/>
      <c r="O7844" s="49"/>
    </row>
    <row r="7845" spans="2:15" x14ac:dyDescent="0.25">
      <c r="B7845" s="93"/>
      <c r="C7845" s="48"/>
      <c r="D7845" s="48"/>
      <c r="E7845" s="48"/>
      <c r="F7845" s="48"/>
      <c r="G7845" s="49"/>
      <c r="H7845" s="48"/>
      <c r="I7845" s="52"/>
      <c r="J7845" s="52"/>
      <c r="K7845" s="48"/>
      <c r="L7845" s="48"/>
      <c r="M7845" s="48"/>
      <c r="N7845" s="48"/>
      <c r="O7845" s="49"/>
    </row>
    <row r="7846" spans="2:15" x14ac:dyDescent="0.25">
      <c r="B7846" s="93"/>
      <c r="C7846" s="48"/>
      <c r="D7846" s="48"/>
      <c r="E7846" s="48"/>
      <c r="F7846" s="48"/>
      <c r="G7846" s="49"/>
      <c r="H7846" s="48"/>
      <c r="I7846" s="52"/>
      <c r="J7846" s="52"/>
      <c r="K7846" s="48"/>
      <c r="L7846" s="48"/>
      <c r="M7846" s="48"/>
      <c r="N7846" s="48"/>
      <c r="O7846" s="49"/>
    </row>
    <row r="7847" spans="2:15" x14ac:dyDescent="0.25">
      <c r="B7847" s="93"/>
      <c r="C7847" s="48"/>
      <c r="D7847" s="48"/>
      <c r="E7847" s="48"/>
      <c r="F7847" s="48"/>
      <c r="G7847" s="49"/>
      <c r="H7847" s="48"/>
      <c r="I7847" s="52"/>
      <c r="J7847" s="52"/>
      <c r="K7847" s="48"/>
      <c r="L7847" s="48"/>
      <c r="M7847" s="48"/>
      <c r="N7847" s="48"/>
      <c r="O7847" s="49"/>
    </row>
    <row r="7848" spans="2:15" x14ac:dyDescent="0.25">
      <c r="B7848" s="93"/>
      <c r="C7848" s="48"/>
      <c r="D7848" s="48"/>
      <c r="E7848" s="48"/>
      <c r="F7848" s="48"/>
      <c r="G7848" s="49"/>
      <c r="H7848" s="48"/>
      <c r="I7848" s="52"/>
      <c r="J7848" s="52"/>
      <c r="K7848" s="48"/>
      <c r="L7848" s="48"/>
      <c r="M7848" s="48"/>
      <c r="N7848" s="48"/>
      <c r="O7848" s="49"/>
    </row>
    <row r="7849" spans="2:15" x14ac:dyDescent="0.25">
      <c r="B7849" s="93"/>
      <c r="C7849" s="48"/>
      <c r="D7849" s="48"/>
      <c r="E7849" s="48"/>
      <c r="F7849" s="48"/>
      <c r="G7849" s="49"/>
      <c r="H7849" s="48"/>
      <c r="I7849" s="52"/>
      <c r="J7849" s="52"/>
      <c r="K7849" s="48"/>
      <c r="L7849" s="48"/>
      <c r="M7849" s="48"/>
      <c r="N7849" s="48"/>
      <c r="O7849" s="49"/>
    </row>
    <row r="7850" spans="2:15" x14ac:dyDescent="0.25">
      <c r="B7850" s="93"/>
      <c r="C7850" s="48"/>
      <c r="D7850" s="48"/>
      <c r="E7850" s="48"/>
      <c r="F7850" s="48"/>
      <c r="G7850" s="49"/>
      <c r="H7850" s="48"/>
      <c r="I7850" s="52"/>
      <c r="J7850" s="52"/>
      <c r="K7850" s="48"/>
      <c r="L7850" s="48"/>
      <c r="M7850" s="48"/>
      <c r="N7850" s="48"/>
      <c r="O7850" s="49"/>
    </row>
    <row r="7851" spans="2:15" x14ac:dyDescent="0.25">
      <c r="B7851" s="93"/>
      <c r="C7851" s="48"/>
      <c r="D7851" s="48"/>
      <c r="E7851" s="48"/>
      <c r="F7851" s="48"/>
      <c r="G7851" s="49"/>
      <c r="H7851" s="48"/>
      <c r="I7851" s="52"/>
      <c r="J7851" s="52"/>
      <c r="K7851" s="48"/>
      <c r="L7851" s="48"/>
      <c r="M7851" s="48"/>
      <c r="N7851" s="48"/>
      <c r="O7851" s="49"/>
    </row>
    <row r="7852" spans="2:15" x14ac:dyDescent="0.25">
      <c r="B7852" s="93"/>
      <c r="C7852" s="48"/>
      <c r="D7852" s="48"/>
      <c r="E7852" s="48"/>
      <c r="F7852" s="48"/>
      <c r="G7852" s="49"/>
      <c r="H7852" s="48"/>
      <c r="I7852" s="52"/>
      <c r="J7852" s="52"/>
      <c r="K7852" s="48"/>
      <c r="L7852" s="48"/>
      <c r="M7852" s="48"/>
      <c r="N7852" s="48"/>
      <c r="O7852" s="49"/>
    </row>
    <row r="7853" spans="2:15" x14ac:dyDescent="0.25">
      <c r="B7853" s="93"/>
      <c r="C7853" s="48"/>
      <c r="D7853" s="48"/>
      <c r="E7853" s="48"/>
      <c r="F7853" s="48"/>
      <c r="G7853" s="49"/>
      <c r="H7853" s="48"/>
      <c r="I7853" s="52"/>
      <c r="J7853" s="52"/>
      <c r="K7853" s="48"/>
      <c r="L7853" s="48"/>
      <c r="M7853" s="48"/>
      <c r="N7853" s="48"/>
      <c r="O7853" s="49"/>
    </row>
    <row r="7854" spans="2:15" x14ac:dyDescent="0.25">
      <c r="B7854" s="93"/>
      <c r="C7854" s="48"/>
      <c r="D7854" s="48"/>
      <c r="E7854" s="48"/>
      <c r="F7854" s="48"/>
      <c r="G7854" s="49"/>
      <c r="H7854" s="48"/>
      <c r="I7854" s="52"/>
      <c r="J7854" s="52"/>
      <c r="K7854" s="48"/>
      <c r="L7854" s="48"/>
      <c r="M7854" s="48"/>
      <c r="N7854" s="48"/>
      <c r="O7854" s="49"/>
    </row>
    <row r="7855" spans="2:15" x14ac:dyDescent="0.25">
      <c r="B7855" s="93"/>
      <c r="C7855" s="48"/>
      <c r="D7855" s="48"/>
      <c r="E7855" s="48"/>
      <c r="F7855" s="48"/>
      <c r="G7855" s="49"/>
      <c r="H7855" s="48"/>
      <c r="I7855" s="52"/>
      <c r="J7855" s="52"/>
      <c r="K7855" s="48"/>
      <c r="L7855" s="48"/>
      <c r="M7855" s="48"/>
      <c r="N7855" s="48"/>
      <c r="O7855" s="49"/>
    </row>
    <row r="7856" spans="2:15" x14ac:dyDescent="0.25">
      <c r="B7856" s="93"/>
      <c r="C7856" s="48"/>
      <c r="D7856" s="48"/>
      <c r="E7856" s="48"/>
      <c r="F7856" s="48"/>
      <c r="G7856" s="49"/>
      <c r="H7856" s="48"/>
      <c r="I7856" s="52"/>
      <c r="J7856" s="52"/>
      <c r="K7856" s="48"/>
      <c r="L7856" s="48"/>
      <c r="M7856" s="48"/>
      <c r="N7856" s="48"/>
      <c r="O7856" s="49"/>
    </row>
    <row r="7857" spans="2:15" x14ac:dyDescent="0.25">
      <c r="B7857" s="93"/>
      <c r="C7857" s="48"/>
      <c r="D7857" s="48"/>
      <c r="E7857" s="48"/>
      <c r="F7857" s="48"/>
      <c r="G7857" s="49"/>
      <c r="H7857" s="48"/>
      <c r="I7857" s="52"/>
      <c r="J7857" s="52"/>
      <c r="K7857" s="48"/>
      <c r="L7857" s="48"/>
      <c r="M7857" s="48"/>
      <c r="N7857" s="48"/>
      <c r="O7857" s="49"/>
    </row>
    <row r="7858" spans="2:15" x14ac:dyDescent="0.25">
      <c r="B7858" s="93"/>
      <c r="C7858" s="48"/>
      <c r="D7858" s="48"/>
      <c r="E7858" s="48"/>
      <c r="F7858" s="48"/>
      <c r="G7858" s="49"/>
      <c r="H7858" s="48"/>
      <c r="I7858" s="52"/>
      <c r="J7858" s="52"/>
      <c r="K7858" s="48"/>
      <c r="L7858" s="48"/>
      <c r="M7858" s="48"/>
      <c r="N7858" s="48"/>
      <c r="O7858" s="49"/>
    </row>
    <row r="7859" spans="2:15" x14ac:dyDescent="0.25">
      <c r="B7859" s="93"/>
      <c r="C7859" s="48"/>
      <c r="D7859" s="48"/>
      <c r="E7859" s="48"/>
      <c r="F7859" s="48"/>
      <c r="G7859" s="49"/>
      <c r="H7859" s="48"/>
      <c r="I7859" s="52"/>
      <c r="J7859" s="52"/>
      <c r="K7859" s="48"/>
      <c r="L7859" s="48"/>
      <c r="M7859" s="48"/>
      <c r="N7859" s="48"/>
      <c r="O7859" s="49"/>
    </row>
    <row r="7860" spans="2:15" x14ac:dyDescent="0.25">
      <c r="B7860" s="93"/>
      <c r="C7860" s="48"/>
      <c r="D7860" s="48"/>
      <c r="E7860" s="48"/>
      <c r="F7860" s="48"/>
      <c r="G7860" s="49"/>
      <c r="H7860" s="48"/>
      <c r="I7860" s="52"/>
      <c r="J7860" s="52"/>
      <c r="K7860" s="48"/>
      <c r="L7860" s="48"/>
      <c r="M7860" s="48"/>
      <c r="N7860" s="48"/>
      <c r="O7860" s="49"/>
    </row>
    <row r="7861" spans="2:15" x14ac:dyDescent="0.25">
      <c r="B7861" s="93"/>
      <c r="C7861" s="48"/>
      <c r="D7861" s="48"/>
      <c r="E7861" s="48"/>
      <c r="F7861" s="48"/>
      <c r="G7861" s="49"/>
      <c r="H7861" s="48"/>
      <c r="I7861" s="52"/>
      <c r="J7861" s="52"/>
      <c r="K7861" s="48"/>
      <c r="L7861" s="48"/>
      <c r="M7861" s="48"/>
      <c r="N7861" s="48"/>
      <c r="O7861" s="49"/>
    </row>
    <row r="7862" spans="2:15" x14ac:dyDescent="0.25">
      <c r="B7862" s="93"/>
      <c r="C7862" s="48"/>
      <c r="D7862" s="48"/>
      <c r="E7862" s="48"/>
      <c r="F7862" s="48"/>
      <c r="G7862" s="49"/>
      <c r="H7862" s="48"/>
      <c r="I7862" s="52"/>
      <c r="J7862" s="52"/>
      <c r="K7862" s="48"/>
      <c r="L7862" s="48"/>
      <c r="M7862" s="48"/>
      <c r="N7862" s="48"/>
      <c r="O7862" s="49"/>
    </row>
    <row r="7863" spans="2:15" x14ac:dyDescent="0.25">
      <c r="B7863" s="93"/>
      <c r="C7863" s="48"/>
      <c r="D7863" s="48"/>
      <c r="E7863" s="48"/>
      <c r="F7863" s="48"/>
      <c r="G7863" s="49"/>
      <c r="H7863" s="48"/>
      <c r="I7863" s="52"/>
      <c r="J7863" s="52"/>
      <c r="K7863" s="48"/>
      <c r="L7863" s="48"/>
      <c r="M7863" s="48"/>
      <c r="N7863" s="48"/>
      <c r="O7863" s="49"/>
    </row>
    <row r="7864" spans="2:15" x14ac:dyDescent="0.25">
      <c r="B7864" s="93"/>
      <c r="C7864" s="48"/>
      <c r="D7864" s="48"/>
      <c r="E7864" s="48"/>
      <c r="F7864" s="48"/>
      <c r="G7864" s="49"/>
      <c r="H7864" s="48"/>
      <c r="I7864" s="52"/>
      <c r="J7864" s="52"/>
      <c r="K7864" s="48"/>
      <c r="L7864" s="48"/>
      <c r="M7864" s="48"/>
      <c r="N7864" s="48"/>
      <c r="O7864" s="49"/>
    </row>
    <row r="7865" spans="2:15" x14ac:dyDescent="0.25">
      <c r="B7865" s="93"/>
      <c r="C7865" s="48"/>
      <c r="D7865" s="48"/>
      <c r="E7865" s="48"/>
      <c r="F7865" s="48"/>
      <c r="G7865" s="49"/>
      <c r="H7865" s="48"/>
      <c r="I7865" s="52"/>
      <c r="J7865" s="52"/>
      <c r="K7865" s="48"/>
      <c r="L7865" s="48"/>
      <c r="M7865" s="48"/>
      <c r="N7865" s="48"/>
      <c r="O7865" s="49"/>
    </row>
    <row r="7866" spans="2:15" x14ac:dyDescent="0.25">
      <c r="B7866" s="93"/>
      <c r="C7866" s="48"/>
      <c r="D7866" s="48"/>
      <c r="E7866" s="48"/>
      <c r="F7866" s="48"/>
      <c r="G7866" s="49"/>
      <c r="H7866" s="48"/>
      <c r="I7866" s="52"/>
      <c r="J7866" s="52"/>
      <c r="K7866" s="48"/>
      <c r="L7866" s="48"/>
      <c r="M7866" s="48"/>
      <c r="N7866" s="48"/>
      <c r="O7866" s="49"/>
    </row>
    <row r="7867" spans="2:15" x14ac:dyDescent="0.25">
      <c r="B7867" s="93"/>
      <c r="C7867" s="48"/>
      <c r="D7867" s="48"/>
      <c r="E7867" s="48"/>
      <c r="F7867" s="48"/>
      <c r="G7867" s="49"/>
      <c r="H7867" s="48"/>
      <c r="I7867" s="52"/>
      <c r="J7867" s="52"/>
      <c r="K7867" s="48"/>
      <c r="L7867" s="48"/>
      <c r="M7867" s="48"/>
      <c r="N7867" s="48"/>
      <c r="O7867" s="49"/>
    </row>
    <row r="7868" spans="2:15" x14ac:dyDescent="0.25">
      <c r="B7868" s="93"/>
      <c r="C7868" s="48"/>
      <c r="D7868" s="48"/>
      <c r="E7868" s="48"/>
      <c r="F7868" s="48"/>
      <c r="G7868" s="49"/>
      <c r="H7868" s="48"/>
      <c r="I7868" s="52"/>
      <c r="J7868" s="52"/>
      <c r="K7868" s="48"/>
      <c r="L7868" s="48"/>
      <c r="M7868" s="48"/>
      <c r="N7868" s="48"/>
      <c r="O7868" s="49"/>
    </row>
    <row r="7869" spans="2:15" x14ac:dyDescent="0.25">
      <c r="B7869" s="93"/>
      <c r="C7869" s="48"/>
      <c r="D7869" s="48"/>
      <c r="E7869" s="48"/>
      <c r="F7869" s="48"/>
      <c r="G7869" s="49"/>
      <c r="H7869" s="48"/>
      <c r="I7869" s="52"/>
      <c r="J7869" s="52"/>
      <c r="K7869" s="48"/>
      <c r="L7869" s="48"/>
      <c r="M7869" s="48"/>
      <c r="N7869" s="48"/>
      <c r="O7869" s="49"/>
    </row>
    <row r="7870" spans="2:15" x14ac:dyDescent="0.25">
      <c r="B7870" s="93"/>
      <c r="C7870" s="48"/>
      <c r="D7870" s="48"/>
      <c r="E7870" s="48"/>
      <c r="F7870" s="48"/>
      <c r="G7870" s="49"/>
      <c r="H7870" s="48"/>
      <c r="I7870" s="52"/>
      <c r="J7870" s="52"/>
      <c r="K7870" s="48"/>
      <c r="L7870" s="48"/>
      <c r="M7870" s="48"/>
      <c r="N7870" s="48"/>
      <c r="O7870" s="49"/>
    </row>
    <row r="7871" spans="2:15" x14ac:dyDescent="0.25">
      <c r="B7871" s="93"/>
      <c r="C7871" s="48"/>
      <c r="D7871" s="48"/>
      <c r="E7871" s="48"/>
      <c r="F7871" s="48"/>
      <c r="G7871" s="49"/>
      <c r="H7871" s="48"/>
      <c r="I7871" s="52"/>
      <c r="J7871" s="52"/>
      <c r="K7871" s="48"/>
      <c r="L7871" s="48"/>
      <c r="M7871" s="48"/>
      <c r="N7871" s="48"/>
      <c r="O7871" s="49"/>
    </row>
    <row r="7872" spans="2:15" x14ac:dyDescent="0.25">
      <c r="B7872" s="93"/>
      <c r="C7872" s="48"/>
      <c r="D7872" s="48"/>
      <c r="E7872" s="48"/>
      <c r="F7872" s="48"/>
      <c r="G7872" s="49"/>
      <c r="H7872" s="48"/>
      <c r="I7872" s="52"/>
      <c r="J7872" s="52"/>
      <c r="K7872" s="48"/>
      <c r="L7872" s="48"/>
      <c r="M7872" s="48"/>
      <c r="N7872" s="48"/>
      <c r="O7872" s="49"/>
    </row>
    <row r="7873" spans="2:15" x14ac:dyDescent="0.25">
      <c r="B7873" s="93"/>
      <c r="C7873" s="48"/>
      <c r="D7873" s="48"/>
      <c r="E7873" s="48"/>
      <c r="F7873" s="48"/>
      <c r="G7873" s="49"/>
      <c r="H7873" s="48"/>
      <c r="I7873" s="52"/>
      <c r="J7873" s="52"/>
      <c r="K7873" s="48"/>
      <c r="L7873" s="48"/>
      <c r="M7873" s="48"/>
      <c r="N7873" s="48"/>
      <c r="O7873" s="49"/>
    </row>
    <row r="7874" spans="2:15" x14ac:dyDescent="0.25">
      <c r="B7874" s="93"/>
      <c r="C7874" s="48"/>
      <c r="D7874" s="48"/>
      <c r="E7874" s="48"/>
      <c r="F7874" s="48"/>
      <c r="G7874" s="49"/>
      <c r="H7874" s="48"/>
      <c r="I7874" s="52"/>
      <c r="J7874" s="52"/>
      <c r="K7874" s="48"/>
      <c r="L7874" s="48"/>
      <c r="M7874" s="48"/>
      <c r="N7874" s="48"/>
      <c r="O7874" s="49"/>
    </row>
    <row r="7875" spans="2:15" x14ac:dyDescent="0.25">
      <c r="B7875" s="93"/>
      <c r="C7875" s="48"/>
      <c r="D7875" s="48"/>
      <c r="E7875" s="48"/>
      <c r="F7875" s="48"/>
      <c r="G7875" s="49"/>
      <c r="H7875" s="48"/>
      <c r="I7875" s="52"/>
      <c r="J7875" s="52"/>
      <c r="K7875" s="48"/>
      <c r="L7875" s="48"/>
      <c r="M7875" s="48"/>
      <c r="N7875" s="48"/>
      <c r="O7875" s="49"/>
    </row>
    <row r="7876" spans="2:15" x14ac:dyDescent="0.25">
      <c r="B7876" s="93"/>
      <c r="C7876" s="48"/>
      <c r="D7876" s="48"/>
      <c r="E7876" s="48"/>
      <c r="F7876" s="48"/>
      <c r="G7876" s="49"/>
      <c r="H7876" s="48"/>
      <c r="I7876" s="52"/>
      <c r="J7876" s="52"/>
      <c r="K7876" s="48"/>
      <c r="L7876" s="48"/>
      <c r="M7876" s="48"/>
      <c r="N7876" s="48"/>
      <c r="O7876" s="49"/>
    </row>
    <row r="7877" spans="2:15" x14ac:dyDescent="0.25">
      <c r="B7877" s="93"/>
      <c r="C7877" s="48"/>
      <c r="D7877" s="48"/>
      <c r="E7877" s="48"/>
      <c r="F7877" s="48"/>
      <c r="G7877" s="49"/>
      <c r="H7877" s="48"/>
      <c r="I7877" s="52"/>
      <c r="J7877" s="52"/>
      <c r="K7877" s="48"/>
      <c r="L7877" s="48"/>
      <c r="M7877" s="48"/>
      <c r="N7877" s="48"/>
      <c r="O7877" s="49"/>
    </row>
    <row r="7878" spans="2:15" x14ac:dyDescent="0.25">
      <c r="B7878" s="93"/>
      <c r="C7878" s="48"/>
      <c r="D7878" s="48"/>
      <c r="E7878" s="48"/>
      <c r="F7878" s="48"/>
      <c r="G7878" s="49"/>
      <c r="H7878" s="48"/>
      <c r="I7878" s="52"/>
      <c r="J7878" s="52"/>
      <c r="K7878" s="48"/>
      <c r="L7878" s="48"/>
      <c r="M7878" s="48"/>
      <c r="N7878" s="48"/>
      <c r="O7878" s="49"/>
    </row>
    <row r="7879" spans="2:15" x14ac:dyDescent="0.25">
      <c r="B7879" s="93"/>
      <c r="C7879" s="48"/>
      <c r="D7879" s="48"/>
      <c r="E7879" s="48"/>
      <c r="F7879" s="48"/>
      <c r="G7879" s="49"/>
      <c r="H7879" s="48"/>
      <c r="I7879" s="52"/>
      <c r="J7879" s="52"/>
      <c r="K7879" s="48"/>
      <c r="L7879" s="48"/>
      <c r="M7879" s="48"/>
      <c r="N7879" s="48"/>
      <c r="O7879" s="49"/>
    </row>
    <row r="7880" spans="2:15" x14ac:dyDescent="0.25">
      <c r="B7880" s="93"/>
      <c r="C7880" s="48"/>
      <c r="D7880" s="48"/>
      <c r="E7880" s="48"/>
      <c r="F7880" s="48"/>
      <c r="G7880" s="49"/>
      <c r="H7880" s="48"/>
      <c r="I7880" s="52"/>
      <c r="J7880" s="52"/>
      <c r="K7880" s="48"/>
      <c r="L7880" s="48"/>
      <c r="M7880" s="48"/>
      <c r="N7880" s="48"/>
      <c r="O7880" s="49"/>
    </row>
    <row r="7881" spans="2:15" x14ac:dyDescent="0.25">
      <c r="B7881" s="93"/>
      <c r="C7881" s="48"/>
      <c r="D7881" s="48"/>
      <c r="E7881" s="48"/>
      <c r="F7881" s="48"/>
      <c r="G7881" s="49"/>
      <c r="H7881" s="48"/>
      <c r="I7881" s="52"/>
      <c r="J7881" s="52"/>
      <c r="K7881" s="48"/>
      <c r="L7881" s="48"/>
      <c r="M7881" s="48"/>
      <c r="N7881" s="48"/>
      <c r="O7881" s="49"/>
    </row>
    <row r="7882" spans="2:15" x14ac:dyDescent="0.25">
      <c r="B7882" s="93"/>
      <c r="C7882" s="48"/>
      <c r="D7882" s="48"/>
      <c r="E7882" s="48"/>
      <c r="F7882" s="48"/>
      <c r="G7882" s="49"/>
      <c r="H7882" s="48"/>
      <c r="I7882" s="52"/>
      <c r="J7882" s="52"/>
      <c r="K7882" s="48"/>
      <c r="L7882" s="48"/>
      <c r="M7882" s="48"/>
      <c r="N7882" s="48"/>
      <c r="O7882" s="49"/>
    </row>
    <row r="7883" spans="2:15" x14ac:dyDescent="0.25">
      <c r="B7883" s="93"/>
      <c r="C7883" s="48"/>
      <c r="D7883" s="48"/>
      <c r="E7883" s="48"/>
      <c r="F7883" s="48"/>
      <c r="G7883" s="49"/>
      <c r="H7883" s="48"/>
      <c r="I7883" s="52"/>
      <c r="J7883" s="52"/>
      <c r="K7883" s="48"/>
      <c r="L7883" s="48"/>
      <c r="M7883" s="48"/>
      <c r="N7883" s="48"/>
      <c r="O7883" s="49"/>
    </row>
    <row r="7884" spans="2:15" x14ac:dyDescent="0.25">
      <c r="B7884" s="93"/>
      <c r="C7884" s="48"/>
      <c r="D7884" s="48"/>
      <c r="E7884" s="48"/>
      <c r="F7884" s="48"/>
      <c r="G7884" s="49"/>
      <c r="H7884" s="48"/>
      <c r="I7884" s="52"/>
      <c r="J7884" s="52"/>
      <c r="K7884" s="48"/>
      <c r="L7884" s="48"/>
      <c r="M7884" s="48"/>
      <c r="N7884" s="48"/>
      <c r="O7884" s="49"/>
    </row>
    <row r="7885" spans="2:15" x14ac:dyDescent="0.25">
      <c r="B7885" s="93"/>
      <c r="C7885" s="48"/>
      <c r="D7885" s="48"/>
      <c r="E7885" s="48"/>
      <c r="F7885" s="48"/>
      <c r="G7885" s="49"/>
      <c r="H7885" s="48"/>
      <c r="I7885" s="52"/>
      <c r="J7885" s="52"/>
      <c r="K7885" s="48"/>
      <c r="L7885" s="48"/>
      <c r="M7885" s="48"/>
      <c r="N7885" s="48"/>
      <c r="O7885" s="49"/>
    </row>
    <row r="7886" spans="2:15" x14ac:dyDescent="0.25">
      <c r="B7886" s="93"/>
      <c r="C7886" s="48"/>
      <c r="D7886" s="48"/>
      <c r="E7886" s="48"/>
      <c r="F7886" s="48"/>
      <c r="G7886" s="49"/>
      <c r="H7886" s="48"/>
      <c r="I7886" s="52"/>
      <c r="J7886" s="52"/>
      <c r="K7886" s="48"/>
      <c r="L7886" s="48"/>
      <c r="M7886" s="48"/>
      <c r="N7886" s="48"/>
      <c r="O7886" s="49"/>
    </row>
    <row r="7887" spans="2:15" x14ac:dyDescent="0.25">
      <c r="B7887" s="93"/>
      <c r="C7887" s="48"/>
      <c r="D7887" s="48"/>
      <c r="E7887" s="48"/>
      <c r="F7887" s="48"/>
      <c r="G7887" s="49"/>
      <c r="H7887" s="48"/>
      <c r="I7887" s="52"/>
      <c r="J7887" s="52"/>
      <c r="K7887" s="48"/>
      <c r="L7887" s="48"/>
      <c r="M7887" s="48"/>
      <c r="N7887" s="48"/>
      <c r="O7887" s="49"/>
    </row>
    <row r="7888" spans="2:15" x14ac:dyDescent="0.25">
      <c r="B7888" s="93"/>
      <c r="C7888" s="48"/>
      <c r="D7888" s="48"/>
      <c r="E7888" s="48"/>
      <c r="F7888" s="48"/>
      <c r="G7888" s="49"/>
      <c r="H7888" s="48"/>
      <c r="I7888" s="52"/>
      <c r="J7888" s="52"/>
      <c r="K7888" s="48"/>
      <c r="L7888" s="48"/>
      <c r="M7888" s="48"/>
      <c r="N7888" s="48"/>
      <c r="O7888" s="49"/>
    </row>
    <row r="7889" spans="2:15" x14ac:dyDescent="0.25">
      <c r="B7889" s="93"/>
      <c r="C7889" s="48"/>
      <c r="D7889" s="48"/>
      <c r="E7889" s="48"/>
      <c r="F7889" s="48"/>
      <c r="G7889" s="49"/>
      <c r="H7889" s="48"/>
      <c r="I7889" s="52"/>
      <c r="J7889" s="52"/>
      <c r="K7889" s="48"/>
      <c r="L7889" s="48"/>
      <c r="M7889" s="48"/>
      <c r="N7889" s="48"/>
      <c r="O7889" s="49"/>
    </row>
    <row r="7890" spans="2:15" x14ac:dyDescent="0.25">
      <c r="B7890" s="93"/>
      <c r="C7890" s="48"/>
      <c r="D7890" s="48"/>
      <c r="E7890" s="48"/>
      <c r="F7890" s="48"/>
      <c r="G7890" s="49"/>
      <c r="H7890" s="48"/>
      <c r="I7890" s="52"/>
      <c r="J7890" s="52"/>
      <c r="K7890" s="48"/>
      <c r="L7890" s="48"/>
      <c r="M7890" s="48"/>
      <c r="N7890" s="48"/>
      <c r="O7890" s="49"/>
    </row>
    <row r="7891" spans="2:15" x14ac:dyDescent="0.25">
      <c r="B7891" s="93"/>
      <c r="C7891" s="48"/>
      <c r="D7891" s="48"/>
      <c r="E7891" s="48"/>
      <c r="F7891" s="48"/>
      <c r="G7891" s="49"/>
      <c r="H7891" s="48"/>
      <c r="I7891" s="52"/>
      <c r="J7891" s="52"/>
      <c r="K7891" s="48"/>
      <c r="L7891" s="48"/>
      <c r="M7891" s="48"/>
      <c r="N7891" s="48"/>
      <c r="O7891" s="49"/>
    </row>
    <row r="7892" spans="2:15" x14ac:dyDescent="0.25">
      <c r="B7892" s="93"/>
      <c r="C7892" s="48"/>
      <c r="D7892" s="48"/>
      <c r="E7892" s="48"/>
      <c r="F7892" s="48"/>
      <c r="G7892" s="49"/>
      <c r="H7892" s="48"/>
      <c r="I7892" s="52"/>
      <c r="J7892" s="52"/>
      <c r="K7892" s="48"/>
      <c r="L7892" s="48"/>
      <c r="M7892" s="48"/>
      <c r="N7892" s="48"/>
      <c r="O7892" s="49"/>
    </row>
    <row r="7893" spans="2:15" x14ac:dyDescent="0.25">
      <c r="B7893" s="93"/>
      <c r="C7893" s="48"/>
      <c r="D7893" s="48"/>
      <c r="E7893" s="48"/>
      <c r="F7893" s="48"/>
      <c r="G7893" s="49"/>
      <c r="H7893" s="48"/>
      <c r="I7893" s="52"/>
      <c r="J7893" s="52"/>
      <c r="K7893" s="48"/>
      <c r="L7893" s="48"/>
      <c r="M7893" s="48"/>
      <c r="N7893" s="48"/>
      <c r="O7893" s="49"/>
    </row>
    <row r="7894" spans="2:15" x14ac:dyDescent="0.25">
      <c r="B7894" s="93"/>
      <c r="C7894" s="48"/>
      <c r="D7894" s="48"/>
      <c r="E7894" s="48"/>
      <c r="F7894" s="48"/>
      <c r="G7894" s="49"/>
      <c r="H7894" s="48"/>
      <c r="I7894" s="52"/>
      <c r="J7894" s="52"/>
      <c r="K7894" s="48"/>
      <c r="L7894" s="48"/>
      <c r="M7894" s="48"/>
      <c r="N7894" s="48"/>
      <c r="O7894" s="49"/>
    </row>
    <row r="7895" spans="2:15" x14ac:dyDescent="0.25">
      <c r="B7895" s="93"/>
      <c r="C7895" s="48"/>
      <c r="D7895" s="48"/>
      <c r="E7895" s="48"/>
      <c r="F7895" s="48"/>
      <c r="G7895" s="49"/>
      <c r="H7895" s="48"/>
      <c r="I7895" s="52"/>
      <c r="J7895" s="52"/>
      <c r="K7895" s="48"/>
      <c r="L7895" s="48"/>
      <c r="M7895" s="48"/>
      <c r="N7895" s="48"/>
      <c r="O7895" s="49"/>
    </row>
    <row r="7896" spans="2:15" x14ac:dyDescent="0.25">
      <c r="B7896" s="93"/>
      <c r="C7896" s="48"/>
      <c r="D7896" s="48"/>
      <c r="E7896" s="48"/>
      <c r="F7896" s="48"/>
      <c r="G7896" s="49"/>
      <c r="H7896" s="48"/>
      <c r="I7896" s="52"/>
      <c r="J7896" s="52"/>
      <c r="K7896" s="48"/>
      <c r="L7896" s="48"/>
      <c r="M7896" s="48"/>
      <c r="N7896" s="48"/>
      <c r="O7896" s="49"/>
    </row>
    <row r="7897" spans="2:15" x14ac:dyDescent="0.25">
      <c r="B7897" s="93"/>
      <c r="C7897" s="48"/>
      <c r="D7897" s="48"/>
      <c r="E7897" s="48"/>
      <c r="F7897" s="48"/>
      <c r="G7897" s="49"/>
      <c r="H7897" s="48"/>
      <c r="I7897" s="52"/>
      <c r="J7897" s="52"/>
      <c r="K7897" s="48"/>
      <c r="L7897" s="48"/>
      <c r="M7897" s="48"/>
      <c r="N7897" s="48"/>
      <c r="O7897" s="49"/>
    </row>
    <row r="7898" spans="2:15" x14ac:dyDescent="0.25">
      <c r="B7898" s="93"/>
      <c r="C7898" s="48"/>
      <c r="D7898" s="48"/>
      <c r="E7898" s="48"/>
      <c r="F7898" s="48"/>
      <c r="G7898" s="49"/>
      <c r="H7898" s="48"/>
      <c r="I7898" s="52"/>
      <c r="J7898" s="52"/>
      <c r="K7898" s="48"/>
      <c r="L7898" s="48"/>
      <c r="M7898" s="48"/>
      <c r="N7898" s="48"/>
      <c r="O7898" s="49"/>
    </row>
    <row r="7899" spans="2:15" x14ac:dyDescent="0.25">
      <c r="B7899" s="93"/>
      <c r="C7899" s="48"/>
      <c r="D7899" s="48"/>
      <c r="E7899" s="48"/>
      <c r="F7899" s="48"/>
      <c r="G7899" s="49"/>
      <c r="H7899" s="48"/>
      <c r="I7899" s="52"/>
      <c r="J7899" s="52"/>
      <c r="K7899" s="48"/>
      <c r="L7899" s="48"/>
      <c r="M7899" s="48"/>
      <c r="N7899" s="48"/>
      <c r="O7899" s="49"/>
    </row>
    <row r="7900" spans="2:15" x14ac:dyDescent="0.25">
      <c r="B7900" s="93"/>
      <c r="C7900" s="48"/>
      <c r="D7900" s="48"/>
      <c r="E7900" s="48"/>
      <c r="F7900" s="48"/>
      <c r="G7900" s="49"/>
      <c r="H7900" s="48"/>
      <c r="I7900" s="52"/>
      <c r="J7900" s="52"/>
      <c r="K7900" s="48"/>
      <c r="L7900" s="48"/>
      <c r="M7900" s="48"/>
      <c r="N7900" s="48"/>
      <c r="O7900" s="49"/>
    </row>
    <row r="7901" spans="2:15" x14ac:dyDescent="0.25">
      <c r="B7901" s="93"/>
      <c r="C7901" s="48"/>
      <c r="D7901" s="48"/>
      <c r="E7901" s="48"/>
      <c r="F7901" s="48"/>
      <c r="G7901" s="49"/>
      <c r="H7901" s="48"/>
      <c r="I7901" s="52"/>
      <c r="J7901" s="52"/>
      <c r="K7901" s="48"/>
      <c r="L7901" s="48"/>
      <c r="M7901" s="48"/>
      <c r="N7901" s="48"/>
      <c r="O7901" s="49"/>
    </row>
    <row r="7902" spans="2:15" x14ac:dyDescent="0.25">
      <c r="B7902" s="93"/>
      <c r="C7902" s="48"/>
      <c r="D7902" s="48"/>
      <c r="E7902" s="48"/>
      <c r="F7902" s="48"/>
      <c r="G7902" s="49"/>
      <c r="H7902" s="48"/>
      <c r="I7902" s="52"/>
      <c r="J7902" s="52"/>
      <c r="K7902" s="48"/>
      <c r="L7902" s="48"/>
      <c r="M7902" s="48"/>
      <c r="N7902" s="48"/>
      <c r="O7902" s="49"/>
    </row>
    <row r="7903" spans="2:15" x14ac:dyDescent="0.25">
      <c r="B7903" s="93"/>
      <c r="C7903" s="48"/>
      <c r="D7903" s="48"/>
      <c r="E7903" s="48"/>
      <c r="F7903" s="48"/>
      <c r="G7903" s="49"/>
      <c r="H7903" s="48"/>
      <c r="I7903" s="52"/>
      <c r="J7903" s="52"/>
      <c r="K7903" s="48"/>
      <c r="L7903" s="48"/>
      <c r="M7903" s="48"/>
      <c r="N7903" s="48"/>
      <c r="O7903" s="49"/>
    </row>
    <row r="7904" spans="2:15" x14ac:dyDescent="0.25">
      <c r="B7904" s="93"/>
      <c r="C7904" s="48"/>
      <c r="D7904" s="48"/>
      <c r="E7904" s="48"/>
      <c r="F7904" s="48"/>
      <c r="G7904" s="49"/>
      <c r="H7904" s="48"/>
      <c r="I7904" s="52"/>
      <c r="J7904" s="52"/>
      <c r="K7904" s="48"/>
      <c r="L7904" s="48"/>
      <c r="M7904" s="48"/>
      <c r="N7904" s="48"/>
      <c r="O7904" s="49"/>
    </row>
    <row r="7905" spans="2:15" x14ac:dyDescent="0.25">
      <c r="B7905" s="93"/>
      <c r="C7905" s="48"/>
      <c r="D7905" s="48"/>
      <c r="E7905" s="48"/>
      <c r="F7905" s="48"/>
      <c r="G7905" s="49"/>
      <c r="H7905" s="48"/>
      <c r="I7905" s="52"/>
      <c r="J7905" s="52"/>
      <c r="K7905" s="48"/>
      <c r="L7905" s="48"/>
      <c r="M7905" s="48"/>
      <c r="N7905" s="48"/>
      <c r="O7905" s="49"/>
    </row>
    <row r="7906" spans="2:15" x14ac:dyDescent="0.25">
      <c r="B7906" s="93"/>
      <c r="C7906" s="48"/>
      <c r="D7906" s="48"/>
      <c r="E7906" s="48"/>
      <c r="F7906" s="48"/>
      <c r="G7906" s="49"/>
      <c r="H7906" s="48"/>
      <c r="I7906" s="52"/>
      <c r="J7906" s="52"/>
      <c r="K7906" s="48"/>
      <c r="L7906" s="48"/>
      <c r="M7906" s="48"/>
      <c r="N7906" s="48"/>
      <c r="O7906" s="49"/>
    </row>
    <row r="7907" spans="2:15" x14ac:dyDescent="0.25">
      <c r="B7907" s="93"/>
      <c r="C7907" s="48"/>
      <c r="D7907" s="48"/>
      <c r="E7907" s="48"/>
      <c r="F7907" s="48"/>
      <c r="G7907" s="49"/>
      <c r="H7907" s="48"/>
      <c r="I7907" s="52"/>
      <c r="J7907" s="52"/>
      <c r="K7907" s="48"/>
      <c r="L7907" s="48"/>
      <c r="M7907" s="48"/>
      <c r="N7907" s="48"/>
      <c r="O7907" s="49"/>
    </row>
    <row r="7908" spans="2:15" x14ac:dyDescent="0.25">
      <c r="B7908" s="93"/>
      <c r="C7908" s="48"/>
      <c r="D7908" s="48"/>
      <c r="E7908" s="48"/>
      <c r="F7908" s="48"/>
      <c r="G7908" s="49"/>
      <c r="H7908" s="48"/>
      <c r="I7908" s="52"/>
      <c r="J7908" s="52"/>
      <c r="K7908" s="48"/>
      <c r="L7908" s="48"/>
      <c r="M7908" s="48"/>
      <c r="N7908" s="48"/>
      <c r="O7908" s="49"/>
    </row>
    <row r="7909" spans="2:15" x14ac:dyDescent="0.25">
      <c r="B7909" s="93"/>
      <c r="C7909" s="48"/>
      <c r="D7909" s="48"/>
      <c r="E7909" s="48"/>
      <c r="F7909" s="48"/>
      <c r="G7909" s="49"/>
      <c r="H7909" s="48"/>
      <c r="I7909" s="52"/>
      <c r="J7909" s="52"/>
      <c r="K7909" s="48"/>
      <c r="L7909" s="48"/>
      <c r="M7909" s="48"/>
      <c r="N7909" s="48"/>
      <c r="O7909" s="49"/>
    </row>
    <row r="7910" spans="2:15" x14ac:dyDescent="0.25">
      <c r="B7910" s="93"/>
      <c r="C7910" s="48"/>
      <c r="D7910" s="48"/>
      <c r="E7910" s="48"/>
      <c r="F7910" s="48"/>
      <c r="G7910" s="49"/>
      <c r="H7910" s="48"/>
      <c r="I7910" s="52"/>
      <c r="J7910" s="52"/>
      <c r="K7910" s="48"/>
      <c r="L7910" s="48"/>
      <c r="M7910" s="48"/>
      <c r="N7910" s="48"/>
      <c r="O7910" s="49"/>
    </row>
    <row r="7911" spans="2:15" x14ac:dyDescent="0.25">
      <c r="B7911" s="93"/>
      <c r="C7911" s="48"/>
      <c r="D7911" s="48"/>
      <c r="E7911" s="48"/>
      <c r="F7911" s="48"/>
      <c r="G7911" s="49"/>
      <c r="H7911" s="48"/>
      <c r="I7911" s="52"/>
      <c r="J7911" s="52"/>
      <c r="K7911" s="48"/>
      <c r="L7911" s="48"/>
      <c r="M7911" s="48"/>
      <c r="N7911" s="48"/>
      <c r="O7911" s="49"/>
    </row>
    <row r="7912" spans="2:15" x14ac:dyDescent="0.25">
      <c r="B7912" s="93"/>
      <c r="C7912" s="48"/>
      <c r="D7912" s="48"/>
      <c r="E7912" s="48"/>
      <c r="F7912" s="48"/>
      <c r="G7912" s="49"/>
      <c r="H7912" s="48"/>
      <c r="I7912" s="52"/>
      <c r="J7912" s="52"/>
      <c r="K7912" s="48"/>
      <c r="L7912" s="48"/>
      <c r="M7912" s="48"/>
      <c r="N7912" s="48"/>
      <c r="O7912" s="49"/>
    </row>
    <row r="7913" spans="2:15" x14ac:dyDescent="0.25">
      <c r="B7913" s="93"/>
      <c r="C7913" s="48"/>
      <c r="D7913" s="48"/>
      <c r="E7913" s="48"/>
      <c r="F7913" s="48"/>
      <c r="G7913" s="49"/>
      <c r="H7913" s="48"/>
      <c r="I7913" s="52"/>
      <c r="J7913" s="52"/>
      <c r="K7913" s="48"/>
      <c r="L7913" s="48"/>
      <c r="M7913" s="48"/>
      <c r="N7913" s="48"/>
      <c r="O7913" s="49"/>
    </row>
    <row r="7914" spans="2:15" x14ac:dyDescent="0.25">
      <c r="B7914" s="93"/>
      <c r="C7914" s="48"/>
      <c r="D7914" s="48"/>
      <c r="E7914" s="48"/>
      <c r="F7914" s="48"/>
      <c r="G7914" s="49"/>
      <c r="H7914" s="48"/>
      <c r="I7914" s="52"/>
      <c r="J7914" s="52"/>
      <c r="K7914" s="48"/>
      <c r="L7914" s="48"/>
      <c r="M7914" s="48"/>
      <c r="N7914" s="48"/>
      <c r="O7914" s="49"/>
    </row>
    <row r="7915" spans="2:15" x14ac:dyDescent="0.25">
      <c r="B7915" s="93"/>
      <c r="C7915" s="48"/>
      <c r="D7915" s="48"/>
      <c r="E7915" s="48"/>
      <c r="F7915" s="48"/>
      <c r="G7915" s="49"/>
      <c r="H7915" s="48"/>
      <c r="I7915" s="52"/>
      <c r="J7915" s="52"/>
      <c r="K7915" s="48"/>
      <c r="L7915" s="48"/>
      <c r="M7915" s="48"/>
      <c r="N7915" s="48"/>
      <c r="O7915" s="49"/>
    </row>
    <row r="7916" spans="2:15" x14ac:dyDescent="0.25">
      <c r="B7916" s="93"/>
      <c r="C7916" s="48"/>
      <c r="D7916" s="48"/>
      <c r="E7916" s="48"/>
      <c r="F7916" s="48"/>
      <c r="G7916" s="49"/>
      <c r="H7916" s="48"/>
      <c r="I7916" s="52"/>
      <c r="J7916" s="52"/>
      <c r="K7916" s="48"/>
      <c r="L7916" s="48"/>
      <c r="M7916" s="48"/>
      <c r="N7916" s="48"/>
      <c r="O7916" s="49"/>
    </row>
    <row r="7917" spans="2:15" x14ac:dyDescent="0.25">
      <c r="B7917" s="93"/>
      <c r="C7917" s="48"/>
      <c r="D7917" s="48"/>
      <c r="E7917" s="48"/>
      <c r="F7917" s="48"/>
      <c r="G7917" s="49"/>
      <c r="H7917" s="48"/>
      <c r="I7917" s="52"/>
      <c r="J7917" s="52"/>
      <c r="K7917" s="48"/>
      <c r="L7917" s="48"/>
      <c r="M7917" s="48"/>
      <c r="N7917" s="48"/>
      <c r="O7917" s="49"/>
    </row>
    <row r="7918" spans="2:15" x14ac:dyDescent="0.25">
      <c r="B7918" s="93"/>
      <c r="C7918" s="48"/>
      <c r="D7918" s="48"/>
      <c r="E7918" s="48"/>
      <c r="F7918" s="48"/>
      <c r="G7918" s="49"/>
      <c r="H7918" s="48"/>
      <c r="I7918" s="52"/>
      <c r="J7918" s="52"/>
      <c r="K7918" s="48"/>
      <c r="L7918" s="48"/>
      <c r="M7918" s="48"/>
      <c r="N7918" s="48"/>
      <c r="O7918" s="49"/>
    </row>
    <row r="7919" spans="2:15" x14ac:dyDescent="0.25">
      <c r="B7919" s="93"/>
      <c r="C7919" s="48"/>
      <c r="D7919" s="48"/>
      <c r="E7919" s="48"/>
      <c r="F7919" s="48"/>
      <c r="G7919" s="49"/>
      <c r="H7919" s="48"/>
      <c r="I7919" s="52"/>
      <c r="J7919" s="52"/>
      <c r="K7919" s="48"/>
      <c r="L7919" s="48"/>
      <c r="M7919" s="48"/>
      <c r="N7919" s="48"/>
      <c r="O7919" s="49"/>
    </row>
    <row r="7920" spans="2:15" x14ac:dyDescent="0.25">
      <c r="B7920" s="93"/>
      <c r="C7920" s="48"/>
      <c r="D7920" s="48"/>
      <c r="E7920" s="48"/>
      <c r="F7920" s="48"/>
      <c r="G7920" s="49"/>
      <c r="H7920" s="48"/>
      <c r="I7920" s="52"/>
      <c r="J7920" s="52"/>
      <c r="K7920" s="48"/>
      <c r="L7920" s="48"/>
      <c r="M7920" s="48"/>
      <c r="N7920" s="48"/>
      <c r="O7920" s="49"/>
    </row>
    <row r="7921" spans="2:15" x14ac:dyDescent="0.25">
      <c r="B7921" s="93"/>
      <c r="C7921" s="48"/>
      <c r="D7921" s="48"/>
      <c r="E7921" s="48"/>
      <c r="F7921" s="48"/>
      <c r="G7921" s="49"/>
      <c r="H7921" s="48"/>
      <c r="I7921" s="52"/>
      <c r="J7921" s="52"/>
      <c r="K7921" s="48"/>
      <c r="L7921" s="48"/>
      <c r="M7921" s="48"/>
      <c r="N7921" s="48"/>
      <c r="O7921" s="49"/>
    </row>
    <row r="7922" spans="2:15" x14ac:dyDescent="0.25">
      <c r="B7922" s="93"/>
      <c r="C7922" s="48"/>
      <c r="D7922" s="48"/>
      <c r="E7922" s="48"/>
      <c r="F7922" s="48"/>
      <c r="G7922" s="49"/>
      <c r="H7922" s="48"/>
      <c r="I7922" s="52"/>
      <c r="J7922" s="52"/>
      <c r="K7922" s="48"/>
      <c r="L7922" s="48"/>
      <c r="M7922" s="48"/>
      <c r="N7922" s="48"/>
      <c r="O7922" s="49"/>
    </row>
    <row r="7923" spans="2:15" x14ac:dyDescent="0.25">
      <c r="B7923" s="93"/>
      <c r="C7923" s="48"/>
      <c r="D7923" s="48"/>
      <c r="E7923" s="48"/>
      <c r="F7923" s="48"/>
      <c r="G7923" s="49"/>
      <c r="H7923" s="48"/>
      <c r="I7923" s="52"/>
      <c r="J7923" s="52"/>
      <c r="K7923" s="48"/>
      <c r="L7923" s="48"/>
      <c r="M7923" s="48"/>
      <c r="N7923" s="48"/>
      <c r="O7923" s="49"/>
    </row>
    <row r="7924" spans="2:15" x14ac:dyDescent="0.25">
      <c r="B7924" s="93"/>
      <c r="C7924" s="48"/>
      <c r="D7924" s="48"/>
      <c r="E7924" s="48"/>
      <c r="F7924" s="48"/>
      <c r="G7924" s="49"/>
      <c r="H7924" s="48"/>
      <c r="I7924" s="52"/>
      <c r="J7924" s="52"/>
      <c r="K7924" s="48"/>
      <c r="L7924" s="48"/>
      <c r="M7924" s="48"/>
      <c r="N7924" s="48"/>
      <c r="O7924" s="49"/>
    </row>
    <row r="7925" spans="2:15" x14ac:dyDescent="0.25">
      <c r="B7925" s="93"/>
      <c r="C7925" s="48"/>
      <c r="D7925" s="48"/>
      <c r="E7925" s="48"/>
      <c r="F7925" s="48"/>
      <c r="G7925" s="49"/>
      <c r="H7925" s="48"/>
      <c r="I7925" s="52"/>
      <c r="J7925" s="52"/>
      <c r="K7925" s="48"/>
      <c r="L7925" s="48"/>
      <c r="M7925" s="48"/>
      <c r="N7925" s="48"/>
      <c r="O7925" s="49"/>
    </row>
    <row r="7926" spans="2:15" x14ac:dyDescent="0.25">
      <c r="B7926" s="93"/>
      <c r="C7926" s="48"/>
      <c r="D7926" s="48"/>
      <c r="E7926" s="48"/>
      <c r="F7926" s="48"/>
      <c r="G7926" s="49"/>
      <c r="H7926" s="48"/>
      <c r="I7926" s="52"/>
      <c r="J7926" s="52"/>
      <c r="K7926" s="48"/>
      <c r="L7926" s="48"/>
      <c r="M7926" s="48"/>
      <c r="N7926" s="48"/>
      <c r="O7926" s="49"/>
    </row>
    <row r="7927" spans="2:15" x14ac:dyDescent="0.25">
      <c r="B7927" s="93"/>
      <c r="C7927" s="48"/>
      <c r="D7927" s="48"/>
      <c r="E7927" s="48"/>
      <c r="F7927" s="48"/>
      <c r="G7927" s="49"/>
      <c r="H7927" s="48"/>
      <c r="I7927" s="52"/>
      <c r="J7927" s="52"/>
      <c r="K7927" s="48"/>
      <c r="L7927" s="48"/>
      <c r="M7927" s="48"/>
      <c r="N7927" s="48"/>
      <c r="O7927" s="49"/>
    </row>
    <row r="7928" spans="2:15" x14ac:dyDescent="0.25">
      <c r="B7928" s="93"/>
      <c r="C7928" s="48"/>
      <c r="D7928" s="48"/>
      <c r="E7928" s="48"/>
      <c r="F7928" s="48"/>
      <c r="G7928" s="49"/>
      <c r="H7928" s="48"/>
      <c r="I7928" s="52"/>
      <c r="J7928" s="52"/>
      <c r="K7928" s="48"/>
      <c r="L7928" s="48"/>
      <c r="M7928" s="48"/>
      <c r="N7928" s="48"/>
      <c r="O7928" s="49"/>
    </row>
    <row r="7929" spans="2:15" x14ac:dyDescent="0.25">
      <c r="B7929" s="93"/>
      <c r="C7929" s="48"/>
      <c r="D7929" s="48"/>
      <c r="E7929" s="48"/>
      <c r="F7929" s="48"/>
      <c r="G7929" s="49"/>
      <c r="H7929" s="48"/>
      <c r="I7929" s="52"/>
      <c r="J7929" s="52"/>
      <c r="K7929" s="48"/>
      <c r="L7929" s="48"/>
      <c r="M7929" s="48"/>
      <c r="N7929" s="48"/>
      <c r="O7929" s="49"/>
    </row>
    <row r="7930" spans="2:15" x14ac:dyDescent="0.25">
      <c r="B7930" s="93"/>
      <c r="C7930" s="48"/>
      <c r="D7930" s="48"/>
      <c r="E7930" s="48"/>
      <c r="F7930" s="48"/>
      <c r="G7930" s="49"/>
      <c r="H7930" s="48"/>
      <c r="I7930" s="52"/>
      <c r="J7930" s="52"/>
      <c r="K7930" s="48"/>
      <c r="L7930" s="48"/>
      <c r="M7930" s="48"/>
      <c r="N7930" s="48"/>
      <c r="O7930" s="49"/>
    </row>
    <row r="7931" spans="2:15" x14ac:dyDescent="0.25">
      <c r="B7931" s="93"/>
      <c r="C7931" s="48"/>
      <c r="D7931" s="48"/>
      <c r="E7931" s="48"/>
      <c r="F7931" s="48"/>
      <c r="G7931" s="49"/>
      <c r="H7931" s="48"/>
      <c r="I7931" s="52"/>
      <c r="J7931" s="52"/>
      <c r="K7931" s="48"/>
      <c r="L7931" s="48"/>
      <c r="M7931" s="48"/>
      <c r="N7931" s="48"/>
      <c r="O7931" s="49"/>
    </row>
    <row r="7932" spans="2:15" x14ac:dyDescent="0.25">
      <c r="B7932" s="93"/>
      <c r="C7932" s="48"/>
      <c r="D7932" s="48"/>
      <c r="E7932" s="48"/>
      <c r="F7932" s="48"/>
      <c r="G7932" s="49"/>
      <c r="H7932" s="48"/>
      <c r="I7932" s="52"/>
      <c r="J7932" s="52"/>
      <c r="K7932" s="48"/>
      <c r="L7932" s="48"/>
      <c r="M7932" s="48"/>
      <c r="N7932" s="48"/>
      <c r="O7932" s="49"/>
    </row>
    <row r="7933" spans="2:15" x14ac:dyDescent="0.25">
      <c r="B7933" s="93"/>
      <c r="C7933" s="48"/>
      <c r="D7933" s="48"/>
      <c r="E7933" s="48"/>
      <c r="F7933" s="48"/>
      <c r="G7933" s="49"/>
      <c r="H7933" s="48"/>
      <c r="I7933" s="52"/>
      <c r="J7933" s="52"/>
      <c r="K7933" s="48"/>
      <c r="L7933" s="48"/>
      <c r="M7933" s="48"/>
      <c r="N7933" s="48"/>
      <c r="O7933" s="49"/>
    </row>
    <row r="7934" spans="2:15" x14ac:dyDescent="0.25">
      <c r="B7934" s="93"/>
      <c r="C7934" s="48"/>
      <c r="D7934" s="48"/>
      <c r="E7934" s="48"/>
      <c r="F7934" s="48"/>
      <c r="G7934" s="49"/>
      <c r="H7934" s="48"/>
      <c r="I7934" s="52"/>
      <c r="J7934" s="52"/>
      <c r="K7934" s="48"/>
      <c r="L7934" s="48"/>
      <c r="M7934" s="48"/>
      <c r="N7934" s="48"/>
      <c r="O7934" s="49"/>
    </row>
    <row r="7935" spans="2:15" x14ac:dyDescent="0.25">
      <c r="B7935" s="93"/>
      <c r="C7935" s="48"/>
      <c r="D7935" s="48"/>
      <c r="E7935" s="48"/>
      <c r="F7935" s="48"/>
      <c r="G7935" s="49"/>
      <c r="H7935" s="48"/>
      <c r="I7935" s="52"/>
      <c r="J7935" s="52"/>
      <c r="K7935" s="48"/>
      <c r="L7935" s="48"/>
      <c r="M7935" s="48"/>
      <c r="N7935" s="48"/>
      <c r="O7935" s="49"/>
    </row>
    <row r="7936" spans="2:15" x14ac:dyDescent="0.25">
      <c r="B7936" s="93"/>
      <c r="C7936" s="48"/>
      <c r="D7936" s="48"/>
      <c r="E7936" s="48"/>
      <c r="F7936" s="48"/>
      <c r="G7936" s="49"/>
      <c r="H7936" s="48"/>
      <c r="I7936" s="52"/>
      <c r="J7936" s="52"/>
      <c r="K7936" s="48"/>
      <c r="L7936" s="48"/>
      <c r="M7936" s="48"/>
      <c r="N7936" s="48"/>
      <c r="O7936" s="49"/>
    </row>
    <row r="7937" spans="2:15" x14ac:dyDescent="0.25">
      <c r="B7937" s="93"/>
      <c r="C7937" s="48"/>
      <c r="D7937" s="48"/>
      <c r="E7937" s="48"/>
      <c r="F7937" s="48"/>
      <c r="G7937" s="49"/>
      <c r="H7937" s="48"/>
      <c r="I7937" s="52"/>
      <c r="J7937" s="52"/>
      <c r="K7937" s="48"/>
      <c r="L7937" s="48"/>
      <c r="M7937" s="48"/>
      <c r="N7937" s="48"/>
      <c r="O7937" s="49"/>
    </row>
    <row r="7938" spans="2:15" x14ac:dyDescent="0.25">
      <c r="B7938" s="93"/>
      <c r="C7938" s="48"/>
      <c r="D7938" s="48"/>
      <c r="E7938" s="48"/>
      <c r="F7938" s="48"/>
      <c r="G7938" s="49"/>
      <c r="H7938" s="48"/>
      <c r="I7938" s="52"/>
      <c r="J7938" s="52"/>
      <c r="K7938" s="48"/>
      <c r="L7938" s="48"/>
      <c r="M7938" s="48"/>
      <c r="N7938" s="48"/>
      <c r="O7938" s="49"/>
    </row>
    <row r="7939" spans="2:15" x14ac:dyDescent="0.25">
      <c r="B7939" s="93"/>
      <c r="C7939" s="48"/>
      <c r="D7939" s="48"/>
      <c r="E7939" s="48"/>
      <c r="F7939" s="48"/>
      <c r="G7939" s="49"/>
      <c r="H7939" s="48"/>
      <c r="I7939" s="52"/>
      <c r="J7939" s="52"/>
      <c r="K7939" s="48"/>
      <c r="L7939" s="48"/>
      <c r="M7939" s="48"/>
      <c r="N7939" s="48"/>
      <c r="O7939" s="49"/>
    </row>
    <row r="7940" spans="2:15" x14ac:dyDescent="0.25">
      <c r="B7940" s="93"/>
      <c r="C7940" s="48"/>
      <c r="D7940" s="48"/>
      <c r="E7940" s="48"/>
      <c r="F7940" s="48"/>
      <c r="G7940" s="49"/>
      <c r="H7940" s="48"/>
      <c r="I7940" s="52"/>
      <c r="J7940" s="52"/>
      <c r="K7940" s="48"/>
      <c r="L7940" s="48"/>
      <c r="M7940" s="48"/>
      <c r="N7940" s="48"/>
      <c r="O7940" s="49"/>
    </row>
    <row r="7941" spans="2:15" x14ac:dyDescent="0.25">
      <c r="B7941" s="93"/>
      <c r="C7941" s="48"/>
      <c r="D7941" s="48"/>
      <c r="E7941" s="48"/>
      <c r="F7941" s="48"/>
      <c r="G7941" s="49"/>
      <c r="H7941" s="48"/>
      <c r="I7941" s="52"/>
      <c r="J7941" s="52"/>
      <c r="K7941" s="48"/>
      <c r="L7941" s="48"/>
      <c r="M7941" s="48"/>
      <c r="N7941" s="48"/>
      <c r="O7941" s="49"/>
    </row>
    <row r="7942" spans="2:15" x14ac:dyDescent="0.25">
      <c r="B7942" s="93"/>
      <c r="C7942" s="48"/>
      <c r="D7942" s="48"/>
      <c r="E7942" s="48"/>
      <c r="F7942" s="48"/>
      <c r="G7942" s="49"/>
      <c r="H7942" s="48"/>
      <c r="I7942" s="52"/>
      <c r="J7942" s="52"/>
      <c r="K7942" s="48"/>
      <c r="L7942" s="48"/>
      <c r="M7942" s="48"/>
      <c r="N7942" s="48"/>
      <c r="O7942" s="49"/>
    </row>
    <row r="7943" spans="2:15" x14ac:dyDescent="0.25">
      <c r="B7943" s="93"/>
      <c r="C7943" s="48"/>
      <c r="D7943" s="48"/>
      <c r="E7943" s="48"/>
      <c r="F7943" s="48"/>
      <c r="G7943" s="49"/>
      <c r="H7943" s="48"/>
      <c r="I7943" s="52"/>
      <c r="J7943" s="52"/>
      <c r="K7943" s="48"/>
      <c r="L7943" s="48"/>
      <c r="M7943" s="48"/>
      <c r="N7943" s="48"/>
      <c r="O7943" s="49"/>
    </row>
    <row r="7944" spans="2:15" x14ac:dyDescent="0.25">
      <c r="B7944" s="93"/>
      <c r="C7944" s="48"/>
      <c r="D7944" s="48"/>
      <c r="E7944" s="48"/>
      <c r="F7944" s="48"/>
      <c r="G7944" s="49"/>
      <c r="H7944" s="48"/>
      <c r="I7944" s="52"/>
      <c r="J7944" s="52"/>
      <c r="K7944" s="48"/>
      <c r="L7944" s="48"/>
      <c r="M7944" s="48"/>
      <c r="N7944" s="48"/>
      <c r="O7944" s="49"/>
    </row>
    <row r="7945" spans="2:15" x14ac:dyDescent="0.25">
      <c r="B7945" s="93"/>
      <c r="C7945" s="48"/>
      <c r="D7945" s="48"/>
      <c r="E7945" s="48"/>
      <c r="F7945" s="48"/>
      <c r="G7945" s="49"/>
      <c r="H7945" s="48"/>
      <c r="I7945" s="52"/>
      <c r="J7945" s="52"/>
      <c r="K7945" s="48"/>
      <c r="L7945" s="48"/>
      <c r="M7945" s="48"/>
      <c r="N7945" s="48"/>
      <c r="O7945" s="49"/>
    </row>
    <row r="7946" spans="2:15" x14ac:dyDescent="0.25">
      <c r="B7946" s="93"/>
      <c r="C7946" s="48"/>
      <c r="D7946" s="48"/>
      <c r="E7946" s="48"/>
      <c r="F7946" s="48"/>
      <c r="G7946" s="49"/>
      <c r="H7946" s="48"/>
      <c r="I7946" s="52"/>
      <c r="J7946" s="52"/>
      <c r="K7946" s="48"/>
      <c r="L7946" s="48"/>
      <c r="M7946" s="48"/>
      <c r="N7946" s="48"/>
      <c r="O7946" s="49"/>
    </row>
    <row r="7947" spans="2:15" x14ac:dyDescent="0.25">
      <c r="B7947" s="93"/>
      <c r="C7947" s="48"/>
      <c r="D7947" s="48"/>
      <c r="E7947" s="48"/>
      <c r="F7947" s="48"/>
      <c r="G7947" s="49"/>
      <c r="H7947" s="48"/>
      <c r="I7947" s="52"/>
      <c r="J7947" s="52"/>
      <c r="K7947" s="48"/>
      <c r="L7947" s="48"/>
      <c r="M7947" s="48"/>
      <c r="N7947" s="48"/>
      <c r="O7947" s="49"/>
    </row>
    <row r="7948" spans="2:15" x14ac:dyDescent="0.25">
      <c r="B7948" s="93"/>
      <c r="C7948" s="48"/>
      <c r="D7948" s="48"/>
      <c r="E7948" s="48"/>
      <c r="F7948" s="48"/>
      <c r="G7948" s="49"/>
      <c r="H7948" s="48"/>
      <c r="I7948" s="52"/>
      <c r="J7948" s="52"/>
      <c r="K7948" s="48"/>
      <c r="L7948" s="48"/>
      <c r="M7948" s="48"/>
      <c r="N7948" s="48"/>
      <c r="O7948" s="49"/>
    </row>
    <row r="7949" spans="2:15" x14ac:dyDescent="0.25">
      <c r="B7949" s="93"/>
      <c r="C7949" s="48"/>
      <c r="D7949" s="48"/>
      <c r="E7949" s="48"/>
      <c r="F7949" s="48"/>
      <c r="G7949" s="49"/>
      <c r="H7949" s="48"/>
      <c r="I7949" s="52"/>
      <c r="J7949" s="52"/>
      <c r="K7949" s="48"/>
      <c r="L7949" s="48"/>
      <c r="M7949" s="48"/>
      <c r="N7949" s="48"/>
      <c r="O7949" s="49"/>
    </row>
    <row r="7950" spans="2:15" x14ac:dyDescent="0.25">
      <c r="B7950" s="93"/>
      <c r="C7950" s="48"/>
      <c r="D7950" s="48"/>
      <c r="E7950" s="48"/>
      <c r="F7950" s="48"/>
      <c r="G7950" s="49"/>
      <c r="H7950" s="48"/>
      <c r="I7950" s="52"/>
      <c r="J7950" s="52"/>
      <c r="K7950" s="48"/>
      <c r="L7950" s="48"/>
      <c r="M7950" s="48"/>
      <c r="N7950" s="48"/>
      <c r="O7950" s="49"/>
    </row>
    <row r="7951" spans="2:15" x14ac:dyDescent="0.25">
      <c r="B7951" s="93"/>
      <c r="C7951" s="48"/>
      <c r="D7951" s="48"/>
      <c r="E7951" s="48"/>
      <c r="F7951" s="48"/>
      <c r="G7951" s="49"/>
      <c r="H7951" s="48"/>
      <c r="I7951" s="52"/>
      <c r="J7951" s="52"/>
      <c r="K7951" s="48"/>
      <c r="L7951" s="48"/>
      <c r="M7951" s="48"/>
      <c r="N7951" s="48"/>
      <c r="O7951" s="49"/>
    </row>
    <row r="7952" spans="2:15" x14ac:dyDescent="0.25">
      <c r="B7952" s="93"/>
      <c r="C7952" s="48"/>
      <c r="D7952" s="48"/>
      <c r="E7952" s="48"/>
      <c r="F7952" s="48"/>
      <c r="G7952" s="49"/>
      <c r="H7952" s="48"/>
      <c r="I7952" s="52"/>
      <c r="J7952" s="52"/>
      <c r="K7952" s="48"/>
      <c r="L7952" s="48"/>
      <c r="M7952" s="48"/>
      <c r="N7952" s="48"/>
      <c r="O7952" s="49"/>
    </row>
    <row r="7953" spans="2:15" x14ac:dyDescent="0.25">
      <c r="B7953" s="93"/>
      <c r="C7953" s="48"/>
      <c r="D7953" s="48"/>
      <c r="E7953" s="48"/>
      <c r="F7953" s="48"/>
      <c r="G7953" s="49"/>
      <c r="H7953" s="48"/>
      <c r="I7953" s="52"/>
      <c r="J7953" s="52"/>
      <c r="K7953" s="48"/>
      <c r="L7953" s="48"/>
      <c r="M7953" s="48"/>
      <c r="N7953" s="48"/>
      <c r="O7953" s="49"/>
    </row>
    <row r="7954" spans="2:15" x14ac:dyDescent="0.25">
      <c r="B7954" s="93"/>
      <c r="C7954" s="48"/>
      <c r="D7954" s="48"/>
      <c r="E7954" s="48"/>
      <c r="F7954" s="48"/>
      <c r="G7954" s="49"/>
      <c r="H7954" s="48"/>
      <c r="I7954" s="52"/>
      <c r="J7954" s="52"/>
      <c r="K7954" s="48"/>
      <c r="L7954" s="48"/>
      <c r="M7954" s="48"/>
      <c r="N7954" s="48"/>
      <c r="O7954" s="49"/>
    </row>
    <row r="7955" spans="2:15" x14ac:dyDescent="0.25">
      <c r="B7955" s="93"/>
      <c r="C7955" s="48"/>
      <c r="D7955" s="48"/>
      <c r="E7955" s="48"/>
      <c r="F7955" s="48"/>
      <c r="G7955" s="49"/>
      <c r="H7955" s="48"/>
      <c r="I7955" s="52"/>
      <c r="J7955" s="52"/>
      <c r="K7955" s="48"/>
      <c r="L7955" s="48"/>
      <c r="M7955" s="48"/>
      <c r="N7955" s="48"/>
      <c r="O7955" s="49"/>
    </row>
    <row r="7956" spans="2:15" x14ac:dyDescent="0.25">
      <c r="B7956" s="93"/>
      <c r="C7956" s="48"/>
      <c r="D7956" s="48"/>
      <c r="E7956" s="48"/>
      <c r="F7956" s="48"/>
      <c r="G7956" s="49"/>
      <c r="H7956" s="48"/>
      <c r="I7956" s="52"/>
      <c r="J7956" s="52"/>
      <c r="K7956" s="48"/>
      <c r="L7956" s="48"/>
      <c r="M7956" s="48"/>
      <c r="N7956" s="48"/>
      <c r="O7956" s="49"/>
    </row>
    <row r="7957" spans="2:15" x14ac:dyDescent="0.25">
      <c r="B7957" s="93"/>
      <c r="C7957" s="48"/>
      <c r="D7957" s="48"/>
      <c r="E7957" s="48"/>
      <c r="F7957" s="48"/>
      <c r="G7957" s="49"/>
      <c r="H7957" s="48"/>
      <c r="I7957" s="52"/>
      <c r="J7957" s="52"/>
      <c r="K7957" s="48"/>
      <c r="L7957" s="48"/>
      <c r="M7957" s="48"/>
      <c r="N7957" s="48"/>
      <c r="O7957" s="49"/>
    </row>
    <row r="7958" spans="2:15" x14ac:dyDescent="0.25">
      <c r="B7958" s="93"/>
      <c r="C7958" s="48"/>
      <c r="D7958" s="48"/>
      <c r="E7958" s="48"/>
      <c r="F7958" s="48"/>
      <c r="G7958" s="49"/>
      <c r="H7958" s="48"/>
      <c r="I7958" s="52"/>
      <c r="J7958" s="52"/>
      <c r="K7958" s="48"/>
      <c r="L7958" s="48"/>
      <c r="M7958" s="48"/>
      <c r="N7958" s="48"/>
      <c r="O7958" s="49"/>
    </row>
    <row r="7959" spans="2:15" x14ac:dyDescent="0.25">
      <c r="B7959" s="93"/>
      <c r="C7959" s="48"/>
      <c r="D7959" s="48"/>
      <c r="E7959" s="48"/>
      <c r="F7959" s="48"/>
      <c r="G7959" s="49"/>
      <c r="H7959" s="48"/>
      <c r="I7959" s="52"/>
      <c r="J7959" s="52"/>
      <c r="K7959" s="48"/>
      <c r="L7959" s="48"/>
      <c r="M7959" s="48"/>
      <c r="N7959" s="48"/>
      <c r="O7959" s="49"/>
    </row>
    <row r="7960" spans="2:15" x14ac:dyDescent="0.25">
      <c r="B7960" s="93"/>
      <c r="C7960" s="48"/>
      <c r="D7960" s="48"/>
      <c r="E7960" s="48"/>
      <c r="F7960" s="48"/>
      <c r="G7960" s="49"/>
      <c r="H7960" s="48"/>
      <c r="I7960" s="52"/>
      <c r="J7960" s="52"/>
      <c r="K7960" s="48"/>
      <c r="L7960" s="48"/>
      <c r="M7960" s="48"/>
      <c r="N7960" s="48"/>
      <c r="O7960" s="49"/>
    </row>
    <row r="7961" spans="2:15" x14ac:dyDescent="0.25">
      <c r="B7961" s="93"/>
      <c r="C7961" s="48"/>
      <c r="D7961" s="48"/>
      <c r="E7961" s="48"/>
      <c r="F7961" s="48"/>
      <c r="G7961" s="49"/>
      <c r="H7961" s="48"/>
      <c r="I7961" s="52"/>
      <c r="J7961" s="52"/>
      <c r="K7961" s="48"/>
      <c r="L7961" s="48"/>
      <c r="M7961" s="48"/>
      <c r="N7961" s="48"/>
      <c r="O7961" s="49"/>
    </row>
    <row r="7962" spans="2:15" x14ac:dyDescent="0.25">
      <c r="B7962" s="93"/>
      <c r="C7962" s="48"/>
      <c r="D7962" s="48"/>
      <c r="E7962" s="48"/>
      <c r="F7962" s="48"/>
      <c r="G7962" s="49"/>
      <c r="H7962" s="48"/>
      <c r="I7962" s="52"/>
      <c r="J7962" s="52"/>
      <c r="K7962" s="48"/>
      <c r="L7962" s="48"/>
      <c r="M7962" s="48"/>
      <c r="N7962" s="48"/>
      <c r="O7962" s="49"/>
    </row>
    <row r="7963" spans="2:15" x14ac:dyDescent="0.25">
      <c r="B7963" s="93"/>
      <c r="C7963" s="48"/>
      <c r="D7963" s="48"/>
      <c r="E7963" s="48"/>
      <c r="F7963" s="48"/>
      <c r="G7963" s="49"/>
      <c r="H7963" s="48"/>
      <c r="I7963" s="52"/>
      <c r="J7963" s="52"/>
      <c r="K7963" s="48"/>
      <c r="L7963" s="48"/>
      <c r="M7963" s="48"/>
      <c r="N7963" s="48"/>
      <c r="O7963" s="49"/>
    </row>
    <row r="7964" spans="2:15" x14ac:dyDescent="0.25">
      <c r="B7964" s="93"/>
      <c r="C7964" s="48"/>
      <c r="D7964" s="48"/>
      <c r="E7964" s="48"/>
      <c r="F7964" s="48"/>
      <c r="G7964" s="49"/>
      <c r="H7964" s="48"/>
      <c r="I7964" s="52"/>
      <c r="J7964" s="52"/>
      <c r="K7964" s="48"/>
      <c r="L7964" s="48"/>
      <c r="M7964" s="48"/>
      <c r="N7964" s="48"/>
      <c r="O7964" s="49"/>
    </row>
    <row r="7965" spans="2:15" x14ac:dyDescent="0.25">
      <c r="B7965" s="93"/>
      <c r="C7965" s="48"/>
      <c r="D7965" s="48"/>
      <c r="E7965" s="48"/>
      <c r="F7965" s="48"/>
      <c r="G7965" s="49"/>
      <c r="H7965" s="48"/>
      <c r="I7965" s="52"/>
      <c r="J7965" s="52"/>
      <c r="K7965" s="48"/>
      <c r="L7965" s="48"/>
      <c r="M7965" s="48"/>
      <c r="N7965" s="48"/>
      <c r="O7965" s="49"/>
    </row>
    <row r="7966" spans="2:15" x14ac:dyDescent="0.25">
      <c r="B7966" s="93"/>
      <c r="C7966" s="48"/>
      <c r="D7966" s="48"/>
      <c r="E7966" s="48"/>
      <c r="F7966" s="48"/>
      <c r="G7966" s="49"/>
      <c r="H7966" s="48"/>
      <c r="I7966" s="52"/>
      <c r="J7966" s="52"/>
      <c r="K7966" s="48"/>
      <c r="L7966" s="48"/>
      <c r="M7966" s="48"/>
      <c r="N7966" s="48"/>
      <c r="O7966" s="49"/>
    </row>
    <row r="7967" spans="2:15" x14ac:dyDescent="0.25">
      <c r="B7967" s="93"/>
      <c r="C7967" s="48"/>
      <c r="D7967" s="48"/>
      <c r="E7967" s="48"/>
      <c r="F7967" s="48"/>
      <c r="G7967" s="49"/>
      <c r="H7967" s="48"/>
      <c r="I7967" s="52"/>
      <c r="J7967" s="52"/>
      <c r="K7967" s="48"/>
      <c r="L7967" s="48"/>
      <c r="M7967" s="48"/>
      <c r="N7967" s="48"/>
      <c r="O7967" s="49"/>
    </row>
    <row r="7968" spans="2:15" x14ac:dyDescent="0.25">
      <c r="B7968" s="93"/>
      <c r="C7968" s="48"/>
      <c r="D7968" s="48"/>
      <c r="E7968" s="48"/>
      <c r="F7968" s="48"/>
      <c r="G7968" s="49"/>
      <c r="H7968" s="48"/>
      <c r="I7968" s="52"/>
      <c r="J7968" s="52"/>
      <c r="K7968" s="48"/>
      <c r="L7968" s="48"/>
      <c r="M7968" s="48"/>
      <c r="N7968" s="48"/>
      <c r="O7968" s="49"/>
    </row>
    <row r="7969" spans="2:15" x14ac:dyDescent="0.25">
      <c r="B7969" s="93"/>
      <c r="C7969" s="48"/>
      <c r="D7969" s="48"/>
      <c r="E7969" s="48"/>
      <c r="F7969" s="48"/>
      <c r="G7969" s="49"/>
      <c r="H7969" s="48"/>
      <c r="I7969" s="52"/>
      <c r="J7969" s="52"/>
      <c r="K7969" s="48"/>
      <c r="L7969" s="48"/>
      <c r="M7969" s="48"/>
      <c r="N7969" s="48"/>
      <c r="O7969" s="49"/>
    </row>
    <row r="7970" spans="2:15" x14ac:dyDescent="0.25">
      <c r="B7970" s="93"/>
      <c r="C7970" s="48"/>
      <c r="D7970" s="48"/>
      <c r="E7970" s="48"/>
      <c r="F7970" s="48"/>
      <c r="G7970" s="49"/>
      <c r="H7970" s="48"/>
      <c r="I7970" s="52"/>
      <c r="J7970" s="52"/>
      <c r="K7970" s="48"/>
      <c r="L7970" s="48"/>
      <c r="M7970" s="48"/>
      <c r="N7970" s="48"/>
      <c r="O7970" s="49"/>
    </row>
    <row r="7971" spans="2:15" x14ac:dyDescent="0.25">
      <c r="B7971" s="93"/>
      <c r="C7971" s="48"/>
      <c r="D7971" s="48"/>
      <c r="E7971" s="48"/>
      <c r="F7971" s="48"/>
      <c r="G7971" s="49"/>
      <c r="H7971" s="48"/>
      <c r="I7971" s="52"/>
      <c r="J7971" s="52"/>
      <c r="K7971" s="48"/>
      <c r="L7971" s="48"/>
      <c r="M7971" s="48"/>
      <c r="N7971" s="48"/>
      <c r="O7971" s="49"/>
    </row>
    <row r="7972" spans="2:15" x14ac:dyDescent="0.25">
      <c r="B7972" s="93"/>
      <c r="C7972" s="48"/>
      <c r="D7972" s="48"/>
      <c r="E7972" s="48"/>
      <c r="F7972" s="48"/>
      <c r="G7972" s="49"/>
      <c r="H7972" s="48"/>
      <c r="I7972" s="52"/>
      <c r="J7972" s="52"/>
      <c r="K7972" s="48"/>
      <c r="L7972" s="48"/>
      <c r="M7972" s="48"/>
      <c r="N7972" s="48"/>
      <c r="O7972" s="49"/>
    </row>
    <row r="7973" spans="2:15" x14ac:dyDescent="0.25">
      <c r="B7973" s="93"/>
      <c r="C7973" s="48"/>
      <c r="D7973" s="48"/>
      <c r="E7973" s="48"/>
      <c r="F7973" s="48"/>
      <c r="G7973" s="49"/>
      <c r="H7973" s="48"/>
      <c r="I7973" s="52"/>
      <c r="J7973" s="52"/>
      <c r="K7973" s="48"/>
      <c r="L7973" s="48"/>
      <c r="M7973" s="48"/>
      <c r="N7973" s="48"/>
      <c r="O7973" s="49"/>
    </row>
    <row r="7974" spans="2:15" x14ac:dyDescent="0.25">
      <c r="B7974" s="93"/>
      <c r="C7974" s="48"/>
      <c r="D7974" s="48"/>
      <c r="E7974" s="48"/>
      <c r="F7974" s="48"/>
      <c r="G7974" s="49"/>
      <c r="H7974" s="48"/>
      <c r="I7974" s="52"/>
      <c r="J7974" s="52"/>
      <c r="K7974" s="48"/>
      <c r="L7974" s="48"/>
      <c r="M7974" s="48"/>
      <c r="N7974" s="48"/>
      <c r="O7974" s="49"/>
    </row>
    <row r="7975" spans="2:15" x14ac:dyDescent="0.25">
      <c r="B7975" s="93"/>
      <c r="C7975" s="48"/>
      <c r="D7975" s="48"/>
      <c r="E7975" s="48"/>
      <c r="F7975" s="48"/>
      <c r="G7975" s="49"/>
      <c r="H7975" s="48"/>
      <c r="I7975" s="52"/>
      <c r="J7975" s="52"/>
      <c r="K7975" s="48"/>
      <c r="L7975" s="48"/>
      <c r="M7975" s="48"/>
      <c r="N7975" s="48"/>
      <c r="O7975" s="49"/>
    </row>
    <row r="7976" spans="2:15" x14ac:dyDescent="0.25">
      <c r="B7976" s="93"/>
      <c r="C7976" s="48"/>
      <c r="D7976" s="48"/>
      <c r="E7976" s="48"/>
      <c r="F7976" s="48"/>
      <c r="G7976" s="49"/>
      <c r="H7976" s="48"/>
      <c r="I7976" s="52"/>
      <c r="J7976" s="52"/>
      <c r="K7976" s="48"/>
      <c r="L7976" s="48"/>
      <c r="M7976" s="48"/>
      <c r="N7976" s="48"/>
      <c r="O7976" s="49"/>
    </row>
    <row r="7977" spans="2:15" x14ac:dyDescent="0.25">
      <c r="B7977" s="93"/>
      <c r="C7977" s="48"/>
      <c r="D7977" s="48"/>
      <c r="E7977" s="48"/>
      <c r="F7977" s="48"/>
      <c r="G7977" s="49"/>
      <c r="H7977" s="48"/>
      <c r="I7977" s="52"/>
      <c r="J7977" s="52"/>
      <c r="K7977" s="48"/>
      <c r="L7977" s="48"/>
      <c r="M7977" s="48"/>
      <c r="N7977" s="48"/>
      <c r="O7977" s="49"/>
    </row>
    <row r="7978" spans="2:15" x14ac:dyDescent="0.25">
      <c r="B7978" s="93"/>
      <c r="C7978" s="48"/>
      <c r="D7978" s="48"/>
      <c r="E7978" s="48"/>
      <c r="F7978" s="48"/>
      <c r="G7978" s="49"/>
      <c r="H7978" s="48"/>
      <c r="I7978" s="52"/>
      <c r="J7978" s="52"/>
      <c r="K7978" s="48"/>
      <c r="L7978" s="48"/>
      <c r="M7978" s="48"/>
      <c r="N7978" s="48"/>
      <c r="O7978" s="49"/>
    </row>
    <row r="7979" spans="2:15" x14ac:dyDescent="0.25">
      <c r="B7979" s="93"/>
      <c r="C7979" s="48"/>
      <c r="D7979" s="48"/>
      <c r="E7979" s="48"/>
      <c r="F7979" s="48"/>
      <c r="G7979" s="49"/>
      <c r="H7979" s="48"/>
      <c r="I7979" s="52"/>
      <c r="J7979" s="52"/>
      <c r="K7979" s="48"/>
      <c r="L7979" s="48"/>
      <c r="M7979" s="48"/>
      <c r="N7979" s="48"/>
      <c r="O7979" s="49"/>
    </row>
    <row r="7980" spans="2:15" x14ac:dyDescent="0.25">
      <c r="B7980" s="93"/>
      <c r="C7980" s="48"/>
      <c r="D7980" s="48"/>
      <c r="E7980" s="48"/>
      <c r="F7980" s="48"/>
      <c r="G7980" s="49"/>
      <c r="H7980" s="48"/>
      <c r="I7980" s="52"/>
      <c r="J7980" s="52"/>
      <c r="K7980" s="48"/>
      <c r="L7980" s="48"/>
      <c r="M7980" s="48"/>
      <c r="N7980" s="48"/>
      <c r="O7980" s="49"/>
    </row>
    <row r="7981" spans="2:15" x14ac:dyDescent="0.25">
      <c r="B7981" s="93"/>
      <c r="C7981" s="48"/>
      <c r="D7981" s="48"/>
      <c r="E7981" s="48"/>
      <c r="F7981" s="48"/>
      <c r="G7981" s="49"/>
      <c r="H7981" s="48"/>
      <c r="I7981" s="52"/>
      <c r="J7981" s="52"/>
      <c r="K7981" s="48"/>
      <c r="L7981" s="48"/>
      <c r="M7981" s="48"/>
      <c r="N7981" s="48"/>
      <c r="O7981" s="49"/>
    </row>
    <row r="7982" spans="2:15" x14ac:dyDescent="0.25">
      <c r="B7982" s="93"/>
      <c r="C7982" s="48"/>
      <c r="D7982" s="48"/>
      <c r="E7982" s="48"/>
      <c r="F7982" s="48"/>
      <c r="G7982" s="49"/>
      <c r="H7982" s="48"/>
      <c r="I7982" s="52"/>
      <c r="J7982" s="52"/>
      <c r="K7982" s="48"/>
      <c r="L7982" s="48"/>
      <c r="M7982" s="48"/>
      <c r="N7982" s="48"/>
      <c r="O7982" s="49"/>
    </row>
    <row r="7983" spans="2:15" x14ac:dyDescent="0.25">
      <c r="B7983" s="93"/>
      <c r="C7983" s="48"/>
      <c r="D7983" s="48"/>
      <c r="E7983" s="48"/>
      <c r="F7983" s="48"/>
      <c r="G7983" s="49"/>
      <c r="H7983" s="48"/>
      <c r="I7983" s="52"/>
      <c r="J7983" s="52"/>
      <c r="K7983" s="48"/>
      <c r="L7983" s="48"/>
      <c r="M7983" s="48"/>
      <c r="N7983" s="48"/>
      <c r="O7983" s="49"/>
    </row>
    <row r="7984" spans="2:15" x14ac:dyDescent="0.25">
      <c r="B7984" s="93"/>
      <c r="C7984" s="48"/>
      <c r="D7984" s="48"/>
      <c r="E7984" s="48"/>
      <c r="F7984" s="48"/>
      <c r="G7984" s="49"/>
      <c r="H7984" s="48"/>
      <c r="I7984" s="52"/>
      <c r="J7984" s="52"/>
      <c r="K7984" s="48"/>
      <c r="L7984" s="48"/>
      <c r="M7984" s="48"/>
      <c r="N7984" s="48"/>
      <c r="O7984" s="49"/>
    </row>
    <row r="7985" spans="2:15" x14ac:dyDescent="0.25">
      <c r="B7985" s="93"/>
      <c r="C7985" s="48"/>
      <c r="D7985" s="48"/>
      <c r="E7985" s="48"/>
      <c r="F7985" s="48"/>
      <c r="G7985" s="49"/>
      <c r="H7985" s="48"/>
      <c r="I7985" s="52"/>
      <c r="J7985" s="52"/>
      <c r="K7985" s="48"/>
      <c r="L7985" s="48"/>
      <c r="M7985" s="48"/>
      <c r="N7985" s="48"/>
      <c r="O7985" s="49"/>
    </row>
    <row r="7986" spans="2:15" x14ac:dyDescent="0.25">
      <c r="B7986" s="93"/>
      <c r="C7986" s="48"/>
      <c r="D7986" s="48"/>
      <c r="E7986" s="48"/>
      <c r="F7986" s="48"/>
      <c r="G7986" s="49"/>
      <c r="H7986" s="48"/>
      <c r="I7986" s="52"/>
      <c r="J7986" s="52"/>
      <c r="K7986" s="48"/>
      <c r="L7986" s="48"/>
      <c r="M7986" s="48"/>
      <c r="N7986" s="48"/>
      <c r="O7986" s="49"/>
    </row>
    <row r="7987" spans="2:15" x14ac:dyDescent="0.25">
      <c r="B7987" s="93"/>
      <c r="C7987" s="48"/>
      <c r="D7987" s="48"/>
      <c r="E7987" s="48"/>
      <c r="F7987" s="48"/>
      <c r="G7987" s="49"/>
      <c r="H7987" s="48"/>
      <c r="I7987" s="52"/>
      <c r="J7987" s="52"/>
      <c r="K7987" s="48"/>
      <c r="L7987" s="48"/>
      <c r="M7987" s="48"/>
      <c r="N7987" s="48"/>
      <c r="O7987" s="49"/>
    </row>
    <row r="7988" spans="2:15" x14ac:dyDescent="0.25">
      <c r="B7988" s="93"/>
      <c r="C7988" s="48"/>
      <c r="D7988" s="48"/>
      <c r="E7988" s="48"/>
      <c r="F7988" s="48"/>
      <c r="G7988" s="49"/>
      <c r="H7988" s="48"/>
      <c r="I7988" s="52"/>
      <c r="J7988" s="52"/>
      <c r="K7988" s="48"/>
      <c r="L7988" s="48"/>
      <c r="M7988" s="48"/>
      <c r="N7988" s="48"/>
      <c r="O7988" s="49"/>
    </row>
    <row r="7989" spans="2:15" x14ac:dyDescent="0.25">
      <c r="B7989" s="93"/>
      <c r="C7989" s="48"/>
      <c r="D7989" s="48"/>
      <c r="E7989" s="48"/>
      <c r="F7989" s="48"/>
      <c r="G7989" s="49"/>
      <c r="H7989" s="48"/>
      <c r="I7989" s="52"/>
      <c r="J7989" s="52"/>
      <c r="K7989" s="48"/>
      <c r="L7989" s="48"/>
      <c r="M7989" s="48"/>
      <c r="N7989" s="48"/>
      <c r="O7989" s="49"/>
    </row>
    <row r="7990" spans="2:15" x14ac:dyDescent="0.25">
      <c r="B7990" s="93"/>
      <c r="C7990" s="48"/>
      <c r="D7990" s="48"/>
      <c r="E7990" s="48"/>
      <c r="F7990" s="48"/>
      <c r="G7990" s="49"/>
      <c r="H7990" s="48"/>
      <c r="I7990" s="52"/>
      <c r="J7990" s="52"/>
      <c r="K7990" s="48"/>
      <c r="L7990" s="48"/>
      <c r="M7990" s="48"/>
      <c r="N7990" s="48"/>
      <c r="O7990" s="49"/>
    </row>
    <row r="7991" spans="2:15" x14ac:dyDescent="0.25">
      <c r="B7991" s="93"/>
      <c r="C7991" s="48"/>
      <c r="D7991" s="48"/>
      <c r="E7991" s="48"/>
      <c r="F7991" s="48"/>
      <c r="G7991" s="49"/>
      <c r="H7991" s="48"/>
      <c r="I7991" s="52"/>
      <c r="J7991" s="52"/>
      <c r="K7991" s="48"/>
      <c r="L7991" s="48"/>
      <c r="M7991" s="48"/>
      <c r="N7991" s="48"/>
      <c r="O7991" s="49"/>
    </row>
    <row r="7992" spans="2:15" x14ac:dyDescent="0.25">
      <c r="B7992" s="93"/>
      <c r="C7992" s="48"/>
      <c r="D7992" s="48"/>
      <c r="E7992" s="48"/>
      <c r="F7992" s="48"/>
      <c r="G7992" s="49"/>
      <c r="H7992" s="48"/>
      <c r="I7992" s="52"/>
      <c r="J7992" s="52"/>
      <c r="K7992" s="48"/>
      <c r="L7992" s="48"/>
      <c r="M7992" s="48"/>
      <c r="N7992" s="48"/>
      <c r="O7992" s="49"/>
    </row>
    <row r="7993" spans="2:15" x14ac:dyDescent="0.25">
      <c r="B7993" s="93"/>
      <c r="C7993" s="48"/>
      <c r="D7993" s="48"/>
      <c r="E7993" s="48"/>
      <c r="F7993" s="48"/>
      <c r="G7993" s="49"/>
      <c r="H7993" s="48"/>
      <c r="I7993" s="52"/>
      <c r="J7993" s="52"/>
      <c r="K7993" s="48"/>
      <c r="L7993" s="48"/>
      <c r="M7993" s="48"/>
      <c r="N7993" s="48"/>
      <c r="O7993" s="49"/>
    </row>
    <row r="7994" spans="2:15" x14ac:dyDescent="0.25">
      <c r="B7994" s="93"/>
      <c r="C7994" s="48"/>
      <c r="D7994" s="48"/>
      <c r="E7994" s="48"/>
      <c r="F7994" s="48"/>
      <c r="G7994" s="49"/>
      <c r="H7994" s="48"/>
      <c r="I7994" s="52"/>
      <c r="J7994" s="52"/>
      <c r="K7994" s="48"/>
      <c r="L7994" s="48"/>
      <c r="M7994" s="48"/>
      <c r="N7994" s="48"/>
      <c r="O7994" s="49"/>
    </row>
    <row r="7995" spans="2:15" x14ac:dyDescent="0.25">
      <c r="B7995" s="93"/>
      <c r="C7995" s="48"/>
      <c r="D7995" s="48"/>
      <c r="E7995" s="48"/>
      <c r="F7995" s="48"/>
      <c r="G7995" s="49"/>
      <c r="H7995" s="48"/>
      <c r="I7995" s="52"/>
      <c r="J7995" s="52"/>
      <c r="K7995" s="48"/>
      <c r="L7995" s="48"/>
      <c r="M7995" s="48"/>
      <c r="N7995" s="48"/>
      <c r="O7995" s="49"/>
    </row>
    <row r="7996" spans="2:15" x14ac:dyDescent="0.25">
      <c r="B7996" s="93"/>
      <c r="C7996" s="48"/>
      <c r="D7996" s="48"/>
      <c r="E7996" s="48"/>
      <c r="F7996" s="48"/>
      <c r="G7996" s="49"/>
      <c r="H7996" s="48"/>
      <c r="I7996" s="52"/>
      <c r="J7996" s="52"/>
      <c r="K7996" s="48"/>
      <c r="L7996" s="48"/>
      <c r="M7996" s="48"/>
      <c r="N7996" s="48"/>
      <c r="O7996" s="49"/>
    </row>
    <row r="7997" spans="2:15" x14ac:dyDescent="0.25">
      <c r="B7997" s="93"/>
      <c r="C7997" s="48"/>
      <c r="D7997" s="48"/>
      <c r="E7997" s="48"/>
      <c r="F7997" s="48"/>
      <c r="G7997" s="49"/>
      <c r="H7997" s="48"/>
      <c r="I7997" s="52"/>
      <c r="J7997" s="52"/>
      <c r="K7997" s="48"/>
      <c r="L7997" s="48"/>
      <c r="M7997" s="48"/>
      <c r="N7997" s="48"/>
      <c r="O7997" s="49"/>
    </row>
    <row r="7998" spans="2:15" x14ac:dyDescent="0.25">
      <c r="B7998" s="93"/>
      <c r="C7998" s="48"/>
      <c r="D7998" s="48"/>
      <c r="E7998" s="48"/>
      <c r="F7998" s="48"/>
      <c r="G7998" s="49"/>
      <c r="H7998" s="48"/>
      <c r="I7998" s="52"/>
      <c r="J7998" s="52"/>
      <c r="K7998" s="48"/>
      <c r="L7998" s="48"/>
      <c r="M7998" s="48"/>
      <c r="N7998" s="48"/>
      <c r="O7998" s="49"/>
    </row>
    <row r="7999" spans="2:15" x14ac:dyDescent="0.25">
      <c r="B7999" s="93"/>
      <c r="C7999" s="48"/>
      <c r="D7999" s="48"/>
      <c r="E7999" s="48"/>
      <c r="F7999" s="48"/>
      <c r="G7999" s="49"/>
      <c r="H7999" s="48"/>
      <c r="I7999" s="52"/>
      <c r="J7999" s="52"/>
      <c r="K7999" s="48"/>
      <c r="L7999" s="48"/>
      <c r="M7999" s="48"/>
      <c r="N7999" s="48"/>
      <c r="O7999" s="49"/>
    </row>
    <row r="8000" spans="2:15" x14ac:dyDescent="0.25">
      <c r="B8000" s="93"/>
      <c r="C8000" s="48"/>
      <c r="D8000" s="48"/>
      <c r="E8000" s="48"/>
      <c r="F8000" s="48"/>
      <c r="G8000" s="49"/>
      <c r="H8000" s="48"/>
      <c r="I8000" s="52"/>
      <c r="J8000" s="52"/>
      <c r="K8000" s="48"/>
      <c r="L8000" s="48"/>
      <c r="M8000" s="48"/>
      <c r="N8000" s="48"/>
      <c r="O8000" s="49"/>
    </row>
    <row r="8001" spans="2:15" x14ac:dyDescent="0.25">
      <c r="B8001" s="93"/>
      <c r="C8001" s="48"/>
      <c r="D8001" s="48"/>
      <c r="E8001" s="48"/>
      <c r="F8001" s="48"/>
      <c r="G8001" s="49"/>
      <c r="H8001" s="48"/>
      <c r="I8001" s="52"/>
      <c r="J8001" s="52"/>
      <c r="K8001" s="48"/>
      <c r="L8001" s="48"/>
      <c r="M8001" s="48"/>
      <c r="N8001" s="48"/>
      <c r="O8001" s="49"/>
    </row>
    <row r="8002" spans="2:15" x14ac:dyDescent="0.25">
      <c r="B8002" s="93"/>
      <c r="C8002" s="48"/>
      <c r="D8002" s="48"/>
      <c r="E8002" s="48"/>
      <c r="F8002" s="48"/>
      <c r="G8002" s="49"/>
      <c r="H8002" s="48"/>
      <c r="I8002" s="52"/>
      <c r="J8002" s="52"/>
      <c r="K8002" s="48"/>
      <c r="L8002" s="48"/>
      <c r="M8002" s="48"/>
      <c r="N8002" s="48"/>
      <c r="O8002" s="49"/>
    </row>
    <row r="8003" spans="2:15" x14ac:dyDescent="0.25">
      <c r="B8003" s="93"/>
      <c r="C8003" s="48"/>
      <c r="D8003" s="48"/>
      <c r="E8003" s="48"/>
      <c r="F8003" s="48"/>
      <c r="G8003" s="49"/>
      <c r="H8003" s="48"/>
      <c r="I8003" s="52"/>
      <c r="J8003" s="52"/>
      <c r="K8003" s="48"/>
      <c r="L8003" s="48"/>
      <c r="M8003" s="48"/>
      <c r="N8003" s="48"/>
      <c r="O8003" s="49"/>
    </row>
    <row r="8004" spans="2:15" x14ac:dyDescent="0.25">
      <c r="B8004" s="93"/>
      <c r="C8004" s="48"/>
      <c r="D8004" s="48"/>
      <c r="E8004" s="48"/>
      <c r="F8004" s="48"/>
      <c r="G8004" s="49"/>
      <c r="H8004" s="48"/>
      <c r="I8004" s="52"/>
      <c r="J8004" s="52"/>
      <c r="K8004" s="48"/>
      <c r="L8004" s="48"/>
      <c r="M8004" s="48"/>
      <c r="N8004" s="48"/>
      <c r="O8004" s="49"/>
    </row>
    <row r="8005" spans="2:15" x14ac:dyDescent="0.25">
      <c r="B8005" s="93"/>
      <c r="C8005" s="48"/>
      <c r="D8005" s="48"/>
      <c r="E8005" s="48"/>
      <c r="F8005" s="48"/>
      <c r="G8005" s="49"/>
      <c r="H8005" s="48"/>
      <c r="I8005" s="52"/>
      <c r="J8005" s="52"/>
      <c r="K8005" s="48"/>
      <c r="L8005" s="48"/>
      <c r="M8005" s="48"/>
      <c r="N8005" s="48"/>
      <c r="O8005" s="49"/>
    </row>
    <row r="8006" spans="2:15" x14ac:dyDescent="0.25">
      <c r="B8006" s="93"/>
      <c r="C8006" s="48"/>
      <c r="D8006" s="48"/>
      <c r="E8006" s="48"/>
      <c r="F8006" s="48"/>
      <c r="G8006" s="49"/>
      <c r="H8006" s="48"/>
      <c r="I8006" s="52"/>
      <c r="J8006" s="52"/>
      <c r="K8006" s="48"/>
      <c r="L8006" s="48"/>
      <c r="M8006" s="48"/>
      <c r="N8006" s="48"/>
      <c r="O8006" s="49"/>
    </row>
    <row r="8007" spans="2:15" x14ac:dyDescent="0.25">
      <c r="B8007" s="93"/>
      <c r="C8007" s="48"/>
      <c r="D8007" s="48"/>
      <c r="E8007" s="48"/>
      <c r="F8007" s="48"/>
      <c r="G8007" s="49"/>
      <c r="H8007" s="48"/>
      <c r="I8007" s="52"/>
      <c r="J8007" s="52"/>
      <c r="K8007" s="48"/>
      <c r="L8007" s="48"/>
      <c r="M8007" s="48"/>
      <c r="N8007" s="48"/>
      <c r="O8007" s="49"/>
    </row>
    <row r="8008" spans="2:15" x14ac:dyDescent="0.25">
      <c r="B8008" s="93"/>
      <c r="C8008" s="48"/>
      <c r="D8008" s="48"/>
      <c r="E8008" s="48"/>
      <c r="F8008" s="48"/>
      <c r="G8008" s="49"/>
      <c r="H8008" s="48"/>
      <c r="I8008" s="52"/>
      <c r="J8008" s="52"/>
      <c r="K8008" s="48"/>
      <c r="L8008" s="48"/>
      <c r="M8008" s="48"/>
      <c r="N8008" s="48"/>
      <c r="O8008" s="49"/>
    </row>
    <row r="8009" spans="2:15" x14ac:dyDescent="0.25">
      <c r="B8009" s="93"/>
      <c r="C8009" s="48"/>
      <c r="D8009" s="48"/>
      <c r="E8009" s="48"/>
      <c r="F8009" s="48"/>
      <c r="G8009" s="49"/>
      <c r="H8009" s="48"/>
      <c r="I8009" s="52"/>
      <c r="J8009" s="52"/>
      <c r="K8009" s="48"/>
      <c r="L8009" s="48"/>
      <c r="M8009" s="48"/>
      <c r="N8009" s="48"/>
      <c r="O8009" s="49"/>
    </row>
    <row r="8010" spans="2:15" x14ac:dyDescent="0.25">
      <c r="B8010" s="93"/>
      <c r="C8010" s="48"/>
      <c r="D8010" s="48"/>
      <c r="E8010" s="48"/>
      <c r="F8010" s="48"/>
      <c r="G8010" s="49"/>
      <c r="H8010" s="48"/>
      <c r="I8010" s="52"/>
      <c r="J8010" s="52"/>
      <c r="K8010" s="48"/>
      <c r="L8010" s="48"/>
      <c r="M8010" s="48"/>
      <c r="N8010" s="48"/>
      <c r="O8010" s="49"/>
    </row>
    <row r="8011" spans="2:15" x14ac:dyDescent="0.25">
      <c r="B8011" s="93"/>
      <c r="C8011" s="48"/>
      <c r="D8011" s="48"/>
      <c r="E8011" s="48"/>
      <c r="F8011" s="48"/>
      <c r="G8011" s="49"/>
      <c r="H8011" s="48"/>
      <c r="I8011" s="52"/>
      <c r="J8011" s="52"/>
      <c r="K8011" s="48"/>
      <c r="L8011" s="48"/>
      <c r="M8011" s="48"/>
      <c r="N8011" s="48"/>
      <c r="O8011" s="49"/>
    </row>
    <row r="8012" spans="2:15" x14ac:dyDescent="0.25">
      <c r="B8012" s="93"/>
      <c r="C8012" s="48"/>
      <c r="D8012" s="48"/>
      <c r="E8012" s="48"/>
      <c r="F8012" s="48"/>
      <c r="G8012" s="49"/>
      <c r="H8012" s="48"/>
      <c r="I8012" s="52"/>
      <c r="J8012" s="52"/>
      <c r="K8012" s="48"/>
      <c r="L8012" s="48"/>
      <c r="M8012" s="48"/>
      <c r="N8012" s="48"/>
      <c r="O8012" s="49"/>
    </row>
    <row r="8013" spans="2:15" x14ac:dyDescent="0.25">
      <c r="B8013" s="93"/>
      <c r="C8013" s="48"/>
      <c r="D8013" s="48"/>
      <c r="E8013" s="48"/>
      <c r="F8013" s="48"/>
      <c r="G8013" s="49"/>
      <c r="H8013" s="48"/>
      <c r="I8013" s="52"/>
      <c r="J8013" s="52"/>
      <c r="K8013" s="48"/>
      <c r="L8013" s="48"/>
      <c r="M8013" s="48"/>
      <c r="N8013" s="48"/>
      <c r="O8013" s="49"/>
    </row>
    <row r="8014" spans="2:15" x14ac:dyDescent="0.25">
      <c r="B8014" s="93"/>
      <c r="C8014" s="48"/>
      <c r="D8014" s="48"/>
      <c r="E8014" s="48"/>
      <c r="F8014" s="48"/>
      <c r="G8014" s="49"/>
      <c r="H8014" s="48"/>
      <c r="I8014" s="52"/>
      <c r="J8014" s="52"/>
      <c r="K8014" s="48"/>
      <c r="L8014" s="48"/>
      <c r="M8014" s="48"/>
      <c r="N8014" s="48"/>
      <c r="O8014" s="49"/>
    </row>
    <row r="8015" spans="2:15" x14ac:dyDescent="0.25">
      <c r="B8015" s="93"/>
      <c r="C8015" s="48"/>
      <c r="D8015" s="48"/>
      <c r="E8015" s="48"/>
      <c r="F8015" s="48"/>
      <c r="G8015" s="49"/>
      <c r="H8015" s="48"/>
      <c r="I8015" s="52"/>
      <c r="J8015" s="52"/>
      <c r="K8015" s="48"/>
      <c r="L8015" s="48"/>
      <c r="M8015" s="48"/>
      <c r="N8015" s="48"/>
      <c r="O8015" s="49"/>
    </row>
    <row r="8016" spans="2:15" x14ac:dyDescent="0.25">
      <c r="B8016" s="93"/>
      <c r="C8016" s="48"/>
      <c r="D8016" s="48"/>
      <c r="E8016" s="48"/>
      <c r="F8016" s="48"/>
      <c r="G8016" s="49"/>
      <c r="H8016" s="48"/>
      <c r="I8016" s="52"/>
      <c r="J8016" s="52"/>
      <c r="K8016" s="48"/>
      <c r="L8016" s="48"/>
      <c r="M8016" s="48"/>
      <c r="N8016" s="48"/>
      <c r="O8016" s="49"/>
    </row>
    <row r="8017" spans="2:15" x14ac:dyDescent="0.25">
      <c r="B8017" s="93"/>
      <c r="C8017" s="48"/>
      <c r="D8017" s="48"/>
      <c r="E8017" s="48"/>
      <c r="F8017" s="48"/>
      <c r="G8017" s="49"/>
      <c r="H8017" s="48"/>
      <c r="I8017" s="52"/>
      <c r="J8017" s="52"/>
      <c r="K8017" s="48"/>
      <c r="L8017" s="48"/>
      <c r="M8017" s="48"/>
      <c r="N8017" s="48"/>
      <c r="O8017" s="49"/>
    </row>
    <row r="8018" spans="2:15" x14ac:dyDescent="0.25">
      <c r="B8018" s="93"/>
      <c r="C8018" s="48"/>
      <c r="D8018" s="48"/>
      <c r="E8018" s="48"/>
      <c r="F8018" s="48"/>
      <c r="G8018" s="49"/>
      <c r="H8018" s="48"/>
      <c r="I8018" s="52"/>
      <c r="J8018" s="52"/>
      <c r="K8018" s="48"/>
      <c r="L8018" s="48"/>
      <c r="M8018" s="48"/>
      <c r="N8018" s="48"/>
      <c r="O8018" s="49"/>
    </row>
    <row r="8019" spans="2:15" x14ac:dyDescent="0.25">
      <c r="B8019" s="93"/>
      <c r="C8019" s="48"/>
      <c r="D8019" s="48"/>
      <c r="E8019" s="48"/>
      <c r="F8019" s="48"/>
      <c r="G8019" s="49"/>
      <c r="H8019" s="48"/>
      <c r="I8019" s="52"/>
      <c r="J8019" s="52"/>
      <c r="K8019" s="48"/>
      <c r="L8019" s="48"/>
      <c r="M8019" s="48"/>
      <c r="N8019" s="48"/>
      <c r="O8019" s="49"/>
    </row>
    <row r="8020" spans="2:15" x14ac:dyDescent="0.25">
      <c r="B8020" s="93"/>
      <c r="C8020" s="48"/>
      <c r="D8020" s="48"/>
      <c r="E8020" s="48"/>
      <c r="F8020" s="48"/>
      <c r="G8020" s="49"/>
      <c r="H8020" s="48"/>
      <c r="I8020" s="52"/>
      <c r="J8020" s="52"/>
      <c r="K8020" s="48"/>
      <c r="L8020" s="48"/>
      <c r="M8020" s="48"/>
      <c r="N8020" s="48"/>
      <c r="O8020" s="49"/>
    </row>
    <row r="8021" spans="2:15" x14ac:dyDescent="0.25">
      <c r="B8021" s="93"/>
      <c r="C8021" s="48"/>
      <c r="D8021" s="48"/>
      <c r="E8021" s="48"/>
      <c r="F8021" s="48"/>
      <c r="G8021" s="49"/>
      <c r="H8021" s="48"/>
      <c r="I8021" s="52"/>
      <c r="J8021" s="52"/>
      <c r="K8021" s="48"/>
      <c r="L8021" s="48"/>
      <c r="M8021" s="48"/>
      <c r="N8021" s="48"/>
      <c r="O8021" s="49"/>
    </row>
    <row r="8022" spans="2:15" x14ac:dyDescent="0.25">
      <c r="B8022" s="93"/>
      <c r="C8022" s="48"/>
      <c r="D8022" s="48"/>
      <c r="E8022" s="48"/>
      <c r="F8022" s="48"/>
      <c r="G8022" s="49"/>
      <c r="H8022" s="48"/>
      <c r="I8022" s="52"/>
      <c r="J8022" s="52"/>
      <c r="K8022" s="48"/>
      <c r="L8022" s="48"/>
      <c r="M8022" s="48"/>
      <c r="N8022" s="48"/>
      <c r="O8022" s="49"/>
    </row>
    <row r="8023" spans="2:15" x14ac:dyDescent="0.25">
      <c r="B8023" s="93"/>
      <c r="C8023" s="48"/>
      <c r="D8023" s="48"/>
      <c r="E8023" s="48"/>
      <c r="F8023" s="48"/>
      <c r="G8023" s="49"/>
      <c r="H8023" s="48"/>
      <c r="I8023" s="52"/>
      <c r="J8023" s="52"/>
      <c r="K8023" s="48"/>
      <c r="L8023" s="48"/>
      <c r="M8023" s="48"/>
      <c r="N8023" s="48"/>
      <c r="O8023" s="49"/>
    </row>
    <row r="8024" spans="2:15" x14ac:dyDescent="0.25">
      <c r="B8024" s="93"/>
      <c r="C8024" s="48"/>
      <c r="D8024" s="48"/>
      <c r="E8024" s="48"/>
      <c r="F8024" s="48"/>
      <c r="G8024" s="49"/>
      <c r="H8024" s="48"/>
      <c r="I8024" s="52"/>
      <c r="J8024" s="52"/>
      <c r="K8024" s="48"/>
      <c r="L8024" s="48"/>
      <c r="M8024" s="48"/>
      <c r="N8024" s="48"/>
      <c r="O8024" s="49"/>
    </row>
    <row r="8025" spans="2:15" x14ac:dyDescent="0.25">
      <c r="B8025" s="93"/>
      <c r="C8025" s="48"/>
      <c r="D8025" s="48"/>
      <c r="E8025" s="48"/>
      <c r="F8025" s="48"/>
      <c r="G8025" s="49"/>
      <c r="H8025" s="48"/>
      <c r="I8025" s="52"/>
      <c r="J8025" s="52"/>
      <c r="K8025" s="48"/>
      <c r="L8025" s="48"/>
      <c r="M8025" s="48"/>
      <c r="N8025" s="48"/>
      <c r="O8025" s="49"/>
    </row>
    <row r="8026" spans="2:15" x14ac:dyDescent="0.25">
      <c r="B8026" s="93"/>
      <c r="C8026" s="48"/>
      <c r="D8026" s="48"/>
      <c r="E8026" s="48"/>
      <c r="F8026" s="48"/>
      <c r="G8026" s="49"/>
      <c r="H8026" s="48"/>
      <c r="I8026" s="52"/>
      <c r="J8026" s="52"/>
      <c r="K8026" s="48"/>
      <c r="L8026" s="48"/>
      <c r="M8026" s="48"/>
      <c r="N8026" s="48"/>
      <c r="O8026" s="49"/>
    </row>
    <row r="8027" spans="2:15" x14ac:dyDescent="0.25">
      <c r="B8027" s="93"/>
      <c r="C8027" s="48"/>
      <c r="D8027" s="48"/>
      <c r="E8027" s="48"/>
      <c r="F8027" s="48"/>
      <c r="G8027" s="49"/>
      <c r="H8027" s="48"/>
      <c r="I8027" s="52"/>
      <c r="J8027" s="52"/>
      <c r="K8027" s="48"/>
      <c r="L8027" s="48"/>
      <c r="M8027" s="48"/>
      <c r="N8027" s="48"/>
      <c r="O8027" s="49"/>
    </row>
    <row r="8028" spans="2:15" x14ac:dyDescent="0.25">
      <c r="B8028" s="93"/>
      <c r="C8028" s="48"/>
      <c r="D8028" s="48"/>
      <c r="E8028" s="48"/>
      <c r="F8028" s="48"/>
      <c r="G8028" s="49"/>
      <c r="H8028" s="48"/>
      <c r="I8028" s="52"/>
      <c r="J8028" s="52"/>
      <c r="K8028" s="48"/>
      <c r="L8028" s="48"/>
      <c r="M8028" s="48"/>
      <c r="N8028" s="48"/>
      <c r="O8028" s="49"/>
    </row>
    <row r="8029" spans="2:15" x14ac:dyDescent="0.25">
      <c r="B8029" s="93"/>
      <c r="C8029" s="48"/>
      <c r="D8029" s="48"/>
      <c r="E8029" s="48"/>
      <c r="F8029" s="48"/>
      <c r="G8029" s="49"/>
      <c r="H8029" s="48"/>
      <c r="I8029" s="52"/>
      <c r="J8029" s="52"/>
      <c r="K8029" s="48"/>
      <c r="L8029" s="48"/>
      <c r="M8029" s="48"/>
      <c r="N8029" s="48"/>
      <c r="O8029" s="49"/>
    </row>
    <row r="8030" spans="2:15" x14ac:dyDescent="0.25">
      <c r="B8030" s="93"/>
      <c r="C8030" s="48"/>
      <c r="D8030" s="48"/>
      <c r="E8030" s="48"/>
      <c r="F8030" s="48"/>
      <c r="G8030" s="49"/>
      <c r="H8030" s="48"/>
      <c r="I8030" s="52"/>
      <c r="J8030" s="52"/>
      <c r="K8030" s="48"/>
      <c r="L8030" s="48"/>
      <c r="M8030" s="48"/>
      <c r="N8030" s="48"/>
      <c r="O8030" s="49"/>
    </row>
    <row r="8031" spans="2:15" x14ac:dyDescent="0.25">
      <c r="B8031" s="93"/>
      <c r="C8031" s="48"/>
      <c r="D8031" s="48"/>
      <c r="E8031" s="48"/>
      <c r="F8031" s="48"/>
      <c r="G8031" s="49"/>
      <c r="H8031" s="48"/>
      <c r="I8031" s="52"/>
      <c r="J8031" s="52"/>
      <c r="K8031" s="48"/>
      <c r="L8031" s="48"/>
      <c r="M8031" s="48"/>
      <c r="N8031" s="48"/>
      <c r="O8031" s="49"/>
    </row>
    <row r="8032" spans="2:15" x14ac:dyDescent="0.25">
      <c r="B8032" s="93"/>
      <c r="C8032" s="48"/>
      <c r="D8032" s="48"/>
      <c r="E8032" s="48"/>
      <c r="F8032" s="48"/>
      <c r="G8032" s="49"/>
      <c r="H8032" s="48"/>
      <c r="I8032" s="52"/>
      <c r="J8032" s="52"/>
      <c r="K8032" s="48"/>
      <c r="L8032" s="48"/>
      <c r="M8032" s="48"/>
      <c r="N8032" s="48"/>
      <c r="O8032" s="49"/>
    </row>
    <row r="8033" spans="2:15" x14ac:dyDescent="0.25">
      <c r="B8033" s="93"/>
      <c r="C8033" s="48"/>
      <c r="D8033" s="48"/>
      <c r="E8033" s="48"/>
      <c r="F8033" s="48"/>
      <c r="G8033" s="49"/>
      <c r="H8033" s="48"/>
      <c r="I8033" s="52"/>
      <c r="J8033" s="52"/>
      <c r="K8033" s="48"/>
      <c r="L8033" s="48"/>
      <c r="M8033" s="48"/>
      <c r="N8033" s="48"/>
      <c r="O8033" s="49"/>
    </row>
    <row r="8034" spans="2:15" x14ac:dyDescent="0.25">
      <c r="B8034" s="93"/>
      <c r="C8034" s="48"/>
      <c r="D8034" s="48"/>
      <c r="E8034" s="48"/>
      <c r="F8034" s="48"/>
      <c r="G8034" s="49"/>
      <c r="H8034" s="48"/>
      <c r="I8034" s="52"/>
      <c r="J8034" s="52"/>
      <c r="K8034" s="48"/>
      <c r="L8034" s="48"/>
      <c r="M8034" s="48"/>
      <c r="N8034" s="48"/>
      <c r="O8034" s="49"/>
    </row>
    <row r="8035" spans="2:15" x14ac:dyDescent="0.25">
      <c r="B8035" s="93"/>
      <c r="C8035" s="48"/>
      <c r="D8035" s="48"/>
      <c r="E8035" s="48"/>
      <c r="F8035" s="48"/>
      <c r="G8035" s="49"/>
      <c r="H8035" s="48"/>
      <c r="I8035" s="52"/>
      <c r="J8035" s="52"/>
      <c r="K8035" s="48"/>
      <c r="L8035" s="48"/>
      <c r="M8035" s="48"/>
      <c r="N8035" s="48"/>
      <c r="O8035" s="49"/>
    </row>
    <row r="8036" spans="2:15" x14ac:dyDescent="0.25">
      <c r="B8036" s="93"/>
      <c r="C8036" s="48"/>
      <c r="D8036" s="48"/>
      <c r="E8036" s="48"/>
      <c r="F8036" s="48"/>
      <c r="G8036" s="49"/>
      <c r="H8036" s="48"/>
      <c r="I8036" s="52"/>
      <c r="J8036" s="52"/>
      <c r="K8036" s="48"/>
      <c r="L8036" s="48"/>
      <c r="M8036" s="48"/>
      <c r="N8036" s="48"/>
      <c r="O8036" s="49"/>
    </row>
    <row r="8037" spans="2:15" x14ac:dyDescent="0.25">
      <c r="B8037" s="93"/>
      <c r="C8037" s="48"/>
      <c r="D8037" s="48"/>
      <c r="E8037" s="48"/>
      <c r="F8037" s="48"/>
      <c r="G8037" s="49"/>
      <c r="H8037" s="48"/>
      <c r="I8037" s="52"/>
      <c r="J8037" s="52"/>
      <c r="K8037" s="48"/>
      <c r="L8037" s="48"/>
      <c r="M8037" s="48"/>
      <c r="N8037" s="48"/>
      <c r="O8037" s="49"/>
    </row>
    <row r="8038" spans="2:15" x14ac:dyDescent="0.25">
      <c r="B8038" s="93"/>
      <c r="C8038" s="48"/>
      <c r="D8038" s="48"/>
      <c r="E8038" s="48"/>
      <c r="F8038" s="48"/>
      <c r="G8038" s="49"/>
      <c r="H8038" s="48"/>
      <c r="I8038" s="52"/>
      <c r="J8038" s="52"/>
      <c r="K8038" s="48"/>
      <c r="L8038" s="48"/>
      <c r="M8038" s="48"/>
      <c r="N8038" s="48"/>
      <c r="O8038" s="49"/>
    </row>
    <row r="8039" spans="2:15" x14ac:dyDescent="0.25">
      <c r="B8039" s="93"/>
      <c r="C8039" s="48"/>
      <c r="D8039" s="48"/>
      <c r="E8039" s="48"/>
      <c r="F8039" s="48"/>
      <c r="G8039" s="49"/>
      <c r="H8039" s="48"/>
      <c r="I8039" s="52"/>
      <c r="J8039" s="52"/>
      <c r="K8039" s="48"/>
      <c r="L8039" s="48"/>
      <c r="M8039" s="48"/>
      <c r="N8039" s="48"/>
      <c r="O8039" s="49"/>
    </row>
    <row r="8040" spans="2:15" x14ac:dyDescent="0.25">
      <c r="B8040" s="93"/>
      <c r="C8040" s="48"/>
      <c r="D8040" s="48"/>
      <c r="E8040" s="48"/>
      <c r="F8040" s="48"/>
      <c r="G8040" s="49"/>
      <c r="H8040" s="48"/>
      <c r="I8040" s="52"/>
      <c r="J8040" s="52"/>
      <c r="K8040" s="48"/>
      <c r="L8040" s="48"/>
      <c r="M8040" s="48"/>
      <c r="N8040" s="48"/>
      <c r="O8040" s="49"/>
    </row>
    <row r="8041" spans="2:15" x14ac:dyDescent="0.25">
      <c r="B8041" s="93"/>
      <c r="C8041" s="48"/>
      <c r="D8041" s="48"/>
      <c r="E8041" s="48"/>
      <c r="F8041" s="48"/>
      <c r="G8041" s="49"/>
      <c r="H8041" s="48"/>
      <c r="I8041" s="52"/>
      <c r="J8041" s="52"/>
      <c r="K8041" s="48"/>
      <c r="L8041" s="48"/>
      <c r="M8041" s="48"/>
      <c r="N8041" s="48"/>
      <c r="O8041" s="49"/>
    </row>
    <row r="8042" spans="2:15" x14ac:dyDescent="0.25">
      <c r="B8042" s="93"/>
      <c r="C8042" s="48"/>
      <c r="D8042" s="48"/>
      <c r="E8042" s="48"/>
      <c r="F8042" s="48"/>
      <c r="G8042" s="49"/>
      <c r="H8042" s="48"/>
      <c r="I8042" s="52"/>
      <c r="J8042" s="52"/>
      <c r="K8042" s="48"/>
      <c r="L8042" s="48"/>
      <c r="M8042" s="48"/>
      <c r="N8042" s="48"/>
      <c r="O8042" s="49"/>
    </row>
    <row r="8043" spans="2:15" x14ac:dyDescent="0.25">
      <c r="B8043" s="93"/>
      <c r="C8043" s="48"/>
      <c r="D8043" s="48"/>
      <c r="E8043" s="48"/>
      <c r="F8043" s="48"/>
      <c r="G8043" s="49"/>
      <c r="H8043" s="48"/>
      <c r="I8043" s="52"/>
      <c r="J8043" s="52"/>
      <c r="K8043" s="48"/>
      <c r="L8043" s="48"/>
      <c r="M8043" s="48"/>
      <c r="N8043" s="48"/>
      <c r="O8043" s="49"/>
    </row>
    <row r="8044" spans="2:15" x14ac:dyDescent="0.25">
      <c r="B8044" s="93"/>
      <c r="C8044" s="48"/>
      <c r="D8044" s="48"/>
      <c r="E8044" s="48"/>
      <c r="F8044" s="48"/>
      <c r="G8044" s="49"/>
      <c r="H8044" s="48"/>
      <c r="I8044" s="52"/>
      <c r="J8044" s="52"/>
      <c r="K8044" s="48"/>
      <c r="L8044" s="48"/>
      <c r="M8044" s="48"/>
      <c r="N8044" s="48"/>
      <c r="O8044" s="49"/>
    </row>
    <row r="8045" spans="2:15" x14ac:dyDescent="0.25">
      <c r="B8045" s="93"/>
      <c r="C8045" s="48"/>
      <c r="D8045" s="48"/>
      <c r="E8045" s="48"/>
      <c r="F8045" s="48"/>
      <c r="G8045" s="49"/>
      <c r="H8045" s="48"/>
      <c r="I8045" s="52"/>
      <c r="J8045" s="52"/>
      <c r="K8045" s="48"/>
      <c r="L8045" s="48"/>
      <c r="M8045" s="48"/>
      <c r="N8045" s="48"/>
      <c r="O8045" s="49"/>
    </row>
    <row r="8046" spans="2:15" x14ac:dyDescent="0.25">
      <c r="B8046" s="93"/>
      <c r="C8046" s="48"/>
      <c r="D8046" s="48"/>
      <c r="E8046" s="48"/>
      <c r="F8046" s="48"/>
      <c r="G8046" s="49"/>
      <c r="H8046" s="48"/>
      <c r="I8046" s="52"/>
      <c r="J8046" s="52"/>
      <c r="K8046" s="48"/>
      <c r="L8046" s="48"/>
      <c r="M8046" s="48"/>
      <c r="N8046" s="48"/>
      <c r="O8046" s="49"/>
    </row>
    <row r="8047" spans="2:15" x14ac:dyDescent="0.25">
      <c r="B8047" s="93"/>
      <c r="C8047" s="48"/>
      <c r="D8047" s="48"/>
      <c r="E8047" s="48"/>
      <c r="F8047" s="48"/>
      <c r="G8047" s="49"/>
      <c r="H8047" s="48"/>
      <c r="I8047" s="52"/>
      <c r="J8047" s="52"/>
      <c r="K8047" s="48"/>
      <c r="L8047" s="48"/>
      <c r="M8047" s="48"/>
      <c r="N8047" s="48"/>
      <c r="O8047" s="49"/>
    </row>
    <row r="8048" spans="2:15" x14ac:dyDescent="0.25">
      <c r="B8048" s="93"/>
      <c r="C8048" s="48"/>
      <c r="D8048" s="48"/>
      <c r="E8048" s="48"/>
      <c r="F8048" s="48"/>
      <c r="G8048" s="49"/>
      <c r="H8048" s="48"/>
      <c r="I8048" s="52"/>
      <c r="J8048" s="52"/>
      <c r="K8048" s="48"/>
      <c r="L8048" s="48"/>
      <c r="M8048" s="48"/>
      <c r="N8048" s="48"/>
      <c r="O8048" s="49"/>
    </row>
    <row r="8049" spans="2:15" x14ac:dyDescent="0.25">
      <c r="B8049" s="93"/>
      <c r="C8049" s="48"/>
      <c r="D8049" s="48"/>
      <c r="E8049" s="48"/>
      <c r="F8049" s="48"/>
      <c r="G8049" s="49"/>
      <c r="H8049" s="48"/>
      <c r="I8049" s="52"/>
      <c r="J8049" s="52"/>
      <c r="K8049" s="48"/>
      <c r="L8049" s="48"/>
      <c r="M8049" s="48"/>
      <c r="N8049" s="48"/>
      <c r="O8049" s="49"/>
    </row>
    <row r="8050" spans="2:15" x14ac:dyDescent="0.25">
      <c r="B8050" s="93"/>
      <c r="C8050" s="48"/>
      <c r="D8050" s="48"/>
      <c r="E8050" s="48"/>
      <c r="F8050" s="48"/>
      <c r="G8050" s="49"/>
      <c r="H8050" s="48"/>
      <c r="I8050" s="52"/>
      <c r="J8050" s="52"/>
      <c r="K8050" s="48"/>
      <c r="L8050" s="48"/>
      <c r="M8050" s="48"/>
      <c r="N8050" s="48"/>
      <c r="O8050" s="49"/>
    </row>
    <row r="8051" spans="2:15" x14ac:dyDescent="0.25">
      <c r="B8051" s="93"/>
      <c r="C8051" s="48"/>
      <c r="D8051" s="48"/>
      <c r="E8051" s="48"/>
      <c r="F8051" s="48"/>
      <c r="G8051" s="49"/>
      <c r="H8051" s="48"/>
      <c r="I8051" s="52"/>
      <c r="J8051" s="52"/>
      <c r="K8051" s="48"/>
      <c r="L8051" s="48"/>
      <c r="M8051" s="48"/>
      <c r="N8051" s="48"/>
      <c r="O8051" s="49"/>
    </row>
    <row r="8052" spans="2:15" x14ac:dyDescent="0.25">
      <c r="B8052" s="93"/>
      <c r="C8052" s="48"/>
      <c r="D8052" s="48"/>
      <c r="E8052" s="48"/>
      <c r="F8052" s="48"/>
      <c r="G8052" s="49"/>
      <c r="H8052" s="48"/>
      <c r="I8052" s="52"/>
      <c r="J8052" s="52"/>
      <c r="K8052" s="48"/>
      <c r="L8052" s="48"/>
      <c r="M8052" s="48"/>
      <c r="N8052" s="48"/>
      <c r="O8052" s="49"/>
    </row>
    <row r="8053" spans="2:15" x14ac:dyDescent="0.25">
      <c r="B8053" s="93"/>
      <c r="C8053" s="48"/>
      <c r="D8053" s="48"/>
      <c r="E8053" s="48"/>
      <c r="F8053" s="48"/>
      <c r="G8053" s="49"/>
      <c r="H8053" s="48"/>
      <c r="I8053" s="52"/>
      <c r="J8053" s="52"/>
      <c r="K8053" s="48"/>
      <c r="L8053" s="48"/>
      <c r="M8053" s="48"/>
      <c r="N8053" s="48"/>
      <c r="O8053" s="49"/>
    </row>
    <row r="8054" spans="2:15" x14ac:dyDescent="0.25">
      <c r="B8054" s="93"/>
      <c r="C8054" s="48"/>
      <c r="D8054" s="48"/>
      <c r="E8054" s="48"/>
      <c r="F8054" s="48"/>
      <c r="G8054" s="49"/>
      <c r="H8054" s="48"/>
      <c r="I8054" s="52"/>
      <c r="J8054" s="52"/>
      <c r="K8054" s="48"/>
      <c r="L8054" s="48"/>
      <c r="M8054" s="48"/>
      <c r="N8054" s="48"/>
      <c r="O8054" s="49"/>
    </row>
    <row r="8055" spans="2:15" x14ac:dyDescent="0.25">
      <c r="B8055" s="93"/>
      <c r="C8055" s="48"/>
      <c r="D8055" s="48"/>
      <c r="E8055" s="48"/>
      <c r="F8055" s="48"/>
      <c r="G8055" s="49"/>
      <c r="H8055" s="48"/>
      <c r="I8055" s="52"/>
      <c r="J8055" s="52"/>
      <c r="K8055" s="48"/>
      <c r="L8055" s="48"/>
      <c r="M8055" s="48"/>
      <c r="N8055" s="48"/>
      <c r="O8055" s="49"/>
    </row>
    <row r="8056" spans="2:15" x14ac:dyDescent="0.25">
      <c r="B8056" s="93"/>
      <c r="C8056" s="48"/>
      <c r="D8056" s="48"/>
      <c r="E8056" s="48"/>
      <c r="F8056" s="48"/>
      <c r="G8056" s="49"/>
      <c r="H8056" s="48"/>
      <c r="I8056" s="52"/>
      <c r="J8056" s="52"/>
      <c r="K8056" s="48"/>
      <c r="L8056" s="48"/>
      <c r="M8056" s="48"/>
      <c r="N8056" s="48"/>
      <c r="O8056" s="49"/>
    </row>
    <row r="8057" spans="2:15" x14ac:dyDescent="0.25">
      <c r="B8057" s="93"/>
      <c r="C8057" s="48"/>
      <c r="D8057" s="48"/>
      <c r="E8057" s="48"/>
      <c r="F8057" s="48"/>
      <c r="G8057" s="49"/>
      <c r="H8057" s="48"/>
      <c r="I8057" s="52"/>
      <c r="J8057" s="52"/>
      <c r="K8057" s="48"/>
      <c r="L8057" s="48"/>
      <c r="M8057" s="48"/>
      <c r="N8057" s="48"/>
      <c r="O8057" s="49"/>
    </row>
    <row r="8058" spans="2:15" x14ac:dyDescent="0.25">
      <c r="B8058" s="93"/>
      <c r="C8058" s="48"/>
      <c r="D8058" s="48"/>
      <c r="E8058" s="48"/>
      <c r="F8058" s="48"/>
      <c r="G8058" s="49"/>
      <c r="H8058" s="48"/>
      <c r="I8058" s="52"/>
      <c r="J8058" s="52"/>
      <c r="K8058" s="48"/>
      <c r="L8058" s="48"/>
      <c r="M8058" s="48"/>
      <c r="N8058" s="48"/>
      <c r="O8058" s="49"/>
    </row>
    <row r="8059" spans="2:15" x14ac:dyDescent="0.25">
      <c r="B8059" s="93"/>
      <c r="C8059" s="48"/>
      <c r="D8059" s="48"/>
      <c r="E8059" s="48"/>
      <c r="F8059" s="48"/>
      <c r="G8059" s="49"/>
      <c r="H8059" s="48"/>
      <c r="I8059" s="52"/>
      <c r="J8059" s="52"/>
      <c r="K8059" s="48"/>
      <c r="L8059" s="48"/>
      <c r="M8059" s="48"/>
      <c r="N8059" s="48"/>
      <c r="O8059" s="49"/>
    </row>
    <row r="8060" spans="2:15" x14ac:dyDescent="0.25">
      <c r="B8060" s="93"/>
      <c r="C8060" s="48"/>
      <c r="D8060" s="48"/>
      <c r="E8060" s="48"/>
      <c r="F8060" s="48"/>
      <c r="G8060" s="49"/>
      <c r="H8060" s="48"/>
      <c r="I8060" s="52"/>
      <c r="J8060" s="52"/>
      <c r="K8060" s="48"/>
      <c r="L8060" s="48"/>
      <c r="M8060" s="48"/>
      <c r="N8060" s="48"/>
      <c r="O8060" s="49"/>
    </row>
    <row r="8061" spans="2:15" x14ac:dyDescent="0.25">
      <c r="B8061" s="93"/>
      <c r="C8061" s="48"/>
      <c r="D8061" s="48"/>
      <c r="E8061" s="48"/>
      <c r="F8061" s="48"/>
      <c r="G8061" s="49"/>
      <c r="H8061" s="48"/>
      <c r="I8061" s="52"/>
      <c r="J8061" s="52"/>
      <c r="K8061" s="48"/>
      <c r="L8061" s="48"/>
      <c r="M8061" s="48"/>
      <c r="N8061" s="48"/>
      <c r="O8061" s="49"/>
    </row>
    <row r="8062" spans="2:15" x14ac:dyDescent="0.25">
      <c r="B8062" s="93"/>
      <c r="C8062" s="48"/>
      <c r="D8062" s="48"/>
      <c r="E8062" s="48"/>
      <c r="F8062" s="48"/>
      <c r="G8062" s="49"/>
      <c r="H8062" s="48"/>
      <c r="I8062" s="52"/>
      <c r="J8062" s="52"/>
      <c r="K8062" s="48"/>
      <c r="L8062" s="48"/>
      <c r="M8062" s="48"/>
      <c r="N8062" s="48"/>
      <c r="O8062" s="49"/>
    </row>
    <row r="8063" spans="2:15" x14ac:dyDescent="0.25">
      <c r="B8063" s="93"/>
      <c r="C8063" s="48"/>
      <c r="D8063" s="48"/>
      <c r="E8063" s="48"/>
      <c r="F8063" s="48"/>
      <c r="G8063" s="49"/>
      <c r="H8063" s="48"/>
      <c r="I8063" s="52"/>
      <c r="J8063" s="52"/>
      <c r="K8063" s="48"/>
      <c r="L8063" s="48"/>
      <c r="M8063" s="48"/>
      <c r="N8063" s="48"/>
      <c r="O8063" s="49"/>
    </row>
    <row r="8064" spans="2:15" x14ac:dyDescent="0.25">
      <c r="B8064" s="93"/>
      <c r="C8064" s="48"/>
      <c r="D8064" s="48"/>
      <c r="E8064" s="48"/>
      <c r="F8064" s="48"/>
      <c r="G8064" s="49"/>
      <c r="H8064" s="48"/>
      <c r="I8064" s="52"/>
      <c r="J8064" s="52"/>
      <c r="K8064" s="48"/>
      <c r="L8064" s="48"/>
      <c r="M8064" s="48"/>
      <c r="N8064" s="48"/>
      <c r="O8064" s="49"/>
    </row>
    <row r="8065" spans="2:15" x14ac:dyDescent="0.25">
      <c r="B8065" s="93"/>
      <c r="C8065" s="48"/>
      <c r="D8065" s="48"/>
      <c r="E8065" s="48"/>
      <c r="F8065" s="48"/>
      <c r="G8065" s="49"/>
      <c r="H8065" s="48"/>
      <c r="I8065" s="52"/>
      <c r="J8065" s="52"/>
      <c r="K8065" s="48"/>
      <c r="L8065" s="48"/>
      <c r="M8065" s="48"/>
      <c r="N8065" s="48"/>
      <c r="O8065" s="49"/>
    </row>
    <row r="8066" spans="2:15" x14ac:dyDescent="0.25">
      <c r="B8066" s="93"/>
      <c r="C8066" s="48"/>
      <c r="D8066" s="48"/>
      <c r="E8066" s="48"/>
      <c r="F8066" s="48"/>
      <c r="G8066" s="49"/>
      <c r="H8066" s="48"/>
      <c r="I8066" s="52"/>
      <c r="J8066" s="52"/>
      <c r="K8066" s="48"/>
      <c r="L8066" s="48"/>
      <c r="M8066" s="48"/>
      <c r="N8066" s="48"/>
      <c r="O8066" s="49"/>
    </row>
    <row r="8067" spans="2:15" x14ac:dyDescent="0.25">
      <c r="B8067" s="93"/>
      <c r="C8067" s="48"/>
      <c r="D8067" s="48"/>
      <c r="E8067" s="48"/>
      <c r="F8067" s="48"/>
      <c r="G8067" s="49"/>
      <c r="H8067" s="48"/>
      <c r="I8067" s="52"/>
      <c r="J8067" s="52"/>
      <c r="K8067" s="48"/>
      <c r="L8067" s="48"/>
      <c r="M8067" s="48"/>
      <c r="N8067" s="48"/>
      <c r="O8067" s="49"/>
    </row>
    <row r="8068" spans="2:15" x14ac:dyDescent="0.25">
      <c r="B8068" s="93"/>
      <c r="C8068" s="48"/>
      <c r="D8068" s="48"/>
      <c r="E8068" s="48"/>
      <c r="F8068" s="48"/>
      <c r="G8068" s="49"/>
      <c r="H8068" s="48"/>
      <c r="I8068" s="52"/>
      <c r="J8068" s="52"/>
      <c r="K8068" s="48"/>
      <c r="L8068" s="48"/>
      <c r="M8068" s="48"/>
      <c r="N8068" s="48"/>
      <c r="O8068" s="49"/>
    </row>
    <row r="8069" spans="2:15" x14ac:dyDescent="0.25">
      <c r="B8069" s="93"/>
      <c r="C8069" s="48"/>
      <c r="D8069" s="48"/>
      <c r="E8069" s="48"/>
      <c r="F8069" s="48"/>
      <c r="G8069" s="49"/>
      <c r="H8069" s="48"/>
      <c r="I8069" s="52"/>
      <c r="J8069" s="52"/>
      <c r="K8069" s="48"/>
      <c r="L8069" s="48"/>
      <c r="M8069" s="48"/>
      <c r="N8069" s="48"/>
      <c r="O8069" s="49"/>
    </row>
    <row r="8070" spans="2:15" x14ac:dyDescent="0.25">
      <c r="B8070" s="93"/>
      <c r="C8070" s="48"/>
      <c r="D8070" s="48"/>
      <c r="E8070" s="48"/>
      <c r="F8070" s="48"/>
      <c r="G8070" s="49"/>
      <c r="H8070" s="48"/>
      <c r="I8070" s="52"/>
      <c r="J8070" s="52"/>
      <c r="K8070" s="48"/>
      <c r="L8070" s="48"/>
      <c r="M8070" s="48"/>
      <c r="N8070" s="48"/>
      <c r="O8070" s="49"/>
    </row>
    <row r="8071" spans="2:15" x14ac:dyDescent="0.25">
      <c r="B8071" s="93"/>
      <c r="C8071" s="48"/>
      <c r="D8071" s="48"/>
      <c r="E8071" s="48"/>
      <c r="F8071" s="48"/>
      <c r="G8071" s="49"/>
      <c r="H8071" s="48"/>
      <c r="I8071" s="52"/>
      <c r="J8071" s="52"/>
      <c r="K8071" s="48"/>
      <c r="L8071" s="48"/>
      <c r="M8071" s="48"/>
      <c r="N8071" s="48"/>
      <c r="O8071" s="49"/>
    </row>
    <row r="8072" spans="2:15" x14ac:dyDescent="0.25">
      <c r="B8072" s="93"/>
      <c r="C8072" s="48"/>
      <c r="D8072" s="48"/>
      <c r="E8072" s="48"/>
      <c r="F8072" s="48"/>
      <c r="G8072" s="49"/>
      <c r="H8072" s="48"/>
      <c r="I8072" s="52"/>
      <c r="J8072" s="52"/>
      <c r="K8072" s="48"/>
      <c r="L8072" s="48"/>
      <c r="M8072" s="48"/>
      <c r="N8072" s="48"/>
      <c r="O8072" s="49"/>
    </row>
    <row r="8073" spans="2:15" x14ac:dyDescent="0.25">
      <c r="B8073" s="93"/>
      <c r="C8073" s="48"/>
      <c r="D8073" s="48"/>
      <c r="E8073" s="48"/>
      <c r="F8073" s="48"/>
      <c r="G8073" s="49"/>
      <c r="H8073" s="48"/>
      <c r="I8073" s="52"/>
      <c r="J8073" s="52"/>
      <c r="K8073" s="48"/>
      <c r="L8073" s="48"/>
      <c r="M8073" s="48"/>
      <c r="N8073" s="48"/>
      <c r="O8073" s="49"/>
    </row>
    <row r="8074" spans="2:15" x14ac:dyDescent="0.25">
      <c r="B8074" s="93"/>
      <c r="C8074" s="48"/>
      <c r="D8074" s="48"/>
      <c r="E8074" s="48"/>
      <c r="F8074" s="48"/>
      <c r="G8074" s="49"/>
      <c r="H8074" s="48"/>
      <c r="I8074" s="52"/>
      <c r="J8074" s="52"/>
      <c r="K8074" s="48"/>
      <c r="L8074" s="48"/>
      <c r="M8074" s="48"/>
      <c r="N8074" s="48"/>
      <c r="O8074" s="49"/>
    </row>
    <row r="8075" spans="2:15" x14ac:dyDescent="0.25">
      <c r="B8075" s="93"/>
      <c r="C8075" s="48"/>
      <c r="D8075" s="48"/>
      <c r="E8075" s="48"/>
      <c r="F8075" s="48"/>
      <c r="G8075" s="49"/>
      <c r="H8075" s="48"/>
      <c r="I8075" s="52"/>
      <c r="J8075" s="52"/>
      <c r="K8075" s="48"/>
      <c r="L8075" s="48"/>
      <c r="M8075" s="48"/>
      <c r="N8075" s="48"/>
      <c r="O8075" s="49"/>
    </row>
    <row r="8076" spans="2:15" x14ac:dyDescent="0.25">
      <c r="B8076" s="93"/>
      <c r="C8076" s="48"/>
      <c r="D8076" s="48"/>
      <c r="E8076" s="48"/>
      <c r="F8076" s="48"/>
      <c r="G8076" s="49"/>
      <c r="H8076" s="48"/>
      <c r="I8076" s="52"/>
      <c r="J8076" s="52"/>
      <c r="K8076" s="48"/>
      <c r="L8076" s="48"/>
      <c r="M8076" s="48"/>
      <c r="N8076" s="48"/>
      <c r="O8076" s="49"/>
    </row>
    <row r="8077" spans="2:15" x14ac:dyDescent="0.25">
      <c r="B8077" s="93"/>
      <c r="C8077" s="48"/>
      <c r="D8077" s="48"/>
      <c r="E8077" s="48"/>
      <c r="F8077" s="48"/>
      <c r="G8077" s="49"/>
      <c r="H8077" s="48"/>
      <c r="I8077" s="52"/>
      <c r="J8077" s="52"/>
      <c r="K8077" s="48"/>
      <c r="L8077" s="48"/>
      <c r="M8077" s="48"/>
      <c r="N8077" s="48"/>
      <c r="O8077" s="49"/>
    </row>
    <row r="8078" spans="2:15" x14ac:dyDescent="0.25">
      <c r="B8078" s="93"/>
      <c r="C8078" s="48"/>
      <c r="D8078" s="48"/>
      <c r="E8078" s="48"/>
      <c r="F8078" s="48"/>
      <c r="G8078" s="49"/>
      <c r="H8078" s="48"/>
      <c r="I8078" s="52"/>
      <c r="J8078" s="52"/>
      <c r="K8078" s="48"/>
      <c r="L8078" s="48"/>
      <c r="M8078" s="48"/>
      <c r="N8078" s="48"/>
      <c r="O8078" s="49"/>
    </row>
    <row r="8079" spans="2:15" x14ac:dyDescent="0.25">
      <c r="B8079" s="93"/>
      <c r="C8079" s="48"/>
      <c r="D8079" s="48"/>
      <c r="E8079" s="48"/>
      <c r="F8079" s="48"/>
      <c r="G8079" s="49"/>
      <c r="H8079" s="48"/>
      <c r="I8079" s="52"/>
      <c r="J8079" s="52"/>
      <c r="K8079" s="48"/>
      <c r="L8079" s="48"/>
      <c r="M8079" s="48"/>
      <c r="N8079" s="48"/>
      <c r="O8079" s="49"/>
    </row>
    <row r="8080" spans="2:15" x14ac:dyDescent="0.25">
      <c r="B8080" s="93"/>
      <c r="C8080" s="48"/>
      <c r="D8080" s="48"/>
      <c r="E8080" s="48"/>
      <c r="F8080" s="48"/>
      <c r="G8080" s="49"/>
      <c r="H8080" s="48"/>
      <c r="I8080" s="52"/>
      <c r="J8080" s="52"/>
      <c r="K8080" s="48"/>
      <c r="L8080" s="48"/>
      <c r="M8080" s="48"/>
      <c r="N8080" s="48"/>
      <c r="O8080" s="49"/>
    </row>
    <row r="8081" spans="2:15" x14ac:dyDescent="0.25">
      <c r="B8081" s="93"/>
      <c r="C8081" s="48"/>
      <c r="D8081" s="48"/>
      <c r="E8081" s="48"/>
      <c r="F8081" s="48"/>
      <c r="G8081" s="49"/>
      <c r="H8081" s="48"/>
      <c r="I8081" s="52"/>
      <c r="J8081" s="52"/>
      <c r="K8081" s="48"/>
      <c r="L8081" s="48"/>
      <c r="M8081" s="48"/>
      <c r="N8081" s="48"/>
      <c r="O8081" s="49"/>
    </row>
    <row r="8082" spans="2:15" x14ac:dyDescent="0.25">
      <c r="B8082" s="93"/>
      <c r="C8082" s="48"/>
      <c r="D8082" s="48"/>
      <c r="E8082" s="48"/>
      <c r="F8082" s="48"/>
      <c r="G8082" s="49"/>
      <c r="H8082" s="48"/>
      <c r="I8082" s="52"/>
      <c r="J8082" s="52"/>
      <c r="K8082" s="48"/>
      <c r="L8082" s="48"/>
      <c r="M8082" s="48"/>
      <c r="N8082" s="48"/>
      <c r="O8082" s="49"/>
    </row>
    <row r="8083" spans="2:15" x14ac:dyDescent="0.25">
      <c r="B8083" s="93"/>
      <c r="C8083" s="48"/>
      <c r="D8083" s="48"/>
      <c r="E8083" s="48"/>
      <c r="F8083" s="48"/>
      <c r="G8083" s="49"/>
      <c r="H8083" s="48"/>
      <c r="I8083" s="52"/>
      <c r="J8083" s="52"/>
      <c r="K8083" s="48"/>
      <c r="L8083" s="48"/>
      <c r="M8083" s="48"/>
      <c r="N8083" s="48"/>
      <c r="O8083" s="49"/>
    </row>
    <row r="8084" spans="2:15" x14ac:dyDescent="0.25">
      <c r="B8084" s="93"/>
      <c r="C8084" s="48"/>
      <c r="D8084" s="48"/>
      <c r="E8084" s="48"/>
      <c r="F8084" s="48"/>
      <c r="G8084" s="49"/>
      <c r="H8084" s="48"/>
      <c r="I8084" s="52"/>
      <c r="J8084" s="52"/>
      <c r="K8084" s="48"/>
      <c r="L8084" s="48"/>
      <c r="M8084" s="48"/>
      <c r="N8084" s="48"/>
      <c r="O8084" s="49"/>
    </row>
    <row r="8085" spans="2:15" x14ac:dyDescent="0.25">
      <c r="B8085" s="93"/>
      <c r="C8085" s="48"/>
      <c r="D8085" s="48"/>
      <c r="E8085" s="48"/>
      <c r="F8085" s="48"/>
      <c r="G8085" s="49"/>
      <c r="H8085" s="48"/>
      <c r="I8085" s="52"/>
      <c r="J8085" s="52"/>
      <c r="K8085" s="48"/>
      <c r="L8085" s="48"/>
      <c r="M8085" s="48"/>
      <c r="N8085" s="48"/>
      <c r="O8085" s="49"/>
    </row>
    <row r="8086" spans="2:15" x14ac:dyDescent="0.25">
      <c r="B8086" s="93"/>
      <c r="C8086" s="48"/>
      <c r="D8086" s="48"/>
      <c r="E8086" s="48"/>
      <c r="F8086" s="48"/>
      <c r="G8086" s="49"/>
      <c r="H8086" s="48"/>
      <c r="I8086" s="52"/>
      <c r="J8086" s="52"/>
      <c r="K8086" s="48"/>
      <c r="L8086" s="48"/>
      <c r="M8086" s="48"/>
      <c r="N8086" s="48"/>
      <c r="O8086" s="49"/>
    </row>
    <row r="8087" spans="2:15" x14ac:dyDescent="0.25">
      <c r="B8087" s="93"/>
      <c r="C8087" s="48"/>
      <c r="D8087" s="48"/>
      <c r="E8087" s="48"/>
      <c r="F8087" s="48"/>
      <c r="G8087" s="49"/>
      <c r="H8087" s="48"/>
      <c r="I8087" s="52"/>
      <c r="J8087" s="52"/>
      <c r="K8087" s="48"/>
      <c r="L8087" s="48"/>
      <c r="M8087" s="48"/>
      <c r="N8087" s="48"/>
      <c r="O8087" s="49"/>
    </row>
    <row r="8088" spans="2:15" x14ac:dyDescent="0.25">
      <c r="B8088" s="93"/>
      <c r="C8088" s="48"/>
      <c r="D8088" s="48"/>
      <c r="E8088" s="48"/>
      <c r="F8088" s="48"/>
      <c r="G8088" s="49"/>
      <c r="H8088" s="48"/>
      <c r="I8088" s="52"/>
      <c r="J8088" s="52"/>
      <c r="K8088" s="48"/>
      <c r="L8088" s="48"/>
      <c r="M8088" s="48"/>
      <c r="N8088" s="48"/>
      <c r="O8088" s="49"/>
    </row>
    <row r="8089" spans="2:15" x14ac:dyDescent="0.25">
      <c r="B8089" s="93"/>
      <c r="C8089" s="48"/>
      <c r="D8089" s="48"/>
      <c r="E8089" s="48"/>
      <c r="F8089" s="48"/>
      <c r="G8089" s="49"/>
      <c r="H8089" s="48"/>
      <c r="I8089" s="52"/>
      <c r="J8089" s="52"/>
      <c r="K8089" s="48"/>
      <c r="L8089" s="48"/>
      <c r="M8089" s="48"/>
      <c r="N8089" s="48"/>
      <c r="O8089" s="49"/>
    </row>
    <row r="8090" spans="2:15" x14ac:dyDescent="0.25">
      <c r="B8090" s="93"/>
      <c r="C8090" s="48"/>
      <c r="D8090" s="48"/>
      <c r="E8090" s="48"/>
      <c r="F8090" s="48"/>
      <c r="G8090" s="49"/>
      <c r="H8090" s="48"/>
      <c r="I8090" s="52"/>
      <c r="J8090" s="52"/>
      <c r="K8090" s="48"/>
      <c r="L8090" s="48"/>
      <c r="M8090" s="48"/>
      <c r="N8090" s="48"/>
      <c r="O8090" s="49"/>
    </row>
    <row r="8091" spans="2:15" x14ac:dyDescent="0.25">
      <c r="B8091" s="93"/>
      <c r="C8091" s="48"/>
      <c r="D8091" s="48"/>
      <c r="E8091" s="48"/>
      <c r="F8091" s="48"/>
      <c r="G8091" s="49"/>
      <c r="H8091" s="48"/>
      <c r="I8091" s="52"/>
      <c r="J8091" s="52"/>
      <c r="K8091" s="48"/>
      <c r="L8091" s="48"/>
      <c r="M8091" s="48"/>
      <c r="N8091" s="48"/>
      <c r="O8091" s="49"/>
    </row>
    <row r="8092" spans="2:15" x14ac:dyDescent="0.25">
      <c r="B8092" s="93"/>
      <c r="C8092" s="48"/>
      <c r="D8092" s="48"/>
      <c r="E8092" s="48"/>
      <c r="F8092" s="48"/>
      <c r="G8092" s="49"/>
      <c r="H8092" s="48"/>
      <c r="I8092" s="52"/>
      <c r="J8092" s="52"/>
      <c r="K8092" s="48"/>
      <c r="L8092" s="48"/>
      <c r="M8092" s="48"/>
      <c r="N8092" s="48"/>
      <c r="O8092" s="49"/>
    </row>
    <row r="8093" spans="2:15" x14ac:dyDescent="0.25">
      <c r="B8093" s="93"/>
      <c r="C8093" s="48"/>
      <c r="D8093" s="48"/>
      <c r="E8093" s="48"/>
      <c r="F8093" s="48"/>
      <c r="G8093" s="49"/>
      <c r="H8093" s="48"/>
      <c r="I8093" s="52"/>
      <c r="J8093" s="52"/>
      <c r="K8093" s="48"/>
      <c r="L8093" s="48"/>
      <c r="M8093" s="48"/>
      <c r="N8093" s="48"/>
      <c r="O8093" s="49"/>
    </row>
    <row r="8094" spans="2:15" x14ac:dyDescent="0.25">
      <c r="B8094" s="93"/>
      <c r="C8094" s="48"/>
      <c r="D8094" s="48"/>
      <c r="E8094" s="48"/>
      <c r="F8094" s="48"/>
      <c r="G8094" s="49"/>
      <c r="H8094" s="48"/>
      <c r="I8094" s="52"/>
      <c r="J8094" s="52"/>
      <c r="K8094" s="48"/>
      <c r="L8094" s="48"/>
      <c r="M8094" s="48"/>
      <c r="N8094" s="48"/>
      <c r="O8094" s="49"/>
    </row>
    <row r="8095" spans="2:15" x14ac:dyDescent="0.25">
      <c r="B8095" s="93"/>
      <c r="C8095" s="48"/>
      <c r="D8095" s="48"/>
      <c r="E8095" s="48"/>
      <c r="F8095" s="48"/>
      <c r="G8095" s="49"/>
      <c r="H8095" s="48"/>
      <c r="I8095" s="52"/>
      <c r="J8095" s="52"/>
      <c r="K8095" s="48"/>
      <c r="L8095" s="48"/>
      <c r="M8095" s="48"/>
      <c r="N8095" s="48"/>
      <c r="O8095" s="49"/>
    </row>
    <row r="8096" spans="2:15" x14ac:dyDescent="0.25">
      <c r="B8096" s="93"/>
      <c r="C8096" s="48"/>
      <c r="D8096" s="48"/>
      <c r="E8096" s="48"/>
      <c r="F8096" s="48"/>
      <c r="G8096" s="49"/>
      <c r="H8096" s="48"/>
      <c r="I8096" s="52"/>
      <c r="J8096" s="52"/>
      <c r="K8096" s="48"/>
      <c r="L8096" s="48"/>
      <c r="M8096" s="48"/>
      <c r="N8096" s="48"/>
      <c r="O8096" s="49"/>
    </row>
    <row r="8097" spans="2:15" x14ac:dyDescent="0.25">
      <c r="B8097" s="93"/>
      <c r="C8097" s="48"/>
      <c r="D8097" s="48"/>
      <c r="E8097" s="48"/>
      <c r="F8097" s="48"/>
      <c r="G8097" s="49"/>
      <c r="H8097" s="48"/>
      <c r="I8097" s="52"/>
      <c r="J8097" s="52"/>
      <c r="K8097" s="48"/>
      <c r="L8097" s="48"/>
      <c r="M8097" s="48"/>
      <c r="N8097" s="48"/>
      <c r="O8097" s="49"/>
    </row>
    <row r="8098" spans="2:15" x14ac:dyDescent="0.25">
      <c r="B8098" s="93"/>
      <c r="C8098" s="48"/>
      <c r="D8098" s="48"/>
      <c r="E8098" s="48"/>
      <c r="F8098" s="48"/>
      <c r="G8098" s="49"/>
      <c r="H8098" s="48"/>
      <c r="I8098" s="52"/>
      <c r="J8098" s="52"/>
      <c r="K8098" s="48"/>
      <c r="L8098" s="48"/>
      <c r="M8098" s="48"/>
      <c r="N8098" s="48"/>
      <c r="O8098" s="49"/>
    </row>
    <row r="8099" spans="2:15" x14ac:dyDescent="0.25">
      <c r="B8099" s="93"/>
      <c r="C8099" s="48"/>
      <c r="D8099" s="48"/>
      <c r="E8099" s="48"/>
      <c r="F8099" s="48"/>
      <c r="G8099" s="49"/>
      <c r="H8099" s="48"/>
      <c r="I8099" s="52"/>
      <c r="J8099" s="52"/>
      <c r="K8099" s="48"/>
      <c r="L8099" s="48"/>
      <c r="M8099" s="48"/>
      <c r="N8099" s="48"/>
      <c r="O8099" s="49"/>
    </row>
    <row r="8100" spans="2:15" x14ac:dyDescent="0.25">
      <c r="B8100" s="93"/>
      <c r="C8100" s="48"/>
      <c r="D8100" s="48"/>
      <c r="E8100" s="48"/>
      <c r="F8100" s="48"/>
      <c r="G8100" s="49"/>
      <c r="H8100" s="48"/>
      <c r="I8100" s="52"/>
      <c r="J8100" s="52"/>
      <c r="K8100" s="48"/>
      <c r="L8100" s="48"/>
      <c r="M8100" s="48"/>
      <c r="N8100" s="48"/>
      <c r="O8100" s="49"/>
    </row>
    <row r="8101" spans="2:15" x14ac:dyDescent="0.25">
      <c r="B8101" s="93"/>
      <c r="C8101" s="48"/>
      <c r="D8101" s="48"/>
      <c r="E8101" s="48"/>
      <c r="F8101" s="48"/>
      <c r="G8101" s="49"/>
      <c r="H8101" s="48"/>
      <c r="I8101" s="52"/>
      <c r="J8101" s="52"/>
      <c r="K8101" s="48"/>
      <c r="L8101" s="48"/>
      <c r="M8101" s="48"/>
      <c r="N8101" s="48"/>
      <c r="O8101" s="49"/>
    </row>
    <row r="8102" spans="2:15" x14ac:dyDescent="0.25">
      <c r="B8102" s="93"/>
      <c r="C8102" s="48"/>
      <c r="D8102" s="48"/>
      <c r="E8102" s="48"/>
      <c r="F8102" s="48"/>
      <c r="G8102" s="49"/>
      <c r="H8102" s="48"/>
      <c r="I8102" s="52"/>
      <c r="J8102" s="52"/>
      <c r="K8102" s="48"/>
      <c r="L8102" s="48"/>
      <c r="M8102" s="48"/>
      <c r="N8102" s="48"/>
      <c r="O8102" s="49"/>
    </row>
    <row r="8103" spans="2:15" x14ac:dyDescent="0.25">
      <c r="B8103" s="93"/>
      <c r="C8103" s="48"/>
      <c r="D8103" s="48"/>
      <c r="E8103" s="48"/>
      <c r="F8103" s="48"/>
      <c r="G8103" s="49"/>
      <c r="H8103" s="48"/>
      <c r="I8103" s="52"/>
      <c r="J8103" s="52"/>
      <c r="K8103" s="48"/>
      <c r="L8103" s="48"/>
      <c r="M8103" s="48"/>
      <c r="N8103" s="48"/>
      <c r="O8103" s="49"/>
    </row>
    <row r="8104" spans="2:15" x14ac:dyDescent="0.25">
      <c r="B8104" s="93"/>
      <c r="C8104" s="48"/>
      <c r="D8104" s="48"/>
      <c r="E8104" s="48"/>
      <c r="F8104" s="48"/>
      <c r="G8104" s="49"/>
      <c r="H8104" s="48"/>
      <c r="I8104" s="52"/>
      <c r="J8104" s="52"/>
      <c r="K8104" s="48"/>
      <c r="L8104" s="48"/>
      <c r="M8104" s="48"/>
      <c r="N8104" s="48"/>
      <c r="O8104" s="49"/>
    </row>
    <row r="8105" spans="2:15" x14ac:dyDescent="0.25">
      <c r="B8105" s="93"/>
      <c r="C8105" s="48"/>
      <c r="D8105" s="48"/>
      <c r="E8105" s="48"/>
      <c r="F8105" s="48"/>
      <c r="G8105" s="49"/>
      <c r="H8105" s="48"/>
      <c r="I8105" s="52"/>
      <c r="J8105" s="52"/>
      <c r="K8105" s="48"/>
      <c r="L8105" s="48"/>
      <c r="M8105" s="48"/>
      <c r="N8105" s="48"/>
      <c r="O8105" s="49"/>
    </row>
    <row r="8106" spans="2:15" x14ac:dyDescent="0.25">
      <c r="B8106" s="93"/>
      <c r="C8106" s="48"/>
      <c r="D8106" s="48"/>
      <c r="E8106" s="48"/>
      <c r="F8106" s="48"/>
      <c r="G8106" s="49"/>
      <c r="H8106" s="48"/>
      <c r="I8106" s="52"/>
      <c r="J8106" s="52"/>
      <c r="K8106" s="48"/>
      <c r="L8106" s="48"/>
      <c r="M8106" s="48"/>
      <c r="N8106" s="48"/>
      <c r="O8106" s="49"/>
    </row>
    <row r="8107" spans="2:15" x14ac:dyDescent="0.25">
      <c r="B8107" s="93"/>
      <c r="C8107" s="48"/>
      <c r="D8107" s="48"/>
      <c r="E8107" s="48"/>
      <c r="F8107" s="48"/>
      <c r="G8107" s="49"/>
      <c r="H8107" s="48"/>
      <c r="I8107" s="52"/>
      <c r="J8107" s="52"/>
      <c r="K8107" s="48"/>
      <c r="L8107" s="48"/>
      <c r="M8107" s="48"/>
      <c r="N8107" s="48"/>
      <c r="O8107" s="49"/>
    </row>
    <row r="8108" spans="2:15" x14ac:dyDescent="0.25">
      <c r="B8108" s="93"/>
      <c r="C8108" s="48"/>
      <c r="D8108" s="48"/>
      <c r="E8108" s="48"/>
      <c r="F8108" s="48"/>
      <c r="G8108" s="49"/>
      <c r="H8108" s="48"/>
      <c r="I8108" s="52"/>
      <c r="J8108" s="52"/>
      <c r="K8108" s="48"/>
      <c r="L8108" s="48"/>
      <c r="M8108" s="48"/>
      <c r="N8108" s="48"/>
      <c r="O8108" s="49"/>
    </row>
    <row r="8109" spans="2:15" x14ac:dyDescent="0.25">
      <c r="B8109" s="93"/>
      <c r="C8109" s="48"/>
      <c r="D8109" s="48"/>
      <c r="E8109" s="48"/>
      <c r="F8109" s="48"/>
      <c r="G8109" s="49"/>
      <c r="H8109" s="48"/>
      <c r="I8109" s="52"/>
      <c r="J8109" s="52"/>
      <c r="K8109" s="48"/>
      <c r="L8109" s="48"/>
      <c r="M8109" s="48"/>
      <c r="N8109" s="48"/>
      <c r="O8109" s="49"/>
    </row>
    <row r="8110" spans="2:15" x14ac:dyDescent="0.25">
      <c r="B8110" s="93"/>
      <c r="C8110" s="48"/>
      <c r="D8110" s="48"/>
      <c r="E8110" s="48"/>
      <c r="F8110" s="48"/>
      <c r="G8110" s="49"/>
      <c r="H8110" s="48"/>
      <c r="I8110" s="52"/>
      <c r="J8110" s="52"/>
      <c r="K8110" s="48"/>
      <c r="L8110" s="48"/>
      <c r="M8110" s="48"/>
      <c r="N8110" s="48"/>
      <c r="O8110" s="49"/>
    </row>
    <row r="8111" spans="2:15" x14ac:dyDescent="0.25">
      <c r="B8111" s="93"/>
      <c r="C8111" s="48"/>
      <c r="D8111" s="48"/>
      <c r="E8111" s="48"/>
      <c r="F8111" s="48"/>
      <c r="G8111" s="49"/>
      <c r="H8111" s="48"/>
      <c r="I8111" s="52"/>
      <c r="J8111" s="52"/>
      <c r="K8111" s="48"/>
      <c r="L8111" s="48"/>
      <c r="M8111" s="48"/>
      <c r="N8111" s="48"/>
      <c r="O8111" s="49"/>
    </row>
    <row r="8112" spans="2:15" x14ac:dyDescent="0.25">
      <c r="B8112" s="93"/>
      <c r="C8112" s="48"/>
      <c r="D8112" s="48"/>
      <c r="E8112" s="48"/>
      <c r="F8112" s="48"/>
      <c r="G8112" s="49"/>
      <c r="H8112" s="48"/>
      <c r="I8112" s="52"/>
      <c r="J8112" s="52"/>
      <c r="K8112" s="48"/>
      <c r="L8112" s="48"/>
      <c r="M8112" s="48"/>
      <c r="N8112" s="48"/>
      <c r="O8112" s="49"/>
    </row>
    <row r="8113" spans="2:15" x14ac:dyDescent="0.25">
      <c r="B8113" s="93"/>
      <c r="C8113" s="48"/>
      <c r="D8113" s="48"/>
      <c r="E8113" s="48"/>
      <c r="F8113" s="48"/>
      <c r="G8113" s="49"/>
      <c r="H8113" s="48"/>
      <c r="I8113" s="52"/>
      <c r="J8113" s="52"/>
      <c r="K8113" s="48"/>
      <c r="L8113" s="48"/>
      <c r="M8113" s="48"/>
      <c r="N8113" s="48"/>
      <c r="O8113" s="49"/>
    </row>
    <row r="8114" spans="2:15" x14ac:dyDescent="0.25">
      <c r="B8114" s="93"/>
      <c r="C8114" s="48"/>
      <c r="D8114" s="48"/>
      <c r="E8114" s="48"/>
      <c r="F8114" s="48"/>
      <c r="G8114" s="49"/>
      <c r="H8114" s="48"/>
      <c r="I8114" s="52"/>
      <c r="J8114" s="52"/>
      <c r="K8114" s="48"/>
      <c r="L8114" s="48"/>
      <c r="M8114" s="48"/>
      <c r="N8114" s="48"/>
      <c r="O8114" s="49"/>
    </row>
    <row r="8115" spans="2:15" x14ac:dyDescent="0.25">
      <c r="B8115" s="93"/>
      <c r="C8115" s="48"/>
      <c r="D8115" s="48"/>
      <c r="E8115" s="48"/>
      <c r="F8115" s="48"/>
      <c r="G8115" s="49"/>
      <c r="H8115" s="48"/>
      <c r="I8115" s="52"/>
      <c r="J8115" s="52"/>
      <c r="K8115" s="48"/>
      <c r="L8115" s="48"/>
      <c r="M8115" s="48"/>
      <c r="N8115" s="48"/>
      <c r="O8115" s="49"/>
    </row>
    <row r="8116" spans="2:15" x14ac:dyDescent="0.25">
      <c r="B8116" s="93"/>
      <c r="C8116" s="48"/>
      <c r="D8116" s="48"/>
      <c r="E8116" s="48"/>
      <c r="F8116" s="48"/>
      <c r="G8116" s="49"/>
      <c r="H8116" s="48"/>
      <c r="I8116" s="52"/>
      <c r="J8116" s="52"/>
      <c r="K8116" s="48"/>
      <c r="L8116" s="48"/>
      <c r="M8116" s="48"/>
      <c r="N8116" s="48"/>
      <c r="O8116" s="49"/>
    </row>
    <row r="8117" spans="2:15" x14ac:dyDescent="0.25">
      <c r="B8117" s="93"/>
      <c r="C8117" s="48"/>
      <c r="D8117" s="48"/>
      <c r="E8117" s="48"/>
      <c r="F8117" s="48"/>
      <c r="G8117" s="49"/>
      <c r="H8117" s="48"/>
      <c r="I8117" s="52"/>
      <c r="J8117" s="52"/>
      <c r="K8117" s="48"/>
      <c r="L8117" s="48"/>
      <c r="M8117" s="48"/>
      <c r="N8117" s="48"/>
      <c r="O8117" s="49"/>
    </row>
    <row r="8118" spans="2:15" x14ac:dyDescent="0.25">
      <c r="B8118" s="93"/>
      <c r="C8118" s="48"/>
      <c r="D8118" s="48"/>
      <c r="E8118" s="48"/>
      <c r="F8118" s="48"/>
      <c r="G8118" s="49"/>
      <c r="H8118" s="48"/>
      <c r="I8118" s="52"/>
      <c r="J8118" s="52"/>
      <c r="K8118" s="48"/>
      <c r="L8118" s="48"/>
      <c r="M8118" s="48"/>
      <c r="N8118" s="48"/>
      <c r="O8118" s="49"/>
    </row>
    <row r="8119" spans="2:15" x14ac:dyDescent="0.25">
      <c r="B8119" s="93"/>
      <c r="C8119" s="48"/>
      <c r="D8119" s="48"/>
      <c r="E8119" s="48"/>
      <c r="F8119" s="48"/>
      <c r="G8119" s="49"/>
      <c r="H8119" s="48"/>
      <c r="I8119" s="52"/>
      <c r="J8119" s="52"/>
      <c r="K8119" s="48"/>
      <c r="L8119" s="48"/>
      <c r="M8119" s="48"/>
      <c r="N8119" s="48"/>
      <c r="O8119" s="49"/>
    </row>
    <row r="8120" spans="2:15" x14ac:dyDescent="0.25">
      <c r="B8120" s="93"/>
      <c r="C8120" s="48"/>
      <c r="D8120" s="48"/>
      <c r="E8120" s="48"/>
      <c r="F8120" s="48"/>
      <c r="G8120" s="49"/>
      <c r="H8120" s="48"/>
      <c r="I8120" s="52"/>
      <c r="J8120" s="52"/>
      <c r="K8120" s="48"/>
      <c r="L8120" s="48"/>
      <c r="M8120" s="48"/>
      <c r="N8120" s="48"/>
      <c r="O8120" s="49"/>
    </row>
    <row r="8121" spans="2:15" x14ac:dyDescent="0.25">
      <c r="B8121" s="93"/>
      <c r="C8121" s="48"/>
      <c r="D8121" s="48"/>
      <c r="E8121" s="48"/>
      <c r="F8121" s="48"/>
      <c r="G8121" s="49"/>
      <c r="H8121" s="48"/>
      <c r="I8121" s="52"/>
      <c r="J8121" s="52"/>
      <c r="K8121" s="48"/>
      <c r="L8121" s="48"/>
      <c r="M8121" s="48"/>
      <c r="N8121" s="48"/>
      <c r="O8121" s="49"/>
    </row>
    <row r="8122" spans="2:15" x14ac:dyDescent="0.25">
      <c r="B8122" s="93"/>
      <c r="C8122" s="48"/>
      <c r="D8122" s="48"/>
      <c r="E8122" s="48"/>
      <c r="F8122" s="48"/>
      <c r="G8122" s="49"/>
      <c r="H8122" s="48"/>
      <c r="I8122" s="52"/>
      <c r="J8122" s="52"/>
      <c r="K8122" s="48"/>
      <c r="L8122" s="48"/>
      <c r="M8122" s="48"/>
      <c r="N8122" s="48"/>
      <c r="O8122" s="49"/>
    </row>
    <row r="8123" spans="2:15" x14ac:dyDescent="0.25">
      <c r="B8123" s="93"/>
      <c r="C8123" s="48"/>
      <c r="D8123" s="48"/>
      <c r="E8123" s="48"/>
      <c r="F8123" s="48"/>
      <c r="G8123" s="49"/>
      <c r="H8123" s="48"/>
      <c r="I8123" s="52"/>
      <c r="J8123" s="52"/>
      <c r="K8123" s="48"/>
      <c r="L8123" s="48"/>
      <c r="M8123" s="48"/>
      <c r="N8123" s="48"/>
      <c r="O8123" s="49"/>
    </row>
    <row r="8124" spans="2:15" x14ac:dyDescent="0.25">
      <c r="B8124" s="93"/>
      <c r="C8124" s="48"/>
      <c r="D8124" s="48"/>
      <c r="E8124" s="48"/>
      <c r="F8124" s="48"/>
      <c r="G8124" s="49"/>
      <c r="H8124" s="48"/>
      <c r="I8124" s="52"/>
      <c r="J8124" s="52"/>
      <c r="K8124" s="48"/>
      <c r="L8124" s="48"/>
      <c r="M8124" s="48"/>
      <c r="N8124" s="48"/>
      <c r="O8124" s="49"/>
    </row>
    <row r="8125" spans="2:15" x14ac:dyDescent="0.25">
      <c r="B8125" s="93"/>
      <c r="C8125" s="48"/>
      <c r="D8125" s="48"/>
      <c r="E8125" s="48"/>
      <c r="F8125" s="48"/>
      <c r="G8125" s="49"/>
      <c r="H8125" s="48"/>
      <c r="I8125" s="52"/>
      <c r="J8125" s="52"/>
      <c r="K8125" s="48"/>
      <c r="L8125" s="48"/>
      <c r="M8125" s="48"/>
      <c r="N8125" s="48"/>
      <c r="O8125" s="49"/>
    </row>
    <row r="8126" spans="2:15" x14ac:dyDescent="0.25">
      <c r="B8126" s="93"/>
      <c r="C8126" s="48"/>
      <c r="D8126" s="48"/>
      <c r="E8126" s="48"/>
      <c r="F8126" s="48"/>
      <c r="G8126" s="49"/>
      <c r="H8126" s="48"/>
      <c r="I8126" s="52"/>
      <c r="J8126" s="52"/>
      <c r="K8126" s="48"/>
      <c r="L8126" s="48"/>
      <c r="M8126" s="48"/>
      <c r="N8126" s="48"/>
      <c r="O8126" s="49"/>
    </row>
    <row r="8127" spans="2:15" x14ac:dyDescent="0.25">
      <c r="B8127" s="93"/>
      <c r="C8127" s="48"/>
      <c r="D8127" s="48"/>
      <c r="E8127" s="48"/>
      <c r="F8127" s="48"/>
      <c r="G8127" s="49"/>
      <c r="H8127" s="48"/>
      <c r="I8127" s="52"/>
      <c r="J8127" s="52"/>
      <c r="K8127" s="48"/>
      <c r="L8127" s="48"/>
      <c r="M8127" s="48"/>
      <c r="N8127" s="48"/>
      <c r="O8127" s="49"/>
    </row>
    <row r="8128" spans="2:15" x14ac:dyDescent="0.25">
      <c r="B8128" s="93"/>
      <c r="C8128" s="48"/>
      <c r="D8128" s="48"/>
      <c r="E8128" s="48"/>
      <c r="F8128" s="48"/>
      <c r="G8128" s="49"/>
      <c r="H8128" s="48"/>
      <c r="I8128" s="52"/>
      <c r="J8128" s="52"/>
      <c r="K8128" s="48"/>
      <c r="L8128" s="48"/>
      <c r="M8128" s="48"/>
      <c r="N8128" s="48"/>
      <c r="O8128" s="49"/>
    </row>
    <row r="8129" spans="2:15" x14ac:dyDescent="0.25">
      <c r="B8129" s="93"/>
      <c r="C8129" s="48"/>
      <c r="D8129" s="48"/>
      <c r="E8129" s="48"/>
      <c r="F8129" s="48"/>
      <c r="G8129" s="49"/>
      <c r="H8129" s="48"/>
      <c r="I8129" s="52"/>
      <c r="J8129" s="52"/>
      <c r="K8129" s="48"/>
      <c r="L8129" s="48"/>
      <c r="M8129" s="48"/>
      <c r="N8129" s="48"/>
      <c r="O8129" s="49"/>
    </row>
    <row r="8130" spans="2:15" x14ac:dyDescent="0.25">
      <c r="B8130" s="93"/>
      <c r="C8130" s="48"/>
      <c r="D8130" s="48"/>
      <c r="E8130" s="48"/>
      <c r="F8130" s="48"/>
      <c r="G8130" s="49"/>
      <c r="H8130" s="48"/>
      <c r="I8130" s="52"/>
      <c r="J8130" s="52"/>
      <c r="K8130" s="48"/>
      <c r="L8130" s="48"/>
      <c r="M8130" s="48"/>
      <c r="N8130" s="48"/>
      <c r="O8130" s="49"/>
    </row>
    <row r="8131" spans="2:15" x14ac:dyDescent="0.25">
      <c r="B8131" s="93"/>
      <c r="C8131" s="48"/>
      <c r="D8131" s="48"/>
      <c r="E8131" s="48"/>
      <c r="F8131" s="48"/>
      <c r="G8131" s="49"/>
      <c r="H8131" s="48"/>
      <c r="I8131" s="52"/>
      <c r="J8131" s="52"/>
      <c r="K8131" s="48"/>
      <c r="L8131" s="48"/>
      <c r="M8131" s="48"/>
      <c r="N8131" s="48"/>
      <c r="O8131" s="49"/>
    </row>
    <row r="8132" spans="2:15" x14ac:dyDescent="0.25">
      <c r="B8132" s="93"/>
      <c r="C8132" s="48"/>
      <c r="D8132" s="48"/>
      <c r="E8132" s="48"/>
      <c r="F8132" s="48"/>
      <c r="G8132" s="49"/>
      <c r="H8132" s="48"/>
      <c r="I8132" s="52"/>
      <c r="J8132" s="52"/>
      <c r="K8132" s="48"/>
      <c r="L8132" s="48"/>
      <c r="M8132" s="48"/>
      <c r="N8132" s="48"/>
      <c r="O8132" s="49"/>
    </row>
    <row r="8133" spans="2:15" x14ac:dyDescent="0.25">
      <c r="B8133" s="93"/>
      <c r="C8133" s="48"/>
      <c r="D8133" s="48"/>
      <c r="E8133" s="48"/>
      <c r="F8133" s="48"/>
      <c r="G8133" s="49"/>
      <c r="H8133" s="48"/>
      <c r="I8133" s="52"/>
      <c r="J8133" s="52"/>
      <c r="K8133" s="48"/>
      <c r="L8133" s="48"/>
      <c r="M8133" s="48"/>
      <c r="N8133" s="48"/>
      <c r="O8133" s="49"/>
    </row>
    <row r="8134" spans="2:15" x14ac:dyDescent="0.25">
      <c r="B8134" s="93"/>
      <c r="C8134" s="48"/>
      <c r="D8134" s="48"/>
      <c r="E8134" s="48"/>
      <c r="F8134" s="48"/>
      <c r="G8134" s="49"/>
      <c r="H8134" s="48"/>
      <c r="I8134" s="52"/>
      <c r="J8134" s="52"/>
      <c r="K8134" s="48"/>
      <c r="L8134" s="48"/>
      <c r="M8134" s="48"/>
      <c r="N8134" s="48"/>
      <c r="O8134" s="49"/>
    </row>
    <row r="8135" spans="2:15" x14ac:dyDescent="0.25">
      <c r="B8135" s="93"/>
      <c r="C8135" s="48"/>
      <c r="D8135" s="48"/>
      <c r="E8135" s="48"/>
      <c r="F8135" s="48"/>
      <c r="G8135" s="49"/>
      <c r="H8135" s="48"/>
      <c r="I8135" s="52"/>
      <c r="J8135" s="52"/>
      <c r="K8135" s="48"/>
      <c r="L8135" s="48"/>
      <c r="M8135" s="48"/>
      <c r="N8135" s="48"/>
      <c r="O8135" s="49"/>
    </row>
    <row r="8136" spans="2:15" x14ac:dyDescent="0.25">
      <c r="B8136" s="93"/>
      <c r="C8136" s="48"/>
      <c r="D8136" s="48"/>
      <c r="E8136" s="48"/>
      <c r="F8136" s="48"/>
      <c r="G8136" s="49"/>
      <c r="H8136" s="48"/>
      <c r="I8136" s="52"/>
      <c r="J8136" s="52"/>
      <c r="K8136" s="48"/>
      <c r="L8136" s="48"/>
      <c r="M8136" s="48"/>
      <c r="N8136" s="48"/>
      <c r="O8136" s="49"/>
    </row>
    <row r="8137" spans="2:15" x14ac:dyDescent="0.25">
      <c r="B8137" s="93"/>
      <c r="C8137" s="48"/>
      <c r="D8137" s="48"/>
      <c r="E8137" s="48"/>
      <c r="F8137" s="48"/>
      <c r="G8137" s="49"/>
      <c r="H8137" s="48"/>
      <c r="I8137" s="52"/>
      <c r="J8137" s="52"/>
      <c r="K8137" s="48"/>
      <c r="L8137" s="48"/>
      <c r="M8137" s="48"/>
      <c r="N8137" s="48"/>
      <c r="O8137" s="49"/>
    </row>
    <row r="8138" spans="2:15" x14ac:dyDescent="0.25">
      <c r="B8138" s="93"/>
      <c r="C8138" s="48"/>
      <c r="D8138" s="48"/>
      <c r="E8138" s="48"/>
      <c r="F8138" s="48"/>
      <c r="G8138" s="49"/>
      <c r="H8138" s="48"/>
      <c r="I8138" s="52"/>
      <c r="J8138" s="52"/>
      <c r="K8138" s="48"/>
      <c r="L8138" s="48"/>
      <c r="M8138" s="48"/>
      <c r="N8138" s="48"/>
      <c r="O8138" s="49"/>
    </row>
    <row r="8139" spans="2:15" x14ac:dyDescent="0.25">
      <c r="B8139" s="93"/>
      <c r="C8139" s="48"/>
      <c r="D8139" s="48"/>
      <c r="E8139" s="48"/>
      <c r="F8139" s="48"/>
      <c r="G8139" s="49"/>
      <c r="H8139" s="48"/>
      <c r="I8139" s="52"/>
      <c r="J8139" s="52"/>
      <c r="K8139" s="48"/>
      <c r="L8139" s="48"/>
      <c r="M8139" s="48"/>
      <c r="N8139" s="48"/>
      <c r="O8139" s="49"/>
    </row>
    <row r="8140" spans="2:15" x14ac:dyDescent="0.25">
      <c r="B8140" s="93"/>
      <c r="C8140" s="48"/>
      <c r="D8140" s="48"/>
      <c r="E8140" s="48"/>
      <c r="F8140" s="48"/>
      <c r="G8140" s="49"/>
      <c r="H8140" s="48"/>
      <c r="I8140" s="52"/>
      <c r="J8140" s="52"/>
      <c r="K8140" s="48"/>
      <c r="L8140" s="48"/>
      <c r="M8140" s="48"/>
      <c r="N8140" s="48"/>
      <c r="O8140" s="49"/>
    </row>
    <row r="8141" spans="2:15" x14ac:dyDescent="0.25">
      <c r="B8141" s="93"/>
      <c r="C8141" s="48"/>
      <c r="D8141" s="48"/>
      <c r="E8141" s="48"/>
      <c r="F8141" s="48"/>
      <c r="G8141" s="49"/>
      <c r="H8141" s="48"/>
      <c r="I8141" s="52"/>
      <c r="J8141" s="52"/>
      <c r="K8141" s="48"/>
      <c r="L8141" s="48"/>
      <c r="M8141" s="48"/>
      <c r="N8141" s="48"/>
      <c r="O8141" s="49"/>
    </row>
    <row r="8142" spans="2:15" x14ac:dyDescent="0.25">
      <c r="B8142" s="93"/>
      <c r="C8142" s="48"/>
      <c r="D8142" s="48"/>
      <c r="E8142" s="48"/>
      <c r="F8142" s="48"/>
      <c r="G8142" s="49"/>
      <c r="H8142" s="48"/>
      <c r="I8142" s="52"/>
      <c r="J8142" s="52"/>
      <c r="K8142" s="48"/>
      <c r="L8142" s="48"/>
      <c r="M8142" s="48"/>
      <c r="N8142" s="48"/>
      <c r="O8142" s="49"/>
    </row>
    <row r="8143" spans="2:15" x14ac:dyDescent="0.25">
      <c r="B8143" s="93"/>
      <c r="C8143" s="48"/>
      <c r="D8143" s="48"/>
      <c r="E8143" s="48"/>
      <c r="F8143" s="48"/>
      <c r="G8143" s="49"/>
      <c r="H8143" s="48"/>
      <c r="I8143" s="52"/>
      <c r="J8143" s="52"/>
      <c r="K8143" s="48"/>
      <c r="L8143" s="48"/>
      <c r="M8143" s="48"/>
      <c r="N8143" s="48"/>
      <c r="O8143" s="49"/>
    </row>
    <row r="8144" spans="2:15" x14ac:dyDescent="0.25">
      <c r="B8144" s="93"/>
      <c r="C8144" s="48"/>
      <c r="D8144" s="48"/>
      <c r="E8144" s="48"/>
      <c r="F8144" s="48"/>
      <c r="G8144" s="49"/>
      <c r="H8144" s="48"/>
      <c r="I8144" s="52"/>
      <c r="J8144" s="52"/>
      <c r="K8144" s="48"/>
      <c r="L8144" s="48"/>
      <c r="M8144" s="48"/>
      <c r="N8144" s="48"/>
      <c r="O8144" s="49"/>
    </row>
    <row r="8145" spans="2:15" x14ac:dyDescent="0.25">
      <c r="B8145" s="93"/>
      <c r="C8145" s="48"/>
      <c r="D8145" s="48"/>
      <c r="E8145" s="48"/>
      <c r="F8145" s="48"/>
      <c r="G8145" s="49"/>
      <c r="H8145" s="48"/>
      <c r="I8145" s="52"/>
      <c r="J8145" s="52"/>
      <c r="K8145" s="48"/>
      <c r="L8145" s="48"/>
      <c r="M8145" s="48"/>
      <c r="N8145" s="48"/>
      <c r="O8145" s="49"/>
    </row>
    <row r="8146" spans="2:15" x14ac:dyDescent="0.25">
      <c r="B8146" s="93"/>
      <c r="C8146" s="48"/>
      <c r="D8146" s="48"/>
      <c r="E8146" s="48"/>
      <c r="F8146" s="48"/>
      <c r="G8146" s="49"/>
      <c r="H8146" s="48"/>
      <c r="I8146" s="52"/>
      <c r="J8146" s="52"/>
      <c r="K8146" s="48"/>
      <c r="L8146" s="48"/>
      <c r="M8146" s="48"/>
      <c r="N8146" s="48"/>
      <c r="O8146" s="49"/>
    </row>
    <row r="8147" spans="2:15" x14ac:dyDescent="0.25">
      <c r="B8147" s="93"/>
      <c r="C8147" s="48"/>
      <c r="D8147" s="48"/>
      <c r="E8147" s="48"/>
      <c r="F8147" s="48"/>
      <c r="G8147" s="49"/>
      <c r="H8147" s="48"/>
      <c r="I8147" s="52"/>
      <c r="J8147" s="52"/>
      <c r="K8147" s="48"/>
      <c r="L8147" s="48"/>
      <c r="M8147" s="48"/>
      <c r="N8147" s="48"/>
      <c r="O8147" s="49"/>
    </row>
    <row r="8148" spans="2:15" x14ac:dyDescent="0.25">
      <c r="B8148" s="93"/>
      <c r="C8148" s="48"/>
      <c r="D8148" s="48"/>
      <c r="E8148" s="48"/>
      <c r="F8148" s="48"/>
      <c r="G8148" s="49"/>
      <c r="H8148" s="48"/>
      <c r="I8148" s="52"/>
      <c r="J8148" s="52"/>
      <c r="K8148" s="48"/>
      <c r="L8148" s="48"/>
      <c r="M8148" s="48"/>
      <c r="N8148" s="48"/>
      <c r="O8148" s="49"/>
    </row>
    <row r="8149" spans="2:15" x14ac:dyDescent="0.25">
      <c r="B8149" s="93"/>
      <c r="C8149" s="48"/>
      <c r="D8149" s="48"/>
      <c r="E8149" s="48"/>
      <c r="F8149" s="48"/>
      <c r="G8149" s="49"/>
      <c r="H8149" s="48"/>
      <c r="I8149" s="52"/>
      <c r="J8149" s="52"/>
      <c r="K8149" s="48"/>
      <c r="L8149" s="48"/>
      <c r="M8149" s="48"/>
      <c r="N8149" s="48"/>
      <c r="O8149" s="49"/>
    </row>
    <row r="8150" spans="2:15" x14ac:dyDescent="0.25">
      <c r="B8150" s="93"/>
      <c r="C8150" s="48"/>
      <c r="D8150" s="48"/>
      <c r="E8150" s="48"/>
      <c r="F8150" s="48"/>
      <c r="G8150" s="49"/>
      <c r="H8150" s="48"/>
      <c r="I8150" s="52"/>
      <c r="J8150" s="52"/>
      <c r="K8150" s="48"/>
      <c r="L8150" s="48"/>
      <c r="M8150" s="48"/>
      <c r="N8150" s="48"/>
      <c r="O8150" s="49"/>
    </row>
    <row r="8151" spans="2:15" x14ac:dyDescent="0.25">
      <c r="B8151" s="93"/>
      <c r="C8151" s="48"/>
      <c r="D8151" s="48"/>
      <c r="E8151" s="48"/>
      <c r="F8151" s="48"/>
      <c r="G8151" s="49"/>
      <c r="H8151" s="48"/>
      <c r="I8151" s="52"/>
      <c r="J8151" s="52"/>
      <c r="K8151" s="48"/>
      <c r="L8151" s="48"/>
      <c r="M8151" s="48"/>
      <c r="N8151" s="48"/>
      <c r="O8151" s="49"/>
    </row>
    <row r="8152" spans="2:15" x14ac:dyDescent="0.25">
      <c r="B8152" s="93"/>
      <c r="C8152" s="48"/>
      <c r="D8152" s="48"/>
      <c r="E8152" s="48"/>
      <c r="F8152" s="48"/>
      <c r="G8152" s="49"/>
      <c r="H8152" s="48"/>
      <c r="I8152" s="52"/>
      <c r="J8152" s="52"/>
      <c r="K8152" s="48"/>
      <c r="L8152" s="48"/>
      <c r="M8152" s="48"/>
      <c r="N8152" s="48"/>
      <c r="O8152" s="49"/>
    </row>
    <row r="8153" spans="2:15" x14ac:dyDescent="0.25">
      <c r="B8153" s="93"/>
      <c r="C8153" s="48"/>
      <c r="D8153" s="48"/>
      <c r="E8153" s="48"/>
      <c r="F8153" s="48"/>
      <c r="G8153" s="49"/>
      <c r="H8153" s="48"/>
      <c r="I8153" s="52"/>
      <c r="J8153" s="52"/>
      <c r="K8153" s="48"/>
      <c r="L8153" s="48"/>
      <c r="M8153" s="48"/>
      <c r="N8153" s="48"/>
      <c r="O8153" s="49"/>
    </row>
    <row r="8154" spans="2:15" x14ac:dyDescent="0.25">
      <c r="B8154" s="93"/>
      <c r="C8154" s="48"/>
      <c r="D8154" s="48"/>
      <c r="E8154" s="48"/>
      <c r="F8154" s="48"/>
      <c r="G8154" s="49"/>
      <c r="H8154" s="48"/>
      <c r="I8154" s="52"/>
      <c r="J8154" s="52"/>
      <c r="K8154" s="48"/>
      <c r="L8154" s="48"/>
      <c r="M8154" s="48"/>
      <c r="N8154" s="48"/>
      <c r="O8154" s="49"/>
    </row>
    <row r="8155" spans="2:15" x14ac:dyDescent="0.25">
      <c r="B8155" s="93"/>
      <c r="C8155" s="48"/>
      <c r="D8155" s="48"/>
      <c r="E8155" s="48"/>
      <c r="F8155" s="48"/>
      <c r="G8155" s="49"/>
      <c r="H8155" s="48"/>
      <c r="I8155" s="52"/>
      <c r="J8155" s="52"/>
      <c r="K8155" s="48"/>
      <c r="L8155" s="48"/>
      <c r="M8155" s="48"/>
      <c r="N8155" s="48"/>
      <c r="O8155" s="49"/>
    </row>
    <row r="8156" spans="2:15" x14ac:dyDescent="0.25">
      <c r="B8156" s="93"/>
      <c r="C8156" s="48"/>
      <c r="D8156" s="48"/>
      <c r="E8156" s="48"/>
      <c r="F8156" s="48"/>
      <c r="G8156" s="49"/>
      <c r="H8156" s="48"/>
      <c r="I8156" s="52"/>
      <c r="J8156" s="52"/>
      <c r="K8156" s="48"/>
      <c r="L8156" s="48"/>
      <c r="M8156" s="48"/>
      <c r="N8156" s="48"/>
      <c r="O8156" s="49"/>
    </row>
    <row r="8157" spans="2:15" x14ac:dyDescent="0.25">
      <c r="B8157" s="93"/>
      <c r="C8157" s="48"/>
      <c r="D8157" s="48"/>
      <c r="E8157" s="48"/>
      <c r="F8157" s="48"/>
      <c r="G8157" s="49"/>
      <c r="H8157" s="48"/>
      <c r="I8157" s="52"/>
      <c r="J8157" s="52"/>
      <c r="K8157" s="48"/>
      <c r="L8157" s="48"/>
      <c r="M8157" s="48"/>
      <c r="N8157" s="48"/>
      <c r="O8157" s="49"/>
    </row>
    <row r="8158" spans="2:15" x14ac:dyDescent="0.25">
      <c r="B8158" s="93"/>
      <c r="C8158" s="48"/>
      <c r="D8158" s="48"/>
      <c r="E8158" s="48"/>
      <c r="F8158" s="48"/>
      <c r="G8158" s="49"/>
      <c r="H8158" s="48"/>
      <c r="I8158" s="52"/>
      <c r="J8158" s="52"/>
      <c r="K8158" s="48"/>
      <c r="L8158" s="48"/>
      <c r="M8158" s="48"/>
      <c r="N8158" s="48"/>
      <c r="O8158" s="49"/>
    </row>
    <row r="8159" spans="2:15" x14ac:dyDescent="0.25">
      <c r="B8159" s="93"/>
      <c r="C8159" s="48"/>
      <c r="D8159" s="48"/>
      <c r="E8159" s="48"/>
      <c r="F8159" s="48"/>
      <c r="G8159" s="49"/>
      <c r="H8159" s="48"/>
      <c r="I8159" s="52"/>
      <c r="J8159" s="52"/>
      <c r="K8159" s="48"/>
      <c r="L8159" s="48"/>
      <c r="M8159" s="48"/>
      <c r="N8159" s="48"/>
      <c r="O8159" s="49"/>
    </row>
    <row r="8160" spans="2:15" x14ac:dyDescent="0.25">
      <c r="B8160" s="93"/>
      <c r="C8160" s="48"/>
      <c r="D8160" s="48"/>
      <c r="E8160" s="48"/>
      <c r="F8160" s="48"/>
      <c r="G8160" s="49"/>
      <c r="H8160" s="48"/>
      <c r="I8160" s="52"/>
      <c r="J8160" s="52"/>
      <c r="K8160" s="48"/>
      <c r="L8160" s="48"/>
      <c r="M8160" s="48"/>
      <c r="N8160" s="48"/>
      <c r="O8160" s="49"/>
    </row>
    <row r="8161" spans="2:15" x14ac:dyDescent="0.25">
      <c r="B8161" s="93"/>
      <c r="C8161" s="48"/>
      <c r="D8161" s="48"/>
      <c r="E8161" s="48"/>
      <c r="F8161" s="48"/>
      <c r="G8161" s="49"/>
      <c r="H8161" s="48"/>
      <c r="I8161" s="52"/>
      <c r="J8161" s="52"/>
      <c r="K8161" s="48"/>
      <c r="L8161" s="48"/>
      <c r="M8161" s="48"/>
      <c r="N8161" s="48"/>
      <c r="O8161" s="49"/>
    </row>
    <row r="8162" spans="2:15" x14ac:dyDescent="0.25">
      <c r="B8162" s="93"/>
      <c r="C8162" s="48"/>
      <c r="D8162" s="48"/>
      <c r="E8162" s="48"/>
      <c r="F8162" s="48"/>
      <c r="G8162" s="49"/>
      <c r="H8162" s="48"/>
      <c r="I8162" s="52"/>
      <c r="J8162" s="52"/>
      <c r="K8162" s="48"/>
      <c r="L8162" s="48"/>
      <c r="M8162" s="48"/>
      <c r="N8162" s="48"/>
      <c r="O8162" s="49"/>
    </row>
    <row r="8163" spans="2:15" x14ac:dyDescent="0.25">
      <c r="B8163" s="93"/>
      <c r="C8163" s="48"/>
      <c r="D8163" s="48"/>
      <c r="E8163" s="48"/>
      <c r="F8163" s="48"/>
      <c r="G8163" s="49"/>
      <c r="H8163" s="48"/>
      <c r="I8163" s="52"/>
      <c r="J8163" s="52"/>
      <c r="K8163" s="48"/>
      <c r="L8163" s="48"/>
      <c r="M8163" s="48"/>
      <c r="N8163" s="48"/>
      <c r="O8163" s="49"/>
    </row>
    <row r="8164" spans="2:15" x14ac:dyDescent="0.25">
      <c r="B8164" s="93"/>
      <c r="C8164" s="48"/>
      <c r="D8164" s="48"/>
      <c r="E8164" s="48"/>
      <c r="F8164" s="48"/>
      <c r="G8164" s="49"/>
      <c r="H8164" s="48"/>
      <c r="I8164" s="52"/>
      <c r="J8164" s="52"/>
      <c r="K8164" s="48"/>
      <c r="L8164" s="48"/>
      <c r="M8164" s="48"/>
      <c r="N8164" s="48"/>
      <c r="O8164" s="49"/>
    </row>
    <row r="8165" spans="2:15" x14ac:dyDescent="0.25">
      <c r="B8165" s="93"/>
      <c r="C8165" s="48"/>
      <c r="D8165" s="48"/>
      <c r="E8165" s="48"/>
      <c r="F8165" s="48"/>
      <c r="G8165" s="49"/>
      <c r="H8165" s="48"/>
      <c r="I8165" s="52"/>
      <c r="J8165" s="52"/>
      <c r="K8165" s="48"/>
      <c r="L8165" s="48"/>
      <c r="M8165" s="48"/>
      <c r="N8165" s="48"/>
      <c r="O8165" s="49"/>
    </row>
    <row r="8166" spans="2:15" x14ac:dyDescent="0.25">
      <c r="B8166" s="93"/>
      <c r="C8166" s="48"/>
      <c r="D8166" s="48"/>
      <c r="E8166" s="48"/>
      <c r="F8166" s="48"/>
      <c r="G8166" s="49"/>
      <c r="H8166" s="48"/>
      <c r="I8166" s="52"/>
      <c r="J8166" s="52"/>
      <c r="K8166" s="48"/>
      <c r="L8166" s="48"/>
      <c r="M8166" s="48"/>
      <c r="N8166" s="48"/>
      <c r="O8166" s="49"/>
    </row>
    <row r="8167" spans="2:15" x14ac:dyDescent="0.25">
      <c r="B8167" s="93"/>
      <c r="C8167" s="48"/>
      <c r="D8167" s="48"/>
      <c r="E8167" s="48"/>
      <c r="F8167" s="48"/>
      <c r="G8167" s="49"/>
      <c r="H8167" s="48"/>
      <c r="I8167" s="52"/>
      <c r="J8167" s="52"/>
      <c r="K8167" s="48"/>
      <c r="L8167" s="48"/>
      <c r="M8167" s="48"/>
      <c r="N8167" s="48"/>
      <c r="O8167" s="49"/>
    </row>
    <row r="8168" spans="2:15" x14ac:dyDescent="0.25">
      <c r="B8168" s="93"/>
      <c r="C8168" s="48"/>
      <c r="D8168" s="48"/>
      <c r="E8168" s="48"/>
      <c r="F8168" s="48"/>
      <c r="G8168" s="49"/>
      <c r="H8168" s="48"/>
      <c r="I8168" s="52"/>
      <c r="J8168" s="52"/>
      <c r="K8168" s="48"/>
      <c r="L8168" s="48"/>
      <c r="M8168" s="48"/>
      <c r="N8168" s="48"/>
      <c r="O8168" s="49"/>
    </row>
    <row r="8169" spans="2:15" x14ac:dyDescent="0.25">
      <c r="B8169" s="93"/>
      <c r="C8169" s="48"/>
      <c r="D8169" s="48"/>
      <c r="E8169" s="48"/>
      <c r="F8169" s="48"/>
      <c r="G8169" s="49"/>
      <c r="H8169" s="48"/>
      <c r="I8169" s="52"/>
      <c r="J8169" s="52"/>
      <c r="K8169" s="48"/>
      <c r="L8169" s="48"/>
      <c r="M8169" s="48"/>
      <c r="N8169" s="48"/>
      <c r="O8169" s="49"/>
    </row>
    <row r="8170" spans="2:15" x14ac:dyDescent="0.25">
      <c r="B8170" s="93"/>
      <c r="C8170" s="48"/>
      <c r="D8170" s="48"/>
      <c r="E8170" s="48"/>
      <c r="F8170" s="48"/>
      <c r="G8170" s="49"/>
      <c r="H8170" s="48"/>
      <c r="I8170" s="52"/>
      <c r="J8170" s="52"/>
      <c r="K8170" s="48"/>
      <c r="L8170" s="48"/>
      <c r="M8170" s="48"/>
      <c r="N8170" s="48"/>
      <c r="O8170" s="49"/>
    </row>
    <row r="8171" spans="2:15" x14ac:dyDescent="0.25">
      <c r="B8171" s="93"/>
      <c r="C8171" s="48"/>
      <c r="D8171" s="48"/>
      <c r="E8171" s="48"/>
      <c r="F8171" s="48"/>
      <c r="G8171" s="49"/>
      <c r="H8171" s="48"/>
      <c r="I8171" s="52"/>
      <c r="J8171" s="52"/>
      <c r="K8171" s="48"/>
      <c r="L8171" s="48"/>
      <c r="M8171" s="48"/>
      <c r="N8171" s="48"/>
      <c r="O8171" s="49"/>
    </row>
    <row r="8172" spans="2:15" x14ac:dyDescent="0.25">
      <c r="B8172" s="93"/>
      <c r="C8172" s="48"/>
      <c r="D8172" s="48"/>
      <c r="E8172" s="48"/>
      <c r="F8172" s="48"/>
      <c r="G8172" s="49"/>
      <c r="H8172" s="48"/>
      <c r="I8172" s="52"/>
      <c r="J8172" s="52"/>
      <c r="K8172" s="48"/>
      <c r="L8172" s="48"/>
      <c r="M8172" s="48"/>
      <c r="N8172" s="48"/>
      <c r="O8172" s="49"/>
    </row>
    <row r="8173" spans="2:15" x14ac:dyDescent="0.25">
      <c r="B8173" s="93"/>
      <c r="C8173" s="48"/>
      <c r="D8173" s="48"/>
      <c r="E8173" s="48"/>
      <c r="F8173" s="48"/>
      <c r="G8173" s="49"/>
      <c r="H8173" s="48"/>
      <c r="I8173" s="52"/>
      <c r="J8173" s="52"/>
      <c r="K8173" s="48"/>
      <c r="L8173" s="48"/>
      <c r="M8173" s="48"/>
      <c r="N8173" s="48"/>
      <c r="O8173" s="49"/>
    </row>
    <row r="8174" spans="2:15" x14ac:dyDescent="0.25">
      <c r="B8174" s="93"/>
      <c r="C8174" s="48"/>
      <c r="D8174" s="48"/>
      <c r="E8174" s="48"/>
      <c r="F8174" s="48"/>
      <c r="G8174" s="49"/>
      <c r="H8174" s="48"/>
      <c r="I8174" s="52"/>
      <c r="J8174" s="52"/>
      <c r="K8174" s="48"/>
      <c r="L8174" s="48"/>
      <c r="M8174" s="48"/>
      <c r="N8174" s="48"/>
      <c r="O8174" s="49"/>
    </row>
    <row r="8175" spans="2:15" x14ac:dyDescent="0.25">
      <c r="B8175" s="93"/>
      <c r="C8175" s="48"/>
      <c r="D8175" s="48"/>
      <c r="E8175" s="48"/>
      <c r="F8175" s="48"/>
      <c r="G8175" s="49"/>
      <c r="H8175" s="48"/>
      <c r="I8175" s="52"/>
      <c r="J8175" s="52"/>
      <c r="K8175" s="48"/>
      <c r="L8175" s="48"/>
      <c r="M8175" s="48"/>
      <c r="N8175" s="48"/>
      <c r="O8175" s="49"/>
    </row>
    <row r="8176" spans="2:15" x14ac:dyDescent="0.25">
      <c r="B8176" s="93"/>
      <c r="C8176" s="48"/>
      <c r="D8176" s="48"/>
      <c r="E8176" s="48"/>
      <c r="F8176" s="48"/>
      <c r="G8176" s="49"/>
      <c r="H8176" s="48"/>
      <c r="I8176" s="52"/>
      <c r="J8176" s="52"/>
      <c r="K8176" s="48"/>
      <c r="L8176" s="48"/>
      <c r="M8176" s="48"/>
      <c r="N8176" s="48"/>
      <c r="O8176" s="49"/>
    </row>
    <row r="8177" spans="2:15" x14ac:dyDescent="0.25">
      <c r="B8177" s="93"/>
      <c r="C8177" s="48"/>
      <c r="D8177" s="48"/>
      <c r="E8177" s="48"/>
      <c r="F8177" s="48"/>
      <c r="G8177" s="49"/>
      <c r="H8177" s="48"/>
      <c r="I8177" s="52"/>
      <c r="J8177" s="52"/>
      <c r="K8177" s="48"/>
      <c r="L8177" s="48"/>
      <c r="M8177" s="48"/>
      <c r="N8177" s="48"/>
      <c r="O8177" s="49"/>
    </row>
    <row r="8178" spans="2:15" x14ac:dyDescent="0.25">
      <c r="B8178" s="93"/>
      <c r="C8178" s="48"/>
      <c r="D8178" s="48"/>
      <c r="E8178" s="48"/>
      <c r="F8178" s="48"/>
      <c r="G8178" s="49"/>
      <c r="H8178" s="48"/>
      <c r="I8178" s="52"/>
      <c r="J8178" s="52"/>
      <c r="K8178" s="48"/>
      <c r="L8178" s="48"/>
      <c r="M8178" s="48"/>
      <c r="N8178" s="48"/>
      <c r="O8178" s="49"/>
    </row>
    <row r="8179" spans="2:15" x14ac:dyDescent="0.25">
      <c r="B8179" s="93"/>
      <c r="C8179" s="48"/>
      <c r="D8179" s="48"/>
      <c r="E8179" s="48"/>
      <c r="F8179" s="48"/>
      <c r="G8179" s="49"/>
      <c r="H8179" s="48"/>
      <c r="I8179" s="52"/>
      <c r="J8179" s="52"/>
      <c r="K8179" s="48"/>
      <c r="L8179" s="48"/>
      <c r="M8179" s="48"/>
      <c r="N8179" s="48"/>
      <c r="O8179" s="49"/>
    </row>
    <row r="8180" spans="2:15" x14ac:dyDescent="0.25">
      <c r="B8180" s="93"/>
      <c r="C8180" s="48"/>
      <c r="D8180" s="48"/>
      <c r="E8180" s="48"/>
      <c r="F8180" s="48"/>
      <c r="G8180" s="49"/>
      <c r="H8180" s="48"/>
      <c r="I8180" s="52"/>
      <c r="J8180" s="52"/>
      <c r="K8180" s="48"/>
      <c r="L8180" s="48"/>
      <c r="M8180" s="48"/>
      <c r="N8180" s="48"/>
      <c r="O8180" s="49"/>
    </row>
    <row r="8181" spans="2:15" x14ac:dyDescent="0.25">
      <c r="B8181" s="93"/>
      <c r="C8181" s="48"/>
      <c r="D8181" s="48"/>
      <c r="E8181" s="48"/>
      <c r="F8181" s="48"/>
      <c r="G8181" s="49"/>
      <c r="H8181" s="48"/>
      <c r="I8181" s="52"/>
      <c r="J8181" s="52"/>
      <c r="K8181" s="48"/>
      <c r="L8181" s="48"/>
      <c r="M8181" s="48"/>
      <c r="N8181" s="48"/>
      <c r="O8181" s="49"/>
    </row>
    <row r="8182" spans="2:15" x14ac:dyDescent="0.25">
      <c r="B8182" s="93"/>
      <c r="C8182" s="48"/>
      <c r="D8182" s="48"/>
      <c r="E8182" s="48"/>
      <c r="F8182" s="48"/>
      <c r="G8182" s="49"/>
      <c r="H8182" s="48"/>
      <c r="I8182" s="52"/>
      <c r="J8182" s="52"/>
      <c r="K8182" s="48"/>
      <c r="L8182" s="48"/>
      <c r="M8182" s="48"/>
      <c r="N8182" s="48"/>
      <c r="O8182" s="49"/>
    </row>
    <row r="8183" spans="2:15" x14ac:dyDescent="0.25">
      <c r="B8183" s="93"/>
      <c r="C8183" s="48"/>
      <c r="D8183" s="48"/>
      <c r="E8183" s="48"/>
      <c r="F8183" s="48"/>
      <c r="G8183" s="49"/>
      <c r="H8183" s="48"/>
      <c r="I8183" s="52"/>
      <c r="J8183" s="52"/>
      <c r="K8183" s="48"/>
      <c r="L8183" s="48"/>
      <c r="M8183" s="48"/>
      <c r="N8183" s="48"/>
      <c r="O8183" s="49"/>
    </row>
    <row r="8184" spans="2:15" x14ac:dyDescent="0.25">
      <c r="B8184" s="93"/>
      <c r="C8184" s="48"/>
      <c r="D8184" s="48"/>
      <c r="E8184" s="48"/>
      <c r="F8184" s="48"/>
      <c r="G8184" s="49"/>
      <c r="H8184" s="48"/>
      <c r="I8184" s="52"/>
      <c r="J8184" s="52"/>
      <c r="K8184" s="48"/>
      <c r="L8184" s="48"/>
      <c r="M8184" s="48"/>
      <c r="N8184" s="48"/>
      <c r="O8184" s="49"/>
    </row>
    <row r="8185" spans="2:15" x14ac:dyDescent="0.25">
      <c r="B8185" s="93"/>
      <c r="C8185" s="48"/>
      <c r="D8185" s="48"/>
      <c r="E8185" s="48"/>
      <c r="F8185" s="48"/>
      <c r="G8185" s="49"/>
      <c r="H8185" s="48"/>
      <c r="I8185" s="52"/>
      <c r="J8185" s="52"/>
      <c r="K8185" s="48"/>
      <c r="L8185" s="48"/>
      <c r="M8185" s="48"/>
      <c r="N8185" s="48"/>
      <c r="O8185" s="49"/>
    </row>
    <row r="8186" spans="2:15" x14ac:dyDescent="0.25">
      <c r="B8186" s="93"/>
      <c r="C8186" s="48"/>
      <c r="D8186" s="48"/>
      <c r="E8186" s="48"/>
      <c r="F8186" s="48"/>
      <c r="G8186" s="49"/>
      <c r="H8186" s="48"/>
      <c r="I8186" s="52"/>
      <c r="J8186" s="52"/>
      <c r="K8186" s="48"/>
      <c r="L8186" s="48"/>
      <c r="M8186" s="48"/>
      <c r="N8186" s="48"/>
      <c r="O8186" s="49"/>
    </row>
    <row r="8187" spans="2:15" x14ac:dyDescent="0.25">
      <c r="B8187" s="93"/>
      <c r="C8187" s="48"/>
      <c r="D8187" s="48"/>
      <c r="E8187" s="48"/>
      <c r="F8187" s="48"/>
      <c r="G8187" s="49"/>
      <c r="H8187" s="48"/>
      <c r="I8187" s="52"/>
      <c r="J8187" s="52"/>
      <c r="K8187" s="48"/>
      <c r="L8187" s="48"/>
      <c r="M8187" s="48"/>
      <c r="N8187" s="48"/>
      <c r="O8187" s="49"/>
    </row>
    <row r="8188" spans="2:15" x14ac:dyDescent="0.25">
      <c r="B8188" s="93"/>
      <c r="C8188" s="48"/>
      <c r="D8188" s="48"/>
      <c r="E8188" s="48"/>
      <c r="F8188" s="48"/>
      <c r="G8188" s="49"/>
      <c r="H8188" s="48"/>
      <c r="I8188" s="52"/>
      <c r="J8188" s="52"/>
      <c r="K8188" s="48"/>
      <c r="L8188" s="48"/>
      <c r="M8188" s="48"/>
      <c r="N8188" s="48"/>
      <c r="O8188" s="49"/>
    </row>
    <row r="8189" spans="2:15" x14ac:dyDescent="0.25">
      <c r="B8189" s="93"/>
      <c r="C8189" s="48"/>
      <c r="D8189" s="48"/>
      <c r="E8189" s="48"/>
      <c r="F8189" s="48"/>
      <c r="G8189" s="49"/>
      <c r="H8189" s="48"/>
      <c r="I8189" s="52"/>
      <c r="J8189" s="52"/>
      <c r="K8189" s="48"/>
      <c r="L8189" s="48"/>
      <c r="M8189" s="48"/>
      <c r="N8189" s="48"/>
      <c r="O8189" s="49"/>
    </row>
    <row r="8190" spans="2:15" x14ac:dyDescent="0.25">
      <c r="B8190" s="93"/>
      <c r="C8190" s="48"/>
      <c r="D8190" s="48"/>
      <c r="E8190" s="48"/>
      <c r="F8190" s="48"/>
      <c r="G8190" s="49"/>
      <c r="H8190" s="48"/>
      <c r="I8190" s="52"/>
      <c r="J8190" s="52"/>
      <c r="K8190" s="48"/>
      <c r="L8190" s="48"/>
      <c r="M8190" s="48"/>
      <c r="N8190" s="48"/>
      <c r="O8190" s="49"/>
    </row>
    <row r="8191" spans="2:15" x14ac:dyDescent="0.25">
      <c r="B8191" s="93"/>
      <c r="C8191" s="48"/>
      <c r="D8191" s="48"/>
      <c r="E8191" s="48"/>
      <c r="F8191" s="48"/>
      <c r="G8191" s="49"/>
      <c r="H8191" s="48"/>
      <c r="I8191" s="52"/>
      <c r="J8191" s="52"/>
      <c r="K8191" s="48"/>
      <c r="L8191" s="48"/>
      <c r="M8191" s="48"/>
      <c r="N8191" s="48"/>
      <c r="O8191" s="49"/>
    </row>
    <row r="8192" spans="2:15" x14ac:dyDescent="0.25">
      <c r="B8192" s="93"/>
      <c r="C8192" s="48"/>
      <c r="D8192" s="48"/>
      <c r="E8192" s="48"/>
      <c r="F8192" s="48"/>
      <c r="G8192" s="49"/>
      <c r="H8192" s="48"/>
      <c r="I8192" s="52"/>
      <c r="J8192" s="52"/>
      <c r="K8192" s="48"/>
      <c r="L8192" s="48"/>
      <c r="M8192" s="48"/>
      <c r="N8192" s="48"/>
      <c r="O8192" s="49"/>
    </row>
    <row r="8193" spans="2:15" x14ac:dyDescent="0.25">
      <c r="B8193" s="93"/>
      <c r="C8193" s="48"/>
      <c r="D8193" s="48"/>
      <c r="E8193" s="48"/>
      <c r="F8193" s="48"/>
      <c r="G8193" s="49"/>
      <c r="H8193" s="48"/>
      <c r="I8193" s="52"/>
      <c r="J8193" s="52"/>
      <c r="K8193" s="48"/>
      <c r="L8193" s="48"/>
      <c r="M8193" s="48"/>
      <c r="N8193" s="48"/>
      <c r="O8193" s="49"/>
    </row>
    <row r="8194" spans="2:15" x14ac:dyDescent="0.25">
      <c r="B8194" s="93"/>
      <c r="C8194" s="48"/>
      <c r="D8194" s="48"/>
      <c r="E8194" s="48"/>
      <c r="F8194" s="48"/>
      <c r="G8194" s="49"/>
      <c r="H8194" s="48"/>
      <c r="I8194" s="52"/>
      <c r="J8194" s="52"/>
      <c r="K8194" s="48"/>
      <c r="L8194" s="48"/>
      <c r="M8194" s="48"/>
      <c r="N8194" s="48"/>
      <c r="O8194" s="49"/>
    </row>
    <row r="8195" spans="2:15" x14ac:dyDescent="0.25">
      <c r="B8195" s="93"/>
      <c r="C8195" s="48"/>
      <c r="D8195" s="48"/>
      <c r="E8195" s="48"/>
      <c r="F8195" s="48"/>
      <c r="G8195" s="49"/>
      <c r="H8195" s="48"/>
      <c r="I8195" s="52"/>
      <c r="J8195" s="52"/>
      <c r="K8195" s="48"/>
      <c r="L8195" s="48"/>
      <c r="M8195" s="48"/>
      <c r="N8195" s="48"/>
      <c r="O8195" s="49"/>
    </row>
    <row r="8196" spans="2:15" x14ac:dyDescent="0.25">
      <c r="B8196" s="93"/>
      <c r="C8196" s="48"/>
      <c r="D8196" s="48"/>
      <c r="E8196" s="48"/>
      <c r="F8196" s="48"/>
      <c r="G8196" s="49"/>
      <c r="H8196" s="48"/>
      <c r="I8196" s="52"/>
      <c r="J8196" s="52"/>
      <c r="K8196" s="48"/>
      <c r="L8196" s="48"/>
      <c r="M8196" s="48"/>
      <c r="N8196" s="48"/>
      <c r="O8196" s="49"/>
    </row>
    <row r="8197" spans="2:15" x14ac:dyDescent="0.25">
      <c r="B8197" s="93"/>
      <c r="C8197" s="48"/>
      <c r="D8197" s="48"/>
      <c r="E8197" s="48"/>
      <c r="F8197" s="48"/>
      <c r="G8197" s="49"/>
      <c r="H8197" s="48"/>
      <c r="I8197" s="52"/>
      <c r="J8197" s="52"/>
      <c r="K8197" s="48"/>
      <c r="L8197" s="48"/>
      <c r="M8197" s="48"/>
      <c r="N8197" s="48"/>
      <c r="O8197" s="49"/>
    </row>
    <row r="8198" spans="2:15" x14ac:dyDescent="0.25">
      <c r="B8198" s="93"/>
      <c r="C8198" s="48"/>
      <c r="D8198" s="48"/>
      <c r="E8198" s="48"/>
      <c r="F8198" s="48"/>
      <c r="G8198" s="49"/>
      <c r="H8198" s="48"/>
      <c r="I8198" s="52"/>
      <c r="J8198" s="52"/>
      <c r="K8198" s="48"/>
      <c r="L8198" s="48"/>
      <c r="M8198" s="48"/>
      <c r="N8198" s="48"/>
      <c r="O8198" s="49"/>
    </row>
    <row r="8199" spans="2:15" x14ac:dyDescent="0.25">
      <c r="B8199" s="93"/>
      <c r="C8199" s="48"/>
      <c r="D8199" s="48"/>
      <c r="E8199" s="48"/>
      <c r="F8199" s="48"/>
      <c r="G8199" s="49"/>
      <c r="H8199" s="48"/>
      <c r="I8199" s="52"/>
      <c r="J8199" s="52"/>
      <c r="K8199" s="48"/>
      <c r="L8199" s="48"/>
      <c r="M8199" s="48"/>
      <c r="N8199" s="48"/>
      <c r="O8199" s="49"/>
    </row>
    <row r="8200" spans="2:15" x14ac:dyDescent="0.25">
      <c r="B8200" s="93"/>
      <c r="C8200" s="48"/>
      <c r="D8200" s="48"/>
      <c r="E8200" s="48"/>
      <c r="F8200" s="48"/>
      <c r="G8200" s="49"/>
      <c r="H8200" s="48"/>
      <c r="I8200" s="52"/>
      <c r="J8200" s="52"/>
      <c r="K8200" s="48"/>
      <c r="L8200" s="48"/>
      <c r="M8200" s="48"/>
      <c r="N8200" s="48"/>
      <c r="O8200" s="49"/>
    </row>
    <row r="8201" spans="2:15" x14ac:dyDescent="0.25">
      <c r="B8201" s="93"/>
      <c r="C8201" s="48"/>
      <c r="D8201" s="48"/>
      <c r="E8201" s="48"/>
      <c r="F8201" s="48"/>
      <c r="G8201" s="49"/>
      <c r="H8201" s="48"/>
      <c r="I8201" s="52"/>
      <c r="J8201" s="52"/>
      <c r="K8201" s="48"/>
      <c r="L8201" s="48"/>
      <c r="M8201" s="48"/>
      <c r="N8201" s="48"/>
      <c r="O8201" s="49"/>
    </row>
    <row r="8202" spans="2:15" x14ac:dyDescent="0.25">
      <c r="B8202" s="93"/>
      <c r="C8202" s="48"/>
      <c r="D8202" s="48"/>
      <c r="E8202" s="48"/>
      <c r="F8202" s="48"/>
      <c r="G8202" s="49"/>
      <c r="H8202" s="48"/>
      <c r="I8202" s="52"/>
      <c r="J8202" s="52"/>
      <c r="K8202" s="48"/>
      <c r="L8202" s="48"/>
      <c r="M8202" s="48"/>
      <c r="N8202" s="48"/>
      <c r="O8202" s="49"/>
    </row>
    <row r="8203" spans="2:15" x14ac:dyDescent="0.25">
      <c r="B8203" s="93"/>
      <c r="C8203" s="48"/>
      <c r="D8203" s="48"/>
      <c r="E8203" s="48"/>
      <c r="F8203" s="48"/>
      <c r="G8203" s="49"/>
      <c r="H8203" s="48"/>
      <c r="I8203" s="52"/>
      <c r="J8203" s="52"/>
      <c r="K8203" s="48"/>
      <c r="L8203" s="48"/>
      <c r="M8203" s="48"/>
      <c r="N8203" s="48"/>
      <c r="O8203" s="49"/>
    </row>
    <row r="8204" spans="2:15" x14ac:dyDescent="0.25">
      <c r="B8204" s="93"/>
      <c r="C8204" s="48"/>
      <c r="D8204" s="48"/>
      <c r="E8204" s="48"/>
      <c r="F8204" s="48"/>
      <c r="G8204" s="49"/>
      <c r="H8204" s="48"/>
      <c r="I8204" s="52"/>
      <c r="J8204" s="52"/>
      <c r="K8204" s="48"/>
      <c r="L8204" s="48"/>
      <c r="M8204" s="48"/>
      <c r="N8204" s="48"/>
      <c r="O8204" s="49"/>
    </row>
    <row r="8205" spans="2:15" x14ac:dyDescent="0.25">
      <c r="B8205" s="93"/>
      <c r="C8205" s="48"/>
      <c r="D8205" s="48"/>
      <c r="E8205" s="48"/>
      <c r="F8205" s="48"/>
      <c r="G8205" s="49"/>
      <c r="H8205" s="48"/>
      <c r="I8205" s="52"/>
      <c r="J8205" s="52"/>
      <c r="K8205" s="48"/>
      <c r="L8205" s="48"/>
      <c r="M8205" s="48"/>
      <c r="N8205" s="48"/>
      <c r="O8205" s="49"/>
    </row>
    <row r="8206" spans="2:15" x14ac:dyDescent="0.25">
      <c r="B8206" s="93"/>
      <c r="C8206" s="48"/>
      <c r="D8206" s="48"/>
      <c r="E8206" s="48"/>
      <c r="F8206" s="48"/>
      <c r="G8206" s="49"/>
      <c r="H8206" s="48"/>
      <c r="I8206" s="52"/>
      <c r="J8206" s="52"/>
      <c r="K8206" s="48"/>
      <c r="L8206" s="48"/>
      <c r="M8206" s="48"/>
      <c r="N8206" s="48"/>
      <c r="O8206" s="49"/>
    </row>
    <row r="8207" spans="2:15" x14ac:dyDescent="0.25">
      <c r="B8207" s="93"/>
      <c r="C8207" s="48"/>
      <c r="D8207" s="48"/>
      <c r="E8207" s="48"/>
      <c r="F8207" s="48"/>
      <c r="G8207" s="49"/>
      <c r="H8207" s="48"/>
      <c r="I8207" s="52"/>
      <c r="J8207" s="52"/>
      <c r="K8207" s="48"/>
      <c r="L8207" s="48"/>
      <c r="M8207" s="48"/>
      <c r="N8207" s="48"/>
      <c r="O8207" s="49"/>
    </row>
    <row r="8208" spans="2:15" x14ac:dyDescent="0.25">
      <c r="B8208" s="93"/>
      <c r="C8208" s="48"/>
      <c r="D8208" s="48"/>
      <c r="E8208" s="48"/>
      <c r="F8208" s="48"/>
      <c r="G8208" s="49"/>
      <c r="H8208" s="48"/>
      <c r="I8208" s="52"/>
      <c r="J8208" s="52"/>
      <c r="K8208" s="48"/>
      <c r="L8208" s="48"/>
      <c r="M8208" s="48"/>
      <c r="N8208" s="48"/>
      <c r="O8208" s="49"/>
    </row>
    <row r="8209" spans="2:15" x14ac:dyDescent="0.25">
      <c r="B8209" s="93"/>
      <c r="C8209" s="48"/>
      <c r="D8209" s="48"/>
      <c r="E8209" s="48"/>
      <c r="F8209" s="48"/>
      <c r="G8209" s="49"/>
      <c r="H8209" s="48"/>
      <c r="I8209" s="52"/>
      <c r="J8209" s="52"/>
      <c r="K8209" s="48"/>
      <c r="L8209" s="48"/>
      <c r="M8209" s="48"/>
      <c r="N8209" s="48"/>
      <c r="O8209" s="49"/>
    </row>
    <row r="8210" spans="2:15" x14ac:dyDescent="0.25">
      <c r="B8210" s="93"/>
      <c r="C8210" s="48"/>
      <c r="D8210" s="48"/>
      <c r="E8210" s="48"/>
      <c r="F8210" s="48"/>
      <c r="G8210" s="49"/>
      <c r="H8210" s="48"/>
      <c r="I8210" s="52"/>
      <c r="J8210" s="52"/>
      <c r="K8210" s="48"/>
      <c r="L8210" s="48"/>
      <c r="M8210" s="48"/>
      <c r="N8210" s="48"/>
      <c r="O8210" s="49"/>
    </row>
    <row r="8211" spans="2:15" x14ac:dyDescent="0.25">
      <c r="B8211" s="93"/>
      <c r="C8211" s="48"/>
      <c r="D8211" s="48"/>
      <c r="E8211" s="48"/>
      <c r="F8211" s="48"/>
      <c r="G8211" s="49"/>
      <c r="H8211" s="48"/>
      <c r="I8211" s="52"/>
      <c r="J8211" s="52"/>
      <c r="K8211" s="48"/>
      <c r="L8211" s="48"/>
      <c r="M8211" s="48"/>
      <c r="N8211" s="48"/>
      <c r="O8211" s="49"/>
    </row>
    <row r="8212" spans="2:15" x14ac:dyDescent="0.25">
      <c r="B8212" s="93"/>
      <c r="C8212" s="48"/>
      <c r="D8212" s="48"/>
      <c r="E8212" s="48"/>
      <c r="F8212" s="48"/>
      <c r="G8212" s="49"/>
      <c r="H8212" s="48"/>
      <c r="I8212" s="52"/>
      <c r="J8212" s="52"/>
      <c r="K8212" s="48"/>
      <c r="L8212" s="48"/>
      <c r="M8212" s="48"/>
      <c r="N8212" s="48"/>
      <c r="O8212" s="49"/>
    </row>
    <row r="8213" spans="2:15" x14ac:dyDescent="0.25">
      <c r="B8213" s="93"/>
      <c r="C8213" s="48"/>
      <c r="D8213" s="48"/>
      <c r="E8213" s="48"/>
      <c r="F8213" s="48"/>
      <c r="G8213" s="49"/>
      <c r="H8213" s="48"/>
      <c r="I8213" s="52"/>
      <c r="J8213" s="52"/>
      <c r="K8213" s="48"/>
      <c r="L8213" s="48"/>
      <c r="M8213" s="48"/>
      <c r="N8213" s="48"/>
      <c r="O8213" s="49"/>
    </row>
    <row r="8214" spans="2:15" x14ac:dyDescent="0.25">
      <c r="B8214" s="93"/>
      <c r="C8214" s="48"/>
      <c r="D8214" s="48"/>
      <c r="E8214" s="48"/>
      <c r="F8214" s="48"/>
      <c r="G8214" s="49"/>
      <c r="H8214" s="48"/>
      <c r="I8214" s="52"/>
      <c r="J8214" s="52"/>
      <c r="K8214" s="48"/>
      <c r="L8214" s="48"/>
      <c r="M8214" s="48"/>
      <c r="N8214" s="48"/>
      <c r="O8214" s="49"/>
    </row>
    <row r="8215" spans="2:15" x14ac:dyDescent="0.25">
      <c r="B8215" s="93"/>
      <c r="C8215" s="48"/>
      <c r="D8215" s="48"/>
      <c r="E8215" s="48"/>
      <c r="F8215" s="48"/>
      <c r="G8215" s="49"/>
      <c r="H8215" s="48"/>
      <c r="I8215" s="52"/>
      <c r="J8215" s="52"/>
      <c r="K8215" s="48"/>
      <c r="L8215" s="48"/>
      <c r="M8215" s="48"/>
      <c r="N8215" s="48"/>
      <c r="O8215" s="49"/>
    </row>
    <row r="8216" spans="2:15" x14ac:dyDescent="0.25">
      <c r="B8216" s="93"/>
      <c r="C8216" s="48"/>
      <c r="D8216" s="48"/>
      <c r="E8216" s="48"/>
      <c r="F8216" s="48"/>
      <c r="G8216" s="49"/>
      <c r="H8216" s="48"/>
      <c r="I8216" s="52"/>
      <c r="J8216" s="52"/>
      <c r="K8216" s="48"/>
      <c r="L8216" s="48"/>
      <c r="M8216" s="48"/>
      <c r="N8216" s="48"/>
      <c r="O8216" s="49"/>
    </row>
    <row r="8217" spans="2:15" x14ac:dyDescent="0.25">
      <c r="B8217" s="93"/>
      <c r="C8217" s="48"/>
      <c r="D8217" s="48"/>
      <c r="E8217" s="48"/>
      <c r="F8217" s="48"/>
      <c r="G8217" s="49"/>
      <c r="H8217" s="48"/>
      <c r="I8217" s="52"/>
      <c r="J8217" s="52"/>
      <c r="K8217" s="48"/>
      <c r="L8217" s="48"/>
      <c r="M8217" s="48"/>
      <c r="N8217" s="48"/>
      <c r="O8217" s="49"/>
    </row>
    <row r="8218" spans="2:15" x14ac:dyDescent="0.25">
      <c r="B8218" s="93"/>
      <c r="C8218" s="48"/>
      <c r="D8218" s="48"/>
      <c r="E8218" s="48"/>
      <c r="F8218" s="48"/>
      <c r="G8218" s="49"/>
      <c r="H8218" s="48"/>
      <c r="I8218" s="52"/>
      <c r="J8218" s="52"/>
      <c r="K8218" s="48"/>
      <c r="L8218" s="48"/>
      <c r="M8218" s="48"/>
      <c r="N8218" s="48"/>
      <c r="O8218" s="49"/>
    </row>
    <row r="8219" spans="2:15" x14ac:dyDescent="0.25">
      <c r="B8219" s="93"/>
      <c r="C8219" s="48"/>
      <c r="D8219" s="48"/>
      <c r="E8219" s="48"/>
      <c r="F8219" s="48"/>
      <c r="G8219" s="49"/>
      <c r="H8219" s="48"/>
      <c r="I8219" s="52"/>
      <c r="J8219" s="52"/>
      <c r="K8219" s="48"/>
      <c r="L8219" s="48"/>
      <c r="M8219" s="48"/>
      <c r="N8219" s="48"/>
      <c r="O8219" s="49"/>
    </row>
    <row r="8220" spans="2:15" x14ac:dyDescent="0.25">
      <c r="B8220" s="93"/>
      <c r="C8220" s="48"/>
      <c r="D8220" s="48"/>
      <c r="E8220" s="48"/>
      <c r="F8220" s="48"/>
      <c r="G8220" s="49"/>
      <c r="H8220" s="48"/>
      <c r="I8220" s="52"/>
      <c r="J8220" s="52"/>
      <c r="K8220" s="48"/>
      <c r="L8220" s="48"/>
      <c r="M8220" s="48"/>
      <c r="N8220" s="48"/>
      <c r="O8220" s="49"/>
    </row>
    <row r="8221" spans="2:15" x14ac:dyDescent="0.25">
      <c r="B8221" s="93"/>
      <c r="C8221" s="48"/>
      <c r="D8221" s="48"/>
      <c r="E8221" s="48"/>
      <c r="F8221" s="48"/>
      <c r="G8221" s="49"/>
      <c r="H8221" s="48"/>
      <c r="I8221" s="52"/>
      <c r="J8221" s="52"/>
      <c r="K8221" s="48"/>
      <c r="L8221" s="48"/>
      <c r="M8221" s="48"/>
      <c r="N8221" s="48"/>
      <c r="O8221" s="49"/>
    </row>
    <row r="8222" spans="2:15" x14ac:dyDescent="0.25">
      <c r="B8222" s="93"/>
      <c r="C8222" s="48"/>
      <c r="D8222" s="48"/>
      <c r="E8222" s="48"/>
      <c r="F8222" s="48"/>
      <c r="G8222" s="49"/>
      <c r="H8222" s="48"/>
      <c r="I8222" s="52"/>
      <c r="J8222" s="52"/>
      <c r="K8222" s="48"/>
      <c r="L8222" s="48"/>
      <c r="M8222" s="48"/>
      <c r="N8222" s="48"/>
      <c r="O8222" s="49"/>
    </row>
    <row r="8223" spans="2:15" x14ac:dyDescent="0.25">
      <c r="B8223" s="93"/>
      <c r="C8223" s="48"/>
      <c r="D8223" s="48"/>
      <c r="E8223" s="48"/>
      <c r="F8223" s="48"/>
      <c r="G8223" s="49"/>
      <c r="H8223" s="48"/>
      <c r="I8223" s="52"/>
      <c r="J8223" s="52"/>
      <c r="K8223" s="48"/>
      <c r="L8223" s="48"/>
      <c r="M8223" s="48"/>
      <c r="N8223" s="48"/>
      <c r="O8223" s="49"/>
    </row>
    <row r="8224" spans="2:15" x14ac:dyDescent="0.25">
      <c r="B8224" s="93"/>
      <c r="C8224" s="48"/>
      <c r="D8224" s="48"/>
      <c r="E8224" s="48"/>
      <c r="F8224" s="48"/>
      <c r="G8224" s="49"/>
      <c r="H8224" s="48"/>
      <c r="I8224" s="52"/>
      <c r="J8224" s="52"/>
      <c r="K8224" s="48"/>
      <c r="L8224" s="48"/>
      <c r="M8224" s="48"/>
      <c r="N8224" s="48"/>
      <c r="O8224" s="49"/>
    </row>
    <row r="8225" spans="2:15" x14ac:dyDescent="0.25">
      <c r="B8225" s="93"/>
      <c r="C8225" s="48"/>
      <c r="D8225" s="48"/>
      <c r="E8225" s="48"/>
      <c r="F8225" s="48"/>
      <c r="G8225" s="49"/>
      <c r="H8225" s="48"/>
      <c r="I8225" s="52"/>
      <c r="J8225" s="52"/>
      <c r="K8225" s="48"/>
      <c r="L8225" s="48"/>
      <c r="M8225" s="48"/>
      <c r="N8225" s="48"/>
      <c r="O8225" s="49"/>
    </row>
    <row r="8226" spans="2:15" x14ac:dyDescent="0.25">
      <c r="B8226" s="93"/>
      <c r="C8226" s="48"/>
      <c r="D8226" s="48"/>
      <c r="E8226" s="48"/>
      <c r="F8226" s="48"/>
      <c r="G8226" s="49"/>
      <c r="H8226" s="48"/>
      <c r="I8226" s="52"/>
      <c r="J8226" s="52"/>
      <c r="K8226" s="48"/>
      <c r="L8226" s="48"/>
      <c r="M8226" s="48"/>
      <c r="N8226" s="48"/>
      <c r="O8226" s="49"/>
    </row>
    <row r="8227" spans="2:15" x14ac:dyDescent="0.25">
      <c r="B8227" s="93"/>
      <c r="C8227" s="48"/>
      <c r="D8227" s="48"/>
      <c r="E8227" s="48"/>
      <c r="F8227" s="48"/>
      <c r="G8227" s="49"/>
      <c r="H8227" s="48"/>
      <c r="I8227" s="52"/>
      <c r="J8227" s="52"/>
      <c r="K8227" s="48"/>
      <c r="L8227" s="48"/>
      <c r="M8227" s="48"/>
      <c r="N8227" s="48"/>
      <c r="O8227" s="49"/>
    </row>
    <row r="8228" spans="2:15" x14ac:dyDescent="0.25">
      <c r="B8228" s="93"/>
      <c r="C8228" s="48"/>
      <c r="D8228" s="48"/>
      <c r="E8228" s="48"/>
      <c r="F8228" s="48"/>
      <c r="G8228" s="49"/>
      <c r="H8228" s="48"/>
      <c r="I8228" s="52"/>
      <c r="J8228" s="52"/>
      <c r="K8228" s="48"/>
      <c r="L8228" s="48"/>
      <c r="M8228" s="48"/>
      <c r="N8228" s="48"/>
      <c r="O8228" s="49"/>
    </row>
    <row r="8229" spans="2:15" x14ac:dyDescent="0.25">
      <c r="B8229" s="93"/>
      <c r="C8229" s="48"/>
      <c r="D8229" s="48"/>
      <c r="E8229" s="48"/>
      <c r="F8229" s="48"/>
      <c r="G8229" s="49"/>
      <c r="H8229" s="48"/>
      <c r="I8229" s="52"/>
      <c r="J8229" s="52"/>
      <c r="K8229" s="48"/>
      <c r="L8229" s="48"/>
      <c r="M8229" s="48"/>
      <c r="N8229" s="48"/>
      <c r="O8229" s="49"/>
    </row>
    <row r="8230" spans="2:15" x14ac:dyDescent="0.25">
      <c r="B8230" s="93"/>
      <c r="C8230" s="48"/>
      <c r="D8230" s="48"/>
      <c r="E8230" s="48"/>
      <c r="F8230" s="48"/>
      <c r="G8230" s="49"/>
      <c r="H8230" s="48"/>
      <c r="I8230" s="52"/>
      <c r="J8230" s="52"/>
      <c r="K8230" s="48"/>
      <c r="L8230" s="48"/>
      <c r="M8230" s="48"/>
      <c r="N8230" s="48"/>
      <c r="O8230" s="49"/>
    </row>
    <row r="8231" spans="2:15" x14ac:dyDescent="0.25">
      <c r="B8231" s="93"/>
      <c r="C8231" s="48"/>
      <c r="D8231" s="48"/>
      <c r="E8231" s="48"/>
      <c r="F8231" s="48"/>
      <c r="G8231" s="49"/>
      <c r="H8231" s="48"/>
      <c r="I8231" s="52"/>
      <c r="J8231" s="52"/>
      <c r="K8231" s="48"/>
      <c r="L8231" s="48"/>
      <c r="M8231" s="48"/>
      <c r="N8231" s="48"/>
      <c r="O8231" s="49"/>
    </row>
    <row r="8232" spans="2:15" x14ac:dyDescent="0.25">
      <c r="B8232" s="93"/>
      <c r="C8232" s="48"/>
      <c r="D8232" s="48"/>
      <c r="E8232" s="48"/>
      <c r="F8232" s="48"/>
      <c r="G8232" s="49"/>
      <c r="H8232" s="48"/>
      <c r="I8232" s="52"/>
      <c r="J8232" s="52"/>
      <c r="K8232" s="48"/>
      <c r="L8232" s="48"/>
      <c r="M8232" s="48"/>
      <c r="N8232" s="48"/>
      <c r="O8232" s="49"/>
    </row>
    <row r="8233" spans="2:15" x14ac:dyDescent="0.25">
      <c r="B8233" s="93"/>
      <c r="C8233" s="48"/>
      <c r="D8233" s="48"/>
      <c r="E8233" s="48"/>
      <c r="F8233" s="48"/>
      <c r="G8233" s="49"/>
      <c r="H8233" s="48"/>
      <c r="I8233" s="52"/>
      <c r="J8233" s="52"/>
      <c r="K8233" s="48"/>
      <c r="L8233" s="48"/>
      <c r="M8233" s="48"/>
      <c r="N8233" s="48"/>
      <c r="O8233" s="49"/>
    </row>
    <row r="8234" spans="2:15" x14ac:dyDescent="0.25">
      <c r="B8234" s="93"/>
      <c r="C8234" s="48"/>
      <c r="D8234" s="48"/>
      <c r="E8234" s="48"/>
      <c r="F8234" s="48"/>
      <c r="G8234" s="49"/>
      <c r="H8234" s="48"/>
      <c r="I8234" s="52"/>
      <c r="J8234" s="52"/>
      <c r="K8234" s="48"/>
      <c r="L8234" s="48"/>
      <c r="M8234" s="48"/>
      <c r="N8234" s="48"/>
      <c r="O8234" s="49"/>
    </row>
    <row r="8235" spans="2:15" x14ac:dyDescent="0.25">
      <c r="B8235" s="93"/>
      <c r="C8235" s="48"/>
      <c r="D8235" s="48"/>
      <c r="E8235" s="48"/>
      <c r="F8235" s="48"/>
      <c r="G8235" s="49"/>
      <c r="H8235" s="48"/>
      <c r="I8235" s="52"/>
      <c r="J8235" s="52"/>
      <c r="K8235" s="48"/>
      <c r="L8235" s="48"/>
      <c r="M8235" s="48"/>
      <c r="N8235" s="48"/>
      <c r="O8235" s="49"/>
    </row>
    <row r="8236" spans="2:15" x14ac:dyDescent="0.25">
      <c r="B8236" s="93"/>
      <c r="C8236" s="48"/>
      <c r="D8236" s="48"/>
      <c r="E8236" s="48"/>
      <c r="F8236" s="48"/>
      <c r="G8236" s="49"/>
      <c r="H8236" s="48"/>
      <c r="I8236" s="52"/>
      <c r="J8236" s="52"/>
      <c r="K8236" s="48"/>
      <c r="L8236" s="48"/>
      <c r="M8236" s="48"/>
      <c r="N8236" s="48"/>
      <c r="O8236" s="49"/>
    </row>
    <row r="8237" spans="2:15" x14ac:dyDescent="0.25">
      <c r="B8237" s="93"/>
      <c r="C8237" s="48"/>
      <c r="D8237" s="48"/>
      <c r="E8237" s="48"/>
      <c r="F8237" s="48"/>
      <c r="G8237" s="49"/>
      <c r="H8237" s="48"/>
      <c r="I8237" s="52"/>
      <c r="J8237" s="52"/>
      <c r="K8237" s="48"/>
      <c r="L8237" s="48"/>
      <c r="M8237" s="48"/>
      <c r="N8237" s="48"/>
      <c r="O8237" s="49"/>
    </row>
    <row r="8238" spans="2:15" x14ac:dyDescent="0.25">
      <c r="B8238" s="93"/>
      <c r="C8238" s="48"/>
      <c r="D8238" s="48"/>
      <c r="E8238" s="48"/>
      <c r="F8238" s="48"/>
      <c r="G8238" s="49"/>
      <c r="H8238" s="48"/>
      <c r="I8238" s="52"/>
      <c r="J8238" s="52"/>
      <c r="K8238" s="48"/>
      <c r="L8238" s="48"/>
      <c r="M8238" s="48"/>
      <c r="N8238" s="48"/>
      <c r="O8238" s="49"/>
    </row>
    <row r="8239" spans="2:15" x14ac:dyDescent="0.25">
      <c r="B8239" s="93"/>
      <c r="C8239" s="48"/>
      <c r="D8239" s="48"/>
      <c r="E8239" s="48"/>
      <c r="F8239" s="48"/>
      <c r="G8239" s="49"/>
      <c r="H8239" s="48"/>
      <c r="I8239" s="52"/>
      <c r="J8239" s="52"/>
      <c r="K8239" s="48"/>
      <c r="L8239" s="48"/>
      <c r="M8239" s="48"/>
      <c r="N8239" s="48"/>
      <c r="O8239" s="49"/>
    </row>
    <row r="8240" spans="2:15" x14ac:dyDescent="0.25">
      <c r="B8240" s="93"/>
      <c r="C8240" s="48"/>
      <c r="D8240" s="48"/>
      <c r="E8240" s="48"/>
      <c r="F8240" s="48"/>
      <c r="G8240" s="49"/>
      <c r="H8240" s="48"/>
      <c r="I8240" s="52"/>
      <c r="J8240" s="52"/>
      <c r="K8240" s="48"/>
      <c r="L8240" s="48"/>
      <c r="M8240" s="48"/>
      <c r="N8240" s="48"/>
      <c r="O8240" s="49"/>
    </row>
    <row r="8241" spans="2:15" x14ac:dyDescent="0.25">
      <c r="B8241" s="93"/>
      <c r="C8241" s="48"/>
      <c r="D8241" s="48"/>
      <c r="E8241" s="48"/>
      <c r="F8241" s="48"/>
      <c r="G8241" s="49"/>
      <c r="H8241" s="48"/>
      <c r="I8241" s="52"/>
      <c r="J8241" s="52"/>
      <c r="K8241" s="48"/>
      <c r="L8241" s="48"/>
      <c r="M8241" s="48"/>
      <c r="N8241" s="48"/>
      <c r="O8241" s="49"/>
    </row>
    <row r="8242" spans="2:15" x14ac:dyDescent="0.25">
      <c r="B8242" s="93"/>
      <c r="C8242" s="48"/>
      <c r="D8242" s="48"/>
      <c r="E8242" s="48"/>
      <c r="F8242" s="48"/>
      <c r="G8242" s="49"/>
      <c r="H8242" s="48"/>
      <c r="I8242" s="52"/>
      <c r="J8242" s="52"/>
      <c r="K8242" s="48"/>
      <c r="L8242" s="48"/>
      <c r="M8242" s="48"/>
      <c r="N8242" s="48"/>
      <c r="O8242" s="49"/>
    </row>
    <row r="8243" spans="2:15" x14ac:dyDescent="0.25">
      <c r="B8243" s="93"/>
      <c r="C8243" s="48"/>
      <c r="D8243" s="48"/>
      <c r="E8243" s="48"/>
      <c r="F8243" s="48"/>
      <c r="G8243" s="49"/>
      <c r="H8243" s="48"/>
      <c r="I8243" s="52"/>
      <c r="J8243" s="52"/>
      <c r="K8243" s="48"/>
      <c r="L8243" s="48"/>
      <c r="M8243" s="48"/>
      <c r="N8243" s="48"/>
      <c r="O8243" s="49"/>
    </row>
    <row r="8244" spans="2:15" x14ac:dyDescent="0.25">
      <c r="B8244" s="93"/>
      <c r="C8244" s="48"/>
      <c r="D8244" s="48"/>
      <c r="E8244" s="48"/>
      <c r="F8244" s="48"/>
      <c r="G8244" s="49"/>
      <c r="H8244" s="48"/>
      <c r="I8244" s="52"/>
      <c r="J8244" s="52"/>
      <c r="K8244" s="48"/>
      <c r="L8244" s="48"/>
      <c r="M8244" s="48"/>
      <c r="N8244" s="48"/>
      <c r="O8244" s="49"/>
    </row>
    <row r="8245" spans="2:15" x14ac:dyDescent="0.25">
      <c r="B8245" s="93"/>
      <c r="C8245" s="48"/>
      <c r="D8245" s="48"/>
      <c r="E8245" s="48"/>
      <c r="F8245" s="48"/>
      <c r="G8245" s="49"/>
      <c r="H8245" s="48"/>
      <c r="I8245" s="52"/>
      <c r="J8245" s="52"/>
      <c r="K8245" s="48"/>
      <c r="L8245" s="48"/>
      <c r="M8245" s="48"/>
      <c r="N8245" s="48"/>
      <c r="O8245" s="49"/>
    </row>
    <row r="8246" spans="2:15" x14ac:dyDescent="0.25">
      <c r="B8246" s="93"/>
      <c r="C8246" s="48"/>
      <c r="D8246" s="48"/>
      <c r="E8246" s="48"/>
      <c r="F8246" s="48"/>
      <c r="G8246" s="49"/>
      <c r="H8246" s="48"/>
      <c r="I8246" s="52"/>
      <c r="J8246" s="52"/>
      <c r="K8246" s="48"/>
      <c r="L8246" s="48"/>
      <c r="M8246" s="48"/>
      <c r="N8246" s="48"/>
      <c r="O8246" s="49"/>
    </row>
    <row r="8247" spans="2:15" x14ac:dyDescent="0.25">
      <c r="B8247" s="93"/>
      <c r="C8247" s="48"/>
      <c r="D8247" s="48"/>
      <c r="E8247" s="48"/>
      <c r="F8247" s="48"/>
      <c r="G8247" s="49"/>
      <c r="H8247" s="48"/>
      <c r="I8247" s="52"/>
      <c r="J8247" s="52"/>
      <c r="K8247" s="48"/>
      <c r="L8247" s="48"/>
      <c r="M8247" s="48"/>
      <c r="N8247" s="48"/>
      <c r="O8247" s="49"/>
    </row>
    <row r="8248" spans="2:15" x14ac:dyDescent="0.25">
      <c r="B8248" s="93"/>
      <c r="C8248" s="48"/>
      <c r="D8248" s="48"/>
      <c r="E8248" s="48"/>
      <c r="F8248" s="48"/>
      <c r="G8248" s="49"/>
      <c r="H8248" s="48"/>
      <c r="I8248" s="52"/>
      <c r="J8248" s="52"/>
      <c r="K8248" s="48"/>
      <c r="L8248" s="48"/>
      <c r="M8248" s="48"/>
      <c r="N8248" s="48"/>
      <c r="O8248" s="49"/>
    </row>
    <row r="8249" spans="2:15" x14ac:dyDescent="0.25">
      <c r="B8249" s="93"/>
      <c r="C8249" s="48"/>
      <c r="D8249" s="48"/>
      <c r="E8249" s="48"/>
      <c r="F8249" s="48"/>
      <c r="G8249" s="49"/>
      <c r="H8249" s="48"/>
      <c r="I8249" s="52"/>
      <c r="J8249" s="52"/>
      <c r="K8249" s="48"/>
      <c r="L8249" s="48"/>
      <c r="M8249" s="48"/>
      <c r="N8249" s="48"/>
      <c r="O8249" s="49"/>
    </row>
    <row r="8250" spans="2:15" x14ac:dyDescent="0.25">
      <c r="B8250" s="93"/>
      <c r="C8250" s="48"/>
      <c r="D8250" s="48"/>
      <c r="E8250" s="48"/>
      <c r="F8250" s="48"/>
      <c r="G8250" s="49"/>
      <c r="H8250" s="48"/>
      <c r="I8250" s="52"/>
      <c r="J8250" s="52"/>
      <c r="K8250" s="48"/>
      <c r="L8250" s="48"/>
      <c r="M8250" s="48"/>
      <c r="N8250" s="48"/>
      <c r="O8250" s="49"/>
    </row>
    <row r="8251" spans="2:15" x14ac:dyDescent="0.25">
      <c r="B8251" s="93"/>
      <c r="C8251" s="48"/>
      <c r="D8251" s="48"/>
      <c r="E8251" s="48"/>
      <c r="F8251" s="48"/>
      <c r="G8251" s="49"/>
      <c r="H8251" s="48"/>
      <c r="I8251" s="52"/>
      <c r="J8251" s="52"/>
      <c r="K8251" s="48"/>
      <c r="L8251" s="48"/>
      <c r="M8251" s="48"/>
      <c r="N8251" s="48"/>
      <c r="O8251" s="49"/>
    </row>
    <row r="8252" spans="2:15" x14ac:dyDescent="0.25">
      <c r="B8252" s="93"/>
      <c r="C8252" s="48"/>
      <c r="D8252" s="48"/>
      <c r="E8252" s="48"/>
      <c r="F8252" s="48"/>
      <c r="G8252" s="49"/>
      <c r="H8252" s="48"/>
      <c r="I8252" s="52"/>
      <c r="J8252" s="52"/>
      <c r="K8252" s="48"/>
      <c r="L8252" s="48"/>
      <c r="M8252" s="48"/>
      <c r="N8252" s="48"/>
      <c r="O8252" s="49"/>
    </row>
    <row r="8253" spans="2:15" x14ac:dyDescent="0.25">
      <c r="B8253" s="93"/>
      <c r="C8253" s="48"/>
      <c r="D8253" s="48"/>
      <c r="E8253" s="48"/>
      <c r="F8253" s="48"/>
      <c r="G8253" s="49"/>
      <c r="H8253" s="48"/>
      <c r="I8253" s="52"/>
      <c r="J8253" s="52"/>
      <c r="K8253" s="48"/>
      <c r="L8253" s="48"/>
      <c r="M8253" s="48"/>
      <c r="N8253" s="48"/>
      <c r="O8253" s="49"/>
    </row>
    <row r="8254" spans="2:15" x14ac:dyDescent="0.25">
      <c r="B8254" s="93"/>
      <c r="C8254" s="48"/>
      <c r="D8254" s="48"/>
      <c r="E8254" s="48"/>
      <c r="F8254" s="48"/>
      <c r="G8254" s="49"/>
      <c r="H8254" s="48"/>
      <c r="I8254" s="52"/>
      <c r="J8254" s="52"/>
      <c r="K8254" s="48"/>
      <c r="L8254" s="48"/>
      <c r="M8254" s="48"/>
      <c r="N8254" s="48"/>
      <c r="O8254" s="49"/>
    </row>
    <row r="8255" spans="2:15" x14ac:dyDescent="0.25">
      <c r="B8255" s="93"/>
      <c r="C8255" s="48"/>
      <c r="D8255" s="48"/>
      <c r="E8255" s="48"/>
      <c r="F8255" s="48"/>
      <c r="G8255" s="49"/>
      <c r="H8255" s="48"/>
      <c r="I8255" s="52"/>
      <c r="J8255" s="52"/>
      <c r="K8255" s="48"/>
      <c r="L8255" s="48"/>
      <c r="M8255" s="48"/>
      <c r="N8255" s="48"/>
      <c r="O8255" s="49"/>
    </row>
    <row r="8256" spans="2:15" x14ac:dyDescent="0.25">
      <c r="B8256" s="93"/>
      <c r="C8256" s="48"/>
      <c r="D8256" s="48"/>
      <c r="E8256" s="48"/>
      <c r="F8256" s="48"/>
      <c r="G8256" s="49"/>
      <c r="H8256" s="48"/>
      <c r="I8256" s="52"/>
      <c r="J8256" s="52"/>
      <c r="K8256" s="48"/>
      <c r="L8256" s="48"/>
      <c r="M8256" s="48"/>
      <c r="N8256" s="48"/>
      <c r="O8256" s="49"/>
    </row>
    <row r="8257" spans="2:15" x14ac:dyDescent="0.25">
      <c r="B8257" s="93"/>
      <c r="C8257" s="48"/>
      <c r="D8257" s="48"/>
      <c r="E8257" s="48"/>
      <c r="F8257" s="48"/>
      <c r="G8257" s="49"/>
      <c r="H8257" s="48"/>
      <c r="I8257" s="52"/>
      <c r="J8257" s="52"/>
      <c r="K8257" s="48"/>
      <c r="L8257" s="48"/>
      <c r="M8257" s="48"/>
      <c r="N8257" s="48"/>
      <c r="O8257" s="49"/>
    </row>
    <row r="8258" spans="2:15" x14ac:dyDescent="0.25">
      <c r="B8258" s="93"/>
      <c r="C8258" s="48"/>
      <c r="D8258" s="48"/>
      <c r="E8258" s="48"/>
      <c r="F8258" s="48"/>
      <c r="G8258" s="49"/>
      <c r="H8258" s="48"/>
      <c r="I8258" s="52"/>
      <c r="J8258" s="52"/>
      <c r="K8258" s="48"/>
      <c r="L8258" s="48"/>
      <c r="M8258" s="48"/>
      <c r="N8258" s="48"/>
      <c r="O8258" s="49"/>
    </row>
    <row r="8259" spans="2:15" x14ac:dyDescent="0.25">
      <c r="B8259" s="93"/>
      <c r="C8259" s="48"/>
      <c r="D8259" s="48"/>
      <c r="E8259" s="48"/>
      <c r="F8259" s="48"/>
      <c r="G8259" s="49"/>
      <c r="H8259" s="48"/>
      <c r="I8259" s="52"/>
      <c r="J8259" s="52"/>
      <c r="K8259" s="48"/>
      <c r="L8259" s="48"/>
      <c r="M8259" s="48"/>
      <c r="N8259" s="48"/>
      <c r="O8259" s="49"/>
    </row>
    <row r="8260" spans="2:15" x14ac:dyDescent="0.25">
      <c r="B8260" s="93"/>
      <c r="C8260" s="48"/>
      <c r="D8260" s="48"/>
      <c r="E8260" s="48"/>
      <c r="F8260" s="48"/>
      <c r="G8260" s="49"/>
      <c r="H8260" s="48"/>
      <c r="I8260" s="52"/>
      <c r="J8260" s="52"/>
      <c r="K8260" s="48"/>
      <c r="L8260" s="48"/>
      <c r="M8260" s="48"/>
      <c r="N8260" s="48"/>
      <c r="O8260" s="49"/>
    </row>
    <row r="8261" spans="2:15" x14ac:dyDescent="0.25">
      <c r="B8261" s="93"/>
      <c r="C8261" s="48"/>
      <c r="D8261" s="48"/>
      <c r="E8261" s="48"/>
      <c r="F8261" s="48"/>
      <c r="G8261" s="49"/>
      <c r="H8261" s="48"/>
      <c r="I8261" s="52"/>
      <c r="J8261" s="52"/>
      <c r="K8261" s="48"/>
      <c r="L8261" s="48"/>
      <c r="M8261" s="48"/>
      <c r="N8261" s="48"/>
      <c r="O8261" s="49"/>
    </row>
    <row r="8262" spans="2:15" x14ac:dyDescent="0.25">
      <c r="B8262" s="93"/>
      <c r="C8262" s="48"/>
      <c r="D8262" s="48"/>
      <c r="E8262" s="48"/>
      <c r="F8262" s="48"/>
      <c r="G8262" s="49"/>
      <c r="H8262" s="48"/>
      <c r="I8262" s="52"/>
      <c r="J8262" s="52"/>
      <c r="K8262" s="48"/>
      <c r="L8262" s="48"/>
      <c r="M8262" s="48"/>
      <c r="N8262" s="48"/>
      <c r="O8262" s="49"/>
    </row>
    <row r="8263" spans="2:15" x14ac:dyDescent="0.25">
      <c r="B8263" s="93"/>
      <c r="C8263" s="48"/>
      <c r="D8263" s="48"/>
      <c r="E8263" s="48"/>
      <c r="F8263" s="48"/>
      <c r="G8263" s="49"/>
      <c r="H8263" s="48"/>
      <c r="I8263" s="52"/>
      <c r="J8263" s="52"/>
      <c r="K8263" s="48"/>
      <c r="L8263" s="48"/>
      <c r="M8263" s="48"/>
      <c r="N8263" s="48"/>
      <c r="O8263" s="49"/>
    </row>
    <row r="8264" spans="2:15" x14ac:dyDescent="0.25">
      <c r="B8264" s="93"/>
      <c r="C8264" s="48"/>
      <c r="D8264" s="48"/>
      <c r="E8264" s="48"/>
      <c r="F8264" s="48"/>
      <c r="G8264" s="49"/>
      <c r="H8264" s="48"/>
      <c r="I8264" s="52"/>
      <c r="J8264" s="52"/>
      <c r="K8264" s="48"/>
      <c r="L8264" s="48"/>
      <c r="M8264" s="48"/>
      <c r="N8264" s="48"/>
      <c r="O8264" s="49"/>
    </row>
    <row r="8265" spans="2:15" x14ac:dyDescent="0.25">
      <c r="B8265" s="93"/>
      <c r="C8265" s="48"/>
      <c r="D8265" s="48"/>
      <c r="E8265" s="48"/>
      <c r="F8265" s="48"/>
      <c r="G8265" s="49"/>
      <c r="H8265" s="48"/>
      <c r="I8265" s="52"/>
      <c r="J8265" s="52"/>
      <c r="K8265" s="48"/>
      <c r="L8265" s="48"/>
      <c r="M8265" s="48"/>
      <c r="N8265" s="48"/>
      <c r="O8265" s="49"/>
    </row>
    <row r="8266" spans="2:15" x14ac:dyDescent="0.25">
      <c r="B8266" s="93"/>
      <c r="C8266" s="48"/>
      <c r="D8266" s="48"/>
      <c r="E8266" s="48"/>
      <c r="F8266" s="48"/>
      <c r="G8266" s="49"/>
      <c r="H8266" s="48"/>
      <c r="I8266" s="52"/>
      <c r="J8266" s="52"/>
      <c r="K8266" s="48"/>
      <c r="L8266" s="48"/>
      <c r="M8266" s="48"/>
      <c r="N8266" s="48"/>
      <c r="O8266" s="49"/>
    </row>
    <row r="8267" spans="2:15" x14ac:dyDescent="0.25">
      <c r="B8267" s="93"/>
      <c r="C8267" s="48"/>
      <c r="D8267" s="48"/>
      <c r="E8267" s="48"/>
      <c r="F8267" s="48"/>
      <c r="G8267" s="49"/>
      <c r="H8267" s="48"/>
      <c r="I8267" s="52"/>
      <c r="J8267" s="52"/>
      <c r="K8267" s="48"/>
      <c r="L8267" s="48"/>
      <c r="M8267" s="48"/>
      <c r="N8267" s="48"/>
      <c r="O8267" s="49"/>
    </row>
    <row r="8268" spans="2:15" x14ac:dyDescent="0.25">
      <c r="B8268" s="93"/>
      <c r="C8268" s="48"/>
      <c r="D8268" s="48"/>
      <c r="E8268" s="48"/>
      <c r="F8268" s="48"/>
      <c r="G8268" s="49"/>
      <c r="H8268" s="48"/>
      <c r="I8268" s="52"/>
      <c r="J8268" s="52"/>
      <c r="K8268" s="48"/>
      <c r="L8268" s="48"/>
      <c r="M8268" s="48"/>
      <c r="N8268" s="48"/>
      <c r="O8268" s="49"/>
    </row>
    <row r="8269" spans="2:15" x14ac:dyDescent="0.25">
      <c r="B8269" s="93"/>
      <c r="C8269" s="48"/>
      <c r="D8269" s="48"/>
      <c r="E8269" s="48"/>
      <c r="F8269" s="48"/>
      <c r="G8269" s="49"/>
      <c r="H8269" s="48"/>
      <c r="I8269" s="52"/>
      <c r="J8269" s="52"/>
      <c r="K8269" s="48"/>
      <c r="L8269" s="48"/>
      <c r="M8269" s="48"/>
      <c r="N8269" s="48"/>
      <c r="O8269" s="49"/>
    </row>
    <row r="8270" spans="2:15" x14ac:dyDescent="0.25">
      <c r="B8270" s="93"/>
      <c r="C8270" s="48"/>
      <c r="D8270" s="48"/>
      <c r="E8270" s="48"/>
      <c r="F8270" s="48"/>
      <c r="G8270" s="49"/>
      <c r="H8270" s="48"/>
      <c r="I8270" s="52"/>
      <c r="J8270" s="52"/>
      <c r="K8270" s="48"/>
      <c r="L8270" s="48"/>
      <c r="M8270" s="48"/>
      <c r="N8270" s="48"/>
      <c r="O8270" s="49"/>
    </row>
    <row r="8271" spans="2:15" x14ac:dyDescent="0.25">
      <c r="B8271" s="93"/>
      <c r="C8271" s="48"/>
      <c r="D8271" s="48"/>
      <c r="E8271" s="48"/>
      <c r="F8271" s="48"/>
      <c r="G8271" s="49"/>
      <c r="H8271" s="48"/>
      <c r="I8271" s="52"/>
      <c r="J8271" s="52"/>
      <c r="K8271" s="48"/>
      <c r="L8271" s="48"/>
      <c r="M8271" s="48"/>
      <c r="N8271" s="48"/>
      <c r="O8271" s="49"/>
    </row>
    <row r="8272" spans="2:15" x14ac:dyDescent="0.25">
      <c r="B8272" s="93"/>
      <c r="C8272" s="48"/>
      <c r="D8272" s="48"/>
      <c r="E8272" s="48"/>
      <c r="F8272" s="48"/>
      <c r="G8272" s="49"/>
      <c r="H8272" s="48"/>
      <c r="I8272" s="52"/>
      <c r="J8272" s="52"/>
      <c r="K8272" s="48"/>
      <c r="L8272" s="48"/>
      <c r="M8272" s="48"/>
      <c r="N8272" s="48"/>
      <c r="O8272" s="49"/>
    </row>
    <row r="8273" spans="2:15" x14ac:dyDescent="0.25">
      <c r="B8273" s="93"/>
      <c r="C8273" s="48"/>
      <c r="D8273" s="48"/>
      <c r="E8273" s="48"/>
      <c r="F8273" s="48"/>
      <c r="G8273" s="49"/>
      <c r="H8273" s="48"/>
      <c r="I8273" s="52"/>
      <c r="J8273" s="52"/>
      <c r="K8273" s="48"/>
      <c r="L8273" s="48"/>
      <c r="M8273" s="48"/>
      <c r="N8273" s="48"/>
      <c r="O8273" s="49"/>
    </row>
    <row r="8274" spans="2:15" x14ac:dyDescent="0.25">
      <c r="B8274" s="93"/>
      <c r="C8274" s="48"/>
      <c r="D8274" s="48"/>
      <c r="E8274" s="48"/>
      <c r="F8274" s="48"/>
      <c r="G8274" s="49"/>
      <c r="H8274" s="48"/>
      <c r="I8274" s="52"/>
      <c r="J8274" s="52"/>
      <c r="K8274" s="48"/>
      <c r="L8274" s="48"/>
      <c r="M8274" s="48"/>
      <c r="N8274" s="48"/>
      <c r="O8274" s="49"/>
    </row>
    <row r="8275" spans="2:15" x14ac:dyDescent="0.25">
      <c r="B8275" s="93"/>
      <c r="C8275" s="48"/>
      <c r="D8275" s="48"/>
      <c r="E8275" s="48"/>
      <c r="F8275" s="48"/>
      <c r="G8275" s="49"/>
      <c r="H8275" s="48"/>
      <c r="I8275" s="52"/>
      <c r="J8275" s="52"/>
      <c r="K8275" s="48"/>
      <c r="L8275" s="48"/>
      <c r="M8275" s="48"/>
      <c r="N8275" s="48"/>
      <c r="O8275" s="49"/>
    </row>
    <row r="8276" spans="2:15" x14ac:dyDescent="0.25">
      <c r="B8276" s="93"/>
      <c r="C8276" s="48"/>
      <c r="D8276" s="48"/>
      <c r="E8276" s="48"/>
      <c r="F8276" s="48"/>
      <c r="G8276" s="49"/>
      <c r="H8276" s="48"/>
      <c r="I8276" s="52"/>
      <c r="J8276" s="52"/>
      <c r="K8276" s="48"/>
      <c r="L8276" s="48"/>
      <c r="M8276" s="48"/>
      <c r="N8276" s="48"/>
      <c r="O8276" s="49"/>
    </row>
    <row r="8277" spans="2:15" x14ac:dyDescent="0.25">
      <c r="B8277" s="93"/>
      <c r="C8277" s="48"/>
      <c r="D8277" s="48"/>
      <c r="E8277" s="48"/>
      <c r="F8277" s="48"/>
      <c r="G8277" s="49"/>
      <c r="H8277" s="48"/>
      <c r="I8277" s="52"/>
      <c r="J8277" s="52"/>
      <c r="K8277" s="48"/>
      <c r="L8277" s="48"/>
      <c r="M8277" s="48"/>
      <c r="N8277" s="48"/>
      <c r="O8277" s="49"/>
    </row>
    <row r="8278" spans="2:15" x14ac:dyDescent="0.25">
      <c r="B8278" s="93"/>
      <c r="C8278" s="48"/>
      <c r="D8278" s="48"/>
      <c r="E8278" s="48"/>
      <c r="F8278" s="48"/>
      <c r="G8278" s="49"/>
      <c r="H8278" s="48"/>
      <c r="I8278" s="52"/>
      <c r="J8278" s="52"/>
      <c r="K8278" s="48"/>
      <c r="L8278" s="48"/>
      <c r="M8278" s="48"/>
      <c r="N8278" s="48"/>
      <c r="O8278" s="49"/>
    </row>
    <row r="8279" spans="2:15" x14ac:dyDescent="0.25">
      <c r="B8279" s="93"/>
      <c r="C8279" s="48"/>
      <c r="D8279" s="48"/>
      <c r="E8279" s="48"/>
      <c r="F8279" s="48"/>
      <c r="G8279" s="49"/>
      <c r="H8279" s="48"/>
      <c r="I8279" s="52"/>
      <c r="J8279" s="52"/>
      <c r="K8279" s="48"/>
      <c r="L8279" s="48"/>
      <c r="M8279" s="48"/>
      <c r="N8279" s="48"/>
      <c r="O8279" s="49"/>
    </row>
    <row r="8280" spans="2:15" x14ac:dyDescent="0.25">
      <c r="B8280" s="93"/>
      <c r="C8280" s="48"/>
      <c r="D8280" s="48"/>
      <c r="E8280" s="48"/>
      <c r="F8280" s="48"/>
      <c r="G8280" s="49"/>
      <c r="H8280" s="48"/>
      <c r="I8280" s="52"/>
      <c r="J8280" s="52"/>
      <c r="K8280" s="48"/>
      <c r="L8280" s="48"/>
      <c r="M8280" s="48"/>
      <c r="N8280" s="48"/>
      <c r="O8280" s="49"/>
    </row>
    <row r="8281" spans="2:15" x14ac:dyDescent="0.25">
      <c r="B8281" s="93"/>
      <c r="C8281" s="48"/>
      <c r="D8281" s="48"/>
      <c r="E8281" s="48"/>
      <c r="F8281" s="48"/>
      <c r="G8281" s="49"/>
      <c r="H8281" s="48"/>
      <c r="I8281" s="52"/>
      <c r="J8281" s="52"/>
      <c r="K8281" s="48"/>
      <c r="L8281" s="48"/>
      <c r="M8281" s="48"/>
      <c r="N8281" s="48"/>
      <c r="O8281" s="49"/>
    </row>
    <row r="8282" spans="2:15" x14ac:dyDescent="0.25">
      <c r="B8282" s="93"/>
      <c r="C8282" s="48"/>
      <c r="D8282" s="48"/>
      <c r="E8282" s="48"/>
      <c r="F8282" s="48"/>
      <c r="G8282" s="49"/>
      <c r="H8282" s="48"/>
      <c r="I8282" s="52"/>
      <c r="J8282" s="52"/>
      <c r="K8282" s="48"/>
      <c r="L8282" s="48"/>
      <c r="M8282" s="48"/>
      <c r="N8282" s="48"/>
      <c r="O8282" s="49"/>
    </row>
    <row r="8283" spans="2:15" x14ac:dyDescent="0.25">
      <c r="B8283" s="93"/>
      <c r="C8283" s="48"/>
      <c r="D8283" s="48"/>
      <c r="E8283" s="48"/>
      <c r="F8283" s="48"/>
      <c r="G8283" s="49"/>
      <c r="H8283" s="48"/>
      <c r="I8283" s="52"/>
      <c r="J8283" s="52"/>
      <c r="K8283" s="48"/>
      <c r="L8283" s="48"/>
      <c r="M8283" s="48"/>
      <c r="N8283" s="48"/>
      <c r="O8283" s="49"/>
    </row>
    <row r="8284" spans="2:15" x14ac:dyDescent="0.25">
      <c r="B8284" s="93"/>
      <c r="C8284" s="48"/>
      <c r="D8284" s="48"/>
      <c r="E8284" s="48"/>
      <c r="F8284" s="48"/>
      <c r="G8284" s="49"/>
      <c r="H8284" s="48"/>
      <c r="I8284" s="52"/>
      <c r="J8284" s="52"/>
      <c r="K8284" s="48"/>
      <c r="L8284" s="48"/>
      <c r="M8284" s="48"/>
      <c r="N8284" s="48"/>
      <c r="O8284" s="49"/>
    </row>
    <row r="8285" spans="2:15" x14ac:dyDescent="0.25">
      <c r="B8285" s="93"/>
      <c r="C8285" s="48"/>
      <c r="D8285" s="48"/>
      <c r="E8285" s="48"/>
      <c r="F8285" s="48"/>
      <c r="G8285" s="49"/>
      <c r="H8285" s="48"/>
      <c r="I8285" s="52"/>
      <c r="J8285" s="52"/>
      <c r="K8285" s="48"/>
      <c r="L8285" s="48"/>
      <c r="M8285" s="48"/>
      <c r="N8285" s="48"/>
      <c r="O8285" s="49"/>
    </row>
    <row r="8286" spans="2:15" x14ac:dyDescent="0.25">
      <c r="B8286" s="93"/>
      <c r="C8286" s="48"/>
      <c r="D8286" s="48"/>
      <c r="E8286" s="48"/>
      <c r="F8286" s="48"/>
      <c r="G8286" s="49"/>
      <c r="H8286" s="48"/>
      <c r="I8286" s="52"/>
      <c r="J8286" s="52"/>
      <c r="K8286" s="48"/>
      <c r="L8286" s="48"/>
      <c r="M8286" s="48"/>
      <c r="N8286" s="48"/>
      <c r="O8286" s="49"/>
    </row>
    <row r="8287" spans="2:15" x14ac:dyDescent="0.25">
      <c r="B8287" s="93"/>
      <c r="C8287" s="48"/>
      <c r="D8287" s="48"/>
      <c r="E8287" s="48"/>
      <c r="F8287" s="48"/>
      <c r="G8287" s="49"/>
      <c r="H8287" s="48"/>
      <c r="I8287" s="52"/>
      <c r="J8287" s="52"/>
      <c r="K8287" s="48"/>
      <c r="L8287" s="48"/>
      <c r="M8287" s="48"/>
      <c r="N8287" s="48"/>
      <c r="O8287" s="49"/>
    </row>
    <row r="8288" spans="2:15" x14ac:dyDescent="0.25">
      <c r="B8288" s="93"/>
      <c r="C8288" s="48"/>
      <c r="D8288" s="48"/>
      <c r="E8288" s="48"/>
      <c r="F8288" s="48"/>
      <c r="G8288" s="49"/>
      <c r="H8288" s="48"/>
      <c r="I8288" s="52"/>
      <c r="J8288" s="52"/>
      <c r="K8288" s="48"/>
      <c r="L8288" s="48"/>
      <c r="M8288" s="48"/>
      <c r="N8288" s="48"/>
      <c r="O8288" s="49"/>
    </row>
    <row r="8289" spans="2:15" x14ac:dyDescent="0.25">
      <c r="B8289" s="93"/>
      <c r="C8289" s="48"/>
      <c r="D8289" s="48"/>
      <c r="E8289" s="48"/>
      <c r="F8289" s="48"/>
      <c r="G8289" s="49"/>
      <c r="H8289" s="48"/>
      <c r="I8289" s="52"/>
      <c r="J8289" s="52"/>
      <c r="K8289" s="48"/>
      <c r="L8289" s="48"/>
      <c r="M8289" s="48"/>
      <c r="N8289" s="48"/>
      <c r="O8289" s="49"/>
    </row>
    <row r="8290" spans="2:15" x14ac:dyDescent="0.25">
      <c r="B8290" s="93"/>
      <c r="C8290" s="48"/>
      <c r="D8290" s="48"/>
      <c r="E8290" s="48"/>
      <c r="F8290" s="48"/>
      <c r="G8290" s="49"/>
      <c r="H8290" s="48"/>
      <c r="I8290" s="52"/>
      <c r="J8290" s="52"/>
      <c r="K8290" s="48"/>
      <c r="L8290" s="48"/>
      <c r="M8290" s="48"/>
      <c r="N8290" s="48"/>
      <c r="O8290" s="49"/>
    </row>
    <row r="8291" spans="2:15" x14ac:dyDescent="0.25">
      <c r="B8291" s="93"/>
      <c r="C8291" s="48"/>
      <c r="D8291" s="48"/>
      <c r="E8291" s="48"/>
      <c r="F8291" s="48"/>
      <c r="G8291" s="49"/>
      <c r="H8291" s="48"/>
      <c r="I8291" s="52"/>
      <c r="J8291" s="52"/>
      <c r="K8291" s="48"/>
      <c r="L8291" s="48"/>
      <c r="M8291" s="48"/>
      <c r="N8291" s="48"/>
      <c r="O8291" s="49"/>
    </row>
    <row r="8292" spans="2:15" x14ac:dyDescent="0.25">
      <c r="B8292" s="93"/>
      <c r="C8292" s="48"/>
      <c r="D8292" s="48"/>
      <c r="E8292" s="48"/>
      <c r="F8292" s="48"/>
      <c r="G8292" s="49"/>
      <c r="H8292" s="48"/>
      <c r="I8292" s="52"/>
      <c r="J8292" s="52"/>
      <c r="K8292" s="48"/>
      <c r="L8292" s="48"/>
      <c r="M8292" s="48"/>
      <c r="N8292" s="48"/>
      <c r="O8292" s="49"/>
    </row>
    <row r="8293" spans="2:15" x14ac:dyDescent="0.25">
      <c r="B8293" s="93"/>
      <c r="C8293" s="48"/>
      <c r="D8293" s="48"/>
      <c r="E8293" s="48"/>
      <c r="F8293" s="48"/>
      <c r="G8293" s="49"/>
      <c r="H8293" s="48"/>
      <c r="I8293" s="52"/>
      <c r="J8293" s="52"/>
      <c r="K8293" s="48"/>
      <c r="L8293" s="48"/>
      <c r="M8293" s="48"/>
      <c r="N8293" s="48"/>
      <c r="O8293" s="49"/>
    </row>
    <row r="8294" spans="2:15" x14ac:dyDescent="0.25">
      <c r="B8294" s="93"/>
      <c r="C8294" s="48"/>
      <c r="D8294" s="48"/>
      <c r="E8294" s="48"/>
      <c r="F8294" s="48"/>
      <c r="G8294" s="49"/>
      <c r="H8294" s="48"/>
      <c r="I8294" s="52"/>
      <c r="J8294" s="52"/>
      <c r="K8294" s="48"/>
      <c r="L8294" s="48"/>
      <c r="M8294" s="48"/>
      <c r="N8294" s="48"/>
      <c r="O8294" s="49"/>
    </row>
    <row r="8295" spans="2:15" x14ac:dyDescent="0.25">
      <c r="B8295" s="93"/>
      <c r="C8295" s="48"/>
      <c r="D8295" s="48"/>
      <c r="E8295" s="48"/>
      <c r="F8295" s="48"/>
      <c r="G8295" s="49"/>
      <c r="H8295" s="48"/>
      <c r="I8295" s="52"/>
      <c r="J8295" s="52"/>
      <c r="K8295" s="48"/>
      <c r="L8295" s="48"/>
      <c r="M8295" s="48"/>
      <c r="N8295" s="48"/>
      <c r="O8295" s="49"/>
    </row>
    <row r="8296" spans="2:15" x14ac:dyDescent="0.25">
      <c r="B8296" s="93"/>
      <c r="C8296" s="48"/>
      <c r="D8296" s="48"/>
      <c r="E8296" s="48"/>
      <c r="F8296" s="48"/>
      <c r="G8296" s="49"/>
      <c r="H8296" s="48"/>
      <c r="I8296" s="52"/>
      <c r="J8296" s="52"/>
      <c r="K8296" s="48"/>
      <c r="L8296" s="48"/>
      <c r="M8296" s="48"/>
      <c r="N8296" s="48"/>
      <c r="O8296" s="49"/>
    </row>
    <row r="8297" spans="2:15" x14ac:dyDescent="0.25">
      <c r="B8297" s="93"/>
      <c r="C8297" s="48"/>
      <c r="D8297" s="48"/>
      <c r="E8297" s="48"/>
      <c r="F8297" s="48"/>
      <c r="G8297" s="49"/>
      <c r="H8297" s="48"/>
      <c r="I8297" s="52"/>
      <c r="J8297" s="52"/>
      <c r="K8297" s="48"/>
      <c r="L8297" s="48"/>
      <c r="M8297" s="48"/>
      <c r="N8297" s="48"/>
      <c r="O8297" s="49"/>
    </row>
    <row r="8298" spans="2:15" x14ac:dyDescent="0.25">
      <c r="B8298" s="93"/>
      <c r="C8298" s="48"/>
      <c r="D8298" s="48"/>
      <c r="E8298" s="48"/>
      <c r="F8298" s="48"/>
      <c r="G8298" s="49"/>
      <c r="H8298" s="48"/>
      <c r="I8298" s="52"/>
      <c r="J8298" s="52"/>
      <c r="K8298" s="48"/>
      <c r="L8298" s="48"/>
      <c r="M8298" s="48"/>
      <c r="N8298" s="48"/>
      <c r="O8298" s="49"/>
    </row>
    <row r="8299" spans="2:15" x14ac:dyDescent="0.25">
      <c r="B8299" s="93"/>
      <c r="C8299" s="48"/>
      <c r="D8299" s="48"/>
      <c r="E8299" s="48"/>
      <c r="F8299" s="48"/>
      <c r="G8299" s="49"/>
      <c r="H8299" s="48"/>
      <c r="I8299" s="52"/>
      <c r="J8299" s="52"/>
      <c r="K8299" s="48"/>
      <c r="L8299" s="48"/>
      <c r="M8299" s="48"/>
      <c r="N8299" s="48"/>
      <c r="O8299" s="49"/>
    </row>
    <row r="8300" spans="2:15" x14ac:dyDescent="0.25">
      <c r="B8300" s="93"/>
      <c r="C8300" s="48"/>
      <c r="D8300" s="48"/>
      <c r="E8300" s="48"/>
      <c r="F8300" s="48"/>
      <c r="G8300" s="49"/>
      <c r="H8300" s="48"/>
      <c r="I8300" s="52"/>
      <c r="J8300" s="52"/>
      <c r="K8300" s="48"/>
      <c r="L8300" s="48"/>
      <c r="M8300" s="48"/>
      <c r="N8300" s="48"/>
      <c r="O8300" s="49"/>
    </row>
    <row r="8301" spans="2:15" x14ac:dyDescent="0.25">
      <c r="B8301" s="93"/>
      <c r="C8301" s="48"/>
      <c r="D8301" s="48"/>
      <c r="E8301" s="48"/>
      <c r="F8301" s="48"/>
      <c r="G8301" s="49"/>
      <c r="H8301" s="48"/>
      <c r="I8301" s="52"/>
      <c r="J8301" s="52"/>
      <c r="K8301" s="48"/>
      <c r="L8301" s="48"/>
      <c r="M8301" s="48"/>
      <c r="N8301" s="48"/>
      <c r="O8301" s="49"/>
    </row>
    <row r="8302" spans="2:15" x14ac:dyDescent="0.25">
      <c r="B8302" s="93"/>
      <c r="C8302" s="48"/>
      <c r="D8302" s="48"/>
      <c r="E8302" s="48"/>
      <c r="F8302" s="48"/>
      <c r="G8302" s="49"/>
      <c r="H8302" s="48"/>
      <c r="I8302" s="52"/>
      <c r="J8302" s="52"/>
      <c r="K8302" s="48"/>
      <c r="L8302" s="48"/>
      <c r="M8302" s="48"/>
      <c r="N8302" s="48"/>
      <c r="O8302" s="49"/>
    </row>
    <row r="8303" spans="2:15" x14ac:dyDescent="0.25">
      <c r="B8303" s="93"/>
      <c r="C8303" s="48"/>
      <c r="D8303" s="48"/>
      <c r="E8303" s="48"/>
      <c r="F8303" s="48"/>
      <c r="G8303" s="49"/>
      <c r="H8303" s="48"/>
      <c r="I8303" s="52"/>
      <c r="J8303" s="52"/>
      <c r="K8303" s="48"/>
      <c r="L8303" s="48"/>
      <c r="M8303" s="48"/>
      <c r="N8303" s="48"/>
      <c r="O8303" s="49"/>
    </row>
    <row r="8304" spans="2:15" x14ac:dyDescent="0.25">
      <c r="B8304" s="93"/>
      <c r="C8304" s="48"/>
      <c r="D8304" s="48"/>
      <c r="E8304" s="48"/>
      <c r="F8304" s="48"/>
      <c r="G8304" s="49"/>
      <c r="H8304" s="48"/>
      <c r="I8304" s="52"/>
      <c r="J8304" s="52"/>
      <c r="K8304" s="48"/>
      <c r="L8304" s="48"/>
      <c r="M8304" s="48"/>
      <c r="N8304" s="48"/>
      <c r="O8304" s="49"/>
    </row>
    <row r="8305" spans="2:15" x14ac:dyDescent="0.25">
      <c r="B8305" s="93"/>
      <c r="C8305" s="48"/>
      <c r="D8305" s="48"/>
      <c r="E8305" s="48"/>
      <c r="F8305" s="48"/>
      <c r="G8305" s="49"/>
      <c r="H8305" s="48"/>
      <c r="I8305" s="52"/>
      <c r="J8305" s="52"/>
      <c r="K8305" s="48"/>
      <c r="L8305" s="48"/>
      <c r="M8305" s="48"/>
      <c r="N8305" s="48"/>
      <c r="O8305" s="49"/>
    </row>
    <row r="8306" spans="2:15" x14ac:dyDescent="0.25">
      <c r="B8306" s="93"/>
      <c r="C8306" s="48"/>
      <c r="D8306" s="48"/>
      <c r="E8306" s="48"/>
      <c r="F8306" s="48"/>
      <c r="G8306" s="49"/>
      <c r="H8306" s="48"/>
      <c r="I8306" s="52"/>
      <c r="J8306" s="52"/>
      <c r="K8306" s="48"/>
      <c r="L8306" s="48"/>
      <c r="M8306" s="48"/>
      <c r="N8306" s="48"/>
      <c r="O8306" s="49"/>
    </row>
    <row r="8307" spans="2:15" x14ac:dyDescent="0.25">
      <c r="B8307" s="93"/>
      <c r="C8307" s="48"/>
      <c r="D8307" s="48"/>
      <c r="E8307" s="48"/>
      <c r="F8307" s="48"/>
      <c r="G8307" s="49"/>
      <c r="H8307" s="48"/>
      <c r="I8307" s="52"/>
      <c r="J8307" s="52"/>
      <c r="K8307" s="48"/>
      <c r="L8307" s="48"/>
      <c r="M8307" s="48"/>
      <c r="N8307" s="48"/>
      <c r="O8307" s="49"/>
    </row>
    <row r="8308" spans="2:15" x14ac:dyDescent="0.25">
      <c r="B8308" s="93"/>
      <c r="C8308" s="48"/>
      <c r="D8308" s="48"/>
      <c r="E8308" s="48"/>
      <c r="F8308" s="48"/>
      <c r="G8308" s="49"/>
      <c r="H8308" s="48"/>
      <c r="I8308" s="52"/>
      <c r="J8308" s="52"/>
      <c r="K8308" s="48"/>
      <c r="L8308" s="48"/>
      <c r="M8308" s="48"/>
      <c r="N8308" s="48"/>
      <c r="O8308" s="49"/>
    </row>
    <row r="8309" spans="2:15" x14ac:dyDescent="0.25">
      <c r="B8309" s="93"/>
      <c r="C8309" s="48"/>
      <c r="D8309" s="48"/>
      <c r="E8309" s="48"/>
      <c r="F8309" s="48"/>
      <c r="G8309" s="49"/>
      <c r="H8309" s="48"/>
      <c r="I8309" s="52"/>
      <c r="J8309" s="52"/>
      <c r="K8309" s="48"/>
      <c r="L8309" s="48"/>
      <c r="M8309" s="48"/>
      <c r="N8309" s="48"/>
      <c r="O8309" s="49"/>
    </row>
    <row r="8310" spans="2:15" x14ac:dyDescent="0.25">
      <c r="B8310" s="93"/>
      <c r="C8310" s="48"/>
      <c r="D8310" s="48"/>
      <c r="E8310" s="48"/>
      <c r="F8310" s="48"/>
      <c r="G8310" s="49"/>
      <c r="H8310" s="48"/>
      <c r="I8310" s="52"/>
      <c r="J8310" s="52"/>
      <c r="K8310" s="48"/>
      <c r="L8310" s="48"/>
      <c r="M8310" s="48"/>
      <c r="N8310" s="48"/>
      <c r="O8310" s="49"/>
    </row>
    <row r="8311" spans="2:15" x14ac:dyDescent="0.25">
      <c r="B8311" s="93"/>
      <c r="C8311" s="48"/>
      <c r="D8311" s="48"/>
      <c r="E8311" s="48"/>
      <c r="F8311" s="48"/>
      <c r="G8311" s="49"/>
      <c r="H8311" s="48"/>
      <c r="I8311" s="52"/>
      <c r="J8311" s="52"/>
      <c r="K8311" s="48"/>
      <c r="L8311" s="48"/>
      <c r="M8311" s="48"/>
      <c r="N8311" s="48"/>
      <c r="O8311" s="49"/>
    </row>
    <row r="8312" spans="2:15" x14ac:dyDescent="0.25">
      <c r="B8312" s="93"/>
      <c r="C8312" s="48"/>
      <c r="D8312" s="48"/>
      <c r="E8312" s="48"/>
      <c r="F8312" s="48"/>
      <c r="G8312" s="49"/>
      <c r="H8312" s="48"/>
      <c r="I8312" s="52"/>
      <c r="J8312" s="52"/>
      <c r="K8312" s="48"/>
      <c r="L8312" s="48"/>
      <c r="M8312" s="48"/>
      <c r="N8312" s="48"/>
      <c r="O8312" s="49"/>
    </row>
    <row r="8313" spans="2:15" x14ac:dyDescent="0.25">
      <c r="B8313" s="93"/>
      <c r="C8313" s="48"/>
      <c r="D8313" s="48"/>
      <c r="E8313" s="48"/>
      <c r="F8313" s="48"/>
      <c r="G8313" s="49"/>
      <c r="H8313" s="48"/>
      <c r="I8313" s="52"/>
      <c r="J8313" s="52"/>
      <c r="K8313" s="48"/>
      <c r="L8313" s="48"/>
      <c r="M8313" s="48"/>
      <c r="N8313" s="48"/>
      <c r="O8313" s="49"/>
    </row>
    <row r="8314" spans="2:15" x14ac:dyDescent="0.25">
      <c r="B8314" s="93"/>
      <c r="C8314" s="48"/>
      <c r="D8314" s="48"/>
      <c r="E8314" s="48"/>
      <c r="F8314" s="48"/>
      <c r="G8314" s="49"/>
      <c r="H8314" s="48"/>
      <c r="I8314" s="52"/>
      <c r="J8314" s="52"/>
      <c r="K8314" s="48"/>
      <c r="L8314" s="48"/>
      <c r="M8314" s="48"/>
      <c r="N8314" s="48"/>
      <c r="O8314" s="49"/>
    </row>
    <row r="8315" spans="2:15" x14ac:dyDescent="0.25">
      <c r="B8315" s="93"/>
      <c r="C8315" s="48"/>
      <c r="D8315" s="48"/>
      <c r="E8315" s="48"/>
      <c r="F8315" s="48"/>
      <c r="G8315" s="49"/>
      <c r="H8315" s="48"/>
      <c r="I8315" s="52"/>
      <c r="J8315" s="52"/>
      <c r="K8315" s="48"/>
      <c r="L8315" s="48"/>
      <c r="M8315" s="48"/>
      <c r="N8315" s="48"/>
      <c r="O8315" s="49"/>
    </row>
    <row r="8316" spans="2:15" x14ac:dyDescent="0.25">
      <c r="B8316" s="93"/>
      <c r="C8316" s="48"/>
      <c r="D8316" s="48"/>
      <c r="E8316" s="48"/>
      <c r="F8316" s="48"/>
      <c r="G8316" s="49"/>
      <c r="H8316" s="48"/>
      <c r="I8316" s="52"/>
      <c r="J8316" s="52"/>
      <c r="K8316" s="48"/>
      <c r="L8316" s="48"/>
      <c r="M8316" s="48"/>
      <c r="N8316" s="48"/>
      <c r="O8316" s="49"/>
    </row>
    <row r="8317" spans="2:15" x14ac:dyDescent="0.25">
      <c r="B8317" s="93"/>
      <c r="C8317" s="48"/>
      <c r="D8317" s="48"/>
      <c r="E8317" s="48"/>
      <c r="F8317" s="48"/>
      <c r="G8317" s="49"/>
      <c r="H8317" s="48"/>
      <c r="I8317" s="52"/>
      <c r="J8317" s="52"/>
      <c r="K8317" s="48"/>
      <c r="L8317" s="48"/>
      <c r="M8317" s="48"/>
      <c r="N8317" s="48"/>
      <c r="O8317" s="49"/>
    </row>
    <row r="8318" spans="2:15" x14ac:dyDescent="0.25">
      <c r="B8318" s="93"/>
      <c r="C8318" s="48"/>
      <c r="D8318" s="48"/>
      <c r="E8318" s="48"/>
      <c r="F8318" s="48"/>
      <c r="G8318" s="49"/>
      <c r="H8318" s="48"/>
      <c r="I8318" s="52"/>
      <c r="J8318" s="52"/>
      <c r="K8318" s="48"/>
      <c r="L8318" s="48"/>
      <c r="M8318" s="48"/>
      <c r="N8318" s="48"/>
      <c r="O8318" s="49"/>
    </row>
    <row r="8319" spans="2:15" x14ac:dyDescent="0.25">
      <c r="B8319" s="93"/>
      <c r="C8319" s="48"/>
      <c r="D8319" s="48"/>
      <c r="E8319" s="48"/>
      <c r="F8319" s="48"/>
      <c r="G8319" s="49"/>
      <c r="H8319" s="48"/>
      <c r="I8319" s="52"/>
      <c r="J8319" s="52"/>
      <c r="K8319" s="48"/>
      <c r="L8319" s="48"/>
      <c r="M8319" s="48"/>
      <c r="N8319" s="48"/>
      <c r="O8319" s="49"/>
    </row>
    <row r="8320" spans="2:15" x14ac:dyDescent="0.25">
      <c r="B8320" s="93"/>
      <c r="C8320" s="48"/>
      <c r="D8320" s="48"/>
      <c r="E8320" s="48"/>
      <c r="F8320" s="48"/>
      <c r="G8320" s="49"/>
      <c r="H8320" s="48"/>
      <c r="I8320" s="52"/>
      <c r="J8320" s="52"/>
      <c r="K8320" s="48"/>
      <c r="L8320" s="48"/>
      <c r="M8320" s="48"/>
      <c r="N8320" s="48"/>
      <c r="O8320" s="49"/>
    </row>
    <row r="8321" spans="2:15" x14ac:dyDescent="0.25">
      <c r="B8321" s="93"/>
      <c r="C8321" s="48"/>
      <c r="D8321" s="48"/>
      <c r="E8321" s="48"/>
      <c r="F8321" s="48"/>
      <c r="G8321" s="49"/>
      <c r="H8321" s="48"/>
      <c r="I8321" s="52"/>
      <c r="J8321" s="52"/>
      <c r="K8321" s="48"/>
      <c r="L8321" s="48"/>
      <c r="M8321" s="48"/>
      <c r="N8321" s="48"/>
      <c r="O8321" s="49"/>
    </row>
    <row r="8322" spans="2:15" x14ac:dyDescent="0.25">
      <c r="B8322" s="93"/>
      <c r="C8322" s="48"/>
      <c r="D8322" s="48"/>
      <c r="E8322" s="48"/>
      <c r="F8322" s="48"/>
      <c r="G8322" s="49"/>
      <c r="H8322" s="48"/>
      <c r="I8322" s="52"/>
      <c r="J8322" s="52"/>
      <c r="K8322" s="48"/>
      <c r="L8322" s="48"/>
      <c r="M8322" s="48"/>
      <c r="N8322" s="48"/>
      <c r="O8322" s="49"/>
    </row>
    <row r="8323" spans="2:15" x14ac:dyDescent="0.25">
      <c r="B8323" s="93"/>
      <c r="C8323" s="48"/>
      <c r="D8323" s="48"/>
      <c r="E8323" s="48"/>
      <c r="F8323" s="48"/>
      <c r="G8323" s="49"/>
      <c r="H8323" s="48"/>
      <c r="I8323" s="52"/>
      <c r="J8323" s="52"/>
      <c r="K8323" s="48"/>
      <c r="L8323" s="48"/>
      <c r="M8323" s="48"/>
      <c r="N8323" s="48"/>
      <c r="O8323" s="49"/>
    </row>
    <row r="8324" spans="2:15" x14ac:dyDescent="0.25">
      <c r="B8324" s="93"/>
      <c r="C8324" s="48"/>
      <c r="D8324" s="48"/>
      <c r="E8324" s="48"/>
      <c r="F8324" s="48"/>
      <c r="G8324" s="49"/>
      <c r="H8324" s="48"/>
      <c r="I8324" s="52"/>
      <c r="J8324" s="52"/>
      <c r="K8324" s="48"/>
      <c r="L8324" s="48"/>
      <c r="M8324" s="48"/>
      <c r="N8324" s="48"/>
      <c r="O8324" s="49"/>
    </row>
    <row r="8325" spans="2:15" x14ac:dyDescent="0.25">
      <c r="B8325" s="93"/>
      <c r="C8325" s="48"/>
      <c r="D8325" s="48"/>
      <c r="E8325" s="48"/>
      <c r="F8325" s="48"/>
      <c r="G8325" s="49"/>
      <c r="H8325" s="48"/>
      <c r="I8325" s="52"/>
      <c r="J8325" s="52"/>
      <c r="K8325" s="48"/>
      <c r="L8325" s="48"/>
      <c r="M8325" s="48"/>
      <c r="N8325" s="48"/>
      <c r="O8325" s="49"/>
    </row>
    <row r="8326" spans="2:15" x14ac:dyDescent="0.25">
      <c r="B8326" s="93"/>
      <c r="C8326" s="48"/>
      <c r="D8326" s="48"/>
      <c r="E8326" s="48"/>
      <c r="F8326" s="48"/>
      <c r="G8326" s="49"/>
      <c r="H8326" s="48"/>
      <c r="I8326" s="52"/>
      <c r="J8326" s="52"/>
      <c r="K8326" s="48"/>
      <c r="L8326" s="48"/>
      <c r="M8326" s="48"/>
      <c r="N8326" s="48"/>
      <c r="O8326" s="49"/>
    </row>
    <row r="8327" spans="2:15" x14ac:dyDescent="0.25">
      <c r="B8327" s="93"/>
      <c r="C8327" s="48"/>
      <c r="D8327" s="48"/>
      <c r="E8327" s="48"/>
      <c r="F8327" s="48"/>
      <c r="G8327" s="49"/>
      <c r="H8327" s="48"/>
      <c r="I8327" s="52"/>
      <c r="J8327" s="52"/>
      <c r="K8327" s="48"/>
      <c r="L8327" s="48"/>
      <c r="M8327" s="48"/>
      <c r="N8327" s="48"/>
      <c r="O8327" s="49"/>
    </row>
    <row r="8328" spans="2:15" x14ac:dyDescent="0.25">
      <c r="B8328" s="93"/>
      <c r="C8328" s="48"/>
      <c r="D8328" s="48"/>
      <c r="E8328" s="48"/>
      <c r="F8328" s="48"/>
      <c r="G8328" s="49"/>
      <c r="H8328" s="48"/>
      <c r="I8328" s="52"/>
      <c r="J8328" s="52"/>
      <c r="K8328" s="48"/>
      <c r="L8328" s="48"/>
      <c r="M8328" s="48"/>
      <c r="N8328" s="48"/>
      <c r="O8328" s="49"/>
    </row>
    <row r="8329" spans="2:15" x14ac:dyDescent="0.25">
      <c r="B8329" s="93"/>
      <c r="C8329" s="48"/>
      <c r="D8329" s="48"/>
      <c r="E8329" s="48"/>
      <c r="F8329" s="48"/>
      <c r="G8329" s="49"/>
      <c r="H8329" s="48"/>
      <c r="I8329" s="52"/>
      <c r="J8329" s="52"/>
      <c r="K8329" s="48"/>
      <c r="L8329" s="48"/>
      <c r="M8329" s="48"/>
      <c r="N8329" s="48"/>
      <c r="O8329" s="49"/>
    </row>
    <row r="8330" spans="2:15" x14ac:dyDescent="0.25">
      <c r="B8330" s="93"/>
      <c r="C8330" s="48"/>
      <c r="D8330" s="48"/>
      <c r="E8330" s="48"/>
      <c r="F8330" s="48"/>
      <c r="G8330" s="49"/>
      <c r="H8330" s="48"/>
      <c r="I8330" s="52"/>
      <c r="J8330" s="52"/>
      <c r="K8330" s="48"/>
      <c r="L8330" s="48"/>
      <c r="M8330" s="48"/>
      <c r="N8330" s="48"/>
      <c r="O8330" s="49"/>
    </row>
    <row r="8331" spans="2:15" x14ac:dyDescent="0.25">
      <c r="B8331" s="93"/>
      <c r="C8331" s="48"/>
      <c r="D8331" s="48"/>
      <c r="E8331" s="48"/>
      <c r="F8331" s="48"/>
      <c r="G8331" s="49"/>
      <c r="H8331" s="48"/>
      <c r="I8331" s="52"/>
      <c r="J8331" s="52"/>
      <c r="K8331" s="48"/>
      <c r="L8331" s="48"/>
      <c r="M8331" s="48"/>
      <c r="N8331" s="48"/>
      <c r="O8331" s="49"/>
    </row>
    <row r="8332" spans="2:15" x14ac:dyDescent="0.25">
      <c r="B8332" s="93"/>
      <c r="C8332" s="48"/>
      <c r="D8332" s="48"/>
      <c r="E8332" s="48"/>
      <c r="F8332" s="48"/>
      <c r="G8332" s="49"/>
      <c r="H8332" s="48"/>
      <c r="I8332" s="52"/>
      <c r="J8332" s="52"/>
      <c r="K8332" s="48"/>
      <c r="L8332" s="48"/>
      <c r="M8332" s="48"/>
      <c r="N8332" s="48"/>
      <c r="O8332" s="49"/>
    </row>
    <row r="8333" spans="2:15" x14ac:dyDescent="0.25">
      <c r="B8333" s="93"/>
      <c r="C8333" s="48"/>
      <c r="D8333" s="48"/>
      <c r="E8333" s="48"/>
      <c r="F8333" s="48"/>
      <c r="G8333" s="49"/>
      <c r="H8333" s="48"/>
      <c r="I8333" s="52"/>
      <c r="J8333" s="52"/>
      <c r="K8333" s="48"/>
      <c r="L8333" s="48"/>
      <c r="M8333" s="48"/>
      <c r="N8333" s="48"/>
      <c r="O8333" s="49"/>
    </row>
    <row r="8334" spans="2:15" x14ac:dyDescent="0.25">
      <c r="B8334" s="93"/>
      <c r="C8334" s="48"/>
      <c r="D8334" s="48"/>
      <c r="E8334" s="48"/>
      <c r="F8334" s="48"/>
      <c r="G8334" s="49"/>
      <c r="H8334" s="48"/>
      <c r="I8334" s="52"/>
      <c r="J8334" s="52"/>
      <c r="K8334" s="48"/>
      <c r="L8334" s="48"/>
      <c r="M8334" s="48"/>
      <c r="N8334" s="48"/>
      <c r="O8334" s="49"/>
    </row>
    <row r="8335" spans="2:15" x14ac:dyDescent="0.25">
      <c r="B8335" s="93"/>
      <c r="C8335" s="48"/>
      <c r="D8335" s="48"/>
      <c r="E8335" s="48"/>
      <c r="F8335" s="48"/>
      <c r="G8335" s="49"/>
      <c r="H8335" s="48"/>
      <c r="I8335" s="52"/>
      <c r="J8335" s="52"/>
      <c r="K8335" s="48"/>
      <c r="L8335" s="48"/>
      <c r="M8335" s="48"/>
      <c r="N8335" s="48"/>
      <c r="O8335" s="49"/>
    </row>
    <row r="8336" spans="2:15" x14ac:dyDescent="0.25">
      <c r="B8336" s="93"/>
      <c r="C8336" s="48"/>
      <c r="D8336" s="48"/>
      <c r="E8336" s="48"/>
      <c r="F8336" s="48"/>
      <c r="G8336" s="49"/>
      <c r="H8336" s="48"/>
      <c r="I8336" s="52"/>
      <c r="J8336" s="52"/>
      <c r="K8336" s="48"/>
      <c r="L8336" s="48"/>
      <c r="M8336" s="48"/>
      <c r="N8336" s="48"/>
      <c r="O8336" s="49"/>
    </row>
    <row r="8337" spans="2:15" x14ac:dyDescent="0.25">
      <c r="B8337" s="93"/>
      <c r="C8337" s="48"/>
      <c r="D8337" s="48"/>
      <c r="E8337" s="48"/>
      <c r="F8337" s="48"/>
      <c r="G8337" s="49"/>
      <c r="H8337" s="48"/>
      <c r="I8337" s="52"/>
      <c r="J8337" s="52"/>
      <c r="K8337" s="48"/>
      <c r="L8337" s="48"/>
      <c r="M8337" s="48"/>
      <c r="N8337" s="48"/>
      <c r="O8337" s="49"/>
    </row>
    <row r="8338" spans="2:15" x14ac:dyDescent="0.25">
      <c r="B8338" s="93"/>
      <c r="C8338" s="48"/>
      <c r="D8338" s="48"/>
      <c r="E8338" s="48"/>
      <c r="F8338" s="48"/>
      <c r="G8338" s="49"/>
      <c r="H8338" s="48"/>
      <c r="I8338" s="52"/>
      <c r="J8338" s="52"/>
      <c r="K8338" s="48"/>
      <c r="L8338" s="48"/>
      <c r="M8338" s="48"/>
      <c r="N8338" s="48"/>
      <c r="O8338" s="49"/>
    </row>
    <row r="8339" spans="2:15" x14ac:dyDescent="0.25">
      <c r="B8339" s="93"/>
      <c r="C8339" s="48"/>
      <c r="D8339" s="48"/>
      <c r="E8339" s="48"/>
      <c r="F8339" s="48"/>
      <c r="G8339" s="49"/>
      <c r="H8339" s="48"/>
      <c r="I8339" s="52"/>
      <c r="J8339" s="52"/>
      <c r="K8339" s="48"/>
      <c r="L8339" s="48"/>
      <c r="M8339" s="48"/>
      <c r="N8339" s="48"/>
      <c r="O8339" s="49"/>
    </row>
    <row r="8340" spans="2:15" x14ac:dyDescent="0.25">
      <c r="B8340" s="93"/>
      <c r="C8340" s="48"/>
      <c r="D8340" s="48"/>
      <c r="E8340" s="48"/>
      <c r="F8340" s="48"/>
      <c r="G8340" s="49"/>
      <c r="H8340" s="48"/>
      <c r="I8340" s="52"/>
      <c r="J8340" s="52"/>
      <c r="K8340" s="48"/>
      <c r="L8340" s="48"/>
      <c r="M8340" s="48"/>
      <c r="N8340" s="48"/>
      <c r="O8340" s="49"/>
    </row>
    <row r="8341" spans="2:15" x14ac:dyDescent="0.25">
      <c r="B8341" s="93"/>
      <c r="C8341" s="48"/>
      <c r="D8341" s="48"/>
      <c r="E8341" s="48"/>
      <c r="F8341" s="48"/>
      <c r="G8341" s="49"/>
      <c r="H8341" s="48"/>
      <c r="I8341" s="52"/>
      <c r="J8341" s="52"/>
      <c r="K8341" s="48"/>
      <c r="L8341" s="48"/>
      <c r="M8341" s="48"/>
      <c r="N8341" s="48"/>
      <c r="O8341" s="49"/>
    </row>
    <row r="8342" spans="2:15" x14ac:dyDescent="0.25">
      <c r="B8342" s="93"/>
      <c r="C8342" s="48"/>
      <c r="D8342" s="48"/>
      <c r="E8342" s="48"/>
      <c r="F8342" s="48"/>
      <c r="G8342" s="49"/>
      <c r="H8342" s="48"/>
      <c r="I8342" s="52"/>
      <c r="J8342" s="52"/>
      <c r="K8342" s="48"/>
      <c r="L8342" s="48"/>
      <c r="M8342" s="48"/>
      <c r="N8342" s="48"/>
      <c r="O8342" s="49"/>
    </row>
    <row r="8343" spans="2:15" x14ac:dyDescent="0.25">
      <c r="B8343" s="93"/>
      <c r="C8343" s="48"/>
      <c r="D8343" s="48"/>
      <c r="E8343" s="48"/>
      <c r="F8343" s="48"/>
      <c r="G8343" s="49"/>
      <c r="H8343" s="48"/>
      <c r="I8343" s="52"/>
      <c r="J8343" s="52"/>
      <c r="K8343" s="48"/>
      <c r="L8343" s="48"/>
      <c r="M8343" s="48"/>
      <c r="N8343" s="48"/>
      <c r="O8343" s="49"/>
    </row>
    <row r="8344" spans="2:15" x14ac:dyDescent="0.25">
      <c r="B8344" s="93"/>
      <c r="C8344" s="48"/>
      <c r="D8344" s="48"/>
      <c r="E8344" s="48"/>
      <c r="F8344" s="48"/>
      <c r="G8344" s="49"/>
      <c r="H8344" s="48"/>
      <c r="I8344" s="52"/>
      <c r="J8344" s="52"/>
      <c r="K8344" s="48"/>
      <c r="L8344" s="48"/>
      <c r="M8344" s="48"/>
      <c r="N8344" s="48"/>
      <c r="O8344" s="49"/>
    </row>
    <row r="8345" spans="2:15" x14ac:dyDescent="0.25">
      <c r="B8345" s="93"/>
      <c r="C8345" s="48"/>
      <c r="D8345" s="48"/>
      <c r="E8345" s="48"/>
      <c r="F8345" s="48"/>
      <c r="G8345" s="49"/>
      <c r="H8345" s="48"/>
      <c r="I8345" s="52"/>
      <c r="J8345" s="52"/>
      <c r="K8345" s="48"/>
      <c r="L8345" s="48"/>
      <c r="M8345" s="48"/>
      <c r="N8345" s="48"/>
      <c r="O8345" s="49"/>
    </row>
    <row r="8346" spans="2:15" x14ac:dyDescent="0.25">
      <c r="B8346" s="93"/>
      <c r="C8346" s="48"/>
      <c r="D8346" s="48"/>
      <c r="E8346" s="48"/>
      <c r="F8346" s="48"/>
      <c r="G8346" s="49"/>
      <c r="H8346" s="48"/>
      <c r="I8346" s="52"/>
      <c r="J8346" s="52"/>
      <c r="K8346" s="48"/>
      <c r="L8346" s="48"/>
      <c r="M8346" s="48"/>
      <c r="N8346" s="48"/>
      <c r="O8346" s="49"/>
    </row>
    <row r="8347" spans="2:15" x14ac:dyDescent="0.25">
      <c r="B8347" s="93"/>
      <c r="C8347" s="48"/>
      <c r="D8347" s="48"/>
      <c r="E8347" s="48"/>
      <c r="F8347" s="48"/>
      <c r="G8347" s="49"/>
      <c r="H8347" s="48"/>
      <c r="I8347" s="52"/>
      <c r="J8347" s="52"/>
      <c r="K8347" s="48"/>
      <c r="L8347" s="48"/>
      <c r="M8347" s="48"/>
      <c r="N8347" s="48"/>
      <c r="O8347" s="49"/>
    </row>
    <row r="8348" spans="2:15" x14ac:dyDescent="0.25">
      <c r="B8348" s="93"/>
      <c r="C8348" s="48"/>
      <c r="D8348" s="48"/>
      <c r="E8348" s="48"/>
      <c r="F8348" s="48"/>
      <c r="G8348" s="49"/>
      <c r="H8348" s="48"/>
      <c r="I8348" s="52"/>
      <c r="J8348" s="52"/>
      <c r="K8348" s="48"/>
      <c r="L8348" s="48"/>
      <c r="M8348" s="48"/>
      <c r="N8348" s="48"/>
      <c r="O8348" s="49"/>
    </row>
    <row r="8349" spans="2:15" x14ac:dyDescent="0.25">
      <c r="B8349" s="93"/>
      <c r="C8349" s="48"/>
      <c r="D8349" s="48"/>
      <c r="E8349" s="48"/>
      <c r="F8349" s="48"/>
      <c r="G8349" s="49"/>
      <c r="H8349" s="48"/>
      <c r="I8349" s="52"/>
      <c r="J8349" s="52"/>
      <c r="K8349" s="48"/>
      <c r="L8349" s="48"/>
      <c r="M8349" s="48"/>
      <c r="N8349" s="48"/>
      <c r="O8349" s="49"/>
    </row>
    <row r="8350" spans="2:15" x14ac:dyDescent="0.25">
      <c r="B8350" s="93"/>
      <c r="C8350" s="48"/>
      <c r="D8350" s="48"/>
      <c r="E8350" s="48"/>
      <c r="F8350" s="48"/>
      <c r="G8350" s="49"/>
      <c r="H8350" s="48"/>
      <c r="I8350" s="52"/>
      <c r="J8350" s="52"/>
      <c r="K8350" s="48"/>
      <c r="L8350" s="48"/>
      <c r="M8350" s="48"/>
      <c r="N8350" s="48"/>
      <c r="O8350" s="49"/>
    </row>
    <row r="8351" spans="2:15" x14ac:dyDescent="0.25">
      <c r="B8351" s="93"/>
      <c r="C8351" s="48"/>
      <c r="D8351" s="48"/>
      <c r="E8351" s="48"/>
      <c r="F8351" s="48"/>
      <c r="G8351" s="49"/>
      <c r="H8351" s="48"/>
      <c r="I8351" s="52"/>
      <c r="J8351" s="52"/>
      <c r="K8351" s="48"/>
      <c r="L8351" s="48"/>
      <c r="M8351" s="48"/>
      <c r="N8351" s="48"/>
      <c r="O8351" s="49"/>
    </row>
    <row r="8352" spans="2:15" x14ac:dyDescent="0.25">
      <c r="B8352" s="93"/>
      <c r="C8352" s="48"/>
      <c r="D8352" s="48"/>
      <c r="E8352" s="48"/>
      <c r="F8352" s="48"/>
      <c r="G8352" s="49"/>
      <c r="H8352" s="48"/>
      <c r="I8352" s="52"/>
      <c r="J8352" s="52"/>
      <c r="K8352" s="48"/>
      <c r="L8352" s="48"/>
      <c r="M8352" s="48"/>
      <c r="N8352" s="48"/>
      <c r="O8352" s="49"/>
    </row>
    <row r="8353" spans="2:15" x14ac:dyDescent="0.25">
      <c r="B8353" s="93"/>
      <c r="C8353" s="48"/>
      <c r="D8353" s="48"/>
      <c r="E8353" s="48"/>
      <c r="F8353" s="48"/>
      <c r="G8353" s="49"/>
      <c r="H8353" s="48"/>
      <c r="I8353" s="52"/>
      <c r="J8353" s="52"/>
      <c r="K8353" s="48"/>
      <c r="L8353" s="48"/>
      <c r="M8353" s="48"/>
      <c r="N8353" s="48"/>
      <c r="O8353" s="49"/>
    </row>
    <row r="8354" spans="2:15" x14ac:dyDescent="0.25">
      <c r="B8354" s="93"/>
      <c r="C8354" s="48"/>
      <c r="D8354" s="48"/>
      <c r="E8354" s="48"/>
      <c r="F8354" s="48"/>
      <c r="G8354" s="49"/>
      <c r="H8354" s="48"/>
      <c r="I8354" s="52"/>
      <c r="J8354" s="52"/>
      <c r="K8354" s="48"/>
      <c r="L8354" s="48"/>
      <c r="M8354" s="48"/>
      <c r="N8354" s="48"/>
      <c r="O8354" s="49"/>
    </row>
    <row r="8355" spans="2:15" x14ac:dyDescent="0.25">
      <c r="B8355" s="93"/>
      <c r="C8355" s="48"/>
      <c r="D8355" s="48"/>
      <c r="E8355" s="48"/>
      <c r="F8355" s="48"/>
      <c r="G8355" s="49"/>
      <c r="H8355" s="48"/>
      <c r="I8355" s="52"/>
      <c r="J8355" s="52"/>
      <c r="K8355" s="48"/>
      <c r="L8355" s="48"/>
      <c r="M8355" s="48"/>
      <c r="N8355" s="48"/>
      <c r="O8355" s="49"/>
    </row>
    <row r="8356" spans="2:15" x14ac:dyDescent="0.25">
      <c r="B8356" s="93"/>
      <c r="C8356" s="48"/>
      <c r="D8356" s="48"/>
      <c r="E8356" s="48"/>
      <c r="F8356" s="48"/>
      <c r="G8356" s="49"/>
      <c r="H8356" s="48"/>
      <c r="I8356" s="52"/>
      <c r="J8356" s="52"/>
      <c r="K8356" s="48"/>
      <c r="L8356" s="48"/>
      <c r="M8356" s="48"/>
      <c r="N8356" s="48"/>
      <c r="O8356" s="49"/>
    </row>
    <row r="8357" spans="2:15" x14ac:dyDescent="0.25">
      <c r="B8357" s="93"/>
      <c r="C8357" s="48"/>
      <c r="D8357" s="48"/>
      <c r="E8357" s="48"/>
      <c r="F8357" s="48"/>
      <c r="G8357" s="49"/>
      <c r="H8357" s="48"/>
      <c r="I8357" s="52"/>
      <c r="J8357" s="52"/>
      <c r="K8357" s="48"/>
      <c r="L8357" s="48"/>
      <c r="M8357" s="48"/>
      <c r="N8357" s="48"/>
      <c r="O8357" s="49"/>
    </row>
    <row r="8358" spans="2:15" x14ac:dyDescent="0.25">
      <c r="B8358" s="93"/>
      <c r="C8358" s="48"/>
      <c r="D8358" s="48"/>
      <c r="E8358" s="48"/>
      <c r="F8358" s="48"/>
      <c r="G8358" s="49"/>
      <c r="H8358" s="48"/>
      <c r="I8358" s="52"/>
      <c r="J8358" s="52"/>
      <c r="K8358" s="48"/>
      <c r="L8358" s="48"/>
      <c r="M8358" s="48"/>
      <c r="N8358" s="48"/>
      <c r="O8358" s="49"/>
    </row>
    <row r="8359" spans="2:15" x14ac:dyDescent="0.25">
      <c r="B8359" s="93"/>
      <c r="C8359" s="48"/>
      <c r="D8359" s="48"/>
      <c r="E8359" s="48"/>
      <c r="F8359" s="48"/>
      <c r="G8359" s="49"/>
      <c r="H8359" s="48"/>
      <c r="I8359" s="52"/>
      <c r="J8359" s="52"/>
      <c r="K8359" s="48"/>
      <c r="L8359" s="48"/>
      <c r="M8359" s="48"/>
      <c r="N8359" s="48"/>
      <c r="O8359" s="49"/>
    </row>
    <row r="8360" spans="2:15" x14ac:dyDescent="0.25">
      <c r="B8360" s="93"/>
      <c r="C8360" s="48"/>
      <c r="D8360" s="48"/>
      <c r="E8360" s="48"/>
      <c r="F8360" s="48"/>
      <c r="G8360" s="49"/>
      <c r="H8360" s="48"/>
      <c r="I8360" s="52"/>
      <c r="J8360" s="52"/>
      <c r="K8360" s="48"/>
      <c r="L8360" s="48"/>
      <c r="M8360" s="48"/>
      <c r="N8360" s="48"/>
      <c r="O8360" s="49"/>
    </row>
    <row r="8361" spans="2:15" x14ac:dyDescent="0.25">
      <c r="B8361" s="93"/>
      <c r="C8361" s="48"/>
      <c r="D8361" s="48"/>
      <c r="E8361" s="48"/>
      <c r="F8361" s="48"/>
      <c r="G8361" s="49"/>
      <c r="H8361" s="48"/>
      <c r="I8361" s="52"/>
      <c r="J8361" s="52"/>
      <c r="K8361" s="48"/>
      <c r="L8361" s="48"/>
      <c r="M8361" s="48"/>
      <c r="N8361" s="48"/>
      <c r="O8361" s="49"/>
    </row>
    <row r="8362" spans="2:15" x14ac:dyDescent="0.25">
      <c r="B8362" s="93"/>
      <c r="C8362" s="48"/>
      <c r="D8362" s="48"/>
      <c r="E8362" s="48"/>
      <c r="F8362" s="48"/>
      <c r="G8362" s="49"/>
      <c r="H8362" s="48"/>
      <c r="I8362" s="52"/>
      <c r="J8362" s="52"/>
      <c r="K8362" s="48"/>
      <c r="L8362" s="48"/>
      <c r="M8362" s="48"/>
      <c r="N8362" s="48"/>
      <c r="O8362" s="49"/>
    </row>
    <row r="8363" spans="2:15" x14ac:dyDescent="0.25">
      <c r="C8363" s="48"/>
      <c r="D8363" s="48"/>
      <c r="E8363" s="48"/>
      <c r="F8363" s="48"/>
      <c r="G8363" s="49"/>
      <c r="H8363" s="48"/>
      <c r="I8363" s="52"/>
      <c r="J8363" s="52"/>
      <c r="K8363" s="48"/>
      <c r="L8363" s="48"/>
      <c r="M8363" s="48"/>
      <c r="N8363" s="48"/>
      <c r="O8363" s="49"/>
    </row>
    <row r="8364" spans="2:15" x14ac:dyDescent="0.25">
      <c r="C8364" s="48"/>
      <c r="D8364" s="48"/>
      <c r="E8364" s="48"/>
      <c r="F8364" s="48"/>
      <c r="G8364" s="49"/>
      <c r="H8364" s="48"/>
      <c r="I8364" s="52"/>
      <c r="J8364" s="52"/>
      <c r="K8364" s="48"/>
      <c r="L8364" s="48"/>
      <c r="M8364" s="48"/>
      <c r="N8364" s="48"/>
      <c r="O8364" s="49"/>
    </row>
    <row r="8365" spans="2:15" x14ac:dyDescent="0.25">
      <c r="C8365" s="48"/>
      <c r="D8365" s="48"/>
      <c r="E8365" s="48"/>
      <c r="F8365" s="48"/>
      <c r="G8365" s="49"/>
      <c r="H8365" s="48"/>
      <c r="I8365" s="52"/>
      <c r="J8365" s="52"/>
      <c r="K8365" s="48"/>
      <c r="L8365" s="48"/>
      <c r="M8365" s="48"/>
      <c r="N8365" s="48"/>
      <c r="O8365" s="49"/>
    </row>
    <row r="8366" spans="2:15" x14ac:dyDescent="0.25">
      <c r="C8366" s="48"/>
      <c r="D8366" s="48"/>
      <c r="E8366" s="48"/>
      <c r="F8366" s="48"/>
      <c r="G8366" s="49"/>
      <c r="H8366" s="48"/>
      <c r="I8366" s="52"/>
      <c r="J8366" s="52"/>
      <c r="K8366" s="48"/>
      <c r="L8366" s="48"/>
      <c r="M8366" s="48"/>
      <c r="N8366" s="48"/>
      <c r="O8366" s="49"/>
    </row>
    <row r="8367" spans="2:15" x14ac:dyDescent="0.25">
      <c r="C8367" s="48"/>
      <c r="D8367" s="48"/>
      <c r="E8367" s="48"/>
      <c r="F8367" s="48"/>
      <c r="G8367" s="49"/>
      <c r="H8367" s="48"/>
      <c r="I8367" s="52"/>
      <c r="J8367" s="52"/>
      <c r="K8367" s="48"/>
      <c r="L8367" s="48"/>
      <c r="M8367" s="48"/>
      <c r="N8367" s="48"/>
      <c r="O8367" s="49"/>
    </row>
    <row r="8368" spans="2:15" x14ac:dyDescent="0.25">
      <c r="C8368" s="48"/>
      <c r="D8368" s="48"/>
      <c r="E8368" s="48"/>
      <c r="F8368" s="48"/>
      <c r="G8368" s="49"/>
      <c r="H8368" s="48"/>
      <c r="I8368" s="52"/>
      <c r="J8368" s="52"/>
      <c r="K8368" s="48"/>
      <c r="L8368" s="48"/>
      <c r="M8368" s="48"/>
      <c r="N8368" s="48"/>
      <c r="O8368" s="49"/>
    </row>
    <row r="8369" spans="3:15" x14ac:dyDescent="0.25">
      <c r="C8369" s="48"/>
      <c r="D8369" s="48"/>
      <c r="E8369" s="48"/>
      <c r="F8369" s="48"/>
      <c r="G8369" s="49"/>
      <c r="H8369" s="48"/>
      <c r="I8369" s="52"/>
      <c r="J8369" s="52"/>
      <c r="K8369" s="48"/>
      <c r="L8369" s="48"/>
      <c r="M8369" s="48"/>
      <c r="N8369" s="48"/>
      <c r="O8369" s="49"/>
    </row>
    <row r="8370" spans="3:15" x14ac:dyDescent="0.25">
      <c r="C8370" s="48"/>
      <c r="D8370" s="48"/>
      <c r="E8370" s="48"/>
      <c r="F8370" s="48"/>
      <c r="G8370" s="49"/>
      <c r="H8370" s="48"/>
      <c r="I8370" s="52"/>
      <c r="J8370" s="52"/>
      <c r="K8370" s="48"/>
      <c r="L8370" s="48"/>
      <c r="M8370" s="48"/>
      <c r="N8370" s="48"/>
      <c r="O8370" s="49"/>
    </row>
    <row r="8371" spans="3:15" x14ac:dyDescent="0.25">
      <c r="C8371" s="48"/>
      <c r="D8371" s="48"/>
      <c r="E8371" s="48"/>
      <c r="F8371" s="48"/>
      <c r="G8371" s="49"/>
      <c r="H8371" s="48"/>
      <c r="I8371" s="52"/>
      <c r="J8371" s="52"/>
      <c r="K8371" s="48"/>
      <c r="L8371" s="48"/>
      <c r="M8371" s="48"/>
      <c r="N8371" s="48"/>
      <c r="O8371" s="49"/>
    </row>
    <row r="8372" spans="3:15" x14ac:dyDescent="0.25">
      <c r="C8372" s="48"/>
      <c r="D8372" s="48"/>
      <c r="E8372" s="48"/>
      <c r="F8372" s="48"/>
      <c r="G8372" s="49"/>
      <c r="H8372" s="48"/>
      <c r="I8372" s="52"/>
      <c r="J8372" s="52"/>
      <c r="K8372" s="48"/>
      <c r="L8372" s="48"/>
      <c r="M8372" s="48"/>
      <c r="N8372" s="48"/>
      <c r="O8372" s="49"/>
    </row>
    <row r="8373" spans="3:15" x14ac:dyDescent="0.25">
      <c r="C8373" s="48"/>
      <c r="D8373" s="48"/>
      <c r="E8373" s="48"/>
      <c r="F8373" s="48"/>
      <c r="G8373" s="49"/>
      <c r="H8373" s="48"/>
      <c r="I8373" s="52"/>
      <c r="J8373" s="52"/>
      <c r="K8373" s="48"/>
      <c r="L8373" s="48"/>
      <c r="M8373" s="48"/>
      <c r="N8373" s="48"/>
      <c r="O8373" s="49"/>
    </row>
    <row r="8374" spans="3:15" x14ac:dyDescent="0.25">
      <c r="C8374" s="48"/>
      <c r="D8374" s="48"/>
      <c r="E8374" s="48"/>
      <c r="F8374" s="48"/>
      <c r="G8374" s="49"/>
      <c r="H8374" s="48"/>
      <c r="I8374" s="52"/>
      <c r="J8374" s="52"/>
      <c r="K8374" s="48"/>
      <c r="L8374" s="48"/>
      <c r="M8374" s="48"/>
      <c r="N8374" s="48"/>
      <c r="O8374" s="49"/>
    </row>
    <row r="8375" spans="3:15" x14ac:dyDescent="0.25">
      <c r="C8375" s="48"/>
      <c r="D8375" s="48"/>
      <c r="E8375" s="48"/>
      <c r="F8375" s="48"/>
      <c r="G8375" s="49"/>
      <c r="H8375" s="48"/>
      <c r="I8375" s="52"/>
      <c r="J8375" s="52"/>
      <c r="K8375" s="48"/>
      <c r="L8375" s="48"/>
      <c r="M8375" s="48"/>
      <c r="N8375" s="48"/>
      <c r="O8375" s="49"/>
    </row>
    <row r="8376" spans="3:15" x14ac:dyDescent="0.25">
      <c r="C8376" s="48"/>
      <c r="D8376" s="48"/>
      <c r="E8376" s="48"/>
      <c r="F8376" s="48"/>
      <c r="G8376" s="49"/>
      <c r="H8376" s="48"/>
      <c r="I8376" s="52"/>
      <c r="J8376" s="52"/>
      <c r="K8376" s="48"/>
      <c r="L8376" s="48"/>
      <c r="M8376" s="48"/>
      <c r="N8376" s="48"/>
      <c r="O8376" s="49"/>
    </row>
    <row r="8377" spans="3:15" x14ac:dyDescent="0.25">
      <c r="C8377" s="48"/>
      <c r="D8377" s="48"/>
      <c r="E8377" s="48"/>
      <c r="F8377" s="48"/>
      <c r="G8377" s="49"/>
      <c r="H8377" s="48"/>
      <c r="I8377" s="52"/>
      <c r="J8377" s="52"/>
      <c r="K8377" s="48"/>
      <c r="L8377" s="48"/>
      <c r="M8377" s="48"/>
      <c r="N8377" s="48"/>
      <c r="O8377" s="49"/>
    </row>
    <row r="8378" spans="3:15" x14ac:dyDescent="0.25">
      <c r="C8378" s="48"/>
      <c r="D8378" s="48"/>
      <c r="E8378" s="48"/>
      <c r="F8378" s="48"/>
      <c r="G8378" s="49"/>
      <c r="H8378" s="48"/>
      <c r="I8378" s="52"/>
      <c r="J8378" s="52"/>
      <c r="K8378" s="48"/>
      <c r="L8378" s="48"/>
      <c r="M8378" s="48"/>
      <c r="N8378" s="48"/>
      <c r="O8378" s="49"/>
    </row>
    <row r="8379" spans="3:15" x14ac:dyDescent="0.25">
      <c r="C8379" s="48"/>
      <c r="D8379" s="48"/>
      <c r="E8379" s="48"/>
      <c r="F8379" s="48"/>
      <c r="G8379" s="49"/>
      <c r="H8379" s="48"/>
      <c r="I8379" s="52"/>
      <c r="J8379" s="52"/>
      <c r="K8379" s="48"/>
      <c r="L8379" s="48"/>
      <c r="M8379" s="48"/>
      <c r="N8379" s="48"/>
      <c r="O8379" s="49"/>
    </row>
    <row r="8380" spans="3:15" x14ac:dyDescent="0.25">
      <c r="C8380" s="48"/>
      <c r="D8380" s="48"/>
      <c r="E8380" s="48"/>
      <c r="F8380" s="48"/>
      <c r="G8380" s="49"/>
      <c r="H8380" s="48"/>
      <c r="I8380" s="52"/>
      <c r="J8380" s="52"/>
      <c r="K8380" s="48"/>
      <c r="L8380" s="48"/>
      <c r="M8380" s="48"/>
      <c r="N8380" s="48"/>
      <c r="O8380" s="49"/>
    </row>
    <row r="8381" spans="3:15" x14ac:dyDescent="0.25">
      <c r="C8381" s="48"/>
      <c r="D8381" s="48"/>
      <c r="E8381" s="48"/>
      <c r="F8381" s="48"/>
      <c r="G8381" s="49"/>
      <c r="H8381" s="48"/>
      <c r="I8381" s="52"/>
      <c r="J8381" s="52"/>
      <c r="K8381" s="48"/>
      <c r="L8381" s="48"/>
      <c r="M8381" s="48"/>
      <c r="N8381" s="48"/>
      <c r="O8381" s="49"/>
    </row>
    <row r="8382" spans="3:15" x14ac:dyDescent="0.25">
      <c r="C8382" s="48"/>
      <c r="D8382" s="48"/>
      <c r="E8382" s="48"/>
      <c r="F8382" s="48"/>
      <c r="G8382" s="49"/>
      <c r="H8382" s="48"/>
      <c r="I8382" s="52"/>
      <c r="J8382" s="52"/>
      <c r="K8382" s="48"/>
      <c r="L8382" s="48"/>
      <c r="M8382" s="48"/>
      <c r="N8382" s="48"/>
      <c r="O8382" s="49"/>
    </row>
    <row r="8383" spans="3:15" x14ac:dyDescent="0.25">
      <c r="C8383" s="48"/>
      <c r="D8383" s="48"/>
      <c r="E8383" s="48"/>
      <c r="F8383" s="48"/>
      <c r="G8383" s="49"/>
      <c r="H8383" s="48"/>
      <c r="I8383" s="52"/>
      <c r="J8383" s="52"/>
      <c r="K8383" s="48"/>
      <c r="L8383" s="48"/>
      <c r="M8383" s="48"/>
      <c r="N8383" s="48"/>
      <c r="O8383" s="49"/>
    </row>
    <row r="8384" spans="3:15" x14ac:dyDescent="0.25">
      <c r="C8384" s="48"/>
      <c r="D8384" s="48"/>
      <c r="E8384" s="48"/>
      <c r="F8384" s="48"/>
      <c r="G8384" s="49"/>
      <c r="H8384" s="48"/>
      <c r="I8384" s="52"/>
      <c r="J8384" s="52"/>
      <c r="K8384" s="48"/>
      <c r="L8384" s="48"/>
      <c r="M8384" s="48"/>
      <c r="N8384" s="48"/>
      <c r="O8384" s="49"/>
    </row>
    <row r="8385" spans="3:15" x14ac:dyDescent="0.25">
      <c r="C8385" s="48"/>
      <c r="D8385" s="48"/>
      <c r="E8385" s="48"/>
      <c r="F8385" s="48"/>
      <c r="G8385" s="49"/>
      <c r="H8385" s="48"/>
      <c r="I8385" s="52"/>
      <c r="J8385" s="52"/>
      <c r="K8385" s="48"/>
      <c r="L8385" s="48"/>
      <c r="M8385" s="48"/>
      <c r="N8385" s="48"/>
      <c r="O8385" s="49"/>
    </row>
    <row r="8386" spans="3:15" x14ac:dyDescent="0.25">
      <c r="C8386" s="48"/>
      <c r="D8386" s="48"/>
      <c r="E8386" s="48"/>
      <c r="F8386" s="48"/>
      <c r="G8386" s="49"/>
      <c r="H8386" s="48"/>
      <c r="I8386" s="52"/>
      <c r="J8386" s="52"/>
      <c r="K8386" s="48"/>
      <c r="L8386" s="48"/>
      <c r="M8386" s="48"/>
      <c r="N8386" s="48"/>
      <c r="O8386" s="49"/>
    </row>
    <row r="8387" spans="3:15" x14ac:dyDescent="0.25">
      <c r="C8387" s="48"/>
      <c r="D8387" s="48"/>
      <c r="E8387" s="48"/>
      <c r="F8387" s="48"/>
      <c r="G8387" s="49"/>
      <c r="H8387" s="48"/>
      <c r="I8387" s="52"/>
      <c r="J8387" s="52"/>
      <c r="K8387" s="48"/>
      <c r="L8387" s="48"/>
      <c r="M8387" s="48"/>
      <c r="N8387" s="48"/>
      <c r="O8387" s="49"/>
    </row>
    <row r="8388" spans="3:15" x14ac:dyDescent="0.25">
      <c r="C8388" s="48"/>
      <c r="D8388" s="48"/>
      <c r="E8388" s="48"/>
      <c r="F8388" s="48"/>
      <c r="G8388" s="49"/>
      <c r="H8388" s="48"/>
      <c r="I8388" s="52"/>
      <c r="J8388" s="52"/>
      <c r="K8388" s="48"/>
      <c r="L8388" s="48"/>
      <c r="M8388" s="48"/>
      <c r="N8388" s="48"/>
      <c r="O8388" s="49"/>
    </row>
    <row r="8389" spans="3:15" x14ac:dyDescent="0.25">
      <c r="C8389" s="48"/>
      <c r="D8389" s="48"/>
      <c r="E8389" s="48"/>
      <c r="F8389" s="48"/>
      <c r="G8389" s="49"/>
      <c r="H8389" s="48"/>
      <c r="I8389" s="52"/>
      <c r="J8389" s="52"/>
      <c r="K8389" s="48"/>
      <c r="L8389" s="48"/>
      <c r="M8389" s="48"/>
      <c r="N8389" s="48"/>
      <c r="O8389" s="49"/>
    </row>
    <row r="8390" spans="3:15" x14ac:dyDescent="0.25">
      <c r="C8390" s="48"/>
      <c r="D8390" s="48"/>
      <c r="E8390" s="48"/>
      <c r="F8390" s="48"/>
      <c r="G8390" s="49"/>
      <c r="H8390" s="48"/>
      <c r="I8390" s="52"/>
      <c r="J8390" s="52"/>
      <c r="K8390" s="48"/>
      <c r="L8390" s="48"/>
      <c r="M8390" s="48"/>
      <c r="N8390" s="48"/>
      <c r="O8390" s="49"/>
    </row>
    <row r="8391" spans="3:15" x14ac:dyDescent="0.25">
      <c r="C8391" s="48"/>
      <c r="D8391" s="48"/>
      <c r="E8391" s="48"/>
      <c r="F8391" s="48"/>
      <c r="G8391" s="49"/>
      <c r="H8391" s="48"/>
      <c r="I8391" s="52"/>
      <c r="J8391" s="52"/>
      <c r="K8391" s="48"/>
      <c r="L8391" s="48"/>
      <c r="M8391" s="48"/>
      <c r="N8391" s="48"/>
      <c r="O8391" s="49"/>
    </row>
    <row r="8392" spans="3:15" x14ac:dyDescent="0.25">
      <c r="C8392" s="48"/>
      <c r="D8392" s="48"/>
      <c r="E8392" s="48"/>
      <c r="F8392" s="48"/>
      <c r="G8392" s="49"/>
      <c r="H8392" s="48"/>
      <c r="I8392" s="52"/>
      <c r="J8392" s="52"/>
      <c r="K8392" s="48"/>
      <c r="L8392" s="48"/>
      <c r="M8392" s="48"/>
      <c r="N8392" s="48"/>
      <c r="O8392" s="49"/>
    </row>
    <row r="8393" spans="3:15" x14ac:dyDescent="0.25">
      <c r="C8393" s="48"/>
      <c r="D8393" s="48"/>
      <c r="E8393" s="48"/>
      <c r="F8393" s="48"/>
      <c r="G8393" s="49"/>
      <c r="H8393" s="48"/>
      <c r="I8393" s="52"/>
      <c r="J8393" s="52"/>
      <c r="K8393" s="48"/>
      <c r="L8393" s="48"/>
      <c r="M8393" s="48"/>
      <c r="N8393" s="48"/>
      <c r="O8393" s="49"/>
    </row>
    <row r="8394" spans="3:15" x14ac:dyDescent="0.25">
      <c r="C8394" s="48"/>
      <c r="D8394" s="48"/>
      <c r="E8394" s="48"/>
      <c r="F8394" s="48"/>
      <c r="G8394" s="49"/>
      <c r="H8394" s="48"/>
      <c r="I8394" s="52"/>
      <c r="J8394" s="52"/>
      <c r="K8394" s="48"/>
      <c r="L8394" s="48"/>
      <c r="M8394" s="48"/>
      <c r="N8394" s="48"/>
      <c r="O8394" s="49"/>
    </row>
    <row r="8395" spans="3:15" x14ac:dyDescent="0.25">
      <c r="C8395" s="48"/>
      <c r="D8395" s="48"/>
      <c r="E8395" s="48"/>
      <c r="F8395" s="48"/>
      <c r="G8395" s="49"/>
      <c r="H8395" s="48"/>
      <c r="I8395" s="52"/>
      <c r="J8395" s="52"/>
      <c r="K8395" s="48"/>
      <c r="L8395" s="48"/>
      <c r="M8395" s="48"/>
      <c r="N8395" s="48"/>
      <c r="O8395" s="49"/>
    </row>
    <row r="8396" spans="3:15" x14ac:dyDescent="0.25">
      <c r="C8396" s="48"/>
      <c r="D8396" s="48"/>
      <c r="E8396" s="48"/>
      <c r="F8396" s="48"/>
      <c r="G8396" s="49"/>
      <c r="H8396" s="48"/>
      <c r="I8396" s="52"/>
      <c r="J8396" s="52"/>
      <c r="K8396" s="48"/>
      <c r="L8396" s="48"/>
      <c r="M8396" s="48"/>
      <c r="N8396" s="48"/>
      <c r="O8396" s="49"/>
    </row>
    <row r="8397" spans="3:15" x14ac:dyDescent="0.25">
      <c r="C8397" s="48"/>
      <c r="D8397" s="48"/>
      <c r="E8397" s="48"/>
      <c r="F8397" s="48"/>
      <c r="G8397" s="49"/>
      <c r="H8397" s="48"/>
      <c r="I8397" s="52"/>
      <c r="J8397" s="52"/>
      <c r="K8397" s="48"/>
      <c r="L8397" s="48"/>
      <c r="M8397" s="48"/>
      <c r="N8397" s="48"/>
      <c r="O8397" s="49"/>
    </row>
    <row r="8398" spans="3:15" x14ac:dyDescent="0.25">
      <c r="C8398" s="48"/>
      <c r="D8398" s="48"/>
      <c r="E8398" s="48"/>
      <c r="F8398" s="48"/>
      <c r="G8398" s="49"/>
      <c r="H8398" s="48"/>
      <c r="I8398" s="52"/>
      <c r="J8398" s="52"/>
      <c r="K8398" s="48"/>
      <c r="L8398" s="48"/>
      <c r="M8398" s="48"/>
      <c r="N8398" s="48"/>
      <c r="O8398" s="49"/>
    </row>
    <row r="8399" spans="3:15" x14ac:dyDescent="0.25">
      <c r="C8399" s="48"/>
      <c r="D8399" s="48"/>
      <c r="E8399" s="48"/>
      <c r="F8399" s="48"/>
      <c r="G8399" s="49"/>
      <c r="H8399" s="48"/>
      <c r="I8399" s="52"/>
      <c r="J8399" s="52"/>
      <c r="K8399" s="48"/>
      <c r="L8399" s="48"/>
      <c r="M8399" s="48"/>
      <c r="N8399" s="48"/>
      <c r="O8399" s="49"/>
    </row>
    <row r="8400" spans="3:15" x14ac:dyDescent="0.25">
      <c r="C8400" s="48"/>
      <c r="D8400" s="48"/>
      <c r="E8400" s="48"/>
      <c r="F8400" s="48"/>
      <c r="G8400" s="49"/>
      <c r="H8400" s="48"/>
      <c r="I8400" s="52"/>
      <c r="J8400" s="52"/>
      <c r="K8400" s="48"/>
      <c r="L8400" s="48"/>
      <c r="M8400" s="48"/>
      <c r="N8400" s="48"/>
      <c r="O8400" s="49"/>
    </row>
    <row r="8401" spans="3:15" x14ac:dyDescent="0.25">
      <c r="C8401" s="48"/>
      <c r="D8401" s="48"/>
      <c r="E8401" s="48"/>
      <c r="F8401" s="48"/>
      <c r="G8401" s="49"/>
      <c r="H8401" s="48"/>
      <c r="I8401" s="52"/>
      <c r="J8401" s="52"/>
      <c r="K8401" s="48"/>
      <c r="L8401" s="48"/>
      <c r="M8401" s="48"/>
      <c r="N8401" s="48"/>
      <c r="O8401" s="49"/>
    </row>
    <row r="8402" spans="3:15" x14ac:dyDescent="0.25">
      <c r="C8402" s="48"/>
      <c r="D8402" s="48"/>
      <c r="E8402" s="48"/>
      <c r="F8402" s="48"/>
      <c r="G8402" s="49"/>
      <c r="H8402" s="48"/>
      <c r="I8402" s="52"/>
      <c r="J8402" s="52"/>
      <c r="K8402" s="48"/>
      <c r="L8402" s="48"/>
      <c r="M8402" s="48"/>
      <c r="N8402" s="48"/>
      <c r="O8402" s="49"/>
    </row>
    <row r="8403" spans="3:15" x14ac:dyDescent="0.25">
      <c r="C8403" s="48"/>
      <c r="D8403" s="48"/>
      <c r="E8403" s="48"/>
      <c r="F8403" s="48"/>
      <c r="G8403" s="49"/>
      <c r="H8403" s="48"/>
      <c r="I8403" s="52"/>
      <c r="J8403" s="52"/>
      <c r="K8403" s="48"/>
      <c r="L8403" s="48"/>
      <c r="M8403" s="48"/>
      <c r="N8403" s="48"/>
      <c r="O8403" s="49"/>
    </row>
    <row r="8404" spans="3:15" x14ac:dyDescent="0.25">
      <c r="C8404" s="48"/>
      <c r="D8404" s="48"/>
      <c r="E8404" s="48"/>
      <c r="F8404" s="48"/>
      <c r="G8404" s="49"/>
      <c r="H8404" s="48"/>
      <c r="I8404" s="52"/>
      <c r="J8404" s="52"/>
      <c r="K8404" s="48"/>
      <c r="L8404" s="48"/>
      <c r="M8404" s="48"/>
      <c r="N8404" s="48"/>
      <c r="O8404" s="49"/>
    </row>
    <row r="8405" spans="3:15" x14ac:dyDescent="0.25">
      <c r="C8405" s="48"/>
      <c r="D8405" s="48"/>
      <c r="E8405" s="48"/>
      <c r="F8405" s="48"/>
      <c r="G8405" s="49"/>
      <c r="H8405" s="48"/>
      <c r="I8405" s="52"/>
      <c r="J8405" s="52"/>
      <c r="K8405" s="48"/>
      <c r="L8405" s="48"/>
      <c r="M8405" s="48"/>
      <c r="N8405" s="48"/>
      <c r="O8405" s="49"/>
    </row>
    <row r="8406" spans="3:15" x14ac:dyDescent="0.25">
      <c r="C8406" s="48"/>
      <c r="D8406" s="48"/>
      <c r="E8406" s="48"/>
      <c r="F8406" s="48"/>
      <c r="G8406" s="49"/>
      <c r="H8406" s="48"/>
      <c r="I8406" s="52"/>
      <c r="J8406" s="52"/>
      <c r="K8406" s="48"/>
      <c r="L8406" s="48"/>
      <c r="M8406" s="48"/>
      <c r="N8406" s="48"/>
      <c r="O8406" s="49"/>
    </row>
    <row r="8407" spans="3:15" x14ac:dyDescent="0.25">
      <c r="C8407" s="48"/>
      <c r="D8407" s="48"/>
      <c r="E8407" s="48"/>
      <c r="F8407" s="48"/>
      <c r="G8407" s="49"/>
      <c r="H8407" s="48"/>
      <c r="I8407" s="52"/>
      <c r="J8407" s="52"/>
      <c r="K8407" s="48"/>
      <c r="L8407" s="48"/>
      <c r="M8407" s="48"/>
      <c r="N8407" s="48"/>
      <c r="O8407" s="49"/>
    </row>
    <row r="8408" spans="3:15" x14ac:dyDescent="0.25">
      <c r="C8408" s="48"/>
      <c r="D8408" s="48"/>
      <c r="E8408" s="48"/>
      <c r="F8408" s="48"/>
      <c r="G8408" s="49"/>
      <c r="H8408" s="48"/>
      <c r="I8408" s="52"/>
      <c r="J8408" s="52"/>
      <c r="K8408" s="48"/>
      <c r="L8408" s="48"/>
      <c r="M8408" s="48"/>
      <c r="N8408" s="48"/>
      <c r="O8408" s="49"/>
    </row>
    <row r="8409" spans="3:15" x14ac:dyDescent="0.25">
      <c r="C8409" s="48"/>
      <c r="D8409" s="48"/>
      <c r="E8409" s="48"/>
      <c r="F8409" s="48"/>
      <c r="G8409" s="49"/>
      <c r="H8409" s="48"/>
      <c r="I8409" s="52"/>
      <c r="J8409" s="52"/>
      <c r="K8409" s="48"/>
      <c r="L8409" s="48"/>
      <c r="M8409" s="48"/>
      <c r="N8409" s="48"/>
      <c r="O8409" s="49"/>
    </row>
    <row r="8410" spans="3:15" x14ac:dyDescent="0.25">
      <c r="C8410" s="48"/>
      <c r="D8410" s="48"/>
      <c r="E8410" s="48"/>
      <c r="F8410" s="48"/>
      <c r="G8410" s="49"/>
      <c r="H8410" s="48"/>
      <c r="I8410" s="52"/>
      <c r="J8410" s="52"/>
      <c r="K8410" s="48"/>
      <c r="L8410" s="48"/>
      <c r="M8410" s="48"/>
      <c r="N8410" s="48"/>
      <c r="O8410" s="49"/>
    </row>
    <row r="8411" spans="3:15" x14ac:dyDescent="0.25">
      <c r="C8411" s="48"/>
      <c r="D8411" s="48"/>
      <c r="E8411" s="48"/>
      <c r="F8411" s="48"/>
      <c r="G8411" s="49"/>
      <c r="H8411" s="48"/>
      <c r="I8411" s="52"/>
      <c r="J8411" s="52"/>
      <c r="K8411" s="48"/>
      <c r="L8411" s="48"/>
      <c r="M8411" s="48"/>
      <c r="N8411" s="48"/>
      <c r="O8411" s="49"/>
    </row>
    <row r="8412" spans="3:15" x14ac:dyDescent="0.25">
      <c r="C8412" s="48"/>
      <c r="D8412" s="48"/>
      <c r="E8412" s="48"/>
      <c r="F8412" s="48"/>
      <c r="G8412" s="49"/>
      <c r="H8412" s="48"/>
      <c r="I8412" s="52"/>
      <c r="J8412" s="52"/>
      <c r="K8412" s="48"/>
      <c r="L8412" s="48"/>
      <c r="M8412" s="48"/>
      <c r="N8412" s="48"/>
      <c r="O8412" s="49"/>
    </row>
    <row r="8413" spans="3:15" x14ac:dyDescent="0.25">
      <c r="C8413" s="48"/>
      <c r="D8413" s="48"/>
      <c r="E8413" s="48"/>
      <c r="F8413" s="48"/>
      <c r="G8413" s="49"/>
      <c r="H8413" s="48"/>
      <c r="I8413" s="52"/>
      <c r="J8413" s="52"/>
      <c r="K8413" s="48"/>
      <c r="L8413" s="48"/>
      <c r="M8413" s="48"/>
      <c r="N8413" s="48"/>
      <c r="O8413" s="49"/>
    </row>
    <row r="8414" spans="3:15" x14ac:dyDescent="0.25">
      <c r="C8414" s="48"/>
      <c r="D8414" s="48"/>
      <c r="E8414" s="48"/>
      <c r="F8414" s="48"/>
      <c r="G8414" s="49"/>
      <c r="H8414" s="48"/>
      <c r="I8414" s="52"/>
      <c r="J8414" s="52"/>
      <c r="K8414" s="48"/>
      <c r="L8414" s="48"/>
      <c r="M8414" s="48"/>
      <c r="N8414" s="48"/>
      <c r="O8414" s="49"/>
    </row>
    <row r="8415" spans="3:15" x14ac:dyDescent="0.25">
      <c r="C8415" s="48"/>
      <c r="D8415" s="48"/>
      <c r="E8415" s="48"/>
      <c r="F8415" s="48"/>
      <c r="G8415" s="49"/>
      <c r="H8415" s="48"/>
      <c r="I8415" s="52"/>
      <c r="J8415" s="52"/>
      <c r="K8415" s="48"/>
      <c r="L8415" s="48"/>
      <c r="M8415" s="48"/>
      <c r="N8415" s="48"/>
      <c r="O8415" s="49"/>
    </row>
    <row r="8416" spans="3:15" x14ac:dyDescent="0.25">
      <c r="C8416" s="48"/>
      <c r="D8416" s="48"/>
      <c r="E8416" s="48"/>
      <c r="F8416" s="48"/>
      <c r="G8416" s="49"/>
      <c r="H8416" s="48"/>
      <c r="I8416" s="52"/>
      <c r="J8416" s="52"/>
      <c r="K8416" s="48"/>
      <c r="L8416" s="48"/>
      <c r="M8416" s="48"/>
      <c r="N8416" s="48"/>
      <c r="O8416" s="49"/>
    </row>
    <row r="8417" spans="3:15" x14ac:dyDescent="0.25">
      <c r="C8417" s="48"/>
      <c r="D8417" s="48"/>
      <c r="E8417" s="48"/>
      <c r="F8417" s="48"/>
      <c r="G8417" s="49"/>
      <c r="H8417" s="48"/>
      <c r="I8417" s="52"/>
      <c r="J8417" s="52"/>
      <c r="K8417" s="48"/>
      <c r="L8417" s="48"/>
      <c r="M8417" s="48"/>
      <c r="N8417" s="48"/>
      <c r="O8417" s="49"/>
    </row>
    <row r="8418" spans="3:15" x14ac:dyDescent="0.25">
      <c r="C8418" s="48"/>
      <c r="D8418" s="48"/>
      <c r="E8418" s="48"/>
      <c r="F8418" s="48"/>
      <c r="G8418" s="49"/>
      <c r="H8418" s="48"/>
      <c r="I8418" s="52"/>
      <c r="J8418" s="52"/>
      <c r="K8418" s="48"/>
      <c r="L8418" s="48"/>
      <c r="M8418" s="48"/>
      <c r="N8418" s="48"/>
      <c r="O8418" s="49"/>
    </row>
    <row r="8419" spans="3:15" x14ac:dyDescent="0.25">
      <c r="C8419" s="48"/>
      <c r="D8419" s="48"/>
      <c r="E8419" s="48"/>
      <c r="F8419" s="48"/>
      <c r="G8419" s="49"/>
      <c r="H8419" s="48"/>
      <c r="I8419" s="52"/>
      <c r="J8419" s="52"/>
      <c r="K8419" s="48"/>
      <c r="L8419" s="48"/>
      <c r="M8419" s="48"/>
      <c r="N8419" s="48"/>
      <c r="O8419" s="49"/>
    </row>
    <row r="8420" spans="3:15" x14ac:dyDescent="0.25">
      <c r="C8420" s="48"/>
      <c r="D8420" s="48"/>
      <c r="E8420" s="48"/>
      <c r="F8420" s="48"/>
      <c r="G8420" s="49"/>
      <c r="H8420" s="48"/>
      <c r="I8420" s="52"/>
      <c r="J8420" s="52"/>
      <c r="K8420" s="48"/>
      <c r="L8420" s="48"/>
      <c r="M8420" s="48"/>
      <c r="N8420" s="48"/>
      <c r="O8420" s="49"/>
    </row>
    <row r="8421" spans="3:15" x14ac:dyDescent="0.25">
      <c r="C8421" s="48"/>
      <c r="D8421" s="48"/>
      <c r="E8421" s="48"/>
      <c r="F8421" s="48"/>
      <c r="G8421" s="49"/>
      <c r="H8421" s="48"/>
      <c r="I8421" s="52"/>
      <c r="J8421" s="52"/>
      <c r="K8421" s="48"/>
      <c r="L8421" s="48"/>
      <c r="M8421" s="48"/>
      <c r="N8421" s="48"/>
      <c r="O8421" s="49"/>
    </row>
    <row r="8422" spans="3:15" x14ac:dyDescent="0.25">
      <c r="C8422" s="48"/>
      <c r="D8422" s="48"/>
      <c r="E8422" s="48"/>
      <c r="F8422" s="48"/>
      <c r="G8422" s="49"/>
      <c r="H8422" s="48"/>
      <c r="I8422" s="52"/>
      <c r="J8422" s="52"/>
      <c r="K8422" s="48"/>
      <c r="L8422" s="48"/>
      <c r="M8422" s="48"/>
      <c r="N8422" s="48"/>
      <c r="O8422" s="49"/>
    </row>
    <row r="8423" spans="3:15" x14ac:dyDescent="0.25">
      <c r="C8423" s="48"/>
      <c r="D8423" s="48"/>
      <c r="E8423" s="48"/>
      <c r="F8423" s="48"/>
      <c r="G8423" s="49"/>
      <c r="H8423" s="48"/>
      <c r="I8423" s="52"/>
      <c r="J8423" s="52"/>
      <c r="K8423" s="48"/>
      <c r="L8423" s="48"/>
      <c r="M8423" s="48"/>
      <c r="N8423" s="48"/>
      <c r="O8423" s="49"/>
    </row>
    <row r="8424" spans="3:15" x14ac:dyDescent="0.25">
      <c r="C8424" s="48"/>
      <c r="D8424" s="48"/>
      <c r="E8424" s="48"/>
      <c r="F8424" s="48"/>
      <c r="G8424" s="49"/>
      <c r="H8424" s="48"/>
      <c r="I8424" s="52"/>
      <c r="J8424" s="52"/>
      <c r="K8424" s="48"/>
      <c r="L8424" s="48"/>
      <c r="M8424" s="48"/>
      <c r="N8424" s="48"/>
      <c r="O8424" s="49"/>
    </row>
    <row r="8425" spans="3:15" x14ac:dyDescent="0.25">
      <c r="C8425" s="48"/>
      <c r="D8425" s="48"/>
      <c r="E8425" s="48"/>
      <c r="F8425" s="48"/>
      <c r="G8425" s="49"/>
      <c r="H8425" s="48"/>
      <c r="I8425" s="52"/>
      <c r="J8425" s="52"/>
      <c r="K8425" s="48"/>
      <c r="L8425" s="48"/>
      <c r="M8425" s="48"/>
      <c r="N8425" s="48"/>
      <c r="O8425" s="49"/>
    </row>
    <row r="8426" spans="3:15" x14ac:dyDescent="0.25">
      <c r="C8426" s="48"/>
      <c r="D8426" s="48"/>
      <c r="E8426" s="48"/>
      <c r="F8426" s="48"/>
      <c r="G8426" s="49"/>
      <c r="H8426" s="48"/>
      <c r="I8426" s="52"/>
      <c r="J8426" s="52"/>
      <c r="K8426" s="48"/>
      <c r="L8426" s="48"/>
      <c r="M8426" s="48"/>
      <c r="N8426" s="48"/>
      <c r="O8426" s="49"/>
    </row>
    <row r="8427" spans="3:15" x14ac:dyDescent="0.25">
      <c r="C8427" s="48"/>
      <c r="D8427" s="48"/>
      <c r="E8427" s="48"/>
      <c r="F8427" s="48"/>
      <c r="G8427" s="49"/>
      <c r="H8427" s="48"/>
      <c r="I8427" s="52"/>
      <c r="J8427" s="52"/>
      <c r="K8427" s="48"/>
      <c r="L8427" s="48"/>
      <c r="M8427" s="48"/>
      <c r="N8427" s="48"/>
      <c r="O8427" s="49"/>
    </row>
    <row r="8428" spans="3:15" x14ac:dyDescent="0.25">
      <c r="C8428" s="48"/>
      <c r="D8428" s="48"/>
      <c r="E8428" s="48"/>
      <c r="F8428" s="48"/>
      <c r="G8428" s="49"/>
      <c r="H8428" s="48"/>
      <c r="I8428" s="52"/>
      <c r="J8428" s="52"/>
      <c r="K8428" s="48"/>
      <c r="L8428" s="48"/>
      <c r="M8428" s="48"/>
      <c r="N8428" s="48"/>
      <c r="O8428" s="49"/>
    </row>
    <row r="8429" spans="3:15" x14ac:dyDescent="0.25">
      <c r="C8429" s="48"/>
      <c r="D8429" s="48"/>
      <c r="E8429" s="48"/>
      <c r="F8429" s="48"/>
      <c r="G8429" s="49"/>
      <c r="H8429" s="48"/>
      <c r="I8429" s="52"/>
      <c r="J8429" s="52"/>
      <c r="K8429" s="48"/>
      <c r="L8429" s="48"/>
      <c r="M8429" s="48"/>
      <c r="N8429" s="48"/>
      <c r="O8429" s="49"/>
    </row>
    <row r="8430" spans="3:15" x14ac:dyDescent="0.25">
      <c r="C8430" s="48"/>
      <c r="D8430" s="48"/>
      <c r="E8430" s="48"/>
      <c r="F8430" s="48"/>
      <c r="G8430" s="49"/>
      <c r="H8430" s="48"/>
      <c r="I8430" s="52"/>
      <c r="J8430" s="52"/>
      <c r="K8430" s="48"/>
      <c r="L8430" s="48"/>
      <c r="M8430" s="48"/>
      <c r="N8430" s="48"/>
      <c r="O8430" s="49"/>
    </row>
    <row r="8431" spans="3:15" x14ac:dyDescent="0.25">
      <c r="C8431" s="48"/>
      <c r="D8431" s="48"/>
      <c r="E8431" s="48"/>
      <c r="F8431" s="48"/>
      <c r="G8431" s="49"/>
      <c r="H8431" s="48"/>
      <c r="I8431" s="52"/>
      <c r="J8431" s="52"/>
      <c r="K8431" s="48"/>
      <c r="L8431" s="48"/>
      <c r="M8431" s="48"/>
      <c r="N8431" s="48"/>
      <c r="O8431" s="49"/>
    </row>
    <row r="8432" spans="3:15" x14ac:dyDescent="0.25">
      <c r="C8432" s="48"/>
      <c r="D8432" s="48"/>
      <c r="E8432" s="48"/>
      <c r="F8432" s="48"/>
      <c r="G8432" s="49"/>
      <c r="H8432" s="48"/>
      <c r="I8432" s="52"/>
      <c r="J8432" s="52"/>
      <c r="K8432" s="48"/>
      <c r="L8432" s="48"/>
      <c r="M8432" s="48"/>
      <c r="N8432" s="48"/>
      <c r="O8432" s="49"/>
    </row>
    <row r="8433" spans="3:15" x14ac:dyDescent="0.25">
      <c r="C8433" s="48"/>
      <c r="D8433" s="48"/>
      <c r="E8433" s="48"/>
      <c r="F8433" s="48"/>
      <c r="G8433" s="49"/>
      <c r="H8433" s="48"/>
      <c r="I8433" s="52"/>
      <c r="J8433" s="52"/>
      <c r="K8433" s="48"/>
      <c r="L8433" s="48"/>
      <c r="M8433" s="48"/>
      <c r="N8433" s="48"/>
      <c r="O8433" s="49"/>
    </row>
    <row r="8434" spans="3:15" x14ac:dyDescent="0.25">
      <c r="C8434" s="48"/>
      <c r="D8434" s="48"/>
      <c r="E8434" s="48"/>
      <c r="F8434" s="48"/>
      <c r="G8434" s="49"/>
      <c r="H8434" s="48"/>
      <c r="I8434" s="52"/>
      <c r="J8434" s="52"/>
      <c r="K8434" s="48"/>
      <c r="L8434" s="48"/>
      <c r="M8434" s="48"/>
      <c r="N8434" s="48"/>
      <c r="O8434" s="49"/>
    </row>
    <row r="8435" spans="3:15" x14ac:dyDescent="0.25">
      <c r="C8435" s="48"/>
      <c r="D8435" s="48"/>
      <c r="E8435" s="48"/>
      <c r="F8435" s="48"/>
      <c r="G8435" s="49"/>
      <c r="H8435" s="48"/>
      <c r="I8435" s="52"/>
      <c r="J8435" s="52"/>
      <c r="K8435" s="48"/>
      <c r="L8435" s="48"/>
      <c r="M8435" s="48"/>
      <c r="N8435" s="48"/>
      <c r="O8435" s="49"/>
    </row>
    <row r="8436" spans="3:15" x14ac:dyDescent="0.25">
      <c r="C8436" s="48"/>
      <c r="D8436" s="48"/>
      <c r="E8436" s="48"/>
      <c r="F8436" s="48"/>
      <c r="G8436" s="49"/>
      <c r="H8436" s="48"/>
      <c r="I8436" s="52"/>
      <c r="J8436" s="52"/>
      <c r="K8436" s="48"/>
      <c r="L8436" s="48"/>
      <c r="M8436" s="48"/>
      <c r="N8436" s="48"/>
      <c r="O8436" s="49"/>
    </row>
    <row r="8437" spans="3:15" x14ac:dyDescent="0.25">
      <c r="C8437" s="48"/>
      <c r="D8437" s="48"/>
      <c r="E8437" s="48"/>
      <c r="F8437" s="48"/>
      <c r="G8437" s="49"/>
      <c r="H8437" s="48"/>
      <c r="I8437" s="52"/>
      <c r="J8437" s="52"/>
      <c r="K8437" s="48"/>
      <c r="L8437" s="48"/>
      <c r="M8437" s="48"/>
      <c r="N8437" s="48"/>
      <c r="O8437" s="49"/>
    </row>
    <row r="8438" spans="3:15" x14ac:dyDescent="0.25">
      <c r="C8438" s="48"/>
      <c r="D8438" s="48"/>
      <c r="E8438" s="48"/>
      <c r="F8438" s="48"/>
      <c r="G8438" s="49"/>
      <c r="H8438" s="48"/>
      <c r="I8438" s="52"/>
      <c r="J8438" s="52"/>
      <c r="K8438" s="48"/>
      <c r="L8438" s="48"/>
      <c r="M8438" s="48"/>
      <c r="N8438" s="48"/>
      <c r="O8438" s="49"/>
    </row>
    <row r="8439" spans="3:15" x14ac:dyDescent="0.25">
      <c r="C8439" s="48"/>
      <c r="D8439" s="48"/>
      <c r="E8439" s="48"/>
      <c r="F8439" s="48"/>
      <c r="G8439" s="49"/>
      <c r="H8439" s="48"/>
      <c r="I8439" s="52"/>
      <c r="J8439" s="52"/>
      <c r="K8439" s="48"/>
      <c r="L8439" s="48"/>
      <c r="M8439" s="48"/>
      <c r="N8439" s="48"/>
      <c r="O8439" s="49"/>
    </row>
    <row r="8440" spans="3:15" x14ac:dyDescent="0.25">
      <c r="C8440" s="48"/>
      <c r="D8440" s="48"/>
      <c r="E8440" s="48"/>
      <c r="F8440" s="48"/>
      <c r="G8440" s="49"/>
      <c r="H8440" s="48"/>
      <c r="I8440" s="52"/>
      <c r="J8440" s="52"/>
      <c r="K8440" s="48"/>
      <c r="L8440" s="48"/>
      <c r="M8440" s="48"/>
      <c r="N8440" s="48"/>
      <c r="O8440" s="49"/>
    </row>
    <row r="8441" spans="3:15" x14ac:dyDescent="0.25">
      <c r="C8441" s="48"/>
      <c r="D8441" s="48"/>
      <c r="E8441" s="48"/>
      <c r="F8441" s="48"/>
      <c r="G8441" s="49"/>
      <c r="H8441" s="48"/>
      <c r="I8441" s="52"/>
      <c r="J8441" s="52"/>
      <c r="K8441" s="48"/>
      <c r="L8441" s="48"/>
      <c r="M8441" s="48"/>
      <c r="N8441" s="48"/>
      <c r="O8441" s="49"/>
    </row>
    <row r="8442" spans="3:15" x14ac:dyDescent="0.25">
      <c r="C8442" s="48"/>
      <c r="D8442" s="48"/>
      <c r="E8442" s="48"/>
      <c r="F8442" s="48"/>
      <c r="G8442" s="49"/>
      <c r="H8442" s="48"/>
      <c r="I8442" s="52"/>
      <c r="J8442" s="52"/>
      <c r="K8442" s="48"/>
      <c r="L8442" s="48"/>
      <c r="M8442" s="48"/>
      <c r="N8442" s="48"/>
      <c r="O8442" s="49"/>
    </row>
    <row r="8443" spans="3:15" x14ac:dyDescent="0.25">
      <c r="C8443" s="48"/>
      <c r="D8443" s="48"/>
      <c r="E8443" s="48"/>
      <c r="F8443" s="48"/>
      <c r="G8443" s="49"/>
      <c r="H8443" s="48"/>
      <c r="I8443" s="52"/>
      <c r="J8443" s="52"/>
      <c r="K8443" s="48"/>
      <c r="L8443" s="48"/>
      <c r="M8443" s="48"/>
      <c r="N8443" s="48"/>
      <c r="O8443" s="49"/>
    </row>
    <row r="8444" spans="3:15" x14ac:dyDescent="0.25">
      <c r="C8444" s="48"/>
      <c r="D8444" s="48"/>
      <c r="E8444" s="48"/>
      <c r="F8444" s="48"/>
      <c r="G8444" s="49"/>
      <c r="H8444" s="48"/>
      <c r="I8444" s="52"/>
      <c r="J8444" s="52"/>
      <c r="K8444" s="48"/>
      <c r="L8444" s="48"/>
      <c r="M8444" s="48"/>
      <c r="N8444" s="48"/>
      <c r="O8444" s="49"/>
    </row>
    <row r="8445" spans="3:15" x14ac:dyDescent="0.25">
      <c r="C8445" s="48"/>
      <c r="D8445" s="48"/>
      <c r="E8445" s="48"/>
      <c r="F8445" s="48"/>
      <c r="G8445" s="49"/>
      <c r="H8445" s="48"/>
      <c r="I8445" s="52"/>
      <c r="J8445" s="52"/>
      <c r="K8445" s="48"/>
      <c r="L8445" s="48"/>
      <c r="M8445" s="48"/>
      <c r="N8445" s="48"/>
      <c r="O8445" s="49"/>
    </row>
    <row r="8446" spans="3:15" x14ac:dyDescent="0.25">
      <c r="C8446" s="48"/>
      <c r="D8446" s="48"/>
      <c r="E8446" s="48"/>
      <c r="F8446" s="48"/>
      <c r="G8446" s="49"/>
      <c r="H8446" s="48"/>
      <c r="I8446" s="52"/>
      <c r="J8446" s="52"/>
      <c r="K8446" s="48"/>
      <c r="L8446" s="48"/>
      <c r="M8446" s="48"/>
      <c r="N8446" s="48"/>
      <c r="O8446" s="49"/>
    </row>
    <row r="8447" spans="3:15" x14ac:dyDescent="0.25">
      <c r="C8447" s="48"/>
      <c r="D8447" s="48"/>
      <c r="E8447" s="48"/>
      <c r="F8447" s="48"/>
      <c r="G8447" s="49"/>
      <c r="H8447" s="48"/>
      <c r="I8447" s="52"/>
      <c r="J8447" s="52"/>
      <c r="K8447" s="48"/>
      <c r="L8447" s="48"/>
      <c r="M8447" s="48"/>
      <c r="N8447" s="48"/>
      <c r="O8447" s="49"/>
    </row>
    <row r="8448" spans="3:15" x14ac:dyDescent="0.25">
      <c r="C8448" s="48"/>
      <c r="D8448" s="48"/>
      <c r="E8448" s="48"/>
      <c r="F8448" s="48"/>
      <c r="G8448" s="49"/>
      <c r="H8448" s="48"/>
      <c r="I8448" s="52"/>
      <c r="J8448" s="52"/>
      <c r="K8448" s="48"/>
      <c r="L8448" s="48"/>
      <c r="M8448" s="48"/>
      <c r="N8448" s="48"/>
      <c r="O8448" s="49"/>
    </row>
    <row r="8449" spans="3:15" x14ac:dyDescent="0.25">
      <c r="C8449" s="48"/>
      <c r="D8449" s="48"/>
      <c r="E8449" s="48"/>
      <c r="F8449" s="48"/>
      <c r="G8449" s="49"/>
      <c r="H8449" s="48"/>
      <c r="I8449" s="52"/>
      <c r="J8449" s="52"/>
      <c r="K8449" s="48"/>
      <c r="L8449" s="48"/>
      <c r="M8449" s="48"/>
      <c r="N8449" s="48"/>
      <c r="O8449" s="49"/>
    </row>
    <row r="8450" spans="3:15" x14ac:dyDescent="0.25">
      <c r="C8450" s="48"/>
      <c r="D8450" s="48"/>
      <c r="E8450" s="48"/>
      <c r="F8450" s="48"/>
      <c r="G8450" s="49"/>
      <c r="H8450" s="48"/>
      <c r="I8450" s="52"/>
      <c r="J8450" s="52"/>
      <c r="K8450" s="48"/>
      <c r="L8450" s="48"/>
      <c r="M8450" s="48"/>
      <c r="N8450" s="48"/>
      <c r="O8450" s="49"/>
    </row>
    <row r="8451" spans="3:15" x14ac:dyDescent="0.25">
      <c r="C8451" s="48"/>
      <c r="D8451" s="48"/>
      <c r="E8451" s="48"/>
      <c r="F8451" s="48"/>
      <c r="G8451" s="49"/>
      <c r="H8451" s="48"/>
      <c r="I8451" s="52"/>
      <c r="J8451" s="52"/>
      <c r="K8451" s="48"/>
      <c r="L8451" s="48"/>
      <c r="M8451" s="48"/>
      <c r="N8451" s="48"/>
      <c r="O8451" s="49"/>
    </row>
    <row r="8452" spans="3:15" x14ac:dyDescent="0.25">
      <c r="C8452" s="48"/>
      <c r="D8452" s="48"/>
      <c r="E8452" s="48"/>
      <c r="F8452" s="48"/>
      <c r="G8452" s="49"/>
      <c r="H8452" s="48"/>
      <c r="I8452" s="52"/>
      <c r="J8452" s="52"/>
      <c r="K8452" s="48"/>
      <c r="L8452" s="48"/>
      <c r="M8452" s="48"/>
      <c r="N8452" s="48"/>
      <c r="O8452" s="49"/>
    </row>
    <row r="8453" spans="3:15" x14ac:dyDescent="0.25">
      <c r="C8453" s="48"/>
      <c r="D8453" s="48"/>
      <c r="E8453" s="48"/>
      <c r="F8453" s="48"/>
      <c r="G8453" s="49"/>
      <c r="H8453" s="48"/>
      <c r="I8453" s="52"/>
      <c r="J8453" s="52"/>
      <c r="K8453" s="48"/>
      <c r="L8453" s="48"/>
      <c r="M8453" s="48"/>
      <c r="N8453" s="48"/>
      <c r="O8453" s="49"/>
    </row>
    <row r="8454" spans="3:15" x14ac:dyDescent="0.25">
      <c r="C8454" s="48"/>
      <c r="D8454" s="48"/>
      <c r="E8454" s="48"/>
      <c r="F8454" s="48"/>
      <c r="G8454" s="49"/>
      <c r="H8454" s="48"/>
      <c r="I8454" s="52"/>
      <c r="J8454" s="52"/>
      <c r="K8454" s="48"/>
      <c r="L8454" s="48"/>
      <c r="M8454" s="48"/>
      <c r="N8454" s="48"/>
      <c r="O8454" s="49"/>
    </row>
    <row r="8455" spans="3:15" x14ac:dyDescent="0.25">
      <c r="C8455" s="48"/>
      <c r="D8455" s="48"/>
      <c r="E8455" s="48"/>
      <c r="F8455" s="48"/>
      <c r="G8455" s="49"/>
      <c r="H8455" s="48"/>
      <c r="I8455" s="52"/>
      <c r="J8455" s="52"/>
      <c r="K8455" s="48"/>
      <c r="L8455" s="48"/>
      <c r="M8455" s="48"/>
      <c r="N8455" s="48"/>
      <c r="O8455" s="49"/>
    </row>
    <row r="8456" spans="3:15" x14ac:dyDescent="0.25">
      <c r="C8456" s="48"/>
      <c r="D8456" s="48"/>
      <c r="E8456" s="48"/>
      <c r="F8456" s="48"/>
      <c r="G8456" s="49"/>
      <c r="H8456" s="48"/>
      <c r="I8456" s="52"/>
      <c r="J8456" s="52"/>
      <c r="K8456" s="48"/>
      <c r="L8456" s="48"/>
      <c r="M8456" s="48"/>
      <c r="N8456" s="48"/>
      <c r="O8456" s="49"/>
    </row>
    <row r="8457" spans="3:15" x14ac:dyDescent="0.25">
      <c r="C8457" s="48"/>
      <c r="D8457" s="48"/>
      <c r="E8457" s="48"/>
      <c r="F8457" s="48"/>
      <c r="G8457" s="49"/>
      <c r="H8457" s="48"/>
      <c r="I8457" s="52"/>
      <c r="J8457" s="52"/>
      <c r="K8457" s="48"/>
      <c r="L8457" s="48"/>
      <c r="M8457" s="48"/>
      <c r="N8457" s="48"/>
      <c r="O8457" s="49"/>
    </row>
    <row r="8458" spans="3:15" x14ac:dyDescent="0.25">
      <c r="C8458" s="48"/>
      <c r="D8458" s="48"/>
      <c r="E8458" s="48"/>
      <c r="F8458" s="48"/>
      <c r="G8458" s="49"/>
      <c r="H8458" s="48"/>
      <c r="I8458" s="52"/>
      <c r="J8458" s="52"/>
      <c r="K8458" s="48"/>
      <c r="L8458" s="48"/>
      <c r="M8458" s="48"/>
      <c r="N8458" s="48"/>
      <c r="O8458" s="49"/>
    </row>
    <row r="8459" spans="3:15" x14ac:dyDescent="0.25">
      <c r="C8459" s="48"/>
      <c r="D8459" s="48"/>
      <c r="E8459" s="48"/>
      <c r="F8459" s="48"/>
      <c r="G8459" s="49"/>
      <c r="H8459" s="48"/>
      <c r="I8459" s="52"/>
      <c r="J8459" s="52"/>
      <c r="K8459" s="48"/>
      <c r="L8459" s="48"/>
      <c r="M8459" s="48"/>
      <c r="N8459" s="48"/>
      <c r="O8459" s="49"/>
    </row>
    <row r="8460" spans="3:15" x14ac:dyDescent="0.25">
      <c r="C8460" s="48"/>
      <c r="D8460" s="48"/>
      <c r="E8460" s="48"/>
      <c r="F8460" s="48"/>
      <c r="G8460" s="49"/>
      <c r="H8460" s="48"/>
      <c r="I8460" s="52"/>
      <c r="J8460" s="52"/>
      <c r="K8460" s="48"/>
      <c r="L8460" s="48"/>
      <c r="M8460" s="48"/>
      <c r="N8460" s="48"/>
      <c r="O8460" s="49"/>
    </row>
    <row r="8461" spans="3:15" x14ac:dyDescent="0.25">
      <c r="C8461" s="48"/>
      <c r="D8461" s="48"/>
      <c r="E8461" s="48"/>
      <c r="F8461" s="48"/>
      <c r="G8461" s="49"/>
      <c r="H8461" s="48"/>
      <c r="I8461" s="52"/>
      <c r="J8461" s="52"/>
      <c r="K8461" s="48"/>
      <c r="L8461" s="48"/>
      <c r="M8461" s="48"/>
      <c r="N8461" s="48"/>
      <c r="O8461" s="49"/>
    </row>
    <row r="8462" spans="3:15" x14ac:dyDescent="0.25">
      <c r="C8462" s="48"/>
      <c r="D8462" s="48"/>
      <c r="E8462" s="48"/>
      <c r="F8462" s="48"/>
      <c r="G8462" s="49"/>
      <c r="H8462" s="48"/>
      <c r="I8462" s="52"/>
      <c r="J8462" s="52"/>
      <c r="K8462" s="48"/>
      <c r="L8462" s="48"/>
      <c r="M8462" s="48"/>
      <c r="N8462" s="48"/>
      <c r="O8462" s="49"/>
    </row>
    <row r="8463" spans="3:15" x14ac:dyDescent="0.25">
      <c r="C8463" s="48"/>
      <c r="D8463" s="48"/>
      <c r="E8463" s="48"/>
      <c r="F8463" s="48"/>
      <c r="G8463" s="49"/>
      <c r="H8463" s="48"/>
      <c r="I8463" s="52"/>
      <c r="J8463" s="52"/>
      <c r="K8463" s="48"/>
      <c r="L8463" s="48"/>
      <c r="M8463" s="48"/>
      <c r="N8463" s="48"/>
      <c r="O8463" s="49"/>
    </row>
    <row r="8464" spans="3:15" x14ac:dyDescent="0.25">
      <c r="C8464" s="48"/>
      <c r="D8464" s="48"/>
      <c r="E8464" s="48"/>
      <c r="F8464" s="48"/>
      <c r="G8464" s="49"/>
      <c r="H8464" s="48"/>
      <c r="I8464" s="52"/>
      <c r="J8464" s="52"/>
      <c r="K8464" s="48"/>
      <c r="L8464" s="48"/>
      <c r="M8464" s="48"/>
      <c r="N8464" s="48"/>
      <c r="O8464" s="49"/>
    </row>
    <row r="8465" spans="3:15" x14ac:dyDescent="0.25">
      <c r="C8465" s="48"/>
      <c r="D8465" s="48"/>
      <c r="E8465" s="48"/>
      <c r="F8465" s="48"/>
      <c r="G8465" s="49"/>
      <c r="H8465" s="48"/>
      <c r="I8465" s="52"/>
      <c r="J8465" s="52"/>
      <c r="K8465" s="48"/>
      <c r="L8465" s="48"/>
      <c r="M8465" s="48"/>
      <c r="N8465" s="48"/>
      <c r="O8465" s="49"/>
    </row>
    <row r="8466" spans="3:15" x14ac:dyDescent="0.25">
      <c r="C8466" s="48"/>
      <c r="D8466" s="48"/>
      <c r="E8466" s="48"/>
      <c r="F8466" s="48"/>
      <c r="G8466" s="49"/>
      <c r="H8466" s="48"/>
      <c r="I8466" s="52"/>
      <c r="J8466" s="52"/>
      <c r="K8466" s="48"/>
      <c r="L8466" s="48"/>
      <c r="M8466" s="48"/>
      <c r="N8466" s="48"/>
      <c r="O8466" s="49"/>
    </row>
    <row r="8467" spans="3:15" x14ac:dyDescent="0.25">
      <c r="C8467" s="48"/>
      <c r="D8467" s="48"/>
      <c r="E8467" s="48"/>
      <c r="F8467" s="48"/>
      <c r="G8467" s="49"/>
      <c r="H8467" s="48"/>
      <c r="I8467" s="52"/>
      <c r="J8467" s="52"/>
      <c r="K8467" s="48"/>
      <c r="L8467" s="48"/>
      <c r="M8467" s="48"/>
      <c r="N8467" s="48"/>
      <c r="O8467" s="49"/>
    </row>
    <row r="8468" spans="3:15" x14ac:dyDescent="0.25">
      <c r="C8468" s="48"/>
      <c r="D8468" s="48"/>
      <c r="E8468" s="48"/>
      <c r="F8468" s="48"/>
      <c r="G8468" s="49"/>
      <c r="H8468" s="48"/>
      <c r="I8468" s="52"/>
      <c r="J8468" s="52"/>
      <c r="K8468" s="48"/>
      <c r="L8468" s="48"/>
      <c r="M8468" s="48"/>
      <c r="N8468" s="48"/>
      <c r="O8468" s="49"/>
    </row>
    <row r="8469" spans="3:15" x14ac:dyDescent="0.25">
      <c r="C8469" s="48"/>
      <c r="D8469" s="48"/>
      <c r="E8469" s="48"/>
      <c r="F8469" s="48"/>
      <c r="G8469" s="49"/>
      <c r="H8469" s="48"/>
      <c r="I8469" s="52"/>
      <c r="J8469" s="52"/>
      <c r="K8469" s="48"/>
      <c r="L8469" s="48"/>
      <c r="M8469" s="48"/>
      <c r="N8469" s="48"/>
      <c r="O8469" s="49"/>
    </row>
    <row r="8470" spans="3:15" x14ac:dyDescent="0.25">
      <c r="C8470" s="48"/>
      <c r="D8470" s="48"/>
      <c r="E8470" s="48"/>
      <c r="F8470" s="48"/>
      <c r="G8470" s="49"/>
      <c r="H8470" s="48"/>
      <c r="I8470" s="52"/>
      <c r="J8470" s="52"/>
      <c r="K8470" s="48"/>
      <c r="L8470" s="48"/>
      <c r="M8470" s="48"/>
      <c r="N8470" s="48"/>
      <c r="O8470" s="49"/>
    </row>
    <row r="8471" spans="3:15" x14ac:dyDescent="0.25">
      <c r="C8471" s="48"/>
      <c r="D8471" s="48"/>
      <c r="E8471" s="48"/>
      <c r="F8471" s="48"/>
      <c r="G8471" s="49"/>
      <c r="H8471" s="48"/>
      <c r="I8471" s="52"/>
      <c r="J8471" s="52"/>
      <c r="K8471" s="48"/>
      <c r="L8471" s="48"/>
      <c r="M8471" s="48"/>
      <c r="N8471" s="48"/>
      <c r="O8471" s="49"/>
    </row>
    <row r="8472" spans="3:15" x14ac:dyDescent="0.25">
      <c r="C8472" s="48"/>
      <c r="D8472" s="48"/>
      <c r="E8472" s="48"/>
      <c r="F8472" s="48"/>
      <c r="G8472" s="49"/>
      <c r="H8472" s="48"/>
      <c r="I8472" s="52"/>
      <c r="J8472" s="52"/>
      <c r="K8472" s="48"/>
      <c r="L8472" s="48"/>
      <c r="M8472" s="48"/>
      <c r="N8472" s="48"/>
      <c r="O8472" s="49"/>
    </row>
    <row r="8473" spans="3:15" x14ac:dyDescent="0.25">
      <c r="C8473" s="48"/>
      <c r="D8473" s="48"/>
      <c r="E8473" s="48"/>
      <c r="F8473" s="48"/>
      <c r="G8473" s="49"/>
      <c r="H8473" s="48"/>
      <c r="I8473" s="52"/>
      <c r="J8473" s="52"/>
      <c r="K8473" s="48"/>
      <c r="L8473" s="48"/>
      <c r="M8473" s="48"/>
      <c r="N8473" s="48"/>
      <c r="O8473" s="49"/>
    </row>
    <row r="8474" spans="3:15" x14ac:dyDescent="0.25">
      <c r="C8474" s="48"/>
      <c r="D8474" s="48"/>
      <c r="E8474" s="48"/>
      <c r="F8474" s="48"/>
      <c r="G8474" s="49"/>
      <c r="H8474" s="48"/>
      <c r="I8474" s="52"/>
      <c r="J8474" s="52"/>
      <c r="K8474" s="48"/>
      <c r="L8474" s="48"/>
      <c r="M8474" s="48"/>
      <c r="N8474" s="48"/>
      <c r="O8474" s="49"/>
    </row>
    <row r="8475" spans="3:15" x14ac:dyDescent="0.25">
      <c r="C8475" s="48"/>
      <c r="D8475" s="48"/>
      <c r="E8475" s="48"/>
      <c r="F8475" s="48"/>
      <c r="G8475" s="49"/>
      <c r="H8475" s="48"/>
      <c r="I8475" s="52"/>
      <c r="J8475" s="52"/>
      <c r="K8475" s="48"/>
      <c r="L8475" s="48"/>
      <c r="M8475" s="48"/>
      <c r="N8475" s="48"/>
      <c r="O8475" s="49"/>
    </row>
    <row r="8476" spans="3:15" x14ac:dyDescent="0.25">
      <c r="C8476" s="48"/>
      <c r="D8476" s="48"/>
      <c r="E8476" s="48"/>
      <c r="F8476" s="48"/>
      <c r="G8476" s="49"/>
      <c r="H8476" s="48"/>
      <c r="I8476" s="52"/>
      <c r="J8476" s="52"/>
      <c r="K8476" s="48"/>
      <c r="L8476" s="48"/>
      <c r="M8476" s="48"/>
      <c r="N8476" s="48"/>
      <c r="O8476" s="49"/>
    </row>
    <row r="8477" spans="3:15" x14ac:dyDescent="0.25">
      <c r="C8477" s="48"/>
      <c r="D8477" s="48"/>
      <c r="E8477" s="48"/>
      <c r="F8477" s="48"/>
      <c r="G8477" s="49"/>
      <c r="H8477" s="48"/>
      <c r="I8477" s="52"/>
      <c r="J8477" s="52"/>
      <c r="K8477" s="48"/>
      <c r="L8477" s="48"/>
      <c r="M8477" s="48"/>
      <c r="N8477" s="48"/>
      <c r="O8477" s="49"/>
    </row>
    <row r="8478" spans="3:15" x14ac:dyDescent="0.25">
      <c r="C8478" s="48"/>
      <c r="D8478" s="48"/>
      <c r="E8478" s="48"/>
      <c r="F8478" s="48"/>
      <c r="G8478" s="49"/>
      <c r="H8478" s="48"/>
      <c r="I8478" s="52"/>
      <c r="J8478" s="52"/>
      <c r="K8478" s="48"/>
      <c r="L8478" s="48"/>
      <c r="M8478" s="48"/>
      <c r="N8478" s="48"/>
      <c r="O8478" s="49"/>
    </row>
    <row r="8479" spans="3:15" x14ac:dyDescent="0.25">
      <c r="C8479" s="48"/>
      <c r="D8479" s="48"/>
      <c r="E8479" s="48"/>
      <c r="F8479" s="48"/>
      <c r="G8479" s="49"/>
      <c r="H8479" s="48"/>
      <c r="I8479" s="52"/>
      <c r="J8479" s="52"/>
      <c r="K8479" s="48"/>
      <c r="L8479" s="48"/>
      <c r="M8479" s="48"/>
      <c r="N8479" s="48"/>
      <c r="O8479" s="49"/>
    </row>
    <row r="8480" spans="3:15" x14ac:dyDescent="0.25">
      <c r="C8480" s="48"/>
      <c r="D8480" s="48"/>
      <c r="E8480" s="48"/>
      <c r="F8480" s="48"/>
      <c r="G8480" s="49"/>
      <c r="H8480" s="48"/>
      <c r="I8480" s="52"/>
      <c r="J8480" s="52"/>
      <c r="K8480" s="48"/>
      <c r="L8480" s="48"/>
      <c r="M8480" s="48"/>
      <c r="N8480" s="48"/>
      <c r="O8480" s="49"/>
    </row>
    <row r="8481" spans="3:15" x14ac:dyDescent="0.25">
      <c r="C8481" s="48"/>
      <c r="D8481" s="48"/>
      <c r="E8481" s="48"/>
      <c r="F8481" s="48"/>
      <c r="G8481" s="49"/>
      <c r="H8481" s="48"/>
      <c r="I8481" s="52"/>
      <c r="J8481" s="52"/>
      <c r="K8481" s="48"/>
      <c r="L8481" s="48"/>
      <c r="M8481" s="48"/>
      <c r="N8481" s="48"/>
      <c r="O8481" s="49"/>
    </row>
    <row r="8482" spans="3:15" x14ac:dyDescent="0.25">
      <c r="C8482" s="48"/>
      <c r="D8482" s="48"/>
      <c r="E8482" s="48"/>
      <c r="F8482" s="48"/>
      <c r="G8482" s="49"/>
      <c r="H8482" s="48"/>
      <c r="I8482" s="52"/>
      <c r="J8482" s="52"/>
      <c r="K8482" s="48"/>
      <c r="L8482" s="48"/>
      <c r="M8482" s="48"/>
      <c r="N8482" s="48"/>
      <c r="O8482" s="49"/>
    </row>
    <row r="8483" spans="3:15" x14ac:dyDescent="0.25">
      <c r="C8483" s="48"/>
      <c r="D8483" s="48"/>
      <c r="E8483" s="48"/>
      <c r="F8483" s="48"/>
      <c r="G8483" s="49"/>
      <c r="H8483" s="48"/>
      <c r="I8483" s="52"/>
      <c r="J8483" s="52"/>
      <c r="K8483" s="48"/>
      <c r="L8483" s="48"/>
      <c r="M8483" s="48"/>
      <c r="N8483" s="48"/>
      <c r="O8483" s="49"/>
    </row>
    <row r="8484" spans="3:15" x14ac:dyDescent="0.25">
      <c r="C8484" s="48"/>
      <c r="D8484" s="48"/>
      <c r="E8484" s="48"/>
      <c r="F8484" s="48"/>
      <c r="G8484" s="49"/>
      <c r="H8484" s="48"/>
      <c r="I8484" s="52"/>
      <c r="J8484" s="52"/>
      <c r="K8484" s="48"/>
      <c r="L8484" s="48"/>
      <c r="M8484" s="48"/>
      <c r="N8484" s="48"/>
      <c r="O8484" s="49"/>
    </row>
    <row r="8485" spans="3:15" x14ac:dyDescent="0.25">
      <c r="C8485" s="48"/>
      <c r="D8485" s="48"/>
      <c r="E8485" s="48"/>
      <c r="F8485" s="48"/>
      <c r="G8485" s="49"/>
      <c r="H8485" s="48"/>
      <c r="I8485" s="52"/>
      <c r="J8485" s="52"/>
      <c r="K8485" s="48"/>
      <c r="L8485" s="48"/>
      <c r="M8485" s="48"/>
      <c r="N8485" s="48"/>
      <c r="O8485" s="49"/>
    </row>
    <row r="8486" spans="3:15" x14ac:dyDescent="0.25">
      <c r="C8486" s="48"/>
      <c r="D8486" s="48"/>
      <c r="E8486" s="48"/>
      <c r="F8486" s="48"/>
      <c r="G8486" s="49"/>
      <c r="H8486" s="48"/>
      <c r="I8486" s="52"/>
      <c r="J8486" s="52"/>
      <c r="K8486" s="48"/>
      <c r="L8486" s="48"/>
      <c r="M8486" s="48"/>
      <c r="N8486" s="48"/>
      <c r="O8486" s="49"/>
    </row>
    <row r="8487" spans="3:15" x14ac:dyDescent="0.25">
      <c r="C8487" s="48"/>
      <c r="D8487" s="48"/>
      <c r="E8487" s="48"/>
      <c r="F8487" s="48"/>
      <c r="G8487" s="49"/>
      <c r="H8487" s="48"/>
      <c r="I8487" s="52"/>
      <c r="J8487" s="52"/>
      <c r="K8487" s="48"/>
      <c r="L8487" s="48"/>
      <c r="M8487" s="48"/>
      <c r="N8487" s="48"/>
      <c r="O8487" s="49"/>
    </row>
    <row r="8488" spans="3:15" x14ac:dyDescent="0.25">
      <c r="C8488" s="48"/>
      <c r="D8488" s="48"/>
      <c r="E8488" s="48"/>
      <c r="F8488" s="48"/>
      <c r="G8488" s="49"/>
      <c r="H8488" s="48"/>
      <c r="I8488" s="52"/>
      <c r="J8488" s="52"/>
      <c r="K8488" s="48"/>
      <c r="L8488" s="48"/>
      <c r="M8488" s="48"/>
      <c r="N8488" s="48"/>
      <c r="O8488" s="49"/>
    </row>
    <row r="8489" spans="3:15" x14ac:dyDescent="0.25">
      <c r="C8489" s="48"/>
      <c r="D8489" s="48"/>
      <c r="E8489" s="48"/>
      <c r="F8489" s="48"/>
      <c r="G8489" s="49"/>
      <c r="H8489" s="48"/>
      <c r="I8489" s="52"/>
      <c r="J8489" s="52"/>
      <c r="K8489" s="48"/>
      <c r="L8489" s="48"/>
      <c r="M8489" s="48"/>
      <c r="N8489" s="48"/>
      <c r="O8489" s="49"/>
    </row>
    <row r="8490" spans="3:15" x14ac:dyDescent="0.25">
      <c r="C8490" s="48"/>
      <c r="D8490" s="48"/>
      <c r="E8490" s="48"/>
      <c r="F8490" s="48"/>
      <c r="G8490" s="49"/>
      <c r="H8490" s="48"/>
      <c r="I8490" s="52"/>
      <c r="J8490" s="52"/>
      <c r="K8490" s="48"/>
      <c r="L8490" s="48"/>
      <c r="M8490" s="48"/>
      <c r="N8490" s="48"/>
      <c r="O8490" s="49"/>
    </row>
    <row r="8491" spans="3:15" x14ac:dyDescent="0.25">
      <c r="C8491" s="48"/>
      <c r="D8491" s="48"/>
      <c r="E8491" s="48"/>
      <c r="F8491" s="48"/>
      <c r="G8491" s="49"/>
      <c r="H8491" s="48"/>
      <c r="I8491" s="52"/>
      <c r="J8491" s="52"/>
      <c r="K8491" s="48"/>
      <c r="L8491" s="48"/>
      <c r="M8491" s="48"/>
      <c r="N8491" s="48"/>
      <c r="O8491" s="49"/>
    </row>
    <row r="8492" spans="3:15" x14ac:dyDescent="0.25">
      <c r="C8492" s="48"/>
      <c r="D8492" s="48"/>
      <c r="E8492" s="48"/>
      <c r="F8492" s="48"/>
      <c r="G8492" s="49"/>
      <c r="H8492" s="48"/>
      <c r="I8492" s="52"/>
      <c r="J8492" s="52"/>
      <c r="K8492" s="48"/>
      <c r="L8492" s="48"/>
      <c r="M8492" s="48"/>
      <c r="N8492" s="48"/>
      <c r="O8492" s="49"/>
    </row>
    <row r="8493" spans="3:15" x14ac:dyDescent="0.25">
      <c r="C8493" s="48"/>
      <c r="D8493" s="48"/>
      <c r="E8493" s="48"/>
      <c r="F8493" s="48"/>
      <c r="G8493" s="49"/>
      <c r="H8493" s="48"/>
      <c r="I8493" s="52"/>
      <c r="J8493" s="52"/>
      <c r="K8493" s="48"/>
      <c r="L8493" s="48"/>
      <c r="M8493" s="48"/>
      <c r="N8493" s="48"/>
      <c r="O8493" s="49"/>
    </row>
    <row r="8494" spans="3:15" x14ac:dyDescent="0.25">
      <c r="C8494" s="48"/>
      <c r="D8494" s="48"/>
      <c r="E8494" s="48"/>
      <c r="F8494" s="48"/>
      <c r="G8494" s="49"/>
      <c r="H8494" s="48"/>
      <c r="I8494" s="52"/>
      <c r="J8494" s="52"/>
      <c r="K8494" s="48"/>
      <c r="L8494" s="48"/>
      <c r="M8494" s="48"/>
      <c r="N8494" s="48"/>
      <c r="O8494" s="49"/>
    </row>
    <row r="8495" spans="3:15" x14ac:dyDescent="0.25">
      <c r="C8495" s="48"/>
      <c r="D8495" s="48"/>
      <c r="E8495" s="48"/>
      <c r="F8495" s="48"/>
      <c r="G8495" s="49"/>
      <c r="H8495" s="48"/>
      <c r="I8495" s="52"/>
      <c r="J8495" s="52"/>
      <c r="K8495" s="48"/>
      <c r="L8495" s="48"/>
      <c r="M8495" s="48"/>
      <c r="N8495" s="48"/>
      <c r="O8495" s="49"/>
    </row>
    <row r="8496" spans="3:15" x14ac:dyDescent="0.25">
      <c r="C8496" s="48"/>
      <c r="D8496" s="48"/>
      <c r="E8496" s="48"/>
      <c r="F8496" s="48"/>
      <c r="G8496" s="49"/>
      <c r="H8496" s="48"/>
      <c r="I8496" s="52"/>
      <c r="J8496" s="52"/>
      <c r="K8496" s="48"/>
      <c r="L8496" s="48"/>
      <c r="M8496" s="48"/>
      <c r="N8496" s="48"/>
      <c r="O8496" s="49"/>
    </row>
    <row r="8497" spans="3:15" x14ac:dyDescent="0.25">
      <c r="C8497" s="48"/>
      <c r="D8497" s="48"/>
      <c r="E8497" s="48"/>
      <c r="F8497" s="48"/>
      <c r="G8497" s="49"/>
      <c r="H8497" s="48"/>
      <c r="I8497" s="52"/>
      <c r="J8497" s="52"/>
      <c r="K8497" s="48"/>
      <c r="L8497" s="48"/>
      <c r="M8497" s="48"/>
      <c r="N8497" s="48"/>
      <c r="O8497" s="49"/>
    </row>
    <row r="8498" spans="3:15" x14ac:dyDescent="0.25">
      <c r="C8498" s="48"/>
      <c r="D8498" s="48"/>
      <c r="E8498" s="48"/>
      <c r="F8498" s="48"/>
      <c r="G8498" s="49"/>
      <c r="H8498" s="48"/>
      <c r="I8498" s="52"/>
      <c r="J8498" s="52"/>
      <c r="K8498" s="48"/>
      <c r="L8498" s="48"/>
      <c r="M8498" s="48"/>
      <c r="N8498" s="48"/>
      <c r="O8498" s="49"/>
    </row>
    <row r="8499" spans="3:15" x14ac:dyDescent="0.25">
      <c r="C8499" s="48"/>
      <c r="D8499" s="48"/>
      <c r="E8499" s="48"/>
      <c r="F8499" s="48"/>
      <c r="G8499" s="49"/>
      <c r="H8499" s="48"/>
      <c r="I8499" s="52"/>
      <c r="J8499" s="52"/>
      <c r="K8499" s="48"/>
      <c r="L8499" s="48"/>
      <c r="M8499" s="48"/>
      <c r="N8499" s="48"/>
      <c r="O8499" s="49"/>
    </row>
    <row r="8500" spans="3:15" x14ac:dyDescent="0.25">
      <c r="C8500" s="48"/>
      <c r="D8500" s="48"/>
      <c r="E8500" s="48"/>
      <c r="F8500" s="48"/>
      <c r="G8500" s="49"/>
      <c r="H8500" s="48"/>
      <c r="I8500" s="52"/>
      <c r="J8500" s="52"/>
      <c r="K8500" s="48"/>
      <c r="L8500" s="48"/>
      <c r="M8500" s="48"/>
      <c r="N8500" s="48"/>
      <c r="O8500" s="49"/>
    </row>
    <row r="8501" spans="3:15" x14ac:dyDescent="0.25">
      <c r="C8501" s="48"/>
      <c r="D8501" s="48"/>
      <c r="E8501" s="48"/>
      <c r="F8501" s="48"/>
      <c r="G8501" s="49"/>
      <c r="H8501" s="48"/>
      <c r="I8501" s="52"/>
      <c r="J8501" s="52"/>
      <c r="K8501" s="48"/>
      <c r="L8501" s="48"/>
      <c r="M8501" s="48"/>
      <c r="N8501" s="48"/>
      <c r="O8501" s="49"/>
    </row>
    <row r="8502" spans="3:15" x14ac:dyDescent="0.25">
      <c r="C8502" s="48"/>
      <c r="D8502" s="48"/>
      <c r="E8502" s="48"/>
      <c r="F8502" s="48"/>
      <c r="G8502" s="49"/>
      <c r="H8502" s="48"/>
      <c r="I8502" s="52"/>
      <c r="J8502" s="52"/>
      <c r="K8502" s="48"/>
      <c r="L8502" s="48"/>
      <c r="M8502" s="48"/>
      <c r="N8502" s="48"/>
      <c r="O8502" s="49"/>
    </row>
    <row r="8503" spans="3:15" x14ac:dyDescent="0.25">
      <c r="C8503" s="48"/>
      <c r="D8503" s="48"/>
      <c r="E8503" s="48"/>
      <c r="F8503" s="48"/>
      <c r="G8503" s="49"/>
      <c r="H8503" s="48"/>
      <c r="I8503" s="52"/>
      <c r="J8503" s="52"/>
      <c r="K8503" s="48"/>
      <c r="L8503" s="48"/>
      <c r="M8503" s="48"/>
      <c r="N8503" s="48"/>
      <c r="O8503" s="49"/>
    </row>
    <row r="8504" spans="3:15" x14ac:dyDescent="0.25">
      <c r="C8504" s="48"/>
      <c r="D8504" s="48"/>
      <c r="E8504" s="48"/>
      <c r="F8504" s="48"/>
      <c r="G8504" s="49"/>
      <c r="H8504" s="48"/>
      <c r="I8504" s="52"/>
      <c r="J8504" s="52"/>
      <c r="K8504" s="48"/>
      <c r="L8504" s="48"/>
      <c r="M8504" s="48"/>
      <c r="N8504" s="48"/>
      <c r="O8504" s="49"/>
    </row>
    <row r="8505" spans="3:15" x14ac:dyDescent="0.25">
      <c r="C8505" s="48"/>
      <c r="D8505" s="48"/>
      <c r="E8505" s="48"/>
      <c r="F8505" s="48"/>
      <c r="G8505" s="49"/>
      <c r="H8505" s="48"/>
      <c r="I8505" s="52"/>
      <c r="J8505" s="52"/>
      <c r="K8505" s="48"/>
      <c r="L8505" s="48"/>
      <c r="M8505" s="48"/>
      <c r="N8505" s="48"/>
      <c r="O8505" s="49"/>
    </row>
    <row r="8506" spans="3:15" x14ac:dyDescent="0.25">
      <c r="C8506" s="48"/>
      <c r="D8506" s="48"/>
      <c r="E8506" s="48"/>
      <c r="F8506" s="48"/>
      <c r="G8506" s="49"/>
      <c r="H8506" s="48"/>
      <c r="I8506" s="52"/>
      <c r="J8506" s="52"/>
      <c r="K8506" s="48"/>
      <c r="L8506" s="48"/>
      <c r="M8506" s="48"/>
      <c r="N8506" s="48"/>
      <c r="O8506" s="49"/>
    </row>
    <row r="8507" spans="3:15" x14ac:dyDescent="0.25">
      <c r="C8507" s="48"/>
      <c r="D8507" s="48"/>
      <c r="E8507" s="48"/>
      <c r="F8507" s="48"/>
      <c r="G8507" s="49"/>
      <c r="H8507" s="48"/>
      <c r="I8507" s="52"/>
      <c r="J8507" s="52"/>
      <c r="K8507" s="48"/>
      <c r="L8507" s="48"/>
      <c r="M8507" s="48"/>
      <c r="N8507" s="48"/>
      <c r="O8507" s="49"/>
    </row>
    <row r="8508" spans="3:15" x14ac:dyDescent="0.25">
      <c r="C8508" s="48"/>
      <c r="D8508" s="48"/>
      <c r="E8508" s="48"/>
      <c r="F8508" s="48"/>
      <c r="G8508" s="49"/>
      <c r="H8508" s="48"/>
      <c r="I8508" s="52"/>
      <c r="J8508" s="52"/>
      <c r="K8508" s="48"/>
      <c r="L8508" s="48"/>
      <c r="M8508" s="48"/>
      <c r="N8508" s="48"/>
      <c r="O8508" s="49"/>
    </row>
    <row r="8509" spans="3:15" x14ac:dyDescent="0.25">
      <c r="C8509" s="48"/>
      <c r="D8509" s="48"/>
      <c r="E8509" s="48"/>
      <c r="F8509" s="48"/>
      <c r="G8509" s="49"/>
      <c r="H8509" s="48"/>
      <c r="I8509" s="52"/>
      <c r="J8509" s="52"/>
      <c r="K8509" s="48"/>
      <c r="L8509" s="48"/>
      <c r="M8509" s="48"/>
      <c r="N8509" s="48"/>
      <c r="O8509" s="49"/>
    </row>
    <row r="8510" spans="3:15" x14ac:dyDescent="0.25">
      <c r="C8510" s="48"/>
      <c r="D8510" s="48"/>
      <c r="E8510" s="48"/>
      <c r="F8510" s="48"/>
      <c r="G8510" s="49"/>
      <c r="H8510" s="48"/>
      <c r="I8510" s="52"/>
      <c r="J8510" s="52"/>
      <c r="K8510" s="48"/>
      <c r="L8510" s="48"/>
      <c r="M8510" s="48"/>
      <c r="N8510" s="48"/>
      <c r="O8510" s="49"/>
    </row>
    <row r="8511" spans="3:15" x14ac:dyDescent="0.25">
      <c r="C8511" s="48"/>
      <c r="D8511" s="48"/>
      <c r="E8511" s="48"/>
      <c r="F8511" s="48"/>
      <c r="G8511" s="49"/>
      <c r="H8511" s="48"/>
      <c r="I8511" s="52"/>
      <c r="J8511" s="52"/>
      <c r="K8511" s="48"/>
      <c r="L8511" s="48"/>
      <c r="M8511" s="48"/>
      <c r="N8511" s="48"/>
      <c r="O8511" s="49"/>
    </row>
    <row r="8512" spans="3:15" x14ac:dyDescent="0.25">
      <c r="C8512" s="48"/>
      <c r="D8512" s="48"/>
      <c r="E8512" s="48"/>
      <c r="F8512" s="48"/>
      <c r="G8512" s="49"/>
      <c r="H8512" s="48"/>
      <c r="I8512" s="52"/>
      <c r="J8512" s="52"/>
      <c r="K8512" s="48"/>
      <c r="L8512" s="48"/>
      <c r="M8512" s="48"/>
      <c r="N8512" s="48"/>
      <c r="O8512" s="49"/>
    </row>
    <row r="8513" spans="3:15" x14ac:dyDescent="0.25">
      <c r="C8513" s="48"/>
      <c r="D8513" s="48"/>
      <c r="E8513" s="48"/>
      <c r="F8513" s="48"/>
      <c r="G8513" s="49"/>
      <c r="H8513" s="48"/>
      <c r="I8513" s="52"/>
      <c r="J8513" s="52"/>
      <c r="K8513" s="48"/>
      <c r="L8513" s="48"/>
      <c r="M8513" s="48"/>
      <c r="N8513" s="48"/>
      <c r="O8513" s="49"/>
    </row>
    <row r="8514" spans="3:15" x14ac:dyDescent="0.25">
      <c r="C8514" s="48"/>
      <c r="D8514" s="48"/>
      <c r="E8514" s="48"/>
      <c r="F8514" s="48"/>
      <c r="G8514" s="49"/>
      <c r="H8514" s="48"/>
      <c r="I8514" s="52"/>
      <c r="J8514" s="52"/>
      <c r="K8514" s="48"/>
      <c r="L8514" s="48"/>
      <c r="M8514" s="48"/>
      <c r="N8514" s="48"/>
      <c r="O8514" s="49"/>
    </row>
    <row r="8515" spans="3:15" x14ac:dyDescent="0.25">
      <c r="C8515" s="48"/>
      <c r="D8515" s="48"/>
      <c r="E8515" s="48"/>
      <c r="F8515" s="48"/>
      <c r="G8515" s="49"/>
      <c r="H8515" s="48"/>
      <c r="I8515" s="52"/>
      <c r="J8515" s="52"/>
      <c r="K8515" s="48"/>
      <c r="L8515" s="48"/>
      <c r="M8515" s="48"/>
      <c r="N8515" s="48"/>
      <c r="O8515" s="49"/>
    </row>
    <row r="8516" spans="3:15" x14ac:dyDescent="0.25">
      <c r="C8516" s="48"/>
      <c r="D8516" s="48"/>
      <c r="E8516" s="48"/>
      <c r="F8516" s="48"/>
      <c r="G8516" s="49"/>
      <c r="H8516" s="48"/>
      <c r="I8516" s="52"/>
      <c r="J8516" s="52"/>
      <c r="K8516" s="48"/>
      <c r="L8516" s="48"/>
      <c r="M8516" s="48"/>
      <c r="N8516" s="48"/>
      <c r="O8516" s="49"/>
    </row>
    <row r="8517" spans="3:15" x14ac:dyDescent="0.25">
      <c r="C8517" s="48"/>
      <c r="D8517" s="48"/>
      <c r="E8517" s="48"/>
      <c r="F8517" s="48"/>
      <c r="G8517" s="49"/>
      <c r="H8517" s="48"/>
      <c r="I8517" s="52"/>
      <c r="J8517" s="52"/>
      <c r="K8517" s="48"/>
      <c r="L8517" s="48"/>
      <c r="M8517" s="48"/>
      <c r="N8517" s="48"/>
      <c r="O8517" s="49"/>
    </row>
    <row r="8518" spans="3:15" x14ac:dyDescent="0.25">
      <c r="C8518" s="48"/>
      <c r="D8518" s="48"/>
      <c r="E8518" s="48"/>
      <c r="F8518" s="48"/>
      <c r="G8518" s="49"/>
      <c r="H8518" s="48"/>
      <c r="I8518" s="52"/>
      <c r="J8518" s="52"/>
      <c r="K8518" s="48"/>
      <c r="L8518" s="48"/>
      <c r="M8518" s="48"/>
      <c r="N8518" s="48"/>
      <c r="O8518" s="49"/>
    </row>
    <row r="8519" spans="3:15" x14ac:dyDescent="0.25">
      <c r="C8519" s="48"/>
      <c r="D8519" s="48"/>
      <c r="E8519" s="48"/>
      <c r="F8519" s="48"/>
      <c r="G8519" s="49"/>
      <c r="H8519" s="48"/>
      <c r="I8519" s="52"/>
      <c r="J8519" s="52"/>
      <c r="K8519" s="48"/>
      <c r="L8519" s="48"/>
      <c r="M8519" s="48"/>
      <c r="N8519" s="48"/>
      <c r="O8519" s="49"/>
    </row>
    <row r="8520" spans="3:15" x14ac:dyDescent="0.25">
      <c r="C8520" s="48"/>
      <c r="D8520" s="48"/>
      <c r="E8520" s="48"/>
      <c r="F8520" s="48"/>
      <c r="G8520" s="49"/>
      <c r="H8520" s="48"/>
      <c r="I8520" s="52"/>
      <c r="J8520" s="52"/>
      <c r="K8520" s="48"/>
      <c r="L8520" s="48"/>
      <c r="M8520" s="48"/>
      <c r="N8520" s="48"/>
      <c r="O8520" s="49"/>
    </row>
    <row r="8521" spans="3:15" x14ac:dyDescent="0.25">
      <c r="C8521" s="48"/>
      <c r="D8521" s="48"/>
      <c r="E8521" s="48"/>
      <c r="F8521" s="48"/>
      <c r="G8521" s="49"/>
      <c r="H8521" s="48"/>
      <c r="I8521" s="52"/>
      <c r="J8521" s="52"/>
      <c r="K8521" s="48"/>
      <c r="L8521" s="48"/>
      <c r="M8521" s="48"/>
      <c r="N8521" s="48"/>
      <c r="O8521" s="49"/>
    </row>
    <row r="8522" spans="3:15" x14ac:dyDescent="0.25">
      <c r="C8522" s="48"/>
      <c r="D8522" s="48"/>
      <c r="E8522" s="48"/>
      <c r="F8522" s="48"/>
      <c r="G8522" s="49"/>
      <c r="H8522" s="48"/>
      <c r="I8522" s="52"/>
      <c r="J8522" s="52"/>
      <c r="K8522" s="48"/>
      <c r="L8522" s="48"/>
      <c r="M8522" s="48"/>
      <c r="N8522" s="48"/>
      <c r="O8522" s="49"/>
    </row>
    <row r="8523" spans="3:15" x14ac:dyDescent="0.25">
      <c r="C8523" s="48"/>
      <c r="D8523" s="48"/>
      <c r="E8523" s="48"/>
      <c r="F8523" s="48"/>
      <c r="G8523" s="49"/>
      <c r="H8523" s="48"/>
      <c r="I8523" s="52"/>
      <c r="J8523" s="52"/>
      <c r="K8523" s="48"/>
      <c r="L8523" s="48"/>
      <c r="M8523" s="48"/>
      <c r="N8523" s="48"/>
      <c r="O8523" s="49"/>
    </row>
    <row r="8524" spans="3:15" x14ac:dyDescent="0.25">
      <c r="C8524" s="48"/>
      <c r="D8524" s="48"/>
      <c r="E8524" s="48"/>
      <c r="F8524" s="48"/>
      <c r="G8524" s="49"/>
      <c r="H8524" s="48"/>
      <c r="I8524" s="52"/>
      <c r="J8524" s="52"/>
      <c r="K8524" s="48"/>
      <c r="L8524" s="48"/>
      <c r="M8524" s="48"/>
      <c r="N8524" s="48"/>
      <c r="O8524" s="49"/>
    </row>
    <row r="8525" spans="3:15" x14ac:dyDescent="0.25">
      <c r="C8525" s="48"/>
      <c r="D8525" s="48"/>
      <c r="E8525" s="48"/>
      <c r="F8525" s="48"/>
      <c r="G8525" s="49"/>
      <c r="H8525" s="48"/>
      <c r="I8525" s="52"/>
      <c r="J8525" s="52"/>
      <c r="K8525" s="48"/>
      <c r="L8525" s="48"/>
      <c r="M8525" s="48"/>
      <c r="N8525" s="48"/>
      <c r="O8525" s="49"/>
    </row>
    <row r="8526" spans="3:15" x14ac:dyDescent="0.25">
      <c r="C8526" s="48"/>
      <c r="D8526" s="48"/>
      <c r="E8526" s="48"/>
      <c r="F8526" s="48"/>
      <c r="G8526" s="49"/>
      <c r="H8526" s="48"/>
      <c r="I8526" s="52"/>
      <c r="J8526" s="52"/>
      <c r="K8526" s="48"/>
      <c r="L8526" s="48"/>
      <c r="M8526" s="48"/>
      <c r="N8526" s="48"/>
      <c r="O8526" s="49"/>
    </row>
    <row r="8527" spans="3:15" x14ac:dyDescent="0.25">
      <c r="C8527" s="48"/>
      <c r="D8527" s="48"/>
      <c r="E8527" s="48"/>
      <c r="F8527" s="48"/>
      <c r="G8527" s="49"/>
      <c r="H8527" s="48"/>
      <c r="I8527" s="52"/>
      <c r="J8527" s="52"/>
      <c r="K8527" s="48"/>
      <c r="L8527" s="48"/>
      <c r="M8527" s="48"/>
      <c r="N8527" s="48"/>
      <c r="O8527" s="49"/>
    </row>
    <row r="8528" spans="3:15" x14ac:dyDescent="0.25">
      <c r="C8528" s="48"/>
      <c r="D8528" s="48"/>
      <c r="E8528" s="48"/>
      <c r="F8528" s="48"/>
      <c r="G8528" s="49"/>
      <c r="H8528" s="48"/>
      <c r="I8528" s="52"/>
      <c r="J8528" s="52"/>
      <c r="K8528" s="48"/>
      <c r="L8528" s="48"/>
      <c r="M8528" s="48"/>
      <c r="N8528" s="48"/>
      <c r="O8528" s="49"/>
    </row>
    <row r="8529" spans="3:15" x14ac:dyDescent="0.25">
      <c r="C8529" s="48"/>
      <c r="D8529" s="48"/>
      <c r="E8529" s="48"/>
      <c r="F8529" s="48"/>
      <c r="G8529" s="49"/>
      <c r="H8529" s="48"/>
      <c r="I8529" s="52"/>
      <c r="J8529" s="52"/>
      <c r="K8529" s="48"/>
      <c r="L8529" s="48"/>
      <c r="M8529" s="48"/>
      <c r="N8529" s="48"/>
      <c r="O8529" s="49"/>
    </row>
    <row r="8530" spans="3:15" x14ac:dyDescent="0.25">
      <c r="C8530" s="48"/>
      <c r="D8530" s="48"/>
      <c r="E8530" s="48"/>
      <c r="F8530" s="48"/>
      <c r="G8530" s="49"/>
      <c r="H8530" s="48"/>
      <c r="I8530" s="52"/>
      <c r="J8530" s="52"/>
      <c r="K8530" s="48"/>
      <c r="L8530" s="48"/>
      <c r="M8530" s="48"/>
      <c r="N8530" s="48"/>
      <c r="O8530" s="49"/>
    </row>
    <row r="8531" spans="3:15" x14ac:dyDescent="0.25">
      <c r="C8531" s="48"/>
      <c r="D8531" s="48"/>
      <c r="E8531" s="48"/>
      <c r="F8531" s="48"/>
      <c r="G8531" s="49"/>
      <c r="H8531" s="48"/>
      <c r="I8531" s="52"/>
      <c r="J8531" s="52"/>
      <c r="K8531" s="48"/>
      <c r="L8531" s="48"/>
      <c r="M8531" s="48"/>
      <c r="N8531" s="48"/>
      <c r="O8531" s="49"/>
    </row>
    <row r="8532" spans="3:15" x14ac:dyDescent="0.25">
      <c r="C8532" s="48"/>
      <c r="D8532" s="48"/>
      <c r="E8532" s="48"/>
      <c r="F8532" s="48"/>
      <c r="G8532" s="49"/>
      <c r="H8532" s="48"/>
      <c r="I8532" s="52"/>
      <c r="J8532" s="52"/>
      <c r="K8532" s="48"/>
      <c r="L8532" s="48"/>
      <c r="M8532" s="48"/>
      <c r="N8532" s="48"/>
      <c r="O8532" s="49"/>
    </row>
    <row r="8533" spans="3:15" x14ac:dyDescent="0.25">
      <c r="C8533" s="48"/>
      <c r="D8533" s="48"/>
      <c r="E8533" s="48"/>
      <c r="F8533" s="48"/>
      <c r="G8533" s="49"/>
      <c r="H8533" s="48"/>
      <c r="I8533" s="52"/>
      <c r="J8533" s="52"/>
      <c r="K8533" s="48"/>
      <c r="L8533" s="48"/>
      <c r="M8533" s="48"/>
      <c r="N8533" s="48"/>
      <c r="O8533" s="49"/>
    </row>
    <row r="8534" spans="3:15" x14ac:dyDescent="0.25">
      <c r="C8534" s="48"/>
      <c r="D8534" s="48"/>
      <c r="E8534" s="48"/>
      <c r="F8534" s="48"/>
      <c r="G8534" s="49"/>
      <c r="H8534" s="48"/>
      <c r="I8534" s="52"/>
      <c r="J8534" s="52"/>
      <c r="K8534" s="48"/>
      <c r="L8534" s="48"/>
      <c r="M8534" s="48"/>
      <c r="N8534" s="48"/>
      <c r="O8534" s="49"/>
    </row>
    <row r="8535" spans="3:15" x14ac:dyDescent="0.25">
      <c r="C8535" s="48"/>
      <c r="D8535" s="48"/>
      <c r="E8535" s="48"/>
      <c r="F8535" s="48"/>
      <c r="G8535" s="49"/>
      <c r="H8535" s="48"/>
      <c r="I8535" s="52"/>
      <c r="J8535" s="52"/>
      <c r="K8535" s="48"/>
      <c r="L8535" s="48"/>
      <c r="M8535" s="48"/>
      <c r="N8535" s="48"/>
      <c r="O8535" s="49"/>
    </row>
    <row r="8536" spans="3:15" x14ac:dyDescent="0.25">
      <c r="C8536" s="48"/>
      <c r="D8536" s="48"/>
      <c r="E8536" s="48"/>
      <c r="F8536" s="48"/>
      <c r="G8536" s="49"/>
      <c r="H8536" s="48"/>
      <c r="I8536" s="52"/>
      <c r="J8536" s="52"/>
      <c r="K8536" s="48"/>
      <c r="L8536" s="48"/>
      <c r="M8536" s="48"/>
      <c r="N8536" s="48"/>
      <c r="O8536" s="49"/>
    </row>
    <row r="8537" spans="3:15" x14ac:dyDescent="0.25">
      <c r="C8537" s="48"/>
      <c r="D8537" s="48"/>
      <c r="E8537" s="48"/>
      <c r="F8537" s="48"/>
      <c r="G8537" s="49"/>
      <c r="H8537" s="48"/>
      <c r="I8537" s="52"/>
      <c r="J8537" s="52"/>
      <c r="K8537" s="48"/>
      <c r="L8537" s="48"/>
      <c r="M8537" s="48"/>
      <c r="N8537" s="48"/>
      <c r="O8537" s="49"/>
    </row>
    <row r="8538" spans="3:15" x14ac:dyDescent="0.25">
      <c r="C8538" s="48"/>
      <c r="D8538" s="48"/>
      <c r="E8538" s="48"/>
      <c r="F8538" s="48"/>
      <c r="G8538" s="49"/>
      <c r="H8538" s="48"/>
      <c r="I8538" s="52"/>
      <c r="J8538" s="52"/>
      <c r="K8538" s="48"/>
      <c r="L8538" s="48"/>
      <c r="M8538" s="48"/>
      <c r="N8538" s="48"/>
      <c r="O8538" s="49"/>
    </row>
    <row r="8539" spans="3:15" x14ac:dyDescent="0.25">
      <c r="C8539" s="48"/>
      <c r="D8539" s="48"/>
      <c r="E8539" s="48"/>
      <c r="F8539" s="48"/>
      <c r="G8539" s="49"/>
      <c r="H8539" s="48"/>
      <c r="I8539" s="52"/>
      <c r="J8539" s="52"/>
      <c r="K8539" s="48"/>
      <c r="L8539" s="48"/>
      <c r="M8539" s="48"/>
      <c r="N8539" s="48"/>
      <c r="O8539" s="49"/>
    </row>
    <row r="8540" spans="3:15" x14ac:dyDescent="0.25">
      <c r="C8540" s="48"/>
      <c r="D8540" s="48"/>
      <c r="E8540" s="48"/>
      <c r="F8540" s="48"/>
      <c r="G8540" s="49"/>
      <c r="H8540" s="48"/>
      <c r="I8540" s="52"/>
      <c r="J8540" s="52"/>
      <c r="K8540" s="48"/>
      <c r="L8540" s="48"/>
      <c r="M8540" s="48"/>
      <c r="N8540" s="48"/>
      <c r="O8540" s="49"/>
    </row>
    <row r="8541" spans="3:15" x14ac:dyDescent="0.25">
      <c r="C8541" s="48"/>
      <c r="D8541" s="48"/>
      <c r="E8541" s="48"/>
      <c r="F8541" s="48"/>
      <c r="G8541" s="49"/>
      <c r="H8541" s="48"/>
      <c r="I8541" s="52"/>
      <c r="J8541" s="52"/>
      <c r="K8541" s="48"/>
      <c r="L8541" s="48"/>
      <c r="M8541" s="48"/>
      <c r="N8541" s="48"/>
      <c r="O8541" s="49"/>
    </row>
    <row r="8542" spans="3:15" x14ac:dyDescent="0.25">
      <c r="C8542" s="48"/>
      <c r="D8542" s="48"/>
      <c r="E8542" s="48"/>
      <c r="F8542" s="48"/>
      <c r="G8542" s="49"/>
      <c r="H8542" s="48"/>
      <c r="I8542" s="52"/>
      <c r="J8542" s="52"/>
      <c r="K8542" s="48"/>
      <c r="L8542" s="48"/>
      <c r="M8542" s="48"/>
      <c r="N8542" s="48"/>
      <c r="O8542" s="49"/>
    </row>
    <row r="8543" spans="3:15" x14ac:dyDescent="0.25">
      <c r="C8543" s="48"/>
      <c r="D8543" s="48"/>
      <c r="E8543" s="48"/>
      <c r="F8543" s="48"/>
      <c r="G8543" s="49"/>
      <c r="H8543" s="48"/>
      <c r="I8543" s="52"/>
      <c r="J8543" s="52"/>
      <c r="K8543" s="48"/>
      <c r="L8543" s="48"/>
      <c r="M8543" s="48"/>
      <c r="N8543" s="48"/>
      <c r="O8543" s="49"/>
    </row>
    <row r="8544" spans="3:15" x14ac:dyDescent="0.25">
      <c r="C8544" s="48"/>
      <c r="D8544" s="48"/>
      <c r="E8544" s="48"/>
      <c r="F8544" s="48"/>
      <c r="G8544" s="49"/>
      <c r="H8544" s="48"/>
      <c r="I8544" s="52"/>
      <c r="J8544" s="52"/>
      <c r="K8544" s="48"/>
      <c r="L8544" s="48"/>
      <c r="M8544" s="48"/>
      <c r="N8544" s="48"/>
      <c r="O8544" s="49"/>
    </row>
    <row r="8545" spans="3:15" x14ac:dyDescent="0.25">
      <c r="C8545" s="48"/>
      <c r="D8545" s="48"/>
      <c r="E8545" s="48"/>
      <c r="F8545" s="48"/>
      <c r="G8545" s="49"/>
      <c r="H8545" s="48"/>
      <c r="I8545" s="52"/>
      <c r="J8545" s="52"/>
      <c r="K8545" s="48"/>
      <c r="L8545" s="48"/>
      <c r="M8545" s="48"/>
      <c r="N8545" s="48"/>
      <c r="O8545" s="49"/>
    </row>
    <row r="8546" spans="3:15" x14ac:dyDescent="0.25">
      <c r="C8546" s="48"/>
      <c r="D8546" s="48"/>
      <c r="E8546" s="48"/>
      <c r="F8546" s="48"/>
      <c r="G8546" s="49"/>
      <c r="H8546" s="48"/>
      <c r="I8546" s="52"/>
      <c r="J8546" s="52"/>
      <c r="K8546" s="48"/>
      <c r="L8546" s="48"/>
      <c r="M8546" s="48"/>
      <c r="N8546" s="48"/>
      <c r="O8546" s="49"/>
    </row>
    <row r="8547" spans="3:15" x14ac:dyDescent="0.25">
      <c r="C8547" s="48"/>
      <c r="D8547" s="48"/>
      <c r="E8547" s="48"/>
      <c r="F8547" s="48"/>
      <c r="G8547" s="49"/>
      <c r="H8547" s="48"/>
      <c r="I8547" s="52"/>
      <c r="J8547" s="52"/>
      <c r="K8547" s="48"/>
      <c r="L8547" s="48"/>
      <c r="M8547" s="48"/>
      <c r="N8547" s="48"/>
      <c r="O8547" s="49"/>
    </row>
    <row r="8548" spans="3:15" x14ac:dyDescent="0.25">
      <c r="C8548" s="48"/>
      <c r="D8548" s="48"/>
      <c r="E8548" s="48"/>
      <c r="F8548" s="48"/>
      <c r="G8548" s="49"/>
      <c r="H8548" s="48"/>
      <c r="I8548" s="52"/>
      <c r="J8548" s="52"/>
      <c r="K8548" s="48"/>
      <c r="L8548" s="48"/>
      <c r="M8548" s="48"/>
      <c r="N8548" s="48"/>
      <c r="O8548" s="49"/>
    </row>
    <row r="8549" spans="3:15" x14ac:dyDescent="0.25">
      <c r="C8549" s="48"/>
      <c r="D8549" s="48"/>
      <c r="E8549" s="48"/>
      <c r="F8549" s="48"/>
      <c r="G8549" s="49"/>
      <c r="H8549" s="48"/>
      <c r="I8549" s="52"/>
      <c r="J8549" s="52"/>
      <c r="K8549" s="48"/>
      <c r="L8549" s="48"/>
      <c r="M8549" s="48"/>
      <c r="N8549" s="48"/>
      <c r="O8549" s="49"/>
    </row>
    <row r="8550" spans="3:15" x14ac:dyDescent="0.25">
      <c r="C8550" s="48"/>
      <c r="D8550" s="48"/>
      <c r="E8550" s="48"/>
      <c r="F8550" s="48"/>
      <c r="G8550" s="49"/>
      <c r="H8550" s="48"/>
      <c r="I8550" s="52"/>
      <c r="J8550" s="52"/>
      <c r="K8550" s="48"/>
      <c r="L8550" s="48"/>
      <c r="M8550" s="48"/>
      <c r="N8550" s="48"/>
      <c r="O8550" s="49"/>
    </row>
    <row r="8551" spans="3:15" x14ac:dyDescent="0.25">
      <c r="C8551" s="48"/>
      <c r="D8551" s="48"/>
      <c r="E8551" s="48"/>
      <c r="F8551" s="48"/>
      <c r="G8551" s="49"/>
      <c r="H8551" s="48"/>
      <c r="I8551" s="52"/>
      <c r="J8551" s="52"/>
      <c r="K8551" s="48"/>
      <c r="L8551" s="48"/>
      <c r="M8551" s="48"/>
      <c r="N8551" s="48"/>
      <c r="O8551" s="49"/>
    </row>
    <row r="8552" spans="3:15" x14ac:dyDescent="0.25">
      <c r="C8552" s="48"/>
      <c r="D8552" s="48"/>
      <c r="E8552" s="48"/>
      <c r="F8552" s="48"/>
      <c r="G8552" s="49"/>
      <c r="H8552" s="48"/>
      <c r="I8552" s="52"/>
      <c r="J8552" s="52"/>
      <c r="K8552" s="48"/>
      <c r="L8552" s="48"/>
      <c r="M8552" s="48"/>
      <c r="N8552" s="48"/>
      <c r="O8552" s="49"/>
    </row>
    <row r="8553" spans="3:15" x14ac:dyDescent="0.25">
      <c r="C8553" s="48"/>
      <c r="D8553" s="48"/>
      <c r="E8553" s="48"/>
      <c r="F8553" s="48"/>
      <c r="G8553" s="49"/>
      <c r="H8553" s="48"/>
      <c r="I8553" s="52"/>
      <c r="J8553" s="52"/>
      <c r="K8553" s="48"/>
      <c r="L8553" s="48"/>
      <c r="M8553" s="48"/>
      <c r="N8553" s="48"/>
      <c r="O8553" s="49"/>
    </row>
    <row r="8554" spans="3:15" x14ac:dyDescent="0.25">
      <c r="C8554" s="48"/>
      <c r="D8554" s="48"/>
      <c r="E8554" s="48"/>
      <c r="F8554" s="48"/>
      <c r="G8554" s="49"/>
      <c r="H8554" s="48"/>
      <c r="I8554" s="52"/>
      <c r="J8554" s="52"/>
      <c r="K8554" s="48"/>
      <c r="L8554" s="48"/>
      <c r="M8554" s="48"/>
      <c r="N8554" s="48"/>
      <c r="O8554" s="49"/>
    </row>
    <row r="8555" spans="3:15" x14ac:dyDescent="0.25">
      <c r="C8555" s="48"/>
      <c r="D8555" s="48"/>
      <c r="E8555" s="48"/>
      <c r="F8555" s="48"/>
      <c r="G8555" s="49"/>
      <c r="H8555" s="48"/>
      <c r="I8555" s="52"/>
      <c r="J8555" s="52"/>
      <c r="K8555" s="48"/>
      <c r="L8555" s="48"/>
      <c r="M8555" s="48"/>
      <c r="N8555" s="48"/>
      <c r="O8555" s="49"/>
    </row>
    <row r="8556" spans="3:15" x14ac:dyDescent="0.25">
      <c r="C8556" s="48"/>
      <c r="D8556" s="48"/>
      <c r="E8556" s="48"/>
      <c r="F8556" s="48"/>
      <c r="G8556" s="49"/>
      <c r="H8556" s="48"/>
      <c r="I8556" s="52"/>
      <c r="J8556" s="52"/>
      <c r="K8556" s="48"/>
      <c r="L8556" s="48"/>
      <c r="M8556" s="48"/>
      <c r="N8556" s="48"/>
      <c r="O8556" s="49"/>
    </row>
    <row r="8557" spans="3:15" x14ac:dyDescent="0.25">
      <c r="C8557" s="48"/>
      <c r="D8557" s="48"/>
      <c r="E8557" s="48"/>
      <c r="F8557" s="48"/>
      <c r="G8557" s="49"/>
      <c r="H8557" s="48"/>
      <c r="I8557" s="52"/>
      <c r="J8557" s="52"/>
      <c r="K8557" s="48"/>
      <c r="L8557" s="48"/>
      <c r="M8557" s="48"/>
      <c r="N8557" s="48"/>
      <c r="O8557" s="49"/>
    </row>
    <row r="8558" spans="3:15" x14ac:dyDescent="0.25">
      <c r="C8558" s="48"/>
      <c r="D8558" s="48"/>
      <c r="E8558" s="48"/>
      <c r="F8558" s="48"/>
      <c r="G8558" s="49"/>
      <c r="H8558" s="48"/>
      <c r="I8558" s="52"/>
      <c r="J8558" s="52"/>
      <c r="K8558" s="48"/>
      <c r="L8558" s="48"/>
      <c r="M8558" s="48"/>
      <c r="N8558" s="48"/>
      <c r="O8558" s="49"/>
    </row>
    <row r="8559" spans="3:15" x14ac:dyDescent="0.25">
      <c r="C8559" s="48"/>
      <c r="D8559" s="48"/>
      <c r="E8559" s="48"/>
      <c r="F8559" s="48"/>
      <c r="G8559" s="49"/>
      <c r="H8559" s="48"/>
      <c r="I8559" s="52"/>
      <c r="J8559" s="52"/>
      <c r="K8559" s="48"/>
      <c r="L8559" s="48"/>
      <c r="M8559" s="48"/>
      <c r="N8559" s="48"/>
      <c r="O8559" s="49"/>
    </row>
    <row r="8560" spans="3:15" x14ac:dyDescent="0.25">
      <c r="C8560" s="48"/>
      <c r="D8560" s="48"/>
      <c r="E8560" s="48"/>
      <c r="F8560" s="48"/>
      <c r="G8560" s="49"/>
      <c r="H8560" s="48"/>
      <c r="I8560" s="52"/>
      <c r="J8560" s="52"/>
      <c r="K8560" s="48"/>
      <c r="L8560" s="48"/>
      <c r="M8560" s="48"/>
      <c r="N8560" s="48"/>
      <c r="O8560" s="49"/>
    </row>
    <row r="8561" spans="3:15" x14ac:dyDescent="0.25">
      <c r="C8561" s="48"/>
      <c r="D8561" s="48"/>
      <c r="E8561" s="48"/>
      <c r="F8561" s="48"/>
      <c r="G8561" s="49"/>
      <c r="H8561" s="48"/>
      <c r="I8561" s="52"/>
      <c r="J8561" s="52"/>
      <c r="K8561" s="48"/>
      <c r="L8561" s="48"/>
      <c r="M8561" s="48"/>
      <c r="N8561" s="48"/>
      <c r="O8561" s="49"/>
    </row>
    <row r="8562" spans="3:15" x14ac:dyDescent="0.25">
      <c r="C8562" s="48"/>
      <c r="D8562" s="48"/>
      <c r="E8562" s="48"/>
      <c r="F8562" s="48"/>
      <c r="G8562" s="49"/>
      <c r="H8562" s="48"/>
      <c r="I8562" s="52"/>
      <c r="J8562" s="52"/>
      <c r="K8562" s="48"/>
      <c r="L8562" s="48"/>
      <c r="M8562" s="48"/>
      <c r="N8562" s="48"/>
      <c r="O8562" s="49"/>
    </row>
    <row r="8563" spans="3:15" x14ac:dyDescent="0.25">
      <c r="C8563" s="48"/>
      <c r="D8563" s="48"/>
      <c r="E8563" s="48"/>
      <c r="F8563" s="48"/>
      <c r="G8563" s="49"/>
      <c r="H8563" s="48"/>
      <c r="I8563" s="52"/>
      <c r="J8563" s="52"/>
      <c r="K8563" s="48"/>
      <c r="L8563" s="48"/>
      <c r="M8563" s="48"/>
      <c r="N8563" s="48"/>
      <c r="O8563" s="49"/>
    </row>
    <row r="8564" spans="3:15" x14ac:dyDescent="0.25">
      <c r="C8564" s="48"/>
      <c r="D8564" s="48"/>
      <c r="E8564" s="48"/>
      <c r="F8564" s="48"/>
      <c r="G8564" s="49"/>
      <c r="H8564" s="48"/>
      <c r="I8564" s="52"/>
      <c r="J8564" s="52"/>
      <c r="K8564" s="48"/>
      <c r="L8564" s="48"/>
      <c r="M8564" s="48"/>
      <c r="N8564" s="48"/>
      <c r="O8564" s="49"/>
    </row>
    <row r="8565" spans="3:15" x14ac:dyDescent="0.25">
      <c r="C8565" s="48"/>
      <c r="D8565" s="48"/>
      <c r="E8565" s="48"/>
      <c r="F8565" s="48"/>
      <c r="G8565" s="49"/>
      <c r="H8565" s="48"/>
      <c r="I8565" s="52"/>
      <c r="J8565" s="52"/>
      <c r="K8565" s="48"/>
      <c r="L8565" s="48"/>
      <c r="M8565" s="48"/>
      <c r="N8565" s="48"/>
      <c r="O8565" s="49"/>
    </row>
    <row r="8566" spans="3:15" x14ac:dyDescent="0.25">
      <c r="C8566" s="48"/>
      <c r="D8566" s="48"/>
      <c r="E8566" s="48"/>
      <c r="F8566" s="48"/>
      <c r="G8566" s="49"/>
      <c r="H8566" s="48"/>
      <c r="I8566" s="52"/>
      <c r="J8566" s="52"/>
      <c r="K8566" s="48"/>
      <c r="L8566" s="48"/>
      <c r="M8566" s="48"/>
      <c r="N8566" s="48"/>
      <c r="O8566" s="49"/>
    </row>
    <row r="8567" spans="3:15" x14ac:dyDescent="0.25">
      <c r="C8567" s="48"/>
      <c r="D8567" s="48"/>
      <c r="E8567" s="48"/>
      <c r="F8567" s="48"/>
      <c r="G8567" s="49"/>
      <c r="H8567" s="48"/>
      <c r="I8567" s="52"/>
      <c r="J8567" s="52"/>
      <c r="K8567" s="48"/>
      <c r="L8567" s="48"/>
      <c r="M8567" s="48"/>
      <c r="N8567" s="48"/>
      <c r="O8567" s="49"/>
    </row>
    <row r="8568" spans="3:15" x14ac:dyDescent="0.25">
      <c r="C8568" s="48"/>
      <c r="D8568" s="48"/>
      <c r="E8568" s="48"/>
      <c r="F8568" s="48"/>
      <c r="G8568" s="49"/>
      <c r="H8568" s="48"/>
      <c r="I8568" s="52"/>
      <c r="J8568" s="52"/>
      <c r="K8568" s="48"/>
      <c r="L8568" s="48"/>
      <c r="M8568" s="48"/>
      <c r="N8568" s="48"/>
      <c r="O8568" s="49"/>
    </row>
    <row r="8569" spans="3:15" x14ac:dyDescent="0.25">
      <c r="C8569" s="48"/>
      <c r="D8569" s="48"/>
      <c r="E8569" s="48"/>
      <c r="F8569" s="48"/>
      <c r="G8569" s="49"/>
      <c r="H8569" s="48"/>
      <c r="I8569" s="52"/>
      <c r="J8569" s="52"/>
      <c r="K8569" s="48"/>
      <c r="L8569" s="48"/>
      <c r="M8569" s="48"/>
      <c r="N8569" s="48"/>
      <c r="O8569" s="49"/>
    </row>
    <row r="8570" spans="3:15" x14ac:dyDescent="0.25">
      <c r="C8570" s="48"/>
      <c r="D8570" s="48"/>
      <c r="E8570" s="48"/>
      <c r="F8570" s="48"/>
      <c r="G8570" s="49"/>
      <c r="H8570" s="48"/>
      <c r="I8570" s="52"/>
      <c r="J8570" s="52"/>
      <c r="K8570" s="48"/>
      <c r="L8570" s="48"/>
      <c r="M8570" s="48"/>
      <c r="N8570" s="48"/>
      <c r="O8570" s="49"/>
    </row>
    <row r="8571" spans="3:15" x14ac:dyDescent="0.25">
      <c r="C8571" s="48"/>
      <c r="D8571" s="48"/>
      <c r="E8571" s="48"/>
      <c r="F8571" s="48"/>
      <c r="G8571" s="49"/>
      <c r="H8571" s="48"/>
      <c r="I8571" s="52"/>
      <c r="J8571" s="52"/>
      <c r="K8571" s="48"/>
      <c r="L8571" s="48"/>
      <c r="M8571" s="48"/>
      <c r="N8571" s="48"/>
      <c r="O8571" s="49"/>
    </row>
    <row r="8572" spans="3:15" x14ac:dyDescent="0.25">
      <c r="C8572" s="48"/>
      <c r="D8572" s="48"/>
      <c r="E8572" s="48"/>
      <c r="F8572" s="48"/>
      <c r="G8572" s="49"/>
      <c r="H8572" s="48"/>
      <c r="I8572" s="52"/>
      <c r="J8572" s="52"/>
      <c r="K8572" s="48"/>
      <c r="L8572" s="48"/>
      <c r="M8572" s="48"/>
      <c r="N8572" s="48"/>
      <c r="O8572" s="49"/>
    </row>
    <row r="8573" spans="3:15" x14ac:dyDescent="0.25">
      <c r="C8573" s="48"/>
      <c r="D8573" s="48"/>
      <c r="E8573" s="48"/>
      <c r="F8573" s="48"/>
      <c r="G8573" s="49"/>
      <c r="H8573" s="48"/>
      <c r="I8573" s="52"/>
      <c r="J8573" s="52"/>
      <c r="K8573" s="48"/>
      <c r="L8573" s="48"/>
      <c r="M8573" s="48"/>
      <c r="N8573" s="48"/>
      <c r="O8573" s="49"/>
    </row>
    <row r="8574" spans="3:15" x14ac:dyDescent="0.25">
      <c r="C8574" s="48"/>
      <c r="D8574" s="48"/>
      <c r="E8574" s="48"/>
      <c r="F8574" s="48"/>
      <c r="G8574" s="49"/>
      <c r="H8574" s="48"/>
      <c r="I8574" s="52"/>
      <c r="J8574" s="52"/>
      <c r="K8574" s="48"/>
      <c r="L8574" s="48"/>
      <c r="M8574" s="48"/>
      <c r="N8574" s="48"/>
      <c r="O8574" s="49"/>
    </row>
    <row r="8575" spans="3:15" x14ac:dyDescent="0.25">
      <c r="C8575" s="48"/>
      <c r="D8575" s="48"/>
      <c r="E8575" s="48"/>
      <c r="F8575" s="48"/>
      <c r="G8575" s="49"/>
      <c r="H8575" s="48"/>
      <c r="I8575" s="52"/>
      <c r="J8575" s="52"/>
      <c r="K8575" s="48"/>
      <c r="L8575" s="48"/>
      <c r="M8575" s="48"/>
      <c r="N8575" s="48"/>
      <c r="O8575" s="49"/>
    </row>
    <row r="8576" spans="3:15" x14ac:dyDescent="0.25">
      <c r="C8576" s="48"/>
      <c r="D8576" s="48"/>
      <c r="E8576" s="48"/>
      <c r="F8576" s="48"/>
      <c r="G8576" s="49"/>
      <c r="H8576" s="48"/>
      <c r="I8576" s="52"/>
      <c r="J8576" s="52"/>
      <c r="K8576" s="48"/>
      <c r="L8576" s="48"/>
      <c r="M8576" s="48"/>
      <c r="N8576" s="48"/>
      <c r="O8576" s="49"/>
    </row>
    <row r="8577" spans="3:15" x14ac:dyDescent="0.25">
      <c r="C8577" s="48"/>
      <c r="D8577" s="48"/>
      <c r="E8577" s="48"/>
      <c r="F8577" s="48"/>
      <c r="G8577" s="49"/>
      <c r="H8577" s="48"/>
      <c r="I8577" s="52"/>
      <c r="J8577" s="52"/>
      <c r="K8577" s="48"/>
      <c r="L8577" s="48"/>
      <c r="M8577" s="48"/>
      <c r="N8577" s="48"/>
      <c r="O8577" s="49"/>
    </row>
    <row r="8578" spans="3:15" x14ac:dyDescent="0.25">
      <c r="C8578" s="48"/>
      <c r="D8578" s="48"/>
      <c r="E8578" s="48"/>
      <c r="F8578" s="48"/>
      <c r="G8578" s="49"/>
      <c r="H8578" s="48"/>
      <c r="I8578" s="52"/>
      <c r="J8578" s="52"/>
      <c r="K8578" s="48"/>
      <c r="L8578" s="48"/>
      <c r="M8578" s="48"/>
      <c r="N8578" s="48"/>
      <c r="O8578" s="49"/>
    </row>
    <row r="8579" spans="3:15" x14ac:dyDescent="0.25">
      <c r="C8579" s="48"/>
      <c r="D8579" s="48"/>
      <c r="E8579" s="48"/>
      <c r="F8579" s="48"/>
      <c r="G8579" s="49"/>
      <c r="H8579" s="48"/>
      <c r="I8579" s="52"/>
      <c r="J8579" s="52"/>
      <c r="K8579" s="48"/>
      <c r="L8579" s="48"/>
      <c r="M8579" s="48"/>
      <c r="N8579" s="48"/>
      <c r="O8579" s="49"/>
    </row>
    <row r="8580" spans="3:15" x14ac:dyDescent="0.25">
      <c r="C8580" s="48"/>
      <c r="D8580" s="48"/>
      <c r="E8580" s="48"/>
      <c r="F8580" s="48"/>
      <c r="G8580" s="49"/>
      <c r="H8580" s="48"/>
      <c r="I8580" s="52"/>
      <c r="J8580" s="52"/>
      <c r="K8580" s="48"/>
      <c r="L8580" s="48"/>
      <c r="M8580" s="48"/>
      <c r="N8580" s="48"/>
      <c r="O8580" s="49"/>
    </row>
    <row r="8581" spans="3:15" x14ac:dyDescent="0.25">
      <c r="C8581" s="48"/>
      <c r="D8581" s="48"/>
      <c r="E8581" s="48"/>
      <c r="F8581" s="48"/>
      <c r="G8581" s="49"/>
      <c r="H8581" s="48"/>
      <c r="I8581" s="52"/>
      <c r="J8581" s="52"/>
      <c r="K8581" s="48"/>
      <c r="L8581" s="48"/>
      <c r="M8581" s="48"/>
      <c r="N8581" s="48"/>
      <c r="O8581" s="49"/>
    </row>
    <row r="8582" spans="3:15" x14ac:dyDescent="0.25">
      <c r="C8582" s="48"/>
      <c r="D8582" s="48"/>
      <c r="E8582" s="48"/>
      <c r="F8582" s="48"/>
      <c r="G8582" s="49"/>
      <c r="H8582" s="48"/>
      <c r="I8582" s="52"/>
      <c r="J8582" s="52"/>
      <c r="K8582" s="48"/>
      <c r="L8582" s="48"/>
      <c r="M8582" s="48"/>
      <c r="N8582" s="48"/>
      <c r="O8582" s="49"/>
    </row>
    <row r="8583" spans="3:15" x14ac:dyDescent="0.25">
      <c r="C8583" s="48"/>
      <c r="D8583" s="48"/>
      <c r="E8583" s="48"/>
      <c r="F8583" s="48"/>
      <c r="G8583" s="49"/>
      <c r="H8583" s="48"/>
      <c r="I8583" s="52"/>
      <c r="J8583" s="52"/>
      <c r="K8583" s="48"/>
      <c r="L8583" s="48"/>
      <c r="M8583" s="48"/>
      <c r="N8583" s="48"/>
      <c r="O8583" s="49"/>
    </row>
    <row r="8584" spans="3:15" x14ac:dyDescent="0.25">
      <c r="C8584" s="48"/>
      <c r="D8584" s="48"/>
      <c r="E8584" s="48"/>
      <c r="F8584" s="48"/>
      <c r="G8584" s="49"/>
      <c r="H8584" s="48"/>
      <c r="I8584" s="52"/>
      <c r="J8584" s="52"/>
      <c r="K8584" s="48"/>
      <c r="L8584" s="48"/>
      <c r="M8584" s="48"/>
      <c r="N8584" s="48"/>
      <c r="O8584" s="49"/>
    </row>
    <row r="8585" spans="3:15" x14ac:dyDescent="0.25">
      <c r="C8585" s="48"/>
      <c r="D8585" s="48"/>
      <c r="E8585" s="48"/>
      <c r="F8585" s="48"/>
      <c r="G8585" s="49"/>
      <c r="H8585" s="48"/>
      <c r="I8585" s="52"/>
      <c r="J8585" s="52"/>
      <c r="K8585" s="48"/>
      <c r="L8585" s="48"/>
      <c r="M8585" s="48"/>
      <c r="N8585" s="48"/>
      <c r="O8585" s="49"/>
    </row>
    <row r="8586" spans="3:15" x14ac:dyDescent="0.25">
      <c r="C8586" s="48"/>
      <c r="D8586" s="48"/>
      <c r="E8586" s="48"/>
      <c r="F8586" s="48"/>
      <c r="G8586" s="49"/>
      <c r="H8586" s="48"/>
      <c r="I8586" s="52"/>
      <c r="J8586" s="52"/>
      <c r="K8586" s="48"/>
      <c r="L8586" s="48"/>
      <c r="M8586" s="48"/>
      <c r="N8586" s="48"/>
      <c r="O8586" s="49"/>
    </row>
    <row r="8587" spans="3:15" x14ac:dyDescent="0.25">
      <c r="C8587" s="48"/>
      <c r="D8587" s="48"/>
      <c r="E8587" s="48"/>
      <c r="F8587" s="48"/>
      <c r="G8587" s="49"/>
      <c r="H8587" s="48"/>
      <c r="I8587" s="52"/>
      <c r="J8587" s="52"/>
      <c r="K8587" s="48"/>
      <c r="L8587" s="48"/>
      <c r="M8587" s="48"/>
      <c r="N8587" s="48"/>
      <c r="O8587" s="49"/>
    </row>
    <row r="8588" spans="3:15" x14ac:dyDescent="0.25">
      <c r="C8588" s="48"/>
      <c r="D8588" s="48"/>
      <c r="E8588" s="48"/>
      <c r="F8588" s="48"/>
      <c r="G8588" s="49"/>
      <c r="H8588" s="48"/>
      <c r="I8588" s="52"/>
      <c r="J8588" s="52"/>
      <c r="K8588" s="48"/>
      <c r="L8588" s="48"/>
      <c r="M8588" s="48"/>
      <c r="N8588" s="48"/>
      <c r="O8588" s="49"/>
    </row>
    <row r="8589" spans="3:15" x14ac:dyDescent="0.25">
      <c r="C8589" s="48"/>
      <c r="D8589" s="48"/>
      <c r="E8589" s="48"/>
      <c r="F8589" s="48"/>
      <c r="G8589" s="49"/>
      <c r="H8589" s="48"/>
      <c r="I8589" s="52"/>
      <c r="J8589" s="52"/>
      <c r="K8589" s="48"/>
      <c r="L8589" s="48"/>
      <c r="M8589" s="48"/>
      <c r="N8589" s="48"/>
      <c r="O8589" s="49"/>
    </row>
    <row r="8590" spans="3:15" x14ac:dyDescent="0.25">
      <c r="C8590" s="48"/>
      <c r="D8590" s="48"/>
      <c r="E8590" s="48"/>
      <c r="F8590" s="48"/>
      <c r="G8590" s="49"/>
      <c r="H8590" s="48"/>
      <c r="I8590" s="52"/>
      <c r="J8590" s="52"/>
      <c r="K8590" s="48"/>
      <c r="L8590" s="48"/>
      <c r="M8590" s="48"/>
      <c r="N8590" s="48"/>
      <c r="O8590" s="49"/>
    </row>
    <row r="8591" spans="3:15" x14ac:dyDescent="0.25">
      <c r="C8591" s="48"/>
      <c r="D8591" s="48"/>
      <c r="E8591" s="48"/>
      <c r="F8591" s="48"/>
      <c r="G8591" s="49"/>
      <c r="H8591" s="48"/>
      <c r="I8591" s="52"/>
      <c r="J8591" s="52"/>
      <c r="K8591" s="48"/>
      <c r="L8591" s="48"/>
      <c r="M8591" s="48"/>
      <c r="N8591" s="48"/>
      <c r="O8591" s="49"/>
    </row>
    <row r="8592" spans="3:15" x14ac:dyDescent="0.25">
      <c r="C8592" s="48"/>
      <c r="D8592" s="48"/>
      <c r="E8592" s="48"/>
      <c r="F8592" s="48"/>
      <c r="G8592" s="49"/>
      <c r="H8592" s="48"/>
      <c r="I8592" s="52"/>
      <c r="J8592" s="52"/>
      <c r="K8592" s="48"/>
      <c r="L8592" s="48"/>
      <c r="M8592" s="48"/>
      <c r="N8592" s="48"/>
      <c r="O8592" s="49"/>
    </row>
    <row r="8593" spans="3:15" x14ac:dyDescent="0.25">
      <c r="C8593" s="48"/>
      <c r="D8593" s="48"/>
      <c r="E8593" s="48"/>
      <c r="F8593" s="48"/>
      <c r="G8593" s="49"/>
      <c r="H8593" s="48"/>
      <c r="I8593" s="52"/>
      <c r="J8593" s="52"/>
      <c r="K8593" s="48"/>
      <c r="L8593" s="48"/>
      <c r="M8593" s="48"/>
      <c r="N8593" s="48"/>
      <c r="O8593" s="49"/>
    </row>
    <row r="8594" spans="3:15" x14ac:dyDescent="0.25">
      <c r="C8594" s="48"/>
      <c r="D8594" s="48"/>
      <c r="E8594" s="48"/>
      <c r="F8594" s="48"/>
      <c r="G8594" s="49"/>
      <c r="H8594" s="48"/>
      <c r="I8594" s="52"/>
      <c r="J8594" s="52"/>
      <c r="K8594" s="48"/>
      <c r="L8594" s="48"/>
      <c r="M8594" s="48"/>
      <c r="N8594" s="48"/>
      <c r="O8594" s="49"/>
    </row>
    <row r="8595" spans="3:15" x14ac:dyDescent="0.25">
      <c r="C8595" s="48"/>
      <c r="D8595" s="48"/>
      <c r="E8595" s="48"/>
      <c r="F8595" s="48"/>
      <c r="G8595" s="49"/>
      <c r="H8595" s="48"/>
      <c r="I8595" s="52"/>
      <c r="J8595" s="52"/>
      <c r="K8595" s="48"/>
      <c r="L8595" s="48"/>
      <c r="M8595" s="48"/>
      <c r="N8595" s="48"/>
      <c r="O8595" s="49"/>
    </row>
    <row r="8596" spans="3:15" x14ac:dyDescent="0.25">
      <c r="C8596" s="48"/>
      <c r="D8596" s="48"/>
      <c r="E8596" s="48"/>
      <c r="F8596" s="48"/>
      <c r="G8596" s="49"/>
      <c r="H8596" s="48"/>
      <c r="I8596" s="52"/>
      <c r="J8596" s="52"/>
      <c r="K8596" s="48"/>
      <c r="L8596" s="48"/>
      <c r="M8596" s="48"/>
      <c r="N8596" s="48"/>
      <c r="O8596" s="49"/>
    </row>
    <row r="8597" spans="3:15" x14ac:dyDescent="0.25">
      <c r="C8597" s="48"/>
      <c r="D8597" s="48"/>
      <c r="E8597" s="48"/>
      <c r="F8597" s="48"/>
      <c r="G8597" s="49"/>
      <c r="H8597" s="48"/>
      <c r="I8597" s="52"/>
      <c r="J8597" s="52"/>
      <c r="K8597" s="48"/>
      <c r="L8597" s="48"/>
      <c r="M8597" s="48"/>
      <c r="N8597" s="48"/>
      <c r="O8597" s="49"/>
    </row>
    <row r="8598" spans="3:15" x14ac:dyDescent="0.25">
      <c r="C8598" s="48"/>
      <c r="D8598" s="48"/>
      <c r="E8598" s="48"/>
      <c r="F8598" s="48"/>
      <c r="G8598" s="49"/>
      <c r="H8598" s="48"/>
      <c r="I8598" s="52"/>
      <c r="J8598" s="52"/>
      <c r="K8598" s="48"/>
      <c r="L8598" s="48"/>
      <c r="M8598" s="48"/>
      <c r="N8598" s="48"/>
      <c r="O8598" s="49"/>
    </row>
    <row r="8599" spans="3:15" x14ac:dyDescent="0.25">
      <c r="C8599" s="48"/>
      <c r="D8599" s="48"/>
      <c r="E8599" s="48"/>
      <c r="F8599" s="48"/>
      <c r="G8599" s="49"/>
      <c r="H8599" s="48"/>
      <c r="I8599" s="52"/>
      <c r="J8599" s="52"/>
      <c r="K8599" s="48"/>
      <c r="L8599" s="48"/>
      <c r="M8599" s="48"/>
      <c r="N8599" s="48"/>
      <c r="O8599" s="49"/>
    </row>
    <row r="8600" spans="3:15" x14ac:dyDescent="0.25">
      <c r="C8600" s="48"/>
      <c r="D8600" s="48"/>
      <c r="E8600" s="48"/>
      <c r="F8600" s="48"/>
      <c r="G8600" s="49"/>
      <c r="H8600" s="48"/>
      <c r="I8600" s="52"/>
      <c r="J8600" s="52"/>
      <c r="K8600" s="48"/>
      <c r="L8600" s="48"/>
      <c r="M8600" s="48"/>
      <c r="N8600" s="48"/>
      <c r="O8600" s="49"/>
    </row>
    <row r="8601" spans="3:15" x14ac:dyDescent="0.25">
      <c r="C8601" s="48"/>
      <c r="D8601" s="48"/>
      <c r="E8601" s="48"/>
      <c r="F8601" s="48"/>
      <c r="G8601" s="49"/>
      <c r="H8601" s="48"/>
      <c r="I8601" s="52"/>
      <c r="J8601" s="52"/>
      <c r="K8601" s="48"/>
      <c r="L8601" s="48"/>
      <c r="M8601" s="48"/>
      <c r="N8601" s="48"/>
      <c r="O8601" s="49"/>
    </row>
    <row r="8602" spans="3:15" x14ac:dyDescent="0.25">
      <c r="C8602" s="48"/>
      <c r="D8602" s="48"/>
      <c r="E8602" s="48"/>
      <c r="F8602" s="48"/>
      <c r="G8602" s="49"/>
      <c r="H8602" s="48"/>
      <c r="I8602" s="52"/>
      <c r="J8602" s="52"/>
      <c r="K8602" s="48"/>
      <c r="L8602" s="48"/>
      <c r="M8602" s="48"/>
      <c r="N8602" s="48"/>
      <c r="O8602" s="49"/>
    </row>
    <row r="8603" spans="3:15" x14ac:dyDescent="0.25">
      <c r="C8603" s="48"/>
      <c r="D8603" s="48"/>
      <c r="E8603" s="48"/>
      <c r="F8603" s="48"/>
      <c r="G8603" s="49"/>
      <c r="H8603" s="48"/>
      <c r="I8603" s="52"/>
      <c r="J8603" s="52"/>
      <c r="K8603" s="48"/>
      <c r="L8603" s="48"/>
      <c r="M8603" s="48"/>
      <c r="N8603" s="48"/>
      <c r="O8603" s="49"/>
    </row>
    <row r="8604" spans="3:15" x14ac:dyDescent="0.25">
      <c r="C8604" s="48"/>
      <c r="D8604" s="48"/>
      <c r="E8604" s="48"/>
      <c r="F8604" s="48"/>
      <c r="G8604" s="49"/>
      <c r="H8604" s="48"/>
      <c r="I8604" s="52"/>
      <c r="J8604" s="52"/>
      <c r="K8604" s="48"/>
      <c r="L8604" s="48"/>
      <c r="M8604" s="48"/>
      <c r="N8604" s="48"/>
      <c r="O8604" s="49"/>
    </row>
    <row r="8605" spans="3:15" x14ac:dyDescent="0.25">
      <c r="C8605" s="48"/>
      <c r="D8605" s="48"/>
      <c r="E8605" s="48"/>
      <c r="F8605" s="48"/>
      <c r="G8605" s="49"/>
      <c r="H8605" s="48"/>
      <c r="I8605" s="52"/>
      <c r="J8605" s="52"/>
      <c r="K8605" s="48"/>
      <c r="L8605" s="48"/>
      <c r="M8605" s="48"/>
      <c r="N8605" s="48"/>
      <c r="O8605" s="49"/>
    </row>
    <row r="8606" spans="3:15" x14ac:dyDescent="0.25">
      <c r="C8606" s="48"/>
      <c r="D8606" s="48"/>
      <c r="E8606" s="48"/>
      <c r="F8606" s="48"/>
      <c r="G8606" s="49"/>
      <c r="H8606" s="48"/>
      <c r="I8606" s="52"/>
      <c r="J8606" s="52"/>
      <c r="K8606" s="48"/>
      <c r="L8606" s="48"/>
      <c r="M8606" s="48"/>
      <c r="N8606" s="48"/>
      <c r="O8606" s="49"/>
    </row>
    <row r="8607" spans="3:15" x14ac:dyDescent="0.25">
      <c r="C8607" s="48"/>
      <c r="D8607" s="48"/>
      <c r="E8607" s="48"/>
      <c r="F8607" s="48"/>
      <c r="G8607" s="49"/>
      <c r="H8607" s="48"/>
      <c r="I8607" s="52"/>
      <c r="J8607" s="52"/>
      <c r="K8607" s="48"/>
      <c r="L8607" s="48"/>
      <c r="M8607" s="48"/>
      <c r="N8607" s="48"/>
      <c r="O8607" s="49"/>
    </row>
    <row r="8608" spans="3:15" x14ac:dyDescent="0.25">
      <c r="C8608" s="48"/>
      <c r="D8608" s="48"/>
      <c r="E8608" s="48"/>
      <c r="F8608" s="48"/>
      <c r="G8608" s="49"/>
      <c r="H8608" s="48"/>
      <c r="I8608" s="52"/>
      <c r="J8608" s="52"/>
      <c r="K8608" s="48"/>
      <c r="L8608" s="48"/>
      <c r="M8608" s="48"/>
      <c r="N8608" s="48"/>
      <c r="O8608" s="49"/>
    </row>
    <row r="8609" spans="3:15" x14ac:dyDescent="0.25">
      <c r="C8609" s="48"/>
      <c r="D8609" s="48"/>
      <c r="E8609" s="48"/>
      <c r="F8609" s="48"/>
      <c r="G8609" s="49"/>
      <c r="H8609" s="48"/>
      <c r="I8609" s="52"/>
      <c r="J8609" s="52"/>
      <c r="K8609" s="48"/>
      <c r="L8609" s="48"/>
      <c r="M8609" s="48"/>
      <c r="N8609" s="48"/>
      <c r="O8609" s="49"/>
    </row>
    <row r="8610" spans="3:15" x14ac:dyDescent="0.25">
      <c r="C8610" s="48"/>
      <c r="D8610" s="48"/>
      <c r="E8610" s="48"/>
      <c r="F8610" s="48"/>
      <c r="G8610" s="49"/>
      <c r="H8610" s="48"/>
      <c r="I8610" s="52"/>
      <c r="J8610" s="52"/>
      <c r="K8610" s="48"/>
      <c r="L8610" s="48"/>
      <c r="M8610" s="48"/>
      <c r="N8610" s="48"/>
      <c r="O8610" s="49"/>
    </row>
    <row r="8611" spans="3:15" x14ac:dyDescent="0.25">
      <c r="C8611" s="48"/>
      <c r="D8611" s="48"/>
      <c r="E8611" s="48"/>
      <c r="F8611" s="48"/>
      <c r="G8611" s="49"/>
      <c r="H8611" s="48"/>
      <c r="I8611" s="52"/>
      <c r="J8611" s="52"/>
      <c r="K8611" s="48"/>
      <c r="L8611" s="48"/>
      <c r="M8611" s="48"/>
      <c r="N8611" s="48"/>
      <c r="O8611" s="49"/>
    </row>
    <row r="8612" spans="3:15" x14ac:dyDescent="0.25">
      <c r="C8612" s="48"/>
      <c r="D8612" s="48"/>
      <c r="E8612" s="48"/>
      <c r="F8612" s="48"/>
      <c r="G8612" s="49"/>
      <c r="H8612" s="48"/>
      <c r="I8612" s="52"/>
      <c r="J8612" s="52"/>
      <c r="K8612" s="48"/>
      <c r="L8612" s="48"/>
      <c r="M8612" s="48"/>
      <c r="N8612" s="48"/>
      <c r="O8612" s="49"/>
    </row>
    <row r="8613" spans="3:15" x14ac:dyDescent="0.25">
      <c r="C8613" s="48"/>
      <c r="D8613" s="48"/>
      <c r="E8613" s="48"/>
      <c r="F8613" s="48"/>
      <c r="G8613" s="49"/>
      <c r="H8613" s="48"/>
      <c r="I8613" s="52"/>
      <c r="J8613" s="52"/>
      <c r="K8613" s="48"/>
      <c r="L8613" s="48"/>
      <c r="M8613" s="48"/>
      <c r="N8613" s="48"/>
      <c r="O8613" s="49"/>
    </row>
    <row r="8614" spans="3:15" x14ac:dyDescent="0.25">
      <c r="C8614" s="48"/>
      <c r="D8614" s="48"/>
      <c r="E8614" s="48"/>
      <c r="F8614" s="48"/>
      <c r="G8614" s="49"/>
      <c r="H8614" s="48"/>
      <c r="I8614" s="52"/>
      <c r="J8614" s="52"/>
      <c r="K8614" s="48"/>
      <c r="L8614" s="48"/>
      <c r="M8614" s="48"/>
      <c r="N8614" s="48"/>
      <c r="O8614" s="49"/>
    </row>
    <row r="8615" spans="3:15" x14ac:dyDescent="0.25">
      <c r="C8615" s="48"/>
      <c r="D8615" s="48"/>
      <c r="E8615" s="48"/>
      <c r="F8615" s="48"/>
      <c r="G8615" s="49"/>
      <c r="H8615" s="48"/>
      <c r="I8615" s="52"/>
      <c r="J8615" s="52"/>
      <c r="K8615" s="48"/>
      <c r="L8615" s="48"/>
      <c r="M8615" s="48"/>
      <c r="N8615" s="48"/>
      <c r="O8615" s="49"/>
    </row>
    <row r="8616" spans="3:15" x14ac:dyDescent="0.25">
      <c r="C8616" s="48"/>
      <c r="D8616" s="48"/>
      <c r="E8616" s="48"/>
      <c r="F8616" s="48"/>
      <c r="G8616" s="49"/>
      <c r="H8616" s="48"/>
      <c r="I8616" s="52"/>
      <c r="J8616" s="52"/>
      <c r="K8616" s="48"/>
      <c r="L8616" s="48"/>
      <c r="M8616" s="48"/>
      <c r="N8616" s="48"/>
      <c r="O8616" s="49"/>
    </row>
    <row r="8617" spans="3:15" x14ac:dyDescent="0.25">
      <c r="C8617" s="48"/>
      <c r="D8617" s="48"/>
      <c r="E8617" s="48"/>
      <c r="F8617" s="48"/>
      <c r="G8617" s="49"/>
      <c r="H8617" s="48"/>
      <c r="I8617" s="52"/>
      <c r="J8617" s="52"/>
      <c r="K8617" s="48"/>
      <c r="L8617" s="48"/>
      <c r="M8617" s="48"/>
      <c r="N8617" s="48"/>
      <c r="O8617" s="49"/>
    </row>
    <row r="8618" spans="3:15" x14ac:dyDescent="0.25">
      <c r="C8618" s="48"/>
      <c r="D8618" s="48"/>
      <c r="E8618" s="48"/>
      <c r="F8618" s="48"/>
      <c r="G8618" s="49"/>
      <c r="H8618" s="48"/>
      <c r="I8618" s="52"/>
      <c r="J8618" s="52"/>
      <c r="K8618" s="48"/>
      <c r="L8618" s="48"/>
      <c r="M8618" s="48"/>
      <c r="N8618" s="48"/>
      <c r="O8618" s="49"/>
    </row>
    <row r="8619" spans="3:15" x14ac:dyDescent="0.25">
      <c r="C8619" s="48"/>
      <c r="D8619" s="48"/>
      <c r="E8619" s="48"/>
      <c r="F8619" s="48"/>
      <c r="G8619" s="49"/>
      <c r="H8619" s="48"/>
      <c r="I8619" s="52"/>
      <c r="J8619" s="52"/>
      <c r="K8619" s="48"/>
      <c r="L8619" s="48"/>
      <c r="M8619" s="48"/>
      <c r="N8619" s="48"/>
      <c r="O8619" s="49"/>
    </row>
    <row r="8620" spans="3:15" x14ac:dyDescent="0.25">
      <c r="C8620" s="48"/>
      <c r="D8620" s="48"/>
      <c r="E8620" s="48"/>
      <c r="F8620" s="48"/>
      <c r="G8620" s="49"/>
      <c r="H8620" s="48"/>
      <c r="I8620" s="52"/>
      <c r="J8620" s="52"/>
      <c r="K8620" s="48"/>
      <c r="L8620" s="48"/>
      <c r="M8620" s="48"/>
      <c r="N8620" s="48"/>
      <c r="O8620" s="49"/>
    </row>
    <row r="8621" spans="3:15" x14ac:dyDescent="0.25">
      <c r="C8621" s="48"/>
      <c r="D8621" s="48"/>
      <c r="E8621" s="48"/>
      <c r="F8621" s="48"/>
      <c r="G8621" s="49"/>
      <c r="H8621" s="48"/>
      <c r="I8621" s="52"/>
      <c r="J8621" s="52"/>
      <c r="K8621" s="48"/>
      <c r="L8621" s="48"/>
      <c r="M8621" s="48"/>
      <c r="N8621" s="48"/>
      <c r="O8621" s="49"/>
    </row>
    <row r="8622" spans="3:15" x14ac:dyDescent="0.25">
      <c r="C8622" s="48"/>
      <c r="D8622" s="48"/>
      <c r="E8622" s="48"/>
      <c r="F8622" s="48"/>
      <c r="G8622" s="49"/>
      <c r="H8622" s="48"/>
      <c r="I8622" s="52"/>
      <c r="J8622" s="52"/>
      <c r="K8622" s="48"/>
      <c r="L8622" s="48"/>
      <c r="M8622" s="48"/>
      <c r="N8622" s="48"/>
      <c r="O8622" s="49"/>
    </row>
    <row r="8623" spans="3:15" x14ac:dyDescent="0.25">
      <c r="C8623" s="48"/>
      <c r="D8623" s="48"/>
      <c r="E8623" s="48"/>
      <c r="F8623" s="48"/>
      <c r="G8623" s="49"/>
      <c r="H8623" s="48"/>
      <c r="I8623" s="52"/>
      <c r="J8623" s="52"/>
      <c r="K8623" s="48"/>
      <c r="L8623" s="48"/>
      <c r="M8623" s="48"/>
      <c r="N8623" s="48"/>
      <c r="O8623" s="49"/>
    </row>
    <row r="8624" spans="3:15" x14ac:dyDescent="0.25">
      <c r="C8624" s="48"/>
      <c r="D8624" s="48"/>
      <c r="E8624" s="48"/>
      <c r="F8624" s="48"/>
      <c r="G8624" s="49"/>
      <c r="H8624" s="48"/>
      <c r="I8624" s="52"/>
      <c r="J8624" s="52"/>
      <c r="K8624" s="48"/>
      <c r="L8624" s="48"/>
      <c r="M8624" s="48"/>
      <c r="N8624" s="48"/>
      <c r="O8624" s="49"/>
    </row>
    <row r="8625" spans="3:15" x14ac:dyDescent="0.25">
      <c r="C8625" s="48"/>
      <c r="D8625" s="48"/>
      <c r="E8625" s="48"/>
      <c r="F8625" s="48"/>
      <c r="G8625" s="49"/>
      <c r="H8625" s="48"/>
      <c r="I8625" s="52"/>
      <c r="J8625" s="52"/>
      <c r="K8625" s="48"/>
      <c r="L8625" s="48"/>
      <c r="M8625" s="48"/>
      <c r="N8625" s="48"/>
      <c r="O8625" s="49"/>
    </row>
    <row r="8626" spans="3:15" x14ac:dyDescent="0.25">
      <c r="C8626" s="48"/>
      <c r="D8626" s="48"/>
      <c r="E8626" s="48"/>
      <c r="F8626" s="48"/>
      <c r="G8626" s="49"/>
      <c r="H8626" s="48"/>
      <c r="I8626" s="52"/>
      <c r="J8626" s="52"/>
      <c r="K8626" s="48"/>
      <c r="L8626" s="48"/>
      <c r="M8626" s="48"/>
      <c r="N8626" s="48"/>
      <c r="O8626" s="49"/>
    </row>
    <row r="8627" spans="3:15" x14ac:dyDescent="0.25">
      <c r="C8627" s="48"/>
      <c r="D8627" s="48"/>
      <c r="E8627" s="48"/>
      <c r="F8627" s="48"/>
      <c r="G8627" s="49"/>
      <c r="H8627" s="48"/>
      <c r="I8627" s="52"/>
      <c r="J8627" s="52"/>
      <c r="K8627" s="48"/>
      <c r="L8627" s="48"/>
      <c r="M8627" s="48"/>
      <c r="N8627" s="48"/>
      <c r="O8627" s="49"/>
    </row>
    <row r="8628" spans="3:15" x14ac:dyDescent="0.25">
      <c r="C8628" s="48"/>
      <c r="D8628" s="48"/>
      <c r="E8628" s="48"/>
      <c r="F8628" s="48"/>
      <c r="G8628" s="49"/>
      <c r="H8628" s="48"/>
      <c r="I8628" s="52"/>
      <c r="J8628" s="52"/>
      <c r="K8628" s="48"/>
      <c r="L8628" s="48"/>
      <c r="M8628" s="48"/>
      <c r="N8628" s="48"/>
      <c r="O8628" s="49"/>
    </row>
    <row r="8629" spans="3:15" x14ac:dyDescent="0.25">
      <c r="C8629" s="48"/>
      <c r="D8629" s="48"/>
      <c r="E8629" s="48"/>
      <c r="F8629" s="48"/>
      <c r="G8629" s="49"/>
      <c r="H8629" s="48"/>
      <c r="I8629" s="52"/>
      <c r="J8629" s="52"/>
      <c r="K8629" s="48"/>
      <c r="L8629" s="48"/>
      <c r="M8629" s="48"/>
      <c r="N8629" s="48"/>
      <c r="O8629" s="49"/>
    </row>
    <row r="8630" spans="3:15" x14ac:dyDescent="0.25">
      <c r="C8630" s="48"/>
      <c r="D8630" s="48"/>
      <c r="E8630" s="48"/>
      <c r="F8630" s="48"/>
      <c r="G8630" s="49"/>
      <c r="H8630" s="48"/>
      <c r="I8630" s="52"/>
      <c r="J8630" s="52"/>
      <c r="K8630" s="48"/>
      <c r="L8630" s="48"/>
      <c r="M8630" s="48"/>
      <c r="N8630" s="48"/>
      <c r="O8630" s="49"/>
    </row>
    <row r="8631" spans="3:15" x14ac:dyDescent="0.25">
      <c r="C8631" s="48"/>
      <c r="D8631" s="48"/>
      <c r="E8631" s="48"/>
      <c r="F8631" s="48"/>
      <c r="G8631" s="49"/>
      <c r="H8631" s="48"/>
      <c r="I8631" s="52"/>
      <c r="J8631" s="52"/>
      <c r="K8631" s="48"/>
      <c r="L8631" s="48"/>
      <c r="M8631" s="48"/>
      <c r="N8631" s="48"/>
      <c r="O8631" s="49"/>
    </row>
    <row r="8632" spans="3:15" x14ac:dyDescent="0.25">
      <c r="C8632" s="48"/>
      <c r="D8632" s="48"/>
      <c r="E8632" s="48"/>
      <c r="F8632" s="48"/>
      <c r="G8632" s="49"/>
      <c r="H8632" s="48"/>
      <c r="I8632" s="52"/>
      <c r="J8632" s="52"/>
      <c r="K8632" s="48"/>
      <c r="L8632" s="48"/>
      <c r="M8632" s="48"/>
      <c r="N8632" s="48"/>
      <c r="O8632" s="49"/>
    </row>
    <row r="8633" spans="3:15" x14ac:dyDescent="0.25">
      <c r="C8633" s="48"/>
      <c r="D8633" s="48"/>
      <c r="E8633" s="48"/>
      <c r="F8633" s="48"/>
      <c r="G8633" s="49"/>
      <c r="H8633" s="48"/>
      <c r="I8633" s="52"/>
      <c r="J8633" s="52"/>
      <c r="K8633" s="48"/>
      <c r="L8633" s="48"/>
      <c r="M8633" s="48"/>
      <c r="N8633" s="48"/>
      <c r="O8633" s="49"/>
    </row>
    <row r="8634" spans="3:15" x14ac:dyDescent="0.25">
      <c r="C8634" s="48"/>
      <c r="D8634" s="48"/>
      <c r="E8634" s="48"/>
      <c r="F8634" s="48"/>
      <c r="G8634" s="49"/>
      <c r="H8634" s="48"/>
      <c r="I8634" s="52"/>
      <c r="J8634" s="52"/>
      <c r="K8634" s="48"/>
      <c r="L8634" s="48"/>
      <c r="M8634" s="48"/>
      <c r="N8634" s="48"/>
      <c r="O8634" s="49"/>
    </row>
    <row r="8635" spans="3:15" x14ac:dyDescent="0.25">
      <c r="C8635" s="48"/>
      <c r="D8635" s="48"/>
      <c r="E8635" s="48"/>
      <c r="F8635" s="48"/>
      <c r="G8635" s="49"/>
      <c r="H8635" s="48"/>
      <c r="I8635" s="52"/>
      <c r="J8635" s="52"/>
      <c r="K8635" s="48"/>
      <c r="L8635" s="48"/>
      <c r="M8635" s="48"/>
      <c r="N8635" s="48"/>
      <c r="O8635" s="49"/>
    </row>
    <row r="8636" spans="3:15" x14ac:dyDescent="0.25">
      <c r="C8636" s="48"/>
      <c r="D8636" s="48"/>
      <c r="E8636" s="48"/>
      <c r="F8636" s="48"/>
      <c r="G8636" s="49"/>
      <c r="H8636" s="48"/>
      <c r="I8636" s="52"/>
      <c r="J8636" s="52"/>
      <c r="K8636" s="48"/>
      <c r="L8636" s="48"/>
      <c r="M8636" s="48"/>
      <c r="N8636" s="48"/>
      <c r="O8636" s="49"/>
    </row>
    <row r="8637" spans="3:15" x14ac:dyDescent="0.25">
      <c r="C8637" s="48"/>
      <c r="D8637" s="48"/>
      <c r="E8637" s="48"/>
      <c r="F8637" s="48"/>
      <c r="G8637" s="49"/>
      <c r="H8637" s="48"/>
      <c r="I8637" s="52"/>
      <c r="J8637" s="52"/>
      <c r="K8637" s="48"/>
      <c r="L8637" s="48"/>
      <c r="M8637" s="48"/>
      <c r="N8637" s="48"/>
      <c r="O8637" s="49"/>
    </row>
    <row r="8638" spans="3:15" x14ac:dyDescent="0.25">
      <c r="C8638" s="48"/>
      <c r="D8638" s="48"/>
      <c r="E8638" s="48"/>
      <c r="F8638" s="48"/>
      <c r="G8638" s="49"/>
      <c r="H8638" s="48"/>
      <c r="I8638" s="52"/>
      <c r="J8638" s="52"/>
      <c r="K8638" s="48"/>
      <c r="L8638" s="48"/>
      <c r="M8638" s="48"/>
      <c r="N8638" s="48"/>
      <c r="O8638" s="49"/>
    </row>
    <row r="8639" spans="3:15" x14ac:dyDescent="0.25">
      <c r="C8639" s="48"/>
      <c r="D8639" s="48"/>
      <c r="E8639" s="48"/>
      <c r="F8639" s="48"/>
      <c r="G8639" s="49"/>
      <c r="H8639" s="48"/>
      <c r="I8639" s="52"/>
      <c r="J8639" s="52"/>
      <c r="K8639" s="48"/>
      <c r="L8639" s="48"/>
      <c r="M8639" s="48"/>
      <c r="N8639" s="48"/>
      <c r="O8639" s="49"/>
    </row>
    <row r="8640" spans="3:15" x14ac:dyDescent="0.25">
      <c r="C8640" s="48"/>
      <c r="D8640" s="48"/>
      <c r="E8640" s="48"/>
      <c r="F8640" s="48"/>
      <c r="G8640" s="49"/>
      <c r="H8640" s="48"/>
      <c r="I8640" s="52"/>
      <c r="J8640" s="52"/>
      <c r="K8640" s="48"/>
      <c r="L8640" s="48"/>
      <c r="M8640" s="48"/>
      <c r="N8640" s="48"/>
      <c r="O8640" s="49"/>
    </row>
    <row r="8641" spans="3:15" x14ac:dyDescent="0.25">
      <c r="C8641" s="48"/>
      <c r="D8641" s="48"/>
      <c r="E8641" s="48"/>
      <c r="F8641" s="48"/>
      <c r="G8641" s="49"/>
      <c r="H8641" s="48"/>
      <c r="I8641" s="52"/>
      <c r="J8641" s="52"/>
      <c r="K8641" s="48"/>
      <c r="L8641" s="48"/>
      <c r="M8641" s="48"/>
      <c r="N8641" s="48"/>
      <c r="O8641" s="49"/>
    </row>
    <row r="8642" spans="3:15" x14ac:dyDescent="0.25">
      <c r="C8642" s="48"/>
      <c r="D8642" s="48"/>
      <c r="E8642" s="48"/>
      <c r="F8642" s="48"/>
      <c r="G8642" s="49"/>
      <c r="H8642" s="48"/>
      <c r="I8642" s="52"/>
      <c r="J8642" s="52"/>
      <c r="K8642" s="48"/>
      <c r="L8642" s="48"/>
      <c r="M8642" s="48"/>
      <c r="N8642" s="48"/>
      <c r="O8642" s="49"/>
    </row>
    <row r="8643" spans="3:15" x14ac:dyDescent="0.25">
      <c r="C8643" s="48"/>
      <c r="D8643" s="48"/>
      <c r="E8643" s="48"/>
      <c r="F8643" s="48"/>
      <c r="G8643" s="49"/>
      <c r="H8643" s="48"/>
      <c r="I8643" s="52"/>
      <c r="J8643" s="52"/>
      <c r="K8643" s="48"/>
      <c r="L8643" s="48"/>
      <c r="M8643" s="48"/>
      <c r="N8643" s="48"/>
      <c r="O8643" s="49"/>
    </row>
    <row r="8644" spans="3:15" x14ac:dyDescent="0.25">
      <c r="C8644" s="48"/>
      <c r="D8644" s="48"/>
      <c r="E8644" s="48"/>
      <c r="F8644" s="48"/>
      <c r="G8644" s="49"/>
      <c r="H8644" s="48"/>
      <c r="I8644" s="52"/>
      <c r="J8644" s="52"/>
      <c r="K8644" s="48"/>
      <c r="L8644" s="48"/>
      <c r="M8644" s="48"/>
      <c r="N8644" s="48"/>
      <c r="O8644" s="49"/>
    </row>
    <row r="8645" spans="3:15" x14ac:dyDescent="0.25">
      <c r="C8645" s="48"/>
      <c r="D8645" s="48"/>
      <c r="E8645" s="48"/>
      <c r="F8645" s="48"/>
      <c r="G8645" s="49"/>
      <c r="H8645" s="48"/>
      <c r="I8645" s="52"/>
      <c r="J8645" s="52"/>
      <c r="K8645" s="48"/>
      <c r="L8645" s="48"/>
      <c r="M8645" s="48"/>
      <c r="N8645" s="48"/>
      <c r="O8645" s="49"/>
    </row>
    <row r="8646" spans="3:15" x14ac:dyDescent="0.25">
      <c r="C8646" s="48"/>
      <c r="D8646" s="48"/>
      <c r="E8646" s="48"/>
      <c r="F8646" s="48"/>
      <c r="G8646" s="49"/>
      <c r="H8646" s="48"/>
      <c r="I8646" s="52"/>
      <c r="J8646" s="52"/>
      <c r="K8646" s="48"/>
      <c r="L8646" s="48"/>
      <c r="M8646" s="48"/>
      <c r="N8646" s="48"/>
      <c r="O8646" s="49"/>
    </row>
    <row r="8647" spans="3:15" x14ac:dyDescent="0.25">
      <c r="C8647" s="48"/>
      <c r="D8647" s="48"/>
      <c r="E8647" s="48"/>
      <c r="F8647" s="48"/>
      <c r="G8647" s="49"/>
      <c r="H8647" s="48"/>
      <c r="I8647" s="52"/>
      <c r="J8647" s="52"/>
      <c r="K8647" s="48"/>
      <c r="L8647" s="48"/>
      <c r="M8647" s="48"/>
      <c r="N8647" s="48"/>
      <c r="O8647" s="49"/>
    </row>
    <row r="8648" spans="3:15" x14ac:dyDescent="0.25">
      <c r="C8648" s="48"/>
      <c r="D8648" s="48"/>
      <c r="E8648" s="48"/>
      <c r="F8648" s="48"/>
      <c r="G8648" s="49"/>
      <c r="H8648" s="48"/>
      <c r="I8648" s="52"/>
      <c r="J8648" s="52"/>
      <c r="K8648" s="48"/>
      <c r="L8648" s="48"/>
      <c r="M8648" s="48"/>
      <c r="N8648" s="48"/>
      <c r="O8648" s="49"/>
    </row>
    <row r="8649" spans="3:15" x14ac:dyDescent="0.25">
      <c r="C8649" s="48"/>
      <c r="D8649" s="48"/>
      <c r="E8649" s="48"/>
      <c r="F8649" s="48"/>
      <c r="G8649" s="49"/>
      <c r="H8649" s="48"/>
      <c r="I8649" s="52"/>
      <c r="J8649" s="52"/>
      <c r="K8649" s="48"/>
      <c r="L8649" s="48"/>
      <c r="M8649" s="48"/>
      <c r="N8649" s="48"/>
      <c r="O8649" s="49"/>
    </row>
    <row r="8650" spans="3:15" x14ac:dyDescent="0.25">
      <c r="C8650" s="48"/>
      <c r="D8650" s="48"/>
      <c r="E8650" s="48"/>
      <c r="F8650" s="48"/>
      <c r="G8650" s="49"/>
      <c r="H8650" s="48"/>
      <c r="I8650" s="52"/>
      <c r="J8650" s="52"/>
      <c r="K8650" s="48"/>
      <c r="L8650" s="48"/>
      <c r="M8650" s="48"/>
      <c r="N8650" s="48"/>
      <c r="O8650" s="49"/>
    </row>
    <row r="8651" spans="3:15" x14ac:dyDescent="0.25">
      <c r="C8651" s="48"/>
      <c r="D8651" s="48"/>
      <c r="E8651" s="48"/>
      <c r="F8651" s="48"/>
      <c r="G8651" s="49"/>
      <c r="H8651" s="48"/>
      <c r="I8651" s="52"/>
      <c r="J8651" s="52"/>
      <c r="K8651" s="48"/>
      <c r="L8651" s="48"/>
      <c r="M8651" s="48"/>
      <c r="N8651" s="48"/>
      <c r="O8651" s="49"/>
    </row>
    <row r="8652" spans="3:15" x14ac:dyDescent="0.25">
      <c r="C8652" s="48"/>
      <c r="D8652" s="48"/>
      <c r="E8652" s="48"/>
      <c r="F8652" s="48"/>
      <c r="G8652" s="49"/>
      <c r="H8652" s="48"/>
      <c r="I8652" s="52"/>
      <c r="J8652" s="52"/>
      <c r="K8652" s="48"/>
      <c r="L8652" s="48"/>
      <c r="M8652" s="48"/>
      <c r="N8652" s="48"/>
      <c r="O8652" s="49"/>
    </row>
    <row r="8653" spans="3:15" x14ac:dyDescent="0.25">
      <c r="C8653" s="48"/>
      <c r="D8653" s="48"/>
      <c r="E8653" s="48"/>
      <c r="F8653" s="48"/>
      <c r="G8653" s="49"/>
      <c r="H8653" s="48"/>
      <c r="I8653" s="52"/>
      <c r="J8653" s="52"/>
      <c r="K8653" s="48"/>
      <c r="L8653" s="48"/>
      <c r="M8653" s="48"/>
      <c r="N8653" s="48"/>
      <c r="O8653" s="49"/>
    </row>
    <row r="8654" spans="3:15" x14ac:dyDescent="0.25">
      <c r="C8654" s="48"/>
      <c r="D8654" s="48"/>
      <c r="E8654" s="48"/>
      <c r="F8654" s="48"/>
      <c r="G8654" s="49"/>
      <c r="H8654" s="48"/>
      <c r="I8654" s="52"/>
      <c r="J8654" s="52"/>
      <c r="K8654" s="48"/>
      <c r="L8654" s="48"/>
      <c r="M8654" s="48"/>
      <c r="N8654" s="48"/>
      <c r="O8654" s="49"/>
    </row>
    <row r="8655" spans="3:15" x14ac:dyDescent="0.25">
      <c r="C8655" s="48"/>
      <c r="D8655" s="48"/>
      <c r="E8655" s="48"/>
      <c r="F8655" s="48"/>
      <c r="G8655" s="49"/>
      <c r="H8655" s="48"/>
      <c r="I8655" s="52"/>
      <c r="J8655" s="52"/>
      <c r="K8655" s="48"/>
      <c r="L8655" s="48"/>
      <c r="M8655" s="48"/>
      <c r="N8655" s="48"/>
      <c r="O8655" s="49"/>
    </row>
    <row r="8656" spans="3:15" x14ac:dyDescent="0.25">
      <c r="C8656" s="48"/>
      <c r="D8656" s="48"/>
      <c r="E8656" s="48"/>
      <c r="F8656" s="48"/>
      <c r="G8656" s="49"/>
      <c r="H8656" s="48"/>
      <c r="I8656" s="52"/>
      <c r="J8656" s="52"/>
      <c r="K8656" s="48"/>
      <c r="L8656" s="48"/>
      <c r="M8656" s="48"/>
      <c r="N8656" s="48"/>
      <c r="O8656" s="49"/>
    </row>
    <row r="8657" spans="3:15" x14ac:dyDescent="0.25">
      <c r="C8657" s="48"/>
      <c r="D8657" s="48"/>
      <c r="E8657" s="48"/>
      <c r="F8657" s="48"/>
      <c r="G8657" s="49"/>
      <c r="H8657" s="48"/>
      <c r="I8657" s="52"/>
      <c r="J8657" s="52"/>
      <c r="K8657" s="48"/>
      <c r="L8657" s="48"/>
      <c r="M8657" s="48"/>
      <c r="N8657" s="48"/>
      <c r="O8657" s="49"/>
    </row>
    <row r="8658" spans="3:15" x14ac:dyDescent="0.25">
      <c r="C8658" s="48"/>
      <c r="D8658" s="48"/>
      <c r="E8658" s="48"/>
      <c r="F8658" s="48"/>
      <c r="G8658" s="49"/>
      <c r="H8658" s="48"/>
      <c r="I8658" s="52"/>
      <c r="J8658" s="52"/>
      <c r="K8658" s="48"/>
      <c r="L8658" s="48"/>
      <c r="M8658" s="48"/>
      <c r="N8658" s="48"/>
      <c r="O8658" s="49"/>
    </row>
    <row r="8659" spans="3:15" x14ac:dyDescent="0.25">
      <c r="C8659" s="48"/>
      <c r="D8659" s="48"/>
      <c r="E8659" s="48"/>
      <c r="F8659" s="48"/>
      <c r="G8659" s="49"/>
      <c r="H8659" s="48"/>
      <c r="I8659" s="52"/>
      <c r="J8659" s="52"/>
      <c r="K8659" s="48"/>
      <c r="L8659" s="48"/>
      <c r="M8659" s="48"/>
      <c r="N8659" s="48"/>
      <c r="O8659" s="49"/>
    </row>
    <row r="8660" spans="3:15" x14ac:dyDescent="0.25">
      <c r="C8660" s="48"/>
      <c r="D8660" s="48"/>
      <c r="E8660" s="48"/>
      <c r="F8660" s="48"/>
      <c r="G8660" s="49"/>
      <c r="H8660" s="48"/>
      <c r="I8660" s="52"/>
      <c r="J8660" s="52"/>
      <c r="K8660" s="48"/>
      <c r="L8660" s="48"/>
      <c r="M8660" s="48"/>
      <c r="N8660" s="48"/>
      <c r="O8660" s="49"/>
    </row>
    <row r="8661" spans="3:15" x14ac:dyDescent="0.25">
      <c r="C8661" s="48"/>
      <c r="D8661" s="48"/>
      <c r="E8661" s="48"/>
      <c r="F8661" s="48"/>
      <c r="G8661" s="49"/>
      <c r="H8661" s="48"/>
      <c r="I8661" s="52"/>
      <c r="J8661" s="52"/>
      <c r="K8661" s="48"/>
      <c r="L8661" s="48"/>
      <c r="M8661" s="48"/>
      <c r="N8661" s="48"/>
      <c r="O8661" s="49"/>
    </row>
    <row r="8662" spans="3:15" x14ac:dyDescent="0.25">
      <c r="C8662" s="48"/>
      <c r="D8662" s="48"/>
      <c r="E8662" s="48"/>
      <c r="F8662" s="48"/>
      <c r="G8662" s="49"/>
      <c r="H8662" s="48"/>
      <c r="I8662" s="52"/>
      <c r="J8662" s="52"/>
      <c r="K8662" s="48"/>
      <c r="L8662" s="48"/>
      <c r="M8662" s="48"/>
      <c r="N8662" s="48"/>
      <c r="O8662" s="49"/>
    </row>
    <row r="8663" spans="3:15" x14ac:dyDescent="0.25">
      <c r="C8663" s="48"/>
      <c r="D8663" s="48"/>
      <c r="E8663" s="48"/>
      <c r="F8663" s="48"/>
      <c r="G8663" s="49"/>
      <c r="H8663" s="48"/>
      <c r="I8663" s="52"/>
      <c r="J8663" s="52"/>
      <c r="K8663" s="48"/>
      <c r="L8663" s="48"/>
      <c r="M8663" s="48"/>
      <c r="N8663" s="48"/>
      <c r="O8663" s="49"/>
    </row>
    <row r="8664" spans="3:15" x14ac:dyDescent="0.25">
      <c r="C8664" s="48"/>
      <c r="D8664" s="48"/>
      <c r="E8664" s="48"/>
      <c r="F8664" s="48"/>
      <c r="G8664" s="49"/>
      <c r="H8664" s="48"/>
      <c r="I8664" s="52"/>
      <c r="J8664" s="52"/>
      <c r="K8664" s="48"/>
      <c r="L8664" s="48"/>
      <c r="M8664" s="48"/>
      <c r="N8664" s="48"/>
      <c r="O8664" s="49"/>
    </row>
    <row r="8665" spans="3:15" x14ac:dyDescent="0.25">
      <c r="C8665" s="48"/>
      <c r="D8665" s="48"/>
      <c r="E8665" s="48"/>
      <c r="F8665" s="48"/>
      <c r="G8665" s="49"/>
      <c r="H8665" s="48"/>
      <c r="I8665" s="52"/>
      <c r="J8665" s="52"/>
      <c r="K8665" s="48"/>
      <c r="L8665" s="48"/>
      <c r="M8665" s="48"/>
      <c r="N8665" s="48"/>
      <c r="O8665" s="49"/>
    </row>
    <row r="8666" spans="3:15" x14ac:dyDescent="0.25">
      <c r="C8666" s="48"/>
      <c r="D8666" s="48"/>
      <c r="E8666" s="48"/>
      <c r="F8666" s="48"/>
      <c r="G8666" s="49"/>
      <c r="H8666" s="48"/>
      <c r="I8666" s="52"/>
      <c r="J8666" s="52"/>
      <c r="K8666" s="48"/>
      <c r="L8666" s="48"/>
      <c r="M8666" s="48"/>
      <c r="N8666" s="48"/>
      <c r="O8666" s="49"/>
    </row>
    <row r="8667" spans="3:15" x14ac:dyDescent="0.25">
      <c r="C8667" s="48"/>
      <c r="D8667" s="48"/>
      <c r="E8667" s="48"/>
      <c r="F8667" s="48"/>
      <c r="G8667" s="49"/>
      <c r="H8667" s="48"/>
      <c r="I8667" s="52"/>
      <c r="J8667" s="52"/>
      <c r="K8667" s="48"/>
      <c r="L8667" s="48"/>
      <c r="M8667" s="48"/>
      <c r="N8667" s="48"/>
      <c r="O8667" s="49"/>
    </row>
    <row r="8668" spans="3:15" x14ac:dyDescent="0.25">
      <c r="C8668" s="48"/>
      <c r="D8668" s="48"/>
      <c r="E8668" s="48"/>
      <c r="F8668" s="48"/>
      <c r="G8668" s="49"/>
      <c r="H8668" s="48"/>
      <c r="I8668" s="52"/>
      <c r="J8668" s="52"/>
      <c r="K8668" s="48"/>
      <c r="L8668" s="48"/>
      <c r="M8668" s="48"/>
      <c r="N8668" s="48"/>
      <c r="O8668" s="49"/>
    </row>
    <row r="8669" spans="3:15" x14ac:dyDescent="0.25">
      <c r="C8669" s="48"/>
      <c r="D8669" s="48"/>
      <c r="E8669" s="48"/>
      <c r="F8669" s="48"/>
      <c r="G8669" s="49"/>
      <c r="H8669" s="48"/>
      <c r="I8669" s="52"/>
      <c r="J8669" s="52"/>
      <c r="K8669" s="48"/>
      <c r="L8669" s="48"/>
      <c r="M8669" s="48"/>
      <c r="N8669" s="48"/>
      <c r="O8669" s="49"/>
    </row>
    <row r="8670" spans="3:15" x14ac:dyDescent="0.25">
      <c r="C8670" s="48"/>
      <c r="D8670" s="48"/>
      <c r="E8670" s="48"/>
      <c r="F8670" s="48"/>
      <c r="G8670" s="49"/>
      <c r="H8670" s="48"/>
      <c r="I8670" s="52"/>
      <c r="J8670" s="52"/>
      <c r="K8670" s="48"/>
      <c r="L8670" s="48"/>
      <c r="M8670" s="48"/>
      <c r="N8670" s="48"/>
      <c r="O8670" s="49"/>
    </row>
    <row r="8671" spans="3:15" x14ac:dyDescent="0.25">
      <c r="C8671" s="48"/>
      <c r="D8671" s="48"/>
      <c r="E8671" s="48"/>
      <c r="F8671" s="48"/>
      <c r="G8671" s="49"/>
      <c r="H8671" s="48"/>
      <c r="I8671" s="52"/>
      <c r="J8671" s="52"/>
      <c r="K8671" s="48"/>
      <c r="L8671" s="48"/>
      <c r="M8671" s="48"/>
      <c r="N8671" s="48"/>
      <c r="O8671" s="49"/>
    </row>
    <row r="8672" spans="3:15" x14ac:dyDescent="0.25">
      <c r="C8672" s="48"/>
      <c r="D8672" s="48"/>
      <c r="E8672" s="48"/>
      <c r="F8672" s="48"/>
      <c r="G8672" s="49"/>
      <c r="H8672" s="48"/>
      <c r="I8672" s="52"/>
      <c r="J8672" s="52"/>
      <c r="K8672" s="48"/>
      <c r="L8672" s="48"/>
      <c r="M8672" s="48"/>
      <c r="N8672" s="48"/>
      <c r="O8672" s="49"/>
    </row>
    <row r="8673" spans="3:15" x14ac:dyDescent="0.25">
      <c r="C8673" s="48"/>
      <c r="D8673" s="48"/>
      <c r="E8673" s="48"/>
      <c r="F8673" s="48"/>
      <c r="G8673" s="49"/>
      <c r="H8673" s="48"/>
      <c r="I8673" s="52"/>
      <c r="J8673" s="52"/>
      <c r="K8673" s="48"/>
      <c r="L8673" s="48"/>
      <c r="M8673" s="48"/>
      <c r="N8673" s="48"/>
      <c r="O8673" s="49"/>
    </row>
    <row r="8674" spans="3:15" x14ac:dyDescent="0.25">
      <c r="C8674" s="48"/>
      <c r="D8674" s="48"/>
      <c r="E8674" s="48"/>
      <c r="F8674" s="48"/>
      <c r="G8674" s="49"/>
      <c r="H8674" s="48"/>
      <c r="I8674" s="52"/>
      <c r="J8674" s="52"/>
      <c r="K8674" s="48"/>
      <c r="L8674" s="48"/>
      <c r="M8674" s="48"/>
      <c r="N8674" s="48"/>
      <c r="O8674" s="49"/>
    </row>
    <row r="8675" spans="3:15" x14ac:dyDescent="0.25">
      <c r="C8675" s="48"/>
      <c r="D8675" s="48"/>
      <c r="E8675" s="48"/>
      <c r="F8675" s="48"/>
      <c r="G8675" s="49"/>
      <c r="H8675" s="48"/>
      <c r="I8675" s="52"/>
      <c r="J8675" s="52"/>
      <c r="K8675" s="48"/>
      <c r="L8675" s="48"/>
      <c r="M8675" s="48"/>
      <c r="N8675" s="48"/>
      <c r="O8675" s="49"/>
    </row>
    <row r="8676" spans="3:15" x14ac:dyDescent="0.25">
      <c r="C8676" s="48"/>
      <c r="D8676" s="48"/>
      <c r="E8676" s="48"/>
      <c r="F8676" s="48"/>
      <c r="G8676" s="49"/>
      <c r="H8676" s="48"/>
      <c r="I8676" s="52"/>
      <c r="J8676" s="52"/>
      <c r="K8676" s="48"/>
      <c r="L8676" s="48"/>
      <c r="M8676" s="48"/>
      <c r="N8676" s="48"/>
      <c r="O8676" s="49"/>
    </row>
    <row r="8677" spans="3:15" x14ac:dyDescent="0.25">
      <c r="C8677" s="48"/>
      <c r="D8677" s="48"/>
      <c r="E8677" s="48"/>
      <c r="F8677" s="48"/>
      <c r="G8677" s="49"/>
      <c r="H8677" s="48"/>
      <c r="I8677" s="52"/>
      <c r="J8677" s="52"/>
      <c r="K8677" s="48"/>
      <c r="L8677" s="48"/>
      <c r="M8677" s="48"/>
      <c r="N8677" s="48"/>
      <c r="O8677" s="49"/>
    </row>
    <row r="8678" spans="3:15" x14ac:dyDescent="0.25">
      <c r="C8678" s="48"/>
      <c r="D8678" s="48"/>
      <c r="E8678" s="48"/>
      <c r="F8678" s="48"/>
      <c r="G8678" s="49"/>
      <c r="H8678" s="48"/>
      <c r="I8678" s="52"/>
      <c r="J8678" s="52"/>
      <c r="K8678" s="48"/>
      <c r="L8678" s="48"/>
      <c r="M8678" s="48"/>
      <c r="N8678" s="48"/>
      <c r="O8678" s="49"/>
    </row>
    <row r="8679" spans="3:15" x14ac:dyDescent="0.25">
      <c r="C8679" s="48"/>
      <c r="D8679" s="48"/>
      <c r="E8679" s="48"/>
      <c r="F8679" s="48"/>
      <c r="G8679" s="49"/>
      <c r="H8679" s="48"/>
      <c r="I8679" s="52"/>
      <c r="J8679" s="52"/>
      <c r="K8679" s="48"/>
      <c r="L8679" s="48"/>
      <c r="M8679" s="48"/>
      <c r="N8679" s="48"/>
      <c r="O8679" s="49"/>
    </row>
    <row r="8680" spans="3:15" x14ac:dyDescent="0.25">
      <c r="C8680" s="48"/>
      <c r="D8680" s="48"/>
      <c r="E8680" s="48"/>
      <c r="F8680" s="48"/>
      <c r="G8680" s="49"/>
      <c r="H8680" s="48"/>
      <c r="I8680" s="52"/>
      <c r="J8680" s="52"/>
      <c r="K8680" s="48"/>
      <c r="L8680" s="48"/>
      <c r="M8680" s="48"/>
      <c r="N8680" s="48"/>
      <c r="O8680" s="49"/>
    </row>
    <row r="8681" spans="3:15" x14ac:dyDescent="0.25">
      <c r="C8681" s="48"/>
      <c r="D8681" s="48"/>
      <c r="E8681" s="48"/>
      <c r="F8681" s="48"/>
      <c r="G8681" s="49"/>
      <c r="H8681" s="48"/>
      <c r="I8681" s="52"/>
      <c r="J8681" s="52"/>
      <c r="K8681" s="48"/>
      <c r="L8681" s="48"/>
      <c r="M8681" s="48"/>
      <c r="N8681" s="48"/>
      <c r="O8681" s="49"/>
    </row>
    <row r="8682" spans="3:15" x14ac:dyDescent="0.25">
      <c r="C8682" s="48"/>
      <c r="D8682" s="48"/>
      <c r="E8682" s="48"/>
      <c r="F8682" s="48"/>
      <c r="G8682" s="49"/>
      <c r="H8682" s="48"/>
      <c r="I8682" s="52"/>
      <c r="J8682" s="52"/>
      <c r="K8682" s="48"/>
      <c r="L8682" s="48"/>
      <c r="M8682" s="48"/>
      <c r="N8682" s="48"/>
      <c r="O8682" s="49"/>
    </row>
    <row r="8683" spans="3:15" x14ac:dyDescent="0.25">
      <c r="C8683" s="48"/>
      <c r="D8683" s="48"/>
      <c r="E8683" s="48"/>
      <c r="F8683" s="48"/>
      <c r="G8683" s="49"/>
      <c r="H8683" s="48"/>
      <c r="I8683" s="52"/>
      <c r="J8683" s="52"/>
      <c r="K8683" s="48"/>
      <c r="L8683" s="48"/>
      <c r="M8683" s="48"/>
      <c r="N8683" s="48"/>
      <c r="O8683" s="49"/>
    </row>
    <row r="8684" spans="3:15" x14ac:dyDescent="0.25">
      <c r="C8684" s="48"/>
      <c r="D8684" s="48"/>
      <c r="E8684" s="48"/>
      <c r="F8684" s="48"/>
      <c r="G8684" s="49"/>
      <c r="H8684" s="48"/>
      <c r="I8684" s="52"/>
      <c r="J8684" s="52"/>
      <c r="K8684" s="48"/>
      <c r="L8684" s="48"/>
      <c r="M8684" s="48"/>
      <c r="N8684" s="48"/>
      <c r="O8684" s="49"/>
    </row>
    <row r="8685" spans="3:15" x14ac:dyDescent="0.25">
      <c r="C8685" s="48"/>
      <c r="D8685" s="48"/>
      <c r="E8685" s="48"/>
      <c r="F8685" s="48"/>
      <c r="G8685" s="49"/>
      <c r="H8685" s="48"/>
      <c r="I8685" s="52"/>
      <c r="J8685" s="52"/>
      <c r="K8685" s="48"/>
      <c r="L8685" s="48"/>
      <c r="M8685" s="48"/>
      <c r="N8685" s="48"/>
      <c r="O8685" s="49"/>
    </row>
    <row r="8686" spans="3:15" x14ac:dyDescent="0.25">
      <c r="C8686" s="48"/>
      <c r="D8686" s="48"/>
      <c r="E8686" s="48"/>
      <c r="F8686" s="48"/>
      <c r="G8686" s="49"/>
      <c r="H8686" s="48"/>
      <c r="I8686" s="52"/>
      <c r="J8686" s="52"/>
      <c r="K8686" s="48"/>
      <c r="L8686" s="48"/>
      <c r="M8686" s="48"/>
      <c r="N8686" s="48"/>
      <c r="O8686" s="49"/>
    </row>
    <row r="8687" spans="3:15" x14ac:dyDescent="0.25">
      <c r="C8687" s="48"/>
      <c r="D8687" s="48"/>
      <c r="E8687" s="48"/>
      <c r="F8687" s="48"/>
      <c r="G8687" s="49"/>
      <c r="H8687" s="48"/>
      <c r="I8687" s="52"/>
      <c r="J8687" s="52"/>
      <c r="K8687" s="48"/>
      <c r="L8687" s="48"/>
      <c r="M8687" s="48"/>
      <c r="N8687" s="48"/>
      <c r="O8687" s="49"/>
    </row>
    <row r="8688" spans="3:15" x14ac:dyDescent="0.25">
      <c r="C8688" s="48"/>
      <c r="D8688" s="48"/>
      <c r="E8688" s="48"/>
      <c r="F8688" s="48"/>
      <c r="G8688" s="49"/>
      <c r="H8688" s="48"/>
      <c r="I8688" s="52"/>
      <c r="J8688" s="52"/>
      <c r="K8688" s="48"/>
      <c r="L8688" s="48"/>
      <c r="M8688" s="48"/>
      <c r="N8688" s="48"/>
      <c r="O8688" s="49"/>
    </row>
    <row r="8689" spans="3:15" x14ac:dyDescent="0.25">
      <c r="C8689" s="48"/>
      <c r="D8689" s="48"/>
      <c r="E8689" s="48"/>
      <c r="F8689" s="48"/>
      <c r="G8689" s="49"/>
      <c r="H8689" s="48"/>
      <c r="I8689" s="52"/>
      <c r="J8689" s="52"/>
      <c r="K8689" s="48"/>
      <c r="L8689" s="48"/>
      <c r="M8689" s="48"/>
      <c r="N8689" s="48"/>
      <c r="O8689" s="49"/>
    </row>
    <row r="8690" spans="3:15" x14ac:dyDescent="0.25">
      <c r="C8690" s="48"/>
      <c r="D8690" s="48"/>
      <c r="E8690" s="48"/>
      <c r="F8690" s="48"/>
      <c r="G8690" s="49"/>
      <c r="H8690" s="48"/>
      <c r="I8690" s="52"/>
      <c r="J8690" s="52"/>
      <c r="K8690" s="48"/>
      <c r="L8690" s="48"/>
      <c r="M8690" s="48"/>
      <c r="N8690" s="48"/>
      <c r="O8690" s="49"/>
    </row>
    <row r="8691" spans="3:15" x14ac:dyDescent="0.25">
      <c r="C8691" s="48"/>
      <c r="D8691" s="48"/>
      <c r="E8691" s="48"/>
      <c r="F8691" s="48"/>
      <c r="G8691" s="49"/>
      <c r="H8691" s="48"/>
      <c r="I8691" s="52"/>
      <c r="J8691" s="52"/>
      <c r="K8691" s="48"/>
      <c r="L8691" s="48"/>
      <c r="M8691" s="48"/>
      <c r="N8691" s="48"/>
      <c r="O8691" s="49"/>
    </row>
    <row r="8692" spans="3:15" x14ac:dyDescent="0.25">
      <c r="C8692" s="48"/>
      <c r="D8692" s="48"/>
      <c r="E8692" s="48"/>
      <c r="F8692" s="48"/>
      <c r="G8692" s="49"/>
      <c r="H8692" s="48"/>
      <c r="I8692" s="52"/>
      <c r="J8692" s="52"/>
      <c r="K8692" s="48"/>
      <c r="L8692" s="48"/>
      <c r="M8692" s="48"/>
      <c r="N8692" s="48"/>
      <c r="O8692" s="49"/>
    </row>
    <row r="8693" spans="3:15" x14ac:dyDescent="0.25">
      <c r="C8693" s="48"/>
      <c r="D8693" s="48"/>
      <c r="E8693" s="48"/>
      <c r="F8693" s="48"/>
      <c r="G8693" s="49"/>
      <c r="H8693" s="48"/>
      <c r="I8693" s="52"/>
      <c r="J8693" s="52"/>
      <c r="K8693" s="48"/>
      <c r="L8693" s="48"/>
      <c r="M8693" s="48"/>
      <c r="N8693" s="48"/>
      <c r="O8693" s="49"/>
    </row>
    <row r="8694" spans="3:15" x14ac:dyDescent="0.25">
      <c r="C8694" s="48"/>
      <c r="D8694" s="48"/>
      <c r="E8694" s="48"/>
      <c r="F8694" s="48"/>
      <c r="G8694" s="49"/>
      <c r="H8694" s="48"/>
      <c r="I8694" s="52"/>
      <c r="J8694" s="52"/>
      <c r="K8694" s="48"/>
      <c r="L8694" s="48"/>
      <c r="M8694" s="48"/>
      <c r="N8694" s="48"/>
      <c r="O8694" s="49"/>
    </row>
    <row r="8695" spans="3:15" x14ac:dyDescent="0.25">
      <c r="C8695" s="48"/>
      <c r="D8695" s="48"/>
      <c r="E8695" s="48"/>
      <c r="F8695" s="48"/>
      <c r="G8695" s="49"/>
      <c r="H8695" s="48"/>
      <c r="I8695" s="52"/>
      <c r="J8695" s="52"/>
      <c r="K8695" s="48"/>
      <c r="L8695" s="48"/>
      <c r="M8695" s="48"/>
      <c r="N8695" s="48"/>
      <c r="O8695" s="49"/>
    </row>
    <row r="8696" spans="3:15" x14ac:dyDescent="0.25">
      <c r="C8696" s="48"/>
      <c r="D8696" s="48"/>
      <c r="E8696" s="48"/>
      <c r="F8696" s="48"/>
      <c r="G8696" s="49"/>
      <c r="H8696" s="48"/>
      <c r="I8696" s="52"/>
      <c r="J8696" s="52"/>
      <c r="K8696" s="48"/>
      <c r="L8696" s="48"/>
      <c r="M8696" s="48"/>
      <c r="N8696" s="48"/>
      <c r="O8696" s="49"/>
    </row>
    <row r="8697" spans="3:15" x14ac:dyDescent="0.25">
      <c r="C8697" s="48"/>
      <c r="D8697" s="48"/>
      <c r="E8697" s="48"/>
      <c r="F8697" s="48"/>
      <c r="G8697" s="49"/>
      <c r="H8697" s="48"/>
      <c r="I8697" s="52"/>
      <c r="J8697" s="52"/>
      <c r="K8697" s="48"/>
      <c r="L8697" s="48"/>
      <c r="M8697" s="48"/>
      <c r="N8697" s="48"/>
      <c r="O8697" s="49"/>
    </row>
    <row r="8698" spans="3:15" x14ac:dyDescent="0.25">
      <c r="C8698" s="48"/>
      <c r="D8698" s="48"/>
      <c r="E8698" s="48"/>
      <c r="F8698" s="48"/>
      <c r="G8698" s="49"/>
      <c r="H8698" s="48"/>
      <c r="I8698" s="52"/>
      <c r="J8698" s="52"/>
      <c r="K8698" s="48"/>
      <c r="L8698" s="48"/>
      <c r="M8698" s="48"/>
      <c r="N8698" s="48"/>
      <c r="O8698" s="49"/>
    </row>
    <row r="8699" spans="3:15" x14ac:dyDescent="0.25">
      <c r="C8699" s="48"/>
      <c r="D8699" s="48"/>
      <c r="E8699" s="48"/>
      <c r="F8699" s="48"/>
      <c r="G8699" s="49"/>
      <c r="H8699" s="48"/>
      <c r="I8699" s="52"/>
      <c r="J8699" s="52"/>
      <c r="K8699" s="48"/>
      <c r="L8699" s="48"/>
      <c r="M8699" s="48"/>
      <c r="N8699" s="48"/>
      <c r="O8699" s="49"/>
    </row>
    <row r="8700" spans="3:15" x14ac:dyDescent="0.25">
      <c r="C8700" s="48"/>
      <c r="D8700" s="48"/>
      <c r="E8700" s="48"/>
      <c r="F8700" s="48"/>
      <c r="G8700" s="49"/>
      <c r="H8700" s="48"/>
      <c r="I8700" s="52"/>
      <c r="J8700" s="52"/>
      <c r="K8700" s="48"/>
      <c r="L8700" s="48"/>
      <c r="M8700" s="48"/>
      <c r="N8700" s="48"/>
      <c r="O8700" s="49"/>
    </row>
    <row r="8701" spans="3:15" x14ac:dyDescent="0.25">
      <c r="C8701" s="48"/>
      <c r="D8701" s="48"/>
      <c r="E8701" s="48"/>
      <c r="F8701" s="48"/>
      <c r="G8701" s="49"/>
      <c r="H8701" s="48"/>
      <c r="I8701" s="52"/>
      <c r="J8701" s="52"/>
      <c r="K8701" s="48"/>
      <c r="L8701" s="48"/>
      <c r="M8701" s="48"/>
      <c r="N8701" s="48"/>
      <c r="O8701" s="49"/>
    </row>
    <row r="8702" spans="3:15" x14ac:dyDescent="0.25">
      <c r="C8702" s="48"/>
      <c r="D8702" s="48"/>
      <c r="E8702" s="48"/>
      <c r="F8702" s="48"/>
      <c r="G8702" s="49"/>
      <c r="H8702" s="48"/>
      <c r="I8702" s="52"/>
      <c r="J8702" s="52"/>
      <c r="K8702" s="48"/>
      <c r="L8702" s="48"/>
      <c r="M8702" s="48"/>
      <c r="N8702" s="48"/>
      <c r="O8702" s="49"/>
    </row>
    <row r="8703" spans="3:15" x14ac:dyDescent="0.25">
      <c r="C8703" s="48"/>
      <c r="D8703" s="48"/>
      <c r="E8703" s="48"/>
      <c r="F8703" s="48"/>
      <c r="G8703" s="49"/>
      <c r="H8703" s="48"/>
      <c r="I8703" s="52"/>
      <c r="J8703" s="52"/>
      <c r="K8703" s="48"/>
      <c r="L8703" s="48"/>
      <c r="M8703" s="48"/>
      <c r="N8703" s="48"/>
      <c r="O8703" s="49"/>
    </row>
    <row r="8704" spans="3:15" x14ac:dyDescent="0.25">
      <c r="C8704" s="48"/>
      <c r="D8704" s="48"/>
      <c r="E8704" s="48"/>
      <c r="F8704" s="48"/>
      <c r="G8704" s="49"/>
      <c r="H8704" s="48"/>
      <c r="I8704" s="52"/>
      <c r="J8704" s="52"/>
      <c r="K8704" s="48"/>
      <c r="L8704" s="48"/>
      <c r="M8704" s="48"/>
      <c r="N8704" s="48"/>
      <c r="O8704" s="49"/>
    </row>
    <row r="8705" spans="3:15" x14ac:dyDescent="0.25">
      <c r="C8705" s="48"/>
      <c r="D8705" s="48"/>
      <c r="E8705" s="48"/>
      <c r="F8705" s="48"/>
      <c r="G8705" s="49"/>
      <c r="H8705" s="48"/>
      <c r="I8705" s="52"/>
      <c r="J8705" s="52"/>
      <c r="K8705" s="48"/>
      <c r="L8705" s="48"/>
      <c r="M8705" s="48"/>
      <c r="N8705" s="48"/>
      <c r="O8705" s="49"/>
    </row>
    <row r="8706" spans="3:15" x14ac:dyDescent="0.25">
      <c r="C8706" s="48"/>
      <c r="D8706" s="48"/>
      <c r="E8706" s="48"/>
      <c r="F8706" s="48"/>
      <c r="G8706" s="49"/>
      <c r="H8706" s="48"/>
      <c r="I8706" s="52"/>
      <c r="J8706" s="52"/>
      <c r="K8706" s="48"/>
      <c r="L8706" s="48"/>
      <c r="M8706" s="48"/>
      <c r="N8706" s="48"/>
      <c r="O8706" s="49"/>
    </row>
    <row r="8707" spans="3:15" x14ac:dyDescent="0.25">
      <c r="C8707" s="48"/>
      <c r="D8707" s="48"/>
      <c r="E8707" s="48"/>
      <c r="F8707" s="48"/>
      <c r="G8707" s="49"/>
      <c r="H8707" s="48"/>
      <c r="I8707" s="52"/>
      <c r="J8707" s="52"/>
      <c r="K8707" s="48"/>
      <c r="L8707" s="48"/>
      <c r="M8707" s="48"/>
      <c r="N8707" s="48"/>
      <c r="O8707" s="49"/>
    </row>
    <row r="8708" spans="3:15" x14ac:dyDescent="0.25">
      <c r="C8708" s="48"/>
      <c r="D8708" s="48"/>
      <c r="E8708" s="48"/>
      <c r="F8708" s="48"/>
      <c r="G8708" s="49"/>
      <c r="H8708" s="48"/>
      <c r="I8708" s="52"/>
      <c r="J8708" s="52"/>
      <c r="K8708" s="48"/>
      <c r="L8708" s="48"/>
      <c r="M8708" s="48"/>
      <c r="N8708" s="48"/>
      <c r="O8708" s="49"/>
    </row>
    <row r="8709" spans="3:15" x14ac:dyDescent="0.25">
      <c r="C8709" s="48"/>
      <c r="D8709" s="48"/>
      <c r="E8709" s="48"/>
      <c r="F8709" s="48"/>
      <c r="G8709" s="49"/>
      <c r="H8709" s="48"/>
      <c r="I8709" s="52"/>
      <c r="J8709" s="52"/>
      <c r="K8709" s="48"/>
      <c r="L8709" s="48"/>
      <c r="M8709" s="48"/>
      <c r="N8709" s="48"/>
      <c r="O8709" s="49"/>
    </row>
    <row r="8710" spans="3:15" x14ac:dyDescent="0.25">
      <c r="C8710" s="48"/>
      <c r="D8710" s="48"/>
      <c r="E8710" s="48"/>
      <c r="F8710" s="48"/>
      <c r="G8710" s="49"/>
      <c r="H8710" s="48"/>
      <c r="I8710" s="52"/>
      <c r="J8710" s="52"/>
      <c r="K8710" s="48"/>
      <c r="L8710" s="48"/>
      <c r="M8710" s="48"/>
      <c r="N8710" s="48"/>
      <c r="O8710" s="49"/>
    </row>
    <row r="8711" spans="3:15" x14ac:dyDescent="0.25">
      <c r="C8711" s="48"/>
      <c r="D8711" s="48"/>
      <c r="E8711" s="48"/>
      <c r="F8711" s="48"/>
      <c r="G8711" s="49"/>
      <c r="H8711" s="48"/>
      <c r="I8711" s="52"/>
      <c r="J8711" s="52"/>
      <c r="K8711" s="48"/>
      <c r="L8711" s="48"/>
      <c r="M8711" s="48"/>
      <c r="N8711" s="48"/>
      <c r="O8711" s="49"/>
    </row>
    <row r="8712" spans="3:15" x14ac:dyDescent="0.25">
      <c r="C8712" s="48"/>
      <c r="D8712" s="48"/>
      <c r="E8712" s="48"/>
      <c r="F8712" s="48"/>
      <c r="G8712" s="49"/>
      <c r="H8712" s="48"/>
      <c r="I8712" s="52"/>
      <c r="J8712" s="52"/>
      <c r="K8712" s="48"/>
      <c r="L8712" s="48"/>
      <c r="M8712" s="48"/>
      <c r="N8712" s="48"/>
      <c r="O8712" s="49"/>
    </row>
    <row r="8713" spans="3:15" x14ac:dyDescent="0.25">
      <c r="C8713" s="48"/>
      <c r="D8713" s="48"/>
      <c r="E8713" s="48"/>
      <c r="F8713" s="48"/>
      <c r="G8713" s="49"/>
      <c r="H8713" s="48"/>
      <c r="I8713" s="52"/>
      <c r="J8713" s="52"/>
      <c r="K8713" s="48"/>
      <c r="L8713" s="48"/>
      <c r="M8713" s="48"/>
      <c r="N8713" s="48"/>
      <c r="O8713" s="49"/>
    </row>
    <row r="8714" spans="3:15" x14ac:dyDescent="0.25">
      <c r="C8714" s="48"/>
      <c r="D8714" s="48"/>
      <c r="E8714" s="48"/>
      <c r="F8714" s="48"/>
      <c r="G8714" s="49"/>
      <c r="H8714" s="48"/>
      <c r="I8714" s="52"/>
      <c r="J8714" s="52"/>
      <c r="K8714" s="48"/>
      <c r="L8714" s="48"/>
      <c r="M8714" s="48"/>
      <c r="N8714" s="48"/>
      <c r="O8714" s="49"/>
    </row>
    <row r="8715" spans="3:15" x14ac:dyDescent="0.25">
      <c r="C8715" s="48"/>
      <c r="D8715" s="48"/>
      <c r="E8715" s="48"/>
      <c r="F8715" s="48"/>
      <c r="G8715" s="49"/>
      <c r="H8715" s="48"/>
      <c r="I8715" s="52"/>
      <c r="J8715" s="52"/>
      <c r="K8715" s="48"/>
      <c r="L8715" s="48"/>
      <c r="M8715" s="48"/>
      <c r="N8715" s="48"/>
      <c r="O8715" s="49"/>
    </row>
    <row r="8716" spans="3:15" x14ac:dyDescent="0.25">
      <c r="C8716" s="48"/>
      <c r="D8716" s="48"/>
      <c r="E8716" s="48"/>
      <c r="F8716" s="48"/>
      <c r="G8716" s="49"/>
      <c r="H8716" s="48"/>
      <c r="I8716" s="52"/>
      <c r="J8716" s="52"/>
      <c r="K8716" s="48"/>
      <c r="L8716" s="48"/>
      <c r="M8716" s="48"/>
      <c r="N8716" s="48"/>
      <c r="O8716" s="49"/>
    </row>
    <row r="8717" spans="3:15" x14ac:dyDescent="0.25">
      <c r="C8717" s="48"/>
      <c r="D8717" s="48"/>
      <c r="E8717" s="48"/>
      <c r="F8717" s="48"/>
      <c r="G8717" s="49"/>
      <c r="H8717" s="48"/>
      <c r="I8717" s="52"/>
      <c r="J8717" s="52"/>
      <c r="K8717" s="48"/>
      <c r="L8717" s="48"/>
      <c r="M8717" s="48"/>
      <c r="N8717" s="48"/>
      <c r="O8717" s="49"/>
    </row>
    <row r="8718" spans="3:15" x14ac:dyDescent="0.25">
      <c r="C8718" s="48"/>
      <c r="D8718" s="48"/>
      <c r="E8718" s="48"/>
      <c r="F8718" s="48"/>
      <c r="G8718" s="49"/>
      <c r="H8718" s="48"/>
      <c r="I8718" s="52"/>
      <c r="J8718" s="52"/>
      <c r="K8718" s="48"/>
      <c r="L8718" s="48"/>
      <c r="M8718" s="48"/>
      <c r="N8718" s="48"/>
      <c r="O8718" s="49"/>
    </row>
    <row r="8719" spans="3:15" x14ac:dyDescent="0.25">
      <c r="C8719" s="48"/>
      <c r="D8719" s="48"/>
      <c r="E8719" s="48"/>
      <c r="F8719" s="48"/>
      <c r="G8719" s="49"/>
      <c r="H8719" s="48"/>
      <c r="I8719" s="52"/>
      <c r="J8719" s="52"/>
      <c r="K8719" s="48"/>
      <c r="L8719" s="48"/>
      <c r="M8719" s="48"/>
      <c r="N8719" s="48"/>
      <c r="O8719" s="49"/>
    </row>
    <row r="8720" spans="3:15" x14ac:dyDescent="0.25">
      <c r="C8720" s="48"/>
      <c r="D8720" s="48"/>
      <c r="E8720" s="48"/>
      <c r="F8720" s="48"/>
      <c r="G8720" s="49"/>
      <c r="H8720" s="48"/>
      <c r="I8720" s="52"/>
      <c r="J8720" s="52"/>
      <c r="K8720" s="48"/>
      <c r="L8720" s="48"/>
      <c r="M8720" s="48"/>
      <c r="N8720" s="48"/>
      <c r="O8720" s="49"/>
    </row>
    <row r="8721" spans="3:15" x14ac:dyDescent="0.25">
      <c r="C8721" s="48"/>
      <c r="D8721" s="48"/>
      <c r="E8721" s="48"/>
      <c r="F8721" s="48"/>
      <c r="G8721" s="49"/>
      <c r="H8721" s="48"/>
      <c r="I8721" s="52"/>
      <c r="J8721" s="52"/>
      <c r="K8721" s="48"/>
      <c r="L8721" s="48"/>
      <c r="M8721" s="48"/>
      <c r="N8721" s="48"/>
      <c r="O8721" s="49"/>
    </row>
    <row r="8722" spans="3:15" x14ac:dyDescent="0.25">
      <c r="C8722" s="48"/>
      <c r="D8722" s="48"/>
      <c r="E8722" s="48"/>
      <c r="F8722" s="48"/>
      <c r="G8722" s="49"/>
      <c r="H8722" s="48"/>
      <c r="I8722" s="52"/>
      <c r="J8722" s="52"/>
      <c r="K8722" s="48"/>
      <c r="L8722" s="48"/>
      <c r="M8722" s="48"/>
      <c r="N8722" s="48"/>
      <c r="O8722" s="49"/>
    </row>
    <row r="8723" spans="3:15" x14ac:dyDescent="0.25">
      <c r="C8723" s="48"/>
      <c r="D8723" s="48"/>
      <c r="E8723" s="48"/>
      <c r="F8723" s="48"/>
      <c r="G8723" s="49"/>
      <c r="H8723" s="48"/>
      <c r="I8723" s="52"/>
      <c r="J8723" s="52"/>
      <c r="K8723" s="48"/>
      <c r="L8723" s="48"/>
      <c r="M8723" s="48"/>
      <c r="N8723" s="48"/>
      <c r="O8723" s="49"/>
    </row>
    <row r="8724" spans="3:15" x14ac:dyDescent="0.25">
      <c r="C8724" s="48"/>
      <c r="D8724" s="48"/>
      <c r="E8724" s="48"/>
      <c r="F8724" s="48"/>
      <c r="G8724" s="49"/>
      <c r="H8724" s="48"/>
      <c r="I8724" s="52"/>
      <c r="J8724" s="52"/>
      <c r="K8724" s="48"/>
      <c r="L8724" s="48"/>
      <c r="M8724" s="48"/>
      <c r="N8724" s="48"/>
      <c r="O8724" s="49"/>
    </row>
    <row r="8725" spans="3:15" x14ac:dyDescent="0.25">
      <c r="C8725" s="48"/>
      <c r="D8725" s="48"/>
      <c r="E8725" s="48"/>
      <c r="F8725" s="48"/>
      <c r="G8725" s="49"/>
      <c r="H8725" s="48"/>
      <c r="I8725" s="52"/>
      <c r="J8725" s="52"/>
      <c r="K8725" s="48"/>
      <c r="L8725" s="48"/>
      <c r="M8725" s="48"/>
      <c r="N8725" s="48"/>
      <c r="O8725" s="49"/>
    </row>
    <row r="8726" spans="3:15" x14ac:dyDescent="0.25">
      <c r="C8726" s="48"/>
      <c r="D8726" s="48"/>
      <c r="E8726" s="48"/>
      <c r="F8726" s="48"/>
      <c r="G8726" s="49"/>
      <c r="H8726" s="48"/>
      <c r="I8726" s="52"/>
      <c r="J8726" s="52"/>
      <c r="K8726" s="48"/>
      <c r="L8726" s="48"/>
      <c r="M8726" s="48"/>
      <c r="N8726" s="48"/>
      <c r="O8726" s="49"/>
    </row>
    <row r="8727" spans="3:15" x14ac:dyDescent="0.25">
      <c r="C8727" s="48"/>
      <c r="D8727" s="48"/>
      <c r="E8727" s="48"/>
      <c r="F8727" s="48"/>
      <c r="G8727" s="49"/>
      <c r="H8727" s="48"/>
      <c r="I8727" s="52"/>
      <c r="J8727" s="52"/>
      <c r="K8727" s="48"/>
      <c r="L8727" s="48"/>
      <c r="M8727" s="48"/>
      <c r="N8727" s="48"/>
      <c r="O8727" s="49"/>
    </row>
    <row r="8728" spans="3:15" x14ac:dyDescent="0.25">
      <c r="C8728" s="48"/>
      <c r="D8728" s="48"/>
      <c r="E8728" s="48"/>
      <c r="F8728" s="48"/>
      <c r="G8728" s="49"/>
      <c r="H8728" s="48"/>
      <c r="I8728" s="52"/>
      <c r="J8728" s="52"/>
      <c r="K8728" s="48"/>
      <c r="L8728" s="48"/>
      <c r="M8728" s="48"/>
      <c r="N8728" s="48"/>
      <c r="O8728" s="49"/>
    </row>
    <row r="8729" spans="3:15" x14ac:dyDescent="0.25">
      <c r="C8729" s="48"/>
      <c r="D8729" s="48"/>
      <c r="E8729" s="48"/>
      <c r="F8729" s="48"/>
      <c r="G8729" s="49"/>
      <c r="H8729" s="48"/>
      <c r="I8729" s="52"/>
      <c r="J8729" s="52"/>
      <c r="K8729" s="48"/>
      <c r="L8729" s="48"/>
      <c r="M8729" s="48"/>
      <c r="N8729" s="48"/>
      <c r="O8729" s="49"/>
    </row>
    <row r="8730" spans="3:15" x14ac:dyDescent="0.25">
      <c r="C8730" s="48"/>
      <c r="D8730" s="48"/>
      <c r="E8730" s="48"/>
      <c r="F8730" s="48"/>
      <c r="G8730" s="49"/>
      <c r="H8730" s="48"/>
      <c r="I8730" s="52"/>
      <c r="J8730" s="52"/>
      <c r="K8730" s="48"/>
      <c r="L8730" s="48"/>
      <c r="M8730" s="48"/>
      <c r="N8730" s="48"/>
      <c r="O8730" s="49"/>
    </row>
    <row r="8731" spans="3:15" x14ac:dyDescent="0.25">
      <c r="C8731" s="48"/>
      <c r="D8731" s="48"/>
      <c r="E8731" s="48"/>
      <c r="F8731" s="48"/>
      <c r="G8731" s="49"/>
      <c r="H8731" s="48"/>
      <c r="I8731" s="52"/>
      <c r="J8731" s="52"/>
      <c r="K8731" s="48"/>
      <c r="L8731" s="48"/>
      <c r="M8731" s="48"/>
      <c r="N8731" s="48"/>
      <c r="O8731" s="49"/>
    </row>
    <row r="8732" spans="3:15" x14ac:dyDescent="0.25">
      <c r="C8732" s="48"/>
      <c r="D8732" s="48"/>
      <c r="E8732" s="48"/>
      <c r="F8732" s="48"/>
      <c r="G8732" s="49"/>
      <c r="H8732" s="48"/>
      <c r="I8732" s="52"/>
      <c r="J8732" s="52"/>
      <c r="K8732" s="48"/>
      <c r="L8732" s="48"/>
      <c r="M8732" s="48"/>
      <c r="N8732" s="48"/>
      <c r="O8732" s="49"/>
    </row>
    <row r="8733" spans="3:15" x14ac:dyDescent="0.25">
      <c r="C8733" s="48"/>
      <c r="D8733" s="48"/>
      <c r="E8733" s="48"/>
      <c r="F8733" s="48"/>
      <c r="G8733" s="49"/>
      <c r="H8733" s="48"/>
      <c r="I8733" s="52"/>
      <c r="J8733" s="52"/>
      <c r="K8733" s="48"/>
      <c r="L8733" s="48"/>
      <c r="M8733" s="48"/>
      <c r="N8733" s="48"/>
      <c r="O8733" s="49"/>
    </row>
    <row r="8734" spans="3:15" x14ac:dyDescent="0.25">
      <c r="C8734" s="48"/>
      <c r="D8734" s="48"/>
      <c r="E8734" s="48"/>
      <c r="F8734" s="48"/>
      <c r="G8734" s="49"/>
      <c r="H8734" s="48"/>
      <c r="I8734" s="52"/>
      <c r="J8734" s="52"/>
      <c r="K8734" s="48"/>
      <c r="L8734" s="48"/>
      <c r="M8734" s="48"/>
      <c r="N8734" s="48"/>
      <c r="O8734" s="49"/>
    </row>
    <row r="8735" spans="3:15" x14ac:dyDescent="0.25">
      <c r="C8735" s="48"/>
      <c r="D8735" s="48"/>
      <c r="E8735" s="48"/>
      <c r="F8735" s="48"/>
      <c r="G8735" s="49"/>
      <c r="H8735" s="48"/>
      <c r="I8735" s="52"/>
      <c r="J8735" s="52"/>
      <c r="K8735" s="48"/>
      <c r="L8735" s="48"/>
      <c r="M8735" s="48"/>
      <c r="N8735" s="48"/>
      <c r="O8735" s="49"/>
    </row>
    <row r="8736" spans="3:15" x14ac:dyDescent="0.25">
      <c r="C8736" s="48"/>
      <c r="D8736" s="48"/>
      <c r="E8736" s="48"/>
      <c r="F8736" s="48"/>
      <c r="G8736" s="49"/>
      <c r="H8736" s="48"/>
      <c r="I8736" s="52"/>
      <c r="J8736" s="52"/>
      <c r="K8736" s="48"/>
      <c r="L8736" s="48"/>
      <c r="M8736" s="48"/>
      <c r="N8736" s="48"/>
      <c r="O8736" s="49"/>
    </row>
    <row r="8737" spans="3:15" x14ac:dyDescent="0.25">
      <c r="C8737" s="48"/>
      <c r="D8737" s="48"/>
      <c r="E8737" s="48"/>
      <c r="F8737" s="48"/>
      <c r="G8737" s="49"/>
      <c r="H8737" s="48"/>
      <c r="I8737" s="52"/>
      <c r="J8737" s="52"/>
      <c r="K8737" s="48"/>
      <c r="L8737" s="48"/>
      <c r="M8737" s="48"/>
      <c r="N8737" s="48"/>
      <c r="O8737" s="49"/>
    </row>
    <row r="8738" spans="3:15" x14ac:dyDescent="0.25">
      <c r="C8738" s="48"/>
      <c r="D8738" s="48"/>
      <c r="E8738" s="48"/>
      <c r="F8738" s="48"/>
      <c r="G8738" s="49"/>
      <c r="H8738" s="48"/>
      <c r="I8738" s="52"/>
      <c r="J8738" s="52"/>
      <c r="K8738" s="48"/>
      <c r="L8738" s="48"/>
      <c r="M8738" s="48"/>
      <c r="N8738" s="48"/>
      <c r="O8738" s="49"/>
    </row>
    <row r="8739" spans="3:15" x14ac:dyDescent="0.25">
      <c r="C8739" s="48"/>
      <c r="D8739" s="48"/>
      <c r="E8739" s="48"/>
      <c r="F8739" s="48"/>
      <c r="G8739" s="49"/>
      <c r="H8739" s="48"/>
      <c r="I8739" s="52"/>
      <c r="J8739" s="52"/>
      <c r="K8739" s="48"/>
      <c r="L8739" s="48"/>
      <c r="M8739" s="48"/>
      <c r="N8739" s="48"/>
      <c r="O8739" s="49"/>
    </row>
    <row r="8740" spans="3:15" x14ac:dyDescent="0.25">
      <c r="C8740" s="48"/>
      <c r="D8740" s="48"/>
      <c r="E8740" s="48"/>
      <c r="F8740" s="48"/>
      <c r="G8740" s="49"/>
      <c r="H8740" s="48"/>
      <c r="I8740" s="52"/>
      <c r="J8740" s="52"/>
      <c r="K8740" s="48"/>
      <c r="L8740" s="48"/>
      <c r="M8740" s="48"/>
      <c r="N8740" s="48"/>
      <c r="O8740" s="49"/>
    </row>
    <row r="8741" spans="3:15" x14ac:dyDescent="0.25">
      <c r="C8741" s="48"/>
      <c r="D8741" s="48"/>
      <c r="E8741" s="48"/>
      <c r="F8741" s="48"/>
      <c r="G8741" s="49"/>
      <c r="H8741" s="48"/>
      <c r="I8741" s="52"/>
      <c r="J8741" s="52"/>
      <c r="K8741" s="48"/>
      <c r="L8741" s="48"/>
      <c r="M8741" s="48"/>
      <c r="N8741" s="48"/>
      <c r="O8741" s="49"/>
    </row>
    <row r="8742" spans="3:15" x14ac:dyDescent="0.25">
      <c r="C8742" s="48"/>
      <c r="D8742" s="48"/>
      <c r="E8742" s="48"/>
      <c r="F8742" s="48"/>
      <c r="G8742" s="49"/>
      <c r="H8742" s="48"/>
      <c r="I8742" s="52"/>
      <c r="J8742" s="52"/>
      <c r="K8742" s="48"/>
      <c r="L8742" s="48"/>
      <c r="M8742" s="48"/>
      <c r="N8742" s="48"/>
      <c r="O8742" s="49"/>
    </row>
    <row r="8743" spans="3:15" x14ac:dyDescent="0.25">
      <c r="C8743" s="48"/>
      <c r="D8743" s="48"/>
      <c r="E8743" s="48"/>
      <c r="F8743" s="48"/>
      <c r="G8743" s="49"/>
      <c r="H8743" s="48"/>
      <c r="I8743" s="52"/>
      <c r="J8743" s="52"/>
      <c r="K8743" s="48"/>
      <c r="L8743" s="48"/>
      <c r="M8743" s="48"/>
      <c r="N8743" s="48"/>
      <c r="O8743" s="49"/>
    </row>
    <row r="8744" spans="3:15" x14ac:dyDescent="0.25">
      <c r="C8744" s="48"/>
      <c r="D8744" s="48"/>
      <c r="E8744" s="48"/>
      <c r="F8744" s="48"/>
      <c r="G8744" s="49"/>
      <c r="H8744" s="48"/>
      <c r="I8744" s="52"/>
      <c r="J8744" s="52"/>
      <c r="K8744" s="48"/>
      <c r="L8744" s="48"/>
      <c r="M8744" s="48"/>
      <c r="N8744" s="48"/>
      <c r="O8744" s="49"/>
    </row>
    <row r="8745" spans="3:15" x14ac:dyDescent="0.25">
      <c r="C8745" s="48"/>
      <c r="D8745" s="48"/>
      <c r="E8745" s="48"/>
      <c r="F8745" s="48"/>
      <c r="G8745" s="49"/>
      <c r="H8745" s="48"/>
      <c r="I8745" s="52"/>
      <c r="J8745" s="52"/>
      <c r="K8745" s="48"/>
      <c r="L8745" s="48"/>
      <c r="M8745" s="48"/>
      <c r="N8745" s="48"/>
      <c r="O8745" s="49"/>
    </row>
    <row r="8746" spans="3:15" x14ac:dyDescent="0.25">
      <c r="C8746" s="48"/>
      <c r="D8746" s="48"/>
      <c r="E8746" s="48"/>
      <c r="F8746" s="48"/>
      <c r="G8746" s="49"/>
      <c r="H8746" s="48"/>
      <c r="I8746" s="52"/>
      <c r="J8746" s="52"/>
      <c r="K8746" s="48"/>
      <c r="L8746" s="48"/>
      <c r="M8746" s="48"/>
      <c r="N8746" s="48"/>
      <c r="O8746" s="49"/>
    </row>
    <row r="8747" spans="3:15" x14ac:dyDescent="0.25">
      <c r="C8747" s="48"/>
      <c r="D8747" s="48"/>
      <c r="E8747" s="48"/>
      <c r="F8747" s="48"/>
      <c r="G8747" s="49"/>
      <c r="H8747" s="48"/>
      <c r="I8747" s="52"/>
      <c r="J8747" s="52"/>
      <c r="K8747" s="48"/>
      <c r="L8747" s="48"/>
      <c r="M8747" s="48"/>
      <c r="N8747" s="48"/>
      <c r="O8747" s="49"/>
    </row>
    <row r="8748" spans="3:15" x14ac:dyDescent="0.25">
      <c r="C8748" s="48"/>
      <c r="D8748" s="48"/>
      <c r="E8748" s="48"/>
      <c r="F8748" s="48"/>
      <c r="G8748" s="49"/>
      <c r="H8748" s="48"/>
      <c r="I8748" s="52"/>
      <c r="J8748" s="52"/>
      <c r="K8748" s="48"/>
      <c r="L8748" s="48"/>
      <c r="M8748" s="48"/>
      <c r="N8748" s="48"/>
      <c r="O8748" s="49"/>
    </row>
    <row r="8749" spans="3:15" x14ac:dyDescent="0.25">
      <c r="C8749" s="48"/>
      <c r="D8749" s="48"/>
      <c r="E8749" s="48"/>
      <c r="F8749" s="48"/>
      <c r="G8749" s="49"/>
      <c r="H8749" s="48"/>
      <c r="I8749" s="52"/>
      <c r="J8749" s="52"/>
      <c r="K8749" s="48"/>
      <c r="L8749" s="48"/>
      <c r="M8749" s="48"/>
      <c r="N8749" s="48"/>
      <c r="O8749" s="49"/>
    </row>
    <row r="8750" spans="3:15" x14ac:dyDescent="0.25">
      <c r="C8750" s="48"/>
      <c r="D8750" s="48"/>
      <c r="E8750" s="48"/>
      <c r="F8750" s="48"/>
      <c r="G8750" s="49"/>
      <c r="H8750" s="48"/>
      <c r="I8750" s="52"/>
      <c r="J8750" s="52"/>
      <c r="K8750" s="48"/>
      <c r="L8750" s="48"/>
      <c r="M8750" s="48"/>
      <c r="N8750" s="48"/>
      <c r="O8750" s="49"/>
    </row>
    <row r="8751" spans="3:15" x14ac:dyDescent="0.25">
      <c r="C8751" s="48"/>
      <c r="D8751" s="48"/>
      <c r="E8751" s="48"/>
      <c r="F8751" s="48"/>
      <c r="G8751" s="49"/>
      <c r="H8751" s="48"/>
      <c r="I8751" s="52"/>
      <c r="J8751" s="52"/>
      <c r="K8751" s="48"/>
      <c r="L8751" s="48"/>
      <c r="M8751" s="48"/>
      <c r="N8751" s="48"/>
      <c r="O8751" s="49"/>
    </row>
    <row r="8752" spans="3:15" x14ac:dyDescent="0.25">
      <c r="C8752" s="48"/>
      <c r="D8752" s="48"/>
      <c r="E8752" s="48"/>
      <c r="F8752" s="48"/>
      <c r="G8752" s="49"/>
      <c r="H8752" s="48"/>
      <c r="I8752" s="52"/>
      <c r="J8752" s="52"/>
      <c r="K8752" s="48"/>
      <c r="L8752" s="48"/>
      <c r="M8752" s="48"/>
      <c r="N8752" s="48"/>
      <c r="O8752" s="49"/>
    </row>
    <row r="8753" spans="3:15" x14ac:dyDescent="0.25">
      <c r="C8753" s="48"/>
      <c r="D8753" s="48"/>
      <c r="E8753" s="48"/>
      <c r="F8753" s="48"/>
      <c r="G8753" s="49"/>
      <c r="H8753" s="48"/>
      <c r="I8753" s="52"/>
      <c r="J8753" s="52"/>
      <c r="K8753" s="48"/>
      <c r="L8753" s="48"/>
      <c r="M8753" s="48"/>
      <c r="N8753" s="48"/>
      <c r="O8753" s="49"/>
    </row>
    <row r="8754" spans="3:15" x14ac:dyDescent="0.25">
      <c r="C8754" s="48"/>
      <c r="D8754" s="48"/>
      <c r="E8754" s="48"/>
      <c r="F8754" s="48"/>
      <c r="G8754" s="49"/>
      <c r="H8754" s="48"/>
      <c r="I8754" s="52"/>
      <c r="J8754" s="52"/>
      <c r="K8754" s="48"/>
      <c r="L8754" s="48"/>
      <c r="M8754" s="48"/>
      <c r="N8754" s="48"/>
      <c r="O8754" s="49"/>
    </row>
    <row r="8755" spans="3:15" x14ac:dyDescent="0.25">
      <c r="C8755" s="48"/>
      <c r="D8755" s="48"/>
      <c r="E8755" s="48"/>
      <c r="F8755" s="48"/>
      <c r="G8755" s="49"/>
      <c r="H8755" s="48"/>
      <c r="I8755" s="52"/>
      <c r="J8755" s="52"/>
      <c r="K8755" s="48"/>
      <c r="L8755" s="48"/>
      <c r="M8755" s="48"/>
      <c r="N8755" s="48"/>
      <c r="O8755" s="49"/>
    </row>
    <row r="8756" spans="3:15" x14ac:dyDescent="0.25">
      <c r="C8756" s="48"/>
      <c r="D8756" s="48"/>
      <c r="E8756" s="48"/>
      <c r="F8756" s="48"/>
      <c r="G8756" s="49"/>
      <c r="H8756" s="48"/>
      <c r="I8756" s="52"/>
      <c r="J8756" s="52"/>
      <c r="K8756" s="48"/>
      <c r="L8756" s="48"/>
      <c r="M8756" s="48"/>
      <c r="N8756" s="48"/>
      <c r="O8756" s="49"/>
    </row>
    <row r="8757" spans="3:15" x14ac:dyDescent="0.25">
      <c r="C8757" s="48"/>
      <c r="D8757" s="48"/>
      <c r="E8757" s="48"/>
      <c r="F8757" s="48"/>
      <c r="G8757" s="49"/>
      <c r="H8757" s="48"/>
      <c r="I8757" s="52"/>
      <c r="J8757" s="52"/>
      <c r="K8757" s="48"/>
      <c r="L8757" s="48"/>
      <c r="M8757" s="48"/>
      <c r="N8757" s="48"/>
      <c r="O8757" s="49"/>
    </row>
    <row r="8758" spans="3:15" x14ac:dyDescent="0.25">
      <c r="C8758" s="48"/>
      <c r="D8758" s="48"/>
      <c r="E8758" s="48"/>
      <c r="F8758" s="48"/>
      <c r="G8758" s="49"/>
      <c r="H8758" s="48"/>
      <c r="I8758" s="52"/>
      <c r="J8758" s="52"/>
      <c r="K8758" s="48"/>
      <c r="L8758" s="48"/>
      <c r="M8758" s="48"/>
      <c r="N8758" s="48"/>
      <c r="O8758" s="49"/>
    </row>
    <row r="8759" spans="3:15" x14ac:dyDescent="0.25">
      <c r="C8759" s="48"/>
      <c r="D8759" s="48"/>
      <c r="E8759" s="48"/>
      <c r="F8759" s="48"/>
      <c r="G8759" s="49"/>
      <c r="H8759" s="48"/>
      <c r="I8759" s="52"/>
      <c r="J8759" s="52"/>
      <c r="K8759" s="48"/>
      <c r="L8759" s="48"/>
      <c r="M8759" s="48"/>
      <c r="N8759" s="48"/>
      <c r="O8759" s="49"/>
    </row>
    <row r="8760" spans="3:15" x14ac:dyDescent="0.25">
      <c r="C8760" s="48"/>
      <c r="D8760" s="48"/>
      <c r="E8760" s="48"/>
      <c r="F8760" s="48"/>
      <c r="G8760" s="49"/>
      <c r="H8760" s="48"/>
      <c r="I8760" s="52"/>
      <c r="J8760" s="52"/>
      <c r="K8760" s="48"/>
      <c r="L8760" s="48"/>
      <c r="M8760" s="48"/>
      <c r="N8760" s="48"/>
      <c r="O8760" s="49"/>
    </row>
    <row r="8761" spans="3:15" x14ac:dyDescent="0.25">
      <c r="C8761" s="48"/>
      <c r="D8761" s="48"/>
      <c r="E8761" s="48"/>
      <c r="F8761" s="48"/>
      <c r="G8761" s="49"/>
      <c r="H8761" s="48"/>
      <c r="I8761" s="52"/>
      <c r="J8761" s="52"/>
      <c r="K8761" s="48"/>
      <c r="L8761" s="48"/>
      <c r="M8761" s="48"/>
      <c r="N8761" s="48"/>
      <c r="O8761" s="49"/>
    </row>
    <row r="8762" spans="3:15" x14ac:dyDescent="0.25">
      <c r="C8762" s="48"/>
      <c r="D8762" s="48"/>
      <c r="E8762" s="48"/>
      <c r="F8762" s="48"/>
      <c r="G8762" s="49"/>
      <c r="H8762" s="48"/>
      <c r="I8762" s="52"/>
      <c r="J8762" s="52"/>
      <c r="K8762" s="48"/>
      <c r="L8762" s="48"/>
      <c r="M8762" s="48"/>
      <c r="N8762" s="48"/>
      <c r="O8762" s="49"/>
    </row>
    <row r="8763" spans="3:15" x14ac:dyDescent="0.25">
      <c r="C8763" s="48"/>
      <c r="D8763" s="48"/>
      <c r="E8763" s="48"/>
      <c r="F8763" s="48"/>
      <c r="G8763" s="49"/>
      <c r="H8763" s="48"/>
      <c r="I8763" s="52"/>
      <c r="J8763" s="52"/>
      <c r="K8763" s="48"/>
      <c r="L8763" s="48"/>
      <c r="M8763" s="48"/>
      <c r="N8763" s="48"/>
      <c r="O8763" s="49"/>
    </row>
    <row r="8764" spans="3:15" x14ac:dyDescent="0.25">
      <c r="C8764" s="48"/>
      <c r="D8764" s="48"/>
      <c r="E8764" s="48"/>
      <c r="F8764" s="48"/>
      <c r="G8764" s="49"/>
      <c r="H8764" s="48"/>
      <c r="I8764" s="52"/>
      <c r="J8764" s="52"/>
      <c r="K8764" s="48"/>
      <c r="L8764" s="48"/>
      <c r="M8764" s="48"/>
      <c r="N8764" s="48"/>
      <c r="O8764" s="49"/>
    </row>
    <row r="8765" spans="3:15" x14ac:dyDescent="0.25">
      <c r="C8765" s="48"/>
      <c r="D8765" s="48"/>
      <c r="E8765" s="48"/>
      <c r="F8765" s="48"/>
      <c r="G8765" s="49"/>
      <c r="H8765" s="48"/>
      <c r="I8765" s="52"/>
      <c r="J8765" s="52"/>
      <c r="K8765" s="48"/>
      <c r="L8765" s="48"/>
      <c r="M8765" s="48"/>
      <c r="N8765" s="48"/>
      <c r="O8765" s="49"/>
    </row>
    <row r="8766" spans="3:15" x14ac:dyDescent="0.25">
      <c r="C8766" s="48"/>
      <c r="D8766" s="48"/>
      <c r="E8766" s="48"/>
      <c r="F8766" s="48"/>
      <c r="G8766" s="49"/>
      <c r="H8766" s="48"/>
      <c r="I8766" s="52"/>
      <c r="J8766" s="52"/>
      <c r="K8766" s="48"/>
      <c r="L8766" s="48"/>
      <c r="M8766" s="48"/>
      <c r="N8766" s="48"/>
      <c r="O8766" s="49"/>
    </row>
    <row r="8767" spans="3:15" x14ac:dyDescent="0.25">
      <c r="C8767" s="48"/>
      <c r="D8767" s="48"/>
      <c r="E8767" s="48"/>
      <c r="F8767" s="48"/>
      <c r="G8767" s="49"/>
      <c r="H8767" s="48"/>
      <c r="I8767" s="52"/>
      <c r="J8767" s="52"/>
      <c r="K8767" s="48"/>
      <c r="L8767" s="48"/>
      <c r="M8767" s="48"/>
      <c r="N8767" s="48"/>
      <c r="O8767" s="49"/>
    </row>
    <row r="8768" spans="3:15" x14ac:dyDescent="0.25">
      <c r="C8768" s="48"/>
      <c r="D8768" s="48"/>
      <c r="E8768" s="48"/>
      <c r="F8768" s="48"/>
      <c r="G8768" s="49"/>
      <c r="H8768" s="48"/>
      <c r="I8768" s="52"/>
      <c r="J8768" s="52"/>
      <c r="K8768" s="48"/>
      <c r="L8768" s="48"/>
      <c r="M8768" s="48"/>
      <c r="N8768" s="48"/>
      <c r="O8768" s="49"/>
    </row>
    <row r="8769" spans="3:15" x14ac:dyDescent="0.25">
      <c r="C8769" s="48"/>
      <c r="D8769" s="48"/>
      <c r="E8769" s="48"/>
      <c r="F8769" s="48"/>
      <c r="G8769" s="49"/>
      <c r="H8769" s="48"/>
      <c r="I8769" s="52"/>
      <c r="J8769" s="52"/>
      <c r="K8769" s="48"/>
      <c r="L8769" s="48"/>
      <c r="M8769" s="48"/>
      <c r="N8769" s="48"/>
      <c r="O8769" s="49"/>
    </row>
    <row r="8770" spans="3:15" x14ac:dyDescent="0.25">
      <c r="C8770" s="48"/>
      <c r="D8770" s="48"/>
      <c r="E8770" s="48"/>
      <c r="F8770" s="48"/>
      <c r="G8770" s="49"/>
      <c r="H8770" s="48"/>
      <c r="I8770" s="52"/>
      <c r="J8770" s="52"/>
      <c r="K8770" s="48"/>
      <c r="L8770" s="48"/>
      <c r="M8770" s="48"/>
      <c r="N8770" s="48"/>
      <c r="O8770" s="49"/>
    </row>
    <row r="8771" spans="3:15" x14ac:dyDescent="0.25">
      <c r="C8771" s="48"/>
      <c r="D8771" s="48"/>
      <c r="E8771" s="48"/>
      <c r="F8771" s="48"/>
      <c r="G8771" s="49"/>
      <c r="H8771" s="48"/>
      <c r="I8771" s="52"/>
      <c r="J8771" s="52"/>
      <c r="K8771" s="48"/>
      <c r="L8771" s="48"/>
      <c r="M8771" s="48"/>
      <c r="N8771" s="48"/>
      <c r="O8771" s="49"/>
    </row>
    <row r="8772" spans="3:15" x14ac:dyDescent="0.25">
      <c r="C8772" s="48"/>
      <c r="D8772" s="48"/>
      <c r="E8772" s="48"/>
      <c r="F8772" s="48"/>
      <c r="G8772" s="49"/>
      <c r="H8772" s="48"/>
      <c r="I8772" s="52"/>
      <c r="J8772" s="52"/>
      <c r="K8772" s="48"/>
      <c r="L8772" s="48"/>
      <c r="M8772" s="48"/>
      <c r="N8772" s="48"/>
      <c r="O8772" s="49"/>
    </row>
    <row r="8773" spans="3:15" x14ac:dyDescent="0.25">
      <c r="C8773" s="48"/>
      <c r="D8773" s="48"/>
      <c r="E8773" s="48"/>
      <c r="F8773" s="48"/>
      <c r="G8773" s="49"/>
      <c r="H8773" s="48"/>
      <c r="I8773" s="52"/>
      <c r="J8773" s="52"/>
      <c r="K8773" s="48"/>
      <c r="L8773" s="48"/>
      <c r="M8773" s="48"/>
      <c r="N8773" s="48"/>
      <c r="O8773" s="49"/>
    </row>
    <row r="8774" spans="3:15" x14ac:dyDescent="0.25">
      <c r="C8774" s="48"/>
      <c r="D8774" s="48"/>
      <c r="E8774" s="48"/>
      <c r="F8774" s="48"/>
      <c r="G8774" s="49"/>
      <c r="H8774" s="48"/>
      <c r="I8774" s="52"/>
      <c r="J8774" s="52"/>
      <c r="K8774" s="48"/>
      <c r="L8774" s="48"/>
      <c r="M8774" s="48"/>
      <c r="N8774" s="48"/>
      <c r="O8774" s="49"/>
    </row>
    <row r="8775" spans="3:15" x14ac:dyDescent="0.25">
      <c r="C8775" s="48"/>
      <c r="D8775" s="48"/>
      <c r="E8775" s="48"/>
      <c r="F8775" s="48"/>
      <c r="G8775" s="49"/>
      <c r="H8775" s="48"/>
      <c r="I8775" s="52"/>
      <c r="J8775" s="52"/>
      <c r="K8775" s="48"/>
      <c r="L8775" s="48"/>
      <c r="M8775" s="48"/>
      <c r="N8775" s="48"/>
      <c r="O8775" s="49"/>
    </row>
    <row r="8776" spans="3:15" x14ac:dyDescent="0.25">
      <c r="C8776" s="48"/>
      <c r="D8776" s="48"/>
      <c r="E8776" s="48"/>
      <c r="F8776" s="48"/>
      <c r="G8776" s="49"/>
      <c r="H8776" s="48"/>
      <c r="I8776" s="52"/>
      <c r="J8776" s="52"/>
      <c r="K8776" s="48"/>
      <c r="L8776" s="48"/>
      <c r="M8776" s="48"/>
      <c r="N8776" s="48"/>
      <c r="O8776" s="49"/>
    </row>
    <row r="8777" spans="3:15" x14ac:dyDescent="0.25">
      <c r="C8777" s="48"/>
      <c r="D8777" s="48"/>
      <c r="E8777" s="48"/>
      <c r="F8777" s="48"/>
      <c r="G8777" s="49"/>
      <c r="H8777" s="48"/>
      <c r="I8777" s="52"/>
      <c r="J8777" s="52"/>
      <c r="K8777" s="48"/>
      <c r="L8777" s="48"/>
      <c r="M8777" s="48"/>
      <c r="N8777" s="48"/>
      <c r="O8777" s="49"/>
    </row>
    <row r="8778" spans="3:15" x14ac:dyDescent="0.25">
      <c r="C8778" s="48"/>
      <c r="D8778" s="48"/>
      <c r="E8778" s="48"/>
      <c r="F8778" s="48"/>
      <c r="G8778" s="49"/>
      <c r="H8778" s="48"/>
      <c r="I8778" s="52"/>
      <c r="J8778" s="52"/>
      <c r="K8778" s="48"/>
      <c r="L8778" s="48"/>
      <c r="M8778" s="48"/>
      <c r="N8778" s="48"/>
      <c r="O8778" s="49"/>
    </row>
    <row r="8779" spans="3:15" x14ac:dyDescent="0.25">
      <c r="C8779" s="48"/>
      <c r="D8779" s="48"/>
      <c r="E8779" s="48"/>
      <c r="F8779" s="48"/>
      <c r="G8779" s="49"/>
      <c r="H8779" s="48"/>
      <c r="I8779" s="52"/>
      <c r="J8779" s="52"/>
      <c r="K8779" s="48"/>
      <c r="L8779" s="48"/>
      <c r="M8779" s="48"/>
      <c r="N8779" s="48"/>
      <c r="O8779" s="49"/>
    </row>
    <row r="8780" spans="3:15" x14ac:dyDescent="0.25">
      <c r="C8780" s="48"/>
      <c r="D8780" s="48"/>
      <c r="E8780" s="48"/>
      <c r="F8780" s="48"/>
      <c r="G8780" s="49"/>
      <c r="H8780" s="48"/>
      <c r="I8780" s="52"/>
      <c r="J8780" s="52"/>
      <c r="K8780" s="48"/>
      <c r="L8780" s="48"/>
      <c r="M8780" s="48"/>
      <c r="N8780" s="48"/>
      <c r="O8780" s="49"/>
    </row>
    <row r="8781" spans="3:15" x14ac:dyDescent="0.25">
      <c r="C8781" s="48"/>
      <c r="D8781" s="48"/>
      <c r="E8781" s="48"/>
      <c r="F8781" s="48"/>
      <c r="G8781" s="49"/>
      <c r="H8781" s="48"/>
      <c r="I8781" s="52"/>
      <c r="J8781" s="52"/>
      <c r="K8781" s="48"/>
      <c r="L8781" s="48"/>
      <c r="M8781" s="48"/>
      <c r="N8781" s="48"/>
      <c r="O8781" s="49"/>
    </row>
    <row r="8782" spans="3:15" x14ac:dyDescent="0.25">
      <c r="C8782" s="48"/>
      <c r="D8782" s="48"/>
      <c r="E8782" s="48"/>
      <c r="F8782" s="48"/>
      <c r="G8782" s="49"/>
      <c r="H8782" s="48"/>
      <c r="I8782" s="52"/>
      <c r="J8782" s="52"/>
      <c r="K8782" s="48"/>
      <c r="L8782" s="48"/>
      <c r="M8782" s="48"/>
      <c r="N8782" s="48"/>
      <c r="O8782" s="49"/>
    </row>
    <row r="8783" spans="3:15" x14ac:dyDescent="0.25">
      <c r="C8783" s="48"/>
      <c r="D8783" s="48"/>
      <c r="E8783" s="48"/>
      <c r="F8783" s="48"/>
      <c r="G8783" s="49"/>
      <c r="H8783" s="48"/>
      <c r="I8783" s="52"/>
      <c r="J8783" s="52"/>
      <c r="K8783" s="48"/>
      <c r="L8783" s="48"/>
      <c r="M8783" s="48"/>
      <c r="N8783" s="48"/>
      <c r="O8783" s="49"/>
    </row>
    <row r="8784" spans="3:15" x14ac:dyDescent="0.25">
      <c r="C8784" s="48"/>
      <c r="D8784" s="48"/>
      <c r="E8784" s="48"/>
      <c r="F8784" s="48"/>
      <c r="G8784" s="49"/>
      <c r="H8784" s="48"/>
      <c r="I8784" s="52"/>
      <c r="J8784" s="52"/>
      <c r="K8784" s="48"/>
      <c r="L8784" s="48"/>
      <c r="M8784" s="48"/>
      <c r="N8784" s="48"/>
      <c r="O8784" s="49"/>
    </row>
    <row r="8785" spans="3:15" x14ac:dyDescent="0.25">
      <c r="C8785" s="48"/>
      <c r="D8785" s="48"/>
      <c r="E8785" s="48"/>
      <c r="F8785" s="48"/>
      <c r="G8785" s="49"/>
      <c r="H8785" s="48"/>
      <c r="I8785" s="52"/>
      <c r="J8785" s="52"/>
      <c r="K8785" s="48"/>
      <c r="L8785" s="48"/>
      <c r="M8785" s="48"/>
      <c r="N8785" s="48"/>
      <c r="O8785" s="49"/>
    </row>
    <row r="8786" spans="3:15" x14ac:dyDescent="0.25">
      <c r="C8786" s="48"/>
      <c r="D8786" s="48"/>
      <c r="E8786" s="48"/>
      <c r="F8786" s="48"/>
      <c r="G8786" s="49"/>
      <c r="H8786" s="48"/>
      <c r="I8786" s="52"/>
      <c r="J8786" s="52"/>
      <c r="K8786" s="48"/>
      <c r="L8786" s="48"/>
      <c r="M8786" s="48"/>
      <c r="N8786" s="48"/>
      <c r="O8786" s="49"/>
    </row>
    <row r="8787" spans="3:15" x14ac:dyDescent="0.25">
      <c r="C8787" s="48"/>
      <c r="D8787" s="48"/>
      <c r="E8787" s="48"/>
      <c r="F8787" s="48"/>
      <c r="G8787" s="49"/>
      <c r="H8787" s="48"/>
      <c r="I8787" s="52"/>
      <c r="J8787" s="52"/>
      <c r="K8787" s="48"/>
      <c r="L8787" s="48"/>
      <c r="M8787" s="48"/>
      <c r="N8787" s="48"/>
      <c r="O8787" s="49"/>
    </row>
    <row r="8788" spans="3:15" x14ac:dyDescent="0.25">
      <c r="C8788" s="48"/>
      <c r="D8788" s="48"/>
      <c r="E8788" s="48"/>
      <c r="F8788" s="48"/>
      <c r="G8788" s="49"/>
      <c r="H8788" s="48"/>
      <c r="I8788" s="52"/>
      <c r="J8788" s="52"/>
      <c r="K8788" s="48"/>
      <c r="L8788" s="48"/>
      <c r="M8788" s="48"/>
      <c r="N8788" s="48"/>
      <c r="O8788" s="49"/>
    </row>
    <row r="8789" spans="3:15" x14ac:dyDescent="0.25">
      <c r="C8789" s="48"/>
      <c r="D8789" s="48"/>
      <c r="E8789" s="48"/>
      <c r="F8789" s="48"/>
      <c r="G8789" s="49"/>
      <c r="H8789" s="48"/>
      <c r="I8789" s="52"/>
      <c r="J8789" s="52"/>
      <c r="K8789" s="48"/>
      <c r="L8789" s="48"/>
      <c r="M8789" s="48"/>
      <c r="N8789" s="48"/>
      <c r="O8789" s="49"/>
    </row>
    <row r="8790" spans="3:15" x14ac:dyDescent="0.25">
      <c r="C8790" s="48"/>
      <c r="D8790" s="48"/>
      <c r="E8790" s="48"/>
      <c r="F8790" s="48"/>
      <c r="G8790" s="49"/>
      <c r="H8790" s="48"/>
      <c r="I8790" s="52"/>
      <c r="J8790" s="52"/>
      <c r="K8790" s="48"/>
      <c r="L8790" s="48"/>
      <c r="M8790" s="48"/>
      <c r="N8790" s="48"/>
      <c r="O8790" s="49"/>
    </row>
    <row r="8791" spans="3:15" x14ac:dyDescent="0.25">
      <c r="C8791" s="48"/>
      <c r="D8791" s="48"/>
      <c r="E8791" s="48"/>
      <c r="F8791" s="48"/>
      <c r="G8791" s="49"/>
      <c r="H8791" s="48"/>
      <c r="I8791" s="52"/>
      <c r="J8791" s="52"/>
      <c r="K8791" s="48"/>
      <c r="L8791" s="48"/>
      <c r="M8791" s="48"/>
      <c r="N8791" s="48"/>
      <c r="O8791" s="49"/>
    </row>
    <row r="8792" spans="3:15" x14ac:dyDescent="0.25">
      <c r="C8792" s="48"/>
      <c r="D8792" s="48"/>
      <c r="E8792" s="48"/>
      <c r="F8792" s="48"/>
      <c r="G8792" s="49"/>
      <c r="H8792" s="48"/>
      <c r="I8792" s="52"/>
      <c r="J8792" s="52"/>
      <c r="K8792" s="48"/>
      <c r="L8792" s="48"/>
      <c r="M8792" s="48"/>
      <c r="N8792" s="48"/>
      <c r="O8792" s="49"/>
    </row>
    <row r="8793" spans="3:15" x14ac:dyDescent="0.25">
      <c r="C8793" s="48"/>
      <c r="D8793" s="48"/>
      <c r="E8793" s="48"/>
      <c r="F8793" s="48"/>
      <c r="G8793" s="49"/>
      <c r="H8793" s="48"/>
      <c r="I8793" s="52"/>
      <c r="J8793" s="52"/>
      <c r="K8793" s="48"/>
      <c r="L8793" s="48"/>
      <c r="M8793" s="48"/>
      <c r="N8793" s="48"/>
      <c r="O8793" s="49"/>
    </row>
    <row r="8794" spans="3:15" x14ac:dyDescent="0.25">
      <c r="C8794" s="48"/>
      <c r="D8794" s="48"/>
      <c r="E8794" s="48"/>
      <c r="F8794" s="48"/>
      <c r="G8794" s="49"/>
      <c r="H8794" s="48"/>
      <c r="I8794" s="52"/>
      <c r="J8794" s="52"/>
      <c r="K8794" s="48"/>
      <c r="L8794" s="48"/>
      <c r="M8794" s="48"/>
      <c r="N8794" s="48"/>
      <c r="O8794" s="49"/>
    </row>
    <row r="8795" spans="3:15" x14ac:dyDescent="0.25">
      <c r="C8795" s="48"/>
      <c r="D8795" s="48"/>
      <c r="E8795" s="48"/>
      <c r="F8795" s="48"/>
      <c r="G8795" s="49"/>
      <c r="H8795" s="48"/>
      <c r="I8795" s="52"/>
      <c r="J8795" s="52"/>
      <c r="K8795" s="48"/>
      <c r="L8795" s="48"/>
      <c r="M8795" s="48"/>
      <c r="N8795" s="48"/>
      <c r="O8795" s="49"/>
    </row>
    <row r="8796" spans="3:15" x14ac:dyDescent="0.25">
      <c r="C8796" s="48"/>
      <c r="D8796" s="48"/>
      <c r="E8796" s="48"/>
      <c r="F8796" s="48"/>
      <c r="G8796" s="49"/>
      <c r="H8796" s="48"/>
      <c r="I8796" s="52"/>
      <c r="J8796" s="52"/>
      <c r="K8796" s="48"/>
      <c r="L8796" s="48"/>
      <c r="M8796" s="48"/>
      <c r="N8796" s="48"/>
      <c r="O8796" s="49"/>
    </row>
    <row r="8797" spans="3:15" x14ac:dyDescent="0.25">
      <c r="C8797" s="48"/>
      <c r="D8797" s="48"/>
      <c r="E8797" s="48"/>
      <c r="F8797" s="48"/>
      <c r="G8797" s="49"/>
      <c r="H8797" s="48"/>
      <c r="I8797" s="52"/>
      <c r="J8797" s="52"/>
      <c r="K8797" s="48"/>
      <c r="L8797" s="48"/>
      <c r="M8797" s="48"/>
      <c r="N8797" s="48"/>
      <c r="O8797" s="49"/>
    </row>
    <row r="8798" spans="3:15" x14ac:dyDescent="0.25">
      <c r="C8798" s="48"/>
      <c r="D8798" s="48"/>
      <c r="E8798" s="48"/>
      <c r="F8798" s="48"/>
      <c r="G8798" s="49"/>
      <c r="H8798" s="48"/>
      <c r="I8798" s="52"/>
      <c r="J8798" s="52"/>
      <c r="K8798" s="48"/>
      <c r="L8798" s="48"/>
      <c r="M8798" s="48"/>
      <c r="N8798" s="48"/>
      <c r="O8798" s="49"/>
    </row>
    <row r="8799" spans="3:15" x14ac:dyDescent="0.25">
      <c r="C8799" s="48"/>
      <c r="D8799" s="48"/>
      <c r="E8799" s="48"/>
      <c r="F8799" s="48"/>
      <c r="G8799" s="49"/>
      <c r="H8799" s="48"/>
      <c r="I8799" s="52"/>
      <c r="J8799" s="52"/>
      <c r="K8799" s="48"/>
      <c r="L8799" s="48"/>
      <c r="M8799" s="48"/>
      <c r="N8799" s="48"/>
      <c r="O8799" s="49"/>
    </row>
    <row r="8800" spans="3:15" x14ac:dyDescent="0.25">
      <c r="C8800" s="48"/>
      <c r="D8800" s="48"/>
      <c r="E8800" s="48"/>
      <c r="F8800" s="48"/>
      <c r="G8800" s="49"/>
      <c r="H8800" s="48"/>
      <c r="I8800" s="52"/>
      <c r="J8800" s="52"/>
      <c r="K8800" s="48"/>
      <c r="L8800" s="48"/>
      <c r="M8800" s="48"/>
      <c r="N8800" s="48"/>
      <c r="O8800" s="49"/>
    </row>
    <row r="8801" spans="3:15" x14ac:dyDescent="0.25">
      <c r="C8801" s="48"/>
      <c r="D8801" s="48"/>
      <c r="E8801" s="48"/>
      <c r="F8801" s="48"/>
      <c r="G8801" s="49"/>
      <c r="H8801" s="48"/>
      <c r="I8801" s="52"/>
      <c r="J8801" s="52"/>
      <c r="K8801" s="48"/>
      <c r="L8801" s="48"/>
      <c r="M8801" s="48"/>
      <c r="N8801" s="48"/>
      <c r="O8801" s="49"/>
    </row>
    <row r="8802" spans="3:15" x14ac:dyDescent="0.25">
      <c r="C8802" s="48"/>
      <c r="D8802" s="48"/>
      <c r="E8802" s="48"/>
      <c r="F8802" s="48"/>
      <c r="G8802" s="49"/>
      <c r="H8802" s="48"/>
      <c r="I8802" s="52"/>
      <c r="J8802" s="52"/>
      <c r="K8802" s="48"/>
      <c r="L8802" s="48"/>
      <c r="M8802" s="48"/>
      <c r="N8802" s="48"/>
      <c r="O8802" s="49"/>
    </row>
    <row r="8803" spans="3:15" x14ac:dyDescent="0.25">
      <c r="C8803" s="48"/>
      <c r="D8803" s="48"/>
      <c r="E8803" s="48"/>
      <c r="F8803" s="48"/>
      <c r="G8803" s="49"/>
      <c r="H8803" s="48"/>
      <c r="I8803" s="52"/>
      <c r="J8803" s="52"/>
      <c r="K8803" s="48"/>
      <c r="L8803" s="48"/>
      <c r="M8803" s="48"/>
      <c r="N8803" s="48"/>
      <c r="O8803" s="49"/>
    </row>
    <row r="8804" spans="3:15" x14ac:dyDescent="0.25">
      <c r="C8804" s="48"/>
      <c r="D8804" s="48"/>
      <c r="E8804" s="48"/>
      <c r="F8804" s="48"/>
      <c r="G8804" s="49"/>
      <c r="H8804" s="48"/>
      <c r="I8804" s="52"/>
      <c r="J8804" s="52"/>
      <c r="K8804" s="48"/>
      <c r="L8804" s="48"/>
      <c r="M8804" s="48"/>
      <c r="N8804" s="48"/>
      <c r="O8804" s="49"/>
    </row>
    <row r="8805" spans="3:15" x14ac:dyDescent="0.25">
      <c r="C8805" s="48"/>
      <c r="D8805" s="48"/>
      <c r="E8805" s="48"/>
      <c r="F8805" s="48"/>
      <c r="G8805" s="49"/>
      <c r="H8805" s="48"/>
      <c r="I8805" s="52"/>
      <c r="J8805" s="52"/>
      <c r="K8805" s="48"/>
      <c r="L8805" s="48"/>
      <c r="M8805" s="48"/>
      <c r="N8805" s="48"/>
      <c r="O8805" s="49"/>
    </row>
    <row r="8806" spans="3:15" x14ac:dyDescent="0.25">
      <c r="C8806" s="48"/>
      <c r="D8806" s="48"/>
      <c r="E8806" s="48"/>
      <c r="F8806" s="48"/>
      <c r="G8806" s="49"/>
      <c r="H8806" s="48"/>
      <c r="I8806" s="52"/>
      <c r="J8806" s="52"/>
      <c r="K8806" s="48"/>
      <c r="L8806" s="48"/>
      <c r="M8806" s="48"/>
      <c r="N8806" s="48"/>
      <c r="O8806" s="49"/>
    </row>
    <row r="8807" spans="3:15" x14ac:dyDescent="0.25">
      <c r="C8807" s="48"/>
      <c r="D8807" s="48"/>
      <c r="E8807" s="48"/>
      <c r="F8807" s="48"/>
      <c r="G8807" s="49"/>
      <c r="H8807" s="48"/>
      <c r="I8807" s="52"/>
      <c r="J8807" s="52"/>
      <c r="K8807" s="48"/>
      <c r="L8807" s="48"/>
      <c r="M8807" s="48"/>
      <c r="N8807" s="48"/>
      <c r="O8807" s="49"/>
    </row>
    <row r="8808" spans="3:15" x14ac:dyDescent="0.25">
      <c r="C8808" s="48"/>
      <c r="D8808" s="48"/>
      <c r="E8808" s="48"/>
      <c r="F8808" s="48"/>
      <c r="G8808" s="49"/>
      <c r="H8808" s="48"/>
      <c r="I8808" s="52"/>
      <c r="J8808" s="52"/>
      <c r="K8808" s="48"/>
      <c r="L8808" s="48"/>
      <c r="M8808" s="48"/>
      <c r="N8808" s="48"/>
      <c r="O8808" s="49"/>
    </row>
    <row r="8809" spans="3:15" x14ac:dyDescent="0.25">
      <c r="C8809" s="48"/>
      <c r="D8809" s="48"/>
      <c r="E8809" s="48"/>
      <c r="F8809" s="48"/>
      <c r="G8809" s="49"/>
      <c r="H8809" s="48"/>
      <c r="I8809" s="52"/>
      <c r="J8809" s="52"/>
      <c r="K8809" s="48"/>
      <c r="L8809" s="48"/>
      <c r="M8809" s="48"/>
      <c r="N8809" s="48"/>
      <c r="O8809" s="49"/>
    </row>
    <row r="8810" spans="3:15" x14ac:dyDescent="0.25">
      <c r="C8810" s="48"/>
      <c r="D8810" s="48"/>
      <c r="E8810" s="48"/>
      <c r="F8810" s="48"/>
      <c r="G8810" s="49"/>
      <c r="H8810" s="48"/>
      <c r="I8810" s="52"/>
      <c r="J8810" s="52"/>
      <c r="K8810" s="48"/>
      <c r="L8810" s="48"/>
      <c r="M8810" s="48"/>
      <c r="N8810" s="48"/>
      <c r="O8810" s="49"/>
    </row>
    <row r="8811" spans="3:15" x14ac:dyDescent="0.25">
      <c r="C8811" s="48"/>
      <c r="D8811" s="48"/>
      <c r="E8811" s="48"/>
      <c r="F8811" s="48"/>
      <c r="G8811" s="49"/>
      <c r="H8811" s="48"/>
      <c r="I8811" s="52"/>
      <c r="J8811" s="52"/>
      <c r="K8811" s="48"/>
      <c r="L8811" s="48"/>
      <c r="M8811" s="48"/>
      <c r="N8811" s="48"/>
      <c r="O8811" s="49"/>
    </row>
    <row r="8812" spans="3:15" x14ac:dyDescent="0.25">
      <c r="C8812" s="48"/>
      <c r="D8812" s="48"/>
      <c r="E8812" s="48"/>
      <c r="F8812" s="48"/>
      <c r="G8812" s="49"/>
      <c r="H8812" s="48"/>
      <c r="I8812" s="52"/>
      <c r="J8812" s="52"/>
      <c r="K8812" s="48"/>
      <c r="L8812" s="48"/>
      <c r="M8812" s="48"/>
      <c r="N8812" s="48"/>
      <c r="O8812" s="49"/>
    </row>
    <row r="8813" spans="3:15" x14ac:dyDescent="0.25">
      <c r="C8813" s="48"/>
      <c r="D8813" s="48"/>
      <c r="E8813" s="48"/>
      <c r="F8813" s="48"/>
      <c r="G8813" s="49"/>
      <c r="H8813" s="48"/>
      <c r="I8813" s="52"/>
      <c r="J8813" s="52"/>
      <c r="K8813" s="48"/>
      <c r="L8813" s="48"/>
      <c r="M8813" s="48"/>
      <c r="N8813" s="48"/>
      <c r="O8813" s="49"/>
    </row>
    <row r="8814" spans="3:15" x14ac:dyDescent="0.25">
      <c r="C8814" s="48"/>
      <c r="D8814" s="48"/>
      <c r="E8814" s="48"/>
      <c r="F8814" s="48"/>
      <c r="G8814" s="49"/>
      <c r="H8814" s="48"/>
      <c r="I8814" s="52"/>
      <c r="J8814" s="52"/>
      <c r="K8814" s="48"/>
      <c r="L8814" s="48"/>
      <c r="M8814" s="48"/>
      <c r="N8814" s="48"/>
      <c r="O8814" s="49"/>
    </row>
    <row r="8815" spans="3:15" x14ac:dyDescent="0.25">
      <c r="C8815" s="48"/>
      <c r="D8815" s="48"/>
      <c r="E8815" s="48"/>
      <c r="F8815" s="48"/>
      <c r="G8815" s="49"/>
      <c r="H8815" s="48"/>
      <c r="I8815" s="52"/>
      <c r="J8815" s="52"/>
      <c r="K8815" s="48"/>
      <c r="L8815" s="48"/>
      <c r="M8815" s="48"/>
      <c r="N8815" s="48"/>
      <c r="O8815" s="49"/>
    </row>
    <row r="8816" spans="3:15" x14ac:dyDescent="0.25">
      <c r="C8816" s="48"/>
      <c r="D8816" s="48"/>
      <c r="E8816" s="48"/>
      <c r="F8816" s="48"/>
      <c r="G8816" s="49"/>
      <c r="H8816" s="48"/>
      <c r="I8816" s="52"/>
      <c r="J8816" s="52"/>
      <c r="K8816" s="48"/>
      <c r="L8816" s="48"/>
      <c r="M8816" s="48"/>
      <c r="N8816" s="48"/>
      <c r="O8816" s="49"/>
    </row>
    <row r="8817" spans="3:15" x14ac:dyDescent="0.25">
      <c r="C8817" s="48"/>
      <c r="D8817" s="48"/>
      <c r="E8817" s="48"/>
      <c r="F8817" s="48"/>
      <c r="G8817" s="49"/>
      <c r="H8817" s="48"/>
      <c r="I8817" s="52"/>
      <c r="J8817" s="52"/>
      <c r="K8817" s="48"/>
      <c r="L8817" s="48"/>
      <c r="M8817" s="48"/>
      <c r="N8817" s="48"/>
      <c r="O8817" s="49"/>
    </row>
    <row r="8818" spans="3:15" x14ac:dyDescent="0.25">
      <c r="C8818" s="48"/>
      <c r="D8818" s="48"/>
      <c r="E8818" s="48"/>
      <c r="F8818" s="48"/>
      <c r="G8818" s="49"/>
      <c r="H8818" s="48"/>
      <c r="I8818" s="52"/>
      <c r="J8818" s="52"/>
      <c r="K8818" s="48"/>
      <c r="L8818" s="48"/>
      <c r="M8818" s="48"/>
      <c r="N8818" s="48"/>
      <c r="O8818" s="49"/>
    </row>
    <row r="8819" spans="3:15" x14ac:dyDescent="0.25">
      <c r="C8819" s="48"/>
      <c r="D8819" s="48"/>
      <c r="E8819" s="48"/>
      <c r="F8819" s="48"/>
      <c r="G8819" s="49"/>
      <c r="H8819" s="48"/>
      <c r="I8819" s="52"/>
      <c r="J8819" s="52"/>
      <c r="K8819" s="48"/>
      <c r="L8819" s="48"/>
      <c r="M8819" s="48"/>
      <c r="N8819" s="48"/>
      <c r="O8819" s="49"/>
    </row>
    <row r="8820" spans="3:15" x14ac:dyDescent="0.25">
      <c r="C8820" s="48"/>
      <c r="D8820" s="48"/>
      <c r="E8820" s="48"/>
      <c r="F8820" s="48"/>
      <c r="G8820" s="49"/>
      <c r="H8820" s="48"/>
      <c r="I8820" s="52"/>
      <c r="J8820" s="52"/>
      <c r="K8820" s="48"/>
      <c r="L8820" s="48"/>
      <c r="M8820" s="48"/>
      <c r="N8820" s="48"/>
      <c r="O8820" s="49"/>
    </row>
    <row r="8821" spans="3:15" x14ac:dyDescent="0.25">
      <c r="C8821" s="48"/>
      <c r="D8821" s="48"/>
      <c r="E8821" s="48"/>
      <c r="F8821" s="48"/>
      <c r="G8821" s="49"/>
      <c r="H8821" s="48"/>
      <c r="I8821" s="52"/>
      <c r="J8821" s="52"/>
      <c r="K8821" s="48"/>
      <c r="L8821" s="48"/>
      <c r="M8821" s="48"/>
      <c r="N8821" s="48"/>
      <c r="O8821" s="49"/>
    </row>
    <row r="8822" spans="3:15" x14ac:dyDescent="0.25">
      <c r="C8822" s="48"/>
      <c r="D8822" s="48"/>
      <c r="E8822" s="48"/>
      <c r="F8822" s="48"/>
      <c r="G8822" s="49"/>
      <c r="H8822" s="48"/>
      <c r="I8822" s="52"/>
      <c r="J8822" s="52"/>
      <c r="K8822" s="48"/>
      <c r="L8822" s="48"/>
      <c r="M8822" s="48"/>
      <c r="N8822" s="48"/>
      <c r="O8822" s="49"/>
    </row>
    <row r="8823" spans="3:15" x14ac:dyDescent="0.25">
      <c r="C8823" s="48"/>
      <c r="D8823" s="48"/>
      <c r="E8823" s="48"/>
      <c r="F8823" s="48"/>
      <c r="G8823" s="49"/>
      <c r="H8823" s="48"/>
      <c r="I8823" s="52"/>
      <c r="J8823" s="52"/>
      <c r="K8823" s="48"/>
      <c r="L8823" s="48"/>
      <c r="M8823" s="48"/>
      <c r="N8823" s="48"/>
      <c r="O8823" s="49"/>
    </row>
    <row r="8824" spans="3:15" x14ac:dyDescent="0.25">
      <c r="C8824" s="48"/>
      <c r="D8824" s="48"/>
      <c r="E8824" s="48"/>
      <c r="F8824" s="48"/>
      <c r="G8824" s="49"/>
      <c r="H8824" s="48"/>
      <c r="I8824" s="52"/>
      <c r="J8824" s="52"/>
      <c r="K8824" s="48"/>
      <c r="L8824" s="48"/>
      <c r="M8824" s="48"/>
      <c r="N8824" s="48"/>
      <c r="O8824" s="49"/>
    </row>
    <row r="8825" spans="3:15" x14ac:dyDescent="0.25">
      <c r="C8825" s="48"/>
      <c r="D8825" s="48"/>
      <c r="E8825" s="48"/>
      <c r="F8825" s="48"/>
      <c r="G8825" s="49"/>
      <c r="H8825" s="48"/>
      <c r="I8825" s="52"/>
      <c r="J8825" s="52"/>
      <c r="K8825" s="48"/>
      <c r="L8825" s="48"/>
      <c r="M8825" s="48"/>
      <c r="N8825" s="48"/>
      <c r="O8825" s="49"/>
    </row>
    <row r="8826" spans="3:15" x14ac:dyDescent="0.25">
      <c r="C8826" s="48"/>
      <c r="D8826" s="48"/>
      <c r="E8826" s="48"/>
      <c r="F8826" s="48"/>
      <c r="G8826" s="49"/>
      <c r="H8826" s="48"/>
      <c r="I8826" s="52"/>
      <c r="J8826" s="52"/>
      <c r="K8826" s="48"/>
      <c r="L8826" s="48"/>
      <c r="M8826" s="48"/>
      <c r="N8826" s="48"/>
      <c r="O8826" s="49"/>
    </row>
    <row r="8827" spans="3:15" x14ac:dyDescent="0.25">
      <c r="C8827" s="48"/>
      <c r="D8827" s="48"/>
      <c r="E8827" s="48"/>
      <c r="F8827" s="48"/>
      <c r="G8827" s="49"/>
      <c r="H8827" s="48"/>
      <c r="I8827" s="52"/>
      <c r="J8827" s="52"/>
      <c r="K8827" s="48"/>
      <c r="L8827" s="48"/>
      <c r="M8827" s="48"/>
      <c r="N8827" s="48"/>
      <c r="O8827" s="49"/>
    </row>
    <row r="8828" spans="3:15" x14ac:dyDescent="0.25">
      <c r="C8828" s="48"/>
      <c r="D8828" s="48"/>
      <c r="E8828" s="48"/>
      <c r="F8828" s="48"/>
      <c r="G8828" s="49"/>
      <c r="H8828" s="48"/>
      <c r="I8828" s="52"/>
      <c r="J8828" s="52"/>
      <c r="K8828" s="48"/>
      <c r="L8828" s="48"/>
      <c r="M8828" s="48"/>
      <c r="N8828" s="48"/>
      <c r="O8828" s="49"/>
    </row>
    <row r="8829" spans="3:15" x14ac:dyDescent="0.25">
      <c r="C8829" s="48"/>
      <c r="D8829" s="48"/>
      <c r="E8829" s="48"/>
      <c r="F8829" s="48"/>
      <c r="G8829" s="49"/>
      <c r="H8829" s="48"/>
      <c r="I8829" s="52"/>
      <c r="J8829" s="52"/>
      <c r="K8829" s="48"/>
      <c r="L8829" s="48"/>
      <c r="M8829" s="48"/>
      <c r="N8829" s="48"/>
      <c r="O8829" s="49"/>
    </row>
    <row r="8830" spans="3:15" x14ac:dyDescent="0.25">
      <c r="C8830" s="48"/>
      <c r="D8830" s="48"/>
      <c r="E8830" s="48"/>
      <c r="F8830" s="48"/>
      <c r="G8830" s="49"/>
      <c r="H8830" s="48"/>
      <c r="I8830" s="52"/>
      <c r="J8830" s="52"/>
      <c r="K8830" s="48"/>
      <c r="L8830" s="48"/>
      <c r="M8830" s="48"/>
      <c r="N8830" s="48"/>
      <c r="O8830" s="49"/>
    </row>
    <row r="8831" spans="3:15" x14ac:dyDescent="0.25">
      <c r="C8831" s="48"/>
      <c r="D8831" s="48"/>
      <c r="E8831" s="48"/>
      <c r="F8831" s="48"/>
      <c r="G8831" s="49"/>
      <c r="H8831" s="48"/>
      <c r="I8831" s="52"/>
      <c r="J8831" s="52"/>
      <c r="K8831" s="48"/>
      <c r="L8831" s="48"/>
      <c r="M8831" s="48"/>
      <c r="N8831" s="48"/>
      <c r="O8831" s="49"/>
    </row>
    <row r="8832" spans="3:15" x14ac:dyDescent="0.25">
      <c r="C8832" s="48"/>
      <c r="D8832" s="48"/>
      <c r="E8832" s="48"/>
      <c r="F8832" s="48"/>
      <c r="G8832" s="49"/>
      <c r="H8832" s="48"/>
      <c r="I8832" s="52"/>
      <c r="J8832" s="52"/>
      <c r="K8832" s="48"/>
      <c r="L8832" s="48"/>
      <c r="M8832" s="48"/>
      <c r="N8832" s="48"/>
      <c r="O8832" s="49"/>
    </row>
    <row r="8833" spans="3:15" x14ac:dyDescent="0.25">
      <c r="C8833" s="48"/>
      <c r="D8833" s="48"/>
      <c r="E8833" s="48"/>
      <c r="F8833" s="48"/>
      <c r="G8833" s="49"/>
      <c r="H8833" s="48"/>
      <c r="I8833" s="52"/>
      <c r="J8833" s="52"/>
      <c r="K8833" s="48"/>
      <c r="L8833" s="48"/>
      <c r="M8833" s="48"/>
      <c r="N8833" s="48"/>
      <c r="O8833" s="49"/>
    </row>
    <row r="8834" spans="3:15" x14ac:dyDescent="0.25">
      <c r="C8834" s="48"/>
      <c r="D8834" s="48"/>
      <c r="E8834" s="48"/>
      <c r="F8834" s="48"/>
      <c r="G8834" s="49"/>
      <c r="H8834" s="48"/>
      <c r="I8834" s="52"/>
      <c r="J8834" s="52"/>
      <c r="K8834" s="48"/>
      <c r="L8834" s="48"/>
      <c r="M8834" s="48"/>
      <c r="N8834" s="48"/>
      <c r="O8834" s="49"/>
    </row>
    <row r="8835" spans="3:15" x14ac:dyDescent="0.25">
      <c r="C8835" s="48"/>
      <c r="D8835" s="48"/>
      <c r="E8835" s="48"/>
      <c r="F8835" s="48"/>
      <c r="G8835" s="49"/>
      <c r="H8835" s="48"/>
      <c r="I8835" s="52"/>
      <c r="J8835" s="52"/>
      <c r="K8835" s="48"/>
      <c r="L8835" s="48"/>
      <c r="M8835" s="48"/>
      <c r="N8835" s="48"/>
      <c r="O8835" s="49"/>
    </row>
    <row r="8836" spans="3:15" x14ac:dyDescent="0.25">
      <c r="C8836" s="48"/>
      <c r="D8836" s="48"/>
      <c r="E8836" s="48"/>
      <c r="F8836" s="48"/>
      <c r="G8836" s="49"/>
      <c r="H8836" s="48"/>
      <c r="I8836" s="52"/>
      <c r="J8836" s="52"/>
      <c r="K8836" s="48"/>
      <c r="L8836" s="48"/>
      <c r="M8836" s="48"/>
      <c r="N8836" s="48"/>
      <c r="O8836" s="49"/>
    </row>
    <row r="8837" spans="3:15" x14ac:dyDescent="0.25">
      <c r="C8837" s="48"/>
      <c r="D8837" s="48"/>
      <c r="E8837" s="48"/>
      <c r="F8837" s="48"/>
      <c r="G8837" s="49"/>
      <c r="H8837" s="48"/>
      <c r="I8837" s="52"/>
      <c r="J8837" s="52"/>
      <c r="K8837" s="48"/>
      <c r="L8837" s="48"/>
      <c r="M8837" s="48"/>
      <c r="N8837" s="48"/>
      <c r="O8837" s="49"/>
    </row>
    <row r="8838" spans="3:15" x14ac:dyDescent="0.25">
      <c r="C8838" s="48"/>
      <c r="D8838" s="48"/>
      <c r="E8838" s="48"/>
      <c r="F8838" s="48"/>
      <c r="G8838" s="49"/>
      <c r="H8838" s="48"/>
      <c r="I8838" s="52"/>
      <c r="J8838" s="52"/>
      <c r="K8838" s="48"/>
      <c r="L8838" s="48"/>
      <c r="M8838" s="48"/>
      <c r="N8838" s="48"/>
      <c r="O8838" s="49"/>
    </row>
    <row r="8839" spans="3:15" x14ac:dyDescent="0.25">
      <c r="C8839" s="48"/>
      <c r="D8839" s="48"/>
      <c r="E8839" s="48"/>
      <c r="F8839" s="48"/>
      <c r="G8839" s="49"/>
      <c r="H8839" s="48"/>
      <c r="I8839" s="52"/>
      <c r="J8839" s="52"/>
      <c r="K8839" s="48"/>
      <c r="L8839" s="48"/>
      <c r="M8839" s="48"/>
      <c r="N8839" s="48"/>
      <c r="O8839" s="49"/>
    </row>
    <row r="8840" spans="3:15" x14ac:dyDescent="0.25">
      <c r="C8840" s="48"/>
      <c r="D8840" s="48"/>
      <c r="E8840" s="48"/>
      <c r="F8840" s="48"/>
      <c r="G8840" s="49"/>
      <c r="H8840" s="48"/>
      <c r="I8840" s="52"/>
      <c r="J8840" s="52"/>
      <c r="K8840" s="48"/>
      <c r="L8840" s="48"/>
      <c r="M8840" s="48"/>
      <c r="N8840" s="48"/>
      <c r="O8840" s="49"/>
    </row>
    <row r="8841" spans="3:15" x14ac:dyDescent="0.25">
      <c r="C8841" s="48"/>
      <c r="D8841" s="48"/>
      <c r="E8841" s="48"/>
      <c r="F8841" s="48"/>
      <c r="G8841" s="49"/>
      <c r="H8841" s="48"/>
      <c r="I8841" s="52"/>
      <c r="J8841" s="52"/>
      <c r="K8841" s="48"/>
      <c r="L8841" s="48"/>
      <c r="M8841" s="48"/>
      <c r="N8841" s="48"/>
      <c r="O8841" s="49"/>
    </row>
    <row r="8842" spans="3:15" x14ac:dyDescent="0.25">
      <c r="C8842" s="48"/>
      <c r="D8842" s="48"/>
      <c r="E8842" s="48"/>
      <c r="F8842" s="48"/>
      <c r="G8842" s="49"/>
      <c r="H8842" s="48"/>
      <c r="I8842" s="52"/>
      <c r="J8842" s="52"/>
      <c r="K8842" s="48"/>
      <c r="L8842" s="48"/>
      <c r="M8842" s="48"/>
      <c r="N8842" s="48"/>
      <c r="O8842" s="49"/>
    </row>
    <row r="8843" spans="3:15" x14ac:dyDescent="0.25">
      <c r="C8843" s="48"/>
      <c r="D8843" s="48"/>
      <c r="E8843" s="48"/>
      <c r="F8843" s="48"/>
      <c r="G8843" s="49"/>
      <c r="H8843" s="48"/>
      <c r="I8843" s="52"/>
      <c r="J8843" s="52"/>
      <c r="K8843" s="48"/>
      <c r="L8843" s="48"/>
      <c r="M8843" s="48"/>
      <c r="N8843" s="48"/>
      <c r="O8843" s="49"/>
    </row>
    <row r="8844" spans="3:15" x14ac:dyDescent="0.25">
      <c r="C8844" s="48"/>
      <c r="D8844" s="48"/>
      <c r="E8844" s="48"/>
      <c r="F8844" s="48"/>
      <c r="G8844" s="49"/>
      <c r="H8844" s="48"/>
      <c r="I8844" s="52"/>
      <c r="J8844" s="52"/>
      <c r="K8844" s="48"/>
      <c r="L8844" s="48"/>
      <c r="M8844" s="48"/>
      <c r="N8844" s="48"/>
      <c r="O8844" s="49"/>
    </row>
    <row r="8845" spans="3:15" x14ac:dyDescent="0.25">
      <c r="C8845" s="48"/>
      <c r="D8845" s="48"/>
      <c r="E8845" s="48"/>
      <c r="F8845" s="48"/>
      <c r="G8845" s="49"/>
      <c r="H8845" s="48"/>
      <c r="I8845" s="52"/>
      <c r="J8845" s="52"/>
      <c r="K8845" s="48"/>
      <c r="L8845" s="48"/>
      <c r="M8845" s="48"/>
      <c r="N8845" s="48"/>
      <c r="O8845" s="49"/>
    </row>
    <row r="8846" spans="3:15" x14ac:dyDescent="0.25">
      <c r="C8846" s="48"/>
      <c r="D8846" s="48"/>
      <c r="E8846" s="48"/>
      <c r="F8846" s="48"/>
      <c r="G8846" s="49"/>
      <c r="H8846" s="48"/>
      <c r="I8846" s="52"/>
      <c r="J8846" s="52"/>
      <c r="K8846" s="48"/>
      <c r="L8846" s="48"/>
      <c r="M8846" s="48"/>
      <c r="N8846" s="48"/>
      <c r="O8846" s="49"/>
    </row>
    <row r="8847" spans="3:15" x14ac:dyDescent="0.25">
      <c r="C8847" s="48"/>
      <c r="D8847" s="48"/>
      <c r="E8847" s="48"/>
      <c r="F8847" s="48"/>
      <c r="G8847" s="49"/>
      <c r="H8847" s="48"/>
      <c r="I8847" s="52"/>
      <c r="J8847" s="52"/>
      <c r="K8847" s="48"/>
      <c r="L8847" s="48"/>
      <c r="M8847" s="48"/>
      <c r="N8847" s="48"/>
      <c r="O8847" s="49"/>
    </row>
    <row r="8848" spans="3:15" x14ac:dyDescent="0.25">
      <c r="C8848" s="48"/>
      <c r="D8848" s="48"/>
      <c r="E8848" s="48"/>
      <c r="F8848" s="48"/>
      <c r="G8848" s="49"/>
      <c r="H8848" s="48"/>
      <c r="I8848" s="52"/>
      <c r="J8848" s="52"/>
      <c r="K8848" s="48"/>
      <c r="L8848" s="48"/>
      <c r="M8848" s="48"/>
      <c r="N8848" s="48"/>
      <c r="O8848" s="49"/>
    </row>
    <row r="8849" spans="3:15" x14ac:dyDescent="0.25">
      <c r="C8849" s="48"/>
      <c r="D8849" s="48"/>
      <c r="E8849" s="48"/>
      <c r="F8849" s="48"/>
      <c r="G8849" s="49"/>
      <c r="H8849" s="48"/>
      <c r="I8849" s="52"/>
      <c r="J8849" s="52"/>
      <c r="K8849" s="48"/>
      <c r="L8849" s="48"/>
      <c r="M8849" s="48"/>
      <c r="N8849" s="48"/>
      <c r="O8849" s="49"/>
    </row>
    <row r="8850" spans="3:15" x14ac:dyDescent="0.25">
      <c r="C8850" s="48"/>
      <c r="D8850" s="48"/>
      <c r="E8850" s="48"/>
      <c r="F8850" s="48"/>
      <c r="G8850" s="49"/>
      <c r="H8850" s="48"/>
      <c r="I8850" s="52"/>
      <c r="J8850" s="52"/>
      <c r="K8850" s="48"/>
      <c r="L8850" s="48"/>
      <c r="M8850" s="48"/>
      <c r="N8850" s="48"/>
      <c r="O8850" s="49"/>
    </row>
    <row r="8851" spans="3:15" x14ac:dyDescent="0.25">
      <c r="C8851" s="48"/>
      <c r="D8851" s="48"/>
      <c r="E8851" s="48"/>
      <c r="F8851" s="48"/>
      <c r="G8851" s="49"/>
      <c r="H8851" s="48"/>
      <c r="I8851" s="52"/>
      <c r="J8851" s="52"/>
      <c r="K8851" s="48"/>
      <c r="L8851" s="48"/>
      <c r="M8851" s="48"/>
      <c r="N8851" s="48"/>
      <c r="O8851" s="49"/>
    </row>
    <row r="8852" spans="3:15" x14ac:dyDescent="0.25">
      <c r="C8852" s="48"/>
      <c r="D8852" s="48"/>
      <c r="E8852" s="48"/>
      <c r="F8852" s="48"/>
      <c r="G8852" s="49"/>
      <c r="H8852" s="48"/>
      <c r="I8852" s="52"/>
      <c r="J8852" s="52"/>
      <c r="K8852" s="48"/>
      <c r="L8852" s="48"/>
      <c r="M8852" s="48"/>
      <c r="N8852" s="48"/>
      <c r="O8852" s="49"/>
    </row>
    <row r="8853" spans="3:15" x14ac:dyDescent="0.25">
      <c r="C8853" s="48"/>
      <c r="D8853" s="48"/>
      <c r="E8853" s="48"/>
      <c r="F8853" s="48"/>
      <c r="G8853" s="49"/>
      <c r="H8853" s="48"/>
      <c r="I8853" s="52"/>
      <c r="J8853" s="52"/>
      <c r="K8853" s="48"/>
      <c r="L8853" s="48"/>
      <c r="M8853" s="48"/>
      <c r="N8853" s="48"/>
      <c r="O8853" s="49"/>
    </row>
    <row r="8854" spans="3:15" x14ac:dyDescent="0.25">
      <c r="C8854" s="48"/>
      <c r="D8854" s="48"/>
      <c r="E8854" s="48"/>
      <c r="F8854" s="48"/>
      <c r="G8854" s="49"/>
      <c r="H8854" s="48"/>
      <c r="I8854" s="52"/>
      <c r="J8854" s="52"/>
      <c r="K8854" s="48"/>
      <c r="L8854" s="48"/>
      <c r="M8854" s="48"/>
      <c r="N8854" s="48"/>
      <c r="O8854" s="49"/>
    </row>
    <row r="8855" spans="3:15" x14ac:dyDescent="0.25">
      <c r="C8855" s="48"/>
      <c r="D8855" s="48"/>
      <c r="E8855" s="48"/>
      <c r="F8855" s="48"/>
      <c r="G8855" s="49"/>
      <c r="H8855" s="48"/>
      <c r="I8855" s="52"/>
      <c r="J8855" s="52"/>
      <c r="K8855" s="48"/>
      <c r="L8855" s="48"/>
      <c r="M8855" s="48"/>
      <c r="N8855" s="48"/>
      <c r="O8855" s="49"/>
    </row>
    <row r="8856" spans="3:15" x14ac:dyDescent="0.25">
      <c r="C8856" s="48"/>
      <c r="D8856" s="48"/>
      <c r="E8856" s="48"/>
      <c r="F8856" s="48"/>
      <c r="G8856" s="49"/>
      <c r="H8856" s="48"/>
      <c r="I8856" s="52"/>
      <c r="J8856" s="52"/>
      <c r="K8856" s="48"/>
      <c r="L8856" s="48"/>
      <c r="M8856" s="48"/>
      <c r="N8856" s="48"/>
      <c r="O8856" s="49"/>
    </row>
    <row r="8857" spans="3:15" x14ac:dyDescent="0.25">
      <c r="C8857" s="48"/>
      <c r="D8857" s="48"/>
      <c r="E8857" s="48"/>
      <c r="F8857" s="48"/>
      <c r="G8857" s="49"/>
      <c r="H8857" s="48"/>
      <c r="I8857" s="52"/>
      <c r="J8857" s="52"/>
      <c r="K8857" s="48"/>
      <c r="L8857" s="48"/>
      <c r="M8857" s="48"/>
      <c r="N8857" s="48"/>
      <c r="O8857" s="49"/>
    </row>
    <row r="8858" spans="3:15" x14ac:dyDescent="0.25">
      <c r="C8858" s="48"/>
      <c r="D8858" s="48"/>
      <c r="E8858" s="48"/>
      <c r="F8858" s="48"/>
      <c r="G8858" s="49"/>
      <c r="H8858" s="48"/>
      <c r="I8858" s="52"/>
      <c r="J8858" s="52"/>
      <c r="K8858" s="48"/>
      <c r="L8858" s="48"/>
      <c r="M8858" s="48"/>
      <c r="N8858" s="48"/>
      <c r="O8858" s="49"/>
    </row>
    <row r="8859" spans="3:15" x14ac:dyDescent="0.25">
      <c r="C8859" s="48"/>
      <c r="D8859" s="48"/>
      <c r="E8859" s="48"/>
      <c r="F8859" s="48"/>
      <c r="G8859" s="49"/>
      <c r="H8859" s="48"/>
      <c r="I8859" s="52"/>
      <c r="J8859" s="52"/>
      <c r="K8859" s="48"/>
      <c r="L8859" s="48"/>
      <c r="M8859" s="48"/>
      <c r="N8859" s="48"/>
      <c r="O8859" s="49"/>
    </row>
    <row r="8860" spans="3:15" x14ac:dyDescent="0.25">
      <c r="C8860" s="48"/>
      <c r="D8860" s="48"/>
      <c r="E8860" s="48"/>
      <c r="F8860" s="48"/>
      <c r="G8860" s="49"/>
      <c r="H8860" s="48"/>
      <c r="I8860" s="52"/>
      <c r="J8860" s="52"/>
      <c r="K8860" s="48"/>
      <c r="L8860" s="48"/>
      <c r="M8860" s="48"/>
      <c r="N8860" s="48"/>
      <c r="O8860" s="49"/>
    </row>
    <row r="8861" spans="3:15" x14ac:dyDescent="0.25">
      <c r="C8861" s="48"/>
      <c r="D8861" s="48"/>
      <c r="E8861" s="48"/>
      <c r="F8861" s="48"/>
      <c r="G8861" s="49"/>
      <c r="H8861" s="48"/>
      <c r="I8861" s="52"/>
      <c r="J8861" s="52"/>
      <c r="K8861" s="48"/>
      <c r="L8861" s="48"/>
      <c r="M8861" s="48"/>
      <c r="N8861" s="48"/>
      <c r="O8861" s="49"/>
    </row>
    <row r="8862" spans="3:15" x14ac:dyDescent="0.25">
      <c r="C8862" s="48"/>
      <c r="D8862" s="48"/>
      <c r="E8862" s="48"/>
      <c r="F8862" s="48"/>
      <c r="G8862" s="49"/>
      <c r="H8862" s="48"/>
      <c r="I8862" s="52"/>
      <c r="J8862" s="52"/>
      <c r="K8862" s="48"/>
      <c r="L8862" s="48"/>
      <c r="M8862" s="48"/>
      <c r="N8862" s="48"/>
      <c r="O8862" s="49"/>
    </row>
    <row r="8863" spans="3:15" x14ac:dyDescent="0.25">
      <c r="C8863" s="48"/>
      <c r="D8863" s="48"/>
      <c r="E8863" s="48"/>
      <c r="F8863" s="48"/>
      <c r="G8863" s="49"/>
      <c r="H8863" s="48"/>
      <c r="I8863" s="52"/>
      <c r="J8863" s="52"/>
      <c r="K8863" s="48"/>
      <c r="L8863" s="48"/>
      <c r="M8863" s="48"/>
      <c r="N8863" s="48"/>
      <c r="O8863" s="49"/>
    </row>
    <row r="8864" spans="3:15" x14ac:dyDescent="0.25">
      <c r="C8864" s="48"/>
      <c r="D8864" s="48"/>
      <c r="E8864" s="48"/>
      <c r="F8864" s="48"/>
      <c r="G8864" s="49"/>
      <c r="H8864" s="48"/>
      <c r="I8864" s="52"/>
      <c r="J8864" s="52"/>
      <c r="K8864" s="48"/>
      <c r="L8864" s="48"/>
      <c r="M8864" s="48"/>
      <c r="N8864" s="48"/>
      <c r="O8864" s="49"/>
    </row>
    <row r="8865" spans="3:15" x14ac:dyDescent="0.25">
      <c r="C8865" s="48"/>
      <c r="D8865" s="48"/>
      <c r="E8865" s="48"/>
      <c r="F8865" s="48"/>
      <c r="G8865" s="49"/>
      <c r="H8865" s="48"/>
      <c r="I8865" s="52"/>
      <c r="J8865" s="52"/>
      <c r="K8865" s="48"/>
      <c r="L8865" s="48"/>
      <c r="M8865" s="48"/>
      <c r="N8865" s="48"/>
      <c r="O8865" s="49"/>
    </row>
    <row r="8866" spans="3:15" x14ac:dyDescent="0.25">
      <c r="C8866" s="48"/>
      <c r="D8866" s="48"/>
      <c r="E8866" s="48"/>
      <c r="F8866" s="48"/>
      <c r="G8866" s="49"/>
      <c r="H8866" s="48"/>
      <c r="I8866" s="52"/>
      <c r="J8866" s="52"/>
      <c r="K8866" s="48"/>
      <c r="L8866" s="48"/>
      <c r="M8866" s="48"/>
      <c r="N8866" s="48"/>
      <c r="O8866" s="49"/>
    </row>
    <row r="8867" spans="3:15" x14ac:dyDescent="0.25">
      <c r="C8867" s="48"/>
      <c r="D8867" s="48"/>
      <c r="E8867" s="48"/>
      <c r="F8867" s="48"/>
      <c r="G8867" s="49"/>
      <c r="H8867" s="48"/>
      <c r="I8867" s="52"/>
      <c r="J8867" s="52"/>
      <c r="K8867" s="48"/>
      <c r="L8867" s="48"/>
      <c r="M8867" s="48"/>
      <c r="N8867" s="48"/>
      <c r="O8867" s="49"/>
    </row>
    <row r="8868" spans="3:15" x14ac:dyDescent="0.25">
      <c r="C8868" s="48"/>
      <c r="D8868" s="48"/>
      <c r="E8868" s="48"/>
      <c r="F8868" s="48"/>
      <c r="G8868" s="49"/>
      <c r="H8868" s="48"/>
      <c r="I8868" s="52"/>
      <c r="J8868" s="52"/>
      <c r="K8868" s="48"/>
      <c r="L8868" s="48"/>
      <c r="M8868" s="48"/>
      <c r="N8868" s="48"/>
      <c r="O8868" s="49"/>
    </row>
    <row r="8869" spans="3:15" x14ac:dyDescent="0.25">
      <c r="C8869" s="48"/>
      <c r="D8869" s="48"/>
      <c r="E8869" s="48"/>
      <c r="F8869" s="48"/>
      <c r="G8869" s="49"/>
      <c r="H8869" s="48"/>
      <c r="I8869" s="52"/>
      <c r="J8869" s="52"/>
      <c r="K8869" s="48"/>
      <c r="L8869" s="48"/>
      <c r="M8869" s="48"/>
      <c r="N8869" s="48"/>
      <c r="O8869" s="49"/>
    </row>
    <row r="8870" spans="3:15" x14ac:dyDescent="0.25">
      <c r="C8870" s="48"/>
      <c r="D8870" s="48"/>
      <c r="E8870" s="48"/>
      <c r="F8870" s="48"/>
      <c r="G8870" s="49"/>
      <c r="H8870" s="48"/>
      <c r="I8870" s="52"/>
      <c r="J8870" s="52"/>
      <c r="K8870" s="48"/>
      <c r="L8870" s="48"/>
      <c r="M8870" s="48"/>
      <c r="N8870" s="48"/>
      <c r="O8870" s="49"/>
    </row>
    <row r="8871" spans="3:15" x14ac:dyDescent="0.25">
      <c r="C8871" s="48"/>
      <c r="D8871" s="48"/>
      <c r="E8871" s="48"/>
      <c r="F8871" s="48"/>
      <c r="G8871" s="49"/>
      <c r="H8871" s="48"/>
      <c r="I8871" s="52"/>
      <c r="J8871" s="52"/>
      <c r="K8871" s="48"/>
      <c r="L8871" s="48"/>
      <c r="M8871" s="48"/>
      <c r="N8871" s="48"/>
      <c r="O8871" s="49"/>
    </row>
    <row r="8872" spans="3:15" x14ac:dyDescent="0.25">
      <c r="C8872" s="48"/>
      <c r="D8872" s="48"/>
      <c r="E8872" s="48"/>
      <c r="F8872" s="48"/>
      <c r="G8872" s="49"/>
      <c r="H8872" s="48"/>
      <c r="I8872" s="52"/>
      <c r="J8872" s="52"/>
      <c r="K8872" s="48"/>
      <c r="L8872" s="48"/>
      <c r="M8872" s="48"/>
      <c r="N8872" s="48"/>
      <c r="O8872" s="49"/>
    </row>
    <row r="8873" spans="3:15" x14ac:dyDescent="0.25">
      <c r="C8873" s="48"/>
      <c r="D8873" s="48"/>
      <c r="E8873" s="48"/>
      <c r="F8873" s="48"/>
      <c r="G8873" s="49"/>
      <c r="H8873" s="48"/>
      <c r="I8873" s="52"/>
      <c r="J8873" s="52"/>
      <c r="K8873" s="48"/>
      <c r="L8873" s="48"/>
      <c r="M8873" s="48"/>
      <c r="N8873" s="48"/>
      <c r="O8873" s="49"/>
    </row>
    <row r="8874" spans="3:15" x14ac:dyDescent="0.25">
      <c r="C8874" s="48"/>
      <c r="D8874" s="48"/>
      <c r="E8874" s="48"/>
      <c r="F8874" s="48"/>
      <c r="G8874" s="49"/>
      <c r="H8874" s="48"/>
      <c r="I8874" s="52"/>
      <c r="J8874" s="52"/>
      <c r="K8874" s="48"/>
      <c r="L8874" s="48"/>
      <c r="M8874" s="48"/>
      <c r="N8874" s="48"/>
      <c r="O8874" s="49"/>
    </row>
    <row r="8875" spans="3:15" x14ac:dyDescent="0.25">
      <c r="C8875" s="48"/>
      <c r="D8875" s="48"/>
      <c r="E8875" s="48"/>
      <c r="F8875" s="48"/>
      <c r="G8875" s="49"/>
      <c r="H8875" s="48"/>
      <c r="I8875" s="52"/>
      <c r="J8875" s="52"/>
      <c r="K8875" s="48"/>
      <c r="L8875" s="48"/>
      <c r="M8875" s="48"/>
      <c r="N8875" s="48"/>
      <c r="O8875" s="49"/>
    </row>
    <row r="8876" spans="3:15" x14ac:dyDescent="0.25">
      <c r="C8876" s="48"/>
      <c r="D8876" s="48"/>
      <c r="E8876" s="48"/>
      <c r="F8876" s="48"/>
      <c r="G8876" s="49"/>
      <c r="H8876" s="48"/>
      <c r="I8876" s="52"/>
      <c r="J8876" s="52"/>
      <c r="K8876" s="48"/>
      <c r="L8876" s="48"/>
      <c r="M8876" s="48"/>
      <c r="N8876" s="48"/>
      <c r="O8876" s="49"/>
    </row>
    <row r="8877" spans="3:15" x14ac:dyDescent="0.25">
      <c r="C8877" s="48"/>
      <c r="D8877" s="48"/>
      <c r="E8877" s="48"/>
      <c r="F8877" s="48"/>
      <c r="G8877" s="49"/>
      <c r="H8877" s="48"/>
      <c r="I8877" s="52"/>
      <c r="J8877" s="52"/>
      <c r="K8877" s="48"/>
      <c r="L8877" s="48"/>
      <c r="M8877" s="48"/>
      <c r="N8877" s="48"/>
      <c r="O8877" s="49"/>
    </row>
    <row r="8878" spans="3:15" x14ac:dyDescent="0.25">
      <c r="C8878" s="48"/>
      <c r="D8878" s="48"/>
      <c r="E8878" s="48"/>
      <c r="F8878" s="48"/>
      <c r="G8878" s="49"/>
      <c r="H8878" s="48"/>
      <c r="I8878" s="52"/>
      <c r="J8878" s="52"/>
      <c r="K8878" s="48"/>
      <c r="L8878" s="48"/>
      <c r="M8878" s="48"/>
      <c r="N8878" s="48"/>
      <c r="O8878" s="49"/>
    </row>
    <row r="8879" spans="3:15" x14ac:dyDescent="0.25">
      <c r="C8879" s="48"/>
      <c r="D8879" s="48"/>
      <c r="E8879" s="48"/>
      <c r="F8879" s="48"/>
      <c r="G8879" s="49"/>
      <c r="H8879" s="48"/>
      <c r="I8879" s="52"/>
      <c r="J8879" s="52"/>
      <c r="K8879" s="48"/>
      <c r="L8879" s="48"/>
      <c r="M8879" s="48"/>
      <c r="N8879" s="48"/>
      <c r="O8879" s="49"/>
    </row>
    <row r="8880" spans="3:15" x14ac:dyDescent="0.25">
      <c r="C8880" s="48"/>
      <c r="D8880" s="48"/>
      <c r="E8880" s="48"/>
      <c r="F8880" s="48"/>
      <c r="G8880" s="49"/>
      <c r="H8880" s="48"/>
      <c r="I8880" s="52"/>
      <c r="J8880" s="52"/>
      <c r="K8880" s="48"/>
      <c r="L8880" s="48"/>
      <c r="M8880" s="48"/>
      <c r="N8880" s="48"/>
      <c r="O8880" s="49"/>
    </row>
    <row r="8881" spans="3:15" x14ac:dyDescent="0.25">
      <c r="C8881" s="48"/>
      <c r="D8881" s="48"/>
      <c r="E8881" s="48"/>
      <c r="F8881" s="48"/>
      <c r="G8881" s="49"/>
      <c r="H8881" s="48"/>
      <c r="I8881" s="52"/>
      <c r="J8881" s="52"/>
      <c r="K8881" s="48"/>
      <c r="L8881" s="48"/>
      <c r="M8881" s="48"/>
      <c r="N8881" s="48"/>
      <c r="O8881" s="49"/>
    </row>
    <row r="8882" spans="3:15" x14ac:dyDescent="0.25">
      <c r="C8882" s="48"/>
      <c r="D8882" s="48"/>
      <c r="E8882" s="48"/>
      <c r="F8882" s="48"/>
      <c r="G8882" s="49"/>
      <c r="H8882" s="48"/>
      <c r="I8882" s="52"/>
      <c r="J8882" s="52"/>
      <c r="K8882" s="48"/>
      <c r="L8882" s="48"/>
      <c r="M8882" s="48"/>
      <c r="N8882" s="48"/>
      <c r="O8882" s="49"/>
    </row>
    <row r="8883" spans="3:15" x14ac:dyDescent="0.25">
      <c r="C8883" s="48"/>
      <c r="D8883" s="48"/>
      <c r="E8883" s="48"/>
      <c r="F8883" s="48"/>
      <c r="G8883" s="49"/>
      <c r="H8883" s="48"/>
      <c r="I8883" s="52"/>
      <c r="J8883" s="52"/>
      <c r="K8883" s="48"/>
      <c r="L8883" s="48"/>
      <c r="M8883" s="48"/>
      <c r="N8883" s="48"/>
      <c r="O8883" s="49"/>
    </row>
    <row r="8884" spans="3:15" x14ac:dyDescent="0.25">
      <c r="C8884" s="48"/>
      <c r="D8884" s="48"/>
      <c r="E8884" s="48"/>
      <c r="F8884" s="48"/>
      <c r="G8884" s="49"/>
      <c r="H8884" s="48"/>
      <c r="I8884" s="52"/>
      <c r="J8884" s="52"/>
      <c r="K8884" s="48"/>
      <c r="L8884" s="48"/>
      <c r="M8884" s="48"/>
      <c r="N8884" s="48"/>
      <c r="O8884" s="49"/>
    </row>
    <row r="8885" spans="3:15" x14ac:dyDescent="0.25">
      <c r="C8885" s="48"/>
      <c r="D8885" s="48"/>
      <c r="E8885" s="48"/>
      <c r="F8885" s="48"/>
      <c r="G8885" s="49"/>
      <c r="H8885" s="48"/>
      <c r="I8885" s="52"/>
      <c r="J8885" s="52"/>
      <c r="K8885" s="48"/>
      <c r="L8885" s="48"/>
      <c r="M8885" s="48"/>
      <c r="N8885" s="48"/>
      <c r="O8885" s="49"/>
    </row>
    <row r="8886" spans="3:15" x14ac:dyDescent="0.25">
      <c r="C8886" s="48"/>
      <c r="D8886" s="48"/>
      <c r="E8886" s="48"/>
      <c r="F8886" s="48"/>
      <c r="G8886" s="49"/>
      <c r="H8886" s="48"/>
      <c r="I8886" s="52"/>
      <c r="J8886" s="52"/>
      <c r="K8886" s="48"/>
      <c r="L8886" s="48"/>
      <c r="M8886" s="48"/>
      <c r="N8886" s="48"/>
      <c r="O8886" s="49"/>
    </row>
    <row r="8887" spans="3:15" x14ac:dyDescent="0.25">
      <c r="C8887" s="48"/>
      <c r="D8887" s="48"/>
      <c r="E8887" s="48"/>
      <c r="F8887" s="48"/>
      <c r="G8887" s="49"/>
      <c r="H8887" s="48"/>
      <c r="I8887" s="52"/>
      <c r="J8887" s="52"/>
      <c r="K8887" s="48"/>
      <c r="L8887" s="48"/>
      <c r="M8887" s="48"/>
      <c r="N8887" s="48"/>
      <c r="O8887" s="49"/>
    </row>
    <row r="8888" spans="3:15" x14ac:dyDescent="0.25">
      <c r="C8888" s="48"/>
      <c r="D8888" s="48"/>
      <c r="E8888" s="48"/>
      <c r="F8888" s="48"/>
      <c r="G8888" s="49"/>
      <c r="H8888" s="48"/>
      <c r="I8888" s="52"/>
      <c r="J8888" s="52"/>
      <c r="K8888" s="48"/>
      <c r="L8888" s="48"/>
      <c r="M8888" s="48"/>
      <c r="N8888" s="48"/>
      <c r="O8888" s="49"/>
    </row>
    <row r="8889" spans="3:15" x14ac:dyDescent="0.25">
      <c r="C8889" s="48"/>
      <c r="D8889" s="48"/>
      <c r="E8889" s="48"/>
      <c r="F8889" s="48"/>
      <c r="G8889" s="49"/>
      <c r="H8889" s="48"/>
      <c r="I8889" s="52"/>
      <c r="J8889" s="52"/>
      <c r="K8889" s="48"/>
      <c r="L8889" s="48"/>
      <c r="M8889" s="48"/>
      <c r="N8889" s="48"/>
      <c r="O8889" s="49"/>
    </row>
    <row r="8890" spans="3:15" x14ac:dyDescent="0.25">
      <c r="C8890" s="48"/>
      <c r="D8890" s="48"/>
      <c r="E8890" s="48"/>
      <c r="F8890" s="48"/>
      <c r="G8890" s="49"/>
      <c r="H8890" s="48"/>
      <c r="I8890" s="52"/>
      <c r="J8890" s="52"/>
      <c r="K8890" s="48"/>
      <c r="L8890" s="48"/>
      <c r="M8890" s="48"/>
      <c r="N8890" s="48"/>
      <c r="O8890" s="49"/>
    </row>
    <row r="8891" spans="3:15" x14ac:dyDescent="0.25">
      <c r="C8891" s="48"/>
      <c r="D8891" s="48"/>
      <c r="E8891" s="48"/>
      <c r="F8891" s="48"/>
      <c r="G8891" s="49"/>
      <c r="H8891" s="48"/>
      <c r="I8891" s="52"/>
      <c r="J8891" s="52"/>
      <c r="K8891" s="48"/>
      <c r="L8891" s="48"/>
      <c r="M8891" s="48"/>
      <c r="N8891" s="48"/>
      <c r="O8891" s="49"/>
    </row>
    <row r="8892" spans="3:15" x14ac:dyDescent="0.25">
      <c r="C8892" s="48"/>
      <c r="D8892" s="48"/>
      <c r="E8892" s="48"/>
      <c r="F8892" s="48"/>
      <c r="G8892" s="49"/>
      <c r="H8892" s="48"/>
      <c r="I8892" s="52"/>
      <c r="J8892" s="52"/>
      <c r="K8892" s="48"/>
      <c r="L8892" s="48"/>
      <c r="M8892" s="48"/>
      <c r="N8892" s="48"/>
      <c r="O8892" s="49"/>
    </row>
    <row r="8893" spans="3:15" x14ac:dyDescent="0.25">
      <c r="C8893" s="48"/>
      <c r="D8893" s="48"/>
      <c r="E8893" s="48"/>
      <c r="F8893" s="48"/>
      <c r="G8893" s="49"/>
      <c r="H8893" s="48"/>
      <c r="I8893" s="52"/>
      <c r="J8893" s="52"/>
      <c r="K8893" s="48"/>
      <c r="L8893" s="48"/>
      <c r="M8893" s="48"/>
      <c r="N8893" s="48"/>
      <c r="O8893" s="49"/>
    </row>
    <row r="8894" spans="3:15" x14ac:dyDescent="0.25">
      <c r="C8894" s="48"/>
      <c r="D8894" s="48"/>
      <c r="E8894" s="48"/>
      <c r="F8894" s="48"/>
      <c r="G8894" s="49"/>
      <c r="H8894" s="48"/>
      <c r="I8894" s="52"/>
      <c r="J8894" s="52"/>
      <c r="K8894" s="48"/>
      <c r="L8894" s="48"/>
      <c r="M8894" s="48"/>
      <c r="N8894" s="48"/>
      <c r="O8894" s="49"/>
    </row>
    <row r="8895" spans="3:15" x14ac:dyDescent="0.25">
      <c r="C8895" s="48"/>
      <c r="D8895" s="48"/>
      <c r="E8895" s="48"/>
      <c r="F8895" s="48"/>
      <c r="G8895" s="49"/>
      <c r="H8895" s="48"/>
      <c r="I8895" s="52"/>
      <c r="J8895" s="52"/>
      <c r="K8895" s="48"/>
      <c r="L8895" s="48"/>
      <c r="M8895" s="48"/>
      <c r="N8895" s="48"/>
      <c r="O8895" s="49"/>
    </row>
    <row r="8896" spans="3:15" x14ac:dyDescent="0.25">
      <c r="C8896" s="48"/>
      <c r="D8896" s="48"/>
      <c r="E8896" s="48"/>
      <c r="F8896" s="48"/>
      <c r="G8896" s="49"/>
      <c r="H8896" s="48"/>
      <c r="I8896" s="52"/>
      <c r="J8896" s="52"/>
      <c r="K8896" s="48"/>
      <c r="L8896" s="48"/>
      <c r="M8896" s="48"/>
      <c r="N8896" s="48"/>
      <c r="O8896" s="49"/>
    </row>
    <row r="8897" spans="3:15" x14ac:dyDescent="0.25">
      <c r="C8897" s="48"/>
      <c r="D8897" s="48"/>
      <c r="E8897" s="48"/>
      <c r="F8897" s="48"/>
      <c r="G8897" s="49"/>
      <c r="H8897" s="48"/>
      <c r="I8897" s="52"/>
      <c r="J8897" s="52"/>
      <c r="K8897" s="48"/>
      <c r="L8897" s="48"/>
      <c r="M8897" s="48"/>
      <c r="N8897" s="48"/>
      <c r="O8897" s="49"/>
    </row>
    <row r="8898" spans="3:15" x14ac:dyDescent="0.25">
      <c r="C8898" s="48"/>
      <c r="D8898" s="48"/>
      <c r="E8898" s="48"/>
      <c r="F8898" s="48"/>
      <c r="G8898" s="49"/>
      <c r="H8898" s="48"/>
      <c r="I8898" s="52"/>
      <c r="J8898" s="52"/>
      <c r="K8898" s="48"/>
      <c r="L8898" s="48"/>
      <c r="M8898" s="48"/>
      <c r="N8898" s="48"/>
      <c r="O8898" s="49"/>
    </row>
    <row r="8899" spans="3:15" x14ac:dyDescent="0.25">
      <c r="C8899" s="48"/>
      <c r="D8899" s="48"/>
      <c r="E8899" s="48"/>
      <c r="F8899" s="48"/>
      <c r="G8899" s="49"/>
      <c r="H8899" s="48"/>
      <c r="I8899" s="52"/>
      <c r="J8899" s="52"/>
      <c r="K8899" s="48"/>
      <c r="L8899" s="48"/>
      <c r="M8899" s="48"/>
      <c r="N8899" s="48"/>
      <c r="O8899" s="49"/>
    </row>
    <row r="8900" spans="3:15" x14ac:dyDescent="0.25">
      <c r="C8900" s="48"/>
      <c r="D8900" s="48"/>
      <c r="E8900" s="48"/>
      <c r="F8900" s="48"/>
      <c r="G8900" s="49"/>
      <c r="H8900" s="48"/>
      <c r="I8900" s="52"/>
      <c r="J8900" s="52"/>
      <c r="K8900" s="48"/>
      <c r="L8900" s="48"/>
      <c r="M8900" s="48"/>
      <c r="N8900" s="48"/>
      <c r="O8900" s="49"/>
    </row>
    <row r="8901" spans="3:15" x14ac:dyDescent="0.25">
      <c r="C8901" s="48"/>
      <c r="D8901" s="48"/>
      <c r="E8901" s="48"/>
      <c r="F8901" s="48"/>
      <c r="G8901" s="49"/>
      <c r="H8901" s="48"/>
      <c r="I8901" s="52"/>
      <c r="J8901" s="52"/>
      <c r="K8901" s="48"/>
      <c r="L8901" s="48"/>
      <c r="M8901" s="48"/>
      <c r="N8901" s="48"/>
      <c r="O8901" s="49"/>
    </row>
    <row r="8902" spans="3:15" x14ac:dyDescent="0.25">
      <c r="C8902" s="48"/>
      <c r="D8902" s="48"/>
      <c r="E8902" s="48"/>
      <c r="F8902" s="48"/>
      <c r="G8902" s="49"/>
      <c r="H8902" s="48"/>
      <c r="I8902" s="52"/>
      <c r="J8902" s="52"/>
      <c r="K8902" s="48"/>
      <c r="L8902" s="48"/>
      <c r="M8902" s="48"/>
      <c r="N8902" s="48"/>
      <c r="O8902" s="49"/>
    </row>
    <row r="8903" spans="3:15" x14ac:dyDescent="0.25">
      <c r="C8903" s="48"/>
      <c r="D8903" s="48"/>
      <c r="E8903" s="48"/>
      <c r="F8903" s="48"/>
      <c r="G8903" s="49"/>
      <c r="H8903" s="48"/>
      <c r="I8903" s="52"/>
      <c r="J8903" s="52"/>
      <c r="K8903" s="48"/>
      <c r="L8903" s="48"/>
      <c r="M8903" s="48"/>
      <c r="N8903" s="48"/>
      <c r="O8903" s="49"/>
    </row>
    <row r="8904" spans="3:15" x14ac:dyDescent="0.25">
      <c r="C8904" s="48"/>
      <c r="D8904" s="48"/>
      <c r="E8904" s="48"/>
      <c r="F8904" s="48"/>
      <c r="G8904" s="49"/>
      <c r="H8904" s="48"/>
      <c r="I8904" s="52"/>
      <c r="J8904" s="52"/>
      <c r="K8904" s="48"/>
      <c r="L8904" s="48"/>
      <c r="M8904" s="48"/>
      <c r="N8904" s="48"/>
      <c r="O8904" s="49"/>
    </row>
    <row r="8905" spans="3:15" x14ac:dyDescent="0.25">
      <c r="C8905" s="48"/>
      <c r="D8905" s="48"/>
      <c r="E8905" s="48"/>
      <c r="F8905" s="48"/>
      <c r="G8905" s="49"/>
      <c r="H8905" s="48"/>
      <c r="I8905" s="52"/>
      <c r="J8905" s="52"/>
      <c r="K8905" s="48"/>
      <c r="L8905" s="48"/>
      <c r="M8905" s="48"/>
      <c r="N8905" s="48"/>
      <c r="O8905" s="49"/>
    </row>
    <row r="8906" spans="3:15" x14ac:dyDescent="0.25">
      <c r="C8906" s="48"/>
      <c r="D8906" s="48"/>
      <c r="E8906" s="48"/>
      <c r="F8906" s="48"/>
      <c r="G8906" s="49"/>
      <c r="H8906" s="48"/>
      <c r="I8906" s="52"/>
      <c r="J8906" s="52"/>
      <c r="K8906" s="48"/>
      <c r="L8906" s="48"/>
      <c r="M8906" s="48"/>
      <c r="N8906" s="48"/>
      <c r="O8906" s="49"/>
    </row>
    <row r="8907" spans="3:15" x14ac:dyDescent="0.25">
      <c r="C8907" s="48"/>
      <c r="D8907" s="48"/>
      <c r="E8907" s="48"/>
      <c r="F8907" s="48"/>
      <c r="G8907" s="49"/>
      <c r="H8907" s="48"/>
      <c r="I8907" s="52"/>
      <c r="J8907" s="52"/>
      <c r="K8907" s="48"/>
      <c r="L8907" s="48"/>
      <c r="M8907" s="48"/>
      <c r="N8907" s="48"/>
      <c r="O8907" s="49"/>
    </row>
    <row r="8908" spans="3:15" x14ac:dyDescent="0.25">
      <c r="C8908" s="48"/>
      <c r="D8908" s="48"/>
      <c r="E8908" s="48"/>
      <c r="F8908" s="48"/>
      <c r="G8908" s="49"/>
      <c r="H8908" s="48"/>
      <c r="I8908" s="52"/>
      <c r="J8908" s="52"/>
      <c r="K8908" s="48"/>
      <c r="L8908" s="48"/>
      <c r="M8908" s="48"/>
      <c r="N8908" s="48"/>
      <c r="O8908" s="49"/>
    </row>
    <row r="8909" spans="3:15" x14ac:dyDescent="0.25">
      <c r="C8909" s="48"/>
      <c r="D8909" s="48"/>
      <c r="E8909" s="48"/>
      <c r="F8909" s="48"/>
      <c r="G8909" s="49"/>
      <c r="H8909" s="48"/>
      <c r="I8909" s="52"/>
      <c r="J8909" s="52"/>
      <c r="K8909" s="48"/>
      <c r="L8909" s="48"/>
      <c r="M8909" s="48"/>
      <c r="N8909" s="48"/>
      <c r="O8909" s="49"/>
    </row>
    <row r="8910" spans="3:15" x14ac:dyDescent="0.25">
      <c r="C8910" s="48"/>
      <c r="D8910" s="48"/>
      <c r="E8910" s="48"/>
      <c r="F8910" s="48"/>
      <c r="G8910" s="49"/>
      <c r="H8910" s="48"/>
      <c r="I8910" s="52"/>
      <c r="J8910" s="52"/>
      <c r="K8910" s="48"/>
      <c r="L8910" s="48"/>
      <c r="M8910" s="48"/>
      <c r="N8910" s="48"/>
      <c r="O8910" s="49"/>
    </row>
    <row r="8911" spans="3:15" x14ac:dyDescent="0.25">
      <c r="C8911" s="48"/>
      <c r="D8911" s="48"/>
      <c r="E8911" s="48"/>
      <c r="F8911" s="48"/>
      <c r="G8911" s="49"/>
      <c r="H8911" s="48"/>
      <c r="I8911" s="52"/>
      <c r="J8911" s="52"/>
      <c r="K8911" s="48"/>
      <c r="L8911" s="48"/>
      <c r="M8911" s="48"/>
      <c r="N8911" s="48"/>
      <c r="O8911" s="49"/>
    </row>
    <row r="8912" spans="3:15" x14ac:dyDescent="0.25">
      <c r="C8912" s="48"/>
      <c r="D8912" s="48"/>
      <c r="E8912" s="48"/>
      <c r="F8912" s="48"/>
      <c r="G8912" s="49"/>
      <c r="H8912" s="48"/>
      <c r="I8912" s="52"/>
      <c r="J8912" s="52"/>
      <c r="K8912" s="48"/>
      <c r="L8912" s="48"/>
      <c r="M8912" s="48"/>
      <c r="N8912" s="48"/>
      <c r="O8912" s="49"/>
    </row>
    <row r="8913" spans="3:15" x14ac:dyDescent="0.25">
      <c r="C8913" s="48"/>
      <c r="D8913" s="48"/>
      <c r="E8913" s="48"/>
      <c r="F8913" s="48"/>
      <c r="G8913" s="49"/>
      <c r="H8913" s="48"/>
      <c r="I8913" s="52"/>
      <c r="J8913" s="52"/>
      <c r="K8913" s="48"/>
      <c r="L8913" s="48"/>
      <c r="M8913" s="48"/>
      <c r="N8913" s="48"/>
      <c r="O8913" s="49"/>
    </row>
    <row r="8914" spans="3:15" x14ac:dyDescent="0.25">
      <c r="C8914" s="48"/>
      <c r="D8914" s="48"/>
      <c r="E8914" s="48"/>
      <c r="F8914" s="48"/>
      <c r="G8914" s="49"/>
      <c r="H8914" s="48"/>
      <c r="I8914" s="52"/>
      <c r="J8914" s="52"/>
      <c r="K8914" s="48"/>
      <c r="L8914" s="48"/>
      <c r="M8914" s="48"/>
      <c r="N8914" s="48"/>
      <c r="O8914" s="49"/>
    </row>
    <row r="8915" spans="3:15" x14ac:dyDescent="0.25">
      <c r="C8915" s="48"/>
      <c r="D8915" s="48"/>
      <c r="E8915" s="48"/>
      <c r="F8915" s="48"/>
      <c r="G8915" s="49"/>
      <c r="H8915" s="48"/>
      <c r="I8915" s="52"/>
      <c r="J8915" s="52"/>
      <c r="K8915" s="48"/>
      <c r="L8915" s="48"/>
      <c r="M8915" s="48"/>
      <c r="N8915" s="48"/>
      <c r="O8915" s="49"/>
    </row>
    <row r="8916" spans="3:15" x14ac:dyDescent="0.25">
      <c r="C8916" s="48"/>
      <c r="D8916" s="48"/>
      <c r="E8916" s="48"/>
      <c r="F8916" s="48"/>
      <c r="G8916" s="49"/>
      <c r="H8916" s="48"/>
      <c r="I8916" s="52"/>
      <c r="J8916" s="52"/>
      <c r="K8916" s="48"/>
      <c r="L8916" s="48"/>
      <c r="M8916" s="48"/>
      <c r="N8916" s="48"/>
      <c r="O8916" s="49"/>
    </row>
    <row r="8917" spans="3:15" x14ac:dyDescent="0.25">
      <c r="C8917" s="48"/>
      <c r="D8917" s="48"/>
      <c r="E8917" s="48"/>
      <c r="F8917" s="48"/>
      <c r="G8917" s="49"/>
      <c r="H8917" s="48"/>
      <c r="I8917" s="52"/>
      <c r="J8917" s="52"/>
      <c r="K8917" s="48"/>
      <c r="L8917" s="48"/>
      <c r="M8917" s="48"/>
      <c r="N8917" s="48"/>
      <c r="O8917" s="49"/>
    </row>
    <row r="8918" spans="3:15" x14ac:dyDescent="0.25">
      <c r="C8918" s="48"/>
      <c r="D8918" s="48"/>
      <c r="E8918" s="48"/>
      <c r="F8918" s="48"/>
      <c r="G8918" s="49"/>
      <c r="H8918" s="48"/>
      <c r="I8918" s="52"/>
      <c r="J8918" s="52"/>
      <c r="K8918" s="48"/>
      <c r="L8918" s="48"/>
      <c r="M8918" s="48"/>
      <c r="N8918" s="48"/>
      <c r="O8918" s="49"/>
    </row>
    <row r="8919" spans="3:15" x14ac:dyDescent="0.25">
      <c r="C8919" s="48"/>
      <c r="D8919" s="48"/>
      <c r="E8919" s="48"/>
      <c r="F8919" s="48"/>
      <c r="G8919" s="49"/>
      <c r="H8919" s="48"/>
      <c r="I8919" s="52"/>
      <c r="J8919" s="52"/>
      <c r="K8919" s="48"/>
      <c r="L8919" s="48"/>
      <c r="M8919" s="48"/>
      <c r="N8919" s="48"/>
      <c r="O8919" s="49"/>
    </row>
    <row r="8920" spans="3:15" x14ac:dyDescent="0.25">
      <c r="C8920" s="48"/>
      <c r="D8920" s="48"/>
      <c r="E8920" s="48"/>
      <c r="F8920" s="48"/>
      <c r="G8920" s="49"/>
      <c r="H8920" s="48"/>
      <c r="I8920" s="52"/>
      <c r="J8920" s="52"/>
      <c r="K8920" s="48"/>
      <c r="L8920" s="48"/>
      <c r="M8920" s="48"/>
      <c r="N8920" s="48"/>
      <c r="O8920" s="49"/>
    </row>
    <row r="8921" spans="3:15" x14ac:dyDescent="0.25">
      <c r="C8921" s="48"/>
      <c r="D8921" s="48"/>
      <c r="E8921" s="48"/>
      <c r="F8921" s="48"/>
      <c r="G8921" s="49"/>
      <c r="H8921" s="48"/>
      <c r="I8921" s="52"/>
      <c r="J8921" s="52"/>
      <c r="K8921" s="48"/>
      <c r="L8921" s="48"/>
      <c r="M8921" s="48"/>
      <c r="N8921" s="48"/>
      <c r="O8921" s="49"/>
    </row>
    <row r="8922" spans="3:15" x14ac:dyDescent="0.25">
      <c r="C8922" s="48"/>
      <c r="D8922" s="48"/>
      <c r="E8922" s="48"/>
      <c r="F8922" s="48"/>
      <c r="G8922" s="49"/>
      <c r="H8922" s="48"/>
      <c r="I8922" s="52"/>
      <c r="J8922" s="52"/>
      <c r="K8922" s="48"/>
      <c r="L8922" s="48"/>
      <c r="M8922" s="48"/>
      <c r="N8922" s="48"/>
      <c r="O8922" s="49"/>
    </row>
    <row r="8923" spans="3:15" x14ac:dyDescent="0.25">
      <c r="C8923" s="48"/>
      <c r="D8923" s="48"/>
      <c r="E8923" s="48"/>
      <c r="F8923" s="48"/>
      <c r="G8923" s="49"/>
      <c r="H8923" s="48"/>
      <c r="I8923" s="52"/>
      <c r="J8923" s="52"/>
      <c r="K8923" s="48"/>
      <c r="L8923" s="48"/>
      <c r="M8923" s="48"/>
      <c r="N8923" s="48"/>
      <c r="O8923" s="49"/>
    </row>
    <row r="8924" spans="3:15" x14ac:dyDescent="0.25">
      <c r="C8924" s="48"/>
      <c r="D8924" s="48"/>
      <c r="E8924" s="48"/>
      <c r="F8924" s="48"/>
      <c r="G8924" s="49"/>
      <c r="H8924" s="48"/>
      <c r="I8924" s="52"/>
      <c r="J8924" s="52"/>
      <c r="K8924" s="48"/>
      <c r="L8924" s="48"/>
      <c r="M8924" s="48"/>
      <c r="N8924" s="48"/>
      <c r="O8924" s="49"/>
    </row>
    <row r="8925" spans="3:15" x14ac:dyDescent="0.25">
      <c r="C8925" s="48"/>
      <c r="D8925" s="48"/>
      <c r="E8925" s="48"/>
      <c r="F8925" s="48"/>
      <c r="G8925" s="49"/>
      <c r="H8925" s="48"/>
      <c r="I8925" s="52"/>
      <c r="J8925" s="52"/>
      <c r="K8925" s="48"/>
      <c r="L8925" s="48"/>
      <c r="M8925" s="48"/>
      <c r="N8925" s="48"/>
      <c r="O8925" s="49"/>
    </row>
    <row r="8926" spans="3:15" x14ac:dyDescent="0.25">
      <c r="C8926" s="48"/>
      <c r="D8926" s="48"/>
      <c r="E8926" s="48"/>
      <c r="F8926" s="48"/>
      <c r="G8926" s="49"/>
      <c r="H8926" s="48"/>
      <c r="I8926" s="52"/>
      <c r="J8926" s="52"/>
      <c r="K8926" s="48"/>
      <c r="L8926" s="48"/>
      <c r="M8926" s="48"/>
      <c r="N8926" s="48"/>
      <c r="O8926" s="49"/>
    </row>
    <row r="8927" spans="3:15" x14ac:dyDescent="0.25">
      <c r="C8927" s="48"/>
      <c r="D8927" s="48"/>
      <c r="E8927" s="48"/>
      <c r="F8927" s="48"/>
      <c r="G8927" s="49"/>
      <c r="H8927" s="48"/>
      <c r="I8927" s="52"/>
      <c r="J8927" s="52"/>
      <c r="K8927" s="48"/>
      <c r="L8927" s="48"/>
      <c r="M8927" s="48"/>
      <c r="N8927" s="48"/>
      <c r="O8927" s="49"/>
    </row>
    <row r="8928" spans="3:15" x14ac:dyDescent="0.25">
      <c r="C8928" s="48"/>
      <c r="D8928" s="48"/>
      <c r="E8928" s="48"/>
      <c r="F8928" s="48"/>
      <c r="G8928" s="49"/>
      <c r="H8928" s="48"/>
      <c r="I8928" s="52"/>
      <c r="J8928" s="52"/>
      <c r="K8928" s="48"/>
      <c r="L8928" s="48"/>
      <c r="M8928" s="48"/>
      <c r="N8928" s="48"/>
      <c r="O8928" s="49"/>
    </row>
    <row r="8929" spans="3:15" x14ac:dyDescent="0.25">
      <c r="C8929" s="48"/>
      <c r="D8929" s="48"/>
      <c r="E8929" s="48"/>
      <c r="F8929" s="48"/>
      <c r="G8929" s="49"/>
      <c r="H8929" s="48"/>
      <c r="I8929" s="52"/>
      <c r="J8929" s="52"/>
      <c r="K8929" s="48"/>
      <c r="L8929" s="48"/>
      <c r="M8929" s="48"/>
      <c r="N8929" s="48"/>
      <c r="O8929" s="49"/>
    </row>
    <row r="8930" spans="3:15" x14ac:dyDescent="0.25">
      <c r="C8930" s="48"/>
      <c r="D8930" s="48"/>
      <c r="E8930" s="48"/>
      <c r="F8930" s="48"/>
      <c r="G8930" s="49"/>
      <c r="H8930" s="48"/>
      <c r="I8930" s="52"/>
      <c r="J8930" s="52"/>
      <c r="K8930" s="48"/>
      <c r="L8930" s="48"/>
      <c r="M8930" s="48"/>
      <c r="N8930" s="48"/>
      <c r="O8930" s="49"/>
    </row>
    <row r="8931" spans="3:15" x14ac:dyDescent="0.25">
      <c r="C8931" s="48"/>
      <c r="D8931" s="48"/>
      <c r="E8931" s="48"/>
      <c r="F8931" s="48"/>
      <c r="G8931" s="49"/>
      <c r="H8931" s="48"/>
      <c r="I8931" s="52"/>
      <c r="J8931" s="52"/>
      <c r="K8931" s="48"/>
      <c r="L8931" s="48"/>
      <c r="M8931" s="48"/>
      <c r="N8931" s="48"/>
      <c r="O8931" s="49"/>
    </row>
    <row r="8932" spans="3:15" x14ac:dyDescent="0.25">
      <c r="C8932" s="48"/>
      <c r="D8932" s="48"/>
      <c r="E8932" s="48"/>
      <c r="F8932" s="48"/>
      <c r="G8932" s="49"/>
      <c r="H8932" s="48"/>
      <c r="I8932" s="52"/>
      <c r="J8932" s="52"/>
      <c r="K8932" s="48"/>
      <c r="L8932" s="48"/>
      <c r="M8932" s="48"/>
      <c r="N8932" s="48"/>
      <c r="O8932" s="49"/>
    </row>
    <row r="8933" spans="3:15" x14ac:dyDescent="0.25">
      <c r="C8933" s="48"/>
      <c r="D8933" s="48"/>
      <c r="E8933" s="48"/>
      <c r="F8933" s="48"/>
      <c r="G8933" s="49"/>
      <c r="H8933" s="48"/>
      <c r="I8933" s="52"/>
      <c r="J8933" s="52"/>
      <c r="K8933" s="48"/>
      <c r="L8933" s="48"/>
      <c r="M8933" s="48"/>
      <c r="N8933" s="48"/>
      <c r="O8933" s="49"/>
    </row>
    <row r="8934" spans="3:15" x14ac:dyDescent="0.25">
      <c r="C8934" s="48"/>
      <c r="D8934" s="48"/>
      <c r="E8934" s="48"/>
      <c r="F8934" s="48"/>
      <c r="G8934" s="49"/>
      <c r="H8934" s="48"/>
      <c r="I8934" s="52"/>
      <c r="J8934" s="52"/>
      <c r="K8934" s="48"/>
      <c r="L8934" s="48"/>
      <c r="M8934" s="48"/>
      <c r="N8934" s="48"/>
      <c r="O8934" s="49"/>
    </row>
    <row r="8935" spans="3:15" x14ac:dyDescent="0.25">
      <c r="C8935" s="48"/>
      <c r="D8935" s="48"/>
      <c r="E8935" s="48"/>
      <c r="F8935" s="48"/>
      <c r="G8935" s="49"/>
      <c r="H8935" s="48"/>
      <c r="I8935" s="52"/>
      <c r="J8935" s="52"/>
      <c r="K8935" s="48"/>
      <c r="L8935" s="48"/>
      <c r="M8935" s="48"/>
      <c r="N8935" s="48"/>
      <c r="O8935" s="49"/>
    </row>
    <row r="8936" spans="3:15" x14ac:dyDescent="0.25">
      <c r="C8936" s="48"/>
      <c r="D8936" s="48"/>
      <c r="E8936" s="48"/>
      <c r="F8936" s="48"/>
      <c r="G8936" s="49"/>
      <c r="H8936" s="48"/>
      <c r="I8936" s="52"/>
      <c r="J8936" s="52"/>
      <c r="K8936" s="48"/>
      <c r="L8936" s="48"/>
      <c r="M8936" s="48"/>
      <c r="N8936" s="48"/>
      <c r="O8936" s="49"/>
    </row>
    <row r="8937" spans="3:15" x14ac:dyDescent="0.25">
      <c r="C8937" s="48"/>
      <c r="D8937" s="48"/>
      <c r="E8937" s="48"/>
      <c r="F8937" s="48"/>
      <c r="G8937" s="49"/>
      <c r="H8937" s="48"/>
      <c r="I8937" s="52"/>
      <c r="J8937" s="52"/>
      <c r="K8937" s="48"/>
      <c r="L8937" s="48"/>
      <c r="M8937" s="48"/>
      <c r="N8937" s="48"/>
      <c r="O8937" s="49"/>
    </row>
    <row r="8938" spans="3:15" x14ac:dyDescent="0.25">
      <c r="C8938" s="48"/>
      <c r="D8938" s="48"/>
      <c r="E8938" s="48"/>
      <c r="F8938" s="48"/>
      <c r="G8938" s="49"/>
      <c r="H8938" s="48"/>
      <c r="I8938" s="52"/>
      <c r="J8938" s="52"/>
      <c r="K8938" s="48"/>
      <c r="L8938" s="48"/>
      <c r="M8938" s="48"/>
      <c r="N8938" s="48"/>
      <c r="O8938" s="49"/>
    </row>
    <row r="8939" spans="3:15" x14ac:dyDescent="0.25">
      <c r="C8939" s="48"/>
      <c r="D8939" s="48"/>
      <c r="E8939" s="48"/>
      <c r="F8939" s="48"/>
      <c r="G8939" s="49"/>
      <c r="H8939" s="48"/>
      <c r="I8939" s="52"/>
      <c r="J8939" s="52"/>
      <c r="K8939" s="48"/>
      <c r="L8939" s="48"/>
      <c r="M8939" s="48"/>
      <c r="N8939" s="48"/>
      <c r="O8939" s="49"/>
    </row>
    <row r="8940" spans="3:15" x14ac:dyDescent="0.25">
      <c r="C8940" s="48"/>
      <c r="D8940" s="48"/>
      <c r="E8940" s="48"/>
      <c r="F8940" s="48"/>
      <c r="G8940" s="49"/>
      <c r="H8940" s="48"/>
      <c r="I8940" s="52"/>
      <c r="J8940" s="52"/>
      <c r="K8940" s="48"/>
      <c r="L8940" s="48"/>
      <c r="M8940" s="48"/>
      <c r="N8940" s="48"/>
      <c r="O8940" s="49"/>
    </row>
    <row r="8941" spans="3:15" x14ac:dyDescent="0.25">
      <c r="C8941" s="48"/>
      <c r="D8941" s="48"/>
      <c r="E8941" s="48"/>
      <c r="F8941" s="48"/>
      <c r="G8941" s="49"/>
      <c r="H8941" s="48"/>
      <c r="I8941" s="52"/>
      <c r="J8941" s="52"/>
      <c r="K8941" s="48"/>
      <c r="L8941" s="48"/>
      <c r="M8941" s="48"/>
      <c r="N8941" s="48"/>
      <c r="O8941" s="49"/>
    </row>
    <row r="8942" spans="3:15" x14ac:dyDescent="0.25">
      <c r="C8942" s="48"/>
      <c r="D8942" s="48"/>
      <c r="E8942" s="48"/>
      <c r="F8942" s="48"/>
      <c r="G8942" s="49"/>
      <c r="H8942" s="48"/>
      <c r="I8942" s="52"/>
      <c r="J8942" s="52"/>
      <c r="K8942" s="48"/>
      <c r="L8942" s="48"/>
      <c r="M8942" s="48"/>
      <c r="N8942" s="48"/>
      <c r="O8942" s="49"/>
    </row>
    <row r="8943" spans="3:15" x14ac:dyDescent="0.25">
      <c r="C8943" s="48"/>
      <c r="D8943" s="48"/>
      <c r="E8943" s="48"/>
      <c r="F8943" s="48"/>
      <c r="G8943" s="49"/>
      <c r="H8943" s="48"/>
      <c r="I8943" s="52"/>
      <c r="J8943" s="52"/>
      <c r="K8943" s="48"/>
      <c r="L8943" s="48"/>
      <c r="M8943" s="48"/>
      <c r="N8943" s="48"/>
      <c r="O8943" s="49"/>
    </row>
    <row r="8944" spans="3:15" x14ac:dyDescent="0.25">
      <c r="C8944" s="48"/>
      <c r="D8944" s="48"/>
      <c r="E8944" s="48"/>
      <c r="F8944" s="48"/>
      <c r="G8944" s="49"/>
      <c r="H8944" s="48"/>
      <c r="I8944" s="52"/>
      <c r="J8944" s="52"/>
      <c r="K8944" s="48"/>
      <c r="L8944" s="48"/>
      <c r="M8944" s="48"/>
      <c r="N8944" s="48"/>
      <c r="O8944" s="49"/>
    </row>
    <row r="8945" spans="3:15" x14ac:dyDescent="0.25">
      <c r="C8945" s="48"/>
      <c r="D8945" s="48"/>
      <c r="E8945" s="48"/>
      <c r="F8945" s="48"/>
      <c r="G8945" s="49"/>
      <c r="H8945" s="48"/>
      <c r="I8945" s="52"/>
      <c r="J8945" s="52"/>
      <c r="K8945" s="48"/>
      <c r="L8945" s="48"/>
      <c r="M8945" s="48"/>
      <c r="N8945" s="48"/>
      <c r="O8945" s="49"/>
    </row>
    <row r="8946" spans="3:15" x14ac:dyDescent="0.25">
      <c r="C8946" s="48"/>
      <c r="D8946" s="48"/>
      <c r="E8946" s="48"/>
      <c r="F8946" s="48"/>
      <c r="G8946" s="49"/>
      <c r="H8946" s="48"/>
      <c r="I8946" s="52"/>
      <c r="J8946" s="52"/>
      <c r="K8946" s="48"/>
      <c r="L8946" s="48"/>
      <c r="M8946" s="48"/>
      <c r="N8946" s="48"/>
      <c r="O8946" s="49"/>
    </row>
    <row r="8947" spans="3:15" x14ac:dyDescent="0.25">
      <c r="C8947" s="48"/>
      <c r="D8947" s="48"/>
      <c r="E8947" s="48"/>
      <c r="F8947" s="48"/>
      <c r="G8947" s="49"/>
      <c r="H8947" s="48"/>
      <c r="I8947" s="52"/>
      <c r="J8947" s="52"/>
      <c r="K8947" s="48"/>
      <c r="L8947" s="48"/>
      <c r="M8947" s="48"/>
      <c r="N8947" s="48"/>
      <c r="O8947" s="49"/>
    </row>
    <row r="8948" spans="3:15" x14ac:dyDescent="0.25">
      <c r="C8948" s="48"/>
      <c r="D8948" s="48"/>
      <c r="E8948" s="48"/>
      <c r="F8948" s="48"/>
      <c r="G8948" s="49"/>
      <c r="H8948" s="48"/>
      <c r="I8948" s="52"/>
      <c r="J8948" s="52"/>
      <c r="K8948" s="48"/>
      <c r="L8948" s="48"/>
      <c r="M8948" s="48"/>
      <c r="N8948" s="48"/>
      <c r="O8948" s="49"/>
    </row>
    <row r="8949" spans="3:15" x14ac:dyDescent="0.25">
      <c r="C8949" s="48"/>
      <c r="D8949" s="48"/>
      <c r="E8949" s="48"/>
      <c r="F8949" s="48"/>
      <c r="G8949" s="49"/>
      <c r="H8949" s="48"/>
      <c r="I8949" s="52"/>
      <c r="J8949" s="52"/>
      <c r="K8949" s="48"/>
      <c r="L8949" s="48"/>
      <c r="M8949" s="48"/>
      <c r="N8949" s="48"/>
      <c r="O8949" s="49"/>
    </row>
    <row r="8950" spans="3:15" x14ac:dyDescent="0.25">
      <c r="C8950" s="48"/>
      <c r="D8950" s="48"/>
      <c r="E8950" s="48"/>
      <c r="F8950" s="48"/>
      <c r="G8950" s="49"/>
      <c r="H8950" s="48"/>
      <c r="I8950" s="52"/>
      <c r="J8950" s="52"/>
      <c r="K8950" s="48"/>
      <c r="L8950" s="48"/>
      <c r="M8950" s="48"/>
      <c r="N8950" s="48"/>
      <c r="O8950" s="49"/>
    </row>
    <row r="8951" spans="3:15" x14ac:dyDescent="0.25">
      <c r="C8951" s="48"/>
      <c r="D8951" s="48"/>
      <c r="E8951" s="48"/>
      <c r="F8951" s="48"/>
      <c r="G8951" s="49"/>
      <c r="H8951" s="48"/>
      <c r="I8951" s="52"/>
      <c r="J8951" s="52"/>
      <c r="K8951" s="48"/>
      <c r="L8951" s="48"/>
      <c r="M8951" s="48"/>
      <c r="N8951" s="48"/>
      <c r="O8951" s="49"/>
    </row>
    <row r="8952" spans="3:15" x14ac:dyDescent="0.25">
      <c r="C8952" s="48"/>
      <c r="D8952" s="48"/>
      <c r="E8952" s="48"/>
      <c r="F8952" s="48"/>
      <c r="G8952" s="49"/>
      <c r="H8952" s="48"/>
      <c r="I8952" s="52"/>
      <c r="J8952" s="52"/>
      <c r="K8952" s="48"/>
      <c r="L8952" s="48"/>
      <c r="M8952" s="48"/>
      <c r="N8952" s="48"/>
      <c r="O8952" s="49"/>
    </row>
    <row r="8953" spans="3:15" x14ac:dyDescent="0.25">
      <c r="C8953" s="48"/>
      <c r="D8953" s="48"/>
      <c r="E8953" s="48"/>
      <c r="F8953" s="48"/>
      <c r="G8953" s="49"/>
      <c r="H8953" s="48"/>
      <c r="I8953" s="52"/>
      <c r="J8953" s="52"/>
      <c r="K8953" s="48"/>
      <c r="L8953" s="48"/>
      <c r="M8953" s="48"/>
      <c r="N8953" s="48"/>
      <c r="O8953" s="49"/>
    </row>
    <row r="8954" spans="3:15" x14ac:dyDescent="0.25">
      <c r="C8954" s="48"/>
      <c r="D8954" s="48"/>
      <c r="E8954" s="48"/>
      <c r="F8954" s="48"/>
      <c r="G8954" s="49"/>
      <c r="H8954" s="48"/>
      <c r="I8954" s="52"/>
      <c r="J8954" s="52"/>
      <c r="K8954" s="48"/>
      <c r="L8954" s="48"/>
      <c r="M8954" s="48"/>
      <c r="N8954" s="48"/>
      <c r="O8954" s="49"/>
    </row>
    <row r="8955" spans="3:15" x14ac:dyDescent="0.25">
      <c r="C8955" s="48"/>
      <c r="D8955" s="48"/>
      <c r="E8955" s="48"/>
      <c r="F8955" s="48"/>
      <c r="G8955" s="49"/>
      <c r="H8955" s="48"/>
      <c r="I8955" s="52"/>
      <c r="J8955" s="52"/>
      <c r="K8955" s="48"/>
      <c r="L8955" s="48"/>
      <c r="M8955" s="48"/>
      <c r="N8955" s="48"/>
      <c r="O8955" s="49"/>
    </row>
    <row r="8956" spans="3:15" x14ac:dyDescent="0.25">
      <c r="C8956" s="48"/>
      <c r="D8956" s="48"/>
      <c r="E8956" s="48"/>
      <c r="F8956" s="48"/>
      <c r="G8956" s="49"/>
      <c r="H8956" s="48"/>
      <c r="I8956" s="52"/>
      <c r="J8956" s="52"/>
      <c r="K8956" s="48"/>
      <c r="L8956" s="48"/>
      <c r="M8956" s="48"/>
      <c r="N8956" s="48"/>
      <c r="O8956" s="49"/>
    </row>
    <row r="8957" spans="3:15" x14ac:dyDescent="0.25">
      <c r="C8957" s="48"/>
      <c r="D8957" s="48"/>
      <c r="E8957" s="48"/>
      <c r="F8957" s="48"/>
      <c r="G8957" s="49"/>
      <c r="H8957" s="48"/>
      <c r="I8957" s="52"/>
      <c r="J8957" s="52"/>
      <c r="K8957" s="48"/>
      <c r="L8957" s="48"/>
      <c r="M8957" s="48"/>
      <c r="N8957" s="48"/>
      <c r="O8957" s="49"/>
    </row>
    <row r="8958" spans="3:15" x14ac:dyDescent="0.25">
      <c r="C8958" s="48"/>
      <c r="D8958" s="48"/>
      <c r="E8958" s="48"/>
      <c r="F8958" s="48"/>
      <c r="G8958" s="49"/>
      <c r="H8958" s="48"/>
      <c r="I8958" s="52"/>
      <c r="J8958" s="52"/>
      <c r="K8958" s="48"/>
      <c r="L8958" s="48"/>
      <c r="M8958" s="48"/>
      <c r="N8958" s="48"/>
      <c r="O8958" s="49"/>
    </row>
    <row r="8959" spans="3:15" x14ac:dyDescent="0.25">
      <c r="C8959" s="48"/>
      <c r="D8959" s="48"/>
      <c r="E8959" s="48"/>
      <c r="F8959" s="48"/>
      <c r="G8959" s="49"/>
      <c r="H8959" s="48"/>
      <c r="I8959" s="52"/>
      <c r="J8959" s="52"/>
      <c r="K8959" s="48"/>
      <c r="L8959" s="48"/>
      <c r="M8959" s="48"/>
      <c r="N8959" s="48"/>
      <c r="O8959" s="49"/>
    </row>
    <row r="8960" spans="3:15" x14ac:dyDescent="0.25">
      <c r="C8960" s="48"/>
      <c r="D8960" s="48"/>
      <c r="E8960" s="48"/>
      <c r="F8960" s="48"/>
      <c r="G8960" s="49"/>
      <c r="H8960" s="48"/>
      <c r="I8960" s="52"/>
      <c r="J8960" s="52"/>
      <c r="K8960" s="48"/>
      <c r="L8960" s="48"/>
      <c r="M8960" s="48"/>
      <c r="N8960" s="48"/>
      <c r="O8960" s="49"/>
    </row>
    <row r="8961" spans="3:15" x14ac:dyDescent="0.25">
      <c r="C8961" s="48"/>
      <c r="D8961" s="48"/>
      <c r="E8961" s="48"/>
      <c r="F8961" s="48"/>
      <c r="G8961" s="49"/>
      <c r="H8961" s="48"/>
      <c r="I8961" s="52"/>
      <c r="J8961" s="52"/>
      <c r="K8961" s="48"/>
      <c r="L8961" s="48"/>
      <c r="M8961" s="48"/>
      <c r="N8961" s="48"/>
      <c r="O8961" s="49"/>
    </row>
    <row r="8962" spans="3:15" x14ac:dyDescent="0.25">
      <c r="C8962" s="48"/>
      <c r="D8962" s="48"/>
      <c r="E8962" s="48"/>
      <c r="F8962" s="48"/>
      <c r="G8962" s="49"/>
      <c r="H8962" s="48"/>
      <c r="I8962" s="52"/>
      <c r="J8962" s="52"/>
      <c r="K8962" s="48"/>
      <c r="L8962" s="48"/>
      <c r="M8962" s="48"/>
      <c r="N8962" s="48"/>
      <c r="O8962" s="49"/>
    </row>
    <row r="8963" spans="3:15" x14ac:dyDescent="0.25">
      <c r="C8963" s="48"/>
      <c r="D8963" s="48"/>
      <c r="E8963" s="48"/>
      <c r="F8963" s="48"/>
      <c r="G8963" s="49"/>
      <c r="H8963" s="48"/>
      <c r="I8963" s="52"/>
      <c r="J8963" s="52"/>
      <c r="K8963" s="48"/>
      <c r="L8963" s="48"/>
      <c r="M8963" s="48"/>
      <c r="N8963" s="48"/>
      <c r="O8963" s="49"/>
    </row>
    <row r="8964" spans="3:15" x14ac:dyDescent="0.25">
      <c r="C8964" s="48"/>
      <c r="D8964" s="48"/>
      <c r="E8964" s="48"/>
      <c r="F8964" s="48"/>
      <c r="G8964" s="49"/>
      <c r="H8964" s="48"/>
      <c r="I8964" s="52"/>
      <c r="J8964" s="52"/>
      <c r="K8964" s="48"/>
      <c r="L8964" s="48"/>
      <c r="M8964" s="48"/>
      <c r="N8964" s="48"/>
      <c r="O8964" s="49"/>
    </row>
    <row r="8965" spans="3:15" x14ac:dyDescent="0.25">
      <c r="C8965" s="48"/>
      <c r="D8965" s="48"/>
      <c r="E8965" s="48"/>
      <c r="F8965" s="48"/>
      <c r="G8965" s="49"/>
      <c r="H8965" s="48"/>
      <c r="I8965" s="52"/>
      <c r="J8965" s="52"/>
      <c r="K8965" s="48"/>
      <c r="L8965" s="48"/>
      <c r="M8965" s="48"/>
      <c r="N8965" s="48"/>
      <c r="O8965" s="49"/>
    </row>
    <row r="8966" spans="3:15" x14ac:dyDescent="0.25">
      <c r="C8966" s="48"/>
      <c r="D8966" s="48"/>
      <c r="E8966" s="48"/>
      <c r="F8966" s="48"/>
      <c r="G8966" s="49"/>
      <c r="H8966" s="48"/>
      <c r="I8966" s="52"/>
      <c r="J8966" s="52"/>
      <c r="K8966" s="48"/>
      <c r="L8966" s="48"/>
      <c r="M8966" s="48"/>
      <c r="N8966" s="48"/>
      <c r="O8966" s="49"/>
    </row>
    <row r="8967" spans="3:15" x14ac:dyDescent="0.25">
      <c r="C8967" s="48"/>
      <c r="D8967" s="48"/>
      <c r="E8967" s="48"/>
      <c r="F8967" s="48"/>
      <c r="G8967" s="49"/>
      <c r="H8967" s="48"/>
      <c r="I8967" s="52"/>
      <c r="J8967" s="52"/>
      <c r="K8967" s="48"/>
      <c r="L8967" s="48"/>
      <c r="M8967" s="48"/>
      <c r="N8967" s="48"/>
      <c r="O8967" s="49"/>
    </row>
    <row r="8968" spans="3:15" x14ac:dyDescent="0.25">
      <c r="C8968" s="48"/>
      <c r="D8968" s="48"/>
      <c r="E8968" s="48"/>
      <c r="F8968" s="48"/>
      <c r="G8968" s="49"/>
      <c r="H8968" s="48"/>
      <c r="I8968" s="52"/>
      <c r="J8968" s="52"/>
      <c r="K8968" s="48"/>
      <c r="L8968" s="48"/>
      <c r="M8968" s="48"/>
      <c r="N8968" s="48"/>
      <c r="O8968" s="49"/>
    </row>
    <row r="8969" spans="3:15" x14ac:dyDescent="0.25">
      <c r="C8969" s="48"/>
      <c r="D8969" s="48"/>
      <c r="E8969" s="48"/>
      <c r="F8969" s="48"/>
      <c r="G8969" s="49"/>
      <c r="H8969" s="48"/>
      <c r="I8969" s="52"/>
      <c r="J8969" s="52"/>
      <c r="K8969" s="48"/>
      <c r="L8969" s="48"/>
      <c r="M8969" s="48"/>
      <c r="N8969" s="48"/>
      <c r="O8969" s="49"/>
    </row>
    <row r="8970" spans="3:15" x14ac:dyDescent="0.25">
      <c r="C8970" s="48"/>
      <c r="D8970" s="48"/>
      <c r="E8970" s="48"/>
      <c r="F8970" s="48"/>
      <c r="G8970" s="49"/>
      <c r="H8970" s="48"/>
      <c r="I8970" s="52"/>
      <c r="J8970" s="52"/>
      <c r="K8970" s="48"/>
      <c r="L8970" s="48"/>
      <c r="M8970" s="48"/>
      <c r="N8970" s="48"/>
      <c r="O8970" s="49"/>
    </row>
    <row r="8971" spans="3:15" x14ac:dyDescent="0.25">
      <c r="C8971" s="48"/>
      <c r="D8971" s="48"/>
      <c r="E8971" s="48"/>
      <c r="F8971" s="48"/>
      <c r="G8971" s="49"/>
      <c r="H8971" s="48"/>
      <c r="I8971" s="52"/>
      <c r="J8971" s="52"/>
      <c r="K8971" s="48"/>
      <c r="L8971" s="48"/>
      <c r="M8971" s="48"/>
      <c r="N8971" s="48"/>
      <c r="O8971" s="49"/>
    </row>
    <row r="8972" spans="3:15" x14ac:dyDescent="0.25">
      <c r="C8972" s="48"/>
      <c r="D8972" s="48"/>
      <c r="E8972" s="48"/>
      <c r="F8972" s="48"/>
      <c r="G8972" s="49"/>
      <c r="H8972" s="48"/>
      <c r="I8972" s="52"/>
      <c r="J8972" s="52"/>
      <c r="K8972" s="48"/>
      <c r="L8972" s="48"/>
      <c r="M8972" s="48"/>
      <c r="N8972" s="48"/>
      <c r="O8972" s="49"/>
    </row>
    <row r="8973" spans="3:15" x14ac:dyDescent="0.25">
      <c r="C8973" s="48"/>
      <c r="D8973" s="48"/>
      <c r="E8973" s="48"/>
      <c r="F8973" s="48"/>
      <c r="G8973" s="49"/>
      <c r="H8973" s="48"/>
      <c r="I8973" s="52"/>
      <c r="J8973" s="52"/>
      <c r="K8973" s="48"/>
      <c r="L8973" s="48"/>
      <c r="M8973" s="48"/>
      <c r="N8973" s="48"/>
      <c r="O8973" s="49"/>
    </row>
    <row r="8974" spans="3:15" x14ac:dyDescent="0.25">
      <c r="C8974" s="48"/>
      <c r="D8974" s="48"/>
      <c r="E8974" s="48"/>
      <c r="F8974" s="48"/>
      <c r="G8974" s="49"/>
      <c r="H8974" s="48"/>
      <c r="I8974" s="52"/>
      <c r="J8974" s="52"/>
      <c r="K8974" s="48"/>
      <c r="L8974" s="48"/>
      <c r="M8974" s="48"/>
      <c r="N8974" s="48"/>
      <c r="O8974" s="49"/>
    </row>
    <row r="8975" spans="3:15" x14ac:dyDescent="0.25">
      <c r="C8975" s="48"/>
      <c r="D8975" s="48"/>
      <c r="E8975" s="48"/>
      <c r="F8975" s="48"/>
      <c r="G8975" s="49"/>
      <c r="H8975" s="48"/>
      <c r="I8975" s="52"/>
      <c r="J8975" s="52"/>
      <c r="K8975" s="48"/>
      <c r="L8975" s="48"/>
      <c r="M8975" s="48"/>
      <c r="N8975" s="48"/>
      <c r="O8975" s="49"/>
    </row>
    <row r="8976" spans="3:15" x14ac:dyDescent="0.25">
      <c r="C8976" s="48"/>
      <c r="D8976" s="48"/>
      <c r="E8976" s="48"/>
      <c r="F8976" s="48"/>
      <c r="G8976" s="49"/>
      <c r="H8976" s="48"/>
      <c r="I8976" s="52"/>
      <c r="J8976" s="52"/>
      <c r="K8976" s="48"/>
      <c r="L8976" s="48"/>
      <c r="M8976" s="48"/>
      <c r="N8976" s="48"/>
      <c r="O8976" s="49"/>
    </row>
    <row r="8977" spans="3:15" x14ac:dyDescent="0.25">
      <c r="C8977" s="48"/>
      <c r="D8977" s="48"/>
      <c r="E8977" s="48"/>
      <c r="F8977" s="48"/>
      <c r="G8977" s="49"/>
      <c r="H8977" s="48"/>
      <c r="I8977" s="52"/>
      <c r="J8977" s="52"/>
      <c r="K8977" s="48"/>
      <c r="L8977" s="48"/>
      <c r="M8977" s="48"/>
      <c r="N8977" s="48"/>
      <c r="O8977" s="49"/>
    </row>
    <row r="8978" spans="3:15" x14ac:dyDescent="0.25">
      <c r="C8978" s="48"/>
      <c r="D8978" s="48"/>
      <c r="E8978" s="48"/>
      <c r="F8978" s="48"/>
      <c r="G8978" s="49"/>
      <c r="H8978" s="48"/>
      <c r="I8978" s="52"/>
      <c r="J8978" s="52"/>
      <c r="K8978" s="48"/>
      <c r="L8978" s="48"/>
      <c r="M8978" s="48"/>
      <c r="N8978" s="48"/>
      <c r="O8978" s="49"/>
    </row>
    <row r="8979" spans="3:15" x14ac:dyDescent="0.25">
      <c r="C8979" s="48"/>
      <c r="D8979" s="48"/>
      <c r="E8979" s="48"/>
      <c r="F8979" s="48"/>
      <c r="G8979" s="49"/>
      <c r="H8979" s="48"/>
      <c r="I8979" s="52"/>
      <c r="J8979" s="52"/>
      <c r="K8979" s="48"/>
      <c r="L8979" s="48"/>
      <c r="M8979" s="48"/>
      <c r="N8979" s="48"/>
      <c r="O8979" s="49"/>
    </row>
    <row r="8980" spans="3:15" x14ac:dyDescent="0.25">
      <c r="C8980" s="48"/>
      <c r="D8980" s="48"/>
      <c r="E8980" s="48"/>
      <c r="F8980" s="48"/>
      <c r="G8980" s="49"/>
      <c r="H8980" s="48"/>
      <c r="I8980" s="52"/>
      <c r="J8980" s="52"/>
      <c r="K8980" s="48"/>
      <c r="L8980" s="48"/>
      <c r="M8980" s="48"/>
      <c r="N8980" s="48"/>
      <c r="O8980" s="49"/>
    </row>
    <row r="8981" spans="3:15" x14ac:dyDescent="0.25">
      <c r="C8981" s="48"/>
      <c r="D8981" s="48"/>
      <c r="E8981" s="48"/>
      <c r="F8981" s="48"/>
      <c r="G8981" s="49"/>
      <c r="H8981" s="48"/>
      <c r="I8981" s="52"/>
      <c r="J8981" s="52"/>
      <c r="K8981" s="48"/>
      <c r="L8981" s="48"/>
      <c r="M8981" s="48"/>
      <c r="N8981" s="48"/>
      <c r="O8981" s="49"/>
    </row>
    <row r="8982" spans="3:15" x14ac:dyDescent="0.25">
      <c r="C8982" s="48"/>
      <c r="D8982" s="48"/>
      <c r="E8982" s="48"/>
      <c r="F8982" s="48"/>
      <c r="G8982" s="49"/>
      <c r="H8982" s="48"/>
      <c r="I8982" s="52"/>
      <c r="J8982" s="52"/>
      <c r="K8982" s="48"/>
      <c r="L8982" s="48"/>
      <c r="M8982" s="48"/>
      <c r="N8982" s="48"/>
      <c r="O8982" s="49"/>
    </row>
    <row r="8983" spans="3:15" x14ac:dyDescent="0.25">
      <c r="C8983" s="48"/>
      <c r="D8983" s="48"/>
      <c r="E8983" s="48"/>
      <c r="F8983" s="48"/>
      <c r="G8983" s="49"/>
      <c r="H8983" s="48"/>
      <c r="I8983" s="52"/>
      <c r="J8983" s="52"/>
      <c r="K8983" s="48"/>
      <c r="L8983" s="48"/>
      <c r="M8983" s="48"/>
      <c r="N8983" s="48"/>
      <c r="O8983" s="49"/>
    </row>
    <row r="8984" spans="3:15" x14ac:dyDescent="0.25">
      <c r="C8984" s="48"/>
      <c r="D8984" s="48"/>
      <c r="E8984" s="48"/>
      <c r="F8984" s="48"/>
      <c r="G8984" s="49"/>
      <c r="H8984" s="48"/>
      <c r="I8984" s="52"/>
      <c r="J8984" s="52"/>
      <c r="K8984" s="48"/>
      <c r="L8984" s="48"/>
      <c r="M8984" s="48"/>
      <c r="N8984" s="48"/>
      <c r="O8984" s="49"/>
    </row>
    <row r="8985" spans="3:15" x14ac:dyDescent="0.25">
      <c r="C8985" s="48"/>
      <c r="D8985" s="48"/>
      <c r="E8985" s="48"/>
      <c r="F8985" s="48"/>
      <c r="G8985" s="49"/>
      <c r="H8985" s="48"/>
      <c r="I8985" s="52"/>
      <c r="J8985" s="52"/>
      <c r="K8985" s="48"/>
      <c r="L8985" s="48"/>
      <c r="M8985" s="48"/>
      <c r="N8985" s="48"/>
      <c r="O8985" s="49"/>
    </row>
    <row r="8986" spans="3:15" x14ac:dyDescent="0.25">
      <c r="C8986" s="48"/>
      <c r="D8986" s="48"/>
      <c r="E8986" s="48"/>
      <c r="F8986" s="48"/>
      <c r="G8986" s="49"/>
      <c r="H8986" s="48"/>
      <c r="I8986" s="52"/>
      <c r="J8986" s="52"/>
      <c r="K8986" s="48"/>
      <c r="L8986" s="48"/>
      <c r="M8986" s="48"/>
      <c r="N8986" s="48"/>
      <c r="O8986" s="49"/>
    </row>
    <row r="8987" spans="3:15" x14ac:dyDescent="0.25">
      <c r="C8987" s="48"/>
      <c r="D8987" s="48"/>
      <c r="E8987" s="48"/>
      <c r="F8987" s="48"/>
      <c r="G8987" s="49"/>
      <c r="H8987" s="48"/>
      <c r="I8987" s="52"/>
      <c r="J8987" s="52"/>
      <c r="K8987" s="48"/>
      <c r="L8987" s="48"/>
      <c r="M8987" s="48"/>
      <c r="N8987" s="48"/>
      <c r="O8987" s="49"/>
    </row>
    <row r="8988" spans="3:15" x14ac:dyDescent="0.25">
      <c r="C8988" s="48"/>
      <c r="D8988" s="48"/>
      <c r="E8988" s="48"/>
      <c r="F8988" s="48"/>
      <c r="G8988" s="49"/>
      <c r="H8988" s="48"/>
      <c r="I8988" s="52"/>
      <c r="J8988" s="52"/>
      <c r="K8988" s="48"/>
      <c r="L8988" s="48"/>
      <c r="M8988" s="48"/>
      <c r="N8988" s="48"/>
      <c r="O8988" s="49"/>
    </row>
    <row r="8989" spans="3:15" x14ac:dyDescent="0.25">
      <c r="C8989" s="48"/>
      <c r="D8989" s="48"/>
      <c r="E8989" s="48"/>
      <c r="F8989" s="48"/>
      <c r="G8989" s="49"/>
      <c r="H8989" s="48"/>
      <c r="I8989" s="52"/>
      <c r="J8989" s="52"/>
      <c r="K8989" s="48"/>
      <c r="L8989" s="48"/>
      <c r="M8989" s="48"/>
      <c r="N8989" s="48"/>
      <c r="O8989" s="49"/>
    </row>
    <row r="8990" spans="3:15" x14ac:dyDescent="0.25">
      <c r="C8990" s="48"/>
      <c r="D8990" s="48"/>
      <c r="E8990" s="48"/>
      <c r="F8990" s="48"/>
      <c r="G8990" s="49"/>
      <c r="H8990" s="48"/>
      <c r="I8990" s="52"/>
      <c r="J8990" s="52"/>
      <c r="K8990" s="48"/>
      <c r="L8990" s="48"/>
      <c r="M8990" s="48"/>
      <c r="N8990" s="48"/>
      <c r="O8990" s="49"/>
    </row>
    <row r="8991" spans="3:15" x14ac:dyDescent="0.25">
      <c r="C8991" s="48"/>
      <c r="D8991" s="48"/>
      <c r="E8991" s="48"/>
      <c r="F8991" s="48"/>
      <c r="G8991" s="49"/>
      <c r="H8991" s="48"/>
      <c r="I8991" s="52"/>
      <c r="J8991" s="52"/>
      <c r="K8991" s="48"/>
      <c r="L8991" s="48"/>
      <c r="M8991" s="48"/>
      <c r="N8991" s="48"/>
      <c r="O8991" s="49"/>
    </row>
    <row r="8992" spans="3:15" x14ac:dyDescent="0.25">
      <c r="C8992" s="48"/>
      <c r="D8992" s="48"/>
      <c r="E8992" s="48"/>
      <c r="F8992" s="48"/>
      <c r="G8992" s="49"/>
      <c r="H8992" s="48"/>
      <c r="I8992" s="52"/>
      <c r="J8992" s="52"/>
      <c r="K8992" s="48"/>
      <c r="L8992" s="48"/>
      <c r="M8992" s="48"/>
      <c r="N8992" s="48"/>
      <c r="O8992" s="49"/>
    </row>
    <row r="8993" spans="3:15" x14ac:dyDescent="0.25">
      <c r="C8993" s="48"/>
      <c r="D8993" s="48"/>
      <c r="E8993" s="48"/>
      <c r="F8993" s="48"/>
      <c r="G8993" s="49"/>
      <c r="H8993" s="48"/>
      <c r="I8993" s="52"/>
      <c r="J8993" s="52"/>
      <c r="K8993" s="48"/>
      <c r="L8993" s="48"/>
      <c r="M8993" s="48"/>
      <c r="N8993" s="48"/>
      <c r="O8993" s="49"/>
    </row>
    <row r="8994" spans="3:15" x14ac:dyDescent="0.25">
      <c r="C8994" s="48"/>
      <c r="D8994" s="48"/>
      <c r="E8994" s="48"/>
      <c r="F8994" s="48"/>
      <c r="G8994" s="49"/>
      <c r="H8994" s="48"/>
      <c r="I8994" s="52"/>
      <c r="J8994" s="52"/>
      <c r="K8994" s="48"/>
      <c r="L8994" s="48"/>
      <c r="M8994" s="48"/>
      <c r="N8994" s="48"/>
      <c r="O8994" s="49"/>
    </row>
    <row r="8995" spans="3:15" x14ac:dyDescent="0.25">
      <c r="C8995" s="48"/>
      <c r="D8995" s="48"/>
      <c r="E8995" s="48"/>
      <c r="F8995" s="48"/>
      <c r="G8995" s="49"/>
      <c r="H8995" s="48"/>
      <c r="I8995" s="52"/>
      <c r="J8995" s="52"/>
      <c r="K8995" s="48"/>
      <c r="L8995" s="48"/>
      <c r="M8995" s="48"/>
      <c r="N8995" s="48"/>
      <c r="O8995" s="49"/>
    </row>
    <row r="8996" spans="3:15" x14ac:dyDescent="0.25">
      <c r="C8996" s="48"/>
      <c r="D8996" s="48"/>
      <c r="E8996" s="48"/>
      <c r="F8996" s="48"/>
      <c r="G8996" s="49"/>
      <c r="H8996" s="48"/>
      <c r="I8996" s="52"/>
      <c r="J8996" s="52"/>
      <c r="K8996" s="48"/>
      <c r="L8996" s="48"/>
      <c r="M8996" s="48"/>
      <c r="N8996" s="48"/>
      <c r="O8996" s="49"/>
    </row>
    <row r="8997" spans="3:15" x14ac:dyDescent="0.25">
      <c r="C8997" s="48"/>
      <c r="D8997" s="48"/>
      <c r="E8997" s="48"/>
      <c r="F8997" s="48"/>
      <c r="G8997" s="49"/>
      <c r="H8997" s="48"/>
      <c r="I8997" s="52"/>
      <c r="J8997" s="52"/>
      <c r="K8997" s="48"/>
      <c r="L8997" s="48"/>
      <c r="M8997" s="48"/>
      <c r="N8997" s="48"/>
      <c r="O8997" s="49"/>
    </row>
    <row r="8998" spans="3:15" x14ac:dyDescent="0.25">
      <c r="C8998" s="48"/>
      <c r="D8998" s="48"/>
      <c r="E8998" s="48"/>
      <c r="F8998" s="48"/>
      <c r="G8998" s="49"/>
      <c r="H8998" s="48"/>
      <c r="I8998" s="52"/>
      <c r="J8998" s="52"/>
      <c r="K8998" s="48"/>
      <c r="L8998" s="48"/>
      <c r="M8998" s="48"/>
      <c r="N8998" s="48"/>
      <c r="O8998" s="49"/>
    </row>
    <row r="8999" spans="3:15" x14ac:dyDescent="0.25">
      <c r="C8999" s="48"/>
      <c r="D8999" s="48"/>
      <c r="E8999" s="48"/>
      <c r="F8999" s="48"/>
      <c r="G8999" s="49"/>
      <c r="H8999" s="48"/>
      <c r="I8999" s="52"/>
      <c r="J8999" s="52"/>
      <c r="K8999" s="48"/>
      <c r="L8999" s="48"/>
      <c r="M8999" s="48"/>
      <c r="N8999" s="48"/>
      <c r="O8999" s="49"/>
    </row>
    <row r="9000" spans="3:15" x14ac:dyDescent="0.25">
      <c r="C9000" s="48"/>
      <c r="D9000" s="48"/>
      <c r="E9000" s="48"/>
      <c r="F9000" s="48"/>
      <c r="G9000" s="49"/>
      <c r="H9000" s="48"/>
      <c r="I9000" s="52"/>
      <c r="J9000" s="52"/>
      <c r="K9000" s="48"/>
      <c r="L9000" s="48"/>
      <c r="M9000" s="48"/>
      <c r="N9000" s="48"/>
      <c r="O9000" s="49"/>
    </row>
    <row r="9001" spans="3:15" x14ac:dyDescent="0.25">
      <c r="C9001" s="48"/>
      <c r="D9001" s="48"/>
      <c r="E9001" s="48"/>
      <c r="F9001" s="48"/>
      <c r="G9001" s="49"/>
      <c r="H9001" s="48"/>
      <c r="I9001" s="52"/>
      <c r="J9001" s="52"/>
      <c r="K9001" s="48"/>
      <c r="L9001" s="48"/>
      <c r="M9001" s="48"/>
      <c r="N9001" s="48"/>
      <c r="O9001" s="49"/>
    </row>
    <row r="9002" spans="3:15" x14ac:dyDescent="0.25">
      <c r="C9002" s="48"/>
      <c r="D9002" s="48"/>
      <c r="E9002" s="48"/>
      <c r="F9002" s="48"/>
      <c r="G9002" s="49"/>
      <c r="H9002" s="48"/>
      <c r="I9002" s="52"/>
      <c r="J9002" s="52"/>
      <c r="K9002" s="48"/>
      <c r="L9002" s="48"/>
      <c r="M9002" s="48"/>
      <c r="N9002" s="48"/>
      <c r="O9002" s="49"/>
    </row>
    <row r="9003" spans="3:15" x14ac:dyDescent="0.25">
      <c r="C9003" s="48"/>
      <c r="D9003" s="48"/>
      <c r="E9003" s="48"/>
      <c r="F9003" s="48"/>
      <c r="G9003" s="49"/>
      <c r="H9003" s="48"/>
      <c r="I9003" s="52"/>
      <c r="J9003" s="52"/>
      <c r="K9003" s="48"/>
      <c r="L9003" s="48"/>
      <c r="M9003" s="48"/>
      <c r="N9003" s="48"/>
      <c r="O9003" s="49"/>
    </row>
    <row r="9004" spans="3:15" x14ac:dyDescent="0.25">
      <c r="C9004" s="48"/>
      <c r="D9004" s="48"/>
      <c r="E9004" s="48"/>
      <c r="F9004" s="48"/>
      <c r="G9004" s="49"/>
      <c r="H9004" s="48"/>
      <c r="I9004" s="52"/>
      <c r="J9004" s="52"/>
      <c r="K9004" s="48"/>
      <c r="L9004" s="48"/>
      <c r="M9004" s="48"/>
      <c r="N9004" s="48"/>
      <c r="O9004" s="49"/>
    </row>
    <row r="9005" spans="3:15" x14ac:dyDescent="0.25">
      <c r="C9005" s="48"/>
      <c r="D9005" s="48"/>
      <c r="E9005" s="48"/>
      <c r="F9005" s="48"/>
      <c r="G9005" s="49"/>
      <c r="H9005" s="48"/>
      <c r="I9005" s="52"/>
      <c r="J9005" s="52"/>
      <c r="K9005" s="48"/>
      <c r="L9005" s="48"/>
      <c r="M9005" s="48"/>
      <c r="N9005" s="48"/>
      <c r="O9005" s="49"/>
    </row>
    <row r="9006" spans="3:15" x14ac:dyDescent="0.25">
      <c r="C9006" s="48"/>
      <c r="D9006" s="48"/>
      <c r="E9006" s="48"/>
      <c r="F9006" s="48"/>
      <c r="G9006" s="49"/>
      <c r="H9006" s="48"/>
      <c r="I9006" s="52"/>
      <c r="J9006" s="52"/>
      <c r="K9006" s="48"/>
      <c r="L9006" s="48"/>
      <c r="M9006" s="48"/>
      <c r="N9006" s="48"/>
      <c r="O9006" s="49"/>
    </row>
    <row r="9007" spans="3:15" x14ac:dyDescent="0.25">
      <c r="C9007" s="48"/>
      <c r="D9007" s="48"/>
      <c r="E9007" s="48"/>
      <c r="F9007" s="48"/>
      <c r="G9007" s="49"/>
      <c r="H9007" s="48"/>
      <c r="I9007" s="52"/>
      <c r="J9007" s="52"/>
      <c r="K9007" s="48"/>
      <c r="L9007" s="48"/>
      <c r="M9007" s="48"/>
      <c r="N9007" s="48"/>
      <c r="O9007" s="49"/>
    </row>
    <row r="9008" spans="3:15" x14ac:dyDescent="0.25">
      <c r="C9008" s="48"/>
      <c r="D9008" s="48"/>
      <c r="E9008" s="48"/>
      <c r="F9008" s="48"/>
      <c r="G9008" s="49"/>
      <c r="H9008" s="48"/>
      <c r="I9008" s="52"/>
      <c r="J9008" s="52"/>
      <c r="K9008" s="48"/>
      <c r="L9008" s="48"/>
      <c r="M9008" s="48"/>
      <c r="N9008" s="48"/>
      <c r="O9008" s="49"/>
    </row>
    <row r="9009" spans="3:15" x14ac:dyDescent="0.25">
      <c r="C9009" s="48"/>
      <c r="D9009" s="48"/>
      <c r="E9009" s="48"/>
      <c r="F9009" s="48"/>
      <c r="G9009" s="49"/>
      <c r="H9009" s="48"/>
      <c r="I9009" s="52"/>
      <c r="J9009" s="52"/>
      <c r="K9009" s="48"/>
      <c r="L9009" s="48"/>
      <c r="M9009" s="48"/>
      <c r="N9009" s="48"/>
      <c r="O9009" s="49"/>
    </row>
    <row r="9010" spans="3:15" x14ac:dyDescent="0.25">
      <c r="C9010" s="48"/>
      <c r="D9010" s="48"/>
      <c r="E9010" s="48"/>
      <c r="F9010" s="48"/>
      <c r="G9010" s="49"/>
      <c r="H9010" s="48"/>
      <c r="I9010" s="52"/>
      <c r="J9010" s="52"/>
      <c r="K9010" s="48"/>
      <c r="L9010" s="48"/>
      <c r="M9010" s="48"/>
      <c r="N9010" s="48"/>
      <c r="O9010" s="49"/>
    </row>
    <row r="9011" spans="3:15" x14ac:dyDescent="0.25">
      <c r="C9011" s="48"/>
      <c r="D9011" s="48"/>
      <c r="E9011" s="48"/>
      <c r="F9011" s="48"/>
      <c r="G9011" s="49"/>
      <c r="H9011" s="48"/>
      <c r="I9011" s="52"/>
      <c r="J9011" s="52"/>
      <c r="K9011" s="48"/>
      <c r="L9011" s="48"/>
      <c r="M9011" s="48"/>
      <c r="N9011" s="48"/>
      <c r="O9011" s="49"/>
    </row>
    <row r="9012" spans="3:15" x14ac:dyDescent="0.25">
      <c r="C9012" s="48"/>
      <c r="D9012" s="48"/>
      <c r="E9012" s="48"/>
      <c r="F9012" s="48"/>
      <c r="G9012" s="49"/>
      <c r="H9012" s="48"/>
      <c r="I9012" s="52"/>
      <c r="J9012" s="52"/>
      <c r="K9012" s="48"/>
      <c r="L9012" s="48"/>
      <c r="M9012" s="48"/>
      <c r="N9012" s="48"/>
      <c r="O9012" s="49"/>
    </row>
    <row r="9013" spans="3:15" x14ac:dyDescent="0.25">
      <c r="C9013" s="48"/>
      <c r="D9013" s="48"/>
      <c r="E9013" s="48"/>
      <c r="F9013" s="48"/>
      <c r="G9013" s="49"/>
      <c r="H9013" s="48"/>
      <c r="I9013" s="52"/>
      <c r="J9013" s="52"/>
      <c r="K9013" s="48"/>
      <c r="L9013" s="48"/>
      <c r="M9013" s="48"/>
      <c r="N9013" s="48"/>
      <c r="O9013" s="49"/>
    </row>
    <row r="9014" spans="3:15" x14ac:dyDescent="0.25">
      <c r="C9014" s="48"/>
      <c r="D9014" s="48"/>
      <c r="E9014" s="48"/>
      <c r="F9014" s="48"/>
      <c r="G9014" s="49"/>
      <c r="H9014" s="48"/>
      <c r="I9014" s="52"/>
      <c r="J9014" s="52"/>
      <c r="K9014" s="48"/>
      <c r="L9014" s="48"/>
      <c r="M9014" s="48"/>
      <c r="N9014" s="48"/>
      <c r="O9014" s="49"/>
    </row>
    <row r="9015" spans="3:15" x14ac:dyDescent="0.25">
      <c r="C9015" s="48"/>
      <c r="D9015" s="48"/>
      <c r="E9015" s="48"/>
      <c r="F9015" s="48"/>
      <c r="G9015" s="49"/>
      <c r="H9015" s="48"/>
      <c r="I9015" s="52"/>
      <c r="J9015" s="52"/>
      <c r="K9015" s="48"/>
      <c r="L9015" s="48"/>
      <c r="M9015" s="48"/>
      <c r="N9015" s="48"/>
      <c r="O9015" s="49"/>
    </row>
    <row r="9016" spans="3:15" x14ac:dyDescent="0.25">
      <c r="C9016" s="48"/>
      <c r="D9016" s="48"/>
      <c r="E9016" s="48"/>
      <c r="F9016" s="48"/>
      <c r="G9016" s="49"/>
      <c r="H9016" s="48"/>
      <c r="I9016" s="52"/>
      <c r="J9016" s="52"/>
      <c r="K9016" s="48"/>
      <c r="L9016" s="48"/>
      <c r="M9016" s="48"/>
      <c r="N9016" s="48"/>
      <c r="O9016" s="49"/>
    </row>
    <row r="9017" spans="3:15" x14ac:dyDescent="0.25">
      <c r="C9017" s="48"/>
      <c r="D9017" s="48"/>
      <c r="E9017" s="48"/>
      <c r="F9017" s="48"/>
      <c r="G9017" s="49"/>
      <c r="H9017" s="48"/>
      <c r="I9017" s="52"/>
      <c r="J9017" s="52"/>
      <c r="K9017" s="48"/>
      <c r="L9017" s="48"/>
      <c r="M9017" s="48"/>
      <c r="N9017" s="48"/>
      <c r="O9017" s="49"/>
    </row>
    <row r="9018" spans="3:15" x14ac:dyDescent="0.25">
      <c r="C9018" s="48"/>
      <c r="D9018" s="48"/>
      <c r="E9018" s="48"/>
      <c r="F9018" s="48"/>
      <c r="G9018" s="49"/>
      <c r="H9018" s="48"/>
      <c r="I9018" s="52"/>
      <c r="J9018" s="52"/>
      <c r="K9018" s="48"/>
      <c r="L9018" s="48"/>
      <c r="M9018" s="48"/>
      <c r="N9018" s="48"/>
      <c r="O9018" s="49"/>
    </row>
    <row r="9019" spans="3:15" x14ac:dyDescent="0.25">
      <c r="C9019" s="48"/>
      <c r="D9019" s="48"/>
      <c r="E9019" s="48"/>
      <c r="F9019" s="48"/>
      <c r="G9019" s="49"/>
      <c r="H9019" s="48"/>
      <c r="I9019" s="52"/>
      <c r="J9019" s="52"/>
      <c r="K9019" s="48"/>
      <c r="L9019" s="48"/>
      <c r="M9019" s="48"/>
      <c r="N9019" s="48"/>
      <c r="O9019" s="49"/>
    </row>
    <row r="9020" spans="3:15" x14ac:dyDescent="0.25">
      <c r="C9020" s="48"/>
      <c r="D9020" s="48"/>
      <c r="E9020" s="48"/>
      <c r="F9020" s="48"/>
      <c r="G9020" s="49"/>
      <c r="H9020" s="48"/>
      <c r="I9020" s="52"/>
      <c r="J9020" s="52"/>
      <c r="K9020" s="48"/>
      <c r="L9020" s="48"/>
      <c r="M9020" s="48"/>
      <c r="N9020" s="48"/>
      <c r="O9020" s="49"/>
    </row>
    <row r="9021" spans="3:15" x14ac:dyDescent="0.25">
      <c r="C9021" s="48"/>
      <c r="D9021" s="48"/>
      <c r="E9021" s="48"/>
      <c r="F9021" s="48"/>
      <c r="G9021" s="49"/>
      <c r="H9021" s="48"/>
      <c r="I9021" s="52"/>
      <c r="J9021" s="52"/>
      <c r="K9021" s="48"/>
      <c r="L9021" s="48"/>
      <c r="M9021" s="48"/>
      <c r="N9021" s="48"/>
      <c r="O9021" s="49"/>
    </row>
    <row r="9022" spans="3:15" x14ac:dyDescent="0.25">
      <c r="C9022" s="48"/>
      <c r="D9022" s="48"/>
      <c r="E9022" s="48"/>
      <c r="F9022" s="48"/>
      <c r="G9022" s="49"/>
      <c r="H9022" s="48"/>
      <c r="I9022" s="52"/>
      <c r="J9022" s="52"/>
      <c r="K9022" s="48"/>
      <c r="L9022" s="48"/>
      <c r="M9022" s="48"/>
      <c r="N9022" s="48"/>
      <c r="O9022" s="49"/>
    </row>
    <row r="9023" spans="3:15" x14ac:dyDescent="0.25">
      <c r="C9023" s="48"/>
      <c r="D9023" s="48"/>
      <c r="E9023" s="48"/>
      <c r="F9023" s="48"/>
      <c r="G9023" s="49"/>
      <c r="H9023" s="48"/>
      <c r="I9023" s="52"/>
      <c r="J9023" s="52"/>
      <c r="K9023" s="48"/>
      <c r="L9023" s="48"/>
      <c r="M9023" s="48"/>
      <c r="N9023" s="48"/>
      <c r="O9023" s="49"/>
    </row>
    <row r="9024" spans="3:15" x14ac:dyDescent="0.25">
      <c r="C9024" s="48"/>
      <c r="D9024" s="48"/>
      <c r="E9024" s="48"/>
      <c r="F9024" s="48"/>
      <c r="G9024" s="49"/>
      <c r="H9024" s="48"/>
      <c r="I9024" s="52"/>
      <c r="J9024" s="52"/>
      <c r="K9024" s="48"/>
      <c r="L9024" s="48"/>
      <c r="M9024" s="48"/>
      <c r="N9024" s="48"/>
      <c r="O9024" s="49"/>
    </row>
    <row r="9025" spans="3:15" x14ac:dyDescent="0.25">
      <c r="C9025" s="48"/>
      <c r="D9025" s="48"/>
      <c r="E9025" s="48"/>
      <c r="F9025" s="48"/>
      <c r="G9025" s="49"/>
      <c r="H9025" s="48"/>
      <c r="I9025" s="52"/>
      <c r="J9025" s="52"/>
      <c r="K9025" s="48"/>
      <c r="L9025" s="48"/>
      <c r="M9025" s="48"/>
      <c r="N9025" s="48"/>
      <c r="O9025" s="49"/>
    </row>
    <row r="9026" spans="3:15" x14ac:dyDescent="0.25">
      <c r="C9026" s="48"/>
      <c r="D9026" s="48"/>
      <c r="E9026" s="48"/>
      <c r="F9026" s="48"/>
      <c r="G9026" s="49"/>
      <c r="H9026" s="48"/>
      <c r="I9026" s="52"/>
      <c r="J9026" s="52"/>
      <c r="K9026" s="48"/>
      <c r="L9026" s="48"/>
      <c r="M9026" s="48"/>
      <c r="N9026" s="48"/>
      <c r="O9026" s="49"/>
    </row>
    <row r="9027" spans="3:15" x14ac:dyDescent="0.25">
      <c r="C9027" s="48"/>
      <c r="D9027" s="48"/>
      <c r="E9027" s="48"/>
      <c r="F9027" s="48"/>
      <c r="G9027" s="49"/>
      <c r="H9027" s="48"/>
      <c r="I9027" s="52"/>
      <c r="J9027" s="52"/>
      <c r="K9027" s="48"/>
      <c r="L9027" s="48"/>
      <c r="M9027" s="48"/>
      <c r="N9027" s="48"/>
      <c r="O9027" s="49"/>
    </row>
    <row r="9028" spans="3:15" x14ac:dyDescent="0.25">
      <c r="C9028" s="48"/>
      <c r="D9028" s="48"/>
      <c r="E9028" s="48"/>
      <c r="F9028" s="48"/>
      <c r="G9028" s="49"/>
      <c r="H9028" s="48"/>
      <c r="I9028" s="52"/>
      <c r="J9028" s="52"/>
      <c r="K9028" s="48"/>
      <c r="L9028" s="48"/>
      <c r="M9028" s="48"/>
      <c r="N9028" s="48"/>
      <c r="O9028" s="49"/>
    </row>
    <row r="9029" spans="3:15" x14ac:dyDescent="0.25">
      <c r="C9029" s="48"/>
      <c r="D9029" s="48"/>
      <c r="E9029" s="48"/>
      <c r="F9029" s="48"/>
      <c r="G9029" s="49"/>
      <c r="H9029" s="48"/>
      <c r="I9029" s="52"/>
      <c r="J9029" s="52"/>
      <c r="K9029" s="48"/>
      <c r="L9029" s="48"/>
      <c r="M9029" s="48"/>
      <c r="N9029" s="48"/>
      <c r="O9029" s="49"/>
    </row>
    <row r="9030" spans="3:15" x14ac:dyDescent="0.25">
      <c r="C9030" s="48"/>
      <c r="D9030" s="48"/>
      <c r="E9030" s="48"/>
      <c r="F9030" s="48"/>
      <c r="G9030" s="49"/>
      <c r="H9030" s="48"/>
      <c r="I9030" s="52"/>
      <c r="J9030" s="52"/>
      <c r="K9030" s="48"/>
      <c r="L9030" s="48"/>
      <c r="M9030" s="48"/>
      <c r="N9030" s="48"/>
      <c r="O9030" s="49"/>
    </row>
    <row r="9031" spans="3:15" x14ac:dyDescent="0.25">
      <c r="C9031" s="48"/>
      <c r="D9031" s="48"/>
      <c r="E9031" s="48"/>
      <c r="F9031" s="48"/>
      <c r="G9031" s="49"/>
      <c r="H9031" s="48"/>
      <c r="I9031" s="52"/>
      <c r="J9031" s="52"/>
      <c r="K9031" s="48"/>
      <c r="L9031" s="48"/>
      <c r="M9031" s="48"/>
      <c r="N9031" s="48"/>
      <c r="O9031" s="49"/>
    </row>
    <row r="9032" spans="3:15" x14ac:dyDescent="0.25">
      <c r="C9032" s="48"/>
      <c r="D9032" s="48"/>
      <c r="E9032" s="48"/>
      <c r="F9032" s="48"/>
      <c r="G9032" s="49"/>
      <c r="H9032" s="48"/>
      <c r="I9032" s="52"/>
      <c r="J9032" s="52"/>
      <c r="K9032" s="48"/>
      <c r="L9032" s="48"/>
      <c r="M9032" s="48"/>
      <c r="N9032" s="48"/>
      <c r="O9032" s="49"/>
    </row>
    <row r="9033" spans="3:15" x14ac:dyDescent="0.25">
      <c r="C9033" s="48"/>
      <c r="D9033" s="48"/>
      <c r="E9033" s="48"/>
      <c r="F9033" s="48"/>
      <c r="G9033" s="49"/>
      <c r="H9033" s="48"/>
      <c r="I9033" s="52"/>
      <c r="J9033" s="52"/>
      <c r="K9033" s="48"/>
      <c r="L9033" s="48"/>
      <c r="M9033" s="48"/>
      <c r="N9033" s="48"/>
      <c r="O9033" s="49"/>
    </row>
    <row r="9034" spans="3:15" x14ac:dyDescent="0.25">
      <c r="C9034" s="48"/>
      <c r="D9034" s="48"/>
      <c r="E9034" s="48"/>
      <c r="F9034" s="48"/>
      <c r="G9034" s="49"/>
      <c r="H9034" s="48"/>
      <c r="I9034" s="52"/>
      <c r="J9034" s="52"/>
      <c r="K9034" s="48"/>
      <c r="L9034" s="48"/>
      <c r="M9034" s="48"/>
      <c r="N9034" s="48"/>
      <c r="O9034" s="49"/>
    </row>
    <row r="9035" spans="3:15" x14ac:dyDescent="0.25">
      <c r="C9035" s="48"/>
      <c r="D9035" s="48"/>
      <c r="E9035" s="48"/>
      <c r="F9035" s="48"/>
      <c r="G9035" s="49"/>
      <c r="H9035" s="48"/>
      <c r="I9035" s="52"/>
      <c r="J9035" s="52"/>
      <c r="K9035" s="48"/>
      <c r="L9035" s="48"/>
      <c r="M9035" s="48"/>
      <c r="N9035" s="48"/>
      <c r="O9035" s="49"/>
    </row>
    <row r="9036" spans="3:15" x14ac:dyDescent="0.25">
      <c r="C9036" s="48"/>
      <c r="D9036" s="48"/>
      <c r="E9036" s="48"/>
      <c r="F9036" s="48"/>
      <c r="G9036" s="49"/>
      <c r="H9036" s="48"/>
      <c r="I9036" s="52"/>
      <c r="J9036" s="52"/>
      <c r="K9036" s="48"/>
      <c r="L9036" s="48"/>
      <c r="M9036" s="48"/>
      <c r="N9036" s="48"/>
      <c r="O9036" s="49"/>
    </row>
    <row r="9037" spans="3:15" x14ac:dyDescent="0.25">
      <c r="C9037" s="48"/>
      <c r="D9037" s="48"/>
      <c r="E9037" s="48"/>
      <c r="F9037" s="48"/>
      <c r="G9037" s="49"/>
      <c r="H9037" s="48"/>
      <c r="I9037" s="52"/>
      <c r="J9037" s="52"/>
      <c r="K9037" s="48"/>
      <c r="L9037" s="48"/>
      <c r="M9037" s="48"/>
      <c r="N9037" s="48"/>
      <c r="O9037" s="49"/>
    </row>
    <row r="9038" spans="3:15" x14ac:dyDescent="0.25">
      <c r="C9038" s="48"/>
      <c r="D9038" s="48"/>
      <c r="E9038" s="48"/>
      <c r="F9038" s="48"/>
      <c r="G9038" s="49"/>
      <c r="H9038" s="48"/>
      <c r="I9038" s="52"/>
      <c r="J9038" s="52"/>
      <c r="K9038" s="48"/>
      <c r="L9038" s="48"/>
      <c r="M9038" s="48"/>
      <c r="N9038" s="48"/>
      <c r="O9038" s="49"/>
    </row>
    <row r="9039" spans="3:15" x14ac:dyDescent="0.25">
      <c r="C9039" s="48"/>
      <c r="D9039" s="48"/>
      <c r="E9039" s="48"/>
      <c r="F9039" s="48"/>
      <c r="G9039" s="49"/>
      <c r="H9039" s="48"/>
      <c r="I9039" s="52"/>
      <c r="J9039" s="52"/>
      <c r="K9039" s="48"/>
      <c r="L9039" s="48"/>
      <c r="M9039" s="48"/>
      <c r="N9039" s="48"/>
      <c r="O9039" s="49"/>
    </row>
    <row r="9040" spans="3:15" x14ac:dyDescent="0.25">
      <c r="C9040" s="48"/>
      <c r="D9040" s="48"/>
      <c r="E9040" s="48"/>
      <c r="F9040" s="48"/>
      <c r="G9040" s="49"/>
      <c r="H9040" s="48"/>
      <c r="I9040" s="52"/>
      <c r="J9040" s="52"/>
      <c r="K9040" s="48"/>
      <c r="L9040" s="48"/>
      <c r="M9040" s="48"/>
      <c r="N9040" s="48"/>
      <c r="O9040" s="49"/>
    </row>
    <row r="9041" spans="3:15" x14ac:dyDescent="0.25">
      <c r="C9041" s="48"/>
      <c r="D9041" s="48"/>
      <c r="E9041" s="48"/>
      <c r="F9041" s="48"/>
      <c r="G9041" s="49"/>
      <c r="H9041" s="48"/>
      <c r="I9041" s="52"/>
      <c r="J9041" s="52"/>
      <c r="K9041" s="48"/>
      <c r="L9041" s="48"/>
      <c r="M9041" s="48"/>
      <c r="N9041" s="48"/>
      <c r="O9041" s="49"/>
    </row>
    <row r="9042" spans="3:15" x14ac:dyDescent="0.25">
      <c r="C9042" s="48"/>
      <c r="D9042" s="48"/>
      <c r="E9042" s="48"/>
      <c r="F9042" s="48"/>
      <c r="G9042" s="49"/>
      <c r="H9042" s="48"/>
      <c r="I9042" s="52"/>
      <c r="J9042" s="52"/>
      <c r="K9042" s="48"/>
      <c r="L9042" s="48"/>
      <c r="M9042" s="48"/>
      <c r="N9042" s="48"/>
      <c r="O9042" s="49"/>
    </row>
    <row r="9043" spans="3:15" x14ac:dyDescent="0.25">
      <c r="C9043" s="48"/>
      <c r="D9043" s="48"/>
      <c r="E9043" s="48"/>
      <c r="F9043" s="48"/>
      <c r="G9043" s="49"/>
      <c r="H9043" s="48"/>
      <c r="I9043" s="52"/>
      <c r="J9043" s="52"/>
      <c r="K9043" s="48"/>
      <c r="L9043" s="48"/>
      <c r="M9043" s="48"/>
      <c r="N9043" s="48"/>
      <c r="O9043" s="49"/>
    </row>
    <row r="9044" spans="3:15" x14ac:dyDescent="0.25">
      <c r="C9044" s="48"/>
      <c r="D9044" s="48"/>
      <c r="E9044" s="48"/>
      <c r="F9044" s="48"/>
      <c r="G9044" s="49"/>
      <c r="H9044" s="48"/>
      <c r="I9044" s="52"/>
      <c r="J9044" s="52"/>
      <c r="K9044" s="48"/>
      <c r="L9044" s="48"/>
      <c r="M9044" s="48"/>
      <c r="N9044" s="48"/>
      <c r="O9044" s="49"/>
    </row>
    <row r="9045" spans="3:15" x14ac:dyDescent="0.25">
      <c r="C9045" s="48"/>
      <c r="D9045" s="48"/>
      <c r="E9045" s="48"/>
      <c r="F9045" s="48"/>
      <c r="G9045" s="49"/>
      <c r="H9045" s="48"/>
      <c r="I9045" s="52"/>
      <c r="J9045" s="52"/>
      <c r="K9045" s="48"/>
      <c r="L9045" s="48"/>
      <c r="M9045" s="48"/>
      <c r="N9045" s="48"/>
      <c r="O9045" s="49"/>
    </row>
    <row r="9046" spans="3:15" x14ac:dyDescent="0.25">
      <c r="C9046" s="48"/>
      <c r="D9046" s="48"/>
      <c r="E9046" s="48"/>
      <c r="F9046" s="48"/>
      <c r="G9046" s="49"/>
      <c r="H9046" s="48"/>
      <c r="I9046" s="52"/>
      <c r="J9046" s="52"/>
      <c r="K9046" s="48"/>
      <c r="L9046" s="48"/>
      <c r="M9046" s="48"/>
      <c r="N9046" s="48"/>
      <c r="O9046" s="49"/>
    </row>
    <row r="9047" spans="3:15" x14ac:dyDescent="0.25">
      <c r="C9047" s="48"/>
      <c r="D9047" s="48"/>
      <c r="E9047" s="48"/>
      <c r="F9047" s="48"/>
      <c r="G9047" s="49"/>
      <c r="H9047" s="48"/>
      <c r="I9047" s="52"/>
      <c r="J9047" s="52"/>
      <c r="K9047" s="48"/>
      <c r="L9047" s="48"/>
      <c r="M9047" s="48"/>
      <c r="N9047" s="48"/>
      <c r="O9047" s="49"/>
    </row>
    <row r="9048" spans="3:15" x14ac:dyDescent="0.25">
      <c r="C9048" s="48"/>
      <c r="D9048" s="48"/>
      <c r="E9048" s="48"/>
      <c r="F9048" s="48"/>
      <c r="G9048" s="49"/>
      <c r="H9048" s="48"/>
      <c r="I9048" s="52"/>
      <c r="J9048" s="52"/>
      <c r="K9048" s="48"/>
      <c r="L9048" s="48"/>
      <c r="M9048" s="48"/>
      <c r="N9048" s="48"/>
      <c r="O9048" s="49"/>
    </row>
    <row r="9049" spans="3:15" x14ac:dyDescent="0.25">
      <c r="C9049" s="48"/>
      <c r="D9049" s="48"/>
      <c r="E9049" s="48"/>
      <c r="F9049" s="48"/>
      <c r="G9049" s="49"/>
      <c r="H9049" s="48"/>
      <c r="I9049" s="52"/>
      <c r="J9049" s="52"/>
      <c r="K9049" s="48"/>
      <c r="L9049" s="48"/>
      <c r="M9049" s="48"/>
      <c r="N9049" s="48"/>
      <c r="O9049" s="49"/>
    </row>
    <row r="9050" spans="3:15" x14ac:dyDescent="0.25">
      <c r="C9050" s="48"/>
      <c r="D9050" s="48"/>
      <c r="E9050" s="48"/>
      <c r="F9050" s="48"/>
      <c r="G9050" s="49"/>
      <c r="H9050" s="48"/>
      <c r="I9050" s="52"/>
      <c r="J9050" s="52"/>
      <c r="K9050" s="48"/>
      <c r="L9050" s="48"/>
      <c r="M9050" s="48"/>
      <c r="N9050" s="48"/>
      <c r="O9050" s="49"/>
    </row>
    <row r="9051" spans="3:15" x14ac:dyDescent="0.25">
      <c r="C9051" s="48"/>
      <c r="D9051" s="48"/>
      <c r="E9051" s="48"/>
      <c r="F9051" s="48"/>
      <c r="G9051" s="49"/>
      <c r="H9051" s="48"/>
      <c r="I9051" s="52"/>
      <c r="J9051" s="52"/>
      <c r="K9051" s="48"/>
      <c r="L9051" s="48"/>
      <c r="M9051" s="48"/>
      <c r="N9051" s="48"/>
      <c r="O9051" s="49"/>
    </row>
    <row r="9052" spans="3:15" x14ac:dyDescent="0.25">
      <c r="C9052" s="48"/>
      <c r="D9052" s="48"/>
      <c r="E9052" s="48"/>
      <c r="F9052" s="48"/>
      <c r="G9052" s="49"/>
      <c r="H9052" s="48"/>
      <c r="I9052" s="52"/>
      <c r="J9052" s="52"/>
      <c r="K9052" s="48"/>
      <c r="L9052" s="48"/>
      <c r="M9052" s="48"/>
      <c r="N9052" s="48"/>
      <c r="O9052" s="49"/>
    </row>
    <row r="9053" spans="3:15" x14ac:dyDescent="0.25">
      <c r="C9053" s="48"/>
      <c r="D9053" s="48"/>
      <c r="E9053" s="48"/>
      <c r="F9053" s="48"/>
      <c r="G9053" s="49"/>
      <c r="H9053" s="48"/>
      <c r="I9053" s="52"/>
      <c r="J9053" s="52"/>
      <c r="K9053" s="48"/>
      <c r="L9053" s="48"/>
      <c r="M9053" s="48"/>
      <c r="N9053" s="48"/>
      <c r="O9053" s="49"/>
    </row>
    <row r="9054" spans="3:15" x14ac:dyDescent="0.25">
      <c r="C9054" s="48"/>
      <c r="D9054" s="48"/>
      <c r="E9054" s="48"/>
      <c r="F9054" s="48"/>
      <c r="G9054" s="49"/>
      <c r="H9054" s="48"/>
      <c r="I9054" s="52"/>
      <c r="J9054" s="52"/>
      <c r="K9054" s="48"/>
      <c r="L9054" s="48"/>
      <c r="M9054" s="48"/>
      <c r="N9054" s="48"/>
      <c r="O9054" s="49"/>
    </row>
    <row r="9055" spans="3:15" x14ac:dyDescent="0.25">
      <c r="C9055" s="48"/>
      <c r="D9055" s="48"/>
      <c r="E9055" s="48"/>
      <c r="F9055" s="48"/>
      <c r="G9055" s="49"/>
      <c r="H9055" s="48"/>
      <c r="I9055" s="52"/>
      <c r="J9055" s="52"/>
      <c r="K9055" s="48"/>
      <c r="L9055" s="48"/>
      <c r="M9055" s="48"/>
      <c r="N9055" s="48"/>
      <c r="O9055" s="49"/>
    </row>
    <row r="9056" spans="3:15" x14ac:dyDescent="0.25">
      <c r="C9056" s="48"/>
      <c r="D9056" s="48"/>
      <c r="E9056" s="48"/>
      <c r="F9056" s="48"/>
      <c r="G9056" s="49"/>
      <c r="H9056" s="48"/>
      <c r="I9056" s="52"/>
      <c r="J9056" s="52"/>
      <c r="K9056" s="48"/>
      <c r="L9056" s="48"/>
      <c r="M9056" s="48"/>
      <c r="N9056" s="48"/>
      <c r="O9056" s="49"/>
    </row>
    <row r="9057" spans="3:15" x14ac:dyDescent="0.25">
      <c r="C9057" s="48"/>
      <c r="D9057" s="48"/>
      <c r="E9057" s="48"/>
      <c r="F9057" s="48"/>
      <c r="G9057" s="49"/>
      <c r="H9057" s="48"/>
      <c r="I9057" s="52"/>
      <c r="J9057" s="52"/>
      <c r="K9057" s="48"/>
      <c r="L9057" s="48"/>
      <c r="M9057" s="48"/>
      <c r="N9057" s="48"/>
      <c r="O9057" s="49"/>
    </row>
    <row r="9058" spans="3:15" x14ac:dyDescent="0.25">
      <c r="C9058" s="48"/>
      <c r="D9058" s="48"/>
      <c r="E9058" s="48"/>
      <c r="F9058" s="48"/>
      <c r="G9058" s="49"/>
      <c r="H9058" s="48"/>
      <c r="I9058" s="52"/>
      <c r="J9058" s="52"/>
      <c r="K9058" s="48"/>
      <c r="L9058" s="48"/>
      <c r="M9058" s="48"/>
      <c r="N9058" s="48"/>
      <c r="O9058" s="49"/>
    </row>
    <row r="9059" spans="3:15" x14ac:dyDescent="0.25">
      <c r="C9059" s="48"/>
      <c r="D9059" s="48"/>
      <c r="E9059" s="48"/>
      <c r="F9059" s="48"/>
      <c r="G9059" s="49"/>
      <c r="H9059" s="48"/>
      <c r="I9059" s="52"/>
      <c r="J9059" s="52"/>
      <c r="K9059" s="48"/>
      <c r="L9059" s="48"/>
      <c r="M9059" s="48"/>
      <c r="N9059" s="48"/>
      <c r="O9059" s="49"/>
    </row>
    <row r="9060" spans="3:15" x14ac:dyDescent="0.25">
      <c r="C9060" s="48"/>
      <c r="D9060" s="48"/>
      <c r="E9060" s="48"/>
      <c r="F9060" s="48"/>
      <c r="G9060" s="49"/>
      <c r="H9060" s="48"/>
      <c r="I9060" s="52"/>
      <c r="J9060" s="52"/>
      <c r="K9060" s="48"/>
      <c r="L9060" s="48"/>
      <c r="M9060" s="48"/>
      <c r="N9060" s="48"/>
      <c r="O9060" s="49"/>
    </row>
    <row r="9061" spans="3:15" x14ac:dyDescent="0.25">
      <c r="C9061" s="48"/>
      <c r="D9061" s="48"/>
      <c r="E9061" s="48"/>
      <c r="F9061" s="48"/>
      <c r="G9061" s="49"/>
      <c r="H9061" s="48"/>
      <c r="I9061" s="52"/>
      <c r="J9061" s="52"/>
      <c r="K9061" s="48"/>
      <c r="L9061" s="48"/>
      <c r="M9061" s="48"/>
      <c r="N9061" s="48"/>
      <c r="O9061" s="49"/>
    </row>
    <row r="9062" spans="3:15" x14ac:dyDescent="0.25">
      <c r="C9062" s="48"/>
      <c r="D9062" s="48"/>
      <c r="E9062" s="48"/>
      <c r="F9062" s="48"/>
      <c r="G9062" s="49"/>
      <c r="H9062" s="48"/>
      <c r="I9062" s="52"/>
      <c r="J9062" s="52"/>
      <c r="K9062" s="48"/>
      <c r="L9062" s="48"/>
      <c r="M9062" s="48"/>
      <c r="N9062" s="48"/>
      <c r="O9062" s="49"/>
    </row>
    <row r="9063" spans="3:15" x14ac:dyDescent="0.25">
      <c r="C9063" s="48"/>
      <c r="D9063" s="48"/>
      <c r="E9063" s="48"/>
      <c r="F9063" s="48"/>
      <c r="G9063" s="49"/>
      <c r="H9063" s="48"/>
      <c r="I9063" s="52"/>
      <c r="J9063" s="52"/>
      <c r="K9063" s="48"/>
      <c r="L9063" s="48"/>
      <c r="M9063" s="48"/>
      <c r="N9063" s="48"/>
      <c r="O9063" s="49"/>
    </row>
    <row r="9064" spans="3:15" x14ac:dyDescent="0.25">
      <c r="C9064" s="48"/>
      <c r="D9064" s="48"/>
      <c r="E9064" s="48"/>
      <c r="F9064" s="48"/>
      <c r="G9064" s="49"/>
      <c r="H9064" s="48"/>
      <c r="I9064" s="52"/>
      <c r="J9064" s="52"/>
      <c r="K9064" s="48"/>
      <c r="L9064" s="48"/>
      <c r="M9064" s="48"/>
      <c r="N9064" s="48"/>
      <c r="O9064" s="49"/>
    </row>
    <row r="9065" spans="3:15" x14ac:dyDescent="0.25">
      <c r="C9065" s="48"/>
      <c r="D9065" s="48"/>
      <c r="E9065" s="48"/>
      <c r="F9065" s="48"/>
      <c r="G9065" s="49"/>
      <c r="H9065" s="48"/>
      <c r="I9065" s="52"/>
      <c r="J9065" s="52"/>
      <c r="K9065" s="48"/>
      <c r="L9065" s="48"/>
      <c r="M9065" s="48"/>
      <c r="N9065" s="48"/>
      <c r="O9065" s="49"/>
    </row>
    <row r="9066" spans="3:15" x14ac:dyDescent="0.25">
      <c r="C9066" s="48"/>
      <c r="D9066" s="48"/>
      <c r="E9066" s="48"/>
      <c r="F9066" s="48"/>
      <c r="G9066" s="49"/>
      <c r="H9066" s="48"/>
      <c r="I9066" s="52"/>
      <c r="J9066" s="52"/>
      <c r="K9066" s="48"/>
      <c r="L9066" s="48"/>
      <c r="M9066" s="48"/>
      <c r="N9066" s="48"/>
      <c r="O9066" s="49"/>
    </row>
    <row r="9067" spans="3:15" x14ac:dyDescent="0.25">
      <c r="C9067" s="48"/>
      <c r="D9067" s="48"/>
      <c r="E9067" s="48"/>
      <c r="F9067" s="48"/>
      <c r="G9067" s="49"/>
      <c r="H9067" s="48"/>
      <c r="I9067" s="52"/>
      <c r="J9067" s="52"/>
      <c r="K9067" s="48"/>
      <c r="L9067" s="48"/>
      <c r="M9067" s="48"/>
      <c r="N9067" s="48"/>
      <c r="O9067" s="49"/>
    </row>
    <row r="9068" spans="3:15" x14ac:dyDescent="0.25">
      <c r="C9068" s="48"/>
      <c r="D9068" s="48"/>
      <c r="E9068" s="48"/>
      <c r="F9068" s="48"/>
      <c r="G9068" s="49"/>
      <c r="H9068" s="48"/>
      <c r="I9068" s="52"/>
      <c r="J9068" s="52"/>
      <c r="K9068" s="48"/>
      <c r="L9068" s="48"/>
      <c r="M9068" s="48"/>
      <c r="N9068" s="48"/>
      <c r="O9068" s="49"/>
    </row>
    <row r="9069" spans="3:15" x14ac:dyDescent="0.25">
      <c r="C9069" s="48"/>
      <c r="D9069" s="48"/>
      <c r="E9069" s="48"/>
      <c r="F9069" s="48"/>
      <c r="G9069" s="49"/>
      <c r="H9069" s="48"/>
      <c r="I9069" s="52"/>
      <c r="J9069" s="52"/>
      <c r="K9069" s="48"/>
      <c r="L9069" s="48"/>
      <c r="M9069" s="48"/>
      <c r="N9069" s="48"/>
      <c r="O9069" s="49"/>
    </row>
    <row r="9070" spans="3:15" x14ac:dyDescent="0.25">
      <c r="C9070" s="48"/>
      <c r="D9070" s="48"/>
      <c r="E9070" s="48"/>
      <c r="F9070" s="48"/>
      <c r="G9070" s="49"/>
      <c r="H9070" s="48"/>
      <c r="I9070" s="52"/>
      <c r="J9070" s="52"/>
      <c r="K9070" s="48"/>
      <c r="L9070" s="48"/>
      <c r="M9070" s="48"/>
      <c r="N9070" s="48"/>
      <c r="O9070" s="49"/>
    </row>
    <row r="9071" spans="3:15" x14ac:dyDescent="0.25">
      <c r="C9071" s="48"/>
      <c r="D9071" s="48"/>
      <c r="E9071" s="48"/>
      <c r="F9071" s="48"/>
      <c r="G9071" s="49"/>
      <c r="H9071" s="48"/>
      <c r="I9071" s="52"/>
      <c r="J9071" s="52"/>
      <c r="K9071" s="48"/>
      <c r="L9071" s="48"/>
      <c r="M9071" s="48"/>
      <c r="N9071" s="48"/>
      <c r="O9071" s="49"/>
    </row>
    <row r="9072" spans="3:15" x14ac:dyDescent="0.25">
      <c r="C9072" s="48"/>
      <c r="D9072" s="48"/>
      <c r="E9072" s="48"/>
      <c r="F9072" s="48"/>
      <c r="G9072" s="49"/>
      <c r="H9072" s="48"/>
      <c r="I9072" s="52"/>
      <c r="J9072" s="52"/>
      <c r="K9072" s="48"/>
      <c r="L9072" s="48"/>
      <c r="M9072" s="48"/>
      <c r="N9072" s="48"/>
      <c r="O9072" s="49"/>
    </row>
    <row r="9073" spans="3:15" x14ac:dyDescent="0.25">
      <c r="C9073" s="48"/>
      <c r="D9073" s="48"/>
      <c r="E9073" s="48"/>
      <c r="F9073" s="48"/>
      <c r="G9073" s="49"/>
      <c r="H9073" s="48"/>
      <c r="I9073" s="52"/>
      <c r="J9073" s="52"/>
      <c r="K9073" s="48"/>
      <c r="L9073" s="48"/>
      <c r="M9073" s="48"/>
      <c r="N9073" s="48"/>
      <c r="O9073" s="49"/>
    </row>
    <row r="9074" spans="3:15" x14ac:dyDescent="0.25">
      <c r="C9074" s="48"/>
      <c r="D9074" s="48"/>
      <c r="E9074" s="48"/>
      <c r="F9074" s="48"/>
      <c r="G9074" s="49"/>
      <c r="H9074" s="48"/>
      <c r="I9074" s="52"/>
      <c r="J9074" s="52"/>
      <c r="K9074" s="48"/>
      <c r="L9074" s="48"/>
      <c r="M9074" s="48"/>
      <c r="N9074" s="48"/>
      <c r="O9074" s="49"/>
    </row>
    <row r="9075" spans="3:15" x14ac:dyDescent="0.25">
      <c r="C9075" s="48"/>
      <c r="D9075" s="48"/>
      <c r="E9075" s="48"/>
      <c r="F9075" s="48"/>
      <c r="G9075" s="49"/>
      <c r="H9075" s="48"/>
      <c r="I9075" s="52"/>
      <c r="J9075" s="52"/>
      <c r="K9075" s="48"/>
      <c r="L9075" s="48"/>
      <c r="M9075" s="48"/>
      <c r="N9075" s="48"/>
      <c r="O9075" s="49"/>
    </row>
    <row r="9076" spans="3:15" x14ac:dyDescent="0.25">
      <c r="C9076" s="48"/>
      <c r="D9076" s="48"/>
      <c r="E9076" s="48"/>
      <c r="F9076" s="48"/>
      <c r="G9076" s="49"/>
      <c r="H9076" s="48"/>
      <c r="I9076" s="52"/>
      <c r="J9076" s="52"/>
      <c r="K9076" s="48"/>
      <c r="L9076" s="48"/>
      <c r="M9076" s="48"/>
      <c r="N9076" s="48"/>
      <c r="O9076" s="49"/>
    </row>
    <row r="9077" spans="3:15" x14ac:dyDescent="0.25">
      <c r="C9077" s="48"/>
      <c r="D9077" s="48"/>
      <c r="E9077" s="48"/>
      <c r="F9077" s="48"/>
      <c r="G9077" s="49"/>
      <c r="H9077" s="48"/>
      <c r="I9077" s="52"/>
      <c r="J9077" s="52"/>
      <c r="K9077" s="48"/>
      <c r="L9077" s="48"/>
      <c r="M9077" s="48"/>
      <c r="N9077" s="48"/>
      <c r="O9077" s="49"/>
    </row>
    <row r="9078" spans="3:15" x14ac:dyDescent="0.25">
      <c r="C9078" s="48"/>
      <c r="D9078" s="48"/>
      <c r="E9078" s="48"/>
      <c r="F9078" s="48"/>
      <c r="G9078" s="49"/>
      <c r="H9078" s="48"/>
      <c r="I9078" s="52"/>
      <c r="J9078" s="52"/>
      <c r="K9078" s="48"/>
      <c r="L9078" s="48"/>
      <c r="M9078" s="48"/>
      <c r="N9078" s="48"/>
      <c r="O9078" s="49"/>
    </row>
    <row r="9079" spans="3:15" x14ac:dyDescent="0.25">
      <c r="C9079" s="48"/>
      <c r="D9079" s="48"/>
      <c r="E9079" s="48"/>
      <c r="F9079" s="48"/>
      <c r="G9079" s="49"/>
      <c r="H9079" s="48"/>
      <c r="I9079" s="52"/>
      <c r="J9079" s="52"/>
      <c r="K9079" s="48"/>
      <c r="L9079" s="48"/>
      <c r="M9079" s="48"/>
      <c r="N9079" s="48"/>
      <c r="O9079" s="49"/>
    </row>
    <row r="9080" spans="3:15" x14ac:dyDescent="0.25">
      <c r="C9080" s="48"/>
      <c r="D9080" s="48"/>
      <c r="E9080" s="48"/>
      <c r="F9080" s="48"/>
      <c r="G9080" s="49"/>
      <c r="H9080" s="48"/>
      <c r="I9080" s="52"/>
      <c r="J9080" s="52"/>
      <c r="K9080" s="48"/>
      <c r="L9080" s="48"/>
      <c r="M9080" s="48"/>
      <c r="N9080" s="48"/>
      <c r="O9080" s="49"/>
    </row>
    <row r="9081" spans="3:15" x14ac:dyDescent="0.25">
      <c r="C9081" s="48"/>
      <c r="D9081" s="48"/>
      <c r="E9081" s="48"/>
      <c r="F9081" s="48"/>
      <c r="G9081" s="49"/>
      <c r="H9081" s="48"/>
      <c r="I9081" s="52"/>
      <c r="J9081" s="52"/>
      <c r="K9081" s="48"/>
      <c r="L9081" s="48"/>
      <c r="M9081" s="48"/>
      <c r="N9081" s="48"/>
      <c r="O9081" s="49"/>
    </row>
    <row r="9082" spans="3:15" x14ac:dyDescent="0.25">
      <c r="C9082" s="48"/>
      <c r="D9082" s="48"/>
      <c r="E9082" s="48"/>
      <c r="F9082" s="48"/>
      <c r="G9082" s="49"/>
      <c r="H9082" s="48"/>
      <c r="I9082" s="52"/>
      <c r="J9082" s="52"/>
      <c r="K9082" s="48"/>
      <c r="L9082" s="48"/>
      <c r="M9082" s="48"/>
      <c r="N9082" s="48"/>
      <c r="O9082" s="49"/>
    </row>
    <row r="9083" spans="3:15" x14ac:dyDescent="0.25">
      <c r="C9083" s="48"/>
      <c r="D9083" s="48"/>
      <c r="E9083" s="48"/>
      <c r="F9083" s="48"/>
      <c r="G9083" s="49"/>
      <c r="H9083" s="48"/>
      <c r="I9083" s="52"/>
      <c r="J9083" s="52"/>
      <c r="K9083" s="48"/>
      <c r="L9083" s="48"/>
      <c r="M9083" s="48"/>
      <c r="N9083" s="48"/>
      <c r="O9083" s="49"/>
    </row>
    <row r="9084" spans="3:15" x14ac:dyDescent="0.25">
      <c r="C9084" s="48"/>
      <c r="D9084" s="48"/>
      <c r="E9084" s="48"/>
      <c r="F9084" s="48"/>
      <c r="G9084" s="49"/>
      <c r="H9084" s="48"/>
      <c r="I9084" s="52"/>
      <c r="J9084" s="52"/>
      <c r="K9084" s="48"/>
      <c r="L9084" s="48"/>
      <c r="M9084" s="48"/>
      <c r="N9084" s="48"/>
      <c r="O9084" s="49"/>
    </row>
    <row r="9085" spans="3:15" x14ac:dyDescent="0.25">
      <c r="C9085" s="48"/>
      <c r="D9085" s="48"/>
      <c r="E9085" s="48"/>
      <c r="F9085" s="48"/>
      <c r="G9085" s="49"/>
      <c r="H9085" s="48"/>
      <c r="I9085" s="52"/>
      <c r="J9085" s="52"/>
      <c r="K9085" s="48"/>
      <c r="L9085" s="48"/>
      <c r="M9085" s="48"/>
      <c r="N9085" s="48"/>
      <c r="O9085" s="49"/>
    </row>
    <row r="9086" spans="3:15" x14ac:dyDescent="0.25">
      <c r="C9086" s="48"/>
      <c r="D9086" s="48"/>
      <c r="E9086" s="48"/>
      <c r="F9086" s="48"/>
      <c r="G9086" s="49"/>
      <c r="H9086" s="48"/>
      <c r="I9086" s="52"/>
      <c r="J9086" s="52"/>
      <c r="K9086" s="48"/>
      <c r="L9086" s="48"/>
      <c r="M9086" s="48"/>
      <c r="N9086" s="48"/>
      <c r="O9086" s="49"/>
    </row>
    <row r="9087" spans="3:15" x14ac:dyDescent="0.25">
      <c r="C9087" s="48"/>
      <c r="D9087" s="48"/>
      <c r="E9087" s="48"/>
      <c r="F9087" s="48"/>
      <c r="G9087" s="49"/>
      <c r="H9087" s="48"/>
      <c r="I9087" s="52"/>
      <c r="J9087" s="52"/>
      <c r="K9087" s="48"/>
      <c r="L9087" s="48"/>
      <c r="M9087" s="48"/>
      <c r="N9087" s="48"/>
      <c r="O9087" s="49"/>
    </row>
    <row r="9088" spans="3:15" x14ac:dyDescent="0.25">
      <c r="C9088" s="48"/>
      <c r="D9088" s="48"/>
      <c r="E9088" s="48"/>
      <c r="F9088" s="48"/>
      <c r="G9088" s="49"/>
      <c r="H9088" s="48"/>
      <c r="I9088" s="52"/>
      <c r="J9088" s="52"/>
      <c r="K9088" s="48"/>
      <c r="L9088" s="48"/>
      <c r="M9088" s="48"/>
      <c r="N9088" s="48"/>
      <c r="O9088" s="49"/>
    </row>
    <row r="9089" spans="3:15" x14ac:dyDescent="0.25">
      <c r="C9089" s="48"/>
      <c r="D9089" s="48"/>
      <c r="E9089" s="48"/>
      <c r="F9089" s="48"/>
      <c r="G9089" s="49"/>
      <c r="H9089" s="48"/>
      <c r="I9089" s="52"/>
      <c r="J9089" s="52"/>
      <c r="K9089" s="48"/>
      <c r="L9089" s="48"/>
      <c r="M9089" s="48"/>
      <c r="N9089" s="48"/>
      <c r="O9089" s="49"/>
    </row>
    <row r="9090" spans="3:15" x14ac:dyDescent="0.25">
      <c r="C9090" s="48"/>
      <c r="D9090" s="48"/>
      <c r="E9090" s="48"/>
      <c r="F9090" s="48"/>
      <c r="G9090" s="49"/>
      <c r="H9090" s="48"/>
      <c r="I9090" s="52"/>
      <c r="J9090" s="52"/>
      <c r="K9090" s="48"/>
      <c r="L9090" s="48"/>
      <c r="M9090" s="48"/>
      <c r="N9090" s="48"/>
      <c r="O9090" s="49"/>
    </row>
    <row r="9091" spans="3:15" x14ac:dyDescent="0.25">
      <c r="C9091" s="48"/>
      <c r="D9091" s="48"/>
      <c r="E9091" s="48"/>
      <c r="F9091" s="48"/>
      <c r="G9091" s="49"/>
      <c r="H9091" s="48"/>
      <c r="I9091" s="52"/>
      <c r="J9091" s="52"/>
      <c r="K9091" s="48"/>
      <c r="L9091" s="48"/>
      <c r="M9091" s="48"/>
      <c r="N9091" s="48"/>
      <c r="O9091" s="49"/>
    </row>
    <row r="9092" spans="3:15" x14ac:dyDescent="0.25">
      <c r="C9092" s="48"/>
      <c r="D9092" s="48"/>
      <c r="E9092" s="48"/>
      <c r="F9092" s="48"/>
      <c r="G9092" s="49"/>
      <c r="H9092" s="48"/>
      <c r="I9092" s="52"/>
      <c r="J9092" s="52"/>
      <c r="K9092" s="48"/>
      <c r="L9092" s="48"/>
      <c r="M9092" s="48"/>
      <c r="N9092" s="48"/>
      <c r="O9092" s="49"/>
    </row>
    <row r="9093" spans="3:15" x14ac:dyDescent="0.25">
      <c r="C9093" s="48"/>
      <c r="D9093" s="48"/>
      <c r="E9093" s="48"/>
      <c r="F9093" s="48"/>
      <c r="G9093" s="49"/>
      <c r="H9093" s="48"/>
      <c r="I9093" s="52"/>
      <c r="J9093" s="52"/>
      <c r="K9093" s="48"/>
      <c r="L9093" s="48"/>
      <c r="M9093" s="48"/>
      <c r="N9093" s="48"/>
      <c r="O9093" s="49"/>
    </row>
    <row r="9094" spans="3:15" x14ac:dyDescent="0.25">
      <c r="C9094" s="48"/>
      <c r="D9094" s="48"/>
      <c r="E9094" s="48"/>
      <c r="F9094" s="48"/>
      <c r="G9094" s="49"/>
      <c r="H9094" s="48"/>
      <c r="I9094" s="52"/>
      <c r="J9094" s="52"/>
      <c r="K9094" s="48"/>
      <c r="L9094" s="48"/>
      <c r="M9094" s="48"/>
      <c r="N9094" s="48"/>
      <c r="O9094" s="49"/>
    </row>
    <row r="9095" spans="3:15" x14ac:dyDescent="0.25">
      <c r="C9095" s="48"/>
      <c r="D9095" s="48"/>
      <c r="E9095" s="48"/>
      <c r="F9095" s="48"/>
      <c r="G9095" s="49"/>
      <c r="H9095" s="48"/>
      <c r="I9095" s="52"/>
      <c r="J9095" s="52"/>
      <c r="K9095" s="48"/>
      <c r="L9095" s="48"/>
      <c r="M9095" s="48"/>
      <c r="N9095" s="48"/>
      <c r="O9095" s="49"/>
    </row>
    <row r="9096" spans="3:15" x14ac:dyDescent="0.25">
      <c r="C9096" s="48"/>
      <c r="D9096" s="48"/>
      <c r="E9096" s="48"/>
      <c r="F9096" s="48"/>
      <c r="G9096" s="49"/>
      <c r="H9096" s="48"/>
      <c r="I9096" s="52"/>
      <c r="J9096" s="52"/>
      <c r="K9096" s="48"/>
      <c r="L9096" s="48"/>
      <c r="M9096" s="48"/>
      <c r="N9096" s="48"/>
      <c r="O9096" s="49"/>
    </row>
    <row r="9097" spans="3:15" x14ac:dyDescent="0.25">
      <c r="C9097" s="48"/>
      <c r="D9097" s="48"/>
      <c r="E9097" s="48"/>
      <c r="F9097" s="48"/>
      <c r="G9097" s="49"/>
      <c r="H9097" s="48"/>
      <c r="I9097" s="52"/>
      <c r="J9097" s="52"/>
      <c r="K9097" s="48"/>
      <c r="L9097" s="48"/>
      <c r="M9097" s="48"/>
      <c r="N9097" s="48"/>
      <c r="O9097" s="49"/>
    </row>
    <row r="9098" spans="3:15" x14ac:dyDescent="0.25">
      <c r="C9098" s="48"/>
      <c r="D9098" s="48"/>
      <c r="E9098" s="48"/>
      <c r="F9098" s="48"/>
      <c r="G9098" s="49"/>
      <c r="H9098" s="48"/>
      <c r="I9098" s="52"/>
      <c r="J9098" s="52"/>
      <c r="K9098" s="48"/>
      <c r="L9098" s="48"/>
      <c r="M9098" s="48"/>
      <c r="N9098" s="48"/>
      <c r="O9098" s="49"/>
    </row>
    <row r="9099" spans="3:15" x14ac:dyDescent="0.25">
      <c r="C9099" s="48"/>
      <c r="D9099" s="48"/>
      <c r="E9099" s="48"/>
      <c r="F9099" s="48"/>
      <c r="G9099" s="49"/>
      <c r="H9099" s="48"/>
      <c r="I9099" s="52"/>
      <c r="J9099" s="52"/>
      <c r="K9099" s="48"/>
      <c r="L9099" s="48"/>
      <c r="M9099" s="48"/>
      <c r="N9099" s="48"/>
      <c r="O9099" s="49"/>
    </row>
    <row r="9100" spans="3:15" x14ac:dyDescent="0.25">
      <c r="C9100" s="48"/>
      <c r="D9100" s="48"/>
      <c r="E9100" s="48"/>
      <c r="F9100" s="48"/>
      <c r="G9100" s="49"/>
      <c r="H9100" s="48"/>
      <c r="I9100" s="52"/>
      <c r="J9100" s="52"/>
      <c r="K9100" s="48"/>
      <c r="L9100" s="48"/>
      <c r="M9100" s="48"/>
      <c r="N9100" s="48"/>
      <c r="O9100" s="49"/>
    </row>
    <row r="9101" spans="3:15" x14ac:dyDescent="0.25">
      <c r="C9101" s="48"/>
      <c r="D9101" s="48"/>
      <c r="E9101" s="48"/>
      <c r="F9101" s="48"/>
      <c r="G9101" s="49"/>
      <c r="H9101" s="48"/>
      <c r="I9101" s="52"/>
      <c r="J9101" s="52"/>
      <c r="K9101" s="48"/>
      <c r="L9101" s="48"/>
      <c r="M9101" s="48"/>
      <c r="N9101" s="48"/>
      <c r="O9101" s="49"/>
    </row>
    <row r="9102" spans="3:15" x14ac:dyDescent="0.25">
      <c r="C9102" s="48"/>
      <c r="D9102" s="48"/>
      <c r="E9102" s="48"/>
      <c r="F9102" s="48"/>
      <c r="G9102" s="49"/>
      <c r="H9102" s="48"/>
      <c r="I9102" s="52"/>
      <c r="J9102" s="52"/>
      <c r="K9102" s="48"/>
      <c r="L9102" s="48"/>
      <c r="M9102" s="48"/>
      <c r="N9102" s="48"/>
      <c r="O9102" s="49"/>
    </row>
    <row r="9103" spans="3:15" x14ac:dyDescent="0.25">
      <c r="C9103" s="48"/>
      <c r="D9103" s="48"/>
      <c r="E9103" s="48"/>
      <c r="F9103" s="48"/>
      <c r="G9103" s="49"/>
      <c r="H9103" s="48"/>
      <c r="I9103" s="52"/>
      <c r="J9103" s="52"/>
      <c r="K9103" s="48"/>
      <c r="L9103" s="48"/>
      <c r="M9103" s="48"/>
      <c r="N9103" s="48"/>
      <c r="O9103" s="49"/>
    </row>
    <row r="9104" spans="3:15" x14ac:dyDescent="0.25">
      <c r="C9104" s="48"/>
      <c r="D9104" s="48"/>
      <c r="E9104" s="48"/>
      <c r="F9104" s="48"/>
      <c r="G9104" s="49"/>
      <c r="H9104" s="48"/>
      <c r="I9104" s="52"/>
      <c r="J9104" s="52"/>
      <c r="K9104" s="48"/>
      <c r="L9104" s="48"/>
      <c r="M9104" s="48"/>
      <c r="N9104" s="48"/>
      <c r="O9104" s="49"/>
    </row>
    <row r="9105" spans="3:15" x14ac:dyDescent="0.25">
      <c r="C9105" s="48"/>
      <c r="D9105" s="48"/>
      <c r="E9105" s="48"/>
      <c r="F9105" s="48"/>
      <c r="G9105" s="49"/>
      <c r="H9105" s="48"/>
      <c r="I9105" s="52"/>
      <c r="J9105" s="52"/>
      <c r="K9105" s="48"/>
      <c r="L9105" s="48"/>
      <c r="M9105" s="48"/>
      <c r="N9105" s="48"/>
      <c r="O9105" s="49"/>
    </row>
    <row r="9106" spans="3:15" x14ac:dyDescent="0.25">
      <c r="C9106" s="48"/>
      <c r="D9106" s="48"/>
      <c r="E9106" s="48"/>
      <c r="F9106" s="48"/>
      <c r="G9106" s="49"/>
      <c r="H9106" s="48"/>
      <c r="I9106" s="52"/>
      <c r="J9106" s="52"/>
      <c r="K9106" s="48"/>
      <c r="L9106" s="48"/>
      <c r="M9106" s="48"/>
      <c r="N9106" s="48"/>
      <c r="O9106" s="49"/>
    </row>
    <row r="9107" spans="3:15" x14ac:dyDescent="0.25">
      <c r="C9107" s="48"/>
      <c r="D9107" s="48"/>
      <c r="E9107" s="48"/>
      <c r="F9107" s="48"/>
      <c r="G9107" s="49"/>
      <c r="H9107" s="48"/>
      <c r="I9107" s="52"/>
      <c r="J9107" s="52"/>
      <c r="K9107" s="48"/>
      <c r="L9107" s="48"/>
      <c r="M9107" s="48"/>
      <c r="N9107" s="48"/>
      <c r="O9107" s="49"/>
    </row>
    <row r="9108" spans="3:15" x14ac:dyDescent="0.25">
      <c r="C9108" s="48"/>
      <c r="D9108" s="48"/>
      <c r="E9108" s="48"/>
      <c r="F9108" s="48"/>
      <c r="G9108" s="49"/>
      <c r="H9108" s="48"/>
      <c r="I9108" s="52"/>
      <c r="J9108" s="52"/>
      <c r="K9108" s="48"/>
      <c r="L9108" s="48"/>
      <c r="M9108" s="48"/>
      <c r="N9108" s="48"/>
      <c r="O9108" s="49"/>
    </row>
    <row r="9109" spans="3:15" x14ac:dyDescent="0.25">
      <c r="C9109" s="48"/>
      <c r="D9109" s="48"/>
      <c r="E9109" s="48"/>
      <c r="F9109" s="48"/>
      <c r="G9109" s="49"/>
      <c r="H9109" s="48"/>
      <c r="I9109" s="52"/>
      <c r="J9109" s="52"/>
      <c r="K9109" s="48"/>
      <c r="L9109" s="48"/>
      <c r="M9109" s="48"/>
      <c r="N9109" s="48"/>
      <c r="O9109" s="49"/>
    </row>
    <row r="9110" spans="3:15" x14ac:dyDescent="0.25">
      <c r="C9110" s="48"/>
      <c r="D9110" s="48"/>
      <c r="E9110" s="48"/>
      <c r="F9110" s="48"/>
      <c r="G9110" s="49"/>
      <c r="H9110" s="48"/>
      <c r="I9110" s="52"/>
      <c r="J9110" s="52"/>
      <c r="K9110" s="48"/>
      <c r="L9110" s="48"/>
      <c r="M9110" s="48"/>
      <c r="N9110" s="48"/>
      <c r="O9110" s="49"/>
    </row>
    <row r="9111" spans="3:15" x14ac:dyDescent="0.25">
      <c r="C9111" s="48"/>
      <c r="D9111" s="48"/>
      <c r="E9111" s="48"/>
      <c r="F9111" s="48"/>
      <c r="G9111" s="49"/>
      <c r="H9111" s="48"/>
      <c r="I9111" s="52"/>
      <c r="J9111" s="52"/>
      <c r="K9111" s="48"/>
      <c r="L9111" s="48"/>
      <c r="M9111" s="48"/>
      <c r="N9111" s="48"/>
      <c r="O9111" s="49"/>
    </row>
    <row r="9112" spans="3:15" x14ac:dyDescent="0.25">
      <c r="C9112" s="48"/>
      <c r="D9112" s="48"/>
      <c r="E9112" s="48"/>
      <c r="F9112" s="48"/>
      <c r="G9112" s="49"/>
      <c r="H9112" s="48"/>
      <c r="I9112" s="52"/>
      <c r="J9112" s="52"/>
      <c r="K9112" s="48"/>
      <c r="L9112" s="48"/>
      <c r="M9112" s="48"/>
      <c r="N9112" s="48"/>
      <c r="O9112" s="49"/>
    </row>
    <row r="9113" spans="3:15" x14ac:dyDescent="0.25">
      <c r="C9113" s="48"/>
      <c r="D9113" s="48"/>
      <c r="E9113" s="48"/>
      <c r="F9113" s="48"/>
      <c r="G9113" s="49"/>
      <c r="H9113" s="48"/>
      <c r="I9113" s="52"/>
      <c r="J9113" s="52"/>
      <c r="K9113" s="48"/>
      <c r="L9113" s="48"/>
      <c r="M9113" s="48"/>
      <c r="N9113" s="48"/>
      <c r="O9113" s="49"/>
    </row>
    <row r="9114" spans="3:15" x14ac:dyDescent="0.25">
      <c r="C9114" s="48"/>
      <c r="D9114" s="48"/>
      <c r="E9114" s="48"/>
      <c r="F9114" s="48"/>
      <c r="G9114" s="49"/>
      <c r="H9114" s="48"/>
      <c r="I9114" s="52"/>
      <c r="J9114" s="52"/>
      <c r="K9114" s="48"/>
      <c r="L9114" s="48"/>
      <c r="M9114" s="48"/>
      <c r="N9114" s="48"/>
      <c r="O9114" s="49"/>
    </row>
    <row r="9115" spans="3:15" x14ac:dyDescent="0.25">
      <c r="C9115" s="48"/>
      <c r="D9115" s="48"/>
      <c r="E9115" s="48"/>
      <c r="F9115" s="48"/>
      <c r="G9115" s="49"/>
      <c r="H9115" s="48"/>
      <c r="I9115" s="52"/>
      <c r="J9115" s="52"/>
      <c r="K9115" s="48"/>
      <c r="L9115" s="48"/>
      <c r="M9115" s="48"/>
      <c r="N9115" s="48"/>
      <c r="O9115" s="49"/>
    </row>
    <row r="9116" spans="3:15" x14ac:dyDescent="0.25">
      <c r="C9116" s="48"/>
      <c r="D9116" s="48"/>
      <c r="E9116" s="48"/>
      <c r="F9116" s="48"/>
      <c r="G9116" s="49"/>
      <c r="H9116" s="48"/>
      <c r="I9116" s="52"/>
      <c r="J9116" s="52"/>
      <c r="K9116" s="48"/>
      <c r="L9116" s="48"/>
      <c r="M9116" s="48"/>
      <c r="N9116" s="48"/>
      <c r="O9116" s="49"/>
    </row>
    <row r="9117" spans="3:15" x14ac:dyDescent="0.25">
      <c r="C9117" s="48"/>
      <c r="D9117" s="48"/>
      <c r="E9117" s="48"/>
      <c r="F9117" s="48"/>
      <c r="G9117" s="49"/>
      <c r="H9117" s="48"/>
      <c r="I9117" s="52"/>
      <c r="J9117" s="52"/>
      <c r="K9117" s="48"/>
      <c r="L9117" s="48"/>
      <c r="M9117" s="48"/>
      <c r="N9117" s="48"/>
      <c r="O9117" s="49"/>
    </row>
    <row r="9118" spans="3:15" x14ac:dyDescent="0.25">
      <c r="C9118" s="48"/>
      <c r="D9118" s="48"/>
      <c r="E9118" s="48"/>
      <c r="F9118" s="48"/>
      <c r="G9118" s="49"/>
      <c r="H9118" s="48"/>
      <c r="I9118" s="52"/>
      <c r="J9118" s="52"/>
      <c r="K9118" s="48"/>
      <c r="L9118" s="48"/>
      <c r="M9118" s="48"/>
      <c r="N9118" s="48"/>
      <c r="O9118" s="49"/>
    </row>
    <row r="9119" spans="3:15" x14ac:dyDescent="0.25">
      <c r="C9119" s="48"/>
      <c r="D9119" s="48"/>
      <c r="E9119" s="48"/>
      <c r="F9119" s="48"/>
      <c r="G9119" s="49"/>
      <c r="H9119" s="48"/>
      <c r="I9119" s="52"/>
      <c r="J9119" s="52"/>
      <c r="K9119" s="48"/>
      <c r="L9119" s="48"/>
      <c r="M9119" s="48"/>
      <c r="N9119" s="48"/>
      <c r="O9119" s="49"/>
    </row>
    <row r="9120" spans="3:15" x14ac:dyDescent="0.25">
      <c r="C9120" s="48"/>
      <c r="D9120" s="48"/>
      <c r="E9120" s="48"/>
      <c r="F9120" s="48"/>
      <c r="G9120" s="49"/>
      <c r="H9120" s="48"/>
      <c r="I9120" s="52"/>
      <c r="J9120" s="52"/>
      <c r="K9120" s="48"/>
      <c r="L9120" s="48"/>
      <c r="M9120" s="48"/>
      <c r="N9120" s="48"/>
      <c r="O9120" s="49"/>
    </row>
    <row r="9121" spans="3:15" x14ac:dyDescent="0.25">
      <c r="C9121" s="48"/>
      <c r="D9121" s="48"/>
      <c r="E9121" s="48"/>
      <c r="F9121" s="48"/>
      <c r="G9121" s="49"/>
      <c r="H9121" s="48"/>
      <c r="I9121" s="52"/>
      <c r="J9121" s="52"/>
      <c r="K9121" s="48"/>
      <c r="L9121" s="48"/>
      <c r="M9121" s="48"/>
      <c r="N9121" s="48"/>
      <c r="O9121" s="49"/>
    </row>
    <row r="9122" spans="3:15" x14ac:dyDescent="0.25">
      <c r="C9122" s="48"/>
      <c r="D9122" s="48"/>
      <c r="E9122" s="48"/>
      <c r="F9122" s="48"/>
      <c r="G9122" s="49"/>
      <c r="H9122" s="48"/>
      <c r="I9122" s="52"/>
      <c r="J9122" s="52"/>
      <c r="K9122" s="48"/>
      <c r="L9122" s="48"/>
      <c r="M9122" s="48"/>
      <c r="N9122" s="48"/>
      <c r="O9122" s="49"/>
    </row>
    <row r="9123" spans="3:15" x14ac:dyDescent="0.25">
      <c r="C9123" s="48"/>
      <c r="D9123" s="48"/>
      <c r="E9123" s="48"/>
      <c r="F9123" s="48"/>
      <c r="G9123" s="49"/>
      <c r="H9123" s="48"/>
      <c r="I9123" s="52"/>
      <c r="J9123" s="52"/>
      <c r="K9123" s="48"/>
      <c r="L9123" s="48"/>
      <c r="M9123" s="48"/>
      <c r="N9123" s="48"/>
      <c r="O9123" s="49"/>
    </row>
    <row r="9124" spans="3:15" x14ac:dyDescent="0.25">
      <c r="C9124" s="48"/>
      <c r="D9124" s="48"/>
      <c r="E9124" s="48"/>
      <c r="F9124" s="48"/>
      <c r="G9124" s="49"/>
      <c r="H9124" s="48"/>
      <c r="I9124" s="52"/>
      <c r="J9124" s="52"/>
      <c r="K9124" s="48"/>
      <c r="L9124" s="48"/>
      <c r="M9124" s="48"/>
      <c r="N9124" s="48"/>
      <c r="O9124" s="49"/>
    </row>
    <row r="9125" spans="3:15" x14ac:dyDescent="0.25">
      <c r="C9125" s="48"/>
      <c r="D9125" s="48"/>
      <c r="E9125" s="48"/>
      <c r="F9125" s="48"/>
      <c r="G9125" s="49"/>
      <c r="H9125" s="48"/>
      <c r="I9125" s="52"/>
      <c r="J9125" s="52"/>
      <c r="K9125" s="48"/>
      <c r="L9125" s="48"/>
      <c r="M9125" s="48"/>
      <c r="N9125" s="48"/>
      <c r="O9125" s="49"/>
    </row>
    <row r="9126" spans="3:15" x14ac:dyDescent="0.25">
      <c r="C9126" s="48"/>
      <c r="D9126" s="48"/>
      <c r="E9126" s="48"/>
      <c r="F9126" s="48"/>
      <c r="G9126" s="49"/>
      <c r="H9126" s="48"/>
      <c r="I9126" s="52"/>
      <c r="J9126" s="52"/>
      <c r="K9126" s="48"/>
      <c r="L9126" s="48"/>
      <c r="M9126" s="48"/>
      <c r="N9126" s="48"/>
      <c r="O9126" s="49"/>
    </row>
    <row r="9127" spans="3:15" x14ac:dyDescent="0.25">
      <c r="C9127" s="48"/>
      <c r="D9127" s="48"/>
      <c r="E9127" s="48"/>
      <c r="F9127" s="48"/>
      <c r="G9127" s="49"/>
      <c r="H9127" s="48"/>
      <c r="I9127" s="52"/>
      <c r="J9127" s="52"/>
      <c r="K9127" s="48"/>
      <c r="L9127" s="48"/>
      <c r="M9127" s="48"/>
      <c r="N9127" s="48"/>
      <c r="O9127" s="49"/>
    </row>
    <row r="9128" spans="3:15" x14ac:dyDescent="0.25">
      <c r="C9128" s="48"/>
      <c r="D9128" s="48"/>
      <c r="E9128" s="48"/>
      <c r="F9128" s="48"/>
      <c r="G9128" s="49"/>
      <c r="H9128" s="48"/>
      <c r="I9128" s="52"/>
      <c r="J9128" s="52"/>
      <c r="K9128" s="48"/>
      <c r="L9128" s="48"/>
      <c r="M9128" s="48"/>
      <c r="N9128" s="48"/>
      <c r="O9128" s="49"/>
    </row>
    <row r="9129" spans="3:15" x14ac:dyDescent="0.25">
      <c r="C9129" s="48"/>
      <c r="D9129" s="48"/>
      <c r="E9129" s="48"/>
      <c r="F9129" s="48"/>
      <c r="G9129" s="49"/>
      <c r="H9129" s="48"/>
      <c r="I9129" s="52"/>
      <c r="J9129" s="52"/>
      <c r="K9129" s="48"/>
      <c r="L9129" s="48"/>
      <c r="M9129" s="48"/>
      <c r="N9129" s="48"/>
      <c r="O9129" s="49"/>
    </row>
    <row r="9130" spans="3:15" x14ac:dyDescent="0.25">
      <c r="C9130" s="48"/>
      <c r="D9130" s="48"/>
      <c r="E9130" s="48"/>
      <c r="F9130" s="48"/>
      <c r="G9130" s="49"/>
      <c r="H9130" s="48"/>
      <c r="I9130" s="52"/>
      <c r="J9130" s="52"/>
      <c r="K9130" s="48"/>
      <c r="L9130" s="48"/>
      <c r="M9130" s="48"/>
      <c r="N9130" s="48"/>
      <c r="O9130" s="49"/>
    </row>
    <row r="9131" spans="3:15" x14ac:dyDescent="0.25">
      <c r="C9131" s="48"/>
      <c r="D9131" s="48"/>
      <c r="E9131" s="48"/>
      <c r="F9131" s="48"/>
      <c r="G9131" s="49"/>
      <c r="H9131" s="48"/>
      <c r="I9131" s="52"/>
      <c r="J9131" s="52"/>
      <c r="K9131" s="48"/>
      <c r="L9131" s="48"/>
      <c r="M9131" s="48"/>
      <c r="N9131" s="48"/>
      <c r="O9131" s="49"/>
    </row>
    <row r="9132" spans="3:15" x14ac:dyDescent="0.25">
      <c r="C9132" s="48"/>
      <c r="D9132" s="48"/>
      <c r="E9132" s="48"/>
      <c r="F9132" s="48"/>
      <c r="G9132" s="49"/>
      <c r="H9132" s="48"/>
      <c r="I9132" s="52"/>
      <c r="J9132" s="52"/>
      <c r="K9132" s="48"/>
      <c r="L9132" s="48"/>
      <c r="M9132" s="48"/>
      <c r="N9132" s="48"/>
      <c r="O9132" s="49"/>
    </row>
    <row r="9133" spans="3:15" x14ac:dyDescent="0.25">
      <c r="C9133" s="48"/>
      <c r="D9133" s="48"/>
      <c r="E9133" s="48"/>
      <c r="F9133" s="48"/>
      <c r="G9133" s="49"/>
      <c r="H9133" s="48"/>
      <c r="I9133" s="52"/>
      <c r="J9133" s="52"/>
      <c r="K9133" s="48"/>
      <c r="L9133" s="48"/>
      <c r="M9133" s="48"/>
      <c r="N9133" s="48"/>
      <c r="O9133" s="49"/>
    </row>
    <row r="9134" spans="3:15" x14ac:dyDescent="0.25">
      <c r="C9134" s="48"/>
      <c r="D9134" s="48"/>
      <c r="E9134" s="48"/>
      <c r="F9134" s="48"/>
      <c r="G9134" s="49"/>
      <c r="H9134" s="48"/>
      <c r="I9134" s="52"/>
      <c r="J9134" s="52"/>
      <c r="K9134" s="48"/>
      <c r="L9134" s="48"/>
      <c r="M9134" s="48"/>
      <c r="N9134" s="48"/>
      <c r="O9134" s="49"/>
    </row>
    <row r="9135" spans="3:15" x14ac:dyDescent="0.25">
      <c r="C9135" s="48"/>
      <c r="D9135" s="48"/>
      <c r="E9135" s="48"/>
      <c r="F9135" s="48"/>
      <c r="G9135" s="49"/>
      <c r="H9135" s="48"/>
      <c r="I9135" s="52"/>
      <c r="J9135" s="52"/>
      <c r="K9135" s="48"/>
      <c r="L9135" s="48"/>
      <c r="M9135" s="48"/>
      <c r="N9135" s="48"/>
      <c r="O9135" s="49"/>
    </row>
    <row r="9136" spans="3:15" x14ac:dyDescent="0.25">
      <c r="C9136" s="48"/>
      <c r="D9136" s="48"/>
      <c r="E9136" s="48"/>
      <c r="F9136" s="48"/>
      <c r="G9136" s="49"/>
      <c r="H9136" s="48"/>
      <c r="I9136" s="52"/>
      <c r="J9136" s="52"/>
      <c r="K9136" s="48"/>
      <c r="L9136" s="48"/>
      <c r="M9136" s="48"/>
      <c r="N9136" s="48"/>
      <c r="O9136" s="49"/>
    </row>
    <row r="9137" spans="3:15" x14ac:dyDescent="0.25">
      <c r="C9137" s="48"/>
      <c r="D9137" s="48"/>
      <c r="E9137" s="48"/>
      <c r="F9137" s="48"/>
      <c r="G9137" s="49"/>
      <c r="H9137" s="48"/>
      <c r="I9137" s="52"/>
      <c r="J9137" s="52"/>
      <c r="K9137" s="48"/>
      <c r="L9137" s="48"/>
      <c r="M9137" s="48"/>
      <c r="N9137" s="48"/>
      <c r="O9137" s="49"/>
    </row>
    <row r="9138" spans="3:15" x14ac:dyDescent="0.25">
      <c r="C9138" s="48"/>
      <c r="D9138" s="48"/>
      <c r="E9138" s="48"/>
      <c r="F9138" s="48"/>
      <c r="G9138" s="49"/>
      <c r="H9138" s="48"/>
      <c r="I9138" s="52"/>
      <c r="J9138" s="52"/>
      <c r="K9138" s="48"/>
      <c r="L9138" s="48"/>
      <c r="M9138" s="48"/>
      <c r="N9138" s="48"/>
      <c r="O9138" s="49"/>
    </row>
    <row r="9139" spans="3:15" x14ac:dyDescent="0.25">
      <c r="C9139" s="48"/>
      <c r="D9139" s="48"/>
      <c r="E9139" s="48"/>
      <c r="F9139" s="48"/>
      <c r="G9139" s="49"/>
      <c r="H9139" s="48"/>
      <c r="I9139" s="52"/>
      <c r="J9139" s="52"/>
      <c r="K9139" s="48"/>
      <c r="L9139" s="48"/>
      <c r="M9139" s="48"/>
      <c r="N9139" s="48"/>
      <c r="O9139" s="49"/>
    </row>
    <row r="9140" spans="3:15" x14ac:dyDescent="0.25">
      <c r="C9140" s="48"/>
      <c r="D9140" s="48"/>
      <c r="E9140" s="48"/>
      <c r="F9140" s="48"/>
      <c r="G9140" s="49"/>
      <c r="H9140" s="48"/>
      <c r="I9140" s="52"/>
      <c r="J9140" s="52"/>
      <c r="K9140" s="48"/>
      <c r="L9140" s="48"/>
      <c r="M9140" s="48"/>
      <c r="N9140" s="48"/>
      <c r="O9140" s="49"/>
    </row>
    <row r="9141" spans="3:15" x14ac:dyDescent="0.25">
      <c r="C9141" s="48"/>
      <c r="D9141" s="48"/>
      <c r="E9141" s="48"/>
      <c r="F9141" s="48"/>
      <c r="G9141" s="49"/>
      <c r="H9141" s="48"/>
      <c r="I9141" s="52"/>
      <c r="J9141" s="52"/>
      <c r="K9141" s="48"/>
      <c r="L9141" s="48"/>
      <c r="M9141" s="48"/>
      <c r="N9141" s="48"/>
      <c r="O9141" s="49"/>
    </row>
    <row r="9142" spans="3:15" x14ac:dyDescent="0.25">
      <c r="C9142" s="48"/>
      <c r="D9142" s="48"/>
      <c r="E9142" s="48"/>
      <c r="F9142" s="48"/>
      <c r="G9142" s="49"/>
      <c r="H9142" s="48"/>
      <c r="I9142" s="52"/>
      <c r="J9142" s="52"/>
      <c r="K9142" s="48"/>
      <c r="L9142" s="48"/>
      <c r="M9142" s="48"/>
      <c r="N9142" s="48"/>
      <c r="O9142" s="49"/>
    </row>
    <row r="9143" spans="3:15" x14ac:dyDescent="0.25">
      <c r="C9143" s="48"/>
      <c r="D9143" s="48"/>
      <c r="E9143" s="48"/>
      <c r="F9143" s="48"/>
      <c r="G9143" s="49"/>
      <c r="H9143" s="48"/>
      <c r="I9143" s="52"/>
      <c r="J9143" s="52"/>
      <c r="K9143" s="48"/>
      <c r="L9143" s="48"/>
      <c r="M9143" s="48"/>
      <c r="N9143" s="48"/>
      <c r="O9143" s="49"/>
    </row>
    <row r="9144" spans="3:15" x14ac:dyDescent="0.25">
      <c r="C9144" s="48"/>
      <c r="D9144" s="48"/>
      <c r="E9144" s="48"/>
      <c r="F9144" s="48"/>
      <c r="G9144" s="49"/>
      <c r="H9144" s="48"/>
      <c r="I9144" s="52"/>
      <c r="J9144" s="52"/>
      <c r="K9144" s="48"/>
      <c r="L9144" s="48"/>
      <c r="M9144" s="48"/>
      <c r="N9144" s="48"/>
      <c r="O9144" s="49"/>
    </row>
    <row r="9145" spans="3:15" x14ac:dyDescent="0.25">
      <c r="C9145" s="48"/>
      <c r="D9145" s="48"/>
      <c r="E9145" s="48"/>
      <c r="F9145" s="48"/>
      <c r="G9145" s="49"/>
      <c r="H9145" s="48"/>
      <c r="I9145" s="52"/>
      <c r="J9145" s="52"/>
      <c r="K9145" s="48"/>
      <c r="L9145" s="48"/>
      <c r="M9145" s="48"/>
      <c r="N9145" s="48"/>
      <c r="O9145" s="49"/>
    </row>
    <row r="9146" spans="3:15" x14ac:dyDescent="0.25">
      <c r="C9146" s="48"/>
      <c r="D9146" s="48"/>
      <c r="E9146" s="48"/>
      <c r="F9146" s="48"/>
      <c r="G9146" s="49"/>
      <c r="H9146" s="48"/>
      <c r="I9146" s="52"/>
      <c r="J9146" s="52"/>
      <c r="K9146" s="48"/>
      <c r="L9146" s="48"/>
      <c r="M9146" s="48"/>
      <c r="N9146" s="48"/>
      <c r="O9146" s="49"/>
    </row>
    <row r="9147" spans="3:15" x14ac:dyDescent="0.25">
      <c r="C9147" s="48"/>
      <c r="D9147" s="48"/>
      <c r="E9147" s="48"/>
      <c r="F9147" s="48"/>
      <c r="G9147" s="49"/>
      <c r="H9147" s="48"/>
      <c r="I9147" s="52"/>
      <c r="J9147" s="52"/>
      <c r="K9147" s="48"/>
      <c r="L9147" s="48"/>
      <c r="M9147" s="48"/>
      <c r="N9147" s="48"/>
      <c r="O9147" s="49"/>
    </row>
    <row r="9148" spans="3:15" x14ac:dyDescent="0.25">
      <c r="C9148" s="48"/>
      <c r="D9148" s="48"/>
      <c r="E9148" s="48"/>
      <c r="F9148" s="48"/>
      <c r="G9148" s="49"/>
      <c r="H9148" s="48"/>
      <c r="I9148" s="52"/>
      <c r="J9148" s="52"/>
      <c r="K9148" s="48"/>
      <c r="L9148" s="48"/>
      <c r="M9148" s="48"/>
      <c r="N9148" s="48"/>
      <c r="O9148" s="49"/>
    </row>
    <row r="9149" spans="3:15" x14ac:dyDescent="0.25">
      <c r="C9149" s="48"/>
      <c r="D9149" s="48"/>
      <c r="E9149" s="48"/>
      <c r="F9149" s="48"/>
      <c r="G9149" s="49"/>
      <c r="H9149" s="48"/>
      <c r="I9149" s="52"/>
      <c r="J9149" s="52"/>
      <c r="K9149" s="48"/>
      <c r="L9149" s="48"/>
      <c r="M9149" s="48"/>
      <c r="N9149" s="48"/>
      <c r="O9149" s="49"/>
    </row>
    <row r="9150" spans="3:15" x14ac:dyDescent="0.25">
      <c r="C9150" s="48"/>
      <c r="D9150" s="48"/>
      <c r="E9150" s="48"/>
      <c r="F9150" s="48"/>
      <c r="G9150" s="49"/>
      <c r="H9150" s="48"/>
      <c r="I9150" s="52"/>
      <c r="J9150" s="52"/>
      <c r="K9150" s="48"/>
      <c r="L9150" s="48"/>
      <c r="M9150" s="48"/>
      <c r="N9150" s="48"/>
      <c r="O9150" s="49"/>
    </row>
    <row r="9151" spans="3:15" x14ac:dyDescent="0.25">
      <c r="C9151" s="48"/>
      <c r="D9151" s="48"/>
      <c r="E9151" s="48"/>
      <c r="F9151" s="48"/>
      <c r="G9151" s="49"/>
      <c r="H9151" s="48"/>
      <c r="I9151" s="52"/>
      <c r="J9151" s="52"/>
      <c r="K9151" s="48"/>
      <c r="L9151" s="48"/>
      <c r="M9151" s="48"/>
      <c r="N9151" s="48"/>
      <c r="O9151" s="49"/>
    </row>
    <row r="9152" spans="3:15" x14ac:dyDescent="0.25">
      <c r="C9152" s="48"/>
      <c r="D9152" s="48"/>
      <c r="E9152" s="48"/>
      <c r="F9152" s="48"/>
      <c r="G9152" s="49"/>
      <c r="H9152" s="48"/>
      <c r="I9152" s="52"/>
      <c r="J9152" s="52"/>
      <c r="K9152" s="48"/>
      <c r="L9152" s="48"/>
      <c r="M9152" s="48"/>
      <c r="N9152" s="48"/>
      <c r="O9152" s="49"/>
    </row>
    <row r="9153" spans="3:15" x14ac:dyDescent="0.25">
      <c r="C9153" s="48"/>
      <c r="D9153" s="48"/>
      <c r="E9153" s="48"/>
      <c r="F9153" s="48"/>
      <c r="G9153" s="49"/>
      <c r="H9153" s="48"/>
      <c r="I9153" s="52"/>
      <c r="J9153" s="52"/>
      <c r="K9153" s="48"/>
      <c r="L9153" s="48"/>
      <c r="M9153" s="48"/>
      <c r="N9153" s="48"/>
      <c r="O9153" s="49"/>
    </row>
    <row r="9154" spans="3:15" x14ac:dyDescent="0.25">
      <c r="C9154" s="48"/>
      <c r="D9154" s="48"/>
      <c r="E9154" s="48"/>
      <c r="F9154" s="48"/>
      <c r="G9154" s="49"/>
      <c r="H9154" s="48"/>
      <c r="I9154" s="52"/>
      <c r="J9154" s="52"/>
      <c r="K9154" s="48"/>
      <c r="L9154" s="48"/>
      <c r="M9154" s="48"/>
      <c r="N9154" s="48"/>
      <c r="O9154" s="49"/>
    </row>
    <row r="9155" spans="3:15" x14ac:dyDescent="0.25">
      <c r="C9155" s="48"/>
      <c r="D9155" s="48"/>
      <c r="E9155" s="48"/>
      <c r="F9155" s="48"/>
      <c r="G9155" s="49"/>
      <c r="H9155" s="48"/>
      <c r="I9155" s="52"/>
      <c r="J9155" s="52"/>
      <c r="K9155" s="48"/>
      <c r="L9155" s="48"/>
      <c r="M9155" s="48"/>
      <c r="N9155" s="48"/>
      <c r="O9155" s="49"/>
    </row>
    <row r="9156" spans="3:15" x14ac:dyDescent="0.25">
      <c r="C9156" s="48"/>
      <c r="D9156" s="48"/>
      <c r="E9156" s="48"/>
      <c r="F9156" s="48"/>
      <c r="G9156" s="49"/>
      <c r="H9156" s="48"/>
      <c r="I9156" s="52"/>
      <c r="J9156" s="52"/>
      <c r="K9156" s="48"/>
      <c r="L9156" s="48"/>
      <c r="M9156" s="48"/>
      <c r="N9156" s="48"/>
      <c r="O9156" s="49"/>
    </row>
    <row r="9157" spans="3:15" x14ac:dyDescent="0.25">
      <c r="C9157" s="48"/>
      <c r="D9157" s="48"/>
      <c r="E9157" s="48"/>
      <c r="F9157" s="48"/>
      <c r="G9157" s="49"/>
      <c r="H9157" s="48"/>
      <c r="I9157" s="52"/>
      <c r="J9157" s="52"/>
      <c r="K9157" s="48"/>
      <c r="L9157" s="48"/>
      <c r="M9157" s="48"/>
      <c r="N9157" s="48"/>
      <c r="O9157" s="49"/>
    </row>
    <row r="9158" spans="3:15" x14ac:dyDescent="0.25">
      <c r="C9158" s="48"/>
      <c r="D9158" s="48"/>
      <c r="E9158" s="48"/>
      <c r="F9158" s="48"/>
      <c r="G9158" s="49"/>
      <c r="H9158" s="48"/>
      <c r="I9158" s="52"/>
      <c r="J9158" s="52"/>
      <c r="K9158" s="48"/>
      <c r="L9158" s="48"/>
      <c r="M9158" s="48"/>
      <c r="N9158" s="48"/>
      <c r="O9158" s="49"/>
    </row>
    <row r="9159" spans="3:15" x14ac:dyDescent="0.25">
      <c r="C9159" s="48"/>
      <c r="D9159" s="48"/>
      <c r="E9159" s="48"/>
      <c r="F9159" s="48"/>
      <c r="G9159" s="49"/>
      <c r="H9159" s="48"/>
      <c r="I9159" s="52"/>
      <c r="J9159" s="52"/>
      <c r="K9159" s="48"/>
      <c r="L9159" s="48"/>
      <c r="M9159" s="48"/>
      <c r="N9159" s="48"/>
      <c r="O9159" s="49"/>
    </row>
    <row r="9160" spans="3:15" x14ac:dyDescent="0.25">
      <c r="C9160" s="48"/>
      <c r="D9160" s="48"/>
      <c r="E9160" s="48"/>
      <c r="F9160" s="48"/>
      <c r="G9160" s="49"/>
      <c r="H9160" s="48"/>
      <c r="I9160" s="52"/>
      <c r="J9160" s="52"/>
      <c r="K9160" s="48"/>
      <c r="L9160" s="48"/>
      <c r="M9160" s="48"/>
      <c r="N9160" s="48"/>
      <c r="O9160" s="49"/>
    </row>
    <row r="9161" spans="3:15" x14ac:dyDescent="0.25">
      <c r="C9161" s="48"/>
      <c r="D9161" s="48"/>
      <c r="E9161" s="48"/>
      <c r="F9161" s="48"/>
      <c r="G9161" s="49"/>
      <c r="H9161" s="48"/>
      <c r="I9161" s="52"/>
      <c r="J9161" s="52"/>
      <c r="K9161" s="48"/>
      <c r="L9161" s="48"/>
      <c r="M9161" s="48"/>
      <c r="N9161" s="48"/>
      <c r="O9161" s="49"/>
    </row>
    <row r="9162" spans="3:15" x14ac:dyDescent="0.25">
      <c r="C9162" s="48"/>
      <c r="D9162" s="48"/>
      <c r="E9162" s="48"/>
      <c r="F9162" s="48"/>
      <c r="G9162" s="49"/>
      <c r="H9162" s="48"/>
      <c r="I9162" s="52"/>
      <c r="J9162" s="52"/>
      <c r="K9162" s="48"/>
      <c r="L9162" s="48"/>
      <c r="M9162" s="48"/>
      <c r="N9162" s="48"/>
      <c r="O9162" s="49"/>
    </row>
    <row r="9163" spans="3:15" x14ac:dyDescent="0.25">
      <c r="C9163" s="48"/>
      <c r="D9163" s="48"/>
      <c r="E9163" s="48"/>
      <c r="F9163" s="48"/>
      <c r="G9163" s="49"/>
      <c r="H9163" s="48"/>
      <c r="I9163" s="52"/>
      <c r="J9163" s="52"/>
      <c r="K9163" s="48"/>
      <c r="L9163" s="48"/>
      <c r="M9163" s="48"/>
      <c r="N9163" s="48"/>
      <c r="O9163" s="49"/>
    </row>
    <row r="9164" spans="3:15" x14ac:dyDescent="0.25">
      <c r="C9164" s="48"/>
      <c r="D9164" s="48"/>
      <c r="E9164" s="48"/>
      <c r="F9164" s="48"/>
      <c r="G9164" s="49"/>
      <c r="H9164" s="48"/>
      <c r="I9164" s="52"/>
      <c r="J9164" s="52"/>
      <c r="K9164" s="48"/>
      <c r="L9164" s="48"/>
      <c r="M9164" s="48"/>
      <c r="N9164" s="48"/>
      <c r="O9164" s="49"/>
    </row>
    <row r="9165" spans="3:15" x14ac:dyDescent="0.25">
      <c r="C9165" s="48"/>
      <c r="D9165" s="48"/>
      <c r="E9165" s="48"/>
      <c r="F9165" s="48"/>
      <c r="G9165" s="49"/>
      <c r="H9165" s="48"/>
      <c r="I9165" s="52"/>
      <c r="J9165" s="52"/>
      <c r="K9165" s="48"/>
      <c r="L9165" s="48"/>
      <c r="M9165" s="48"/>
      <c r="N9165" s="48"/>
      <c r="O9165" s="49"/>
    </row>
    <row r="9166" spans="3:15" x14ac:dyDescent="0.25">
      <c r="C9166" s="48"/>
      <c r="D9166" s="48"/>
      <c r="E9166" s="48"/>
      <c r="F9166" s="48"/>
      <c r="G9166" s="49"/>
      <c r="H9166" s="48"/>
      <c r="I9166" s="52"/>
      <c r="J9166" s="52"/>
      <c r="K9166" s="48"/>
      <c r="L9166" s="48"/>
      <c r="M9166" s="48"/>
      <c r="N9166" s="48"/>
      <c r="O9166" s="49"/>
    </row>
    <row r="9167" spans="3:15" x14ac:dyDescent="0.25">
      <c r="C9167" s="48"/>
      <c r="D9167" s="48"/>
      <c r="E9167" s="48"/>
      <c r="F9167" s="48"/>
      <c r="G9167" s="49"/>
      <c r="H9167" s="48"/>
      <c r="I9167" s="52"/>
      <c r="J9167" s="52"/>
      <c r="K9167" s="48"/>
      <c r="L9167" s="48"/>
      <c r="M9167" s="48"/>
      <c r="N9167" s="48"/>
      <c r="O9167" s="49"/>
    </row>
    <row r="9168" spans="3:15" x14ac:dyDescent="0.25">
      <c r="C9168" s="48"/>
      <c r="D9168" s="48"/>
      <c r="E9168" s="48"/>
      <c r="F9168" s="48"/>
      <c r="G9168" s="49"/>
      <c r="H9168" s="48"/>
      <c r="I9168" s="52"/>
      <c r="J9168" s="52"/>
      <c r="K9168" s="48"/>
      <c r="L9168" s="48"/>
      <c r="M9168" s="48"/>
      <c r="N9168" s="48"/>
      <c r="O9168" s="49"/>
    </row>
    <row r="9169" spans="3:15" x14ac:dyDescent="0.25">
      <c r="C9169" s="48"/>
      <c r="D9169" s="48"/>
      <c r="E9169" s="48"/>
      <c r="F9169" s="48"/>
      <c r="G9169" s="49"/>
      <c r="H9169" s="48"/>
      <c r="I9169" s="52"/>
      <c r="J9169" s="52"/>
      <c r="K9169" s="48"/>
      <c r="L9169" s="48"/>
      <c r="M9169" s="48"/>
      <c r="N9169" s="48"/>
      <c r="O9169" s="49"/>
    </row>
    <row r="9170" spans="3:15" x14ac:dyDescent="0.25">
      <c r="C9170" s="48"/>
      <c r="D9170" s="48"/>
      <c r="E9170" s="48"/>
      <c r="F9170" s="48"/>
      <c r="G9170" s="49"/>
      <c r="H9170" s="48"/>
      <c r="I9170" s="52"/>
      <c r="J9170" s="52"/>
      <c r="K9170" s="48"/>
      <c r="L9170" s="48"/>
      <c r="M9170" s="48"/>
      <c r="N9170" s="48"/>
      <c r="O9170" s="49"/>
    </row>
    <row r="9171" spans="3:15" x14ac:dyDescent="0.25">
      <c r="C9171" s="48"/>
      <c r="D9171" s="48"/>
      <c r="E9171" s="48"/>
      <c r="F9171" s="48"/>
      <c r="G9171" s="49"/>
      <c r="H9171" s="48"/>
      <c r="I9171" s="52"/>
      <c r="J9171" s="52"/>
      <c r="K9171" s="48"/>
      <c r="L9171" s="48"/>
      <c r="M9171" s="48"/>
      <c r="N9171" s="48"/>
      <c r="O9171" s="49"/>
    </row>
    <row r="9172" spans="3:15" x14ac:dyDescent="0.25">
      <c r="C9172" s="48"/>
      <c r="D9172" s="48"/>
      <c r="E9172" s="48"/>
      <c r="F9172" s="48"/>
      <c r="G9172" s="49"/>
      <c r="H9172" s="48"/>
      <c r="I9172" s="52"/>
      <c r="J9172" s="52"/>
      <c r="K9172" s="48"/>
      <c r="L9172" s="48"/>
      <c r="M9172" s="48"/>
      <c r="N9172" s="48"/>
      <c r="O9172" s="49"/>
    </row>
    <row r="9173" spans="3:15" x14ac:dyDescent="0.25">
      <c r="C9173" s="48"/>
      <c r="D9173" s="48"/>
      <c r="E9173" s="48"/>
      <c r="F9173" s="48"/>
      <c r="G9173" s="49"/>
      <c r="H9173" s="48"/>
      <c r="I9173" s="52"/>
      <c r="J9173" s="52"/>
      <c r="K9173" s="48"/>
      <c r="L9173" s="48"/>
      <c r="M9173" s="48"/>
      <c r="N9173" s="48"/>
      <c r="O9173" s="49"/>
    </row>
    <row r="9174" spans="3:15" x14ac:dyDescent="0.25">
      <c r="C9174" s="48"/>
      <c r="D9174" s="48"/>
      <c r="E9174" s="48"/>
      <c r="F9174" s="48"/>
      <c r="G9174" s="49"/>
      <c r="H9174" s="48"/>
      <c r="I9174" s="52"/>
      <c r="J9174" s="52"/>
      <c r="K9174" s="48"/>
      <c r="L9174" s="48"/>
      <c r="M9174" s="48"/>
      <c r="N9174" s="48"/>
      <c r="O9174" s="49"/>
    </row>
    <row r="9175" spans="3:15" x14ac:dyDescent="0.25">
      <c r="C9175" s="48"/>
      <c r="D9175" s="48"/>
      <c r="E9175" s="48"/>
      <c r="F9175" s="48"/>
      <c r="G9175" s="49"/>
      <c r="H9175" s="48"/>
      <c r="I9175" s="52"/>
      <c r="J9175" s="52"/>
      <c r="K9175" s="48"/>
      <c r="L9175" s="48"/>
      <c r="M9175" s="48"/>
      <c r="N9175" s="48"/>
      <c r="O9175" s="49"/>
    </row>
    <row r="9176" spans="3:15" x14ac:dyDescent="0.25">
      <c r="C9176" s="48"/>
      <c r="D9176" s="48"/>
      <c r="E9176" s="48"/>
      <c r="F9176" s="48"/>
      <c r="G9176" s="49"/>
      <c r="H9176" s="48"/>
      <c r="I9176" s="52"/>
      <c r="J9176" s="52"/>
      <c r="K9176" s="48"/>
      <c r="L9176" s="48"/>
      <c r="M9176" s="48"/>
      <c r="N9176" s="48"/>
      <c r="O9176" s="49"/>
    </row>
    <row r="9177" spans="3:15" x14ac:dyDescent="0.25">
      <c r="C9177" s="48"/>
      <c r="D9177" s="48"/>
      <c r="E9177" s="48"/>
      <c r="F9177" s="48"/>
      <c r="G9177" s="49"/>
      <c r="H9177" s="48"/>
      <c r="I9177" s="52"/>
      <c r="J9177" s="52"/>
      <c r="K9177" s="48"/>
      <c r="L9177" s="48"/>
      <c r="M9177" s="48"/>
      <c r="N9177" s="48"/>
      <c r="O9177" s="49"/>
    </row>
    <row r="9178" spans="3:15" x14ac:dyDescent="0.25">
      <c r="C9178" s="48"/>
      <c r="D9178" s="48"/>
      <c r="E9178" s="48"/>
      <c r="F9178" s="48"/>
      <c r="G9178" s="49"/>
      <c r="H9178" s="48"/>
      <c r="I9178" s="52"/>
      <c r="J9178" s="52"/>
      <c r="K9178" s="48"/>
      <c r="L9178" s="48"/>
      <c r="M9178" s="48"/>
      <c r="N9178" s="48"/>
      <c r="O9178" s="49"/>
    </row>
    <row r="9179" spans="3:15" x14ac:dyDescent="0.25">
      <c r="C9179" s="48"/>
      <c r="D9179" s="48"/>
      <c r="E9179" s="48"/>
      <c r="F9179" s="48"/>
      <c r="G9179" s="49"/>
      <c r="H9179" s="48"/>
      <c r="I9179" s="52"/>
      <c r="J9179" s="52"/>
      <c r="K9179" s="48"/>
      <c r="L9179" s="48"/>
      <c r="M9179" s="48"/>
      <c r="N9179" s="48"/>
      <c r="O9179" s="49"/>
    </row>
    <row r="9180" spans="3:15" x14ac:dyDescent="0.25">
      <c r="C9180" s="48"/>
      <c r="D9180" s="48"/>
      <c r="E9180" s="48"/>
      <c r="F9180" s="48"/>
      <c r="G9180" s="49"/>
      <c r="H9180" s="48"/>
      <c r="I9180" s="52"/>
      <c r="J9180" s="52"/>
      <c r="K9180" s="48"/>
      <c r="L9180" s="48"/>
      <c r="M9180" s="48"/>
      <c r="N9180" s="48"/>
      <c r="O9180" s="49"/>
    </row>
    <row r="9181" spans="3:15" x14ac:dyDescent="0.25">
      <c r="C9181" s="48"/>
      <c r="D9181" s="48"/>
      <c r="E9181" s="48"/>
      <c r="F9181" s="48"/>
      <c r="G9181" s="49"/>
      <c r="H9181" s="48"/>
      <c r="I9181" s="52"/>
      <c r="J9181" s="52"/>
      <c r="K9181" s="48"/>
      <c r="L9181" s="48"/>
      <c r="M9181" s="48"/>
      <c r="N9181" s="48"/>
      <c r="O9181" s="49"/>
    </row>
    <row r="9182" spans="3:15" x14ac:dyDescent="0.25">
      <c r="C9182" s="48"/>
      <c r="D9182" s="48"/>
      <c r="E9182" s="48"/>
      <c r="F9182" s="48"/>
      <c r="G9182" s="49"/>
      <c r="H9182" s="48"/>
      <c r="I9182" s="52"/>
      <c r="J9182" s="52"/>
      <c r="K9182" s="48"/>
      <c r="L9182" s="48"/>
      <c r="M9182" s="48"/>
      <c r="N9182" s="48"/>
      <c r="O9182" s="49"/>
    </row>
    <row r="9183" spans="3:15" x14ac:dyDescent="0.25">
      <c r="C9183" s="48"/>
      <c r="D9183" s="48"/>
      <c r="E9183" s="48"/>
      <c r="F9183" s="48"/>
      <c r="G9183" s="49"/>
      <c r="H9183" s="48"/>
      <c r="I9183" s="52"/>
      <c r="J9183" s="52"/>
      <c r="K9183" s="48"/>
      <c r="L9183" s="48"/>
      <c r="M9183" s="48"/>
      <c r="N9183" s="48"/>
      <c r="O9183" s="49"/>
    </row>
    <row r="9184" spans="3:15" x14ac:dyDescent="0.25">
      <c r="C9184" s="48"/>
      <c r="D9184" s="48"/>
      <c r="E9184" s="48"/>
      <c r="F9184" s="48"/>
      <c r="G9184" s="49"/>
      <c r="H9184" s="48"/>
      <c r="I9184" s="52"/>
      <c r="J9184" s="52"/>
      <c r="K9184" s="48"/>
      <c r="L9184" s="48"/>
      <c r="M9184" s="48"/>
      <c r="N9184" s="48"/>
      <c r="O9184" s="49"/>
    </row>
    <row r="9185" spans="3:15" x14ac:dyDescent="0.25">
      <c r="C9185" s="48"/>
      <c r="D9185" s="48"/>
      <c r="E9185" s="48"/>
      <c r="F9185" s="48"/>
      <c r="G9185" s="49"/>
      <c r="H9185" s="48"/>
      <c r="I9185" s="52"/>
      <c r="J9185" s="52"/>
      <c r="K9185" s="48"/>
      <c r="L9185" s="48"/>
      <c r="M9185" s="48"/>
      <c r="N9185" s="48"/>
      <c r="O9185" s="49"/>
    </row>
    <row r="9186" spans="3:15" x14ac:dyDescent="0.25">
      <c r="C9186" s="48"/>
      <c r="D9186" s="48"/>
      <c r="E9186" s="48"/>
      <c r="F9186" s="48"/>
      <c r="G9186" s="49"/>
      <c r="H9186" s="48"/>
      <c r="I9186" s="52"/>
      <c r="J9186" s="52"/>
      <c r="K9186" s="48"/>
      <c r="L9186" s="48"/>
      <c r="M9186" s="48"/>
      <c r="N9186" s="48"/>
      <c r="O9186" s="49"/>
    </row>
    <row r="9187" spans="3:15" x14ac:dyDescent="0.25">
      <c r="C9187" s="48"/>
      <c r="D9187" s="48"/>
      <c r="E9187" s="48"/>
      <c r="F9187" s="48"/>
      <c r="G9187" s="49"/>
      <c r="H9187" s="48"/>
      <c r="I9187" s="52"/>
      <c r="J9187" s="52"/>
      <c r="K9187" s="48"/>
      <c r="L9187" s="48"/>
      <c r="M9187" s="48"/>
      <c r="N9187" s="48"/>
      <c r="O9187" s="49"/>
    </row>
    <row r="9188" spans="3:15" x14ac:dyDescent="0.25">
      <c r="C9188" s="48"/>
      <c r="D9188" s="48"/>
      <c r="E9188" s="48"/>
      <c r="F9188" s="48"/>
      <c r="G9188" s="49"/>
      <c r="H9188" s="48"/>
      <c r="I9188" s="52"/>
      <c r="J9188" s="52"/>
      <c r="K9188" s="48"/>
      <c r="L9188" s="48"/>
      <c r="M9188" s="48"/>
      <c r="N9188" s="48"/>
      <c r="O9188" s="49"/>
    </row>
    <row r="9189" spans="3:15" x14ac:dyDescent="0.25">
      <c r="C9189" s="48"/>
      <c r="D9189" s="48"/>
      <c r="E9189" s="48"/>
      <c r="F9189" s="48"/>
      <c r="G9189" s="49"/>
      <c r="H9189" s="48"/>
      <c r="I9189" s="52"/>
      <c r="J9189" s="52"/>
      <c r="K9189" s="48"/>
      <c r="L9189" s="48"/>
      <c r="M9189" s="48"/>
      <c r="N9189" s="48"/>
      <c r="O9189" s="49"/>
    </row>
    <row r="9190" spans="3:15" x14ac:dyDescent="0.25">
      <c r="C9190" s="48"/>
      <c r="D9190" s="48"/>
      <c r="E9190" s="48"/>
      <c r="F9190" s="48"/>
      <c r="G9190" s="49"/>
      <c r="H9190" s="48"/>
      <c r="I9190" s="52"/>
      <c r="J9190" s="52"/>
      <c r="K9190" s="48"/>
      <c r="L9190" s="48"/>
      <c r="M9190" s="48"/>
      <c r="N9190" s="48"/>
      <c r="O9190" s="49"/>
    </row>
    <row r="9191" spans="3:15" x14ac:dyDescent="0.25">
      <c r="C9191" s="48"/>
      <c r="D9191" s="48"/>
      <c r="E9191" s="48"/>
      <c r="F9191" s="48"/>
      <c r="G9191" s="49"/>
      <c r="H9191" s="48"/>
      <c r="I9191" s="52"/>
      <c r="J9191" s="52"/>
      <c r="K9191" s="48"/>
      <c r="L9191" s="48"/>
      <c r="M9191" s="48"/>
      <c r="N9191" s="48"/>
      <c r="O9191" s="49"/>
    </row>
    <row r="9192" spans="3:15" x14ac:dyDescent="0.25">
      <c r="C9192" s="48"/>
      <c r="D9192" s="48"/>
      <c r="E9192" s="48"/>
      <c r="F9192" s="48"/>
      <c r="G9192" s="49"/>
      <c r="H9192" s="48"/>
      <c r="I9192" s="52"/>
      <c r="J9192" s="52"/>
      <c r="K9192" s="48"/>
      <c r="L9192" s="48"/>
      <c r="M9192" s="48"/>
      <c r="N9192" s="48"/>
      <c r="O9192" s="49"/>
    </row>
    <row r="9193" spans="3:15" x14ac:dyDescent="0.25">
      <c r="C9193" s="48"/>
      <c r="D9193" s="48"/>
      <c r="E9193" s="48"/>
      <c r="F9193" s="48"/>
      <c r="G9193" s="49"/>
      <c r="H9193" s="48"/>
      <c r="I9193" s="52"/>
      <c r="J9193" s="52"/>
      <c r="K9193" s="48"/>
      <c r="L9193" s="48"/>
      <c r="M9193" s="48"/>
      <c r="N9193" s="48"/>
      <c r="O9193" s="49"/>
    </row>
    <row r="9194" spans="3:15" x14ac:dyDescent="0.25">
      <c r="C9194" s="48"/>
      <c r="D9194" s="48"/>
      <c r="E9194" s="48"/>
      <c r="F9194" s="48"/>
      <c r="G9194" s="49"/>
      <c r="H9194" s="48"/>
      <c r="I9194" s="52"/>
      <c r="J9194" s="52"/>
      <c r="K9194" s="48"/>
      <c r="L9194" s="48"/>
      <c r="M9194" s="48"/>
      <c r="N9194" s="48"/>
      <c r="O9194" s="49"/>
    </row>
    <row r="9195" spans="3:15" x14ac:dyDescent="0.25">
      <c r="C9195" s="48"/>
      <c r="D9195" s="48"/>
      <c r="E9195" s="48"/>
      <c r="F9195" s="48"/>
      <c r="G9195" s="49"/>
      <c r="H9195" s="48"/>
      <c r="I9195" s="52"/>
      <c r="J9195" s="52"/>
      <c r="K9195" s="48"/>
      <c r="L9195" s="48"/>
      <c r="M9195" s="48"/>
      <c r="N9195" s="48"/>
      <c r="O9195" s="49"/>
    </row>
    <row r="9196" spans="3:15" x14ac:dyDescent="0.25">
      <c r="C9196" s="48"/>
      <c r="D9196" s="48"/>
      <c r="E9196" s="48"/>
      <c r="F9196" s="48"/>
      <c r="G9196" s="49"/>
      <c r="H9196" s="48"/>
      <c r="I9196" s="52"/>
      <c r="J9196" s="52"/>
      <c r="K9196" s="48"/>
      <c r="L9196" s="48"/>
      <c r="M9196" s="48"/>
      <c r="N9196" s="48"/>
      <c r="O9196" s="49"/>
    </row>
    <row r="9197" spans="3:15" x14ac:dyDescent="0.25">
      <c r="C9197" s="48"/>
      <c r="D9197" s="48"/>
      <c r="E9197" s="48"/>
      <c r="F9197" s="48"/>
      <c r="G9197" s="49"/>
      <c r="H9197" s="48"/>
      <c r="I9197" s="52"/>
      <c r="J9197" s="52"/>
      <c r="K9197" s="48"/>
      <c r="L9197" s="48"/>
      <c r="M9197" s="48"/>
      <c r="N9197" s="48"/>
      <c r="O9197" s="49"/>
    </row>
    <row r="9198" spans="3:15" x14ac:dyDescent="0.25">
      <c r="C9198" s="48"/>
      <c r="D9198" s="48"/>
      <c r="E9198" s="48"/>
      <c r="F9198" s="48"/>
      <c r="G9198" s="49"/>
      <c r="H9198" s="48"/>
      <c r="I9198" s="52"/>
      <c r="J9198" s="52"/>
      <c r="K9198" s="48"/>
      <c r="L9198" s="48"/>
      <c r="M9198" s="48"/>
      <c r="N9198" s="48"/>
      <c r="O9198" s="49"/>
    </row>
    <row r="9199" spans="3:15" x14ac:dyDescent="0.25">
      <c r="C9199" s="48"/>
      <c r="D9199" s="48"/>
      <c r="E9199" s="48"/>
      <c r="F9199" s="48"/>
      <c r="G9199" s="49"/>
      <c r="H9199" s="48"/>
      <c r="I9199" s="52"/>
      <c r="J9199" s="52"/>
      <c r="K9199" s="48"/>
      <c r="L9199" s="48"/>
      <c r="M9199" s="48"/>
      <c r="N9199" s="48"/>
      <c r="O9199" s="49"/>
    </row>
    <row r="9200" spans="3:15" x14ac:dyDescent="0.25">
      <c r="C9200" s="48"/>
      <c r="D9200" s="48"/>
      <c r="E9200" s="48"/>
      <c r="F9200" s="48"/>
      <c r="G9200" s="49"/>
      <c r="H9200" s="48"/>
      <c r="I9200" s="52"/>
      <c r="J9200" s="52"/>
      <c r="K9200" s="48"/>
      <c r="L9200" s="48"/>
      <c r="M9200" s="48"/>
      <c r="N9200" s="48"/>
      <c r="O9200" s="49"/>
    </row>
    <row r="9201" spans="3:15" x14ac:dyDescent="0.25">
      <c r="C9201" s="48"/>
      <c r="D9201" s="48"/>
      <c r="E9201" s="48"/>
      <c r="F9201" s="48"/>
      <c r="G9201" s="49"/>
      <c r="H9201" s="48"/>
      <c r="I9201" s="52"/>
      <c r="J9201" s="52"/>
      <c r="K9201" s="48"/>
      <c r="L9201" s="48"/>
      <c r="M9201" s="48"/>
      <c r="N9201" s="48"/>
      <c r="O9201" s="49"/>
    </row>
    <row r="9202" spans="3:15" x14ac:dyDescent="0.25">
      <c r="C9202" s="48"/>
      <c r="D9202" s="48"/>
      <c r="E9202" s="48"/>
      <c r="F9202" s="48"/>
      <c r="G9202" s="49"/>
      <c r="H9202" s="48"/>
      <c r="I9202" s="52"/>
      <c r="J9202" s="52"/>
      <c r="K9202" s="48"/>
      <c r="L9202" s="48"/>
      <c r="M9202" s="48"/>
      <c r="N9202" s="48"/>
      <c r="O9202" s="49"/>
    </row>
    <row r="9203" spans="3:15" x14ac:dyDescent="0.25">
      <c r="C9203" s="48"/>
      <c r="D9203" s="48"/>
      <c r="E9203" s="48"/>
      <c r="F9203" s="48"/>
      <c r="G9203" s="49"/>
      <c r="H9203" s="48"/>
      <c r="I9203" s="52"/>
      <c r="J9203" s="52"/>
      <c r="K9203" s="48"/>
      <c r="L9203" s="48"/>
      <c r="M9203" s="48"/>
      <c r="N9203" s="48"/>
      <c r="O9203" s="49"/>
    </row>
    <row r="9204" spans="3:15" x14ac:dyDescent="0.25">
      <c r="C9204" s="48"/>
      <c r="D9204" s="48"/>
      <c r="E9204" s="48"/>
      <c r="F9204" s="48"/>
      <c r="G9204" s="49"/>
      <c r="H9204" s="48"/>
      <c r="I9204" s="52"/>
      <c r="J9204" s="52"/>
      <c r="K9204" s="48"/>
      <c r="L9204" s="48"/>
      <c r="M9204" s="48"/>
      <c r="N9204" s="48"/>
      <c r="O9204" s="49"/>
    </row>
    <row r="9205" spans="3:15" x14ac:dyDescent="0.25">
      <c r="C9205" s="48"/>
      <c r="D9205" s="48"/>
      <c r="E9205" s="48"/>
      <c r="F9205" s="48"/>
      <c r="G9205" s="49"/>
      <c r="H9205" s="48"/>
      <c r="I9205" s="52"/>
      <c r="J9205" s="52"/>
      <c r="K9205" s="48"/>
      <c r="L9205" s="48"/>
      <c r="M9205" s="48"/>
      <c r="N9205" s="48"/>
      <c r="O9205" s="49"/>
    </row>
    <row r="9206" spans="3:15" x14ac:dyDescent="0.25">
      <c r="C9206" s="48"/>
      <c r="D9206" s="48"/>
      <c r="E9206" s="48"/>
      <c r="F9206" s="48"/>
      <c r="G9206" s="49"/>
      <c r="H9206" s="48"/>
      <c r="I9206" s="52"/>
      <c r="J9206" s="52"/>
      <c r="K9206" s="48"/>
      <c r="L9206" s="48"/>
      <c r="M9206" s="48"/>
      <c r="N9206" s="48"/>
      <c r="O9206" s="49"/>
    </row>
    <row r="9207" spans="3:15" x14ac:dyDescent="0.25">
      <c r="C9207" s="48"/>
      <c r="D9207" s="48"/>
      <c r="E9207" s="48"/>
      <c r="F9207" s="48"/>
      <c r="G9207" s="49"/>
      <c r="H9207" s="48"/>
      <c r="I9207" s="52"/>
      <c r="J9207" s="52"/>
      <c r="K9207" s="48"/>
      <c r="L9207" s="48"/>
      <c r="M9207" s="48"/>
      <c r="N9207" s="48"/>
      <c r="O9207" s="49"/>
    </row>
    <row r="9208" spans="3:15" x14ac:dyDescent="0.25">
      <c r="C9208" s="48"/>
      <c r="D9208" s="48"/>
      <c r="E9208" s="48"/>
      <c r="F9208" s="48"/>
      <c r="G9208" s="49"/>
      <c r="H9208" s="48"/>
      <c r="I9208" s="52"/>
      <c r="J9208" s="52"/>
      <c r="K9208" s="48"/>
      <c r="L9208" s="48"/>
      <c r="M9208" s="48"/>
      <c r="N9208" s="48"/>
      <c r="O9208" s="49"/>
    </row>
    <row r="9209" spans="3:15" x14ac:dyDescent="0.25">
      <c r="C9209" s="48"/>
      <c r="D9209" s="48"/>
      <c r="E9209" s="48"/>
      <c r="F9209" s="48"/>
      <c r="G9209" s="49"/>
      <c r="H9209" s="48"/>
      <c r="I9209" s="52"/>
      <c r="J9209" s="52"/>
      <c r="K9209" s="48"/>
      <c r="L9209" s="48"/>
      <c r="M9209" s="48"/>
      <c r="N9209" s="48"/>
      <c r="O9209" s="49"/>
    </row>
    <row r="9210" spans="3:15" x14ac:dyDescent="0.25">
      <c r="C9210" s="48"/>
      <c r="D9210" s="48"/>
      <c r="E9210" s="48"/>
      <c r="F9210" s="48"/>
      <c r="G9210" s="49"/>
      <c r="H9210" s="48"/>
      <c r="I9210" s="52"/>
      <c r="J9210" s="52"/>
      <c r="K9210" s="48"/>
      <c r="L9210" s="48"/>
      <c r="M9210" s="48"/>
      <c r="N9210" s="48"/>
      <c r="O9210" s="49"/>
    </row>
    <row r="9211" spans="3:15" x14ac:dyDescent="0.25">
      <c r="C9211" s="48"/>
      <c r="D9211" s="48"/>
      <c r="E9211" s="48"/>
      <c r="F9211" s="48"/>
      <c r="G9211" s="49"/>
      <c r="H9211" s="48"/>
      <c r="I9211" s="52"/>
      <c r="J9211" s="52"/>
      <c r="K9211" s="48"/>
      <c r="L9211" s="48"/>
      <c r="M9211" s="48"/>
      <c r="N9211" s="48"/>
      <c r="O9211" s="49"/>
    </row>
    <row r="9212" spans="3:15" x14ac:dyDescent="0.25">
      <c r="C9212" s="48"/>
      <c r="D9212" s="48"/>
      <c r="E9212" s="48"/>
      <c r="F9212" s="48"/>
      <c r="G9212" s="49"/>
      <c r="H9212" s="48"/>
      <c r="I9212" s="52"/>
      <c r="J9212" s="52"/>
      <c r="K9212" s="48"/>
      <c r="L9212" s="48"/>
      <c r="M9212" s="48"/>
      <c r="N9212" s="48"/>
      <c r="O9212" s="49"/>
    </row>
    <row r="9213" spans="3:15" x14ac:dyDescent="0.25">
      <c r="C9213" s="48"/>
      <c r="D9213" s="48"/>
      <c r="E9213" s="48"/>
      <c r="F9213" s="48"/>
      <c r="G9213" s="49"/>
      <c r="H9213" s="48"/>
      <c r="I9213" s="52"/>
      <c r="J9213" s="52"/>
      <c r="K9213" s="48"/>
      <c r="L9213" s="48"/>
      <c r="M9213" s="48"/>
      <c r="N9213" s="48"/>
      <c r="O9213" s="49"/>
    </row>
    <row r="9214" spans="3:15" x14ac:dyDescent="0.25">
      <c r="C9214" s="48"/>
      <c r="D9214" s="48"/>
      <c r="E9214" s="48"/>
      <c r="F9214" s="48"/>
      <c r="G9214" s="49"/>
      <c r="H9214" s="48"/>
      <c r="I9214" s="52"/>
      <c r="J9214" s="52"/>
      <c r="K9214" s="48"/>
      <c r="L9214" s="48"/>
      <c r="M9214" s="48"/>
      <c r="N9214" s="48"/>
      <c r="O9214" s="49"/>
    </row>
    <row r="9215" spans="3:15" x14ac:dyDescent="0.25">
      <c r="C9215" s="48"/>
      <c r="D9215" s="48"/>
      <c r="E9215" s="48"/>
      <c r="F9215" s="48"/>
      <c r="G9215" s="49"/>
      <c r="H9215" s="48"/>
      <c r="I9215" s="52"/>
      <c r="J9215" s="52"/>
      <c r="K9215" s="48"/>
      <c r="L9215" s="48"/>
      <c r="M9215" s="48"/>
      <c r="N9215" s="48"/>
      <c r="O9215" s="49"/>
    </row>
    <row r="9216" spans="3:15" x14ac:dyDescent="0.25">
      <c r="C9216" s="48"/>
      <c r="D9216" s="48"/>
      <c r="E9216" s="48"/>
      <c r="F9216" s="48"/>
      <c r="G9216" s="49"/>
      <c r="H9216" s="48"/>
      <c r="I9216" s="52"/>
      <c r="J9216" s="52"/>
      <c r="K9216" s="48"/>
      <c r="L9216" s="48"/>
      <c r="M9216" s="48"/>
      <c r="N9216" s="48"/>
      <c r="O9216" s="49"/>
    </row>
    <row r="9217" spans="3:15" x14ac:dyDescent="0.25">
      <c r="C9217" s="48"/>
      <c r="D9217" s="48"/>
      <c r="E9217" s="48"/>
      <c r="F9217" s="48"/>
      <c r="G9217" s="49"/>
      <c r="H9217" s="48"/>
      <c r="I9217" s="52"/>
      <c r="J9217" s="52"/>
      <c r="K9217" s="48"/>
      <c r="L9217" s="48"/>
      <c r="M9217" s="48"/>
      <c r="N9217" s="48"/>
      <c r="O9217" s="49"/>
    </row>
    <row r="9218" spans="3:15" x14ac:dyDescent="0.25">
      <c r="C9218" s="48"/>
      <c r="D9218" s="48"/>
      <c r="E9218" s="48"/>
      <c r="F9218" s="48"/>
      <c r="G9218" s="49"/>
      <c r="H9218" s="48"/>
      <c r="I9218" s="52"/>
      <c r="J9218" s="52"/>
      <c r="K9218" s="48"/>
      <c r="L9218" s="48"/>
      <c r="M9218" s="48"/>
      <c r="N9218" s="48"/>
      <c r="O9218" s="49"/>
    </row>
    <row r="9219" spans="3:15" x14ac:dyDescent="0.25">
      <c r="C9219" s="48"/>
      <c r="D9219" s="48"/>
      <c r="E9219" s="48"/>
      <c r="F9219" s="48"/>
      <c r="G9219" s="49"/>
      <c r="H9219" s="48"/>
      <c r="I9219" s="52"/>
      <c r="J9219" s="52"/>
      <c r="K9219" s="48"/>
      <c r="L9219" s="48"/>
      <c r="M9219" s="48"/>
      <c r="N9219" s="48"/>
      <c r="O9219" s="49"/>
    </row>
    <row r="9220" spans="3:15" x14ac:dyDescent="0.25">
      <c r="C9220" s="48"/>
      <c r="D9220" s="48"/>
      <c r="E9220" s="48"/>
      <c r="F9220" s="48"/>
      <c r="G9220" s="49"/>
      <c r="H9220" s="48"/>
      <c r="I9220" s="52"/>
      <c r="J9220" s="52"/>
      <c r="K9220" s="48"/>
      <c r="L9220" s="48"/>
      <c r="M9220" s="48"/>
      <c r="N9220" s="48"/>
      <c r="O9220" s="49"/>
    </row>
    <row r="9221" spans="3:15" x14ac:dyDescent="0.25">
      <c r="C9221" s="48"/>
      <c r="D9221" s="48"/>
      <c r="E9221" s="48"/>
      <c r="F9221" s="48"/>
      <c r="G9221" s="49"/>
      <c r="H9221" s="48"/>
      <c r="I9221" s="52"/>
      <c r="J9221" s="52"/>
      <c r="K9221" s="48"/>
      <c r="L9221" s="48"/>
      <c r="M9221" s="48"/>
      <c r="N9221" s="48"/>
      <c r="O9221" s="49"/>
    </row>
    <row r="9222" spans="3:15" x14ac:dyDescent="0.25">
      <c r="C9222" s="48"/>
      <c r="D9222" s="48"/>
      <c r="E9222" s="48"/>
      <c r="F9222" s="48"/>
      <c r="G9222" s="49"/>
      <c r="H9222" s="48"/>
      <c r="I9222" s="52"/>
      <c r="J9222" s="52"/>
      <c r="K9222" s="48"/>
      <c r="L9222" s="48"/>
      <c r="M9222" s="48"/>
      <c r="N9222" s="48"/>
      <c r="O9222" s="49"/>
    </row>
    <row r="9223" spans="3:15" x14ac:dyDescent="0.25">
      <c r="C9223" s="48"/>
      <c r="D9223" s="48"/>
      <c r="E9223" s="48"/>
      <c r="F9223" s="48"/>
      <c r="G9223" s="49"/>
      <c r="H9223" s="48"/>
      <c r="I9223" s="52"/>
      <c r="J9223" s="52"/>
      <c r="K9223" s="48"/>
      <c r="L9223" s="48"/>
      <c r="M9223" s="48"/>
      <c r="N9223" s="48"/>
      <c r="O9223" s="49"/>
    </row>
    <row r="9224" spans="3:15" x14ac:dyDescent="0.25">
      <c r="C9224" s="48"/>
      <c r="D9224" s="48"/>
      <c r="E9224" s="48"/>
      <c r="F9224" s="48"/>
      <c r="G9224" s="49"/>
      <c r="H9224" s="48"/>
      <c r="I9224" s="52"/>
      <c r="J9224" s="52"/>
      <c r="K9224" s="48"/>
      <c r="L9224" s="48"/>
      <c r="M9224" s="48"/>
      <c r="N9224" s="48"/>
      <c r="O9224" s="49"/>
    </row>
    <row r="9225" spans="3:15" x14ac:dyDescent="0.25">
      <c r="C9225" s="48"/>
      <c r="D9225" s="48"/>
      <c r="E9225" s="48"/>
      <c r="F9225" s="48"/>
      <c r="G9225" s="49"/>
      <c r="H9225" s="48"/>
      <c r="I9225" s="52"/>
      <c r="J9225" s="52"/>
      <c r="K9225" s="48"/>
      <c r="L9225" s="48"/>
      <c r="M9225" s="48"/>
      <c r="N9225" s="48"/>
      <c r="O9225" s="49"/>
    </row>
    <row r="9226" spans="3:15" x14ac:dyDescent="0.25">
      <c r="C9226" s="48"/>
      <c r="D9226" s="48"/>
      <c r="E9226" s="48"/>
      <c r="F9226" s="48"/>
      <c r="G9226" s="49"/>
      <c r="H9226" s="48"/>
      <c r="I9226" s="52"/>
      <c r="J9226" s="52"/>
      <c r="K9226" s="48"/>
      <c r="L9226" s="48"/>
      <c r="M9226" s="48"/>
      <c r="N9226" s="48"/>
      <c r="O9226" s="49"/>
    </row>
    <row r="9227" spans="3:15" x14ac:dyDescent="0.25">
      <c r="C9227" s="48"/>
      <c r="D9227" s="48"/>
      <c r="E9227" s="48"/>
      <c r="F9227" s="48"/>
      <c r="G9227" s="49"/>
      <c r="H9227" s="48"/>
      <c r="I9227" s="52"/>
      <c r="J9227" s="52"/>
      <c r="K9227" s="48"/>
      <c r="L9227" s="48"/>
      <c r="M9227" s="48"/>
      <c r="N9227" s="48"/>
      <c r="O9227" s="49"/>
    </row>
    <row r="9228" spans="3:15" x14ac:dyDescent="0.25">
      <c r="C9228" s="48"/>
      <c r="D9228" s="48"/>
      <c r="E9228" s="48"/>
      <c r="F9228" s="48"/>
      <c r="G9228" s="49"/>
      <c r="H9228" s="48"/>
      <c r="I9228" s="52"/>
      <c r="J9228" s="52"/>
      <c r="K9228" s="48"/>
      <c r="L9228" s="48"/>
      <c r="M9228" s="48"/>
      <c r="N9228" s="48"/>
      <c r="O9228" s="49"/>
    </row>
    <row r="9229" spans="3:15" x14ac:dyDescent="0.25">
      <c r="C9229" s="48"/>
      <c r="D9229" s="48"/>
      <c r="E9229" s="48"/>
      <c r="F9229" s="48"/>
      <c r="G9229" s="49"/>
      <c r="H9229" s="48"/>
      <c r="I9229" s="52"/>
      <c r="J9229" s="52"/>
      <c r="K9229" s="48"/>
      <c r="L9229" s="48"/>
      <c r="M9229" s="48"/>
      <c r="N9229" s="48"/>
      <c r="O9229" s="49"/>
    </row>
    <row r="9230" spans="3:15" x14ac:dyDescent="0.25">
      <c r="C9230" s="48"/>
      <c r="D9230" s="48"/>
      <c r="E9230" s="48"/>
      <c r="F9230" s="48"/>
      <c r="G9230" s="49"/>
      <c r="H9230" s="48"/>
      <c r="I9230" s="52"/>
      <c r="J9230" s="52"/>
      <c r="K9230" s="48"/>
      <c r="L9230" s="48"/>
      <c r="M9230" s="48"/>
      <c r="N9230" s="48"/>
      <c r="O9230" s="49"/>
    </row>
    <row r="9231" spans="3:15" x14ac:dyDescent="0.25">
      <c r="C9231" s="48"/>
      <c r="D9231" s="48"/>
      <c r="E9231" s="48"/>
      <c r="F9231" s="48"/>
      <c r="G9231" s="49"/>
      <c r="H9231" s="48"/>
      <c r="I9231" s="52"/>
      <c r="J9231" s="52"/>
      <c r="K9231" s="48"/>
      <c r="L9231" s="48"/>
      <c r="M9231" s="48"/>
      <c r="N9231" s="48"/>
      <c r="O9231" s="49"/>
    </row>
    <row r="9232" spans="3:15" x14ac:dyDescent="0.25">
      <c r="C9232" s="48"/>
      <c r="D9232" s="48"/>
      <c r="E9232" s="48"/>
      <c r="F9232" s="48"/>
      <c r="G9232" s="49"/>
      <c r="H9232" s="48"/>
      <c r="I9232" s="52"/>
      <c r="J9232" s="52"/>
      <c r="K9232" s="48"/>
      <c r="L9232" s="48"/>
      <c r="M9232" s="48"/>
      <c r="N9232" s="48"/>
      <c r="O9232" s="49"/>
    </row>
    <row r="9233" spans="3:15" x14ac:dyDescent="0.25">
      <c r="C9233" s="48"/>
      <c r="D9233" s="48"/>
      <c r="E9233" s="48"/>
      <c r="F9233" s="48"/>
      <c r="G9233" s="49"/>
      <c r="H9233" s="48"/>
      <c r="I9233" s="52"/>
      <c r="J9233" s="52"/>
      <c r="K9233" s="48"/>
      <c r="L9233" s="48"/>
      <c r="M9233" s="48"/>
      <c r="N9233" s="48"/>
      <c r="O9233" s="49"/>
    </row>
    <row r="9234" spans="3:15" x14ac:dyDescent="0.25">
      <c r="C9234" s="48"/>
      <c r="D9234" s="48"/>
      <c r="E9234" s="48"/>
      <c r="F9234" s="48"/>
      <c r="G9234" s="49"/>
      <c r="H9234" s="48"/>
      <c r="I9234" s="52"/>
      <c r="J9234" s="52"/>
      <c r="K9234" s="48"/>
      <c r="L9234" s="48"/>
      <c r="M9234" s="48"/>
      <c r="N9234" s="48"/>
      <c r="O9234" s="49"/>
    </row>
    <row r="9235" spans="3:15" x14ac:dyDescent="0.25">
      <c r="C9235" s="48"/>
      <c r="D9235" s="48"/>
      <c r="E9235" s="48"/>
      <c r="F9235" s="48"/>
      <c r="G9235" s="49"/>
      <c r="H9235" s="48"/>
      <c r="I9235" s="52"/>
      <c r="J9235" s="52"/>
      <c r="K9235" s="48"/>
      <c r="L9235" s="48"/>
      <c r="M9235" s="48"/>
      <c r="N9235" s="48"/>
      <c r="O9235" s="49"/>
    </row>
    <row r="9236" spans="3:15" x14ac:dyDescent="0.25">
      <c r="C9236" s="48"/>
      <c r="D9236" s="48"/>
      <c r="E9236" s="48"/>
      <c r="F9236" s="48"/>
      <c r="G9236" s="49"/>
      <c r="H9236" s="48"/>
      <c r="I9236" s="52"/>
      <c r="J9236" s="52"/>
      <c r="K9236" s="48"/>
      <c r="L9236" s="48"/>
      <c r="M9236" s="48"/>
      <c r="N9236" s="48"/>
      <c r="O9236" s="49"/>
    </row>
    <row r="9237" spans="3:15" x14ac:dyDescent="0.25">
      <c r="C9237" s="48"/>
      <c r="D9237" s="48"/>
      <c r="E9237" s="48"/>
      <c r="F9237" s="48"/>
      <c r="G9237" s="49"/>
      <c r="H9237" s="48"/>
      <c r="I9237" s="52"/>
      <c r="J9237" s="52"/>
      <c r="K9237" s="48"/>
      <c r="L9237" s="48"/>
      <c r="M9237" s="48"/>
      <c r="N9237" s="48"/>
      <c r="O9237" s="49"/>
    </row>
    <row r="9238" spans="3:15" x14ac:dyDescent="0.25">
      <c r="C9238" s="48"/>
      <c r="D9238" s="48"/>
      <c r="E9238" s="48"/>
      <c r="F9238" s="48"/>
      <c r="G9238" s="49"/>
      <c r="H9238" s="48"/>
      <c r="I9238" s="52"/>
      <c r="J9238" s="52"/>
      <c r="K9238" s="48"/>
      <c r="L9238" s="48"/>
      <c r="M9238" s="48"/>
      <c r="N9238" s="48"/>
      <c r="O9238" s="49"/>
    </row>
    <row r="9239" spans="3:15" x14ac:dyDescent="0.25">
      <c r="C9239" s="48"/>
      <c r="D9239" s="48"/>
      <c r="E9239" s="48"/>
      <c r="F9239" s="48"/>
      <c r="G9239" s="49"/>
      <c r="H9239" s="48"/>
      <c r="I9239" s="52"/>
      <c r="J9239" s="52"/>
      <c r="K9239" s="48"/>
      <c r="L9239" s="48"/>
      <c r="M9239" s="48"/>
      <c r="N9239" s="48"/>
      <c r="O9239" s="49"/>
    </row>
    <row r="9240" spans="3:15" x14ac:dyDescent="0.25">
      <c r="C9240" s="48"/>
      <c r="D9240" s="48"/>
      <c r="E9240" s="48"/>
      <c r="F9240" s="48"/>
      <c r="G9240" s="49"/>
      <c r="H9240" s="48"/>
      <c r="I9240" s="52"/>
      <c r="J9240" s="52"/>
      <c r="K9240" s="48"/>
      <c r="L9240" s="48"/>
      <c r="M9240" s="48"/>
      <c r="N9240" s="48"/>
      <c r="O9240" s="49"/>
    </row>
    <row r="9241" spans="3:15" x14ac:dyDescent="0.25">
      <c r="C9241" s="48"/>
      <c r="D9241" s="48"/>
      <c r="E9241" s="48"/>
      <c r="F9241" s="48"/>
      <c r="G9241" s="49"/>
      <c r="H9241" s="48"/>
      <c r="I9241" s="52"/>
      <c r="J9241" s="52"/>
      <c r="K9241" s="48"/>
      <c r="L9241" s="48"/>
      <c r="M9241" s="48"/>
      <c r="N9241" s="48"/>
      <c r="O9241" s="49"/>
    </row>
    <row r="9242" spans="3:15" x14ac:dyDescent="0.25">
      <c r="C9242" s="48"/>
      <c r="D9242" s="48"/>
      <c r="E9242" s="48"/>
      <c r="F9242" s="48"/>
      <c r="G9242" s="49"/>
      <c r="H9242" s="48"/>
      <c r="I9242" s="52"/>
      <c r="J9242" s="52"/>
      <c r="K9242" s="48"/>
      <c r="L9242" s="48"/>
      <c r="M9242" s="48"/>
      <c r="N9242" s="48"/>
      <c r="O9242" s="49"/>
    </row>
    <row r="9243" spans="3:15" x14ac:dyDescent="0.25">
      <c r="C9243" s="48"/>
      <c r="D9243" s="48"/>
      <c r="E9243" s="48"/>
      <c r="F9243" s="48"/>
      <c r="G9243" s="49"/>
      <c r="H9243" s="48"/>
      <c r="I9243" s="52"/>
      <c r="J9243" s="52"/>
      <c r="K9243" s="48"/>
      <c r="L9243" s="48"/>
      <c r="M9243" s="48"/>
      <c r="N9243" s="48"/>
      <c r="O9243" s="49"/>
    </row>
    <row r="9244" spans="3:15" x14ac:dyDescent="0.25">
      <c r="C9244" s="48"/>
      <c r="D9244" s="48"/>
      <c r="E9244" s="48"/>
      <c r="F9244" s="48"/>
      <c r="G9244" s="49"/>
      <c r="H9244" s="48"/>
      <c r="I9244" s="52"/>
      <c r="J9244" s="52"/>
      <c r="K9244" s="48"/>
      <c r="L9244" s="48"/>
      <c r="M9244" s="48"/>
      <c r="N9244" s="48"/>
      <c r="O9244" s="49"/>
    </row>
    <row r="9245" spans="3:15" x14ac:dyDescent="0.25">
      <c r="C9245" s="48"/>
      <c r="D9245" s="48"/>
      <c r="E9245" s="48"/>
      <c r="F9245" s="48"/>
      <c r="G9245" s="49"/>
      <c r="H9245" s="48"/>
      <c r="I9245" s="52"/>
      <c r="J9245" s="52"/>
      <c r="K9245" s="48"/>
      <c r="L9245" s="48"/>
      <c r="M9245" s="48"/>
      <c r="N9245" s="48"/>
      <c r="O9245" s="49"/>
    </row>
    <row r="9246" spans="3:15" x14ac:dyDescent="0.25">
      <c r="C9246" s="48"/>
      <c r="D9246" s="48"/>
      <c r="E9246" s="48"/>
      <c r="F9246" s="48"/>
      <c r="G9246" s="49"/>
      <c r="H9246" s="48"/>
      <c r="I9246" s="52"/>
      <c r="J9246" s="52"/>
      <c r="K9246" s="48"/>
      <c r="L9246" s="48"/>
      <c r="M9246" s="48"/>
      <c r="N9246" s="48"/>
      <c r="O9246" s="49"/>
    </row>
    <row r="9247" spans="3:15" x14ac:dyDescent="0.25">
      <c r="C9247" s="48"/>
      <c r="D9247" s="48"/>
      <c r="E9247" s="48"/>
      <c r="F9247" s="48"/>
      <c r="G9247" s="49"/>
      <c r="H9247" s="48"/>
      <c r="I9247" s="52"/>
      <c r="J9247" s="52"/>
      <c r="K9247" s="48"/>
      <c r="L9247" s="48"/>
      <c r="M9247" s="48"/>
      <c r="N9247" s="48"/>
      <c r="O9247" s="49"/>
    </row>
    <row r="9248" spans="3:15" x14ac:dyDescent="0.25">
      <c r="C9248" s="48"/>
      <c r="D9248" s="48"/>
      <c r="E9248" s="48"/>
      <c r="F9248" s="48"/>
      <c r="G9248" s="49"/>
      <c r="H9248" s="48"/>
      <c r="I9248" s="52"/>
      <c r="J9248" s="52"/>
      <c r="K9248" s="48"/>
      <c r="L9248" s="48"/>
      <c r="M9248" s="48"/>
      <c r="N9248" s="48"/>
      <c r="O9248" s="49"/>
    </row>
    <row r="9249" spans="3:15" x14ac:dyDescent="0.25">
      <c r="C9249" s="48"/>
      <c r="D9249" s="48"/>
      <c r="E9249" s="48"/>
      <c r="F9249" s="48"/>
      <c r="G9249" s="49"/>
      <c r="H9249" s="48"/>
      <c r="I9249" s="52"/>
      <c r="J9249" s="52"/>
      <c r="K9249" s="48"/>
      <c r="L9249" s="48"/>
      <c r="M9249" s="48"/>
      <c r="N9249" s="48"/>
      <c r="O9249" s="49"/>
    </row>
    <row r="9250" spans="3:15" x14ac:dyDescent="0.25">
      <c r="C9250" s="48"/>
      <c r="D9250" s="48"/>
      <c r="E9250" s="48"/>
      <c r="F9250" s="48"/>
      <c r="G9250" s="49"/>
      <c r="H9250" s="48"/>
      <c r="I9250" s="52"/>
      <c r="J9250" s="52"/>
      <c r="K9250" s="48"/>
      <c r="L9250" s="48"/>
      <c r="M9250" s="48"/>
      <c r="N9250" s="48"/>
      <c r="O9250" s="49"/>
    </row>
    <row r="9251" spans="3:15" x14ac:dyDescent="0.25">
      <c r="C9251" s="48"/>
      <c r="D9251" s="48"/>
      <c r="E9251" s="48"/>
      <c r="F9251" s="48"/>
      <c r="G9251" s="49"/>
      <c r="H9251" s="48"/>
      <c r="I9251" s="52"/>
      <c r="J9251" s="52"/>
      <c r="K9251" s="48"/>
      <c r="L9251" s="48"/>
      <c r="M9251" s="48"/>
      <c r="N9251" s="48"/>
      <c r="O9251" s="49"/>
    </row>
    <row r="9252" spans="3:15" x14ac:dyDescent="0.25">
      <c r="C9252" s="48"/>
      <c r="D9252" s="48"/>
      <c r="E9252" s="48"/>
      <c r="F9252" s="48"/>
      <c r="G9252" s="49"/>
      <c r="H9252" s="48"/>
      <c r="I9252" s="52"/>
      <c r="J9252" s="52"/>
      <c r="K9252" s="48"/>
      <c r="L9252" s="48"/>
      <c r="M9252" s="48"/>
      <c r="N9252" s="48"/>
      <c r="O9252" s="49"/>
    </row>
    <row r="9253" spans="3:15" x14ac:dyDescent="0.25">
      <c r="C9253" s="48"/>
      <c r="D9253" s="48"/>
      <c r="E9253" s="48"/>
      <c r="F9253" s="48"/>
      <c r="G9253" s="49"/>
      <c r="H9253" s="48"/>
      <c r="I9253" s="52"/>
      <c r="J9253" s="52"/>
      <c r="K9253" s="48"/>
      <c r="L9253" s="48"/>
      <c r="M9253" s="48"/>
      <c r="N9253" s="48"/>
      <c r="O9253" s="49"/>
    </row>
    <row r="9254" spans="3:15" x14ac:dyDescent="0.25">
      <c r="C9254" s="48"/>
      <c r="D9254" s="48"/>
      <c r="E9254" s="48"/>
      <c r="F9254" s="48"/>
      <c r="G9254" s="49"/>
      <c r="H9254" s="48"/>
      <c r="I9254" s="52"/>
      <c r="J9254" s="52"/>
      <c r="K9254" s="48"/>
      <c r="L9254" s="48"/>
      <c r="M9254" s="48"/>
      <c r="N9254" s="48"/>
      <c r="O9254" s="49"/>
    </row>
    <row r="9255" spans="3:15" x14ac:dyDescent="0.25">
      <c r="C9255" s="48"/>
      <c r="D9255" s="48"/>
      <c r="E9255" s="48"/>
      <c r="F9255" s="48"/>
      <c r="G9255" s="49"/>
      <c r="H9255" s="48"/>
      <c r="I9255" s="52"/>
      <c r="J9255" s="52"/>
      <c r="K9255" s="48"/>
      <c r="L9255" s="48"/>
      <c r="M9255" s="48"/>
      <c r="N9255" s="48"/>
      <c r="O9255" s="49"/>
    </row>
    <row r="9256" spans="3:15" x14ac:dyDescent="0.25">
      <c r="C9256" s="48"/>
      <c r="D9256" s="48"/>
      <c r="E9256" s="48"/>
      <c r="F9256" s="48"/>
      <c r="G9256" s="49"/>
      <c r="H9256" s="48"/>
      <c r="I9256" s="52"/>
      <c r="J9256" s="52"/>
      <c r="K9256" s="48"/>
      <c r="L9256" s="48"/>
      <c r="M9256" s="48"/>
      <c r="N9256" s="48"/>
      <c r="O9256" s="49"/>
    </row>
    <row r="9257" spans="3:15" x14ac:dyDescent="0.25">
      <c r="C9257" s="48"/>
      <c r="D9257" s="48"/>
      <c r="E9257" s="48"/>
      <c r="F9257" s="48"/>
      <c r="G9257" s="49"/>
      <c r="H9257" s="48"/>
      <c r="I9257" s="52"/>
      <c r="J9257" s="52"/>
      <c r="K9257" s="48"/>
      <c r="L9257" s="48"/>
      <c r="M9257" s="48"/>
      <c r="N9257" s="48"/>
      <c r="O9257" s="49"/>
    </row>
    <row r="9258" spans="3:15" x14ac:dyDescent="0.25">
      <c r="C9258" s="48"/>
      <c r="D9258" s="48"/>
      <c r="E9258" s="48"/>
      <c r="F9258" s="48"/>
      <c r="G9258" s="49"/>
      <c r="H9258" s="48"/>
      <c r="I9258" s="52"/>
      <c r="J9258" s="52"/>
      <c r="K9258" s="48"/>
      <c r="L9258" s="48"/>
      <c r="M9258" s="48"/>
      <c r="N9258" s="48"/>
      <c r="O9258" s="49"/>
    </row>
    <row r="9259" spans="3:15" x14ac:dyDescent="0.25">
      <c r="C9259" s="48"/>
      <c r="D9259" s="48"/>
      <c r="E9259" s="48"/>
      <c r="F9259" s="48"/>
      <c r="G9259" s="49"/>
      <c r="H9259" s="48"/>
      <c r="I9259" s="52"/>
      <c r="J9259" s="52"/>
      <c r="K9259" s="48"/>
      <c r="L9259" s="48"/>
      <c r="M9259" s="48"/>
      <c r="N9259" s="48"/>
      <c r="O9259" s="49"/>
    </row>
    <row r="9260" spans="3:15" x14ac:dyDescent="0.25">
      <c r="C9260" s="48"/>
      <c r="D9260" s="48"/>
      <c r="E9260" s="48"/>
      <c r="F9260" s="48"/>
      <c r="G9260" s="49"/>
      <c r="H9260" s="48"/>
      <c r="I9260" s="52"/>
      <c r="J9260" s="52"/>
      <c r="K9260" s="48"/>
      <c r="L9260" s="48"/>
      <c r="M9260" s="48"/>
      <c r="N9260" s="48"/>
      <c r="O9260" s="49"/>
    </row>
    <row r="9261" spans="3:15" x14ac:dyDescent="0.25">
      <c r="C9261" s="48"/>
      <c r="D9261" s="48"/>
      <c r="E9261" s="48"/>
      <c r="F9261" s="48"/>
      <c r="G9261" s="49"/>
      <c r="H9261" s="48"/>
      <c r="I9261" s="52"/>
      <c r="J9261" s="52"/>
      <c r="K9261" s="48"/>
      <c r="L9261" s="48"/>
      <c r="M9261" s="48"/>
      <c r="N9261" s="48"/>
      <c r="O9261" s="49"/>
    </row>
    <row r="9262" spans="3:15" x14ac:dyDescent="0.25">
      <c r="C9262" s="48"/>
      <c r="D9262" s="48"/>
      <c r="E9262" s="48"/>
      <c r="F9262" s="48"/>
      <c r="G9262" s="49"/>
      <c r="H9262" s="48"/>
      <c r="I9262" s="52"/>
      <c r="J9262" s="52"/>
      <c r="K9262" s="48"/>
      <c r="L9262" s="48"/>
      <c r="M9262" s="48"/>
      <c r="N9262" s="48"/>
      <c r="O9262" s="49"/>
    </row>
    <row r="9263" spans="3:15" x14ac:dyDescent="0.25">
      <c r="C9263" s="48"/>
      <c r="D9263" s="48"/>
      <c r="E9263" s="48"/>
      <c r="F9263" s="48"/>
      <c r="G9263" s="49"/>
      <c r="H9263" s="48"/>
      <c r="I9263" s="52"/>
      <c r="J9263" s="52"/>
      <c r="K9263" s="48"/>
      <c r="L9263" s="48"/>
      <c r="M9263" s="48"/>
      <c r="N9263" s="48"/>
      <c r="O9263" s="49"/>
    </row>
    <row r="9264" spans="3:15" x14ac:dyDescent="0.25">
      <c r="C9264" s="48"/>
      <c r="D9264" s="48"/>
      <c r="E9264" s="48"/>
      <c r="F9264" s="48"/>
      <c r="G9264" s="49"/>
      <c r="H9264" s="48"/>
      <c r="I9264" s="52"/>
      <c r="J9264" s="52"/>
      <c r="K9264" s="48"/>
      <c r="L9264" s="48"/>
      <c r="M9264" s="48"/>
      <c r="N9264" s="48"/>
      <c r="O9264" s="49"/>
    </row>
    <row r="9265" spans="3:15" x14ac:dyDescent="0.25">
      <c r="C9265" s="48"/>
      <c r="D9265" s="48"/>
      <c r="E9265" s="48"/>
      <c r="F9265" s="48"/>
      <c r="G9265" s="49"/>
      <c r="H9265" s="48"/>
      <c r="I9265" s="52"/>
      <c r="J9265" s="52"/>
      <c r="K9265" s="48"/>
      <c r="L9265" s="48"/>
      <c r="M9265" s="48"/>
      <c r="N9265" s="48"/>
      <c r="O9265" s="49"/>
    </row>
    <row r="9266" spans="3:15" x14ac:dyDescent="0.25">
      <c r="C9266" s="48"/>
      <c r="D9266" s="48"/>
      <c r="E9266" s="48"/>
      <c r="F9266" s="48"/>
      <c r="G9266" s="49"/>
      <c r="H9266" s="48"/>
      <c r="I9266" s="52"/>
      <c r="J9266" s="52"/>
      <c r="K9266" s="48"/>
      <c r="L9266" s="48"/>
      <c r="M9266" s="48"/>
      <c r="N9266" s="48"/>
      <c r="O9266" s="49"/>
    </row>
    <row r="9267" spans="3:15" x14ac:dyDescent="0.25">
      <c r="C9267" s="48"/>
      <c r="D9267" s="48"/>
      <c r="E9267" s="48"/>
      <c r="F9267" s="48"/>
      <c r="G9267" s="49"/>
      <c r="H9267" s="48"/>
      <c r="I9267" s="52"/>
      <c r="J9267" s="52"/>
      <c r="K9267" s="48"/>
      <c r="L9267" s="48"/>
      <c r="M9267" s="48"/>
      <c r="N9267" s="48"/>
      <c r="O9267" s="49"/>
    </row>
    <row r="9268" spans="3:15" x14ac:dyDescent="0.25">
      <c r="C9268" s="48"/>
      <c r="D9268" s="48"/>
      <c r="E9268" s="48"/>
      <c r="F9268" s="48"/>
      <c r="G9268" s="49"/>
      <c r="H9268" s="48"/>
      <c r="I9268" s="52"/>
      <c r="J9268" s="52"/>
      <c r="K9268" s="48"/>
      <c r="L9268" s="48"/>
      <c r="M9268" s="48"/>
      <c r="N9268" s="48"/>
      <c r="O9268" s="49"/>
    </row>
    <row r="9269" spans="3:15" x14ac:dyDescent="0.25">
      <c r="C9269" s="48"/>
      <c r="D9269" s="48"/>
      <c r="E9269" s="48"/>
      <c r="F9269" s="48"/>
      <c r="G9269" s="49"/>
      <c r="H9269" s="48"/>
      <c r="I9269" s="52"/>
      <c r="J9269" s="52"/>
      <c r="K9269" s="48"/>
      <c r="L9269" s="48"/>
      <c r="M9269" s="48"/>
      <c r="N9269" s="48"/>
      <c r="O9269" s="49"/>
    </row>
    <row r="9270" spans="3:15" x14ac:dyDescent="0.25">
      <c r="C9270" s="48"/>
      <c r="D9270" s="48"/>
      <c r="E9270" s="48"/>
      <c r="F9270" s="48"/>
      <c r="G9270" s="49"/>
      <c r="H9270" s="48"/>
      <c r="I9270" s="52"/>
      <c r="J9270" s="52"/>
      <c r="K9270" s="48"/>
      <c r="L9270" s="48"/>
      <c r="M9270" s="48"/>
      <c r="N9270" s="48"/>
      <c r="O9270" s="49"/>
    </row>
    <row r="9271" spans="3:15" x14ac:dyDescent="0.25">
      <c r="C9271" s="48"/>
      <c r="D9271" s="48"/>
      <c r="E9271" s="48"/>
      <c r="F9271" s="48"/>
      <c r="G9271" s="49"/>
      <c r="H9271" s="48"/>
      <c r="I9271" s="52"/>
      <c r="J9271" s="52"/>
      <c r="K9271" s="48"/>
      <c r="L9271" s="48"/>
      <c r="M9271" s="48"/>
      <c r="N9271" s="48"/>
      <c r="O9271" s="49"/>
    </row>
    <row r="9272" spans="3:15" x14ac:dyDescent="0.25">
      <c r="C9272" s="48"/>
      <c r="D9272" s="48"/>
      <c r="E9272" s="48"/>
      <c r="F9272" s="48"/>
      <c r="G9272" s="49"/>
      <c r="H9272" s="48"/>
      <c r="I9272" s="52"/>
      <c r="J9272" s="52"/>
      <c r="K9272" s="48"/>
      <c r="L9272" s="48"/>
      <c r="M9272" s="48"/>
      <c r="N9272" s="48"/>
      <c r="O9272" s="49"/>
    </row>
    <row r="9273" spans="3:15" x14ac:dyDescent="0.25">
      <c r="C9273" s="48"/>
      <c r="D9273" s="48"/>
      <c r="E9273" s="48"/>
      <c r="F9273" s="48"/>
      <c r="G9273" s="49"/>
      <c r="H9273" s="48"/>
      <c r="I9273" s="52"/>
      <c r="J9273" s="52"/>
      <c r="K9273" s="48"/>
      <c r="L9273" s="48"/>
      <c r="M9273" s="48"/>
      <c r="N9273" s="48"/>
      <c r="O9273" s="49"/>
    </row>
    <row r="9274" spans="3:15" x14ac:dyDescent="0.25">
      <c r="C9274" s="48"/>
      <c r="D9274" s="48"/>
      <c r="E9274" s="48"/>
      <c r="F9274" s="48"/>
      <c r="G9274" s="49"/>
      <c r="H9274" s="48"/>
      <c r="I9274" s="52"/>
      <c r="J9274" s="52"/>
      <c r="K9274" s="48"/>
      <c r="L9274" s="48"/>
      <c r="M9274" s="48"/>
      <c r="N9274" s="48"/>
      <c r="O9274" s="49"/>
    </row>
    <row r="9275" spans="3:15" x14ac:dyDescent="0.25">
      <c r="C9275" s="48"/>
      <c r="D9275" s="48"/>
      <c r="E9275" s="48"/>
      <c r="F9275" s="48"/>
      <c r="G9275" s="49"/>
      <c r="H9275" s="48"/>
      <c r="I9275" s="52"/>
      <c r="J9275" s="52"/>
      <c r="K9275" s="48"/>
      <c r="L9275" s="48"/>
      <c r="M9275" s="48"/>
      <c r="N9275" s="48"/>
      <c r="O9275" s="49"/>
    </row>
    <row r="9276" spans="3:15" x14ac:dyDescent="0.25">
      <c r="C9276" s="48"/>
      <c r="D9276" s="48"/>
      <c r="E9276" s="48"/>
      <c r="F9276" s="48"/>
      <c r="G9276" s="49"/>
      <c r="H9276" s="48"/>
      <c r="I9276" s="52"/>
      <c r="J9276" s="52"/>
      <c r="K9276" s="48"/>
      <c r="L9276" s="48"/>
      <c r="M9276" s="48"/>
      <c r="N9276" s="48"/>
      <c r="O9276" s="49"/>
    </row>
    <row r="9277" spans="3:15" x14ac:dyDescent="0.25">
      <c r="C9277" s="48"/>
      <c r="D9277" s="48"/>
      <c r="E9277" s="48"/>
      <c r="F9277" s="48"/>
      <c r="G9277" s="49"/>
      <c r="H9277" s="48"/>
      <c r="I9277" s="52"/>
      <c r="J9277" s="52"/>
      <c r="K9277" s="48"/>
      <c r="L9277" s="48"/>
      <c r="M9277" s="48"/>
      <c r="N9277" s="48"/>
      <c r="O9277" s="49"/>
    </row>
    <row r="9278" spans="3:15" x14ac:dyDescent="0.25">
      <c r="C9278" s="48"/>
      <c r="D9278" s="48"/>
      <c r="E9278" s="48"/>
      <c r="F9278" s="48"/>
      <c r="G9278" s="49"/>
      <c r="H9278" s="48"/>
      <c r="I9278" s="52"/>
      <c r="J9278" s="52"/>
      <c r="K9278" s="48"/>
      <c r="L9278" s="48"/>
      <c r="M9278" s="48"/>
      <c r="N9278" s="48"/>
      <c r="O9278" s="49"/>
    </row>
    <row r="9279" spans="3:15" x14ac:dyDescent="0.25">
      <c r="C9279" s="48"/>
      <c r="D9279" s="48"/>
      <c r="E9279" s="48"/>
      <c r="F9279" s="48"/>
      <c r="G9279" s="49"/>
      <c r="H9279" s="48"/>
      <c r="I9279" s="52"/>
      <c r="J9279" s="52"/>
      <c r="K9279" s="48"/>
      <c r="L9279" s="48"/>
      <c r="M9279" s="48"/>
      <c r="N9279" s="48"/>
      <c r="O9279" s="49"/>
    </row>
    <row r="9280" spans="3:15" x14ac:dyDescent="0.25">
      <c r="C9280" s="48"/>
      <c r="D9280" s="48"/>
      <c r="E9280" s="48"/>
      <c r="F9280" s="48"/>
      <c r="G9280" s="49"/>
      <c r="H9280" s="48"/>
      <c r="I9280" s="52"/>
      <c r="J9280" s="52"/>
      <c r="K9280" s="48"/>
      <c r="L9280" s="48"/>
      <c r="M9280" s="48"/>
      <c r="N9280" s="48"/>
      <c r="O9280" s="49"/>
    </row>
    <row r="9281" spans="3:15" x14ac:dyDescent="0.25">
      <c r="C9281" s="48"/>
      <c r="D9281" s="48"/>
      <c r="E9281" s="48"/>
      <c r="F9281" s="48"/>
      <c r="G9281" s="49"/>
      <c r="H9281" s="48"/>
      <c r="I9281" s="52"/>
      <c r="J9281" s="52"/>
      <c r="K9281" s="48"/>
      <c r="L9281" s="48"/>
      <c r="M9281" s="48"/>
      <c r="N9281" s="48"/>
      <c r="O9281" s="49"/>
    </row>
    <row r="9282" spans="3:15" x14ac:dyDescent="0.25">
      <c r="C9282" s="48"/>
      <c r="D9282" s="48"/>
      <c r="E9282" s="48"/>
      <c r="F9282" s="48"/>
      <c r="G9282" s="49"/>
      <c r="H9282" s="48"/>
      <c r="I9282" s="52"/>
      <c r="J9282" s="52"/>
      <c r="K9282" s="48"/>
      <c r="L9282" s="48"/>
      <c r="M9282" s="48"/>
      <c r="N9282" s="48"/>
      <c r="O9282" s="49"/>
    </row>
    <row r="9283" spans="3:15" x14ac:dyDescent="0.25">
      <c r="C9283" s="48"/>
      <c r="D9283" s="48"/>
      <c r="E9283" s="48"/>
      <c r="F9283" s="48"/>
      <c r="G9283" s="49"/>
      <c r="H9283" s="48"/>
      <c r="I9283" s="52"/>
      <c r="J9283" s="52"/>
      <c r="K9283" s="48"/>
      <c r="L9283" s="48"/>
      <c r="M9283" s="48"/>
      <c r="N9283" s="48"/>
      <c r="O9283" s="49"/>
    </row>
    <row r="9284" spans="3:15" x14ac:dyDescent="0.25">
      <c r="C9284" s="48"/>
      <c r="D9284" s="48"/>
      <c r="E9284" s="48"/>
      <c r="F9284" s="48"/>
      <c r="G9284" s="49"/>
      <c r="H9284" s="48"/>
      <c r="I9284" s="52"/>
      <c r="J9284" s="52"/>
      <c r="K9284" s="48"/>
      <c r="L9284" s="48"/>
      <c r="M9284" s="48"/>
      <c r="N9284" s="48"/>
      <c r="O9284" s="49"/>
    </row>
    <row r="9285" spans="3:15" x14ac:dyDescent="0.25">
      <c r="C9285" s="48"/>
      <c r="D9285" s="48"/>
      <c r="E9285" s="48"/>
      <c r="F9285" s="48"/>
      <c r="G9285" s="49"/>
      <c r="H9285" s="48"/>
      <c r="I9285" s="52"/>
      <c r="J9285" s="52"/>
      <c r="K9285" s="48"/>
      <c r="L9285" s="48"/>
      <c r="M9285" s="48"/>
      <c r="N9285" s="48"/>
      <c r="O9285" s="49"/>
    </row>
    <row r="9286" spans="3:15" x14ac:dyDescent="0.25">
      <c r="C9286" s="48"/>
      <c r="D9286" s="48"/>
      <c r="E9286" s="48"/>
      <c r="F9286" s="48"/>
      <c r="G9286" s="49"/>
      <c r="H9286" s="48"/>
      <c r="I9286" s="52"/>
      <c r="J9286" s="52"/>
      <c r="K9286" s="48"/>
      <c r="L9286" s="48"/>
      <c r="M9286" s="48"/>
      <c r="N9286" s="48"/>
      <c r="O9286" s="49"/>
    </row>
    <row r="9287" spans="3:15" x14ac:dyDescent="0.25">
      <c r="C9287" s="48"/>
      <c r="D9287" s="48"/>
      <c r="E9287" s="48"/>
      <c r="F9287" s="48"/>
      <c r="G9287" s="49"/>
      <c r="H9287" s="48"/>
      <c r="I9287" s="52"/>
      <c r="J9287" s="52"/>
      <c r="K9287" s="48"/>
      <c r="L9287" s="48"/>
      <c r="M9287" s="48"/>
      <c r="N9287" s="48"/>
      <c r="O9287" s="49"/>
    </row>
    <row r="9288" spans="3:15" x14ac:dyDescent="0.25">
      <c r="C9288" s="48"/>
      <c r="D9288" s="48"/>
      <c r="E9288" s="48"/>
      <c r="F9288" s="48"/>
      <c r="G9288" s="49"/>
      <c r="H9288" s="48"/>
      <c r="I9288" s="52"/>
      <c r="J9288" s="52"/>
      <c r="K9288" s="48"/>
      <c r="L9288" s="48"/>
      <c r="M9288" s="48"/>
      <c r="N9288" s="48"/>
      <c r="O9288" s="49"/>
    </row>
    <row r="9289" spans="3:15" x14ac:dyDescent="0.25">
      <c r="C9289" s="48"/>
      <c r="D9289" s="48"/>
      <c r="E9289" s="48"/>
      <c r="F9289" s="48"/>
      <c r="G9289" s="49"/>
      <c r="H9289" s="48"/>
      <c r="I9289" s="52"/>
      <c r="J9289" s="52"/>
      <c r="K9289" s="48"/>
      <c r="L9289" s="48"/>
      <c r="M9289" s="48"/>
      <c r="N9289" s="48"/>
      <c r="O9289" s="49"/>
    </row>
    <row r="9290" spans="3:15" x14ac:dyDescent="0.25">
      <c r="C9290" s="48"/>
      <c r="D9290" s="48"/>
      <c r="E9290" s="48"/>
      <c r="F9290" s="48"/>
      <c r="G9290" s="49"/>
      <c r="H9290" s="48"/>
      <c r="I9290" s="52"/>
      <c r="J9290" s="52"/>
      <c r="K9290" s="48"/>
      <c r="L9290" s="48"/>
      <c r="M9290" s="48"/>
      <c r="N9290" s="48"/>
      <c r="O9290" s="49"/>
    </row>
    <row r="9291" spans="3:15" x14ac:dyDescent="0.25">
      <c r="C9291" s="48"/>
      <c r="D9291" s="48"/>
      <c r="E9291" s="48"/>
      <c r="F9291" s="48"/>
      <c r="G9291" s="49"/>
      <c r="H9291" s="48"/>
      <c r="I9291" s="52"/>
      <c r="J9291" s="52"/>
      <c r="K9291" s="48"/>
      <c r="L9291" s="48"/>
      <c r="M9291" s="48"/>
      <c r="N9291" s="48"/>
      <c r="O9291" s="49"/>
    </row>
    <row r="9292" spans="3:15" x14ac:dyDescent="0.25">
      <c r="C9292" s="48"/>
      <c r="D9292" s="48"/>
      <c r="E9292" s="48"/>
      <c r="F9292" s="48"/>
      <c r="G9292" s="49"/>
      <c r="H9292" s="48"/>
      <c r="I9292" s="52"/>
      <c r="J9292" s="52"/>
      <c r="K9292" s="48"/>
      <c r="L9292" s="48"/>
      <c r="M9292" s="48"/>
      <c r="N9292" s="48"/>
      <c r="O9292" s="49"/>
    </row>
    <row r="9293" spans="3:15" x14ac:dyDescent="0.25">
      <c r="C9293" s="48"/>
      <c r="D9293" s="48"/>
      <c r="E9293" s="48"/>
      <c r="F9293" s="48"/>
      <c r="G9293" s="49"/>
      <c r="H9293" s="48"/>
      <c r="I9293" s="52"/>
      <c r="J9293" s="52"/>
      <c r="K9293" s="48"/>
      <c r="L9293" s="48"/>
      <c r="M9293" s="48"/>
      <c r="N9293" s="48"/>
      <c r="O9293" s="49"/>
    </row>
    <row r="9294" spans="3:15" x14ac:dyDescent="0.25">
      <c r="C9294" s="48"/>
      <c r="D9294" s="48"/>
      <c r="E9294" s="48"/>
      <c r="F9294" s="48"/>
      <c r="G9294" s="49"/>
      <c r="H9294" s="48"/>
      <c r="I9294" s="52"/>
      <c r="J9294" s="52"/>
      <c r="K9294" s="48"/>
      <c r="L9294" s="48"/>
      <c r="M9294" s="48"/>
      <c r="N9294" s="48"/>
      <c r="O9294" s="49"/>
    </row>
    <row r="9295" spans="3:15" x14ac:dyDescent="0.25">
      <c r="C9295" s="48"/>
      <c r="D9295" s="48"/>
      <c r="E9295" s="48"/>
      <c r="F9295" s="48"/>
      <c r="G9295" s="49"/>
      <c r="H9295" s="48"/>
      <c r="I9295" s="52"/>
      <c r="J9295" s="52"/>
      <c r="K9295" s="48"/>
      <c r="L9295" s="48"/>
      <c r="M9295" s="48"/>
      <c r="N9295" s="48"/>
      <c r="O9295" s="49"/>
    </row>
    <row r="9296" spans="3:15" x14ac:dyDescent="0.25">
      <c r="C9296" s="48"/>
      <c r="D9296" s="48"/>
      <c r="E9296" s="48"/>
      <c r="F9296" s="48"/>
      <c r="G9296" s="49"/>
      <c r="H9296" s="48"/>
      <c r="I9296" s="52"/>
      <c r="J9296" s="52"/>
      <c r="K9296" s="48"/>
      <c r="L9296" s="48"/>
      <c r="M9296" s="48"/>
      <c r="N9296" s="48"/>
      <c r="O9296" s="49"/>
    </row>
    <row r="9297" spans="3:15" x14ac:dyDescent="0.25">
      <c r="C9297" s="48"/>
      <c r="D9297" s="48"/>
      <c r="E9297" s="48"/>
      <c r="F9297" s="48"/>
      <c r="G9297" s="49"/>
      <c r="H9297" s="48"/>
      <c r="I9297" s="52"/>
      <c r="J9297" s="52"/>
      <c r="K9297" s="48"/>
      <c r="L9297" s="48"/>
      <c r="M9297" s="48"/>
      <c r="N9297" s="48"/>
      <c r="O9297" s="49"/>
    </row>
    <row r="9298" spans="3:15" x14ac:dyDescent="0.25">
      <c r="C9298" s="48"/>
      <c r="D9298" s="48"/>
      <c r="E9298" s="48"/>
      <c r="F9298" s="48"/>
      <c r="G9298" s="49"/>
      <c r="H9298" s="48"/>
      <c r="I9298" s="52"/>
      <c r="J9298" s="52"/>
      <c r="K9298" s="48"/>
      <c r="L9298" s="48"/>
      <c r="M9298" s="48"/>
      <c r="N9298" s="48"/>
      <c r="O9298" s="49"/>
    </row>
    <row r="9299" spans="3:15" x14ac:dyDescent="0.25">
      <c r="C9299" s="48"/>
      <c r="D9299" s="48"/>
      <c r="E9299" s="48"/>
      <c r="F9299" s="48"/>
      <c r="G9299" s="49"/>
      <c r="H9299" s="48"/>
      <c r="I9299" s="52"/>
      <c r="J9299" s="52"/>
      <c r="K9299" s="48"/>
      <c r="L9299" s="48"/>
      <c r="M9299" s="48"/>
      <c r="N9299" s="48"/>
      <c r="O9299" s="49"/>
    </row>
    <row r="9300" spans="3:15" x14ac:dyDescent="0.25">
      <c r="C9300" s="48"/>
      <c r="D9300" s="48"/>
      <c r="E9300" s="48"/>
      <c r="F9300" s="48"/>
      <c r="G9300" s="49"/>
      <c r="H9300" s="48"/>
      <c r="I9300" s="52"/>
      <c r="J9300" s="52"/>
      <c r="K9300" s="48"/>
      <c r="L9300" s="48"/>
      <c r="M9300" s="48"/>
      <c r="N9300" s="48"/>
      <c r="O9300" s="49"/>
    </row>
    <row r="9301" spans="3:15" x14ac:dyDescent="0.25">
      <c r="C9301" s="48"/>
      <c r="D9301" s="48"/>
      <c r="E9301" s="48"/>
      <c r="F9301" s="48"/>
      <c r="G9301" s="49"/>
      <c r="H9301" s="48"/>
      <c r="I9301" s="52"/>
      <c r="J9301" s="52"/>
      <c r="K9301" s="48"/>
      <c r="L9301" s="48"/>
      <c r="M9301" s="48"/>
      <c r="N9301" s="48"/>
      <c r="O9301" s="49"/>
    </row>
    <row r="9302" spans="3:15" x14ac:dyDescent="0.25">
      <c r="C9302" s="48"/>
      <c r="D9302" s="48"/>
      <c r="E9302" s="48"/>
      <c r="F9302" s="48"/>
      <c r="G9302" s="49"/>
      <c r="H9302" s="48"/>
      <c r="I9302" s="52"/>
      <c r="J9302" s="52"/>
      <c r="K9302" s="48"/>
      <c r="L9302" s="48"/>
      <c r="M9302" s="48"/>
      <c r="N9302" s="48"/>
      <c r="O9302" s="49"/>
    </row>
    <row r="9303" spans="3:15" x14ac:dyDescent="0.25">
      <c r="C9303" s="48"/>
      <c r="D9303" s="48"/>
      <c r="E9303" s="48"/>
      <c r="F9303" s="48"/>
      <c r="G9303" s="49"/>
      <c r="H9303" s="48"/>
      <c r="I9303" s="52"/>
      <c r="J9303" s="52"/>
      <c r="K9303" s="48"/>
      <c r="L9303" s="48"/>
      <c r="M9303" s="48"/>
      <c r="N9303" s="48"/>
      <c r="O9303" s="49"/>
    </row>
    <row r="9304" spans="3:15" x14ac:dyDescent="0.25">
      <c r="C9304" s="48"/>
      <c r="D9304" s="48"/>
      <c r="E9304" s="48"/>
      <c r="F9304" s="48"/>
      <c r="G9304" s="49"/>
      <c r="H9304" s="48"/>
      <c r="I9304" s="52"/>
      <c r="J9304" s="52"/>
      <c r="K9304" s="48"/>
      <c r="L9304" s="48"/>
      <c r="M9304" s="48"/>
      <c r="N9304" s="48"/>
      <c r="O9304" s="49"/>
    </row>
    <row r="9305" spans="3:15" x14ac:dyDescent="0.25">
      <c r="C9305" s="48"/>
      <c r="D9305" s="48"/>
      <c r="E9305" s="48"/>
      <c r="F9305" s="48"/>
      <c r="G9305" s="49"/>
      <c r="H9305" s="48"/>
      <c r="I9305" s="52"/>
      <c r="J9305" s="52"/>
      <c r="K9305" s="48"/>
      <c r="L9305" s="48"/>
      <c r="M9305" s="48"/>
      <c r="N9305" s="48"/>
      <c r="O9305" s="49"/>
    </row>
    <row r="9306" spans="3:15" x14ac:dyDescent="0.25">
      <c r="C9306" s="48"/>
      <c r="D9306" s="48"/>
      <c r="E9306" s="48"/>
      <c r="F9306" s="48"/>
      <c r="G9306" s="49"/>
      <c r="H9306" s="48"/>
      <c r="I9306" s="52"/>
      <c r="J9306" s="52"/>
      <c r="K9306" s="48"/>
      <c r="L9306" s="48"/>
      <c r="M9306" s="48"/>
      <c r="N9306" s="48"/>
      <c r="O9306" s="49"/>
    </row>
    <row r="9307" spans="3:15" x14ac:dyDescent="0.25">
      <c r="C9307" s="48"/>
      <c r="D9307" s="48"/>
      <c r="E9307" s="48"/>
      <c r="F9307" s="48"/>
      <c r="G9307" s="49"/>
      <c r="H9307" s="48"/>
      <c r="I9307" s="52"/>
      <c r="J9307" s="52"/>
      <c r="K9307" s="48"/>
      <c r="L9307" s="48"/>
      <c r="M9307" s="48"/>
      <c r="N9307" s="48"/>
      <c r="O9307" s="49"/>
    </row>
    <row r="9308" spans="3:15" x14ac:dyDescent="0.25">
      <c r="C9308" s="48"/>
      <c r="D9308" s="48"/>
      <c r="E9308" s="48"/>
      <c r="F9308" s="48"/>
      <c r="G9308" s="49"/>
      <c r="H9308" s="48"/>
      <c r="I9308" s="52"/>
      <c r="J9308" s="52"/>
      <c r="K9308" s="48"/>
      <c r="L9308" s="48"/>
      <c r="M9308" s="48"/>
      <c r="N9308" s="48"/>
      <c r="O9308" s="49"/>
    </row>
    <row r="9309" spans="3:15" x14ac:dyDescent="0.25">
      <c r="C9309" s="48"/>
      <c r="D9309" s="48"/>
      <c r="E9309" s="48"/>
      <c r="F9309" s="48"/>
      <c r="G9309" s="49"/>
      <c r="H9309" s="48"/>
      <c r="I9309" s="52"/>
      <c r="J9309" s="52"/>
      <c r="K9309" s="48"/>
      <c r="L9309" s="48"/>
      <c r="M9309" s="48"/>
      <c r="N9309" s="48"/>
      <c r="O9309" s="49"/>
    </row>
    <row r="9310" spans="3:15" x14ac:dyDescent="0.25">
      <c r="C9310" s="48"/>
      <c r="D9310" s="48"/>
      <c r="E9310" s="48"/>
      <c r="F9310" s="48"/>
      <c r="G9310" s="49"/>
      <c r="H9310" s="48"/>
      <c r="I9310" s="52"/>
      <c r="J9310" s="52"/>
      <c r="K9310" s="48"/>
      <c r="L9310" s="48"/>
      <c r="M9310" s="48"/>
      <c r="N9310" s="48"/>
      <c r="O9310" s="49"/>
    </row>
    <row r="9311" spans="3:15" x14ac:dyDescent="0.25">
      <c r="C9311" s="48"/>
      <c r="D9311" s="48"/>
      <c r="E9311" s="48"/>
      <c r="F9311" s="48"/>
      <c r="G9311" s="49"/>
      <c r="H9311" s="48"/>
      <c r="I9311" s="52"/>
      <c r="J9311" s="52"/>
      <c r="K9311" s="48"/>
      <c r="L9311" s="48"/>
      <c r="M9311" s="48"/>
      <c r="N9311" s="48"/>
      <c r="O9311" s="49"/>
    </row>
    <row r="9312" spans="3:15" x14ac:dyDescent="0.25">
      <c r="C9312" s="48"/>
      <c r="D9312" s="48"/>
      <c r="E9312" s="48"/>
      <c r="F9312" s="48"/>
      <c r="G9312" s="49"/>
      <c r="H9312" s="48"/>
      <c r="I9312" s="52"/>
      <c r="J9312" s="52"/>
      <c r="K9312" s="48"/>
      <c r="L9312" s="48"/>
      <c r="M9312" s="48"/>
      <c r="N9312" s="48"/>
      <c r="O9312" s="49"/>
    </row>
    <row r="9313" spans="3:15" x14ac:dyDescent="0.25">
      <c r="C9313" s="48"/>
      <c r="D9313" s="48"/>
      <c r="E9313" s="48"/>
      <c r="F9313" s="48"/>
      <c r="G9313" s="49"/>
      <c r="H9313" s="48"/>
      <c r="I9313" s="52"/>
      <c r="J9313" s="52"/>
      <c r="K9313" s="48"/>
      <c r="L9313" s="48"/>
      <c r="M9313" s="48"/>
      <c r="N9313" s="48"/>
      <c r="O9313" s="49"/>
    </row>
    <row r="9314" spans="3:15" x14ac:dyDescent="0.25">
      <c r="C9314" s="48"/>
      <c r="D9314" s="48"/>
      <c r="E9314" s="48"/>
      <c r="F9314" s="48"/>
      <c r="G9314" s="49"/>
      <c r="H9314" s="48"/>
      <c r="I9314" s="52"/>
      <c r="J9314" s="52"/>
      <c r="K9314" s="48"/>
      <c r="L9314" s="48"/>
      <c r="M9314" s="48"/>
      <c r="N9314" s="48"/>
      <c r="O9314" s="49"/>
    </row>
    <row r="9315" spans="3:15" x14ac:dyDescent="0.25">
      <c r="C9315" s="48"/>
      <c r="D9315" s="48"/>
      <c r="E9315" s="48"/>
      <c r="F9315" s="48"/>
      <c r="G9315" s="49"/>
      <c r="H9315" s="48"/>
      <c r="I9315" s="52"/>
      <c r="J9315" s="52"/>
      <c r="K9315" s="48"/>
      <c r="L9315" s="48"/>
      <c r="M9315" s="48"/>
      <c r="N9315" s="48"/>
      <c r="O9315" s="49"/>
    </row>
    <row r="9316" spans="3:15" x14ac:dyDescent="0.25">
      <c r="C9316" s="48"/>
      <c r="D9316" s="48"/>
      <c r="E9316" s="48"/>
      <c r="F9316" s="48"/>
      <c r="G9316" s="49"/>
      <c r="H9316" s="48"/>
      <c r="I9316" s="52"/>
      <c r="J9316" s="52"/>
      <c r="K9316" s="48"/>
      <c r="L9316" s="48"/>
      <c r="M9316" s="48"/>
      <c r="N9316" s="48"/>
      <c r="O9316" s="49"/>
    </row>
    <row r="9317" spans="3:15" x14ac:dyDescent="0.25">
      <c r="C9317" s="48"/>
      <c r="D9317" s="48"/>
      <c r="E9317" s="48"/>
      <c r="F9317" s="48"/>
      <c r="G9317" s="49"/>
      <c r="H9317" s="48"/>
      <c r="I9317" s="52"/>
      <c r="J9317" s="52"/>
      <c r="K9317" s="48"/>
      <c r="L9317" s="48"/>
      <c r="M9317" s="48"/>
      <c r="N9317" s="48"/>
      <c r="O9317" s="49"/>
    </row>
    <row r="9318" spans="3:15" x14ac:dyDescent="0.25">
      <c r="C9318" s="48"/>
      <c r="D9318" s="48"/>
      <c r="E9318" s="48"/>
      <c r="F9318" s="48"/>
      <c r="G9318" s="49"/>
      <c r="H9318" s="48"/>
      <c r="I9318" s="52"/>
      <c r="J9318" s="52"/>
      <c r="K9318" s="48"/>
      <c r="L9318" s="48"/>
      <c r="M9318" s="48"/>
      <c r="N9318" s="48"/>
      <c r="O9318" s="49"/>
    </row>
    <row r="9319" spans="3:15" x14ac:dyDescent="0.25">
      <c r="C9319" s="48"/>
      <c r="D9319" s="48"/>
      <c r="E9319" s="48"/>
      <c r="F9319" s="48"/>
      <c r="G9319" s="49"/>
      <c r="H9319" s="48"/>
      <c r="I9319" s="52"/>
      <c r="J9319" s="52"/>
      <c r="K9319" s="48"/>
      <c r="L9319" s="48"/>
      <c r="M9319" s="48"/>
      <c r="N9319" s="48"/>
      <c r="O9319" s="49"/>
    </row>
    <row r="9320" spans="3:15" x14ac:dyDescent="0.25">
      <c r="C9320" s="48"/>
      <c r="D9320" s="48"/>
      <c r="E9320" s="48"/>
      <c r="F9320" s="48"/>
      <c r="G9320" s="49"/>
      <c r="H9320" s="48"/>
      <c r="I9320" s="52"/>
      <c r="J9320" s="52"/>
      <c r="K9320" s="48"/>
      <c r="L9320" s="48"/>
      <c r="M9320" s="48"/>
      <c r="N9320" s="48"/>
      <c r="O9320" s="49"/>
    </row>
    <row r="9321" spans="3:15" x14ac:dyDescent="0.25">
      <c r="C9321" s="48"/>
      <c r="D9321" s="48"/>
      <c r="E9321" s="48"/>
      <c r="F9321" s="48"/>
      <c r="G9321" s="49"/>
      <c r="H9321" s="48"/>
      <c r="I9321" s="52"/>
      <c r="J9321" s="52"/>
      <c r="K9321" s="48"/>
      <c r="L9321" s="48"/>
      <c r="M9321" s="48"/>
      <c r="N9321" s="48"/>
      <c r="O9321" s="49"/>
    </row>
    <row r="9322" spans="3:15" x14ac:dyDescent="0.25">
      <c r="C9322" s="48"/>
      <c r="D9322" s="48"/>
      <c r="E9322" s="48"/>
      <c r="F9322" s="48"/>
      <c r="G9322" s="49"/>
      <c r="H9322" s="48"/>
      <c r="I9322" s="52"/>
      <c r="J9322" s="52"/>
      <c r="K9322" s="48"/>
      <c r="L9322" s="48"/>
      <c r="M9322" s="48"/>
      <c r="N9322" s="48"/>
      <c r="O9322" s="49"/>
    </row>
    <row r="9323" spans="3:15" x14ac:dyDescent="0.25">
      <c r="C9323" s="48"/>
      <c r="D9323" s="48"/>
      <c r="E9323" s="48"/>
      <c r="F9323" s="48"/>
      <c r="G9323" s="49"/>
      <c r="H9323" s="48"/>
      <c r="I9323" s="52"/>
      <c r="J9323" s="52"/>
      <c r="K9323" s="48"/>
      <c r="L9323" s="48"/>
      <c r="M9323" s="48"/>
      <c r="N9323" s="48"/>
      <c r="O9323" s="49"/>
    </row>
    <row r="9324" spans="3:15" x14ac:dyDescent="0.25">
      <c r="C9324" s="48"/>
      <c r="D9324" s="48"/>
      <c r="E9324" s="48"/>
      <c r="F9324" s="48"/>
      <c r="G9324" s="49"/>
      <c r="H9324" s="48"/>
      <c r="I9324" s="52"/>
      <c r="J9324" s="52"/>
      <c r="K9324" s="48"/>
      <c r="L9324" s="48"/>
      <c r="M9324" s="48"/>
      <c r="N9324" s="48"/>
      <c r="O9324" s="49"/>
    </row>
    <row r="9325" spans="3:15" x14ac:dyDescent="0.25">
      <c r="C9325" s="48"/>
      <c r="D9325" s="48"/>
      <c r="E9325" s="48"/>
      <c r="F9325" s="48"/>
      <c r="G9325" s="49"/>
      <c r="H9325" s="48"/>
      <c r="I9325" s="52"/>
      <c r="J9325" s="52"/>
      <c r="K9325" s="48"/>
      <c r="L9325" s="48"/>
      <c r="M9325" s="48"/>
      <c r="N9325" s="48"/>
      <c r="O9325" s="49"/>
    </row>
    <row r="9326" spans="3:15" x14ac:dyDescent="0.25">
      <c r="C9326" s="48"/>
      <c r="D9326" s="48"/>
      <c r="E9326" s="48"/>
      <c r="F9326" s="48"/>
      <c r="G9326" s="49"/>
      <c r="H9326" s="48"/>
      <c r="I9326" s="52"/>
      <c r="J9326" s="52"/>
      <c r="K9326" s="48"/>
      <c r="L9326" s="48"/>
      <c r="M9326" s="48"/>
      <c r="N9326" s="48"/>
      <c r="O9326" s="49"/>
    </row>
    <row r="9327" spans="3:15" x14ac:dyDescent="0.25">
      <c r="C9327" s="48"/>
      <c r="D9327" s="48"/>
      <c r="E9327" s="48"/>
      <c r="F9327" s="48"/>
      <c r="G9327" s="49"/>
      <c r="H9327" s="48"/>
      <c r="I9327" s="52"/>
      <c r="J9327" s="52"/>
      <c r="K9327" s="48"/>
      <c r="L9327" s="48"/>
      <c r="M9327" s="48"/>
      <c r="N9327" s="48"/>
      <c r="O9327" s="49"/>
    </row>
    <row r="9328" spans="3:15" x14ac:dyDescent="0.25">
      <c r="C9328" s="48"/>
      <c r="D9328" s="48"/>
      <c r="E9328" s="48"/>
      <c r="F9328" s="48"/>
      <c r="G9328" s="49"/>
      <c r="H9328" s="48"/>
      <c r="I9328" s="52"/>
      <c r="J9328" s="52"/>
      <c r="K9328" s="48"/>
      <c r="L9328" s="48"/>
      <c r="M9328" s="48"/>
      <c r="N9328" s="48"/>
      <c r="O9328" s="49"/>
    </row>
    <row r="9329" spans="3:15" x14ac:dyDescent="0.25">
      <c r="C9329" s="48"/>
      <c r="D9329" s="48"/>
      <c r="E9329" s="48"/>
      <c r="F9329" s="48"/>
      <c r="G9329" s="49"/>
      <c r="H9329" s="48"/>
      <c r="I9329" s="52"/>
      <c r="J9329" s="52"/>
      <c r="K9329" s="48"/>
      <c r="L9329" s="48"/>
      <c r="M9329" s="48"/>
      <c r="N9329" s="48"/>
      <c r="O9329" s="49"/>
    </row>
    <row r="9330" spans="3:15" x14ac:dyDescent="0.25">
      <c r="C9330" s="48"/>
      <c r="D9330" s="48"/>
      <c r="E9330" s="48"/>
      <c r="F9330" s="48"/>
      <c r="G9330" s="49"/>
      <c r="H9330" s="48"/>
      <c r="I9330" s="52"/>
      <c r="J9330" s="52"/>
      <c r="K9330" s="48"/>
      <c r="L9330" s="48"/>
      <c r="M9330" s="48"/>
      <c r="N9330" s="48"/>
      <c r="O9330" s="49"/>
    </row>
    <row r="9331" spans="3:15" x14ac:dyDescent="0.25">
      <c r="C9331" s="48"/>
      <c r="D9331" s="48"/>
      <c r="E9331" s="48"/>
      <c r="F9331" s="48"/>
      <c r="G9331" s="49"/>
      <c r="H9331" s="48"/>
      <c r="I9331" s="52"/>
      <c r="J9331" s="52"/>
      <c r="K9331" s="48"/>
      <c r="L9331" s="48"/>
      <c r="M9331" s="48"/>
      <c r="N9331" s="48"/>
      <c r="O9331" s="49"/>
    </row>
    <row r="9332" spans="3:15" x14ac:dyDescent="0.25">
      <c r="C9332" s="48"/>
      <c r="D9332" s="48"/>
      <c r="E9332" s="48"/>
      <c r="F9332" s="48"/>
      <c r="G9332" s="49"/>
      <c r="H9332" s="48"/>
      <c r="I9332" s="52"/>
      <c r="J9332" s="52"/>
      <c r="K9332" s="48"/>
      <c r="L9332" s="48"/>
      <c r="M9332" s="48"/>
      <c r="N9332" s="48"/>
      <c r="O9332" s="49"/>
    </row>
    <row r="9333" spans="3:15" x14ac:dyDescent="0.25">
      <c r="C9333" s="48"/>
      <c r="D9333" s="48"/>
      <c r="E9333" s="48"/>
      <c r="F9333" s="48"/>
      <c r="G9333" s="49"/>
      <c r="H9333" s="48"/>
      <c r="I9333" s="52"/>
      <c r="J9333" s="52"/>
      <c r="K9333" s="48"/>
      <c r="L9333" s="48"/>
      <c r="M9333" s="48"/>
      <c r="N9333" s="48"/>
      <c r="O9333" s="49"/>
    </row>
    <row r="9334" spans="3:15" x14ac:dyDescent="0.25">
      <c r="C9334" s="48"/>
      <c r="D9334" s="48"/>
      <c r="E9334" s="48"/>
      <c r="F9334" s="48"/>
      <c r="G9334" s="49"/>
      <c r="H9334" s="48"/>
      <c r="I9334" s="52"/>
      <c r="J9334" s="52"/>
      <c r="K9334" s="48"/>
      <c r="L9334" s="48"/>
      <c r="M9334" s="48"/>
      <c r="N9334" s="48"/>
      <c r="O9334" s="49"/>
    </row>
    <row r="9335" spans="3:15" x14ac:dyDescent="0.25">
      <c r="C9335" s="48"/>
      <c r="D9335" s="48"/>
      <c r="E9335" s="48"/>
      <c r="F9335" s="48"/>
      <c r="G9335" s="49"/>
      <c r="H9335" s="48"/>
      <c r="I9335" s="52"/>
      <c r="J9335" s="52"/>
      <c r="K9335" s="48"/>
      <c r="L9335" s="48"/>
      <c r="M9335" s="48"/>
      <c r="N9335" s="48"/>
      <c r="O9335" s="49"/>
    </row>
    <row r="9336" spans="3:15" x14ac:dyDescent="0.25">
      <c r="C9336" s="48"/>
      <c r="D9336" s="48"/>
      <c r="E9336" s="48"/>
      <c r="F9336" s="48"/>
      <c r="G9336" s="49"/>
      <c r="H9336" s="48"/>
      <c r="I9336" s="52"/>
      <c r="J9336" s="52"/>
      <c r="K9336" s="48"/>
      <c r="L9336" s="48"/>
      <c r="M9336" s="48"/>
      <c r="N9336" s="48"/>
      <c r="O9336" s="49"/>
    </row>
    <row r="9337" spans="3:15" x14ac:dyDescent="0.25">
      <c r="C9337" s="48"/>
      <c r="D9337" s="48"/>
      <c r="E9337" s="48"/>
      <c r="F9337" s="48"/>
      <c r="G9337" s="49"/>
      <c r="H9337" s="48"/>
      <c r="I9337" s="52"/>
      <c r="J9337" s="52"/>
      <c r="K9337" s="48"/>
      <c r="L9337" s="48"/>
      <c r="M9337" s="48"/>
      <c r="N9337" s="48"/>
      <c r="O9337" s="49"/>
    </row>
    <row r="9338" spans="3:15" x14ac:dyDescent="0.25">
      <c r="C9338" s="48"/>
      <c r="D9338" s="48"/>
      <c r="E9338" s="48"/>
      <c r="F9338" s="48"/>
      <c r="G9338" s="49"/>
      <c r="H9338" s="48"/>
      <c r="I9338" s="52"/>
      <c r="J9338" s="52"/>
      <c r="K9338" s="48"/>
      <c r="L9338" s="48"/>
      <c r="M9338" s="48"/>
      <c r="N9338" s="48"/>
      <c r="O9338" s="49"/>
    </row>
    <row r="9339" spans="3:15" x14ac:dyDescent="0.25">
      <c r="C9339" s="48"/>
      <c r="D9339" s="48"/>
      <c r="E9339" s="48"/>
      <c r="F9339" s="48"/>
      <c r="G9339" s="49"/>
      <c r="H9339" s="48"/>
      <c r="I9339" s="52"/>
      <c r="J9339" s="52"/>
      <c r="K9339" s="48"/>
      <c r="L9339" s="48"/>
      <c r="M9339" s="48"/>
      <c r="N9339" s="48"/>
      <c r="O9339" s="49"/>
    </row>
    <row r="9340" spans="3:15" x14ac:dyDescent="0.25">
      <c r="C9340" s="48"/>
      <c r="D9340" s="48"/>
      <c r="E9340" s="48"/>
      <c r="F9340" s="48"/>
      <c r="G9340" s="49"/>
      <c r="H9340" s="48"/>
      <c r="I9340" s="52"/>
      <c r="J9340" s="52"/>
      <c r="K9340" s="48"/>
      <c r="L9340" s="48"/>
      <c r="M9340" s="48"/>
      <c r="N9340" s="48"/>
      <c r="O9340" s="49"/>
    </row>
    <row r="9341" spans="3:15" x14ac:dyDescent="0.25">
      <c r="C9341" s="48"/>
      <c r="D9341" s="48"/>
      <c r="E9341" s="48"/>
      <c r="F9341" s="48"/>
      <c r="G9341" s="49"/>
      <c r="H9341" s="48"/>
      <c r="I9341" s="52"/>
      <c r="J9341" s="52"/>
      <c r="K9341" s="48"/>
      <c r="L9341" s="48"/>
      <c r="M9341" s="48"/>
      <c r="N9341" s="48"/>
      <c r="O9341" s="49"/>
    </row>
    <row r="9342" spans="3:15" x14ac:dyDescent="0.25">
      <c r="C9342" s="48"/>
      <c r="D9342" s="48"/>
      <c r="E9342" s="48"/>
      <c r="F9342" s="48"/>
      <c r="G9342" s="49"/>
      <c r="H9342" s="48"/>
      <c r="I9342" s="52"/>
      <c r="J9342" s="52"/>
      <c r="K9342" s="48"/>
      <c r="L9342" s="48"/>
      <c r="M9342" s="48"/>
      <c r="N9342" s="48"/>
      <c r="O9342" s="49"/>
    </row>
    <row r="9343" spans="3:15" x14ac:dyDescent="0.25">
      <c r="C9343" s="48"/>
      <c r="D9343" s="48"/>
      <c r="E9343" s="48"/>
      <c r="F9343" s="48"/>
      <c r="G9343" s="49"/>
      <c r="H9343" s="48"/>
      <c r="I9343" s="52"/>
      <c r="J9343" s="52"/>
      <c r="K9343" s="48"/>
      <c r="L9343" s="48"/>
      <c r="M9343" s="48"/>
      <c r="N9343" s="48"/>
      <c r="O9343" s="49"/>
    </row>
    <row r="9344" spans="3:15" x14ac:dyDescent="0.25">
      <c r="C9344" s="48"/>
      <c r="D9344" s="48"/>
      <c r="E9344" s="48"/>
      <c r="F9344" s="48"/>
      <c r="G9344" s="49"/>
      <c r="H9344" s="48"/>
      <c r="I9344" s="52"/>
      <c r="J9344" s="52"/>
      <c r="K9344" s="48"/>
      <c r="L9344" s="48"/>
      <c r="M9344" s="48"/>
      <c r="N9344" s="48"/>
      <c r="O9344" s="49"/>
    </row>
    <row r="9345" spans="3:15" x14ac:dyDescent="0.25">
      <c r="C9345" s="48"/>
      <c r="D9345" s="48"/>
      <c r="E9345" s="48"/>
      <c r="F9345" s="48"/>
      <c r="G9345" s="49"/>
      <c r="H9345" s="48"/>
      <c r="I9345" s="52"/>
      <c r="J9345" s="52"/>
      <c r="K9345" s="48"/>
      <c r="L9345" s="48"/>
      <c r="M9345" s="48"/>
      <c r="N9345" s="48"/>
      <c r="O9345" s="49"/>
    </row>
    <row r="9346" spans="3:15" x14ac:dyDescent="0.25">
      <c r="C9346" s="48"/>
      <c r="D9346" s="48"/>
      <c r="E9346" s="48"/>
      <c r="F9346" s="48"/>
      <c r="G9346" s="49"/>
      <c r="H9346" s="48"/>
      <c r="I9346" s="52"/>
      <c r="J9346" s="52"/>
      <c r="K9346" s="48"/>
      <c r="L9346" s="48"/>
      <c r="M9346" s="48"/>
      <c r="N9346" s="48"/>
      <c r="O9346" s="49"/>
    </row>
    <row r="9347" spans="3:15" x14ac:dyDescent="0.25">
      <c r="C9347" s="48"/>
      <c r="D9347" s="48"/>
      <c r="E9347" s="48"/>
      <c r="F9347" s="48"/>
      <c r="G9347" s="49"/>
      <c r="H9347" s="48"/>
      <c r="I9347" s="52"/>
      <c r="J9347" s="52"/>
      <c r="K9347" s="48"/>
      <c r="L9347" s="48"/>
      <c r="M9347" s="48"/>
      <c r="N9347" s="48"/>
      <c r="O9347" s="49"/>
    </row>
    <row r="9348" spans="3:15" x14ac:dyDescent="0.25">
      <c r="C9348" s="48"/>
      <c r="D9348" s="48"/>
      <c r="E9348" s="48"/>
      <c r="F9348" s="48"/>
      <c r="G9348" s="49"/>
      <c r="H9348" s="48"/>
      <c r="I9348" s="52"/>
      <c r="J9348" s="52"/>
      <c r="K9348" s="48"/>
      <c r="L9348" s="48"/>
      <c r="M9348" s="48"/>
      <c r="N9348" s="48"/>
      <c r="O9348" s="49"/>
    </row>
    <row r="9349" spans="3:15" x14ac:dyDescent="0.25">
      <c r="C9349" s="48"/>
      <c r="D9349" s="48"/>
      <c r="E9349" s="48"/>
      <c r="F9349" s="48"/>
      <c r="G9349" s="49"/>
      <c r="H9349" s="48"/>
      <c r="I9349" s="52"/>
      <c r="J9349" s="52"/>
      <c r="K9349" s="48"/>
      <c r="L9349" s="48"/>
      <c r="M9349" s="48"/>
      <c r="N9349" s="48"/>
      <c r="O9349" s="49"/>
    </row>
    <row r="9350" spans="3:15" x14ac:dyDescent="0.25">
      <c r="C9350" s="48"/>
      <c r="D9350" s="48"/>
      <c r="E9350" s="48"/>
      <c r="F9350" s="48"/>
      <c r="G9350" s="49"/>
      <c r="H9350" s="48"/>
      <c r="I9350" s="52"/>
      <c r="J9350" s="52"/>
      <c r="K9350" s="48"/>
      <c r="L9350" s="48"/>
      <c r="M9350" s="48"/>
      <c r="N9350" s="48"/>
      <c r="O9350" s="49"/>
    </row>
    <row r="9351" spans="3:15" x14ac:dyDescent="0.25">
      <c r="C9351" s="48"/>
      <c r="D9351" s="48"/>
      <c r="E9351" s="48"/>
      <c r="F9351" s="48"/>
      <c r="G9351" s="49"/>
      <c r="H9351" s="48"/>
      <c r="I9351" s="52"/>
      <c r="J9351" s="52"/>
      <c r="K9351" s="48"/>
      <c r="L9351" s="48"/>
      <c r="M9351" s="48"/>
      <c r="N9351" s="48"/>
      <c r="O9351" s="49"/>
    </row>
    <row r="9352" spans="3:15" x14ac:dyDescent="0.25">
      <c r="C9352" s="48"/>
      <c r="D9352" s="48"/>
      <c r="E9352" s="48"/>
      <c r="F9352" s="48"/>
      <c r="G9352" s="49"/>
      <c r="H9352" s="48"/>
      <c r="I9352" s="52"/>
      <c r="J9352" s="52"/>
      <c r="K9352" s="48"/>
      <c r="L9352" s="48"/>
      <c r="M9352" s="48"/>
      <c r="N9352" s="48"/>
      <c r="O9352" s="49"/>
    </row>
    <row r="9353" spans="3:15" x14ac:dyDescent="0.25">
      <c r="C9353" s="48"/>
      <c r="D9353" s="48"/>
      <c r="E9353" s="48"/>
      <c r="F9353" s="48"/>
      <c r="G9353" s="49"/>
      <c r="H9353" s="48"/>
      <c r="I9353" s="52"/>
      <c r="J9353" s="52"/>
      <c r="K9353" s="48"/>
      <c r="L9353" s="48"/>
      <c r="M9353" s="48"/>
      <c r="N9353" s="48"/>
      <c r="O9353" s="49"/>
    </row>
    <row r="9354" spans="3:15" x14ac:dyDescent="0.25">
      <c r="C9354" s="48"/>
      <c r="D9354" s="48"/>
      <c r="E9354" s="48"/>
      <c r="F9354" s="48"/>
      <c r="G9354" s="49"/>
      <c r="H9354" s="48"/>
      <c r="I9354" s="52"/>
      <c r="J9354" s="52"/>
      <c r="K9354" s="48"/>
      <c r="L9354" s="48"/>
      <c r="M9354" s="48"/>
      <c r="N9354" s="48"/>
      <c r="O9354" s="49"/>
    </row>
    <row r="9355" spans="3:15" x14ac:dyDescent="0.25">
      <c r="C9355" s="48"/>
      <c r="D9355" s="48"/>
      <c r="E9355" s="48"/>
      <c r="F9355" s="48"/>
      <c r="G9355" s="49"/>
      <c r="H9355" s="48"/>
      <c r="I9355" s="52"/>
      <c r="J9355" s="52"/>
      <c r="K9355" s="48"/>
      <c r="L9355" s="48"/>
      <c r="M9355" s="48"/>
      <c r="N9355" s="48"/>
      <c r="O9355" s="49"/>
    </row>
    <row r="9356" spans="3:15" x14ac:dyDescent="0.25">
      <c r="C9356" s="48"/>
      <c r="D9356" s="48"/>
      <c r="E9356" s="48"/>
      <c r="F9356" s="48"/>
      <c r="G9356" s="49"/>
      <c r="H9356" s="48"/>
      <c r="I9356" s="52"/>
      <c r="J9356" s="52"/>
      <c r="K9356" s="48"/>
      <c r="L9356" s="48"/>
      <c r="M9356" s="48"/>
      <c r="N9356" s="48"/>
      <c r="O9356" s="49"/>
    </row>
    <row r="9357" spans="3:15" x14ac:dyDescent="0.25">
      <c r="C9357" s="48"/>
      <c r="D9357" s="48"/>
      <c r="E9357" s="48"/>
      <c r="F9357" s="48"/>
      <c r="G9357" s="49"/>
      <c r="H9357" s="48"/>
      <c r="I9357" s="52"/>
      <c r="J9357" s="52"/>
      <c r="K9357" s="48"/>
      <c r="L9357" s="48"/>
      <c r="M9357" s="48"/>
      <c r="N9357" s="48"/>
      <c r="O9357" s="49"/>
    </row>
    <row r="9358" spans="3:15" x14ac:dyDescent="0.25">
      <c r="C9358" s="48"/>
      <c r="D9358" s="48"/>
      <c r="E9358" s="48"/>
      <c r="F9358" s="48"/>
      <c r="G9358" s="49"/>
      <c r="H9358" s="48"/>
      <c r="I9358" s="52"/>
      <c r="J9358" s="52"/>
      <c r="K9358" s="48"/>
      <c r="L9358" s="48"/>
      <c r="M9358" s="48"/>
      <c r="N9358" s="48"/>
      <c r="O9358" s="49"/>
    </row>
    <row r="9359" spans="3:15" x14ac:dyDescent="0.25">
      <c r="C9359" s="48"/>
      <c r="D9359" s="48"/>
      <c r="E9359" s="48"/>
      <c r="F9359" s="48"/>
      <c r="G9359" s="49"/>
      <c r="H9359" s="48"/>
      <c r="I9359" s="52"/>
      <c r="J9359" s="52"/>
      <c r="K9359" s="48"/>
      <c r="L9359" s="48"/>
      <c r="M9359" s="48"/>
      <c r="N9359" s="48"/>
      <c r="O9359" s="49"/>
    </row>
    <row r="9360" spans="3:15" x14ac:dyDescent="0.25">
      <c r="C9360" s="48"/>
      <c r="D9360" s="48"/>
      <c r="E9360" s="48"/>
      <c r="F9360" s="48"/>
      <c r="G9360" s="49"/>
      <c r="H9360" s="48"/>
      <c r="I9360" s="52"/>
      <c r="J9360" s="52"/>
      <c r="K9360" s="48"/>
      <c r="L9360" s="48"/>
      <c r="M9360" s="48"/>
      <c r="N9360" s="48"/>
      <c r="O9360" s="49"/>
    </row>
    <row r="9361" spans="3:15" x14ac:dyDescent="0.25">
      <c r="C9361" s="48"/>
      <c r="D9361" s="48"/>
      <c r="E9361" s="48"/>
      <c r="F9361" s="48"/>
      <c r="G9361" s="49"/>
      <c r="H9361" s="48"/>
      <c r="I9361" s="52"/>
      <c r="J9361" s="52"/>
      <c r="K9361" s="48"/>
      <c r="L9361" s="48"/>
      <c r="M9361" s="48"/>
      <c r="N9361" s="48"/>
      <c r="O9361" s="49"/>
    </row>
    <row r="9362" spans="3:15" x14ac:dyDescent="0.25">
      <c r="C9362" s="48"/>
      <c r="D9362" s="48"/>
      <c r="E9362" s="48"/>
      <c r="F9362" s="48"/>
      <c r="G9362" s="49"/>
      <c r="H9362" s="48"/>
      <c r="I9362" s="52"/>
      <c r="J9362" s="52"/>
      <c r="K9362" s="48"/>
      <c r="L9362" s="48"/>
      <c r="M9362" s="48"/>
      <c r="N9362" s="48"/>
      <c r="O9362" s="49"/>
    </row>
    <row r="9363" spans="3:15" x14ac:dyDescent="0.25">
      <c r="C9363" s="48"/>
      <c r="D9363" s="48"/>
      <c r="E9363" s="48"/>
      <c r="F9363" s="48"/>
      <c r="G9363" s="49"/>
      <c r="H9363" s="48"/>
      <c r="I9363" s="52"/>
      <c r="J9363" s="52"/>
      <c r="K9363" s="48"/>
      <c r="L9363" s="48"/>
      <c r="M9363" s="48"/>
      <c r="N9363" s="48"/>
      <c r="O9363" s="49"/>
    </row>
    <row r="9364" spans="3:15" x14ac:dyDescent="0.25">
      <c r="C9364" s="48"/>
      <c r="D9364" s="48"/>
      <c r="E9364" s="48"/>
      <c r="F9364" s="48"/>
      <c r="G9364" s="49"/>
      <c r="H9364" s="48"/>
      <c r="I9364" s="52"/>
      <c r="J9364" s="52"/>
      <c r="K9364" s="48"/>
      <c r="L9364" s="48"/>
      <c r="M9364" s="48"/>
      <c r="N9364" s="48"/>
      <c r="O9364" s="49"/>
    </row>
    <row r="9365" spans="3:15" x14ac:dyDescent="0.25">
      <c r="C9365" s="48"/>
      <c r="D9365" s="48"/>
      <c r="E9365" s="48"/>
      <c r="F9365" s="48"/>
      <c r="G9365" s="49"/>
      <c r="H9365" s="48"/>
      <c r="I9365" s="52"/>
      <c r="J9365" s="52"/>
      <c r="K9365" s="48"/>
      <c r="L9365" s="48"/>
      <c r="M9365" s="48"/>
      <c r="N9365" s="48"/>
      <c r="O9365" s="49"/>
    </row>
    <row r="9366" spans="3:15" x14ac:dyDescent="0.25">
      <c r="C9366" s="48"/>
      <c r="D9366" s="48"/>
      <c r="E9366" s="48"/>
      <c r="F9366" s="48"/>
      <c r="G9366" s="49"/>
      <c r="H9366" s="48"/>
      <c r="I9366" s="52"/>
      <c r="J9366" s="52"/>
      <c r="K9366" s="48"/>
      <c r="L9366" s="48"/>
      <c r="M9366" s="48"/>
      <c r="N9366" s="48"/>
      <c r="O9366" s="49"/>
    </row>
    <row r="9367" spans="3:15" x14ac:dyDescent="0.25">
      <c r="C9367" s="48"/>
      <c r="D9367" s="48"/>
      <c r="E9367" s="48"/>
      <c r="F9367" s="48"/>
      <c r="G9367" s="49"/>
      <c r="H9367" s="48"/>
      <c r="I9367" s="52"/>
      <c r="J9367" s="52"/>
      <c r="K9367" s="48"/>
      <c r="L9367" s="48"/>
      <c r="M9367" s="48"/>
      <c r="N9367" s="48"/>
      <c r="O9367" s="49"/>
    </row>
    <row r="9368" spans="3:15" x14ac:dyDescent="0.25">
      <c r="C9368" s="48"/>
      <c r="D9368" s="48"/>
      <c r="E9368" s="48"/>
      <c r="F9368" s="48"/>
      <c r="G9368" s="49"/>
      <c r="H9368" s="48"/>
      <c r="I9368" s="52"/>
      <c r="J9368" s="52"/>
      <c r="K9368" s="48"/>
      <c r="L9368" s="48"/>
      <c r="M9368" s="48"/>
      <c r="N9368" s="48"/>
      <c r="O9368" s="49"/>
    </row>
    <row r="9369" spans="3:15" x14ac:dyDescent="0.25">
      <c r="C9369" s="48"/>
      <c r="D9369" s="48"/>
      <c r="E9369" s="48"/>
      <c r="F9369" s="48"/>
      <c r="G9369" s="49"/>
      <c r="H9369" s="48"/>
      <c r="I9369" s="52"/>
      <c r="J9369" s="52"/>
      <c r="K9369" s="48"/>
      <c r="L9369" s="48"/>
      <c r="M9369" s="48"/>
      <c r="N9369" s="48"/>
      <c r="O9369" s="49"/>
    </row>
    <row r="9370" spans="3:15" x14ac:dyDescent="0.25">
      <c r="C9370" s="48"/>
      <c r="D9370" s="48"/>
      <c r="E9370" s="48"/>
      <c r="F9370" s="48"/>
      <c r="G9370" s="49"/>
      <c r="H9370" s="48"/>
      <c r="I9370" s="52"/>
      <c r="J9370" s="52"/>
      <c r="K9370" s="48"/>
      <c r="L9370" s="48"/>
      <c r="M9370" s="48"/>
      <c r="N9370" s="48"/>
      <c r="O9370" s="49"/>
    </row>
    <row r="9371" spans="3:15" x14ac:dyDescent="0.25">
      <c r="C9371" s="48"/>
      <c r="D9371" s="48"/>
      <c r="E9371" s="48"/>
      <c r="F9371" s="48"/>
      <c r="G9371" s="49"/>
      <c r="H9371" s="48"/>
      <c r="I9371" s="52"/>
      <c r="J9371" s="52"/>
      <c r="K9371" s="48"/>
      <c r="L9371" s="48"/>
      <c r="M9371" s="48"/>
      <c r="N9371" s="48"/>
      <c r="O9371" s="49"/>
    </row>
    <row r="9372" spans="3:15" x14ac:dyDescent="0.25">
      <c r="C9372" s="48"/>
      <c r="D9372" s="48"/>
      <c r="E9372" s="48"/>
      <c r="F9372" s="48"/>
      <c r="G9372" s="49"/>
      <c r="H9372" s="48"/>
      <c r="I9372" s="52"/>
      <c r="J9372" s="52"/>
      <c r="K9372" s="48"/>
      <c r="L9372" s="48"/>
      <c r="M9372" s="48"/>
      <c r="N9372" s="48"/>
      <c r="O9372" s="49"/>
    </row>
    <row r="9373" spans="3:15" x14ac:dyDescent="0.25">
      <c r="C9373" s="48"/>
      <c r="D9373" s="48"/>
      <c r="E9373" s="48"/>
      <c r="F9373" s="48"/>
      <c r="G9373" s="49"/>
      <c r="H9373" s="48"/>
      <c r="I9373" s="52"/>
      <c r="J9373" s="52"/>
      <c r="K9373" s="48"/>
      <c r="L9373" s="48"/>
      <c r="M9373" s="48"/>
      <c r="N9373" s="48"/>
      <c r="O9373" s="49"/>
    </row>
    <row r="9374" spans="3:15" x14ac:dyDescent="0.25">
      <c r="C9374" s="48"/>
      <c r="D9374" s="48"/>
      <c r="E9374" s="48"/>
      <c r="F9374" s="48"/>
      <c r="G9374" s="49"/>
      <c r="H9374" s="48"/>
      <c r="I9374" s="52"/>
      <c r="J9374" s="52"/>
      <c r="K9374" s="48"/>
      <c r="L9374" s="48"/>
      <c r="M9374" s="48"/>
      <c r="N9374" s="48"/>
      <c r="O9374" s="49"/>
    </row>
    <row r="9375" spans="3:15" x14ac:dyDescent="0.25">
      <c r="C9375" s="48"/>
      <c r="D9375" s="48"/>
      <c r="E9375" s="48"/>
      <c r="F9375" s="48"/>
      <c r="G9375" s="49"/>
      <c r="H9375" s="48"/>
      <c r="I9375" s="52"/>
      <c r="J9375" s="52"/>
      <c r="K9375" s="48"/>
      <c r="L9375" s="48"/>
      <c r="M9375" s="48"/>
      <c r="N9375" s="48"/>
      <c r="O9375" s="49"/>
    </row>
    <row r="9376" spans="3:15" x14ac:dyDescent="0.25">
      <c r="C9376" s="48"/>
      <c r="D9376" s="48"/>
      <c r="E9376" s="48"/>
      <c r="F9376" s="48"/>
      <c r="G9376" s="49"/>
      <c r="H9376" s="48"/>
      <c r="I9376" s="52"/>
      <c r="J9376" s="52"/>
      <c r="K9376" s="48"/>
      <c r="L9376" s="48"/>
      <c r="M9376" s="48"/>
      <c r="N9376" s="48"/>
      <c r="O9376" s="49"/>
    </row>
    <row r="9377" spans="3:15" x14ac:dyDescent="0.25">
      <c r="C9377" s="48"/>
      <c r="D9377" s="48"/>
      <c r="E9377" s="48"/>
      <c r="F9377" s="48"/>
      <c r="G9377" s="49"/>
      <c r="H9377" s="48"/>
      <c r="I9377" s="52"/>
      <c r="J9377" s="52"/>
      <c r="K9377" s="48"/>
      <c r="L9377" s="48"/>
      <c r="M9377" s="48"/>
      <c r="N9377" s="48"/>
      <c r="O9377" s="49"/>
    </row>
    <row r="9378" spans="3:15" x14ac:dyDescent="0.25">
      <c r="C9378" s="48"/>
      <c r="D9378" s="48"/>
      <c r="E9378" s="48"/>
      <c r="F9378" s="48"/>
      <c r="G9378" s="49"/>
      <c r="H9378" s="48"/>
      <c r="I9378" s="52"/>
      <c r="J9378" s="52"/>
      <c r="K9378" s="48"/>
      <c r="L9378" s="48"/>
      <c r="M9378" s="48"/>
      <c r="N9378" s="48"/>
      <c r="O9378" s="49"/>
    </row>
    <row r="9379" spans="3:15" x14ac:dyDescent="0.25">
      <c r="C9379" s="48"/>
      <c r="D9379" s="48"/>
      <c r="E9379" s="48"/>
      <c r="F9379" s="48"/>
      <c r="G9379" s="49"/>
      <c r="H9379" s="48"/>
      <c r="I9379" s="52"/>
      <c r="J9379" s="52"/>
      <c r="K9379" s="48"/>
      <c r="L9379" s="48"/>
      <c r="M9379" s="48"/>
      <c r="N9379" s="48"/>
      <c r="O9379" s="49"/>
    </row>
    <row r="9380" spans="3:15" x14ac:dyDescent="0.25">
      <c r="C9380" s="48"/>
      <c r="D9380" s="48"/>
      <c r="E9380" s="48"/>
      <c r="F9380" s="48"/>
      <c r="G9380" s="49"/>
      <c r="H9380" s="48"/>
      <c r="I9380" s="52"/>
      <c r="J9380" s="52"/>
      <c r="K9380" s="48"/>
      <c r="L9380" s="48"/>
      <c r="M9380" s="48"/>
      <c r="N9380" s="48"/>
      <c r="O9380" s="49"/>
    </row>
    <row r="9381" spans="3:15" x14ac:dyDescent="0.25">
      <c r="C9381" s="48"/>
      <c r="D9381" s="48"/>
      <c r="E9381" s="48"/>
      <c r="F9381" s="48"/>
      <c r="G9381" s="49"/>
      <c r="H9381" s="48"/>
      <c r="I9381" s="52"/>
      <c r="J9381" s="52"/>
      <c r="K9381" s="48"/>
      <c r="L9381" s="48"/>
      <c r="M9381" s="48"/>
      <c r="N9381" s="48"/>
      <c r="O9381" s="49"/>
    </row>
    <row r="9382" spans="3:15" x14ac:dyDescent="0.25">
      <c r="C9382" s="48"/>
      <c r="D9382" s="48"/>
      <c r="E9382" s="48"/>
      <c r="F9382" s="48"/>
      <c r="G9382" s="49"/>
      <c r="H9382" s="48"/>
      <c r="I9382" s="52"/>
      <c r="J9382" s="52"/>
      <c r="K9382" s="48"/>
      <c r="L9382" s="48"/>
      <c r="M9382" s="48"/>
      <c r="N9382" s="48"/>
      <c r="O9382" s="49"/>
    </row>
    <row r="9383" spans="3:15" x14ac:dyDescent="0.25">
      <c r="C9383" s="48"/>
      <c r="D9383" s="48"/>
      <c r="E9383" s="48"/>
      <c r="F9383" s="48"/>
      <c r="G9383" s="49"/>
      <c r="H9383" s="48"/>
      <c r="I9383" s="52"/>
      <c r="J9383" s="52"/>
      <c r="K9383" s="48"/>
      <c r="L9383" s="48"/>
      <c r="M9383" s="48"/>
      <c r="N9383" s="48"/>
      <c r="O9383" s="49"/>
    </row>
    <row r="9384" spans="3:15" x14ac:dyDescent="0.25">
      <c r="C9384" s="48"/>
      <c r="D9384" s="48"/>
      <c r="E9384" s="48"/>
      <c r="F9384" s="48"/>
      <c r="G9384" s="49"/>
      <c r="H9384" s="48"/>
      <c r="I9384" s="52"/>
      <c r="J9384" s="52"/>
      <c r="K9384" s="48"/>
      <c r="L9384" s="48"/>
      <c r="M9384" s="48"/>
      <c r="N9384" s="48"/>
      <c r="O9384" s="49"/>
    </row>
    <row r="9385" spans="3:15" x14ac:dyDescent="0.25">
      <c r="C9385" s="48"/>
      <c r="D9385" s="48"/>
      <c r="E9385" s="48"/>
      <c r="F9385" s="48"/>
      <c r="G9385" s="49"/>
      <c r="H9385" s="48"/>
      <c r="I9385" s="52"/>
      <c r="J9385" s="52"/>
      <c r="K9385" s="48"/>
      <c r="L9385" s="48"/>
      <c r="M9385" s="48"/>
      <c r="N9385" s="48"/>
      <c r="O9385" s="49"/>
    </row>
    <row r="9386" spans="3:15" x14ac:dyDescent="0.25">
      <c r="C9386" s="48"/>
      <c r="D9386" s="48"/>
      <c r="E9386" s="48"/>
      <c r="F9386" s="48"/>
      <c r="G9386" s="49"/>
      <c r="H9386" s="48"/>
      <c r="I9386" s="52"/>
      <c r="J9386" s="52"/>
      <c r="K9386" s="48"/>
      <c r="L9386" s="48"/>
      <c r="M9386" s="48"/>
      <c r="N9386" s="48"/>
      <c r="O9386" s="49"/>
    </row>
    <row r="9387" spans="3:15" x14ac:dyDescent="0.25">
      <c r="C9387" s="48"/>
      <c r="D9387" s="48"/>
      <c r="E9387" s="48"/>
      <c r="F9387" s="48"/>
      <c r="G9387" s="49"/>
      <c r="H9387" s="48"/>
      <c r="I9387" s="52"/>
      <c r="J9387" s="52"/>
      <c r="K9387" s="48"/>
      <c r="L9387" s="48"/>
      <c r="M9387" s="48"/>
      <c r="N9387" s="48"/>
      <c r="O9387" s="49"/>
    </row>
    <row r="9388" spans="3:15" x14ac:dyDescent="0.25">
      <c r="C9388" s="48"/>
      <c r="D9388" s="48"/>
      <c r="E9388" s="48"/>
      <c r="F9388" s="48"/>
      <c r="G9388" s="49"/>
      <c r="H9388" s="48"/>
      <c r="I9388" s="52"/>
      <c r="J9388" s="52"/>
      <c r="K9388" s="48"/>
      <c r="L9388" s="48"/>
      <c r="M9388" s="48"/>
      <c r="N9388" s="48"/>
      <c r="O9388" s="49"/>
    </row>
    <row r="9389" spans="3:15" x14ac:dyDescent="0.25">
      <c r="C9389" s="48"/>
      <c r="D9389" s="48"/>
      <c r="E9389" s="48"/>
      <c r="F9389" s="48"/>
      <c r="G9389" s="49"/>
      <c r="H9389" s="48"/>
      <c r="I9389" s="52"/>
      <c r="J9389" s="52"/>
      <c r="K9389" s="48"/>
      <c r="L9389" s="48"/>
      <c r="M9389" s="48"/>
      <c r="N9389" s="48"/>
      <c r="O9389" s="49"/>
    </row>
    <row r="9390" spans="3:15" x14ac:dyDescent="0.25">
      <c r="C9390" s="48"/>
      <c r="D9390" s="48"/>
      <c r="E9390" s="48"/>
      <c r="F9390" s="48"/>
      <c r="G9390" s="49"/>
      <c r="H9390" s="48"/>
      <c r="I9390" s="52"/>
      <c r="J9390" s="52"/>
      <c r="K9390" s="48"/>
      <c r="L9390" s="48"/>
      <c r="M9390" s="48"/>
      <c r="N9390" s="48"/>
      <c r="O9390" s="49"/>
    </row>
    <row r="9391" spans="3:15" x14ac:dyDescent="0.25">
      <c r="C9391" s="48"/>
      <c r="D9391" s="48"/>
      <c r="E9391" s="48"/>
      <c r="F9391" s="48"/>
      <c r="G9391" s="49"/>
      <c r="H9391" s="48"/>
      <c r="I9391" s="52"/>
      <c r="J9391" s="52"/>
      <c r="K9391" s="48"/>
      <c r="L9391" s="48"/>
      <c r="M9391" s="48"/>
      <c r="N9391" s="48"/>
      <c r="O9391" s="49"/>
    </row>
    <row r="9392" spans="3:15" x14ac:dyDescent="0.25">
      <c r="C9392" s="48"/>
      <c r="D9392" s="48"/>
      <c r="E9392" s="48"/>
      <c r="F9392" s="48"/>
      <c r="G9392" s="49"/>
      <c r="H9392" s="48"/>
      <c r="I9392" s="52"/>
      <c r="J9392" s="52"/>
      <c r="K9392" s="48"/>
      <c r="L9392" s="48"/>
      <c r="M9392" s="48"/>
      <c r="N9392" s="48"/>
      <c r="O9392" s="49"/>
    </row>
    <row r="9393" spans="3:15" x14ac:dyDescent="0.25">
      <c r="C9393" s="48"/>
      <c r="D9393" s="48"/>
      <c r="E9393" s="48"/>
      <c r="F9393" s="48"/>
      <c r="G9393" s="49"/>
      <c r="H9393" s="48"/>
      <c r="I9393" s="52"/>
      <c r="J9393" s="52"/>
      <c r="K9393" s="48"/>
      <c r="L9393" s="48"/>
      <c r="M9393" s="48"/>
      <c r="N9393" s="48"/>
      <c r="O9393" s="49"/>
    </row>
    <row r="9394" spans="3:15" x14ac:dyDescent="0.25">
      <c r="C9394" s="48"/>
      <c r="D9394" s="48"/>
      <c r="E9394" s="48"/>
      <c r="F9394" s="48"/>
      <c r="G9394" s="49"/>
      <c r="H9394" s="48"/>
      <c r="I9394" s="52"/>
      <c r="J9394" s="52"/>
      <c r="K9394" s="48"/>
      <c r="L9394" s="48"/>
      <c r="M9394" s="48"/>
      <c r="N9394" s="48"/>
      <c r="O9394" s="49"/>
    </row>
    <row r="9395" spans="3:15" x14ac:dyDescent="0.25">
      <c r="C9395" s="48"/>
      <c r="D9395" s="48"/>
      <c r="E9395" s="48"/>
      <c r="F9395" s="48"/>
      <c r="G9395" s="49"/>
      <c r="H9395" s="48"/>
      <c r="I9395" s="52"/>
      <c r="J9395" s="52"/>
      <c r="K9395" s="48"/>
      <c r="L9395" s="48"/>
      <c r="M9395" s="48"/>
      <c r="N9395" s="48"/>
      <c r="O9395" s="49"/>
    </row>
    <row r="9396" spans="3:15" x14ac:dyDescent="0.25">
      <c r="C9396" s="48"/>
      <c r="D9396" s="48"/>
      <c r="E9396" s="48"/>
      <c r="F9396" s="48"/>
      <c r="G9396" s="49"/>
      <c r="H9396" s="48"/>
      <c r="I9396" s="52"/>
      <c r="J9396" s="52"/>
      <c r="K9396" s="48"/>
      <c r="L9396" s="48"/>
      <c r="M9396" s="48"/>
      <c r="N9396" s="48"/>
      <c r="O9396" s="49"/>
    </row>
    <row r="9397" spans="3:15" x14ac:dyDescent="0.25">
      <c r="C9397" s="48"/>
      <c r="D9397" s="48"/>
      <c r="E9397" s="48"/>
      <c r="F9397" s="48"/>
      <c r="G9397" s="49"/>
      <c r="H9397" s="48"/>
      <c r="I9397" s="52"/>
      <c r="J9397" s="52"/>
      <c r="K9397" s="48"/>
      <c r="L9397" s="48"/>
      <c r="M9397" s="48"/>
      <c r="N9397" s="48"/>
      <c r="O9397" s="49"/>
    </row>
    <row r="9398" spans="3:15" x14ac:dyDescent="0.25">
      <c r="C9398" s="48"/>
      <c r="D9398" s="48"/>
      <c r="E9398" s="48"/>
      <c r="F9398" s="48"/>
      <c r="G9398" s="49"/>
      <c r="H9398" s="48"/>
      <c r="I9398" s="52"/>
      <c r="J9398" s="52"/>
      <c r="K9398" s="48"/>
      <c r="L9398" s="48"/>
      <c r="M9398" s="48"/>
      <c r="N9398" s="48"/>
      <c r="O9398" s="49"/>
    </row>
    <row r="9399" spans="3:15" x14ac:dyDescent="0.25">
      <c r="C9399" s="48"/>
      <c r="D9399" s="48"/>
      <c r="E9399" s="48"/>
      <c r="F9399" s="48"/>
      <c r="G9399" s="49"/>
      <c r="H9399" s="48"/>
      <c r="I9399" s="52"/>
      <c r="J9399" s="52"/>
      <c r="K9399" s="48"/>
      <c r="L9399" s="48"/>
      <c r="M9399" s="48"/>
      <c r="N9399" s="48"/>
      <c r="O9399" s="49"/>
    </row>
    <row r="9400" spans="3:15" x14ac:dyDescent="0.25">
      <c r="C9400" s="48"/>
      <c r="D9400" s="48"/>
      <c r="E9400" s="48"/>
      <c r="F9400" s="48"/>
      <c r="G9400" s="49"/>
      <c r="H9400" s="48"/>
      <c r="I9400" s="52"/>
      <c r="J9400" s="52"/>
      <c r="K9400" s="48"/>
      <c r="L9400" s="48"/>
      <c r="M9400" s="48"/>
      <c r="N9400" s="48"/>
      <c r="O9400" s="49"/>
    </row>
    <row r="9401" spans="3:15" x14ac:dyDescent="0.25">
      <c r="C9401" s="48"/>
      <c r="D9401" s="48"/>
      <c r="E9401" s="48"/>
      <c r="F9401" s="48"/>
      <c r="G9401" s="49"/>
      <c r="H9401" s="48"/>
      <c r="I9401" s="52"/>
      <c r="J9401" s="52"/>
      <c r="K9401" s="48"/>
      <c r="L9401" s="48"/>
      <c r="M9401" s="48"/>
      <c r="N9401" s="48"/>
      <c r="O9401" s="49"/>
    </row>
    <row r="9402" spans="3:15" x14ac:dyDescent="0.25">
      <c r="C9402" s="48"/>
      <c r="D9402" s="48"/>
      <c r="E9402" s="48"/>
      <c r="F9402" s="48"/>
      <c r="G9402" s="49"/>
      <c r="H9402" s="48"/>
      <c r="I9402" s="52"/>
      <c r="J9402" s="52"/>
      <c r="K9402" s="48"/>
      <c r="L9402" s="48"/>
      <c r="M9402" s="48"/>
      <c r="N9402" s="48"/>
      <c r="O9402" s="49"/>
    </row>
    <row r="9403" spans="3:15" x14ac:dyDescent="0.25">
      <c r="C9403" s="48"/>
      <c r="D9403" s="48"/>
      <c r="E9403" s="48"/>
      <c r="F9403" s="48"/>
      <c r="G9403" s="49"/>
      <c r="H9403" s="48"/>
      <c r="I9403" s="52"/>
      <c r="J9403" s="52"/>
      <c r="K9403" s="48"/>
      <c r="L9403" s="48"/>
      <c r="M9403" s="48"/>
      <c r="N9403" s="48"/>
      <c r="O9403" s="49"/>
    </row>
    <row r="9404" spans="3:15" x14ac:dyDescent="0.25">
      <c r="C9404" s="48"/>
      <c r="D9404" s="48"/>
      <c r="E9404" s="48"/>
      <c r="F9404" s="48"/>
      <c r="G9404" s="49"/>
      <c r="H9404" s="48"/>
      <c r="I9404" s="52"/>
      <c r="J9404" s="52"/>
      <c r="K9404" s="48"/>
      <c r="L9404" s="48"/>
      <c r="M9404" s="48"/>
      <c r="N9404" s="48"/>
      <c r="O9404" s="49"/>
    </row>
    <row r="9405" spans="3:15" x14ac:dyDescent="0.25">
      <c r="C9405" s="48"/>
      <c r="D9405" s="48"/>
      <c r="E9405" s="48"/>
      <c r="F9405" s="48"/>
      <c r="G9405" s="49"/>
      <c r="H9405" s="48"/>
      <c r="I9405" s="52"/>
      <c r="J9405" s="52"/>
      <c r="K9405" s="48"/>
      <c r="L9405" s="48"/>
      <c r="M9405" s="48"/>
      <c r="N9405" s="48"/>
      <c r="O9405" s="49"/>
    </row>
    <row r="9406" spans="3:15" x14ac:dyDescent="0.25">
      <c r="C9406" s="48"/>
      <c r="D9406" s="48"/>
      <c r="E9406" s="48"/>
      <c r="F9406" s="48"/>
      <c r="G9406" s="49"/>
      <c r="H9406" s="48"/>
      <c r="I9406" s="52"/>
      <c r="J9406" s="52"/>
      <c r="K9406" s="48"/>
      <c r="L9406" s="48"/>
      <c r="M9406" s="48"/>
      <c r="N9406" s="48"/>
      <c r="O9406" s="49"/>
    </row>
    <row r="9407" spans="3:15" x14ac:dyDescent="0.25">
      <c r="C9407" s="48"/>
      <c r="D9407" s="48"/>
      <c r="E9407" s="48"/>
      <c r="F9407" s="48"/>
      <c r="G9407" s="49"/>
      <c r="H9407" s="48"/>
      <c r="I9407" s="52"/>
      <c r="J9407" s="52"/>
      <c r="K9407" s="48"/>
      <c r="L9407" s="48"/>
      <c r="M9407" s="48"/>
      <c r="N9407" s="48"/>
      <c r="O9407" s="49"/>
    </row>
    <row r="9408" spans="3:15" x14ac:dyDescent="0.25">
      <c r="C9408" s="48"/>
      <c r="D9408" s="48"/>
      <c r="E9408" s="48"/>
      <c r="F9408" s="48"/>
      <c r="G9408" s="49"/>
      <c r="H9408" s="48"/>
      <c r="I9408" s="52"/>
      <c r="J9408" s="52"/>
      <c r="K9408" s="48"/>
      <c r="L9408" s="48"/>
      <c r="M9408" s="48"/>
      <c r="N9408" s="48"/>
      <c r="O9408" s="49"/>
    </row>
    <row r="9409" spans="3:15" x14ac:dyDescent="0.25">
      <c r="C9409" s="48"/>
      <c r="D9409" s="48"/>
      <c r="E9409" s="48"/>
      <c r="F9409" s="48"/>
      <c r="G9409" s="49"/>
      <c r="H9409" s="48"/>
      <c r="I9409" s="52"/>
      <c r="J9409" s="52"/>
      <c r="K9409" s="48"/>
      <c r="L9409" s="48"/>
      <c r="M9409" s="48"/>
      <c r="N9409" s="48"/>
      <c r="O9409" s="49"/>
    </row>
    <row r="9410" spans="3:15" x14ac:dyDescent="0.25">
      <c r="C9410" s="48"/>
      <c r="D9410" s="48"/>
      <c r="E9410" s="48"/>
      <c r="F9410" s="48"/>
      <c r="G9410" s="49"/>
      <c r="H9410" s="48"/>
      <c r="I9410" s="52"/>
      <c r="J9410" s="52"/>
      <c r="K9410" s="48"/>
      <c r="L9410" s="48"/>
      <c r="M9410" s="48"/>
      <c r="N9410" s="48"/>
      <c r="O9410" s="49"/>
    </row>
    <row r="9411" spans="3:15" x14ac:dyDescent="0.25">
      <c r="C9411" s="48"/>
      <c r="D9411" s="48"/>
      <c r="E9411" s="48"/>
      <c r="F9411" s="48"/>
      <c r="G9411" s="49"/>
      <c r="H9411" s="48"/>
      <c r="I9411" s="52"/>
      <c r="J9411" s="52"/>
      <c r="K9411" s="48"/>
      <c r="L9411" s="48"/>
      <c r="M9411" s="48"/>
      <c r="N9411" s="48"/>
      <c r="O9411" s="49"/>
    </row>
    <row r="9412" spans="3:15" x14ac:dyDescent="0.25">
      <c r="C9412" s="48"/>
      <c r="D9412" s="48"/>
      <c r="E9412" s="48"/>
      <c r="F9412" s="48"/>
      <c r="G9412" s="49"/>
      <c r="H9412" s="48"/>
      <c r="I9412" s="52"/>
      <c r="J9412" s="52"/>
      <c r="K9412" s="48"/>
      <c r="L9412" s="48"/>
      <c r="M9412" s="48"/>
      <c r="N9412" s="48"/>
      <c r="O9412" s="49"/>
    </row>
    <row r="9413" spans="3:15" x14ac:dyDescent="0.25">
      <c r="C9413" s="48"/>
      <c r="D9413" s="48"/>
      <c r="E9413" s="48"/>
      <c r="F9413" s="48"/>
      <c r="G9413" s="49"/>
      <c r="H9413" s="48"/>
      <c r="I9413" s="52"/>
      <c r="J9413" s="52"/>
      <c r="K9413" s="48"/>
      <c r="L9413" s="48"/>
      <c r="M9413" s="48"/>
      <c r="N9413" s="48"/>
      <c r="O9413" s="49"/>
    </row>
    <row r="9414" spans="3:15" x14ac:dyDescent="0.25">
      <c r="C9414" s="48"/>
      <c r="D9414" s="48"/>
      <c r="E9414" s="48"/>
      <c r="F9414" s="48"/>
      <c r="G9414" s="49"/>
      <c r="H9414" s="48"/>
      <c r="I9414" s="52"/>
      <c r="J9414" s="52"/>
      <c r="K9414" s="48"/>
      <c r="L9414" s="48"/>
      <c r="M9414" s="48"/>
      <c r="N9414" s="48"/>
      <c r="O9414" s="49"/>
    </row>
    <row r="9415" spans="3:15" x14ac:dyDescent="0.25">
      <c r="C9415" s="48"/>
      <c r="D9415" s="48"/>
      <c r="E9415" s="48"/>
      <c r="F9415" s="48"/>
      <c r="G9415" s="49"/>
      <c r="H9415" s="48"/>
      <c r="I9415" s="52"/>
      <c r="J9415" s="52"/>
      <c r="K9415" s="48"/>
      <c r="L9415" s="48"/>
      <c r="M9415" s="48"/>
      <c r="N9415" s="48"/>
      <c r="O9415" s="49"/>
    </row>
    <row r="9416" spans="3:15" x14ac:dyDescent="0.25">
      <c r="C9416" s="48"/>
      <c r="D9416" s="48"/>
      <c r="E9416" s="48"/>
      <c r="F9416" s="48"/>
      <c r="G9416" s="49"/>
      <c r="H9416" s="48"/>
      <c r="I9416" s="52"/>
      <c r="J9416" s="52"/>
      <c r="K9416" s="48"/>
      <c r="L9416" s="48"/>
      <c r="M9416" s="48"/>
      <c r="N9416" s="48"/>
      <c r="O9416" s="49"/>
    </row>
    <row r="9417" spans="3:15" x14ac:dyDescent="0.25">
      <c r="C9417" s="48"/>
      <c r="D9417" s="48"/>
      <c r="E9417" s="48"/>
      <c r="F9417" s="48"/>
      <c r="G9417" s="49"/>
      <c r="H9417" s="48"/>
      <c r="I9417" s="52"/>
      <c r="J9417" s="52"/>
      <c r="K9417" s="48"/>
      <c r="L9417" s="48"/>
      <c r="M9417" s="48"/>
      <c r="N9417" s="48"/>
      <c r="O9417" s="49"/>
    </row>
    <row r="9418" spans="3:15" x14ac:dyDescent="0.25">
      <c r="C9418" s="48"/>
      <c r="D9418" s="48"/>
      <c r="E9418" s="48"/>
      <c r="F9418" s="48"/>
      <c r="G9418" s="49"/>
      <c r="H9418" s="48"/>
      <c r="I9418" s="52"/>
      <c r="J9418" s="52"/>
      <c r="K9418" s="48"/>
      <c r="L9418" s="48"/>
      <c r="M9418" s="48"/>
      <c r="N9418" s="48"/>
      <c r="O9418" s="49"/>
    </row>
    <row r="9419" spans="3:15" x14ac:dyDescent="0.25">
      <c r="C9419" s="48"/>
      <c r="D9419" s="48"/>
      <c r="E9419" s="48"/>
      <c r="F9419" s="48"/>
      <c r="G9419" s="49"/>
      <c r="H9419" s="48"/>
      <c r="I9419" s="52"/>
      <c r="J9419" s="52"/>
      <c r="K9419" s="48"/>
      <c r="L9419" s="48"/>
      <c r="M9419" s="48"/>
      <c r="N9419" s="48"/>
      <c r="O9419" s="49"/>
    </row>
    <row r="9420" spans="3:15" x14ac:dyDescent="0.25">
      <c r="C9420" s="48"/>
      <c r="D9420" s="48"/>
      <c r="E9420" s="48"/>
      <c r="F9420" s="48"/>
      <c r="G9420" s="49"/>
      <c r="H9420" s="48"/>
      <c r="I9420" s="52"/>
      <c r="J9420" s="52"/>
      <c r="K9420" s="48"/>
      <c r="L9420" s="48"/>
      <c r="M9420" s="48"/>
      <c r="N9420" s="48"/>
      <c r="O9420" s="49"/>
    </row>
    <row r="9421" spans="3:15" x14ac:dyDescent="0.25">
      <c r="C9421" s="48"/>
      <c r="D9421" s="48"/>
      <c r="E9421" s="48"/>
      <c r="F9421" s="48"/>
      <c r="G9421" s="49"/>
      <c r="H9421" s="48"/>
      <c r="I9421" s="52"/>
      <c r="J9421" s="52"/>
      <c r="K9421" s="48"/>
      <c r="L9421" s="48"/>
      <c r="M9421" s="48"/>
      <c r="N9421" s="48"/>
      <c r="O9421" s="49"/>
    </row>
    <row r="9422" spans="3:15" x14ac:dyDescent="0.25">
      <c r="C9422" s="48"/>
      <c r="D9422" s="48"/>
      <c r="E9422" s="48"/>
      <c r="F9422" s="48"/>
      <c r="G9422" s="49"/>
      <c r="H9422" s="48"/>
      <c r="I9422" s="52"/>
      <c r="J9422" s="52"/>
      <c r="K9422" s="48"/>
      <c r="L9422" s="48"/>
      <c r="M9422" s="48"/>
      <c r="N9422" s="48"/>
      <c r="O9422" s="49"/>
    </row>
    <row r="9423" spans="3:15" x14ac:dyDescent="0.25">
      <c r="C9423" s="48"/>
      <c r="D9423" s="48"/>
      <c r="E9423" s="48"/>
      <c r="F9423" s="48"/>
      <c r="G9423" s="49"/>
      <c r="H9423" s="48"/>
      <c r="I9423" s="52"/>
      <c r="J9423" s="52"/>
      <c r="K9423" s="48"/>
      <c r="L9423" s="48"/>
      <c r="M9423" s="48"/>
      <c r="N9423" s="48"/>
      <c r="O9423" s="49"/>
    </row>
    <row r="9424" spans="3:15" x14ac:dyDescent="0.25">
      <c r="C9424" s="48"/>
      <c r="D9424" s="48"/>
      <c r="E9424" s="48"/>
      <c r="F9424" s="48"/>
      <c r="G9424" s="49"/>
      <c r="H9424" s="48"/>
      <c r="I9424" s="52"/>
      <c r="J9424" s="52"/>
      <c r="K9424" s="48"/>
      <c r="L9424" s="48"/>
      <c r="M9424" s="48"/>
      <c r="N9424" s="48"/>
      <c r="O9424" s="49"/>
    </row>
    <row r="9425" spans="3:15" x14ac:dyDescent="0.25">
      <c r="C9425" s="48"/>
      <c r="D9425" s="48"/>
      <c r="E9425" s="48"/>
      <c r="F9425" s="48"/>
      <c r="G9425" s="49"/>
      <c r="H9425" s="48"/>
      <c r="I9425" s="52"/>
      <c r="J9425" s="52"/>
      <c r="K9425" s="48"/>
      <c r="L9425" s="48"/>
      <c r="M9425" s="48"/>
      <c r="N9425" s="48"/>
      <c r="O9425" s="49"/>
    </row>
    <row r="9426" spans="3:15" x14ac:dyDescent="0.25">
      <c r="C9426" s="48"/>
      <c r="D9426" s="48"/>
      <c r="E9426" s="48"/>
      <c r="F9426" s="48"/>
      <c r="G9426" s="49"/>
      <c r="H9426" s="48"/>
      <c r="I9426" s="52"/>
      <c r="J9426" s="52"/>
      <c r="K9426" s="48"/>
      <c r="L9426" s="48"/>
      <c r="M9426" s="48"/>
      <c r="N9426" s="48"/>
      <c r="O9426" s="49"/>
    </row>
    <row r="9427" spans="3:15" x14ac:dyDescent="0.25">
      <c r="C9427" s="48"/>
      <c r="D9427" s="48"/>
      <c r="E9427" s="48"/>
      <c r="F9427" s="48"/>
      <c r="G9427" s="49"/>
      <c r="H9427" s="48"/>
      <c r="I9427" s="52"/>
      <c r="J9427" s="52"/>
      <c r="K9427" s="48"/>
      <c r="L9427" s="48"/>
      <c r="M9427" s="48"/>
      <c r="N9427" s="48"/>
      <c r="O9427" s="49"/>
    </row>
    <row r="9428" spans="3:15" x14ac:dyDescent="0.25">
      <c r="C9428" s="48"/>
      <c r="D9428" s="48"/>
      <c r="E9428" s="48"/>
      <c r="F9428" s="48"/>
      <c r="G9428" s="49"/>
      <c r="H9428" s="48"/>
      <c r="I9428" s="52"/>
      <c r="J9428" s="52"/>
      <c r="K9428" s="48"/>
      <c r="L9428" s="48"/>
      <c r="M9428" s="48"/>
      <c r="N9428" s="48"/>
      <c r="O9428" s="49"/>
    </row>
    <row r="9429" spans="3:15" x14ac:dyDescent="0.25">
      <c r="C9429" s="48"/>
      <c r="D9429" s="48"/>
      <c r="E9429" s="48"/>
      <c r="F9429" s="48"/>
      <c r="G9429" s="49"/>
      <c r="H9429" s="48"/>
      <c r="I9429" s="52"/>
      <c r="J9429" s="52"/>
      <c r="K9429" s="48"/>
      <c r="L9429" s="48"/>
      <c r="M9429" s="48"/>
      <c r="N9429" s="48"/>
      <c r="O9429" s="49"/>
    </row>
    <row r="9430" spans="3:15" x14ac:dyDescent="0.25">
      <c r="C9430" s="48"/>
      <c r="D9430" s="48"/>
      <c r="E9430" s="48"/>
      <c r="F9430" s="48"/>
      <c r="G9430" s="49"/>
      <c r="H9430" s="48"/>
      <c r="I9430" s="52"/>
      <c r="J9430" s="52"/>
      <c r="K9430" s="48"/>
      <c r="L9430" s="48"/>
      <c r="M9430" s="48"/>
      <c r="N9430" s="48"/>
      <c r="O9430" s="49"/>
    </row>
    <row r="9431" spans="3:15" x14ac:dyDescent="0.25">
      <c r="C9431" s="48"/>
      <c r="D9431" s="48"/>
      <c r="E9431" s="48"/>
      <c r="F9431" s="48"/>
      <c r="G9431" s="49"/>
      <c r="H9431" s="48"/>
      <c r="I9431" s="52"/>
      <c r="J9431" s="52"/>
      <c r="K9431" s="48"/>
      <c r="L9431" s="48"/>
      <c r="M9431" s="48"/>
      <c r="N9431" s="48"/>
      <c r="O9431" s="49"/>
    </row>
    <row r="9432" spans="3:15" x14ac:dyDescent="0.25">
      <c r="C9432" s="48"/>
      <c r="D9432" s="48"/>
      <c r="E9432" s="48"/>
      <c r="F9432" s="48"/>
      <c r="G9432" s="49"/>
      <c r="H9432" s="48"/>
      <c r="I9432" s="52"/>
      <c r="J9432" s="52"/>
      <c r="K9432" s="48"/>
      <c r="L9432" s="48"/>
      <c r="M9432" s="48"/>
      <c r="N9432" s="48"/>
      <c r="O9432" s="49"/>
    </row>
    <row r="9433" spans="3:15" x14ac:dyDescent="0.25">
      <c r="C9433" s="48"/>
      <c r="D9433" s="48"/>
      <c r="E9433" s="48"/>
      <c r="F9433" s="48"/>
      <c r="G9433" s="49"/>
      <c r="H9433" s="48"/>
      <c r="I9433" s="52"/>
      <c r="J9433" s="52"/>
      <c r="K9433" s="48"/>
      <c r="L9433" s="48"/>
      <c r="M9433" s="48"/>
      <c r="N9433" s="48"/>
      <c r="O9433" s="49"/>
    </row>
    <row r="9434" spans="3:15" x14ac:dyDescent="0.25">
      <c r="C9434" s="48"/>
      <c r="D9434" s="48"/>
      <c r="E9434" s="48"/>
      <c r="F9434" s="48"/>
      <c r="G9434" s="49"/>
      <c r="H9434" s="48"/>
      <c r="I9434" s="52"/>
      <c r="J9434" s="52"/>
      <c r="K9434" s="48"/>
      <c r="L9434" s="48"/>
      <c r="M9434" s="48"/>
      <c r="N9434" s="48"/>
      <c r="O9434" s="49"/>
    </row>
    <row r="9435" spans="3:15" x14ac:dyDescent="0.25">
      <c r="C9435" s="48"/>
      <c r="D9435" s="48"/>
      <c r="E9435" s="48"/>
      <c r="F9435" s="48"/>
      <c r="G9435" s="49"/>
      <c r="H9435" s="48"/>
      <c r="I9435" s="52"/>
      <c r="J9435" s="52"/>
      <c r="K9435" s="48"/>
      <c r="L9435" s="48"/>
      <c r="M9435" s="48"/>
      <c r="N9435" s="48"/>
      <c r="O9435" s="49"/>
    </row>
    <row r="9436" spans="3:15" x14ac:dyDescent="0.25">
      <c r="C9436" s="48"/>
      <c r="D9436" s="48"/>
      <c r="E9436" s="48"/>
      <c r="F9436" s="48"/>
      <c r="G9436" s="49"/>
      <c r="H9436" s="48"/>
      <c r="I9436" s="52"/>
      <c r="J9436" s="52"/>
      <c r="K9436" s="48"/>
      <c r="L9436" s="48"/>
      <c r="M9436" s="48"/>
      <c r="N9436" s="48"/>
      <c r="O9436" s="49"/>
    </row>
    <row r="9437" spans="3:15" x14ac:dyDescent="0.25">
      <c r="C9437" s="48"/>
      <c r="D9437" s="48"/>
      <c r="E9437" s="48"/>
      <c r="F9437" s="48"/>
      <c r="G9437" s="49"/>
      <c r="H9437" s="48"/>
      <c r="I9437" s="52"/>
      <c r="J9437" s="52"/>
      <c r="K9437" s="48"/>
      <c r="L9437" s="48"/>
      <c r="M9437" s="48"/>
      <c r="N9437" s="48"/>
      <c r="O9437" s="49"/>
    </row>
    <row r="9438" spans="3:15" x14ac:dyDescent="0.25">
      <c r="C9438" s="48"/>
      <c r="D9438" s="48"/>
      <c r="E9438" s="48"/>
      <c r="F9438" s="48"/>
      <c r="G9438" s="49"/>
      <c r="H9438" s="48"/>
      <c r="I9438" s="52"/>
      <c r="J9438" s="52"/>
      <c r="K9438" s="48"/>
      <c r="L9438" s="48"/>
      <c r="M9438" s="48"/>
      <c r="N9438" s="48"/>
      <c r="O9438" s="49"/>
    </row>
    <row r="9439" spans="3:15" x14ac:dyDescent="0.25">
      <c r="C9439" s="48"/>
      <c r="D9439" s="48"/>
      <c r="E9439" s="48"/>
      <c r="F9439" s="48"/>
      <c r="G9439" s="49"/>
      <c r="H9439" s="48"/>
      <c r="I9439" s="52"/>
      <c r="J9439" s="52"/>
      <c r="K9439" s="48"/>
      <c r="L9439" s="48"/>
      <c r="M9439" s="48"/>
      <c r="N9439" s="48"/>
      <c r="O9439" s="49"/>
    </row>
    <row r="9440" spans="3:15" x14ac:dyDescent="0.25">
      <c r="C9440" s="48"/>
      <c r="D9440" s="48"/>
      <c r="E9440" s="48"/>
      <c r="F9440" s="48"/>
      <c r="G9440" s="49"/>
      <c r="H9440" s="48"/>
      <c r="I9440" s="52"/>
      <c r="J9440" s="52"/>
      <c r="K9440" s="48"/>
      <c r="L9440" s="48"/>
      <c r="M9440" s="48"/>
      <c r="N9440" s="48"/>
      <c r="O9440" s="49"/>
    </row>
    <row r="9441" spans="3:15" x14ac:dyDescent="0.25">
      <c r="C9441" s="48"/>
      <c r="D9441" s="48"/>
      <c r="E9441" s="48"/>
      <c r="F9441" s="48"/>
      <c r="G9441" s="49"/>
      <c r="H9441" s="48"/>
      <c r="I9441" s="52"/>
      <c r="J9441" s="52"/>
      <c r="K9441" s="48"/>
      <c r="L9441" s="48"/>
      <c r="M9441" s="48"/>
      <c r="N9441" s="48"/>
      <c r="O9441" s="49"/>
    </row>
    <row r="9442" spans="3:15" x14ac:dyDescent="0.25">
      <c r="C9442" s="48"/>
      <c r="D9442" s="48"/>
      <c r="E9442" s="48"/>
      <c r="F9442" s="48"/>
      <c r="G9442" s="49"/>
      <c r="H9442" s="48"/>
      <c r="I9442" s="52"/>
      <c r="J9442" s="52"/>
      <c r="K9442" s="48"/>
      <c r="L9442" s="48"/>
      <c r="M9442" s="48"/>
      <c r="N9442" s="48"/>
      <c r="O9442" s="49"/>
    </row>
    <row r="9443" spans="3:15" x14ac:dyDescent="0.25">
      <c r="C9443" s="48"/>
      <c r="D9443" s="48"/>
      <c r="E9443" s="48"/>
      <c r="F9443" s="48"/>
      <c r="G9443" s="49"/>
      <c r="H9443" s="48"/>
      <c r="I9443" s="52"/>
      <c r="J9443" s="52"/>
      <c r="K9443" s="48"/>
      <c r="L9443" s="48"/>
      <c r="M9443" s="48"/>
      <c r="N9443" s="48"/>
      <c r="O9443" s="49"/>
    </row>
    <row r="9444" spans="3:15" x14ac:dyDescent="0.25">
      <c r="C9444" s="48"/>
      <c r="D9444" s="48"/>
      <c r="E9444" s="48"/>
      <c r="F9444" s="48"/>
      <c r="G9444" s="49"/>
      <c r="H9444" s="48"/>
      <c r="I9444" s="52"/>
      <c r="J9444" s="52"/>
      <c r="K9444" s="48"/>
      <c r="L9444" s="48"/>
      <c r="M9444" s="48"/>
      <c r="N9444" s="48"/>
      <c r="O9444" s="49"/>
    </row>
    <row r="9445" spans="3:15" x14ac:dyDescent="0.25">
      <c r="C9445" s="48"/>
      <c r="D9445" s="48"/>
      <c r="E9445" s="48"/>
      <c r="F9445" s="48"/>
      <c r="G9445" s="49"/>
      <c r="H9445" s="48"/>
      <c r="I9445" s="52"/>
      <c r="J9445" s="52"/>
      <c r="K9445" s="48"/>
      <c r="L9445" s="48"/>
      <c r="M9445" s="48"/>
      <c r="N9445" s="48"/>
      <c r="O9445" s="49"/>
    </row>
    <row r="9446" spans="3:15" x14ac:dyDescent="0.25">
      <c r="C9446" s="48"/>
      <c r="D9446" s="48"/>
      <c r="E9446" s="48"/>
      <c r="F9446" s="48"/>
      <c r="G9446" s="49"/>
      <c r="H9446" s="48"/>
      <c r="I9446" s="52"/>
      <c r="J9446" s="52"/>
      <c r="K9446" s="48"/>
      <c r="L9446" s="48"/>
      <c r="M9446" s="48"/>
      <c r="N9446" s="48"/>
      <c r="O9446" s="49"/>
    </row>
    <row r="9447" spans="3:15" x14ac:dyDescent="0.25">
      <c r="C9447" s="48"/>
      <c r="D9447" s="48"/>
      <c r="E9447" s="48"/>
      <c r="F9447" s="48"/>
      <c r="G9447" s="49"/>
      <c r="H9447" s="48"/>
      <c r="I9447" s="52"/>
      <c r="J9447" s="52"/>
      <c r="K9447" s="48"/>
      <c r="L9447" s="48"/>
      <c r="M9447" s="48"/>
      <c r="N9447" s="48"/>
      <c r="O9447" s="49"/>
    </row>
    <row r="9448" spans="3:15" x14ac:dyDescent="0.25">
      <c r="C9448" s="48"/>
      <c r="D9448" s="48"/>
      <c r="E9448" s="48"/>
      <c r="F9448" s="48"/>
      <c r="G9448" s="49"/>
      <c r="H9448" s="48"/>
      <c r="I9448" s="52"/>
      <c r="J9448" s="52"/>
      <c r="K9448" s="48"/>
      <c r="L9448" s="48"/>
      <c r="M9448" s="48"/>
      <c r="N9448" s="48"/>
      <c r="O9448" s="49"/>
    </row>
    <row r="9449" spans="3:15" x14ac:dyDescent="0.25">
      <c r="C9449" s="48"/>
      <c r="D9449" s="48"/>
      <c r="E9449" s="48"/>
      <c r="F9449" s="48"/>
      <c r="G9449" s="49"/>
      <c r="H9449" s="48"/>
      <c r="I9449" s="52"/>
      <c r="J9449" s="52"/>
      <c r="K9449" s="48"/>
      <c r="L9449" s="48"/>
      <c r="M9449" s="48"/>
      <c r="N9449" s="48"/>
      <c r="O9449" s="49"/>
    </row>
    <row r="9450" spans="3:15" x14ac:dyDescent="0.25">
      <c r="C9450" s="48"/>
      <c r="D9450" s="48"/>
      <c r="E9450" s="48"/>
      <c r="F9450" s="48"/>
      <c r="G9450" s="49"/>
      <c r="H9450" s="48"/>
      <c r="I9450" s="52"/>
      <c r="J9450" s="52"/>
      <c r="K9450" s="48"/>
      <c r="L9450" s="48"/>
      <c r="M9450" s="48"/>
      <c r="N9450" s="48"/>
      <c r="O9450" s="49"/>
    </row>
    <row r="9451" spans="3:15" x14ac:dyDescent="0.25">
      <c r="C9451" s="48"/>
      <c r="D9451" s="48"/>
      <c r="E9451" s="48"/>
      <c r="F9451" s="48"/>
      <c r="G9451" s="49"/>
      <c r="H9451" s="48"/>
      <c r="I9451" s="52"/>
      <c r="J9451" s="52"/>
      <c r="K9451" s="48"/>
      <c r="L9451" s="48"/>
      <c r="M9451" s="48"/>
      <c r="N9451" s="48"/>
      <c r="O9451" s="49"/>
    </row>
    <row r="9452" spans="3:15" x14ac:dyDescent="0.25">
      <c r="C9452" s="48"/>
      <c r="D9452" s="48"/>
      <c r="E9452" s="48"/>
      <c r="F9452" s="48"/>
      <c r="G9452" s="49"/>
      <c r="H9452" s="48"/>
      <c r="I9452" s="52"/>
      <c r="J9452" s="52"/>
      <c r="K9452" s="48"/>
      <c r="L9452" s="48"/>
      <c r="M9452" s="48"/>
      <c r="N9452" s="48"/>
      <c r="O9452" s="49"/>
    </row>
    <row r="9453" spans="3:15" x14ac:dyDescent="0.25">
      <c r="C9453" s="48"/>
      <c r="D9453" s="48"/>
      <c r="E9453" s="48"/>
      <c r="F9453" s="48"/>
      <c r="G9453" s="49"/>
      <c r="H9453" s="48"/>
      <c r="I9453" s="52"/>
      <c r="J9453" s="52"/>
      <c r="K9453" s="48"/>
      <c r="L9453" s="48"/>
      <c r="M9453" s="48"/>
      <c r="N9453" s="48"/>
      <c r="O9453" s="49"/>
    </row>
    <row r="9454" spans="3:15" x14ac:dyDescent="0.25">
      <c r="C9454" s="48"/>
      <c r="D9454" s="48"/>
      <c r="E9454" s="48"/>
      <c r="F9454" s="48"/>
      <c r="G9454" s="49"/>
      <c r="H9454" s="48"/>
      <c r="I9454" s="52"/>
      <c r="J9454" s="52"/>
      <c r="K9454" s="48"/>
      <c r="L9454" s="48"/>
      <c r="M9454" s="48"/>
      <c r="N9454" s="48"/>
      <c r="O9454" s="49"/>
    </row>
    <row r="9455" spans="3:15" x14ac:dyDescent="0.25">
      <c r="C9455" s="48"/>
      <c r="D9455" s="48"/>
      <c r="E9455" s="48"/>
      <c r="F9455" s="48"/>
      <c r="G9455" s="49"/>
      <c r="H9455" s="48"/>
      <c r="I9455" s="52"/>
      <c r="J9455" s="52"/>
      <c r="K9455" s="48"/>
      <c r="L9455" s="48"/>
      <c r="M9455" s="48"/>
      <c r="N9455" s="48"/>
      <c r="O9455" s="49"/>
    </row>
    <row r="9456" spans="3:15" x14ac:dyDescent="0.25">
      <c r="C9456" s="48"/>
      <c r="D9456" s="48"/>
      <c r="E9456" s="48"/>
      <c r="F9456" s="48"/>
      <c r="G9456" s="49"/>
      <c r="H9456" s="48"/>
      <c r="I9456" s="52"/>
      <c r="J9456" s="52"/>
      <c r="K9456" s="48"/>
      <c r="L9456" s="48"/>
      <c r="M9456" s="48"/>
      <c r="N9456" s="48"/>
      <c r="O9456" s="49"/>
    </row>
    <row r="9457" spans="3:15" x14ac:dyDescent="0.25">
      <c r="C9457" s="48"/>
      <c r="D9457" s="48"/>
      <c r="E9457" s="48"/>
      <c r="F9457" s="48"/>
      <c r="G9457" s="49"/>
      <c r="H9457" s="48"/>
      <c r="I9457" s="52"/>
      <c r="J9457" s="52"/>
      <c r="K9457" s="48"/>
      <c r="L9457" s="48"/>
      <c r="M9457" s="48"/>
      <c r="N9457" s="48"/>
      <c r="O9457" s="49"/>
    </row>
    <row r="9458" spans="3:15" x14ac:dyDescent="0.25">
      <c r="C9458" s="48"/>
      <c r="D9458" s="48"/>
      <c r="E9458" s="48"/>
      <c r="F9458" s="48"/>
      <c r="G9458" s="49"/>
      <c r="H9458" s="48"/>
      <c r="I9458" s="52"/>
      <c r="J9458" s="52"/>
      <c r="K9458" s="48"/>
      <c r="L9458" s="48"/>
      <c r="M9458" s="48"/>
      <c r="N9458" s="48"/>
      <c r="O9458" s="49"/>
    </row>
    <row r="9459" spans="3:15" x14ac:dyDescent="0.25">
      <c r="C9459" s="48"/>
      <c r="D9459" s="48"/>
      <c r="E9459" s="48"/>
      <c r="F9459" s="48"/>
      <c r="G9459" s="49"/>
      <c r="H9459" s="48"/>
      <c r="I9459" s="52"/>
      <c r="J9459" s="52"/>
      <c r="K9459" s="48"/>
      <c r="L9459" s="48"/>
      <c r="M9459" s="48"/>
      <c r="N9459" s="48"/>
      <c r="O9459" s="49"/>
    </row>
    <row r="9460" spans="3:15" x14ac:dyDescent="0.25">
      <c r="C9460" s="48"/>
      <c r="D9460" s="48"/>
      <c r="E9460" s="48"/>
      <c r="F9460" s="48"/>
      <c r="G9460" s="49"/>
      <c r="H9460" s="48"/>
      <c r="I9460" s="52"/>
      <c r="J9460" s="52"/>
      <c r="K9460" s="48"/>
      <c r="L9460" s="48"/>
      <c r="M9460" s="48"/>
      <c r="N9460" s="48"/>
      <c r="O9460" s="49"/>
    </row>
    <row r="9461" spans="3:15" x14ac:dyDescent="0.25">
      <c r="C9461" s="48"/>
      <c r="D9461" s="48"/>
      <c r="E9461" s="48"/>
      <c r="F9461" s="48"/>
      <c r="G9461" s="49"/>
      <c r="H9461" s="48"/>
      <c r="I9461" s="52"/>
      <c r="J9461" s="52"/>
      <c r="K9461" s="48"/>
      <c r="L9461" s="48"/>
      <c r="M9461" s="48"/>
      <c r="N9461" s="48"/>
      <c r="O9461" s="49"/>
    </row>
    <row r="9462" spans="3:15" x14ac:dyDescent="0.25">
      <c r="C9462" s="48"/>
      <c r="D9462" s="48"/>
      <c r="E9462" s="48"/>
      <c r="F9462" s="48"/>
      <c r="G9462" s="49"/>
      <c r="H9462" s="48"/>
      <c r="I9462" s="52"/>
      <c r="J9462" s="52"/>
      <c r="K9462" s="48"/>
      <c r="L9462" s="48"/>
      <c r="M9462" s="48"/>
      <c r="N9462" s="48"/>
      <c r="O9462" s="49"/>
    </row>
    <row r="9463" spans="3:15" x14ac:dyDescent="0.25">
      <c r="C9463" s="48"/>
      <c r="D9463" s="48"/>
      <c r="E9463" s="48"/>
      <c r="F9463" s="48"/>
      <c r="G9463" s="49"/>
      <c r="H9463" s="48"/>
      <c r="I9463" s="52"/>
      <c r="J9463" s="52"/>
      <c r="K9463" s="48"/>
      <c r="L9463" s="48"/>
      <c r="M9463" s="48"/>
      <c r="N9463" s="48"/>
      <c r="O9463" s="49"/>
    </row>
    <row r="9464" spans="3:15" x14ac:dyDescent="0.25">
      <c r="C9464" s="48"/>
      <c r="D9464" s="48"/>
      <c r="E9464" s="48"/>
      <c r="F9464" s="48"/>
      <c r="G9464" s="49"/>
      <c r="H9464" s="48"/>
      <c r="I9464" s="52"/>
      <c r="J9464" s="52"/>
      <c r="K9464" s="48"/>
      <c r="L9464" s="48"/>
      <c r="M9464" s="48"/>
      <c r="N9464" s="48"/>
      <c r="O9464" s="49"/>
    </row>
    <row r="9465" spans="3:15" x14ac:dyDescent="0.25">
      <c r="C9465" s="48"/>
      <c r="D9465" s="48"/>
      <c r="E9465" s="48"/>
      <c r="F9465" s="48"/>
      <c r="G9465" s="49"/>
      <c r="H9465" s="48"/>
      <c r="I9465" s="52"/>
      <c r="J9465" s="52"/>
      <c r="K9465" s="48"/>
      <c r="L9465" s="48"/>
      <c r="M9465" s="48"/>
      <c r="N9465" s="48"/>
      <c r="O9465" s="49"/>
    </row>
    <row r="9466" spans="3:15" x14ac:dyDescent="0.25">
      <c r="C9466" s="48"/>
      <c r="D9466" s="48"/>
      <c r="E9466" s="48"/>
      <c r="F9466" s="48"/>
      <c r="G9466" s="49"/>
      <c r="H9466" s="48"/>
      <c r="I9466" s="52"/>
      <c r="J9466" s="52"/>
      <c r="K9466" s="48"/>
      <c r="L9466" s="48"/>
      <c r="M9466" s="48"/>
      <c r="N9466" s="48"/>
      <c r="O9466" s="49"/>
    </row>
    <row r="9467" spans="3:15" x14ac:dyDescent="0.25">
      <c r="C9467" s="48"/>
      <c r="D9467" s="48"/>
      <c r="E9467" s="48"/>
      <c r="F9467" s="48"/>
      <c r="G9467" s="49"/>
      <c r="H9467" s="48"/>
      <c r="I9467" s="52"/>
      <c r="J9467" s="52"/>
      <c r="K9467" s="48"/>
      <c r="L9467" s="48"/>
      <c r="M9467" s="48"/>
      <c r="N9467" s="48"/>
      <c r="O9467" s="49"/>
    </row>
    <row r="9468" spans="3:15" x14ac:dyDescent="0.25">
      <c r="C9468" s="48"/>
      <c r="D9468" s="48"/>
      <c r="E9468" s="48"/>
      <c r="F9468" s="48"/>
      <c r="G9468" s="49"/>
      <c r="H9468" s="48"/>
      <c r="I9468" s="52"/>
      <c r="J9468" s="52"/>
      <c r="K9468" s="48"/>
      <c r="L9468" s="48"/>
      <c r="M9468" s="48"/>
      <c r="N9468" s="48"/>
      <c r="O9468" s="49"/>
    </row>
    <row r="9469" spans="3:15" x14ac:dyDescent="0.25">
      <c r="C9469" s="48"/>
      <c r="D9469" s="48"/>
      <c r="E9469" s="48"/>
      <c r="F9469" s="48"/>
      <c r="G9469" s="49"/>
      <c r="H9469" s="48"/>
      <c r="I9469" s="52"/>
      <c r="J9469" s="52"/>
      <c r="K9469" s="48"/>
      <c r="L9469" s="48"/>
      <c r="M9469" s="48"/>
      <c r="N9469" s="48"/>
      <c r="O9469" s="49"/>
    </row>
    <row r="9470" spans="3:15" x14ac:dyDescent="0.25">
      <c r="C9470" s="48"/>
      <c r="D9470" s="48"/>
      <c r="E9470" s="48"/>
      <c r="F9470" s="48"/>
      <c r="G9470" s="49"/>
      <c r="H9470" s="48"/>
      <c r="I9470" s="52"/>
      <c r="J9470" s="52"/>
      <c r="K9470" s="48"/>
      <c r="L9470" s="48"/>
      <c r="M9470" s="48"/>
      <c r="N9470" s="48"/>
      <c r="O9470" s="49"/>
    </row>
    <row r="9471" spans="3:15" x14ac:dyDescent="0.25">
      <c r="C9471" s="48"/>
      <c r="D9471" s="48"/>
      <c r="E9471" s="48"/>
      <c r="F9471" s="48"/>
      <c r="G9471" s="49"/>
      <c r="H9471" s="48"/>
      <c r="I9471" s="52"/>
      <c r="J9471" s="52"/>
      <c r="K9471" s="48"/>
      <c r="L9471" s="48"/>
      <c r="M9471" s="48"/>
      <c r="N9471" s="48"/>
      <c r="O9471" s="49"/>
    </row>
    <row r="9472" spans="3:15" x14ac:dyDescent="0.25">
      <c r="C9472" s="48"/>
      <c r="D9472" s="48"/>
      <c r="E9472" s="48"/>
      <c r="F9472" s="48"/>
      <c r="G9472" s="49"/>
      <c r="H9472" s="48"/>
      <c r="I9472" s="52"/>
      <c r="J9472" s="52"/>
      <c r="K9472" s="48"/>
      <c r="L9472" s="48"/>
      <c r="M9472" s="48"/>
      <c r="N9472" s="48"/>
      <c r="O9472" s="49"/>
    </row>
    <row r="9473" spans="3:15" x14ac:dyDescent="0.25">
      <c r="C9473" s="48"/>
      <c r="D9473" s="48"/>
      <c r="E9473" s="48"/>
      <c r="F9473" s="48"/>
      <c r="G9473" s="49"/>
      <c r="H9473" s="48"/>
      <c r="I9473" s="52"/>
      <c r="J9473" s="52"/>
      <c r="K9473" s="48"/>
      <c r="L9473" s="48"/>
      <c r="M9473" s="48"/>
      <c r="N9473" s="48"/>
      <c r="O9473" s="49"/>
    </row>
    <row r="9474" spans="3:15" x14ac:dyDescent="0.25">
      <c r="C9474" s="48"/>
      <c r="D9474" s="48"/>
      <c r="E9474" s="48"/>
      <c r="F9474" s="48"/>
      <c r="G9474" s="49"/>
      <c r="H9474" s="48"/>
      <c r="I9474" s="52"/>
      <c r="J9474" s="52"/>
      <c r="K9474" s="48"/>
      <c r="L9474" s="48"/>
      <c r="M9474" s="48"/>
      <c r="N9474" s="48"/>
      <c r="O9474" s="49"/>
    </row>
    <row r="9475" spans="3:15" x14ac:dyDescent="0.25">
      <c r="C9475" s="48"/>
      <c r="D9475" s="48"/>
      <c r="E9475" s="48"/>
      <c r="F9475" s="48"/>
      <c r="G9475" s="49"/>
      <c r="H9475" s="48"/>
      <c r="I9475" s="52"/>
      <c r="J9475" s="52"/>
      <c r="K9475" s="48"/>
      <c r="L9475" s="48"/>
      <c r="M9475" s="48"/>
      <c r="N9475" s="48"/>
      <c r="O9475" s="49"/>
    </row>
    <row r="9476" spans="3:15" x14ac:dyDescent="0.25">
      <c r="C9476" s="48"/>
      <c r="D9476" s="48"/>
      <c r="E9476" s="48"/>
      <c r="F9476" s="48"/>
      <c r="G9476" s="49"/>
      <c r="H9476" s="48"/>
      <c r="I9476" s="52"/>
      <c r="J9476" s="52"/>
      <c r="K9476" s="48"/>
      <c r="L9476" s="48"/>
      <c r="M9476" s="48"/>
      <c r="N9476" s="48"/>
      <c r="O9476" s="49"/>
    </row>
    <row r="9477" spans="3:15" x14ac:dyDescent="0.25">
      <c r="C9477" s="48"/>
      <c r="D9477" s="48"/>
      <c r="E9477" s="48"/>
      <c r="F9477" s="48"/>
      <c r="G9477" s="49"/>
      <c r="H9477" s="48"/>
      <c r="I9477" s="52"/>
      <c r="J9477" s="52"/>
      <c r="K9477" s="48"/>
      <c r="L9477" s="48"/>
      <c r="M9477" s="48"/>
      <c r="N9477" s="48"/>
      <c r="O9477" s="49"/>
    </row>
    <row r="9478" spans="3:15" x14ac:dyDescent="0.25">
      <c r="C9478" s="48"/>
      <c r="D9478" s="48"/>
      <c r="E9478" s="48"/>
      <c r="F9478" s="48"/>
      <c r="G9478" s="49"/>
      <c r="H9478" s="48"/>
      <c r="I9478" s="52"/>
      <c r="J9478" s="52"/>
      <c r="K9478" s="48"/>
      <c r="L9478" s="48"/>
      <c r="M9478" s="48"/>
      <c r="N9478" s="48"/>
      <c r="O9478" s="49"/>
    </row>
    <row r="9479" spans="3:15" x14ac:dyDescent="0.25">
      <c r="C9479" s="48"/>
      <c r="D9479" s="48"/>
      <c r="E9479" s="48"/>
      <c r="F9479" s="48"/>
      <c r="G9479" s="49"/>
      <c r="H9479" s="48"/>
      <c r="I9479" s="52"/>
      <c r="J9479" s="52"/>
      <c r="K9479" s="48"/>
      <c r="L9479" s="48"/>
      <c r="M9479" s="48"/>
      <c r="N9479" s="48"/>
      <c r="O9479" s="49"/>
    </row>
    <row r="9480" spans="3:15" x14ac:dyDescent="0.25">
      <c r="C9480" s="48"/>
      <c r="D9480" s="48"/>
      <c r="E9480" s="48"/>
      <c r="F9480" s="48"/>
      <c r="G9480" s="49"/>
      <c r="H9480" s="48"/>
      <c r="I9480" s="52"/>
      <c r="J9480" s="52"/>
      <c r="K9480" s="48"/>
      <c r="L9480" s="48"/>
      <c r="M9480" s="48"/>
      <c r="N9480" s="48"/>
      <c r="O9480" s="49"/>
    </row>
    <row r="9481" spans="3:15" x14ac:dyDescent="0.25">
      <c r="C9481" s="48"/>
      <c r="D9481" s="48"/>
      <c r="E9481" s="48"/>
      <c r="F9481" s="48"/>
      <c r="G9481" s="49"/>
      <c r="H9481" s="48"/>
      <c r="I9481" s="52"/>
      <c r="J9481" s="52"/>
      <c r="K9481" s="48"/>
      <c r="L9481" s="48"/>
      <c r="M9481" s="48"/>
      <c r="N9481" s="48"/>
      <c r="O9481" s="49"/>
    </row>
    <row r="9482" spans="3:15" x14ac:dyDescent="0.25">
      <c r="C9482" s="48"/>
      <c r="D9482" s="48"/>
      <c r="E9482" s="48"/>
      <c r="F9482" s="48"/>
      <c r="G9482" s="49"/>
      <c r="H9482" s="48"/>
      <c r="I9482" s="52"/>
      <c r="J9482" s="52"/>
      <c r="K9482" s="48"/>
      <c r="L9482" s="48"/>
      <c r="M9482" s="48"/>
      <c r="N9482" s="48"/>
      <c r="O9482" s="49"/>
    </row>
    <row r="9483" spans="3:15" x14ac:dyDescent="0.25">
      <c r="C9483" s="48"/>
      <c r="D9483" s="48"/>
      <c r="E9483" s="48"/>
      <c r="F9483" s="48"/>
      <c r="G9483" s="49"/>
      <c r="H9483" s="48"/>
      <c r="I9483" s="52"/>
      <c r="J9483" s="52"/>
      <c r="K9483" s="48"/>
      <c r="L9483" s="48"/>
      <c r="M9483" s="48"/>
      <c r="N9483" s="48"/>
      <c r="O9483" s="49"/>
    </row>
    <row r="9484" spans="3:15" x14ac:dyDescent="0.25">
      <c r="C9484" s="48"/>
      <c r="D9484" s="48"/>
      <c r="E9484" s="48"/>
      <c r="F9484" s="48"/>
      <c r="G9484" s="49"/>
      <c r="H9484" s="48"/>
      <c r="I9484" s="52"/>
      <c r="J9484" s="52"/>
      <c r="K9484" s="48"/>
      <c r="L9484" s="48"/>
      <c r="M9484" s="48"/>
      <c r="N9484" s="48"/>
      <c r="O9484" s="49"/>
    </row>
    <row r="9485" spans="3:15" x14ac:dyDescent="0.25">
      <c r="C9485" s="48"/>
      <c r="D9485" s="48"/>
      <c r="E9485" s="48"/>
      <c r="F9485" s="48"/>
      <c r="G9485" s="49"/>
      <c r="H9485" s="48"/>
      <c r="I9485" s="52"/>
      <c r="J9485" s="52"/>
      <c r="K9485" s="48"/>
      <c r="L9485" s="48"/>
      <c r="M9485" s="48"/>
      <c r="N9485" s="48"/>
      <c r="O9485" s="49"/>
    </row>
    <row r="9486" spans="3:15" x14ac:dyDescent="0.25">
      <c r="C9486" s="48"/>
      <c r="D9486" s="48"/>
      <c r="E9486" s="48"/>
      <c r="F9486" s="48"/>
      <c r="G9486" s="49"/>
      <c r="H9486" s="48"/>
      <c r="I9486" s="52"/>
      <c r="J9486" s="52"/>
      <c r="K9486" s="48"/>
      <c r="L9486" s="48"/>
      <c r="M9486" s="48"/>
      <c r="N9486" s="48"/>
      <c r="O9486" s="49"/>
    </row>
    <row r="9487" spans="3:15" x14ac:dyDescent="0.25">
      <c r="C9487" s="48"/>
      <c r="D9487" s="48"/>
      <c r="E9487" s="48"/>
      <c r="F9487" s="48"/>
      <c r="G9487" s="49"/>
      <c r="H9487" s="48"/>
      <c r="I9487" s="52"/>
      <c r="J9487" s="52"/>
      <c r="K9487" s="48"/>
      <c r="L9487" s="48"/>
      <c r="M9487" s="48"/>
      <c r="N9487" s="48"/>
      <c r="O9487" s="49"/>
    </row>
    <row r="9488" spans="3:15" x14ac:dyDescent="0.25">
      <c r="C9488" s="48"/>
      <c r="D9488" s="48"/>
      <c r="E9488" s="48"/>
      <c r="F9488" s="48"/>
      <c r="G9488" s="49"/>
      <c r="H9488" s="48"/>
      <c r="I9488" s="52"/>
      <c r="J9488" s="52"/>
      <c r="K9488" s="48"/>
      <c r="L9488" s="48"/>
      <c r="M9488" s="48"/>
      <c r="N9488" s="48"/>
      <c r="O9488" s="49"/>
    </row>
    <row r="9489" spans="3:15" x14ac:dyDescent="0.25">
      <c r="C9489" s="48"/>
      <c r="D9489" s="48"/>
      <c r="E9489" s="48"/>
      <c r="F9489" s="48"/>
      <c r="G9489" s="49"/>
      <c r="H9489" s="48"/>
      <c r="I9489" s="52"/>
      <c r="J9489" s="52"/>
      <c r="K9489" s="48"/>
      <c r="L9489" s="48"/>
      <c r="M9489" s="48"/>
      <c r="N9489" s="48"/>
      <c r="O9489" s="49"/>
    </row>
    <row r="9490" spans="3:15" x14ac:dyDescent="0.25">
      <c r="C9490" s="48"/>
      <c r="D9490" s="48"/>
      <c r="E9490" s="48"/>
      <c r="F9490" s="48"/>
      <c r="G9490" s="49"/>
      <c r="H9490" s="48"/>
      <c r="I9490" s="52"/>
      <c r="J9490" s="52"/>
      <c r="K9490" s="48"/>
      <c r="L9490" s="48"/>
      <c r="M9490" s="48"/>
      <c r="N9490" s="48"/>
      <c r="O9490" s="49"/>
    </row>
    <row r="9491" spans="3:15" x14ac:dyDescent="0.25">
      <c r="C9491" s="48"/>
      <c r="D9491" s="48"/>
      <c r="E9491" s="48"/>
      <c r="F9491" s="48"/>
      <c r="G9491" s="49"/>
      <c r="H9491" s="48"/>
      <c r="I9491" s="52"/>
      <c r="J9491" s="52"/>
      <c r="K9491" s="48"/>
      <c r="L9491" s="48"/>
      <c r="M9491" s="48"/>
      <c r="N9491" s="48"/>
      <c r="O9491" s="49"/>
    </row>
    <row r="9492" spans="3:15" x14ac:dyDescent="0.25">
      <c r="C9492" s="48"/>
      <c r="D9492" s="48"/>
      <c r="E9492" s="48"/>
      <c r="F9492" s="48"/>
      <c r="G9492" s="49"/>
      <c r="H9492" s="48"/>
      <c r="I9492" s="52"/>
      <c r="J9492" s="52"/>
      <c r="K9492" s="48"/>
      <c r="L9492" s="48"/>
      <c r="M9492" s="48"/>
      <c r="N9492" s="48"/>
      <c r="O9492" s="49"/>
    </row>
    <row r="9493" spans="3:15" x14ac:dyDescent="0.25">
      <c r="C9493" s="48"/>
      <c r="D9493" s="48"/>
      <c r="E9493" s="48"/>
      <c r="F9493" s="48"/>
      <c r="G9493" s="49"/>
      <c r="H9493" s="48"/>
      <c r="I9493" s="52"/>
      <c r="J9493" s="52"/>
      <c r="K9493" s="48"/>
      <c r="L9493" s="48"/>
      <c r="M9493" s="48"/>
      <c r="N9493" s="48"/>
      <c r="O9493" s="49"/>
    </row>
    <row r="9494" spans="3:15" x14ac:dyDescent="0.25">
      <c r="C9494" s="48"/>
      <c r="D9494" s="48"/>
      <c r="E9494" s="48"/>
      <c r="F9494" s="48"/>
      <c r="G9494" s="49"/>
      <c r="H9494" s="48"/>
      <c r="I9494" s="52"/>
      <c r="J9494" s="52"/>
      <c r="K9494" s="48"/>
      <c r="L9494" s="48"/>
      <c r="M9494" s="48"/>
      <c r="N9494" s="48"/>
      <c r="O9494" s="49"/>
    </row>
    <row r="9495" spans="3:15" x14ac:dyDescent="0.25">
      <c r="C9495" s="48"/>
      <c r="D9495" s="48"/>
      <c r="E9495" s="48"/>
      <c r="F9495" s="48"/>
      <c r="G9495" s="49"/>
      <c r="H9495" s="48"/>
      <c r="I9495" s="52"/>
      <c r="J9495" s="52"/>
      <c r="K9495" s="48"/>
      <c r="L9495" s="48"/>
      <c r="M9495" s="48"/>
      <c r="N9495" s="48"/>
      <c r="O9495" s="49"/>
    </row>
    <row r="9496" spans="3:15" x14ac:dyDescent="0.25">
      <c r="C9496" s="48"/>
      <c r="D9496" s="48"/>
      <c r="E9496" s="48"/>
      <c r="F9496" s="48"/>
      <c r="G9496" s="49"/>
      <c r="H9496" s="48"/>
      <c r="I9496" s="52"/>
      <c r="J9496" s="52"/>
      <c r="K9496" s="48"/>
      <c r="L9496" s="48"/>
      <c r="M9496" s="48"/>
      <c r="N9496" s="48"/>
      <c r="O9496" s="49"/>
    </row>
    <row r="9497" spans="3:15" x14ac:dyDescent="0.25">
      <c r="C9497" s="48"/>
      <c r="D9497" s="48"/>
      <c r="E9497" s="48"/>
      <c r="F9497" s="48"/>
      <c r="G9497" s="49"/>
      <c r="H9497" s="48"/>
      <c r="I9497" s="52"/>
      <c r="J9497" s="52"/>
      <c r="K9497" s="48"/>
      <c r="L9497" s="48"/>
      <c r="M9497" s="48"/>
      <c r="N9497" s="48"/>
      <c r="O9497" s="49"/>
    </row>
    <row r="9498" spans="3:15" x14ac:dyDescent="0.25">
      <c r="C9498" s="48"/>
      <c r="D9498" s="48"/>
      <c r="E9498" s="48"/>
      <c r="F9498" s="48"/>
      <c r="G9498" s="49"/>
      <c r="H9498" s="48"/>
      <c r="I9498" s="52"/>
      <c r="J9498" s="52"/>
      <c r="K9498" s="48"/>
      <c r="L9498" s="48"/>
      <c r="M9498" s="48"/>
      <c r="N9498" s="48"/>
      <c r="O9498" s="49"/>
    </row>
    <row r="9499" spans="3:15" x14ac:dyDescent="0.25">
      <c r="C9499" s="48"/>
      <c r="D9499" s="48"/>
      <c r="E9499" s="48"/>
      <c r="F9499" s="48"/>
      <c r="G9499" s="49"/>
      <c r="H9499" s="48"/>
      <c r="I9499" s="52"/>
      <c r="J9499" s="52"/>
      <c r="K9499" s="48"/>
      <c r="L9499" s="48"/>
      <c r="M9499" s="48"/>
      <c r="N9499" s="48"/>
      <c r="O9499" s="49"/>
    </row>
    <row r="9500" spans="3:15" x14ac:dyDescent="0.25">
      <c r="C9500" s="48"/>
      <c r="D9500" s="48"/>
      <c r="E9500" s="48"/>
      <c r="F9500" s="48"/>
      <c r="G9500" s="49"/>
      <c r="H9500" s="48"/>
      <c r="I9500" s="52"/>
      <c r="J9500" s="52"/>
      <c r="K9500" s="48"/>
      <c r="L9500" s="48"/>
      <c r="M9500" s="48"/>
      <c r="N9500" s="48"/>
      <c r="O9500" s="49"/>
    </row>
    <row r="9501" spans="3:15" x14ac:dyDescent="0.25">
      <c r="C9501" s="48"/>
      <c r="D9501" s="48"/>
      <c r="E9501" s="48"/>
      <c r="F9501" s="48"/>
      <c r="G9501" s="49"/>
      <c r="H9501" s="48"/>
      <c r="I9501" s="52"/>
      <c r="J9501" s="52"/>
      <c r="K9501" s="48"/>
      <c r="L9501" s="48"/>
      <c r="M9501" s="48"/>
      <c r="N9501" s="48"/>
      <c r="O9501" s="49"/>
    </row>
    <row r="9502" spans="3:15" x14ac:dyDescent="0.25">
      <c r="C9502" s="48"/>
      <c r="D9502" s="48"/>
      <c r="E9502" s="48"/>
      <c r="F9502" s="48"/>
      <c r="G9502" s="49"/>
      <c r="H9502" s="48"/>
      <c r="I9502" s="52"/>
      <c r="J9502" s="52"/>
      <c r="K9502" s="48"/>
      <c r="L9502" s="48"/>
      <c r="M9502" s="48"/>
      <c r="N9502" s="48"/>
      <c r="O9502" s="49"/>
    </row>
    <row r="9503" spans="3:15" x14ac:dyDescent="0.25">
      <c r="C9503" s="48"/>
      <c r="D9503" s="48"/>
      <c r="E9503" s="48"/>
      <c r="F9503" s="48"/>
      <c r="G9503" s="49"/>
      <c r="H9503" s="48"/>
      <c r="I9503" s="52"/>
      <c r="J9503" s="52"/>
      <c r="K9503" s="48"/>
      <c r="L9503" s="48"/>
      <c r="M9503" s="48"/>
      <c r="N9503" s="48"/>
      <c r="O9503" s="49"/>
    </row>
    <row r="9504" spans="3:15" x14ac:dyDescent="0.25">
      <c r="C9504" s="48"/>
      <c r="D9504" s="48"/>
      <c r="E9504" s="48"/>
      <c r="F9504" s="48"/>
      <c r="G9504" s="49"/>
      <c r="H9504" s="48"/>
      <c r="I9504" s="52"/>
      <c r="J9504" s="52"/>
      <c r="K9504" s="48"/>
      <c r="L9504" s="48"/>
      <c r="M9504" s="48"/>
      <c r="N9504" s="48"/>
      <c r="O9504" s="49"/>
    </row>
    <row r="9505" spans="3:15" x14ac:dyDescent="0.25">
      <c r="C9505" s="48"/>
      <c r="D9505" s="48"/>
      <c r="E9505" s="48"/>
      <c r="F9505" s="48"/>
      <c r="G9505" s="49"/>
      <c r="H9505" s="48"/>
      <c r="I9505" s="52"/>
      <c r="J9505" s="52"/>
      <c r="K9505" s="48"/>
      <c r="L9505" s="48"/>
      <c r="M9505" s="48"/>
      <c r="N9505" s="48"/>
      <c r="O9505" s="49"/>
    </row>
    <row r="9506" spans="3:15" x14ac:dyDescent="0.25">
      <c r="C9506" s="48"/>
      <c r="D9506" s="48"/>
      <c r="E9506" s="48"/>
      <c r="F9506" s="48"/>
      <c r="G9506" s="49"/>
      <c r="H9506" s="48"/>
      <c r="I9506" s="52"/>
      <c r="J9506" s="52"/>
      <c r="K9506" s="48"/>
      <c r="L9506" s="48"/>
      <c r="M9506" s="48"/>
      <c r="N9506" s="48"/>
      <c r="O9506" s="49"/>
    </row>
    <row r="9507" spans="3:15" x14ac:dyDescent="0.25">
      <c r="C9507" s="48"/>
      <c r="D9507" s="48"/>
      <c r="E9507" s="48"/>
      <c r="F9507" s="48"/>
      <c r="G9507" s="49"/>
      <c r="H9507" s="48"/>
      <c r="I9507" s="52"/>
      <c r="J9507" s="52"/>
      <c r="K9507" s="48"/>
      <c r="L9507" s="48"/>
      <c r="M9507" s="48"/>
      <c r="N9507" s="48"/>
      <c r="O9507" s="49"/>
    </row>
    <row r="9508" spans="3:15" x14ac:dyDescent="0.25">
      <c r="C9508" s="48"/>
      <c r="D9508" s="48"/>
      <c r="E9508" s="48"/>
      <c r="F9508" s="48"/>
      <c r="G9508" s="49"/>
      <c r="H9508" s="48"/>
      <c r="I9508" s="52"/>
      <c r="J9508" s="52"/>
      <c r="K9508" s="48"/>
      <c r="L9508" s="48"/>
      <c r="M9508" s="48"/>
      <c r="N9508" s="48"/>
      <c r="O9508" s="49"/>
    </row>
    <row r="9509" spans="3:15" x14ac:dyDescent="0.25">
      <c r="C9509" s="48"/>
      <c r="D9509" s="48"/>
      <c r="E9509" s="48"/>
      <c r="F9509" s="48"/>
      <c r="G9509" s="49"/>
      <c r="H9509" s="48"/>
      <c r="I9509" s="52"/>
      <c r="J9509" s="52"/>
      <c r="K9509" s="48"/>
      <c r="L9509" s="48"/>
      <c r="M9509" s="48"/>
      <c r="N9509" s="48"/>
      <c r="O9509" s="49"/>
    </row>
    <row r="9510" spans="3:15" x14ac:dyDescent="0.25">
      <c r="C9510" s="48"/>
      <c r="D9510" s="48"/>
      <c r="E9510" s="48"/>
      <c r="F9510" s="48"/>
      <c r="G9510" s="49"/>
      <c r="H9510" s="48"/>
      <c r="I9510" s="52"/>
      <c r="J9510" s="52"/>
      <c r="K9510" s="48"/>
      <c r="L9510" s="48"/>
      <c r="M9510" s="48"/>
      <c r="N9510" s="48"/>
      <c r="O9510" s="49"/>
    </row>
    <row r="9511" spans="3:15" x14ac:dyDescent="0.25">
      <c r="C9511" s="48"/>
      <c r="D9511" s="48"/>
      <c r="E9511" s="48"/>
      <c r="F9511" s="48"/>
      <c r="G9511" s="49"/>
      <c r="H9511" s="48"/>
      <c r="I9511" s="52"/>
      <c r="J9511" s="52"/>
      <c r="K9511" s="48"/>
      <c r="L9511" s="48"/>
      <c r="M9511" s="48"/>
      <c r="N9511" s="48"/>
      <c r="O9511" s="49"/>
    </row>
    <row r="9512" spans="3:15" x14ac:dyDescent="0.25">
      <c r="C9512" s="48"/>
      <c r="D9512" s="48"/>
      <c r="E9512" s="48"/>
      <c r="F9512" s="48"/>
      <c r="G9512" s="49"/>
      <c r="H9512" s="48"/>
      <c r="I9512" s="52"/>
      <c r="J9512" s="52"/>
      <c r="K9512" s="48"/>
      <c r="L9512" s="48"/>
      <c r="M9512" s="48"/>
      <c r="N9512" s="48"/>
      <c r="O9512" s="49"/>
    </row>
    <row r="9513" spans="3:15" x14ac:dyDescent="0.25">
      <c r="C9513" s="48"/>
      <c r="D9513" s="48"/>
      <c r="E9513" s="48"/>
      <c r="F9513" s="48"/>
      <c r="G9513" s="49"/>
      <c r="H9513" s="48"/>
      <c r="I9513" s="52"/>
      <c r="J9513" s="52"/>
      <c r="K9513" s="48"/>
      <c r="L9513" s="48"/>
      <c r="M9513" s="48"/>
      <c r="N9513" s="48"/>
      <c r="O9513" s="49"/>
    </row>
    <row r="9514" spans="3:15" x14ac:dyDescent="0.25">
      <c r="C9514" s="48"/>
      <c r="D9514" s="48"/>
      <c r="E9514" s="48"/>
      <c r="F9514" s="48"/>
      <c r="G9514" s="49"/>
      <c r="H9514" s="48"/>
      <c r="I9514" s="52"/>
      <c r="J9514" s="52"/>
      <c r="K9514" s="48"/>
      <c r="L9514" s="48"/>
      <c r="M9514" s="48"/>
      <c r="N9514" s="48"/>
      <c r="O9514" s="49"/>
    </row>
    <row r="9515" spans="3:15" x14ac:dyDescent="0.25">
      <c r="C9515" s="48"/>
      <c r="D9515" s="48"/>
      <c r="E9515" s="48"/>
      <c r="F9515" s="48"/>
      <c r="G9515" s="49"/>
      <c r="H9515" s="48"/>
      <c r="I9515" s="52"/>
      <c r="J9515" s="52"/>
      <c r="K9515" s="48"/>
      <c r="L9515" s="48"/>
      <c r="M9515" s="48"/>
      <c r="N9515" s="48"/>
      <c r="O9515" s="49"/>
    </row>
    <row r="9516" spans="3:15" x14ac:dyDescent="0.25">
      <c r="C9516" s="48"/>
      <c r="D9516" s="48"/>
      <c r="E9516" s="48"/>
      <c r="F9516" s="48"/>
      <c r="G9516" s="49"/>
      <c r="H9516" s="48"/>
      <c r="I9516" s="52"/>
      <c r="J9516" s="52"/>
      <c r="K9516" s="48"/>
      <c r="L9516" s="48"/>
      <c r="M9516" s="48"/>
      <c r="N9516" s="48"/>
      <c r="O9516" s="49"/>
    </row>
    <row r="9517" spans="3:15" x14ac:dyDescent="0.25">
      <c r="C9517" s="48"/>
      <c r="D9517" s="48"/>
      <c r="E9517" s="48"/>
      <c r="F9517" s="48"/>
      <c r="G9517" s="49"/>
      <c r="H9517" s="48"/>
      <c r="I9517" s="52"/>
      <c r="J9517" s="52"/>
      <c r="K9517" s="48"/>
      <c r="L9517" s="48"/>
      <c r="M9517" s="48"/>
      <c r="N9517" s="48"/>
      <c r="O9517" s="49"/>
    </row>
    <row r="9518" spans="3:15" x14ac:dyDescent="0.25">
      <c r="C9518" s="48"/>
      <c r="D9518" s="48"/>
      <c r="E9518" s="48"/>
      <c r="F9518" s="48"/>
      <c r="G9518" s="49"/>
      <c r="H9518" s="48"/>
      <c r="I9518" s="52"/>
      <c r="J9518" s="52"/>
      <c r="K9518" s="48"/>
      <c r="L9518" s="48"/>
      <c r="M9518" s="48"/>
      <c r="N9518" s="48"/>
      <c r="O9518" s="49"/>
    </row>
    <row r="9519" spans="3:15" x14ac:dyDescent="0.25">
      <c r="C9519" s="48"/>
      <c r="D9519" s="48"/>
      <c r="E9519" s="48"/>
      <c r="F9519" s="48"/>
      <c r="G9519" s="49"/>
      <c r="H9519" s="48"/>
      <c r="I9519" s="52"/>
      <c r="J9519" s="52"/>
      <c r="K9519" s="48"/>
      <c r="L9519" s="48"/>
      <c r="M9519" s="48"/>
      <c r="N9519" s="48"/>
      <c r="O9519" s="49"/>
    </row>
    <row r="9520" spans="3:15" x14ac:dyDescent="0.25">
      <c r="C9520" s="48"/>
      <c r="D9520" s="48"/>
      <c r="E9520" s="48"/>
      <c r="F9520" s="48"/>
      <c r="G9520" s="49"/>
      <c r="H9520" s="48"/>
      <c r="I9520" s="52"/>
      <c r="J9520" s="52"/>
      <c r="K9520" s="48"/>
      <c r="L9520" s="48"/>
      <c r="M9520" s="48"/>
      <c r="N9520" s="48"/>
      <c r="O9520" s="49"/>
    </row>
    <row r="9521" spans="3:15" x14ac:dyDescent="0.25">
      <c r="C9521" s="48"/>
      <c r="D9521" s="48"/>
      <c r="E9521" s="48"/>
      <c r="F9521" s="48"/>
      <c r="G9521" s="49"/>
      <c r="H9521" s="48"/>
      <c r="I9521" s="52"/>
      <c r="J9521" s="52"/>
      <c r="K9521" s="48"/>
      <c r="L9521" s="48"/>
      <c r="M9521" s="48"/>
      <c r="N9521" s="48"/>
      <c r="O9521" s="49"/>
    </row>
    <row r="9522" spans="3:15" x14ac:dyDescent="0.25">
      <c r="C9522" s="48"/>
      <c r="D9522" s="48"/>
      <c r="E9522" s="48"/>
      <c r="F9522" s="48"/>
      <c r="G9522" s="49"/>
      <c r="H9522" s="48"/>
      <c r="I9522" s="52"/>
      <c r="J9522" s="52"/>
      <c r="K9522" s="48"/>
      <c r="L9522" s="48"/>
      <c r="M9522" s="48"/>
      <c r="N9522" s="48"/>
      <c r="O9522" s="49"/>
    </row>
    <row r="9523" spans="3:15" x14ac:dyDescent="0.25">
      <c r="C9523" s="48"/>
      <c r="D9523" s="48"/>
      <c r="E9523" s="48"/>
      <c r="F9523" s="48"/>
      <c r="G9523" s="49"/>
      <c r="H9523" s="48"/>
      <c r="I9523" s="52"/>
      <c r="J9523" s="52"/>
      <c r="K9523" s="48"/>
      <c r="L9523" s="48"/>
      <c r="M9523" s="48"/>
      <c r="N9523" s="48"/>
      <c r="O9523" s="49"/>
    </row>
    <row r="9524" spans="3:15" x14ac:dyDescent="0.25">
      <c r="C9524" s="48"/>
      <c r="D9524" s="48"/>
      <c r="E9524" s="48"/>
      <c r="F9524" s="48"/>
      <c r="G9524" s="49"/>
      <c r="H9524" s="48"/>
      <c r="I9524" s="52"/>
      <c r="J9524" s="52"/>
      <c r="K9524" s="48"/>
      <c r="L9524" s="48"/>
      <c r="M9524" s="48"/>
      <c r="N9524" s="48"/>
      <c r="O9524" s="49"/>
    </row>
    <row r="9525" spans="3:15" x14ac:dyDescent="0.25">
      <c r="C9525" s="48"/>
      <c r="D9525" s="48"/>
      <c r="E9525" s="48"/>
      <c r="F9525" s="48"/>
      <c r="G9525" s="49"/>
      <c r="H9525" s="48"/>
      <c r="I9525" s="52"/>
      <c r="J9525" s="52"/>
      <c r="K9525" s="48"/>
      <c r="L9525" s="48"/>
      <c r="M9525" s="48"/>
      <c r="N9525" s="48"/>
      <c r="O9525" s="49"/>
    </row>
    <row r="9526" spans="3:15" x14ac:dyDescent="0.25">
      <c r="C9526" s="48"/>
      <c r="D9526" s="48"/>
      <c r="E9526" s="48"/>
      <c r="F9526" s="48"/>
      <c r="G9526" s="49"/>
      <c r="H9526" s="48"/>
      <c r="I9526" s="52"/>
      <c r="J9526" s="52"/>
      <c r="K9526" s="48"/>
      <c r="L9526" s="48"/>
      <c r="M9526" s="48"/>
      <c r="N9526" s="48"/>
      <c r="O9526" s="49"/>
    </row>
    <row r="9527" spans="3:15" x14ac:dyDescent="0.25">
      <c r="C9527" s="48"/>
      <c r="D9527" s="48"/>
      <c r="E9527" s="48"/>
      <c r="F9527" s="48"/>
      <c r="G9527" s="49"/>
      <c r="H9527" s="48"/>
      <c r="I9527" s="52"/>
      <c r="J9527" s="52"/>
      <c r="K9527" s="48"/>
      <c r="L9527" s="48"/>
      <c r="M9527" s="48"/>
      <c r="N9527" s="48"/>
      <c r="O9527" s="49"/>
    </row>
    <row r="9528" spans="3:15" x14ac:dyDescent="0.25">
      <c r="C9528" s="48"/>
      <c r="D9528" s="48"/>
      <c r="E9528" s="48"/>
      <c r="F9528" s="48"/>
      <c r="G9528" s="49"/>
      <c r="H9528" s="48"/>
      <c r="I9528" s="52"/>
      <c r="J9528" s="52"/>
      <c r="K9528" s="48"/>
      <c r="L9528" s="48"/>
      <c r="M9528" s="48"/>
      <c r="N9528" s="48"/>
      <c r="O9528" s="49"/>
    </row>
    <row r="9529" spans="3:15" x14ac:dyDescent="0.25">
      <c r="C9529" s="48"/>
      <c r="D9529" s="48"/>
      <c r="E9529" s="48"/>
      <c r="F9529" s="48"/>
      <c r="G9529" s="49"/>
      <c r="H9529" s="48"/>
      <c r="I9529" s="52"/>
      <c r="J9529" s="52"/>
      <c r="K9529" s="48"/>
      <c r="L9529" s="48"/>
      <c r="M9529" s="48"/>
      <c r="N9529" s="48"/>
      <c r="O9529" s="49"/>
    </row>
    <row r="9530" spans="3:15" x14ac:dyDescent="0.25">
      <c r="C9530" s="48"/>
      <c r="D9530" s="48"/>
      <c r="E9530" s="48"/>
      <c r="F9530" s="48"/>
      <c r="G9530" s="49"/>
      <c r="H9530" s="48"/>
      <c r="I9530" s="52"/>
      <c r="J9530" s="52"/>
      <c r="K9530" s="48"/>
      <c r="L9530" s="48"/>
      <c r="M9530" s="48"/>
      <c r="N9530" s="48"/>
      <c r="O9530" s="49"/>
    </row>
    <row r="9531" spans="3:15" x14ac:dyDescent="0.25">
      <c r="C9531" s="48"/>
      <c r="D9531" s="48"/>
      <c r="E9531" s="48"/>
      <c r="F9531" s="48"/>
      <c r="G9531" s="49"/>
      <c r="H9531" s="48"/>
      <c r="I9531" s="52"/>
      <c r="J9531" s="52"/>
      <c r="K9531" s="48"/>
      <c r="L9531" s="48"/>
      <c r="M9531" s="48"/>
      <c r="N9531" s="48"/>
      <c r="O9531" s="49"/>
    </row>
    <row r="9532" spans="3:15" x14ac:dyDescent="0.25">
      <c r="C9532" s="48"/>
      <c r="D9532" s="48"/>
      <c r="E9532" s="48"/>
      <c r="F9532" s="48"/>
      <c r="G9532" s="49"/>
      <c r="H9532" s="48"/>
      <c r="I9532" s="52"/>
      <c r="J9532" s="52"/>
      <c r="K9532" s="48"/>
      <c r="L9532" s="48"/>
      <c r="M9532" s="48"/>
      <c r="N9532" s="48"/>
      <c r="O9532" s="49"/>
    </row>
    <row r="9533" spans="3:15" x14ac:dyDescent="0.25">
      <c r="C9533" s="48"/>
      <c r="D9533" s="48"/>
      <c r="E9533" s="48"/>
      <c r="F9533" s="48"/>
      <c r="G9533" s="49"/>
      <c r="H9533" s="48"/>
      <c r="I9533" s="52"/>
      <c r="J9533" s="52"/>
      <c r="K9533" s="48"/>
      <c r="L9533" s="48"/>
      <c r="M9533" s="48"/>
      <c r="N9533" s="48"/>
      <c r="O9533" s="49"/>
    </row>
    <row r="9534" spans="3:15" x14ac:dyDescent="0.25">
      <c r="C9534" s="48"/>
      <c r="D9534" s="48"/>
      <c r="E9534" s="48"/>
      <c r="F9534" s="48"/>
      <c r="G9534" s="49"/>
      <c r="H9534" s="48"/>
      <c r="I9534" s="52"/>
      <c r="J9534" s="52"/>
      <c r="K9534" s="48"/>
      <c r="L9534" s="48"/>
      <c r="M9534" s="48"/>
      <c r="N9534" s="48"/>
      <c r="O9534" s="49"/>
    </row>
    <row r="9535" spans="3:15" x14ac:dyDescent="0.25">
      <c r="C9535" s="48"/>
      <c r="D9535" s="48"/>
      <c r="E9535" s="48"/>
      <c r="F9535" s="48"/>
      <c r="G9535" s="49"/>
      <c r="H9535" s="48"/>
      <c r="I9535" s="52"/>
      <c r="J9535" s="52"/>
      <c r="K9535" s="48"/>
      <c r="L9535" s="48"/>
      <c r="M9535" s="48"/>
      <c r="N9535" s="48"/>
      <c r="O9535" s="49"/>
    </row>
    <row r="9536" spans="3:15" x14ac:dyDescent="0.25">
      <c r="C9536" s="48"/>
      <c r="D9536" s="48"/>
      <c r="E9536" s="48"/>
      <c r="F9536" s="48"/>
      <c r="G9536" s="49"/>
      <c r="H9536" s="48"/>
      <c r="I9536" s="52"/>
      <c r="J9536" s="52"/>
      <c r="K9536" s="48"/>
      <c r="L9536" s="48"/>
      <c r="M9536" s="48"/>
      <c r="N9536" s="48"/>
      <c r="O9536" s="49"/>
    </row>
    <row r="9537" spans="3:15" x14ac:dyDescent="0.25">
      <c r="C9537" s="48"/>
      <c r="D9537" s="48"/>
      <c r="E9537" s="48"/>
      <c r="F9537" s="48"/>
      <c r="G9537" s="49"/>
      <c r="H9537" s="48"/>
      <c r="I9537" s="52"/>
      <c r="J9537" s="52"/>
      <c r="K9537" s="48"/>
      <c r="L9537" s="48"/>
      <c r="M9537" s="48"/>
      <c r="N9537" s="48"/>
      <c r="O9537" s="49"/>
    </row>
    <row r="9538" spans="3:15" x14ac:dyDescent="0.25">
      <c r="C9538" s="48"/>
      <c r="D9538" s="48"/>
      <c r="E9538" s="48"/>
      <c r="F9538" s="48"/>
      <c r="G9538" s="49"/>
      <c r="H9538" s="48"/>
      <c r="I9538" s="52"/>
      <c r="J9538" s="52"/>
      <c r="K9538" s="48"/>
      <c r="L9538" s="48"/>
      <c r="M9538" s="48"/>
      <c r="N9538" s="48"/>
      <c r="O9538" s="49"/>
    </row>
    <row r="9539" spans="3:15" x14ac:dyDescent="0.25">
      <c r="C9539" s="48"/>
      <c r="D9539" s="48"/>
      <c r="E9539" s="48"/>
      <c r="F9539" s="48"/>
      <c r="G9539" s="49"/>
      <c r="H9539" s="48"/>
      <c r="I9539" s="52"/>
      <c r="J9539" s="52"/>
      <c r="K9539" s="48"/>
      <c r="L9539" s="48"/>
      <c r="M9539" s="48"/>
      <c r="N9539" s="48"/>
      <c r="O9539" s="49"/>
    </row>
    <row r="9540" spans="3:15" x14ac:dyDescent="0.25">
      <c r="C9540" s="48"/>
      <c r="D9540" s="48"/>
      <c r="E9540" s="48"/>
      <c r="F9540" s="48"/>
      <c r="G9540" s="49"/>
      <c r="H9540" s="48"/>
      <c r="I9540" s="52"/>
      <c r="J9540" s="52"/>
      <c r="K9540" s="48"/>
      <c r="L9540" s="48"/>
      <c r="M9540" s="48"/>
      <c r="N9540" s="48"/>
      <c r="O9540" s="49"/>
    </row>
    <row r="9541" spans="3:15" x14ac:dyDescent="0.25">
      <c r="C9541" s="48"/>
      <c r="D9541" s="48"/>
      <c r="E9541" s="48"/>
      <c r="F9541" s="48"/>
      <c r="G9541" s="49"/>
      <c r="H9541" s="48"/>
      <c r="I9541" s="52"/>
      <c r="J9541" s="52"/>
      <c r="K9541" s="48"/>
      <c r="L9541" s="48"/>
      <c r="M9541" s="48"/>
      <c r="N9541" s="48"/>
      <c r="O9541" s="49"/>
    </row>
    <row r="9542" spans="3:15" x14ac:dyDescent="0.25">
      <c r="C9542" s="48"/>
      <c r="D9542" s="48"/>
      <c r="E9542" s="48"/>
      <c r="F9542" s="48"/>
      <c r="G9542" s="49"/>
      <c r="H9542" s="48"/>
      <c r="I9542" s="52"/>
      <c r="J9542" s="52"/>
      <c r="K9542" s="48"/>
      <c r="L9542" s="48"/>
      <c r="M9542" s="48"/>
      <c r="N9542" s="48"/>
      <c r="O9542" s="49"/>
    </row>
    <row r="9543" spans="3:15" x14ac:dyDescent="0.25">
      <c r="C9543" s="48"/>
      <c r="D9543" s="48"/>
      <c r="E9543" s="48"/>
      <c r="F9543" s="48"/>
      <c r="G9543" s="49"/>
      <c r="H9543" s="48"/>
      <c r="I9543" s="52"/>
      <c r="J9543" s="52"/>
      <c r="K9543" s="48"/>
      <c r="L9543" s="48"/>
      <c r="M9543" s="48"/>
      <c r="N9543" s="48"/>
      <c r="O9543" s="49"/>
    </row>
    <row r="9544" spans="3:15" x14ac:dyDescent="0.25">
      <c r="C9544" s="48"/>
      <c r="D9544" s="48"/>
      <c r="E9544" s="48"/>
      <c r="F9544" s="48"/>
      <c r="G9544" s="49"/>
      <c r="H9544" s="48"/>
      <c r="I9544" s="52"/>
      <c r="J9544" s="52"/>
      <c r="K9544" s="48"/>
      <c r="L9544" s="48"/>
      <c r="M9544" s="48"/>
      <c r="N9544" s="48"/>
      <c r="O9544" s="49"/>
    </row>
    <row r="9545" spans="3:15" x14ac:dyDescent="0.25">
      <c r="C9545" s="48"/>
      <c r="D9545" s="48"/>
      <c r="E9545" s="48"/>
      <c r="F9545" s="48"/>
      <c r="G9545" s="49"/>
      <c r="H9545" s="48"/>
      <c r="I9545" s="52"/>
      <c r="J9545" s="52"/>
      <c r="K9545" s="48"/>
      <c r="L9545" s="48"/>
      <c r="M9545" s="48"/>
      <c r="N9545" s="48"/>
      <c r="O9545" s="49"/>
    </row>
    <row r="9546" spans="3:15" x14ac:dyDescent="0.25">
      <c r="C9546" s="48"/>
      <c r="D9546" s="48"/>
      <c r="E9546" s="48"/>
      <c r="F9546" s="48"/>
      <c r="G9546" s="49"/>
      <c r="H9546" s="48"/>
      <c r="I9546" s="52"/>
      <c r="J9546" s="52"/>
      <c r="K9546" s="48"/>
      <c r="L9546" s="48"/>
      <c r="M9546" s="48"/>
      <c r="N9546" s="48"/>
      <c r="O9546" s="49"/>
    </row>
    <row r="9547" spans="3:15" x14ac:dyDescent="0.25">
      <c r="C9547" s="48"/>
      <c r="D9547" s="48"/>
      <c r="E9547" s="48"/>
      <c r="F9547" s="48"/>
      <c r="G9547" s="49"/>
      <c r="H9547" s="48"/>
      <c r="I9547" s="52"/>
      <c r="J9547" s="52"/>
      <c r="K9547" s="48"/>
      <c r="L9547" s="48"/>
      <c r="M9547" s="48"/>
      <c r="N9547" s="48"/>
      <c r="O9547" s="49"/>
    </row>
    <row r="9548" spans="3:15" x14ac:dyDescent="0.25">
      <c r="C9548" s="48"/>
      <c r="D9548" s="48"/>
      <c r="E9548" s="48"/>
      <c r="F9548" s="48"/>
      <c r="G9548" s="49"/>
      <c r="H9548" s="48"/>
      <c r="I9548" s="52"/>
      <c r="J9548" s="52"/>
      <c r="K9548" s="48"/>
      <c r="L9548" s="48"/>
      <c r="M9548" s="48"/>
      <c r="N9548" s="48"/>
      <c r="O9548" s="49"/>
    </row>
    <row r="9549" spans="3:15" x14ac:dyDescent="0.25">
      <c r="C9549" s="48"/>
      <c r="D9549" s="48"/>
      <c r="E9549" s="48"/>
      <c r="F9549" s="48"/>
      <c r="G9549" s="49"/>
      <c r="H9549" s="48"/>
      <c r="I9549" s="52"/>
      <c r="J9549" s="52"/>
      <c r="K9549" s="48"/>
      <c r="L9549" s="48"/>
      <c r="M9549" s="48"/>
      <c r="N9549" s="48"/>
      <c r="O9549" s="49"/>
    </row>
    <row r="9550" spans="3:15" x14ac:dyDescent="0.25">
      <c r="C9550" s="48"/>
      <c r="D9550" s="48"/>
      <c r="E9550" s="48"/>
      <c r="F9550" s="48"/>
      <c r="G9550" s="49"/>
      <c r="H9550" s="48"/>
      <c r="I9550" s="52"/>
      <c r="J9550" s="52"/>
      <c r="K9550" s="48"/>
      <c r="L9550" s="48"/>
      <c r="M9550" s="48"/>
      <c r="N9550" s="48"/>
      <c r="O9550" s="49"/>
    </row>
    <row r="9551" spans="3:15" x14ac:dyDescent="0.25">
      <c r="C9551" s="48"/>
      <c r="D9551" s="48"/>
      <c r="E9551" s="48"/>
      <c r="F9551" s="48"/>
      <c r="G9551" s="49"/>
      <c r="H9551" s="48"/>
      <c r="I9551" s="52"/>
      <c r="J9551" s="52"/>
      <c r="K9551" s="48"/>
      <c r="L9551" s="48"/>
      <c r="M9551" s="48"/>
      <c r="N9551" s="48"/>
      <c r="O9551" s="49"/>
    </row>
    <row r="9552" spans="3:15" x14ac:dyDescent="0.25">
      <c r="C9552" s="48"/>
      <c r="D9552" s="48"/>
      <c r="E9552" s="48"/>
      <c r="F9552" s="48"/>
      <c r="G9552" s="49"/>
      <c r="H9552" s="48"/>
      <c r="I9552" s="52"/>
      <c r="J9552" s="52"/>
      <c r="K9552" s="48"/>
      <c r="L9552" s="48"/>
      <c r="M9552" s="48"/>
      <c r="N9552" s="48"/>
      <c r="O9552" s="49"/>
    </row>
    <row r="9553" spans="3:15" x14ac:dyDescent="0.25">
      <c r="C9553" s="48"/>
      <c r="D9553" s="48"/>
      <c r="E9553" s="48"/>
      <c r="F9553" s="48"/>
      <c r="G9553" s="49"/>
      <c r="H9553" s="48"/>
      <c r="I9553" s="52"/>
      <c r="J9553" s="52"/>
      <c r="K9553" s="48"/>
      <c r="L9553" s="48"/>
      <c r="M9553" s="48"/>
      <c r="N9553" s="48"/>
      <c r="O9553" s="49"/>
    </row>
    <row r="9554" spans="3:15" x14ac:dyDescent="0.25">
      <c r="C9554" s="48"/>
      <c r="D9554" s="48"/>
      <c r="E9554" s="48"/>
      <c r="F9554" s="48"/>
      <c r="G9554" s="49"/>
      <c r="H9554" s="48"/>
      <c r="I9554" s="52"/>
      <c r="J9554" s="52"/>
      <c r="K9554" s="48"/>
      <c r="L9554" s="48"/>
      <c r="M9554" s="48"/>
      <c r="N9554" s="48"/>
      <c r="O9554" s="49"/>
    </row>
    <row r="9555" spans="3:15" x14ac:dyDescent="0.25">
      <c r="C9555" s="48"/>
      <c r="D9555" s="48"/>
      <c r="E9555" s="48"/>
      <c r="F9555" s="48"/>
      <c r="G9555" s="49"/>
      <c r="H9555" s="48"/>
      <c r="I9555" s="52"/>
      <c r="J9555" s="52"/>
      <c r="K9555" s="48"/>
      <c r="L9555" s="48"/>
      <c r="M9555" s="48"/>
      <c r="N9555" s="48"/>
      <c r="O9555" s="49"/>
    </row>
    <row r="9556" spans="3:15" x14ac:dyDescent="0.25">
      <c r="C9556" s="48"/>
      <c r="D9556" s="48"/>
      <c r="E9556" s="48"/>
      <c r="F9556" s="48"/>
      <c r="G9556" s="49"/>
      <c r="H9556" s="48"/>
      <c r="I9556" s="52"/>
      <c r="J9556" s="52"/>
      <c r="K9556" s="48"/>
      <c r="L9556" s="48"/>
      <c r="M9556" s="48"/>
      <c r="N9556" s="48"/>
      <c r="O9556" s="49"/>
    </row>
    <row r="9557" spans="3:15" x14ac:dyDescent="0.25">
      <c r="C9557" s="48"/>
      <c r="D9557" s="48"/>
      <c r="E9557" s="48"/>
      <c r="F9557" s="48"/>
      <c r="G9557" s="49"/>
      <c r="H9557" s="48"/>
      <c r="I9557" s="52"/>
      <c r="J9557" s="52"/>
      <c r="K9557" s="48"/>
      <c r="L9557" s="48"/>
      <c r="M9557" s="48"/>
      <c r="N9557" s="48"/>
      <c r="O9557" s="49"/>
    </row>
    <row r="9558" spans="3:15" x14ac:dyDescent="0.25">
      <c r="C9558" s="48"/>
      <c r="D9558" s="48"/>
      <c r="E9558" s="48"/>
      <c r="F9558" s="48"/>
      <c r="G9558" s="49"/>
      <c r="H9558" s="48"/>
      <c r="I9558" s="52"/>
      <c r="J9558" s="52"/>
      <c r="K9558" s="48"/>
      <c r="L9558" s="48"/>
      <c r="M9558" s="48"/>
      <c r="N9558" s="48"/>
      <c r="O9558" s="49"/>
    </row>
    <row r="9559" spans="3:15" x14ac:dyDescent="0.25">
      <c r="C9559" s="48"/>
      <c r="D9559" s="48"/>
      <c r="E9559" s="48"/>
      <c r="F9559" s="48"/>
      <c r="G9559" s="49"/>
      <c r="H9559" s="48"/>
      <c r="I9559" s="52"/>
      <c r="J9559" s="52"/>
      <c r="K9559" s="48"/>
      <c r="L9559" s="48"/>
      <c r="M9559" s="48"/>
      <c r="N9559" s="48"/>
      <c r="O9559" s="49"/>
    </row>
    <row r="9560" spans="3:15" x14ac:dyDescent="0.25">
      <c r="C9560" s="48"/>
      <c r="D9560" s="48"/>
      <c r="E9560" s="48"/>
      <c r="F9560" s="48"/>
      <c r="G9560" s="49"/>
      <c r="H9560" s="48"/>
      <c r="I9560" s="52"/>
      <c r="J9560" s="52"/>
      <c r="K9560" s="48"/>
      <c r="L9560" s="48"/>
      <c r="M9560" s="48"/>
      <c r="N9560" s="48"/>
      <c r="O9560" s="49"/>
    </row>
    <row r="9561" spans="3:15" x14ac:dyDescent="0.25">
      <c r="C9561" s="48"/>
      <c r="D9561" s="48"/>
      <c r="E9561" s="48"/>
      <c r="F9561" s="48"/>
      <c r="G9561" s="49"/>
      <c r="H9561" s="48"/>
      <c r="I9561" s="52"/>
      <c r="J9561" s="52"/>
      <c r="K9561" s="48"/>
      <c r="L9561" s="48"/>
      <c r="M9561" s="48"/>
      <c r="N9561" s="48"/>
      <c r="O9561" s="49"/>
    </row>
    <row r="9562" spans="3:15" x14ac:dyDescent="0.25">
      <c r="C9562" s="48"/>
      <c r="D9562" s="48"/>
      <c r="E9562" s="48"/>
      <c r="F9562" s="48"/>
      <c r="G9562" s="49"/>
      <c r="H9562" s="48"/>
      <c r="I9562" s="52"/>
      <c r="J9562" s="52"/>
      <c r="K9562" s="48"/>
      <c r="L9562" s="48"/>
      <c r="M9562" s="48"/>
      <c r="N9562" s="48"/>
      <c r="O9562" s="49"/>
    </row>
    <row r="9563" spans="3:15" x14ac:dyDescent="0.25">
      <c r="C9563" s="48"/>
      <c r="D9563" s="48"/>
      <c r="E9563" s="48"/>
      <c r="F9563" s="48"/>
      <c r="G9563" s="49"/>
      <c r="H9563" s="48"/>
      <c r="I9563" s="52"/>
      <c r="J9563" s="52"/>
      <c r="K9563" s="48"/>
      <c r="L9563" s="48"/>
      <c r="M9563" s="48"/>
      <c r="N9563" s="48"/>
      <c r="O9563" s="49"/>
    </row>
    <row r="9564" spans="3:15" x14ac:dyDescent="0.25">
      <c r="C9564" s="48"/>
      <c r="D9564" s="48"/>
      <c r="E9564" s="48"/>
      <c r="F9564" s="48"/>
      <c r="G9564" s="49"/>
      <c r="H9564" s="48"/>
      <c r="I9564" s="52"/>
      <c r="J9564" s="52"/>
      <c r="K9564" s="48"/>
      <c r="L9564" s="48"/>
      <c r="M9564" s="48"/>
      <c r="N9564" s="48"/>
      <c r="O9564" s="49"/>
    </row>
    <row r="9565" spans="3:15" x14ac:dyDescent="0.25">
      <c r="C9565" s="48"/>
      <c r="D9565" s="48"/>
      <c r="E9565" s="48"/>
      <c r="F9565" s="48"/>
      <c r="G9565" s="49"/>
      <c r="H9565" s="48"/>
      <c r="I9565" s="52"/>
      <c r="J9565" s="52"/>
      <c r="K9565" s="48"/>
      <c r="L9565" s="48"/>
      <c r="M9565" s="48"/>
      <c r="N9565" s="48"/>
      <c r="O9565" s="49"/>
    </row>
    <row r="9566" spans="3:15" x14ac:dyDescent="0.25">
      <c r="C9566" s="48"/>
      <c r="D9566" s="48"/>
      <c r="E9566" s="48"/>
      <c r="F9566" s="48"/>
      <c r="G9566" s="49"/>
      <c r="H9566" s="48"/>
      <c r="I9566" s="52"/>
      <c r="J9566" s="52"/>
      <c r="K9566" s="48"/>
      <c r="L9566" s="48"/>
      <c r="M9566" s="48"/>
      <c r="N9566" s="48"/>
      <c r="O9566" s="49"/>
    </row>
    <row r="9567" spans="3:15" x14ac:dyDescent="0.25">
      <c r="C9567" s="48"/>
      <c r="D9567" s="48"/>
      <c r="E9567" s="48"/>
      <c r="F9567" s="48"/>
      <c r="G9567" s="49"/>
      <c r="H9567" s="48"/>
      <c r="I9567" s="52"/>
      <c r="J9567" s="52"/>
      <c r="K9567" s="48"/>
      <c r="L9567" s="48"/>
      <c r="M9567" s="48"/>
      <c r="N9567" s="48"/>
      <c r="O9567" s="49"/>
    </row>
    <row r="9568" spans="3:15" x14ac:dyDescent="0.25">
      <c r="C9568" s="48"/>
      <c r="D9568" s="48"/>
      <c r="E9568" s="48"/>
      <c r="F9568" s="48"/>
      <c r="G9568" s="49"/>
      <c r="H9568" s="48"/>
      <c r="I9568" s="52"/>
      <c r="J9568" s="52"/>
      <c r="K9568" s="48"/>
      <c r="L9568" s="48"/>
      <c r="M9568" s="48"/>
      <c r="N9568" s="48"/>
      <c r="O9568" s="49"/>
    </row>
    <row r="9569" spans="3:15" x14ac:dyDescent="0.25">
      <c r="C9569" s="48"/>
      <c r="D9569" s="48"/>
      <c r="E9569" s="48"/>
      <c r="F9569" s="48"/>
      <c r="G9569" s="49"/>
      <c r="H9569" s="48"/>
      <c r="I9569" s="52"/>
      <c r="J9569" s="52"/>
      <c r="K9569" s="48"/>
      <c r="L9569" s="48"/>
      <c r="M9569" s="48"/>
      <c r="N9569" s="48"/>
      <c r="O9569" s="49"/>
    </row>
    <row r="9570" spans="3:15" x14ac:dyDescent="0.25">
      <c r="C9570" s="48"/>
      <c r="D9570" s="48"/>
      <c r="E9570" s="48"/>
      <c r="F9570" s="48"/>
      <c r="G9570" s="49"/>
      <c r="H9570" s="48"/>
      <c r="I9570" s="52"/>
      <c r="J9570" s="52"/>
      <c r="K9570" s="48"/>
      <c r="L9570" s="48"/>
      <c r="M9570" s="48"/>
      <c r="N9570" s="48"/>
      <c r="O9570" s="49"/>
    </row>
    <row r="9571" spans="3:15" x14ac:dyDescent="0.25">
      <c r="C9571" s="48"/>
      <c r="D9571" s="48"/>
      <c r="E9571" s="48"/>
      <c r="F9571" s="48"/>
      <c r="G9571" s="49"/>
      <c r="H9571" s="48"/>
      <c r="I9571" s="52"/>
      <c r="J9571" s="52"/>
      <c r="K9571" s="48"/>
      <c r="L9571" s="48"/>
      <c r="M9571" s="48"/>
      <c r="N9571" s="48"/>
      <c r="O9571" s="49"/>
    </row>
    <row r="9572" spans="3:15" x14ac:dyDescent="0.25">
      <c r="C9572" s="48"/>
      <c r="D9572" s="48"/>
      <c r="E9572" s="48"/>
      <c r="F9572" s="48"/>
      <c r="G9572" s="49"/>
      <c r="H9572" s="48"/>
      <c r="I9572" s="52"/>
      <c r="J9572" s="52"/>
      <c r="K9572" s="48"/>
      <c r="L9572" s="48"/>
      <c r="M9572" s="48"/>
      <c r="N9572" s="48"/>
      <c r="O9572" s="49"/>
    </row>
    <row r="9573" spans="3:15" x14ac:dyDescent="0.25">
      <c r="C9573" s="48"/>
      <c r="D9573" s="48"/>
      <c r="E9573" s="48"/>
      <c r="F9573" s="48"/>
      <c r="G9573" s="49"/>
      <c r="H9573" s="48"/>
      <c r="I9573" s="52"/>
      <c r="J9573" s="52"/>
      <c r="K9573" s="48"/>
      <c r="L9573" s="48"/>
      <c r="M9573" s="48"/>
      <c r="N9573" s="48"/>
      <c r="O9573" s="49"/>
    </row>
    <row r="9574" spans="3:15" x14ac:dyDescent="0.25">
      <c r="C9574" s="48"/>
      <c r="D9574" s="48"/>
      <c r="E9574" s="48"/>
      <c r="F9574" s="48"/>
      <c r="G9574" s="49"/>
      <c r="H9574" s="48"/>
      <c r="I9574" s="52"/>
      <c r="J9574" s="52"/>
      <c r="K9574" s="48"/>
      <c r="L9574" s="48"/>
      <c r="M9574" s="48"/>
      <c r="N9574" s="48"/>
      <c r="O9574" s="49"/>
    </row>
    <row r="9575" spans="3:15" x14ac:dyDescent="0.25">
      <c r="C9575" s="48"/>
      <c r="D9575" s="48"/>
      <c r="E9575" s="48"/>
      <c r="F9575" s="48"/>
      <c r="G9575" s="49"/>
      <c r="H9575" s="48"/>
      <c r="I9575" s="52"/>
      <c r="J9575" s="52"/>
      <c r="K9575" s="48"/>
      <c r="L9575" s="48"/>
      <c r="M9575" s="48"/>
      <c r="N9575" s="48"/>
      <c r="O9575" s="49"/>
    </row>
    <row r="9576" spans="3:15" x14ac:dyDescent="0.25">
      <c r="C9576" s="48"/>
      <c r="D9576" s="48"/>
      <c r="E9576" s="48"/>
      <c r="F9576" s="48"/>
      <c r="G9576" s="49"/>
      <c r="H9576" s="48"/>
      <c r="I9576" s="52"/>
      <c r="J9576" s="52"/>
      <c r="K9576" s="48"/>
      <c r="L9576" s="48"/>
      <c r="M9576" s="48"/>
      <c r="N9576" s="48"/>
      <c r="O9576" s="49"/>
    </row>
    <row r="9577" spans="3:15" x14ac:dyDescent="0.25">
      <c r="C9577" s="48"/>
      <c r="D9577" s="48"/>
      <c r="E9577" s="48"/>
      <c r="F9577" s="48"/>
      <c r="G9577" s="49"/>
      <c r="H9577" s="48"/>
      <c r="I9577" s="52"/>
      <c r="J9577" s="52"/>
      <c r="K9577" s="48"/>
      <c r="L9577" s="48"/>
      <c r="M9577" s="48"/>
      <c r="N9577" s="48"/>
      <c r="O9577" s="49"/>
    </row>
    <row r="9578" spans="3:15" x14ac:dyDescent="0.25">
      <c r="C9578" s="48"/>
      <c r="D9578" s="48"/>
      <c r="E9578" s="48"/>
      <c r="F9578" s="48"/>
      <c r="G9578" s="49"/>
      <c r="H9578" s="48"/>
      <c r="I9578" s="52"/>
      <c r="J9578" s="52"/>
      <c r="K9578" s="48"/>
      <c r="L9578" s="48"/>
      <c r="M9578" s="48"/>
      <c r="N9578" s="48"/>
      <c r="O9578" s="49"/>
    </row>
    <row r="9579" spans="3:15" x14ac:dyDescent="0.25">
      <c r="C9579" s="48"/>
      <c r="D9579" s="48"/>
      <c r="E9579" s="48"/>
      <c r="F9579" s="48"/>
      <c r="G9579" s="49"/>
      <c r="H9579" s="48"/>
      <c r="I9579" s="52"/>
      <c r="J9579" s="52"/>
      <c r="K9579" s="48"/>
      <c r="L9579" s="48"/>
      <c r="M9579" s="48"/>
      <c r="N9579" s="48"/>
      <c r="O9579" s="49"/>
    </row>
    <row r="9580" spans="3:15" x14ac:dyDescent="0.25">
      <c r="C9580" s="48"/>
      <c r="D9580" s="48"/>
      <c r="E9580" s="48"/>
      <c r="F9580" s="48"/>
      <c r="G9580" s="49"/>
      <c r="H9580" s="48"/>
      <c r="I9580" s="52"/>
      <c r="J9580" s="52"/>
      <c r="K9580" s="48"/>
      <c r="L9580" s="48"/>
      <c r="M9580" s="48"/>
      <c r="N9580" s="48"/>
      <c r="O9580" s="49"/>
    </row>
    <row r="9581" spans="3:15" x14ac:dyDescent="0.25">
      <c r="C9581" s="48"/>
      <c r="D9581" s="48"/>
      <c r="E9581" s="48"/>
      <c r="F9581" s="48"/>
      <c r="G9581" s="49"/>
      <c r="H9581" s="48"/>
      <c r="I9581" s="52"/>
      <c r="J9581" s="52"/>
      <c r="K9581" s="48"/>
      <c r="L9581" s="48"/>
      <c r="M9581" s="48"/>
      <c r="N9581" s="48"/>
      <c r="O9581" s="49"/>
    </row>
    <row r="9582" spans="3:15" x14ac:dyDescent="0.25">
      <c r="C9582" s="48"/>
      <c r="D9582" s="48"/>
      <c r="E9582" s="48"/>
      <c r="F9582" s="48"/>
      <c r="G9582" s="49"/>
      <c r="H9582" s="48"/>
      <c r="I9582" s="52"/>
      <c r="J9582" s="52"/>
      <c r="K9582" s="48"/>
      <c r="L9582" s="48"/>
      <c r="M9582" s="48"/>
      <c r="N9582" s="48"/>
      <c r="O9582" s="49"/>
    </row>
    <row r="9583" spans="3:15" x14ac:dyDescent="0.25">
      <c r="C9583" s="48"/>
      <c r="D9583" s="48"/>
      <c r="E9583" s="48"/>
      <c r="F9583" s="48"/>
      <c r="G9583" s="49"/>
      <c r="H9583" s="48"/>
      <c r="I9583" s="52"/>
      <c r="J9583" s="52"/>
      <c r="K9583" s="48"/>
      <c r="L9583" s="48"/>
      <c r="M9583" s="48"/>
      <c r="N9583" s="48"/>
      <c r="O9583" s="49"/>
    </row>
    <row r="9584" spans="3:15" x14ac:dyDescent="0.25">
      <c r="C9584" s="48"/>
      <c r="D9584" s="48"/>
      <c r="E9584" s="48"/>
      <c r="F9584" s="48"/>
      <c r="G9584" s="49"/>
      <c r="H9584" s="48"/>
      <c r="I9584" s="52"/>
      <c r="J9584" s="52"/>
      <c r="K9584" s="48"/>
      <c r="L9584" s="48"/>
      <c r="M9584" s="48"/>
      <c r="N9584" s="48"/>
      <c r="O9584" s="49"/>
    </row>
    <row r="9585" spans="3:15" x14ac:dyDescent="0.25">
      <c r="C9585" s="48"/>
      <c r="D9585" s="48"/>
      <c r="E9585" s="48"/>
      <c r="F9585" s="48"/>
      <c r="G9585" s="49"/>
      <c r="H9585" s="48"/>
      <c r="I9585" s="52"/>
      <c r="J9585" s="52"/>
      <c r="K9585" s="48"/>
      <c r="L9585" s="48"/>
      <c r="M9585" s="48"/>
      <c r="N9585" s="48"/>
      <c r="O9585" s="49"/>
    </row>
    <row r="9586" spans="3:15" x14ac:dyDescent="0.25">
      <c r="C9586" s="48"/>
      <c r="D9586" s="48"/>
      <c r="E9586" s="48"/>
      <c r="F9586" s="48"/>
      <c r="G9586" s="49"/>
      <c r="H9586" s="48"/>
      <c r="I9586" s="52"/>
      <c r="J9586" s="52"/>
      <c r="K9586" s="48"/>
      <c r="L9586" s="48"/>
      <c r="M9586" s="48"/>
      <c r="N9586" s="48"/>
      <c r="O9586" s="49"/>
    </row>
    <row r="9587" spans="3:15" x14ac:dyDescent="0.25">
      <c r="C9587" s="48"/>
      <c r="D9587" s="48"/>
      <c r="E9587" s="48"/>
      <c r="F9587" s="48"/>
      <c r="G9587" s="49"/>
      <c r="H9587" s="48"/>
      <c r="I9587" s="52"/>
      <c r="J9587" s="52"/>
      <c r="K9587" s="48"/>
      <c r="L9587" s="48"/>
      <c r="M9587" s="48"/>
      <c r="N9587" s="48"/>
      <c r="O9587" s="49"/>
    </row>
    <row r="9588" spans="3:15" x14ac:dyDescent="0.25">
      <c r="C9588" s="48"/>
      <c r="D9588" s="48"/>
      <c r="E9588" s="48"/>
      <c r="F9588" s="48"/>
      <c r="G9588" s="49"/>
      <c r="H9588" s="48"/>
      <c r="I9588" s="52"/>
      <c r="J9588" s="52"/>
      <c r="K9588" s="48"/>
      <c r="L9588" s="48"/>
      <c r="M9588" s="48"/>
      <c r="N9588" s="48"/>
      <c r="O9588" s="49"/>
    </row>
    <row r="9589" spans="3:15" x14ac:dyDescent="0.25">
      <c r="C9589" s="48"/>
      <c r="D9589" s="48"/>
      <c r="E9589" s="48"/>
      <c r="F9589" s="48"/>
      <c r="G9589" s="49"/>
      <c r="H9589" s="48"/>
      <c r="I9589" s="52"/>
      <c r="J9589" s="52"/>
      <c r="K9589" s="48"/>
      <c r="L9589" s="48"/>
      <c r="M9589" s="48"/>
      <c r="N9589" s="48"/>
      <c r="O9589" s="49"/>
    </row>
    <row r="9590" spans="3:15" x14ac:dyDescent="0.25">
      <c r="C9590" s="48"/>
      <c r="D9590" s="48"/>
      <c r="E9590" s="48"/>
      <c r="F9590" s="48"/>
      <c r="G9590" s="49"/>
      <c r="H9590" s="48"/>
      <c r="I9590" s="52"/>
      <c r="J9590" s="52"/>
      <c r="K9590" s="48"/>
      <c r="L9590" s="48"/>
      <c r="M9590" s="48"/>
      <c r="N9590" s="48"/>
      <c r="O9590" s="49"/>
    </row>
    <row r="9591" spans="3:15" x14ac:dyDescent="0.25">
      <c r="C9591" s="48"/>
      <c r="D9591" s="48"/>
      <c r="E9591" s="48"/>
      <c r="F9591" s="48"/>
      <c r="G9591" s="49"/>
      <c r="H9591" s="48"/>
      <c r="I9591" s="52"/>
      <c r="J9591" s="52"/>
      <c r="K9591" s="48"/>
      <c r="L9591" s="48"/>
      <c r="M9591" s="48"/>
      <c r="N9591" s="48"/>
      <c r="O9591" s="49"/>
    </row>
    <row r="9592" spans="3:15" x14ac:dyDescent="0.25">
      <c r="C9592" s="48"/>
      <c r="D9592" s="48"/>
      <c r="E9592" s="48"/>
      <c r="F9592" s="48"/>
      <c r="G9592" s="49"/>
      <c r="H9592" s="48"/>
      <c r="I9592" s="52"/>
      <c r="J9592" s="52"/>
      <c r="K9592" s="48"/>
      <c r="L9592" s="48"/>
      <c r="M9592" s="48"/>
      <c r="N9592" s="48"/>
      <c r="O9592" s="49"/>
    </row>
    <row r="9593" spans="3:15" x14ac:dyDescent="0.25">
      <c r="C9593" s="48"/>
      <c r="D9593" s="48"/>
      <c r="E9593" s="48"/>
      <c r="F9593" s="48"/>
      <c r="G9593" s="49"/>
      <c r="H9593" s="48"/>
      <c r="I9593" s="52"/>
      <c r="J9593" s="52"/>
      <c r="K9593" s="48"/>
      <c r="L9593" s="48"/>
      <c r="M9593" s="48"/>
      <c r="N9593" s="48"/>
      <c r="O9593" s="49"/>
    </row>
    <row r="9594" spans="3:15" x14ac:dyDescent="0.25">
      <c r="C9594" s="48"/>
      <c r="D9594" s="48"/>
      <c r="E9594" s="48"/>
      <c r="F9594" s="48"/>
      <c r="G9594" s="49"/>
      <c r="H9594" s="48"/>
      <c r="I9594" s="52"/>
      <c r="J9594" s="52"/>
      <c r="K9594" s="48"/>
      <c r="L9594" s="48"/>
      <c r="M9594" s="48"/>
      <c r="N9594" s="48"/>
      <c r="O9594" s="49"/>
    </row>
    <row r="9595" spans="3:15" x14ac:dyDescent="0.25">
      <c r="C9595" s="48"/>
      <c r="D9595" s="48"/>
      <c r="E9595" s="48"/>
      <c r="F9595" s="48"/>
      <c r="G9595" s="49"/>
      <c r="H9595" s="48"/>
      <c r="I9595" s="52"/>
      <c r="J9595" s="52"/>
      <c r="K9595" s="48"/>
      <c r="L9595" s="48"/>
      <c r="M9595" s="48"/>
      <c r="N9595" s="48"/>
      <c r="O9595" s="49"/>
    </row>
    <row r="9596" spans="3:15" x14ac:dyDescent="0.25">
      <c r="C9596" s="48"/>
      <c r="D9596" s="48"/>
      <c r="E9596" s="48"/>
      <c r="F9596" s="48"/>
      <c r="G9596" s="49"/>
      <c r="H9596" s="48"/>
      <c r="I9596" s="52"/>
      <c r="J9596" s="52"/>
      <c r="K9596" s="48"/>
      <c r="L9596" s="48"/>
      <c r="M9596" s="48"/>
      <c r="N9596" s="48"/>
      <c r="O9596" s="49"/>
    </row>
    <row r="9597" spans="3:15" x14ac:dyDescent="0.25">
      <c r="C9597" s="48"/>
      <c r="D9597" s="48"/>
      <c r="E9597" s="48"/>
      <c r="F9597" s="48"/>
      <c r="G9597" s="49"/>
      <c r="H9597" s="48"/>
      <c r="I9597" s="52"/>
      <c r="J9597" s="52"/>
      <c r="K9597" s="48"/>
      <c r="L9597" s="48"/>
      <c r="M9597" s="48"/>
      <c r="N9597" s="48"/>
      <c r="O9597" s="49"/>
    </row>
    <row r="9598" spans="3:15" x14ac:dyDescent="0.25">
      <c r="C9598" s="48"/>
      <c r="D9598" s="48"/>
      <c r="E9598" s="48"/>
      <c r="F9598" s="48"/>
      <c r="G9598" s="49"/>
      <c r="H9598" s="48"/>
      <c r="I9598" s="52"/>
      <c r="J9598" s="52"/>
      <c r="K9598" s="48"/>
      <c r="L9598" s="48"/>
      <c r="M9598" s="48"/>
      <c r="N9598" s="48"/>
      <c r="O9598" s="49"/>
    </row>
    <row r="9599" spans="3:15" x14ac:dyDescent="0.25">
      <c r="C9599" s="48"/>
      <c r="D9599" s="48"/>
      <c r="E9599" s="48"/>
      <c r="F9599" s="48"/>
      <c r="G9599" s="49"/>
      <c r="H9599" s="48"/>
      <c r="I9599" s="52"/>
      <c r="J9599" s="52"/>
      <c r="K9599" s="48"/>
      <c r="L9599" s="48"/>
      <c r="M9599" s="48"/>
      <c r="N9599" s="48"/>
      <c r="O9599" s="49"/>
    </row>
    <row r="9600" spans="3:15" x14ac:dyDescent="0.25">
      <c r="C9600" s="48"/>
      <c r="D9600" s="48"/>
      <c r="E9600" s="48"/>
      <c r="F9600" s="48"/>
      <c r="G9600" s="49"/>
      <c r="H9600" s="48"/>
      <c r="I9600" s="52"/>
      <c r="J9600" s="52"/>
      <c r="K9600" s="48"/>
      <c r="L9600" s="48"/>
      <c r="M9600" s="48"/>
      <c r="N9600" s="48"/>
      <c r="O9600" s="49"/>
    </row>
    <row r="9601" spans="3:15" x14ac:dyDescent="0.25">
      <c r="C9601" s="48"/>
      <c r="D9601" s="48"/>
      <c r="E9601" s="48"/>
      <c r="F9601" s="48"/>
      <c r="G9601" s="49"/>
      <c r="H9601" s="48"/>
      <c r="I9601" s="52"/>
      <c r="J9601" s="52"/>
      <c r="K9601" s="48"/>
      <c r="L9601" s="48"/>
      <c r="M9601" s="48"/>
      <c r="N9601" s="48"/>
      <c r="O9601" s="49"/>
    </row>
    <row r="9602" spans="3:15" x14ac:dyDescent="0.25">
      <c r="C9602" s="48"/>
      <c r="D9602" s="48"/>
      <c r="E9602" s="48"/>
      <c r="F9602" s="48"/>
      <c r="G9602" s="49"/>
      <c r="H9602" s="48"/>
      <c r="I9602" s="52"/>
      <c r="J9602" s="52"/>
      <c r="K9602" s="48"/>
      <c r="L9602" s="48"/>
      <c r="M9602" s="48"/>
      <c r="N9602" s="48"/>
      <c r="O9602" s="49"/>
    </row>
    <row r="9603" spans="3:15" x14ac:dyDescent="0.25">
      <c r="C9603" s="48"/>
      <c r="D9603" s="48"/>
      <c r="E9603" s="48"/>
      <c r="F9603" s="48"/>
      <c r="G9603" s="49"/>
      <c r="H9603" s="48"/>
      <c r="I9603" s="52"/>
      <c r="J9603" s="52"/>
      <c r="K9603" s="48"/>
      <c r="L9603" s="48"/>
      <c r="M9603" s="48"/>
      <c r="N9603" s="48"/>
      <c r="O9603" s="49"/>
    </row>
    <row r="9604" spans="3:15" x14ac:dyDescent="0.25">
      <c r="C9604" s="48"/>
      <c r="D9604" s="48"/>
      <c r="E9604" s="48"/>
      <c r="F9604" s="48"/>
      <c r="G9604" s="49"/>
      <c r="H9604" s="48"/>
      <c r="I9604" s="52"/>
      <c r="J9604" s="52"/>
      <c r="K9604" s="48"/>
      <c r="L9604" s="48"/>
      <c r="M9604" s="48"/>
      <c r="N9604" s="48"/>
      <c r="O9604" s="49"/>
    </row>
    <row r="9605" spans="3:15" x14ac:dyDescent="0.25">
      <c r="C9605" s="48"/>
      <c r="D9605" s="48"/>
      <c r="E9605" s="48"/>
      <c r="F9605" s="48"/>
      <c r="G9605" s="49"/>
      <c r="H9605" s="48"/>
      <c r="I9605" s="52"/>
      <c r="J9605" s="52"/>
      <c r="K9605" s="48"/>
      <c r="L9605" s="48"/>
      <c r="M9605" s="48"/>
      <c r="N9605" s="48"/>
      <c r="O9605" s="49"/>
    </row>
    <row r="9606" spans="3:15" x14ac:dyDescent="0.25">
      <c r="C9606" s="48"/>
      <c r="D9606" s="48"/>
      <c r="E9606" s="48"/>
      <c r="F9606" s="48"/>
      <c r="G9606" s="49"/>
      <c r="H9606" s="48"/>
      <c r="I9606" s="52"/>
      <c r="J9606" s="52"/>
      <c r="K9606" s="48"/>
      <c r="L9606" s="48"/>
      <c r="M9606" s="48"/>
      <c r="N9606" s="48"/>
      <c r="O9606" s="49"/>
    </row>
    <row r="9607" spans="3:15" x14ac:dyDescent="0.25">
      <c r="C9607" s="48"/>
      <c r="D9607" s="48"/>
      <c r="E9607" s="48"/>
      <c r="F9607" s="48"/>
      <c r="G9607" s="49"/>
      <c r="H9607" s="48"/>
      <c r="I9607" s="52"/>
      <c r="J9607" s="52"/>
      <c r="K9607" s="48"/>
      <c r="L9607" s="48"/>
      <c r="M9607" s="48"/>
      <c r="N9607" s="48"/>
      <c r="O9607" s="49"/>
    </row>
    <row r="9608" spans="3:15" x14ac:dyDescent="0.25">
      <c r="C9608" s="48"/>
      <c r="D9608" s="48"/>
      <c r="E9608" s="48"/>
      <c r="F9608" s="48"/>
      <c r="G9608" s="49"/>
      <c r="H9608" s="48"/>
      <c r="I9608" s="52"/>
      <c r="J9608" s="52"/>
      <c r="K9608" s="48"/>
      <c r="L9608" s="48"/>
      <c r="M9608" s="48"/>
      <c r="N9608" s="48"/>
      <c r="O9608" s="49"/>
    </row>
    <row r="9609" spans="3:15" x14ac:dyDescent="0.25">
      <c r="C9609" s="48"/>
      <c r="D9609" s="48"/>
      <c r="E9609" s="48"/>
      <c r="F9609" s="48"/>
      <c r="G9609" s="49"/>
      <c r="H9609" s="48"/>
      <c r="I9609" s="52"/>
      <c r="J9609" s="52"/>
      <c r="K9609" s="48"/>
      <c r="L9609" s="48"/>
      <c r="M9609" s="48"/>
      <c r="N9609" s="48"/>
      <c r="O9609" s="49"/>
    </row>
    <row r="9610" spans="3:15" x14ac:dyDescent="0.25">
      <c r="C9610" s="48"/>
      <c r="D9610" s="48"/>
      <c r="E9610" s="48"/>
      <c r="F9610" s="48"/>
      <c r="G9610" s="49"/>
      <c r="H9610" s="48"/>
      <c r="I9610" s="52"/>
      <c r="J9610" s="52"/>
      <c r="K9610" s="48"/>
      <c r="L9610" s="48"/>
      <c r="M9610" s="48"/>
      <c r="N9610" s="48"/>
      <c r="O9610" s="49"/>
    </row>
    <row r="9611" spans="3:15" x14ac:dyDescent="0.25">
      <c r="C9611" s="48"/>
      <c r="D9611" s="48"/>
      <c r="E9611" s="48"/>
      <c r="F9611" s="48"/>
      <c r="G9611" s="49"/>
      <c r="H9611" s="48"/>
      <c r="I9611" s="52"/>
      <c r="J9611" s="52"/>
      <c r="K9611" s="48"/>
      <c r="L9611" s="48"/>
      <c r="M9611" s="48"/>
      <c r="N9611" s="48"/>
      <c r="O9611" s="49"/>
    </row>
    <row r="9612" spans="3:15" x14ac:dyDescent="0.25">
      <c r="C9612" s="48"/>
      <c r="D9612" s="48"/>
      <c r="E9612" s="48"/>
      <c r="F9612" s="48"/>
      <c r="G9612" s="49"/>
      <c r="H9612" s="48"/>
      <c r="I9612" s="52"/>
      <c r="J9612" s="52"/>
      <c r="K9612" s="48"/>
      <c r="L9612" s="48"/>
      <c r="M9612" s="48"/>
      <c r="N9612" s="48"/>
      <c r="O9612" s="49"/>
    </row>
    <row r="9613" spans="3:15" x14ac:dyDescent="0.25">
      <c r="C9613" s="48"/>
      <c r="D9613" s="48"/>
      <c r="E9613" s="48"/>
      <c r="F9613" s="48"/>
      <c r="G9613" s="49"/>
      <c r="H9613" s="48"/>
      <c r="I9613" s="52"/>
      <c r="J9613" s="52"/>
      <c r="K9613" s="48"/>
      <c r="L9613" s="48"/>
      <c r="M9613" s="48"/>
      <c r="N9613" s="48"/>
      <c r="O9613" s="49"/>
    </row>
    <row r="9614" spans="3:15" x14ac:dyDescent="0.25">
      <c r="C9614" s="48"/>
      <c r="D9614" s="48"/>
      <c r="E9614" s="48"/>
      <c r="F9614" s="48"/>
      <c r="G9614" s="49"/>
      <c r="H9614" s="48"/>
      <c r="I9614" s="52"/>
      <c r="J9614" s="52"/>
      <c r="K9614" s="48"/>
      <c r="L9614" s="48"/>
      <c r="M9614" s="48"/>
      <c r="N9614" s="48"/>
      <c r="O9614" s="49"/>
    </row>
    <row r="9615" spans="3:15" x14ac:dyDescent="0.25">
      <c r="C9615" s="48"/>
      <c r="D9615" s="48"/>
      <c r="E9615" s="48"/>
      <c r="F9615" s="48"/>
      <c r="G9615" s="49"/>
      <c r="H9615" s="48"/>
      <c r="I9615" s="52"/>
      <c r="J9615" s="52"/>
      <c r="K9615" s="48"/>
      <c r="L9615" s="48"/>
      <c r="M9615" s="48"/>
      <c r="N9615" s="48"/>
      <c r="O9615" s="49"/>
    </row>
    <row r="9616" spans="3:15" x14ac:dyDescent="0.25">
      <c r="C9616" s="48"/>
      <c r="D9616" s="48"/>
      <c r="E9616" s="48"/>
      <c r="F9616" s="48"/>
      <c r="G9616" s="49"/>
      <c r="H9616" s="48"/>
      <c r="I9616" s="52"/>
      <c r="J9616" s="52"/>
      <c r="K9616" s="48"/>
      <c r="L9616" s="48"/>
      <c r="M9616" s="48"/>
      <c r="N9616" s="48"/>
      <c r="O9616" s="49"/>
    </row>
    <row r="9617" spans="3:15" x14ac:dyDescent="0.25">
      <c r="C9617" s="48"/>
      <c r="D9617" s="48"/>
      <c r="E9617" s="48"/>
      <c r="F9617" s="48"/>
      <c r="G9617" s="49"/>
      <c r="H9617" s="48"/>
      <c r="I9617" s="52"/>
      <c r="J9617" s="52"/>
      <c r="K9617" s="48"/>
      <c r="L9617" s="48"/>
      <c r="M9617" s="48"/>
      <c r="N9617" s="48"/>
      <c r="O9617" s="49"/>
    </row>
    <row r="9618" spans="3:15" x14ac:dyDescent="0.25">
      <c r="C9618" s="48"/>
      <c r="D9618" s="48"/>
      <c r="E9618" s="48"/>
      <c r="F9618" s="48"/>
      <c r="G9618" s="49"/>
      <c r="H9618" s="48"/>
      <c r="I9618" s="52"/>
      <c r="J9618" s="52"/>
      <c r="K9618" s="48"/>
      <c r="L9618" s="48"/>
      <c r="M9618" s="48"/>
      <c r="N9618" s="48"/>
      <c r="O9618" s="49"/>
    </row>
    <row r="9619" spans="3:15" x14ac:dyDescent="0.25">
      <c r="C9619" s="48"/>
      <c r="D9619" s="48"/>
      <c r="E9619" s="48"/>
      <c r="F9619" s="48"/>
      <c r="G9619" s="49"/>
      <c r="H9619" s="48"/>
      <c r="I9619" s="52"/>
      <c r="J9619" s="52"/>
      <c r="K9619" s="48"/>
      <c r="L9619" s="48"/>
      <c r="M9619" s="48"/>
      <c r="N9619" s="48"/>
      <c r="O9619" s="49"/>
    </row>
    <row r="9620" spans="3:15" x14ac:dyDescent="0.25">
      <c r="C9620" s="48"/>
      <c r="D9620" s="48"/>
      <c r="E9620" s="48"/>
      <c r="F9620" s="48"/>
      <c r="G9620" s="49"/>
      <c r="H9620" s="48"/>
      <c r="I9620" s="52"/>
      <c r="J9620" s="52"/>
      <c r="K9620" s="48"/>
      <c r="L9620" s="48"/>
      <c r="M9620" s="48"/>
      <c r="N9620" s="48"/>
      <c r="O9620" s="49"/>
    </row>
    <row r="9621" spans="3:15" x14ac:dyDescent="0.25">
      <c r="C9621" s="48"/>
      <c r="D9621" s="48"/>
      <c r="E9621" s="48"/>
      <c r="F9621" s="48"/>
      <c r="G9621" s="49"/>
      <c r="H9621" s="48"/>
      <c r="I9621" s="52"/>
      <c r="J9621" s="52"/>
      <c r="K9621" s="48"/>
      <c r="L9621" s="48"/>
      <c r="M9621" s="48"/>
      <c r="N9621" s="48"/>
      <c r="O9621" s="49"/>
    </row>
    <row r="9622" spans="3:15" x14ac:dyDescent="0.25">
      <c r="C9622" s="48"/>
      <c r="D9622" s="48"/>
      <c r="E9622" s="48"/>
      <c r="F9622" s="48"/>
      <c r="G9622" s="49"/>
      <c r="H9622" s="48"/>
      <c r="I9622" s="52"/>
      <c r="J9622" s="52"/>
      <c r="K9622" s="48"/>
      <c r="L9622" s="48"/>
      <c r="M9622" s="48"/>
      <c r="N9622" s="48"/>
      <c r="O9622" s="49"/>
    </row>
    <row r="9623" spans="3:15" x14ac:dyDescent="0.25">
      <c r="C9623" s="48"/>
      <c r="D9623" s="48"/>
      <c r="E9623" s="48"/>
      <c r="F9623" s="48"/>
      <c r="G9623" s="49"/>
      <c r="H9623" s="48"/>
      <c r="I9623" s="52"/>
      <c r="J9623" s="52"/>
      <c r="K9623" s="48"/>
      <c r="L9623" s="48"/>
      <c r="M9623" s="48"/>
      <c r="N9623" s="48"/>
      <c r="O9623" s="49"/>
    </row>
    <row r="9624" spans="3:15" x14ac:dyDescent="0.25">
      <c r="C9624" s="48"/>
      <c r="D9624" s="48"/>
      <c r="E9624" s="48"/>
      <c r="F9624" s="48"/>
      <c r="G9624" s="49"/>
      <c r="H9624" s="48"/>
      <c r="I9624" s="52"/>
      <c r="J9624" s="52"/>
      <c r="K9624" s="48"/>
      <c r="L9624" s="48"/>
      <c r="M9624" s="48"/>
      <c r="N9624" s="48"/>
      <c r="O9624" s="49"/>
    </row>
    <row r="9625" spans="3:15" x14ac:dyDescent="0.25">
      <c r="C9625" s="48"/>
      <c r="D9625" s="48"/>
      <c r="E9625" s="48"/>
      <c r="F9625" s="48"/>
      <c r="G9625" s="49"/>
      <c r="H9625" s="48"/>
      <c r="I9625" s="52"/>
      <c r="J9625" s="52"/>
      <c r="K9625" s="48"/>
      <c r="L9625" s="48"/>
      <c r="M9625" s="48"/>
      <c r="N9625" s="48"/>
      <c r="O9625" s="49"/>
    </row>
    <row r="9626" spans="3:15" x14ac:dyDescent="0.25">
      <c r="C9626" s="48"/>
      <c r="D9626" s="48"/>
      <c r="E9626" s="48"/>
      <c r="F9626" s="48"/>
      <c r="G9626" s="49"/>
      <c r="H9626" s="48"/>
      <c r="I9626" s="52"/>
      <c r="J9626" s="52"/>
      <c r="K9626" s="48"/>
      <c r="L9626" s="48"/>
      <c r="M9626" s="48"/>
      <c r="N9626" s="48"/>
      <c r="O9626" s="49"/>
    </row>
    <row r="9627" spans="3:15" x14ac:dyDescent="0.25">
      <c r="C9627" s="48"/>
      <c r="D9627" s="48"/>
      <c r="E9627" s="48"/>
      <c r="F9627" s="48"/>
      <c r="G9627" s="49"/>
      <c r="H9627" s="48"/>
      <c r="I9627" s="52"/>
      <c r="J9627" s="52"/>
      <c r="K9627" s="48"/>
      <c r="L9627" s="48"/>
      <c r="M9627" s="48"/>
      <c r="N9627" s="48"/>
      <c r="O9627" s="49"/>
    </row>
    <row r="9628" spans="3:15" x14ac:dyDescent="0.25">
      <c r="C9628" s="48"/>
      <c r="D9628" s="48"/>
      <c r="E9628" s="48"/>
      <c r="F9628" s="48"/>
      <c r="G9628" s="49"/>
      <c r="H9628" s="48"/>
      <c r="I9628" s="52"/>
      <c r="J9628" s="52"/>
      <c r="K9628" s="48"/>
      <c r="L9628" s="48"/>
      <c r="M9628" s="48"/>
      <c r="N9628" s="48"/>
      <c r="O9628" s="49"/>
    </row>
    <row r="9629" spans="3:15" x14ac:dyDescent="0.25">
      <c r="C9629" s="48"/>
      <c r="D9629" s="48"/>
      <c r="E9629" s="48"/>
      <c r="F9629" s="48"/>
      <c r="G9629" s="49"/>
      <c r="H9629" s="48"/>
      <c r="I9629" s="52"/>
      <c r="J9629" s="52"/>
      <c r="K9629" s="48"/>
      <c r="L9629" s="48"/>
      <c r="M9629" s="48"/>
      <c r="N9629" s="48"/>
      <c r="O9629" s="49"/>
    </row>
    <row r="9630" spans="3:15" x14ac:dyDescent="0.25">
      <c r="C9630" s="48"/>
      <c r="D9630" s="48"/>
      <c r="E9630" s="48"/>
      <c r="F9630" s="48"/>
      <c r="G9630" s="49"/>
      <c r="H9630" s="48"/>
      <c r="I9630" s="52"/>
      <c r="J9630" s="52"/>
      <c r="K9630" s="48"/>
      <c r="L9630" s="48"/>
      <c r="M9630" s="48"/>
      <c r="N9630" s="48"/>
      <c r="O9630" s="49"/>
    </row>
    <row r="9631" spans="3:15" x14ac:dyDescent="0.25">
      <c r="C9631" s="48"/>
      <c r="D9631" s="48"/>
      <c r="E9631" s="48"/>
      <c r="F9631" s="48"/>
      <c r="G9631" s="49"/>
      <c r="H9631" s="48"/>
      <c r="I9631" s="52"/>
      <c r="J9631" s="52"/>
      <c r="K9631" s="48"/>
      <c r="L9631" s="48"/>
      <c r="M9631" s="48"/>
      <c r="N9631" s="48"/>
      <c r="O9631" s="49"/>
    </row>
    <row r="9632" spans="3:15" x14ac:dyDescent="0.25">
      <c r="C9632" s="48"/>
      <c r="D9632" s="48"/>
      <c r="E9632" s="48"/>
      <c r="F9632" s="48"/>
      <c r="G9632" s="49"/>
      <c r="H9632" s="48"/>
      <c r="I9632" s="52"/>
      <c r="J9632" s="52"/>
      <c r="K9632" s="48"/>
      <c r="L9632" s="48"/>
      <c r="M9632" s="48"/>
      <c r="N9632" s="48"/>
      <c r="O9632" s="49"/>
    </row>
    <row r="9633" spans="3:15" x14ac:dyDescent="0.25">
      <c r="C9633" s="48"/>
      <c r="D9633" s="48"/>
      <c r="E9633" s="48"/>
      <c r="F9633" s="48"/>
      <c r="G9633" s="49"/>
      <c r="H9633" s="48"/>
      <c r="I9633" s="52"/>
      <c r="J9633" s="52"/>
      <c r="K9633" s="48"/>
      <c r="L9633" s="48"/>
      <c r="M9633" s="48"/>
      <c r="N9633" s="48"/>
      <c r="O9633" s="49"/>
    </row>
    <row r="9634" spans="3:15" x14ac:dyDescent="0.25">
      <c r="C9634" s="48"/>
      <c r="D9634" s="48"/>
      <c r="E9634" s="48"/>
      <c r="F9634" s="48"/>
      <c r="G9634" s="49"/>
      <c r="H9634" s="48"/>
      <c r="I9634" s="52"/>
      <c r="J9634" s="52"/>
      <c r="K9634" s="48"/>
      <c r="L9634" s="48"/>
      <c r="M9634" s="48"/>
      <c r="N9634" s="48"/>
      <c r="O9634" s="49"/>
    </row>
    <row r="9635" spans="3:15" x14ac:dyDescent="0.25">
      <c r="C9635" s="48"/>
      <c r="D9635" s="48"/>
      <c r="E9635" s="48"/>
      <c r="F9635" s="48"/>
      <c r="G9635" s="49"/>
      <c r="H9635" s="48"/>
      <c r="I9635" s="52"/>
      <c r="J9635" s="52"/>
      <c r="K9635" s="48"/>
      <c r="L9635" s="48"/>
      <c r="M9635" s="48"/>
      <c r="N9635" s="48"/>
      <c r="O9635" s="49"/>
    </row>
    <row r="9636" spans="3:15" x14ac:dyDescent="0.25">
      <c r="C9636" s="48"/>
      <c r="D9636" s="48"/>
      <c r="E9636" s="48"/>
      <c r="F9636" s="48"/>
      <c r="G9636" s="49"/>
      <c r="H9636" s="48"/>
      <c r="I9636" s="52"/>
      <c r="J9636" s="52"/>
      <c r="K9636" s="48"/>
      <c r="L9636" s="48"/>
      <c r="M9636" s="48"/>
      <c r="N9636" s="48"/>
      <c r="O9636" s="49"/>
    </row>
    <row r="9637" spans="3:15" x14ac:dyDescent="0.25">
      <c r="C9637" s="48"/>
      <c r="D9637" s="48"/>
      <c r="E9637" s="48"/>
      <c r="F9637" s="48"/>
      <c r="G9637" s="49"/>
      <c r="H9637" s="48"/>
      <c r="I9637" s="52"/>
      <c r="J9637" s="52"/>
      <c r="K9637" s="48"/>
      <c r="L9637" s="48"/>
      <c r="M9637" s="48"/>
      <c r="N9637" s="48"/>
      <c r="O9637" s="49"/>
    </row>
    <row r="9638" spans="3:15" x14ac:dyDescent="0.25">
      <c r="C9638" s="48"/>
      <c r="D9638" s="48"/>
      <c r="E9638" s="48"/>
      <c r="F9638" s="48"/>
      <c r="G9638" s="49"/>
      <c r="H9638" s="48"/>
      <c r="I9638" s="52"/>
      <c r="J9638" s="52"/>
      <c r="K9638" s="48"/>
      <c r="L9638" s="48"/>
      <c r="M9638" s="48"/>
      <c r="N9638" s="48"/>
      <c r="O9638" s="49"/>
    </row>
    <row r="9639" spans="3:15" x14ac:dyDescent="0.25">
      <c r="C9639" s="48"/>
      <c r="D9639" s="48"/>
      <c r="E9639" s="48"/>
      <c r="F9639" s="48"/>
      <c r="G9639" s="49"/>
      <c r="H9639" s="48"/>
      <c r="I9639" s="52"/>
      <c r="J9639" s="52"/>
      <c r="K9639" s="48"/>
      <c r="L9639" s="48"/>
      <c r="M9639" s="48"/>
      <c r="N9639" s="48"/>
      <c r="O9639" s="49"/>
    </row>
    <row r="9640" spans="3:15" x14ac:dyDescent="0.25">
      <c r="C9640" s="48"/>
      <c r="D9640" s="48"/>
      <c r="E9640" s="48"/>
      <c r="F9640" s="48"/>
      <c r="G9640" s="49"/>
      <c r="H9640" s="48"/>
      <c r="I9640" s="52"/>
      <c r="J9640" s="52"/>
      <c r="K9640" s="48"/>
      <c r="L9640" s="48"/>
      <c r="M9640" s="48"/>
      <c r="N9640" s="48"/>
      <c r="O9640" s="49"/>
    </row>
    <row r="9641" spans="3:15" x14ac:dyDescent="0.25">
      <c r="C9641" s="48"/>
      <c r="D9641" s="48"/>
      <c r="E9641" s="48"/>
      <c r="F9641" s="48"/>
      <c r="G9641" s="49"/>
      <c r="H9641" s="48"/>
      <c r="I9641" s="52"/>
      <c r="J9641" s="52"/>
      <c r="K9641" s="48"/>
      <c r="L9641" s="48"/>
      <c r="M9641" s="48"/>
      <c r="N9641" s="48"/>
      <c r="O9641" s="49"/>
    </row>
    <row r="9642" spans="3:15" x14ac:dyDescent="0.25">
      <c r="C9642" s="48"/>
      <c r="D9642" s="48"/>
      <c r="E9642" s="48"/>
      <c r="F9642" s="48"/>
      <c r="G9642" s="49"/>
      <c r="H9642" s="48"/>
      <c r="I9642" s="52"/>
      <c r="J9642" s="52"/>
      <c r="K9642" s="48"/>
      <c r="L9642" s="48"/>
      <c r="M9642" s="48"/>
      <c r="N9642" s="48"/>
      <c r="O9642" s="49"/>
    </row>
    <row r="9643" spans="3:15" x14ac:dyDescent="0.25">
      <c r="C9643" s="48"/>
      <c r="D9643" s="48"/>
      <c r="E9643" s="48"/>
      <c r="F9643" s="48"/>
      <c r="G9643" s="49"/>
      <c r="H9643" s="48"/>
      <c r="I9643" s="52"/>
      <c r="J9643" s="52"/>
      <c r="K9643" s="48"/>
      <c r="L9643" s="48"/>
      <c r="M9643" s="48"/>
      <c r="N9643" s="48"/>
      <c r="O9643" s="49"/>
    </row>
    <row r="9644" spans="3:15" x14ac:dyDescent="0.25">
      <c r="C9644" s="48"/>
      <c r="D9644" s="48"/>
      <c r="E9644" s="48"/>
      <c r="F9644" s="48"/>
      <c r="G9644" s="49"/>
      <c r="H9644" s="48"/>
      <c r="I9644" s="52"/>
      <c r="J9644" s="52"/>
      <c r="K9644" s="48"/>
      <c r="L9644" s="48"/>
      <c r="M9644" s="48"/>
      <c r="N9644" s="48"/>
      <c r="O9644" s="49"/>
    </row>
    <row r="9645" spans="3:15" x14ac:dyDescent="0.25">
      <c r="C9645" s="48"/>
      <c r="D9645" s="48"/>
      <c r="E9645" s="48"/>
      <c r="F9645" s="48"/>
      <c r="G9645" s="49"/>
      <c r="H9645" s="48"/>
      <c r="I9645" s="52"/>
      <c r="J9645" s="52"/>
      <c r="K9645" s="48"/>
      <c r="L9645" s="48"/>
      <c r="M9645" s="48"/>
      <c r="N9645" s="48"/>
      <c r="O9645" s="49"/>
    </row>
    <row r="9646" spans="3:15" x14ac:dyDescent="0.25">
      <c r="C9646" s="48"/>
      <c r="D9646" s="48"/>
      <c r="E9646" s="48"/>
      <c r="F9646" s="48"/>
      <c r="G9646" s="49"/>
      <c r="H9646" s="48"/>
      <c r="I9646" s="52"/>
      <c r="J9646" s="52"/>
      <c r="K9646" s="48"/>
      <c r="L9646" s="48"/>
      <c r="M9646" s="48"/>
      <c r="N9646" s="48"/>
      <c r="O9646" s="49"/>
    </row>
    <row r="9647" spans="3:15" x14ac:dyDescent="0.25">
      <c r="C9647" s="48"/>
      <c r="D9647" s="48"/>
      <c r="E9647" s="48"/>
      <c r="F9647" s="48"/>
      <c r="G9647" s="49"/>
      <c r="H9647" s="48"/>
      <c r="I9647" s="52"/>
      <c r="J9647" s="52"/>
      <c r="K9647" s="48"/>
      <c r="L9647" s="48"/>
      <c r="M9647" s="48"/>
      <c r="N9647" s="48"/>
      <c r="O9647" s="49"/>
    </row>
    <row r="9648" spans="3:15" x14ac:dyDescent="0.25">
      <c r="C9648" s="48"/>
      <c r="D9648" s="48"/>
      <c r="E9648" s="48"/>
      <c r="F9648" s="48"/>
      <c r="G9648" s="49"/>
      <c r="H9648" s="48"/>
      <c r="I9648" s="52"/>
      <c r="J9648" s="52"/>
      <c r="K9648" s="48"/>
      <c r="L9648" s="48"/>
      <c r="M9648" s="48"/>
      <c r="N9648" s="48"/>
      <c r="O9648" s="49"/>
    </row>
    <row r="9649" spans="3:15" x14ac:dyDescent="0.25">
      <c r="C9649" s="48"/>
      <c r="D9649" s="48"/>
      <c r="E9649" s="48"/>
      <c r="F9649" s="48"/>
      <c r="G9649" s="49"/>
      <c r="H9649" s="48"/>
      <c r="I9649" s="52"/>
      <c r="J9649" s="52"/>
      <c r="K9649" s="48"/>
      <c r="L9649" s="48"/>
      <c r="M9649" s="48"/>
      <c r="N9649" s="48"/>
      <c r="O9649" s="49"/>
    </row>
    <row r="9650" spans="3:15" x14ac:dyDescent="0.25">
      <c r="C9650" s="48"/>
      <c r="D9650" s="48"/>
      <c r="E9650" s="48"/>
      <c r="F9650" s="48"/>
      <c r="G9650" s="49"/>
      <c r="H9650" s="48"/>
      <c r="I9650" s="52"/>
      <c r="J9650" s="52"/>
      <c r="K9650" s="48"/>
      <c r="L9650" s="48"/>
      <c r="M9650" s="48"/>
      <c r="N9650" s="48"/>
      <c r="O9650" s="49"/>
    </row>
    <row r="9651" spans="3:15" x14ac:dyDescent="0.25">
      <c r="C9651" s="48"/>
      <c r="D9651" s="48"/>
      <c r="E9651" s="48"/>
      <c r="F9651" s="48"/>
      <c r="G9651" s="49"/>
      <c r="H9651" s="48"/>
      <c r="I9651" s="52"/>
      <c r="J9651" s="52"/>
      <c r="K9651" s="48"/>
      <c r="L9651" s="48"/>
      <c r="M9651" s="48"/>
      <c r="N9651" s="48"/>
      <c r="O9651" s="49"/>
    </row>
    <row r="9652" spans="3:15" x14ac:dyDescent="0.25">
      <c r="C9652" s="48"/>
      <c r="D9652" s="48"/>
      <c r="E9652" s="48"/>
      <c r="F9652" s="48"/>
      <c r="G9652" s="49"/>
      <c r="H9652" s="48"/>
      <c r="I9652" s="52"/>
      <c r="J9652" s="52"/>
      <c r="K9652" s="48"/>
      <c r="L9652" s="48"/>
      <c r="M9652" s="48"/>
      <c r="N9652" s="48"/>
      <c r="O9652" s="49"/>
    </row>
    <row r="9653" spans="3:15" x14ac:dyDescent="0.25">
      <c r="C9653" s="48"/>
      <c r="D9653" s="48"/>
      <c r="E9653" s="48"/>
      <c r="F9653" s="48"/>
      <c r="G9653" s="49"/>
      <c r="H9653" s="48"/>
      <c r="I9653" s="52"/>
      <c r="J9653" s="52"/>
      <c r="K9653" s="48"/>
      <c r="L9653" s="48"/>
      <c r="M9653" s="48"/>
      <c r="N9653" s="48"/>
      <c r="O9653" s="49"/>
    </row>
    <row r="9654" spans="3:15" x14ac:dyDescent="0.25">
      <c r="C9654" s="48"/>
      <c r="D9654" s="48"/>
      <c r="E9654" s="48"/>
      <c r="F9654" s="48"/>
      <c r="G9654" s="49"/>
      <c r="H9654" s="48"/>
      <c r="I9654" s="52"/>
      <c r="J9654" s="52"/>
      <c r="K9654" s="48"/>
      <c r="L9654" s="48"/>
      <c r="M9654" s="48"/>
      <c r="N9654" s="48"/>
      <c r="O9654" s="49"/>
    </row>
    <row r="9655" spans="3:15" x14ac:dyDescent="0.25">
      <c r="C9655" s="48"/>
      <c r="D9655" s="48"/>
      <c r="E9655" s="48"/>
      <c r="F9655" s="48"/>
      <c r="G9655" s="49"/>
      <c r="H9655" s="48"/>
      <c r="I9655" s="52"/>
      <c r="J9655" s="52"/>
      <c r="K9655" s="48"/>
      <c r="L9655" s="48"/>
      <c r="M9655" s="48"/>
      <c r="N9655" s="48"/>
      <c r="O9655" s="49"/>
    </row>
    <row r="9656" spans="3:15" x14ac:dyDescent="0.25">
      <c r="C9656" s="48"/>
      <c r="D9656" s="48"/>
      <c r="E9656" s="48"/>
      <c r="F9656" s="48"/>
      <c r="G9656" s="49"/>
      <c r="H9656" s="48"/>
      <c r="I9656" s="52"/>
      <c r="J9656" s="52"/>
      <c r="K9656" s="48"/>
      <c r="L9656" s="48"/>
      <c r="M9656" s="48"/>
      <c r="N9656" s="48"/>
      <c r="O9656" s="49"/>
    </row>
    <row r="9657" spans="3:15" x14ac:dyDescent="0.25">
      <c r="C9657" s="48"/>
      <c r="D9657" s="48"/>
      <c r="E9657" s="48"/>
      <c r="F9657" s="48"/>
      <c r="G9657" s="49"/>
      <c r="H9657" s="48"/>
      <c r="I9657" s="52"/>
      <c r="J9657" s="52"/>
      <c r="K9657" s="48"/>
      <c r="L9657" s="48"/>
      <c r="M9657" s="48"/>
      <c r="N9657" s="48"/>
      <c r="O9657" s="49"/>
    </row>
    <row r="9658" spans="3:15" x14ac:dyDescent="0.25">
      <c r="C9658" s="48"/>
      <c r="D9658" s="48"/>
      <c r="E9658" s="48"/>
      <c r="F9658" s="48"/>
      <c r="G9658" s="49"/>
      <c r="H9658" s="48"/>
      <c r="I9658" s="52"/>
      <c r="J9658" s="52"/>
      <c r="K9658" s="48"/>
      <c r="L9658" s="48"/>
      <c r="M9658" s="48"/>
      <c r="N9658" s="48"/>
      <c r="O9658" s="49"/>
    </row>
    <row r="9659" spans="3:15" x14ac:dyDescent="0.25">
      <c r="C9659" s="48"/>
      <c r="D9659" s="48"/>
      <c r="E9659" s="48"/>
      <c r="F9659" s="48"/>
      <c r="G9659" s="49"/>
      <c r="H9659" s="48"/>
      <c r="I9659" s="52"/>
      <c r="J9659" s="52"/>
      <c r="K9659" s="48"/>
      <c r="L9659" s="48"/>
      <c r="M9659" s="48"/>
      <c r="N9659" s="48"/>
      <c r="O9659" s="49"/>
    </row>
    <row r="9660" spans="3:15" x14ac:dyDescent="0.25">
      <c r="C9660" s="48"/>
      <c r="D9660" s="48"/>
      <c r="E9660" s="48"/>
      <c r="F9660" s="48"/>
      <c r="G9660" s="49"/>
      <c r="H9660" s="48"/>
      <c r="I9660" s="52"/>
      <c r="J9660" s="52"/>
      <c r="K9660" s="48"/>
      <c r="L9660" s="48"/>
      <c r="M9660" s="48"/>
      <c r="N9660" s="48"/>
      <c r="O9660" s="49"/>
    </row>
    <row r="9661" spans="3:15" x14ac:dyDescent="0.25">
      <c r="C9661" s="48"/>
      <c r="D9661" s="48"/>
      <c r="E9661" s="48"/>
      <c r="F9661" s="48"/>
      <c r="G9661" s="49"/>
      <c r="H9661" s="48"/>
      <c r="I9661" s="52"/>
      <c r="J9661" s="52"/>
      <c r="K9661" s="48"/>
      <c r="L9661" s="48"/>
      <c r="M9661" s="48"/>
      <c r="N9661" s="48"/>
      <c r="O9661" s="49"/>
    </row>
    <row r="9662" spans="3:15" x14ac:dyDescent="0.25">
      <c r="C9662" s="48"/>
      <c r="D9662" s="48"/>
      <c r="E9662" s="48"/>
      <c r="F9662" s="48"/>
      <c r="G9662" s="49"/>
      <c r="H9662" s="48"/>
      <c r="I9662" s="52"/>
      <c r="J9662" s="52"/>
      <c r="K9662" s="48"/>
      <c r="L9662" s="48"/>
      <c r="M9662" s="48"/>
      <c r="N9662" s="48"/>
      <c r="O9662" s="49"/>
    </row>
    <row r="9663" spans="3:15" x14ac:dyDescent="0.25">
      <c r="C9663" s="48"/>
      <c r="D9663" s="48"/>
      <c r="E9663" s="48"/>
      <c r="F9663" s="48"/>
      <c r="G9663" s="49"/>
      <c r="H9663" s="48"/>
      <c r="I9663" s="52"/>
      <c r="J9663" s="52"/>
      <c r="K9663" s="48"/>
      <c r="L9663" s="48"/>
      <c r="M9663" s="48"/>
      <c r="N9663" s="48"/>
      <c r="O9663" s="49"/>
    </row>
    <row r="9664" spans="3:15" x14ac:dyDescent="0.25">
      <c r="C9664" s="48"/>
      <c r="D9664" s="48"/>
      <c r="E9664" s="48"/>
      <c r="F9664" s="48"/>
      <c r="G9664" s="49"/>
      <c r="H9664" s="48"/>
      <c r="I9664" s="52"/>
      <c r="J9664" s="52"/>
      <c r="K9664" s="48"/>
      <c r="L9664" s="48"/>
      <c r="M9664" s="48"/>
      <c r="N9664" s="48"/>
      <c r="O9664" s="49"/>
    </row>
    <row r="9665" spans="3:15" x14ac:dyDescent="0.25">
      <c r="C9665" s="48"/>
      <c r="D9665" s="48"/>
      <c r="E9665" s="48"/>
      <c r="F9665" s="48"/>
      <c r="G9665" s="49"/>
      <c r="H9665" s="48"/>
      <c r="I9665" s="52"/>
      <c r="J9665" s="52"/>
      <c r="K9665" s="48"/>
      <c r="L9665" s="48"/>
      <c r="M9665" s="48"/>
      <c r="N9665" s="48"/>
      <c r="O9665" s="49"/>
    </row>
    <row r="9666" spans="3:15" x14ac:dyDescent="0.25">
      <c r="C9666" s="48"/>
      <c r="D9666" s="48"/>
      <c r="E9666" s="48"/>
      <c r="F9666" s="48"/>
      <c r="G9666" s="49"/>
      <c r="H9666" s="48"/>
      <c r="I9666" s="52"/>
      <c r="J9666" s="52"/>
      <c r="K9666" s="48"/>
      <c r="L9666" s="48"/>
      <c r="M9666" s="48"/>
      <c r="N9666" s="48"/>
      <c r="O9666" s="49"/>
    </row>
    <row r="9667" spans="3:15" x14ac:dyDescent="0.25">
      <c r="C9667" s="48"/>
      <c r="D9667" s="48"/>
      <c r="E9667" s="48"/>
      <c r="F9667" s="48"/>
      <c r="G9667" s="49"/>
      <c r="H9667" s="48"/>
      <c r="I9667" s="52"/>
      <c r="J9667" s="52"/>
      <c r="K9667" s="48"/>
      <c r="L9667" s="48"/>
      <c r="M9667" s="48"/>
      <c r="N9667" s="48"/>
      <c r="O9667" s="49"/>
    </row>
    <row r="9668" spans="3:15" x14ac:dyDescent="0.25">
      <c r="C9668" s="48"/>
      <c r="D9668" s="48"/>
      <c r="E9668" s="48"/>
      <c r="F9668" s="48"/>
      <c r="G9668" s="49"/>
      <c r="H9668" s="48"/>
      <c r="I9668" s="52"/>
      <c r="J9668" s="52"/>
      <c r="K9668" s="48"/>
      <c r="L9668" s="48"/>
      <c r="M9668" s="48"/>
      <c r="N9668" s="48"/>
      <c r="O9668" s="49"/>
    </row>
    <row r="9669" spans="3:15" x14ac:dyDescent="0.25">
      <c r="C9669" s="48"/>
      <c r="D9669" s="48"/>
      <c r="E9669" s="48"/>
      <c r="F9669" s="48"/>
      <c r="G9669" s="49"/>
      <c r="H9669" s="48"/>
      <c r="I9669" s="52"/>
      <c r="J9669" s="52"/>
      <c r="K9669" s="48"/>
      <c r="L9669" s="48"/>
      <c r="M9669" s="48"/>
      <c r="N9669" s="48"/>
      <c r="O9669" s="49"/>
    </row>
    <row r="9670" spans="3:15" x14ac:dyDescent="0.25">
      <c r="C9670" s="48"/>
      <c r="D9670" s="48"/>
      <c r="E9670" s="48"/>
      <c r="F9670" s="48"/>
      <c r="G9670" s="49"/>
      <c r="H9670" s="48"/>
      <c r="I9670" s="52"/>
      <c r="J9670" s="52"/>
      <c r="K9670" s="48"/>
      <c r="L9670" s="48"/>
      <c r="M9670" s="48"/>
      <c r="N9670" s="48"/>
      <c r="O9670" s="49"/>
    </row>
    <row r="9671" spans="3:15" x14ac:dyDescent="0.25">
      <c r="C9671" s="48"/>
      <c r="D9671" s="48"/>
      <c r="E9671" s="48"/>
      <c r="F9671" s="48"/>
      <c r="G9671" s="49"/>
      <c r="H9671" s="48"/>
      <c r="I9671" s="52"/>
      <c r="J9671" s="52"/>
      <c r="K9671" s="48"/>
      <c r="L9671" s="48"/>
      <c r="M9671" s="48"/>
      <c r="N9671" s="48"/>
      <c r="O9671" s="49"/>
    </row>
    <row r="9672" spans="3:15" x14ac:dyDescent="0.25">
      <c r="C9672" s="48"/>
      <c r="D9672" s="48"/>
      <c r="E9672" s="48"/>
      <c r="F9672" s="48"/>
      <c r="G9672" s="49"/>
      <c r="H9672" s="48"/>
      <c r="I9672" s="52"/>
      <c r="J9672" s="52"/>
      <c r="K9672" s="48"/>
      <c r="L9672" s="48"/>
      <c r="M9672" s="48"/>
      <c r="N9672" s="48"/>
      <c r="O9672" s="49"/>
    </row>
    <row r="9673" spans="3:15" x14ac:dyDescent="0.25">
      <c r="C9673" s="48"/>
      <c r="D9673" s="48"/>
      <c r="E9673" s="48"/>
      <c r="F9673" s="48"/>
      <c r="G9673" s="49"/>
      <c r="H9673" s="48"/>
      <c r="I9673" s="52"/>
      <c r="J9673" s="52"/>
      <c r="K9673" s="48"/>
      <c r="L9673" s="48"/>
      <c r="M9673" s="48"/>
      <c r="N9673" s="48"/>
      <c r="O9673" s="49"/>
    </row>
    <row r="9674" spans="3:15" x14ac:dyDescent="0.25">
      <c r="C9674" s="48"/>
      <c r="D9674" s="48"/>
      <c r="E9674" s="48"/>
      <c r="F9674" s="48"/>
      <c r="G9674" s="49"/>
      <c r="H9674" s="48"/>
      <c r="I9674" s="52"/>
      <c r="J9674" s="52"/>
      <c r="K9674" s="48"/>
      <c r="L9674" s="48"/>
      <c r="M9674" s="48"/>
      <c r="N9674" s="48"/>
      <c r="O9674" s="49"/>
    </row>
    <row r="9675" spans="3:15" x14ac:dyDescent="0.25">
      <c r="C9675" s="48"/>
      <c r="D9675" s="48"/>
      <c r="E9675" s="48"/>
      <c r="F9675" s="48"/>
      <c r="G9675" s="49"/>
      <c r="H9675" s="48"/>
      <c r="I9675" s="52"/>
      <c r="J9675" s="52"/>
      <c r="K9675" s="48"/>
      <c r="L9675" s="48"/>
      <c r="M9675" s="48"/>
      <c r="N9675" s="48"/>
      <c r="O9675" s="49"/>
    </row>
    <row r="9676" spans="3:15" x14ac:dyDescent="0.25">
      <c r="C9676" s="48"/>
      <c r="D9676" s="48"/>
      <c r="E9676" s="48"/>
      <c r="F9676" s="48"/>
      <c r="G9676" s="49"/>
      <c r="H9676" s="48"/>
      <c r="I9676" s="52"/>
      <c r="J9676" s="52"/>
      <c r="K9676" s="48"/>
      <c r="L9676" s="48"/>
      <c r="M9676" s="48"/>
      <c r="N9676" s="48"/>
      <c r="O9676" s="49"/>
    </row>
    <row r="9677" spans="3:15" x14ac:dyDescent="0.25">
      <c r="C9677" s="48"/>
      <c r="D9677" s="48"/>
      <c r="E9677" s="48"/>
      <c r="F9677" s="48"/>
      <c r="G9677" s="49"/>
      <c r="H9677" s="48"/>
      <c r="I9677" s="52"/>
      <c r="J9677" s="48"/>
      <c r="K9677" s="48"/>
      <c r="L9677" s="48"/>
      <c r="M9677" s="48"/>
    </row>
    <row r="9678" spans="3:15" x14ac:dyDescent="0.25">
      <c r="C9678" s="48"/>
      <c r="D9678" s="48"/>
      <c r="E9678" s="48"/>
      <c r="F9678" s="48"/>
      <c r="G9678" s="49"/>
      <c r="H9678" s="48"/>
      <c r="I9678" s="52"/>
      <c r="J9678" s="48"/>
      <c r="K9678" s="48"/>
      <c r="L9678" s="48"/>
      <c r="M9678" s="48"/>
    </row>
    <row r="9679" spans="3:15" x14ac:dyDescent="0.25">
      <c r="C9679" s="48"/>
      <c r="D9679" s="48"/>
      <c r="E9679" s="48"/>
      <c r="F9679" s="48"/>
      <c r="G9679" s="49"/>
      <c r="H9679" s="48"/>
      <c r="I9679" s="52"/>
      <c r="J9679" s="48"/>
      <c r="K9679" s="48"/>
      <c r="L9679" s="48"/>
      <c r="M9679" s="48"/>
    </row>
    <row r="9680" spans="3:15" x14ac:dyDescent="0.25">
      <c r="C9680" s="48"/>
      <c r="D9680" s="48"/>
      <c r="E9680" s="48"/>
      <c r="F9680" s="48"/>
      <c r="G9680" s="49"/>
      <c r="H9680" s="48"/>
      <c r="I9680" s="52"/>
      <c r="J9680" s="48"/>
      <c r="K9680" s="48"/>
      <c r="L9680" s="48"/>
      <c r="M9680" s="48"/>
    </row>
    <row r="9681" spans="3:13" x14ac:dyDescent="0.25">
      <c r="C9681" s="48"/>
      <c r="D9681" s="48"/>
      <c r="E9681" s="48"/>
      <c r="F9681" s="48"/>
      <c r="G9681" s="49"/>
      <c r="H9681" s="48"/>
      <c r="I9681" s="52"/>
      <c r="J9681" s="48"/>
      <c r="K9681" s="48"/>
      <c r="L9681" s="48"/>
      <c r="M9681" s="48"/>
    </row>
    <row r="9682" spans="3:13" x14ac:dyDescent="0.25">
      <c r="C9682" s="48"/>
      <c r="D9682" s="48"/>
      <c r="E9682" s="48"/>
      <c r="F9682" s="48"/>
      <c r="G9682" s="49"/>
      <c r="H9682" s="48"/>
      <c r="I9682" s="52"/>
      <c r="J9682" s="48"/>
      <c r="K9682" s="48"/>
      <c r="L9682" s="48"/>
      <c r="M9682" s="48"/>
    </row>
    <row r="9683" spans="3:13" x14ac:dyDescent="0.25">
      <c r="C9683" s="48"/>
      <c r="D9683" s="48"/>
      <c r="E9683" s="48"/>
      <c r="F9683" s="48"/>
      <c r="G9683" s="49"/>
      <c r="H9683" s="48"/>
      <c r="I9683" s="52"/>
      <c r="J9683" s="48"/>
      <c r="K9683" s="48"/>
      <c r="L9683" s="48"/>
      <c r="M9683" s="48"/>
    </row>
    <row r="9684" spans="3:13" x14ac:dyDescent="0.25">
      <c r="C9684" s="48"/>
      <c r="D9684" s="48"/>
      <c r="E9684" s="48"/>
      <c r="F9684" s="48"/>
      <c r="G9684" s="49"/>
      <c r="H9684" s="48"/>
      <c r="I9684" s="52"/>
      <c r="J9684" s="48"/>
      <c r="K9684" s="48"/>
      <c r="L9684" s="48"/>
      <c r="M9684" s="48"/>
    </row>
    <row r="9685" spans="3:13" x14ac:dyDescent="0.25">
      <c r="C9685" s="48"/>
      <c r="D9685" s="48"/>
      <c r="E9685" s="48"/>
      <c r="F9685" s="48"/>
      <c r="G9685" s="49"/>
      <c r="H9685" s="48"/>
      <c r="I9685" s="52"/>
      <c r="J9685" s="48"/>
      <c r="K9685" s="48"/>
      <c r="L9685" s="48"/>
      <c r="M9685" s="48"/>
    </row>
    <row r="9686" spans="3:13" x14ac:dyDescent="0.25">
      <c r="C9686" s="48"/>
      <c r="D9686" s="48"/>
      <c r="E9686" s="48"/>
      <c r="F9686" s="48"/>
      <c r="G9686" s="49"/>
      <c r="H9686" s="48"/>
      <c r="I9686" s="52"/>
      <c r="J9686" s="48"/>
      <c r="K9686" s="48"/>
      <c r="L9686" s="48"/>
      <c r="M9686" s="48"/>
    </row>
    <row r="9687" spans="3:13" x14ac:dyDescent="0.25">
      <c r="C9687" s="48"/>
      <c r="D9687" s="48"/>
      <c r="E9687" s="48"/>
      <c r="F9687" s="48"/>
      <c r="G9687" s="49"/>
      <c r="H9687" s="48"/>
      <c r="I9687" s="52"/>
      <c r="J9687" s="48"/>
      <c r="K9687" s="48"/>
      <c r="L9687" s="48"/>
      <c r="M9687" s="48"/>
    </row>
    <row r="9688" spans="3:13" x14ac:dyDescent="0.25">
      <c r="C9688" s="48"/>
      <c r="D9688" s="48"/>
      <c r="E9688" s="48"/>
      <c r="F9688" s="48"/>
      <c r="G9688" s="49"/>
      <c r="H9688" s="48"/>
      <c r="I9688" s="52"/>
      <c r="J9688" s="48"/>
      <c r="K9688" s="48"/>
      <c r="L9688" s="48"/>
      <c r="M9688" s="48"/>
    </row>
    <row r="9689" spans="3:13" x14ac:dyDescent="0.25">
      <c r="C9689" s="48"/>
      <c r="D9689" s="48"/>
      <c r="E9689" s="48"/>
      <c r="F9689" s="48"/>
      <c r="G9689" s="49"/>
      <c r="H9689" s="48"/>
      <c r="I9689" s="52"/>
      <c r="J9689" s="48"/>
      <c r="K9689" s="48"/>
      <c r="L9689" s="48"/>
      <c r="M9689" s="48"/>
    </row>
    <row r="9690" spans="3:13" x14ac:dyDescent="0.25">
      <c r="C9690" s="48"/>
      <c r="D9690" s="48"/>
      <c r="E9690" s="48"/>
      <c r="F9690" s="48"/>
      <c r="G9690" s="49"/>
      <c r="H9690" s="48"/>
      <c r="I9690" s="52"/>
      <c r="J9690" s="48"/>
      <c r="K9690" s="48"/>
      <c r="L9690" s="48"/>
      <c r="M9690" s="48"/>
    </row>
    <row r="9691" spans="3:13" x14ac:dyDescent="0.25">
      <c r="C9691" s="48"/>
      <c r="D9691" s="48"/>
      <c r="E9691" s="48"/>
      <c r="F9691" s="48"/>
      <c r="G9691" s="49"/>
      <c r="H9691" s="48"/>
      <c r="I9691" s="52"/>
      <c r="J9691" s="48"/>
      <c r="K9691" s="48"/>
      <c r="L9691" s="48"/>
      <c r="M9691" s="48"/>
    </row>
    <row r="9692" spans="3:13" x14ac:dyDescent="0.25">
      <c r="C9692" s="48"/>
      <c r="D9692" s="48"/>
      <c r="E9692" s="48"/>
      <c r="F9692" s="48"/>
      <c r="G9692" s="49"/>
      <c r="H9692" s="48"/>
      <c r="I9692" s="52"/>
      <c r="J9692" s="48"/>
      <c r="K9692" s="48"/>
      <c r="L9692" s="48"/>
      <c r="M9692" s="48"/>
    </row>
    <row r="9693" spans="3:13" x14ac:dyDescent="0.25">
      <c r="C9693" s="48"/>
      <c r="D9693" s="48"/>
      <c r="E9693" s="48"/>
      <c r="F9693" s="48"/>
      <c r="G9693" s="49"/>
      <c r="H9693" s="48"/>
      <c r="I9693" s="52"/>
      <c r="J9693" s="48"/>
      <c r="K9693" s="48"/>
      <c r="L9693" s="48"/>
      <c r="M9693" s="48"/>
    </row>
    <row r="9694" spans="3:13" x14ac:dyDescent="0.25">
      <c r="C9694" s="48"/>
      <c r="D9694" s="48"/>
      <c r="E9694" s="48"/>
      <c r="F9694" s="48"/>
      <c r="G9694" s="49"/>
      <c r="H9694" s="48"/>
      <c r="I9694" s="52"/>
      <c r="J9694" s="48"/>
      <c r="K9694" s="48"/>
      <c r="L9694" s="48"/>
      <c r="M9694" s="48"/>
    </row>
    <row r="9695" spans="3:13" x14ac:dyDescent="0.25">
      <c r="C9695" s="48"/>
      <c r="D9695" s="48"/>
      <c r="E9695" s="48"/>
      <c r="F9695" s="48"/>
      <c r="G9695" s="49"/>
      <c r="H9695" s="48"/>
      <c r="I9695" s="52"/>
      <c r="J9695" s="48"/>
      <c r="K9695" s="48"/>
      <c r="L9695" s="48"/>
      <c r="M9695" s="48"/>
    </row>
    <row r="9696" spans="3:13" x14ac:dyDescent="0.25">
      <c r="C9696" s="48"/>
      <c r="D9696" s="48"/>
      <c r="E9696" s="48"/>
      <c r="F9696" s="48"/>
      <c r="G9696" s="49"/>
      <c r="H9696" s="48"/>
      <c r="I9696" s="52"/>
      <c r="J9696" s="48"/>
      <c r="K9696" s="48"/>
      <c r="L9696" s="48"/>
      <c r="M9696" s="48"/>
    </row>
    <row r="9697" spans="3:13" x14ac:dyDescent="0.25">
      <c r="C9697" s="48"/>
      <c r="D9697" s="48"/>
      <c r="E9697" s="48"/>
      <c r="F9697" s="48"/>
      <c r="G9697" s="49"/>
      <c r="H9697" s="48"/>
      <c r="I9697" s="52"/>
      <c r="J9697" s="48"/>
      <c r="K9697" s="48"/>
      <c r="L9697" s="48"/>
      <c r="M9697" s="48"/>
    </row>
    <row r="9698" spans="3:13" x14ac:dyDescent="0.25">
      <c r="C9698" s="48"/>
      <c r="D9698" s="48"/>
      <c r="E9698" s="48"/>
      <c r="F9698" s="48"/>
      <c r="G9698" s="49"/>
      <c r="H9698" s="48"/>
      <c r="I9698" s="52"/>
      <c r="J9698" s="48"/>
      <c r="K9698" s="48"/>
      <c r="L9698" s="48"/>
      <c r="M9698" s="48"/>
    </row>
    <row r="9699" spans="3:13" x14ac:dyDescent="0.25">
      <c r="C9699" s="48"/>
      <c r="D9699" s="48"/>
      <c r="E9699" s="48"/>
      <c r="F9699" s="48"/>
      <c r="G9699" s="49"/>
      <c r="H9699" s="48"/>
      <c r="I9699" s="52"/>
      <c r="J9699" s="48"/>
      <c r="K9699" s="48"/>
      <c r="L9699" s="48"/>
      <c r="M9699" s="48"/>
    </row>
    <row r="9700" spans="3:13" x14ac:dyDescent="0.25">
      <c r="C9700" s="48"/>
      <c r="D9700" s="48"/>
      <c r="E9700" s="48"/>
      <c r="F9700" s="48"/>
      <c r="G9700" s="49"/>
      <c r="H9700" s="48"/>
      <c r="I9700" s="52"/>
      <c r="J9700" s="48"/>
      <c r="K9700" s="48"/>
      <c r="L9700" s="48"/>
      <c r="M9700" s="48"/>
    </row>
    <row r="9701" spans="3:13" x14ac:dyDescent="0.25">
      <c r="C9701" s="48"/>
      <c r="D9701" s="48"/>
      <c r="E9701" s="48"/>
      <c r="F9701" s="48"/>
      <c r="G9701" s="49"/>
      <c r="H9701" s="48"/>
      <c r="I9701" s="52"/>
      <c r="J9701" s="48"/>
      <c r="K9701" s="48"/>
      <c r="L9701" s="48"/>
      <c r="M9701" s="48"/>
    </row>
    <row r="9702" spans="3:13" x14ac:dyDescent="0.25">
      <c r="C9702" s="48"/>
      <c r="D9702" s="48"/>
      <c r="E9702" s="48"/>
      <c r="F9702" s="48"/>
      <c r="G9702" s="49"/>
      <c r="H9702" s="48"/>
      <c r="I9702" s="52"/>
      <c r="J9702" s="48"/>
      <c r="K9702" s="48"/>
      <c r="L9702" s="48"/>
      <c r="M9702" s="48"/>
    </row>
    <row r="9703" spans="3:13" x14ac:dyDescent="0.25">
      <c r="C9703" s="48"/>
      <c r="D9703" s="48"/>
      <c r="E9703" s="48"/>
      <c r="F9703" s="48"/>
      <c r="G9703" s="49"/>
      <c r="H9703" s="48"/>
      <c r="I9703" s="52"/>
      <c r="J9703" s="48"/>
      <c r="K9703" s="48"/>
      <c r="L9703" s="48"/>
      <c r="M9703" s="48"/>
    </row>
    <row r="9704" spans="3:13" x14ac:dyDescent="0.25">
      <c r="C9704" s="48"/>
      <c r="D9704" s="48"/>
      <c r="E9704" s="48"/>
      <c r="F9704" s="48"/>
      <c r="G9704" s="49"/>
      <c r="H9704" s="48"/>
      <c r="I9704" s="52"/>
      <c r="J9704" s="48"/>
      <c r="K9704" s="48"/>
      <c r="L9704" s="48"/>
      <c r="M9704" s="48"/>
    </row>
    <row r="9705" spans="3:13" x14ac:dyDescent="0.25">
      <c r="C9705" s="48"/>
      <c r="D9705" s="48"/>
      <c r="E9705" s="48"/>
      <c r="F9705" s="48"/>
      <c r="G9705" s="49"/>
      <c r="H9705" s="48"/>
      <c r="I9705" s="52"/>
      <c r="J9705" s="48"/>
      <c r="K9705" s="48"/>
      <c r="L9705" s="48"/>
      <c r="M9705" s="48"/>
    </row>
    <row r="9706" spans="3:13" x14ac:dyDescent="0.25">
      <c r="C9706" s="48"/>
      <c r="D9706" s="48"/>
      <c r="E9706" s="48"/>
      <c r="F9706" s="48"/>
      <c r="G9706" s="49"/>
      <c r="H9706" s="48"/>
      <c r="I9706" s="52"/>
      <c r="J9706" s="48"/>
      <c r="K9706" s="48"/>
      <c r="L9706" s="48"/>
      <c r="M9706" s="48"/>
    </row>
    <row r="9707" spans="3:13" x14ac:dyDescent="0.25">
      <c r="C9707" s="48"/>
      <c r="D9707" s="48"/>
      <c r="E9707" s="48"/>
      <c r="F9707" s="48"/>
      <c r="G9707" s="49"/>
      <c r="H9707" s="48"/>
      <c r="I9707" s="52"/>
      <c r="J9707" s="48"/>
      <c r="K9707" s="48"/>
      <c r="L9707" s="48"/>
      <c r="M9707" s="48"/>
    </row>
    <row r="9708" spans="3:13" x14ac:dyDescent="0.25">
      <c r="C9708" s="48"/>
      <c r="D9708" s="48"/>
      <c r="E9708" s="48"/>
      <c r="F9708" s="48"/>
      <c r="G9708" s="49"/>
      <c r="H9708" s="48"/>
      <c r="I9708" s="52"/>
      <c r="J9708" s="48"/>
      <c r="K9708" s="48"/>
      <c r="L9708" s="48"/>
      <c r="M9708" s="48"/>
    </row>
    <row r="9709" spans="3:13" x14ac:dyDescent="0.25">
      <c r="C9709" s="48"/>
      <c r="D9709" s="48"/>
      <c r="E9709" s="48"/>
      <c r="F9709" s="48"/>
      <c r="G9709" s="49"/>
      <c r="H9709" s="48"/>
      <c r="I9709" s="52"/>
      <c r="J9709" s="48"/>
      <c r="K9709" s="48"/>
      <c r="L9709" s="48"/>
      <c r="M9709" s="48"/>
    </row>
    <row r="9710" spans="3:13" x14ac:dyDescent="0.25">
      <c r="C9710" s="48"/>
      <c r="D9710" s="48"/>
      <c r="E9710" s="48"/>
      <c r="F9710" s="48"/>
      <c r="G9710" s="49"/>
      <c r="H9710" s="48"/>
      <c r="I9710" s="52"/>
      <c r="J9710" s="48"/>
      <c r="K9710" s="48"/>
      <c r="L9710" s="48"/>
      <c r="M9710" s="48"/>
    </row>
    <row r="9711" spans="3:13" x14ac:dyDescent="0.25">
      <c r="C9711" s="48"/>
      <c r="D9711" s="48"/>
      <c r="E9711" s="48"/>
      <c r="F9711" s="48"/>
      <c r="G9711" s="49"/>
      <c r="H9711" s="48"/>
      <c r="I9711" s="52"/>
      <c r="J9711" s="48"/>
      <c r="K9711" s="48"/>
      <c r="L9711" s="48"/>
      <c r="M9711" s="48"/>
    </row>
    <row r="9712" spans="3:13" x14ac:dyDescent="0.25">
      <c r="C9712" s="48"/>
      <c r="D9712" s="48"/>
      <c r="E9712" s="48"/>
      <c r="F9712" s="48"/>
      <c r="G9712" s="49"/>
      <c r="H9712" s="48"/>
      <c r="I9712" s="52"/>
      <c r="J9712" s="48"/>
      <c r="K9712" s="48"/>
      <c r="L9712" s="48"/>
      <c r="M9712" s="48"/>
    </row>
    <row r="9713" spans="3:13" x14ac:dyDescent="0.25">
      <c r="C9713" s="48"/>
      <c r="D9713" s="48"/>
      <c r="E9713" s="48"/>
      <c r="F9713" s="48"/>
      <c r="G9713" s="49"/>
      <c r="H9713" s="48"/>
      <c r="I9713" s="52"/>
      <c r="J9713" s="48"/>
      <c r="K9713" s="48"/>
      <c r="L9713" s="48"/>
      <c r="M9713" s="48"/>
    </row>
    <row r="9714" spans="3:13" x14ac:dyDescent="0.25">
      <c r="C9714" s="48"/>
      <c r="D9714" s="48"/>
      <c r="E9714" s="48"/>
      <c r="F9714" s="48"/>
      <c r="G9714" s="49"/>
      <c r="H9714" s="48"/>
      <c r="I9714" s="52"/>
      <c r="J9714" s="48"/>
      <c r="K9714" s="48"/>
      <c r="L9714" s="48"/>
      <c r="M9714" s="48"/>
    </row>
    <row r="9715" spans="3:13" x14ac:dyDescent="0.25">
      <c r="C9715" s="48"/>
      <c r="D9715" s="48"/>
      <c r="E9715" s="48"/>
      <c r="F9715" s="48"/>
      <c r="G9715" s="49"/>
      <c r="H9715" s="48"/>
      <c r="I9715" s="52"/>
      <c r="J9715" s="48"/>
      <c r="K9715" s="48"/>
      <c r="L9715" s="48"/>
      <c r="M9715" s="48"/>
    </row>
    <row r="9716" spans="3:13" x14ac:dyDescent="0.25">
      <c r="C9716" s="48"/>
      <c r="D9716" s="48"/>
      <c r="E9716" s="48"/>
      <c r="F9716" s="48"/>
      <c r="G9716" s="49"/>
      <c r="H9716" s="48"/>
      <c r="I9716" s="52"/>
      <c r="J9716" s="48"/>
      <c r="K9716" s="48"/>
      <c r="L9716" s="48"/>
      <c r="M9716" s="48"/>
    </row>
    <row r="9717" spans="3:13" x14ac:dyDescent="0.25">
      <c r="C9717" s="48"/>
      <c r="D9717" s="48"/>
      <c r="E9717" s="48"/>
      <c r="F9717" s="48"/>
      <c r="G9717" s="49"/>
      <c r="H9717" s="48"/>
      <c r="I9717" s="52"/>
      <c r="J9717" s="48"/>
      <c r="K9717" s="48"/>
      <c r="L9717" s="48"/>
      <c r="M9717" s="48"/>
    </row>
    <row r="9718" spans="3:13" x14ac:dyDescent="0.25">
      <c r="C9718" s="48"/>
      <c r="D9718" s="48"/>
      <c r="E9718" s="48"/>
      <c r="F9718" s="48"/>
      <c r="G9718" s="49"/>
      <c r="H9718" s="48"/>
      <c r="I9718" s="52"/>
      <c r="J9718" s="48"/>
      <c r="K9718" s="48"/>
      <c r="L9718" s="48"/>
      <c r="M9718" s="48"/>
    </row>
    <row r="9719" spans="3:13" x14ac:dyDescent="0.25">
      <c r="C9719" s="48"/>
      <c r="D9719" s="48"/>
      <c r="E9719" s="48"/>
      <c r="F9719" s="48"/>
      <c r="G9719" s="49"/>
      <c r="H9719" s="48"/>
      <c r="I9719" s="52"/>
      <c r="J9719" s="48"/>
      <c r="K9719" s="48"/>
      <c r="L9719" s="48"/>
      <c r="M9719" s="48"/>
    </row>
    <row r="9720" spans="3:13" x14ac:dyDescent="0.25">
      <c r="C9720" s="48"/>
      <c r="D9720" s="48"/>
      <c r="E9720" s="48"/>
      <c r="F9720" s="48"/>
      <c r="G9720" s="49"/>
      <c r="H9720" s="48"/>
      <c r="I9720" s="52"/>
      <c r="J9720" s="48"/>
      <c r="K9720" s="48"/>
      <c r="L9720" s="48"/>
      <c r="M9720" s="48"/>
    </row>
    <row r="9721" spans="3:13" x14ac:dyDescent="0.25">
      <c r="C9721" s="48"/>
      <c r="D9721" s="48"/>
      <c r="E9721" s="48"/>
      <c r="F9721" s="48"/>
      <c r="G9721" s="49"/>
      <c r="H9721" s="48"/>
      <c r="I9721" s="52"/>
      <c r="J9721" s="48"/>
      <c r="K9721" s="48"/>
      <c r="L9721" s="48"/>
      <c r="M9721" s="48"/>
    </row>
    <row r="9722" spans="3:13" x14ac:dyDescent="0.25">
      <c r="C9722" s="48"/>
      <c r="D9722" s="48"/>
      <c r="E9722" s="48"/>
      <c r="F9722" s="48"/>
      <c r="G9722" s="49"/>
      <c r="H9722" s="48"/>
      <c r="I9722" s="52"/>
      <c r="J9722" s="48"/>
      <c r="K9722" s="48"/>
      <c r="L9722" s="48"/>
      <c r="M9722" s="48"/>
    </row>
    <row r="9723" spans="3:13" x14ac:dyDescent="0.25">
      <c r="C9723" s="48"/>
      <c r="D9723" s="48"/>
      <c r="E9723" s="48"/>
      <c r="F9723" s="48"/>
      <c r="G9723" s="49"/>
      <c r="H9723" s="48"/>
      <c r="I9723" s="52"/>
      <c r="J9723" s="48"/>
      <c r="K9723" s="48"/>
      <c r="L9723" s="48"/>
      <c r="M9723" s="48"/>
    </row>
    <row r="9724" spans="3:13" x14ac:dyDescent="0.25">
      <c r="C9724" s="48"/>
      <c r="D9724" s="48"/>
      <c r="E9724" s="48"/>
      <c r="F9724" s="48"/>
      <c r="G9724" s="49"/>
      <c r="H9724" s="48"/>
      <c r="I9724" s="52"/>
      <c r="J9724" s="48"/>
      <c r="K9724" s="48"/>
      <c r="L9724" s="48"/>
      <c r="M9724" s="48"/>
    </row>
    <row r="9725" spans="3:13" x14ac:dyDescent="0.25">
      <c r="C9725" s="48"/>
      <c r="D9725" s="48"/>
      <c r="E9725" s="48"/>
      <c r="F9725" s="48"/>
      <c r="G9725" s="49"/>
      <c r="H9725" s="48"/>
      <c r="I9725" s="52"/>
      <c r="J9725" s="48"/>
      <c r="K9725" s="48"/>
      <c r="L9725" s="48"/>
      <c r="M9725" s="48"/>
    </row>
    <row r="9726" spans="3:13" x14ac:dyDescent="0.25">
      <c r="C9726" s="48"/>
      <c r="D9726" s="48"/>
      <c r="E9726" s="48"/>
      <c r="F9726" s="48"/>
      <c r="G9726" s="49"/>
      <c r="H9726" s="48"/>
      <c r="I9726" s="52"/>
      <c r="J9726" s="48"/>
      <c r="K9726" s="48"/>
      <c r="L9726" s="48"/>
      <c r="M9726" s="48"/>
    </row>
    <row r="9727" spans="3:13" x14ac:dyDescent="0.25">
      <c r="C9727" s="48"/>
      <c r="D9727" s="48"/>
      <c r="E9727" s="48"/>
      <c r="F9727" s="48"/>
      <c r="G9727" s="49"/>
      <c r="H9727" s="48"/>
      <c r="I9727" s="52"/>
      <c r="J9727" s="48"/>
      <c r="K9727" s="48"/>
      <c r="L9727" s="48"/>
      <c r="M9727" s="48"/>
    </row>
    <row r="9728" spans="3:13" x14ac:dyDescent="0.25">
      <c r="C9728" s="48"/>
      <c r="D9728" s="48"/>
      <c r="E9728" s="48"/>
      <c r="F9728" s="48"/>
      <c r="G9728" s="49"/>
      <c r="H9728" s="48"/>
      <c r="I9728" s="52"/>
      <c r="J9728" s="48"/>
      <c r="K9728" s="48"/>
      <c r="L9728" s="48"/>
      <c r="M9728" s="48"/>
    </row>
    <row r="9729" spans="3:13" x14ac:dyDescent="0.25">
      <c r="C9729" s="48"/>
      <c r="D9729" s="48"/>
      <c r="E9729" s="48"/>
      <c r="F9729" s="48"/>
      <c r="G9729" s="49"/>
      <c r="H9729" s="48"/>
      <c r="I9729" s="52"/>
      <c r="J9729" s="48"/>
      <c r="K9729" s="48"/>
      <c r="L9729" s="48"/>
      <c r="M9729" s="48"/>
    </row>
    <row r="9730" spans="3:13" x14ac:dyDescent="0.25">
      <c r="C9730" s="48"/>
      <c r="D9730" s="48"/>
      <c r="E9730" s="48"/>
      <c r="F9730" s="48"/>
      <c r="G9730" s="49"/>
      <c r="H9730" s="48"/>
      <c r="I9730" s="52"/>
      <c r="J9730" s="48"/>
      <c r="K9730" s="48"/>
      <c r="L9730" s="48"/>
      <c r="M9730" s="48"/>
    </row>
    <row r="9731" spans="3:13" x14ac:dyDescent="0.25">
      <c r="C9731" s="48"/>
      <c r="D9731" s="48"/>
      <c r="E9731" s="48"/>
      <c r="F9731" s="48"/>
      <c r="G9731" s="49"/>
      <c r="H9731" s="48"/>
      <c r="I9731" s="52"/>
      <c r="J9731" s="48"/>
      <c r="K9731" s="48"/>
      <c r="L9731" s="48"/>
      <c r="M9731" s="48"/>
    </row>
    <row r="9732" spans="3:13" x14ac:dyDescent="0.25">
      <c r="C9732" s="48"/>
      <c r="D9732" s="48"/>
      <c r="E9732" s="48"/>
      <c r="F9732" s="48"/>
      <c r="G9732" s="49"/>
      <c r="H9732" s="48"/>
      <c r="I9732" s="52"/>
      <c r="J9732" s="48"/>
      <c r="K9732" s="48"/>
      <c r="L9732" s="48"/>
      <c r="M9732" s="48"/>
    </row>
    <row r="9733" spans="3:13" x14ac:dyDescent="0.25">
      <c r="C9733" s="48"/>
      <c r="D9733" s="48"/>
      <c r="E9733" s="48"/>
      <c r="F9733" s="48"/>
      <c r="G9733" s="49"/>
      <c r="H9733" s="48"/>
      <c r="I9733" s="52"/>
      <c r="J9733" s="48"/>
      <c r="K9733" s="48"/>
      <c r="L9733" s="48"/>
      <c r="M9733" s="48"/>
    </row>
    <row r="9734" spans="3:13" x14ac:dyDescent="0.25">
      <c r="C9734" s="48"/>
      <c r="D9734" s="48"/>
      <c r="E9734" s="48"/>
      <c r="F9734" s="48"/>
      <c r="G9734" s="49"/>
      <c r="H9734" s="48"/>
      <c r="I9734" s="52"/>
      <c r="J9734" s="48"/>
      <c r="K9734" s="48"/>
      <c r="L9734" s="48"/>
      <c r="M9734" s="48"/>
    </row>
    <row r="9735" spans="3:13" x14ac:dyDescent="0.25">
      <c r="C9735" s="48"/>
      <c r="D9735" s="48"/>
      <c r="E9735" s="48"/>
      <c r="F9735" s="48"/>
      <c r="G9735" s="49"/>
      <c r="H9735" s="48"/>
      <c r="I9735" s="52"/>
      <c r="J9735" s="48"/>
      <c r="K9735" s="48"/>
      <c r="L9735" s="48"/>
      <c r="M9735" s="48"/>
    </row>
    <row r="9736" spans="3:13" x14ac:dyDescent="0.25">
      <c r="C9736" s="48"/>
      <c r="D9736" s="48"/>
      <c r="E9736" s="48"/>
      <c r="F9736" s="48"/>
      <c r="G9736" s="49"/>
      <c r="H9736" s="48"/>
      <c r="I9736" s="52"/>
      <c r="J9736" s="48"/>
      <c r="K9736" s="48"/>
      <c r="L9736" s="48"/>
      <c r="M9736" s="48"/>
    </row>
    <row r="9737" spans="3:13" x14ac:dyDescent="0.25">
      <c r="C9737" s="48"/>
      <c r="D9737" s="48"/>
      <c r="E9737" s="48"/>
      <c r="F9737" s="48"/>
      <c r="G9737" s="49"/>
      <c r="H9737" s="48"/>
      <c r="I9737" s="52"/>
      <c r="J9737" s="48"/>
      <c r="K9737" s="48"/>
      <c r="L9737" s="48"/>
      <c r="M9737" s="48"/>
    </row>
    <row r="9738" spans="3:13" x14ac:dyDescent="0.25">
      <c r="C9738" s="48"/>
      <c r="D9738" s="48"/>
      <c r="E9738" s="48"/>
      <c r="F9738" s="48"/>
      <c r="G9738" s="49"/>
      <c r="H9738" s="48"/>
      <c r="I9738" s="52"/>
      <c r="J9738" s="48"/>
      <c r="K9738" s="48"/>
      <c r="L9738" s="48"/>
      <c r="M9738" s="48"/>
    </row>
    <row r="9739" spans="3:13" x14ac:dyDescent="0.25">
      <c r="C9739" s="48"/>
      <c r="D9739" s="48"/>
      <c r="E9739" s="48"/>
      <c r="F9739" s="48"/>
      <c r="G9739" s="49"/>
      <c r="H9739" s="48"/>
      <c r="I9739" s="52"/>
      <c r="J9739" s="48"/>
      <c r="K9739" s="48"/>
      <c r="L9739" s="48"/>
      <c r="M9739" s="48"/>
    </row>
    <row r="9740" spans="3:13" x14ac:dyDescent="0.25">
      <c r="C9740" s="48"/>
      <c r="D9740" s="48"/>
      <c r="E9740" s="48"/>
      <c r="F9740" s="48"/>
      <c r="G9740" s="49"/>
      <c r="H9740" s="48"/>
      <c r="I9740" s="52"/>
      <c r="J9740" s="48"/>
      <c r="K9740" s="48"/>
      <c r="L9740" s="48"/>
      <c r="M9740" s="48"/>
    </row>
    <row r="9741" spans="3:13" x14ac:dyDescent="0.25">
      <c r="C9741" s="48"/>
      <c r="D9741" s="48"/>
      <c r="E9741" s="48"/>
      <c r="F9741" s="48"/>
      <c r="G9741" s="49"/>
      <c r="H9741" s="48"/>
      <c r="I9741" s="52"/>
      <c r="J9741" s="48"/>
      <c r="K9741" s="48"/>
      <c r="L9741" s="48"/>
      <c r="M9741" s="48"/>
    </row>
    <row r="9742" spans="3:13" x14ac:dyDescent="0.25">
      <c r="C9742" s="48"/>
      <c r="D9742" s="48"/>
      <c r="E9742" s="48"/>
      <c r="F9742" s="48"/>
      <c r="G9742" s="49"/>
      <c r="H9742" s="48"/>
      <c r="I9742" s="52"/>
      <c r="J9742" s="48"/>
      <c r="K9742" s="48"/>
      <c r="L9742" s="48"/>
      <c r="M9742" s="48"/>
    </row>
    <row r="9743" spans="3:13" x14ac:dyDescent="0.25">
      <c r="C9743" s="48"/>
      <c r="D9743" s="48"/>
      <c r="E9743" s="48"/>
      <c r="F9743" s="48"/>
      <c r="G9743" s="49"/>
      <c r="H9743" s="48"/>
      <c r="I9743" s="52"/>
      <c r="J9743" s="48"/>
      <c r="K9743" s="48"/>
      <c r="L9743" s="48"/>
      <c r="M9743" s="48"/>
    </row>
    <row r="9744" spans="3:13" x14ac:dyDescent="0.25">
      <c r="C9744" s="48"/>
      <c r="D9744" s="48"/>
      <c r="E9744" s="48"/>
      <c r="F9744" s="48"/>
      <c r="G9744" s="49"/>
      <c r="H9744" s="48"/>
      <c r="I9744" s="52"/>
      <c r="J9744" s="48"/>
      <c r="K9744" s="48"/>
      <c r="L9744" s="48"/>
      <c r="M9744" s="48"/>
    </row>
    <row r="9745" spans="3:13" x14ac:dyDescent="0.25">
      <c r="C9745" s="48"/>
      <c r="D9745" s="48"/>
      <c r="E9745" s="48"/>
      <c r="F9745" s="48"/>
      <c r="G9745" s="49"/>
      <c r="H9745" s="48"/>
      <c r="I9745" s="52"/>
      <c r="J9745" s="48"/>
      <c r="K9745" s="48"/>
      <c r="L9745" s="48"/>
      <c r="M9745" s="48"/>
    </row>
    <row r="9746" spans="3:13" x14ac:dyDescent="0.25">
      <c r="C9746" s="48"/>
      <c r="D9746" s="48"/>
      <c r="E9746" s="48"/>
      <c r="F9746" s="48"/>
      <c r="G9746" s="49"/>
      <c r="H9746" s="48"/>
      <c r="I9746" s="52"/>
      <c r="J9746" s="48"/>
      <c r="K9746" s="48"/>
      <c r="L9746" s="48"/>
      <c r="M9746" s="48"/>
    </row>
    <row r="9747" spans="3:13" x14ac:dyDescent="0.25">
      <c r="C9747" s="48"/>
      <c r="D9747" s="48"/>
      <c r="E9747" s="48"/>
      <c r="F9747" s="48"/>
      <c r="G9747" s="49"/>
      <c r="H9747" s="48"/>
      <c r="I9747" s="52"/>
      <c r="J9747" s="48"/>
      <c r="K9747" s="48"/>
      <c r="L9747" s="48"/>
      <c r="M9747" s="48"/>
    </row>
    <row r="9748" spans="3:13" x14ac:dyDescent="0.25">
      <c r="C9748" s="48"/>
      <c r="D9748" s="48"/>
      <c r="E9748" s="48"/>
      <c r="F9748" s="48"/>
      <c r="G9748" s="49"/>
      <c r="H9748" s="48"/>
      <c r="I9748" s="52"/>
      <c r="J9748" s="48"/>
      <c r="K9748" s="48"/>
      <c r="L9748" s="48"/>
      <c r="M9748" s="48"/>
    </row>
    <row r="9749" spans="3:13" x14ac:dyDescent="0.25">
      <c r="C9749" s="48"/>
      <c r="D9749" s="48"/>
      <c r="E9749" s="48"/>
      <c r="F9749" s="48"/>
      <c r="G9749" s="49"/>
      <c r="H9749" s="48"/>
      <c r="I9749" s="52"/>
      <c r="J9749" s="48"/>
      <c r="K9749" s="48"/>
      <c r="L9749" s="48"/>
      <c r="M9749" s="48"/>
    </row>
    <row r="9750" spans="3:13" x14ac:dyDescent="0.25">
      <c r="C9750" s="48"/>
      <c r="D9750" s="48"/>
      <c r="E9750" s="48"/>
      <c r="F9750" s="48"/>
      <c r="G9750" s="49"/>
      <c r="H9750" s="48"/>
      <c r="I9750" s="52"/>
      <c r="J9750" s="48"/>
      <c r="K9750" s="48"/>
      <c r="L9750" s="48"/>
      <c r="M9750" s="48"/>
    </row>
    <row r="9751" spans="3:13" x14ac:dyDescent="0.25">
      <c r="C9751" s="48"/>
      <c r="D9751" s="48"/>
      <c r="E9751" s="48"/>
      <c r="F9751" s="48"/>
      <c r="G9751" s="49"/>
      <c r="H9751" s="48"/>
      <c r="I9751" s="52"/>
      <c r="J9751" s="48"/>
      <c r="K9751" s="48"/>
      <c r="L9751" s="48"/>
      <c r="M9751" s="48"/>
    </row>
    <row r="9752" spans="3:13" x14ac:dyDescent="0.25">
      <c r="C9752" s="48"/>
      <c r="D9752" s="48"/>
      <c r="E9752" s="48"/>
      <c r="F9752" s="48"/>
      <c r="G9752" s="49"/>
      <c r="H9752" s="48"/>
      <c r="I9752" s="52"/>
      <c r="J9752" s="48"/>
      <c r="K9752" s="48"/>
      <c r="L9752" s="48"/>
      <c r="M9752" s="48"/>
    </row>
    <row r="9753" spans="3:13" x14ac:dyDescent="0.25">
      <c r="C9753" s="48"/>
      <c r="D9753" s="48"/>
      <c r="E9753" s="48"/>
      <c r="F9753" s="48"/>
      <c r="G9753" s="49"/>
      <c r="H9753" s="48"/>
      <c r="I9753" s="52"/>
      <c r="J9753" s="48"/>
      <c r="K9753" s="48"/>
      <c r="L9753" s="48"/>
      <c r="M9753" s="48"/>
    </row>
    <row r="9754" spans="3:13" x14ac:dyDescent="0.25">
      <c r="C9754" s="48"/>
      <c r="D9754" s="48"/>
      <c r="E9754" s="48"/>
      <c r="F9754" s="48"/>
      <c r="G9754" s="49"/>
      <c r="H9754" s="48"/>
      <c r="I9754" s="52"/>
      <c r="J9754" s="48"/>
      <c r="K9754" s="48"/>
      <c r="L9754" s="48"/>
      <c r="M9754" s="48"/>
    </row>
    <row r="9755" spans="3:13" x14ac:dyDescent="0.25">
      <c r="C9755" s="48"/>
      <c r="D9755" s="48"/>
      <c r="E9755" s="48"/>
      <c r="F9755" s="48"/>
      <c r="G9755" s="49"/>
      <c r="H9755" s="48"/>
      <c r="I9755" s="52"/>
      <c r="J9755" s="48"/>
      <c r="K9755" s="48"/>
      <c r="L9755" s="48"/>
      <c r="M9755" s="48"/>
    </row>
    <row r="9756" spans="3:13" x14ac:dyDescent="0.25">
      <c r="C9756" s="48"/>
      <c r="D9756" s="48"/>
      <c r="E9756" s="48"/>
      <c r="F9756" s="48"/>
      <c r="G9756" s="49"/>
      <c r="H9756" s="48"/>
      <c r="I9756" s="52"/>
      <c r="J9756" s="48"/>
      <c r="K9756" s="48"/>
      <c r="L9756" s="48"/>
      <c r="M9756" s="48"/>
    </row>
    <row r="9757" spans="3:13" x14ac:dyDescent="0.25">
      <c r="C9757" s="48"/>
      <c r="D9757" s="48"/>
      <c r="E9757" s="48"/>
      <c r="F9757" s="48"/>
      <c r="G9757" s="49"/>
      <c r="H9757" s="48"/>
      <c r="I9757" s="52"/>
      <c r="J9757" s="48"/>
      <c r="K9757" s="48"/>
      <c r="L9757" s="48"/>
      <c r="M9757" s="48"/>
    </row>
    <row r="9758" spans="3:13" x14ac:dyDescent="0.25">
      <c r="C9758" s="48"/>
      <c r="D9758" s="48"/>
      <c r="E9758" s="48"/>
      <c r="F9758" s="48"/>
      <c r="G9758" s="49"/>
      <c r="H9758" s="48"/>
      <c r="I9758" s="52"/>
      <c r="J9758" s="48"/>
      <c r="K9758" s="48"/>
      <c r="L9758" s="48"/>
      <c r="M9758" s="48"/>
    </row>
    <row r="9759" spans="3:13" x14ac:dyDescent="0.25">
      <c r="C9759" s="48"/>
      <c r="D9759" s="48"/>
      <c r="E9759" s="48"/>
      <c r="F9759" s="48"/>
      <c r="G9759" s="49"/>
      <c r="H9759" s="48"/>
      <c r="I9759" s="52"/>
      <c r="J9759" s="48"/>
      <c r="K9759" s="48"/>
      <c r="L9759" s="48"/>
      <c r="M9759" s="48"/>
    </row>
    <row r="9760" spans="3:13" x14ac:dyDescent="0.25">
      <c r="C9760" s="48"/>
      <c r="D9760" s="48"/>
      <c r="E9760" s="48"/>
      <c r="F9760" s="48"/>
      <c r="G9760" s="49"/>
      <c r="H9760" s="48"/>
      <c r="I9760" s="52"/>
      <c r="J9760" s="48"/>
      <c r="K9760" s="48"/>
      <c r="L9760" s="48"/>
      <c r="M9760" s="48"/>
    </row>
    <row r="9761" spans="3:13" x14ac:dyDescent="0.25">
      <c r="C9761" s="48"/>
      <c r="D9761" s="48"/>
      <c r="E9761" s="48"/>
      <c r="F9761" s="48"/>
      <c r="G9761" s="49"/>
      <c r="H9761" s="48"/>
      <c r="I9761" s="52"/>
      <c r="J9761" s="48"/>
      <c r="K9761" s="48"/>
      <c r="L9761" s="48"/>
      <c r="M9761" s="48"/>
    </row>
    <row r="9762" spans="3:13" x14ac:dyDescent="0.25">
      <c r="C9762" s="48"/>
      <c r="D9762" s="48"/>
      <c r="E9762" s="48"/>
      <c r="F9762" s="48"/>
      <c r="G9762" s="49"/>
      <c r="H9762" s="48"/>
      <c r="I9762" s="52"/>
      <c r="J9762" s="48"/>
      <c r="K9762" s="48"/>
      <c r="L9762" s="48"/>
      <c r="M9762" s="48"/>
    </row>
    <row r="9763" spans="3:13" x14ac:dyDescent="0.25">
      <c r="C9763" s="48"/>
      <c r="D9763" s="48"/>
      <c r="E9763" s="48"/>
      <c r="F9763" s="48"/>
      <c r="G9763" s="49"/>
      <c r="H9763" s="48"/>
      <c r="I9763" s="52"/>
      <c r="J9763" s="48"/>
      <c r="K9763" s="48"/>
      <c r="L9763" s="48"/>
      <c r="M9763" s="48"/>
    </row>
    <row r="9764" spans="3:13" x14ac:dyDescent="0.25">
      <c r="C9764" s="48"/>
      <c r="D9764" s="48"/>
      <c r="E9764" s="48"/>
      <c r="F9764" s="48"/>
      <c r="G9764" s="49"/>
      <c r="H9764" s="48"/>
      <c r="I9764" s="52"/>
      <c r="J9764" s="48"/>
      <c r="K9764" s="48"/>
      <c r="L9764" s="48"/>
      <c r="M9764" s="48"/>
    </row>
    <row r="9765" spans="3:13" x14ac:dyDescent="0.25">
      <c r="C9765" s="48"/>
      <c r="D9765" s="48"/>
      <c r="E9765" s="48"/>
      <c r="F9765" s="48"/>
      <c r="G9765" s="49"/>
      <c r="H9765" s="48"/>
      <c r="I9765" s="52"/>
      <c r="J9765" s="48"/>
      <c r="K9765" s="48"/>
      <c r="L9765" s="48"/>
      <c r="M9765" s="48"/>
    </row>
    <row r="9766" spans="3:13" x14ac:dyDescent="0.25">
      <c r="C9766" s="48"/>
      <c r="D9766" s="48"/>
      <c r="E9766" s="48"/>
      <c r="F9766" s="48"/>
      <c r="G9766" s="49"/>
      <c r="H9766" s="48"/>
      <c r="I9766" s="52"/>
      <c r="J9766" s="48"/>
      <c r="K9766" s="48"/>
      <c r="L9766" s="48"/>
      <c r="M9766" s="48"/>
    </row>
    <row r="9767" spans="3:13" x14ac:dyDescent="0.25">
      <c r="C9767" s="48"/>
      <c r="D9767" s="48"/>
      <c r="E9767" s="48"/>
      <c r="F9767" s="48"/>
      <c r="G9767" s="49"/>
      <c r="H9767" s="48"/>
      <c r="I9767" s="52"/>
      <c r="J9767" s="48"/>
      <c r="K9767" s="48"/>
      <c r="L9767" s="48"/>
      <c r="M9767" s="48"/>
    </row>
    <row r="9768" spans="3:13" x14ac:dyDescent="0.25">
      <c r="C9768" s="48"/>
      <c r="D9768" s="48"/>
      <c r="E9768" s="48"/>
      <c r="F9768" s="48"/>
      <c r="G9768" s="49"/>
      <c r="H9768" s="48"/>
      <c r="I9768" s="52"/>
      <c r="J9768" s="48"/>
      <c r="K9768" s="48"/>
      <c r="L9768" s="48"/>
      <c r="M9768" s="48"/>
    </row>
    <row r="9769" spans="3:13" x14ac:dyDescent="0.25">
      <c r="C9769" s="48"/>
      <c r="D9769" s="48"/>
      <c r="E9769" s="48"/>
      <c r="F9769" s="48"/>
      <c r="G9769" s="49"/>
      <c r="H9769" s="48"/>
      <c r="I9769" s="52"/>
      <c r="J9769" s="48"/>
      <c r="K9769" s="48"/>
      <c r="L9769" s="48"/>
      <c r="M9769" s="48"/>
    </row>
    <row r="9770" spans="3:13" x14ac:dyDescent="0.25">
      <c r="C9770" s="48"/>
      <c r="D9770" s="48"/>
      <c r="E9770" s="48"/>
      <c r="F9770" s="48"/>
      <c r="G9770" s="49"/>
      <c r="H9770" s="48"/>
      <c r="I9770" s="52"/>
      <c r="J9770" s="48"/>
      <c r="K9770" s="48"/>
      <c r="L9770" s="48"/>
      <c r="M9770" s="48"/>
    </row>
    <row r="9771" spans="3:13" x14ac:dyDescent="0.25">
      <c r="C9771" s="48"/>
      <c r="D9771" s="48"/>
      <c r="E9771" s="48"/>
      <c r="F9771" s="48"/>
      <c r="G9771" s="49"/>
      <c r="H9771" s="48"/>
      <c r="I9771" s="52"/>
      <c r="J9771" s="48"/>
      <c r="K9771" s="48"/>
      <c r="L9771" s="48"/>
      <c r="M9771" s="48"/>
    </row>
    <row r="9772" spans="3:13" x14ac:dyDescent="0.25">
      <c r="C9772" s="48"/>
      <c r="D9772" s="48"/>
      <c r="E9772" s="48"/>
      <c r="F9772" s="48"/>
      <c r="G9772" s="49"/>
      <c r="H9772" s="48"/>
      <c r="I9772" s="52"/>
      <c r="J9772" s="48"/>
      <c r="K9772" s="48"/>
      <c r="L9772" s="48"/>
      <c r="M9772" s="48"/>
    </row>
    <row r="9773" spans="3:13" x14ac:dyDescent="0.25">
      <c r="C9773" s="48"/>
      <c r="D9773" s="48"/>
      <c r="E9773" s="48"/>
      <c r="F9773" s="48"/>
      <c r="G9773" s="49"/>
      <c r="H9773" s="48"/>
      <c r="I9773" s="52"/>
      <c r="J9773" s="48"/>
      <c r="K9773" s="48"/>
      <c r="L9773" s="48"/>
      <c r="M9773" s="48"/>
    </row>
    <row r="9774" spans="3:13" x14ac:dyDescent="0.25">
      <c r="C9774" s="48"/>
      <c r="D9774" s="48"/>
      <c r="E9774" s="48"/>
      <c r="F9774" s="48"/>
      <c r="G9774" s="49"/>
      <c r="H9774" s="48"/>
      <c r="I9774" s="52"/>
      <c r="J9774" s="48"/>
      <c r="K9774" s="48"/>
      <c r="L9774" s="48"/>
      <c r="M9774" s="48"/>
    </row>
    <row r="9775" spans="3:13" x14ac:dyDescent="0.25">
      <c r="C9775" s="48"/>
      <c r="D9775" s="48"/>
      <c r="E9775" s="48"/>
      <c r="F9775" s="48"/>
      <c r="G9775" s="49"/>
      <c r="H9775" s="48"/>
      <c r="I9775" s="52"/>
      <c r="J9775" s="48"/>
      <c r="K9775" s="48"/>
      <c r="L9775" s="48"/>
      <c r="M9775" s="48"/>
    </row>
    <row r="9776" spans="3:13" x14ac:dyDescent="0.25">
      <c r="C9776" s="48"/>
      <c r="D9776" s="48"/>
      <c r="E9776" s="48"/>
      <c r="F9776" s="48"/>
      <c r="G9776" s="49"/>
      <c r="H9776" s="48"/>
      <c r="I9776" s="52"/>
      <c r="J9776" s="48"/>
      <c r="K9776" s="48"/>
      <c r="L9776" s="48"/>
      <c r="M9776" s="48"/>
    </row>
    <row r="9777" spans="3:13" x14ac:dyDescent="0.25">
      <c r="C9777" s="48"/>
      <c r="D9777" s="48"/>
      <c r="E9777" s="48"/>
      <c r="F9777" s="48"/>
      <c r="G9777" s="49"/>
      <c r="H9777" s="48"/>
      <c r="I9777" s="52"/>
      <c r="J9777" s="48"/>
      <c r="K9777" s="48"/>
      <c r="L9777" s="48"/>
      <c r="M9777" s="48"/>
    </row>
    <row r="9778" spans="3:13" x14ac:dyDescent="0.25">
      <c r="C9778" s="48"/>
      <c r="D9778" s="48"/>
      <c r="E9778" s="48"/>
      <c r="F9778" s="48"/>
      <c r="G9778" s="49"/>
      <c r="H9778" s="48"/>
      <c r="I9778" s="52"/>
      <c r="J9778" s="48"/>
      <c r="K9778" s="48"/>
      <c r="L9778" s="48"/>
      <c r="M9778" s="48"/>
    </row>
    <row r="9779" spans="3:13" x14ac:dyDescent="0.25">
      <c r="C9779" s="48"/>
      <c r="D9779" s="48"/>
      <c r="E9779" s="48"/>
      <c r="F9779" s="48"/>
      <c r="G9779" s="49"/>
      <c r="H9779" s="48"/>
      <c r="I9779" s="52"/>
      <c r="J9779" s="48"/>
      <c r="K9779" s="48"/>
      <c r="L9779" s="48"/>
      <c r="M9779" s="48"/>
    </row>
    <row r="9780" spans="3:13" x14ac:dyDescent="0.25">
      <c r="C9780" s="48"/>
      <c r="D9780" s="48"/>
      <c r="E9780" s="48"/>
      <c r="F9780" s="48"/>
      <c r="G9780" s="49"/>
      <c r="H9780" s="48"/>
      <c r="I9780" s="52"/>
      <c r="J9780" s="48"/>
      <c r="K9780" s="48"/>
      <c r="L9780" s="48"/>
      <c r="M9780" s="48"/>
    </row>
    <row r="9781" spans="3:13" x14ac:dyDescent="0.25">
      <c r="C9781" s="48"/>
      <c r="D9781" s="48"/>
      <c r="E9781" s="48"/>
      <c r="F9781" s="48"/>
      <c r="G9781" s="49"/>
      <c r="H9781" s="48"/>
      <c r="I9781" s="52"/>
      <c r="J9781" s="48"/>
      <c r="K9781" s="48"/>
      <c r="L9781" s="48"/>
      <c r="M9781" s="48"/>
    </row>
    <row r="9782" spans="3:13" x14ac:dyDescent="0.25">
      <c r="C9782" s="48"/>
      <c r="D9782" s="48"/>
      <c r="E9782" s="48"/>
      <c r="F9782" s="48"/>
      <c r="G9782" s="49"/>
      <c r="H9782" s="48"/>
      <c r="I9782" s="52"/>
      <c r="J9782" s="48"/>
      <c r="K9782" s="48"/>
      <c r="L9782" s="48"/>
      <c r="M9782" s="48"/>
    </row>
    <row r="9783" spans="3:13" x14ac:dyDescent="0.25">
      <c r="C9783" s="48"/>
      <c r="D9783" s="48"/>
      <c r="E9783" s="48"/>
      <c r="F9783" s="48"/>
      <c r="G9783" s="49"/>
      <c r="H9783" s="48"/>
      <c r="I9783" s="52"/>
      <c r="J9783" s="48"/>
      <c r="K9783" s="48"/>
      <c r="L9783" s="48"/>
      <c r="M9783" s="48"/>
    </row>
    <row r="9784" spans="3:13" x14ac:dyDescent="0.25">
      <c r="C9784" s="48"/>
      <c r="D9784" s="48"/>
      <c r="E9784" s="48"/>
      <c r="F9784" s="48"/>
      <c r="G9784" s="49"/>
      <c r="H9784" s="48"/>
      <c r="I9784" s="52"/>
      <c r="J9784" s="48"/>
      <c r="K9784" s="48"/>
      <c r="L9784" s="48"/>
      <c r="M9784" s="48"/>
    </row>
    <row r="9785" spans="3:13" x14ac:dyDescent="0.25">
      <c r="C9785" s="48"/>
      <c r="D9785" s="48"/>
      <c r="E9785" s="48"/>
      <c r="F9785" s="48"/>
      <c r="G9785" s="49"/>
      <c r="H9785" s="48"/>
      <c r="I9785" s="52"/>
      <c r="J9785" s="48"/>
      <c r="K9785" s="48"/>
      <c r="L9785" s="48"/>
      <c r="M9785" s="48"/>
    </row>
    <row r="9786" spans="3:13" x14ac:dyDescent="0.25">
      <c r="C9786" s="48"/>
      <c r="D9786" s="48"/>
      <c r="E9786" s="48"/>
      <c r="F9786" s="48"/>
      <c r="G9786" s="49"/>
      <c r="H9786" s="48"/>
      <c r="I9786" s="52"/>
      <c r="J9786" s="48"/>
      <c r="K9786" s="48"/>
      <c r="L9786" s="48"/>
      <c r="M9786" s="48"/>
    </row>
    <row r="9787" spans="3:13" x14ac:dyDescent="0.25">
      <c r="C9787" s="48"/>
      <c r="D9787" s="48"/>
      <c r="E9787" s="48"/>
      <c r="F9787" s="48"/>
      <c r="G9787" s="49"/>
      <c r="H9787" s="48"/>
      <c r="I9787" s="52"/>
      <c r="J9787" s="48"/>
      <c r="K9787" s="48"/>
      <c r="L9787" s="48"/>
      <c r="M9787" s="48"/>
    </row>
    <row r="9788" spans="3:13" x14ac:dyDescent="0.25">
      <c r="C9788" s="48"/>
      <c r="D9788" s="48"/>
      <c r="E9788" s="48"/>
      <c r="F9788" s="48"/>
      <c r="G9788" s="49"/>
      <c r="H9788" s="48"/>
      <c r="I9788" s="52"/>
      <c r="J9788" s="48"/>
      <c r="K9788" s="48"/>
      <c r="L9788" s="48"/>
      <c r="M9788" s="48"/>
    </row>
    <row r="9789" spans="3:13" x14ac:dyDescent="0.25">
      <c r="C9789" s="48"/>
      <c r="D9789" s="48"/>
      <c r="E9789" s="48"/>
      <c r="F9789" s="48"/>
      <c r="G9789" s="49"/>
      <c r="H9789" s="48"/>
      <c r="I9789" s="52"/>
      <c r="J9789" s="48"/>
      <c r="K9789" s="48"/>
      <c r="L9789" s="48"/>
      <c r="M9789" s="48"/>
    </row>
    <row r="9790" spans="3:13" x14ac:dyDescent="0.25">
      <c r="C9790" s="48"/>
      <c r="D9790" s="48"/>
      <c r="E9790" s="48"/>
      <c r="F9790" s="48"/>
      <c r="G9790" s="49"/>
      <c r="H9790" s="48"/>
      <c r="I9790" s="52"/>
      <c r="J9790" s="48"/>
      <c r="K9790" s="48"/>
      <c r="L9790" s="48"/>
      <c r="M9790" s="48"/>
    </row>
    <row r="9791" spans="3:13" x14ac:dyDescent="0.25">
      <c r="C9791" s="48"/>
      <c r="D9791" s="48"/>
      <c r="E9791" s="48"/>
      <c r="F9791" s="48"/>
      <c r="G9791" s="49"/>
      <c r="H9791" s="48"/>
      <c r="I9791" s="52"/>
      <c r="J9791" s="48"/>
      <c r="K9791" s="48"/>
      <c r="L9791" s="48"/>
      <c r="M9791" s="48"/>
    </row>
    <row r="9792" spans="3:13" x14ac:dyDescent="0.25">
      <c r="C9792" s="48"/>
      <c r="D9792" s="48"/>
      <c r="E9792" s="48"/>
      <c r="F9792" s="48"/>
      <c r="G9792" s="49"/>
      <c r="H9792" s="48"/>
      <c r="I9792" s="52"/>
      <c r="J9792" s="48"/>
      <c r="K9792" s="48"/>
      <c r="L9792" s="48"/>
      <c r="M9792" s="48"/>
    </row>
    <row r="9793" spans="3:13" x14ac:dyDescent="0.25">
      <c r="C9793" s="48"/>
      <c r="D9793" s="48"/>
      <c r="E9793" s="48"/>
      <c r="F9793" s="48"/>
      <c r="G9793" s="49"/>
      <c r="H9793" s="48"/>
      <c r="I9793" s="52"/>
      <c r="J9793" s="48"/>
      <c r="K9793" s="48"/>
      <c r="L9793" s="48"/>
      <c r="M9793" s="48"/>
    </row>
    <row r="9794" spans="3:13" x14ac:dyDescent="0.25">
      <c r="C9794" s="48"/>
      <c r="D9794" s="48"/>
      <c r="E9794" s="48"/>
      <c r="F9794" s="48"/>
      <c r="G9794" s="49"/>
      <c r="H9794" s="48"/>
      <c r="I9794" s="52"/>
      <c r="J9794" s="48"/>
      <c r="K9794" s="48"/>
      <c r="L9794" s="48"/>
      <c r="M9794" s="48"/>
    </row>
    <row r="9795" spans="3:13" x14ac:dyDescent="0.25">
      <c r="C9795" s="48"/>
      <c r="D9795" s="48"/>
      <c r="E9795" s="48"/>
      <c r="F9795" s="48"/>
      <c r="G9795" s="49"/>
      <c r="H9795" s="48"/>
      <c r="I9795" s="52"/>
      <c r="J9795" s="48"/>
      <c r="K9795" s="48"/>
      <c r="L9795" s="48"/>
      <c r="M9795" s="48"/>
    </row>
    <row r="9796" spans="3:13" x14ac:dyDescent="0.25">
      <c r="C9796" s="48"/>
      <c r="D9796" s="48"/>
      <c r="E9796" s="48"/>
      <c r="F9796" s="48"/>
      <c r="G9796" s="49"/>
      <c r="H9796" s="48"/>
      <c r="I9796" s="52"/>
      <c r="J9796" s="48"/>
      <c r="K9796" s="48"/>
      <c r="L9796" s="48"/>
      <c r="M9796" s="48"/>
    </row>
    <row r="9797" spans="3:13" x14ac:dyDescent="0.25">
      <c r="C9797" s="48"/>
      <c r="D9797" s="48"/>
      <c r="E9797" s="48"/>
      <c r="F9797" s="48"/>
      <c r="G9797" s="49"/>
      <c r="H9797" s="48"/>
      <c r="I9797" s="52"/>
      <c r="J9797" s="48"/>
      <c r="K9797" s="48"/>
      <c r="L9797" s="48"/>
      <c r="M9797" s="48"/>
    </row>
    <row r="9798" spans="3:13" x14ac:dyDescent="0.25">
      <c r="C9798" s="48"/>
      <c r="D9798" s="48"/>
      <c r="E9798" s="48"/>
      <c r="F9798" s="48"/>
      <c r="G9798" s="49"/>
      <c r="H9798" s="48"/>
      <c r="I9798" s="52"/>
      <c r="J9798" s="48"/>
      <c r="K9798" s="48"/>
      <c r="L9798" s="48"/>
      <c r="M9798" s="48"/>
    </row>
    <row r="9799" spans="3:13" x14ac:dyDescent="0.25">
      <c r="C9799" s="48"/>
      <c r="D9799" s="48"/>
      <c r="E9799" s="48"/>
      <c r="F9799" s="48"/>
      <c r="G9799" s="49"/>
      <c r="H9799" s="48"/>
      <c r="I9799" s="52"/>
      <c r="J9799" s="48"/>
      <c r="K9799" s="48"/>
      <c r="L9799" s="48"/>
      <c r="M9799" s="48"/>
    </row>
    <row r="9800" spans="3:13" x14ac:dyDescent="0.25">
      <c r="C9800" s="48"/>
      <c r="D9800" s="48"/>
      <c r="E9800" s="48"/>
      <c r="F9800" s="48"/>
      <c r="G9800" s="49"/>
      <c r="H9800" s="48"/>
      <c r="I9800" s="52"/>
      <c r="J9800" s="48"/>
      <c r="K9800" s="48"/>
      <c r="L9800" s="48"/>
      <c r="M9800" s="48"/>
    </row>
    <row r="9801" spans="3:13" x14ac:dyDescent="0.25">
      <c r="C9801" s="48"/>
      <c r="D9801" s="48"/>
      <c r="E9801" s="48"/>
      <c r="F9801" s="48"/>
      <c r="G9801" s="49"/>
      <c r="H9801" s="48"/>
      <c r="I9801" s="52"/>
      <c r="J9801" s="48"/>
      <c r="K9801" s="48"/>
      <c r="L9801" s="48"/>
      <c r="M9801" s="48"/>
    </row>
    <row r="9802" spans="3:13" x14ac:dyDescent="0.25">
      <c r="C9802" s="48"/>
      <c r="D9802" s="48"/>
      <c r="E9802" s="48"/>
      <c r="F9802" s="48"/>
      <c r="G9802" s="49"/>
      <c r="H9802" s="48"/>
      <c r="I9802" s="52"/>
      <c r="J9802" s="48"/>
      <c r="K9802" s="48"/>
      <c r="L9802" s="48"/>
      <c r="M9802" s="48"/>
    </row>
    <row r="9803" spans="3:13" x14ac:dyDescent="0.25">
      <c r="C9803" s="48"/>
      <c r="D9803" s="48"/>
      <c r="E9803" s="48"/>
      <c r="F9803" s="48"/>
      <c r="G9803" s="49"/>
      <c r="H9803" s="48"/>
      <c r="I9803" s="52"/>
      <c r="J9803" s="48"/>
      <c r="K9803" s="48"/>
      <c r="L9803" s="48"/>
      <c r="M9803" s="48"/>
    </row>
    <row r="9804" spans="3:13" x14ac:dyDescent="0.25">
      <c r="C9804" s="48"/>
      <c r="D9804" s="48"/>
      <c r="E9804" s="48"/>
      <c r="F9804" s="48"/>
      <c r="G9804" s="49"/>
      <c r="H9804" s="48"/>
      <c r="I9804" s="52"/>
      <c r="J9804" s="48"/>
      <c r="K9804" s="48"/>
      <c r="L9804" s="48"/>
      <c r="M9804" s="48"/>
    </row>
    <row r="9805" spans="3:13" x14ac:dyDescent="0.25">
      <c r="C9805" s="48"/>
      <c r="D9805" s="48"/>
      <c r="E9805" s="48"/>
      <c r="F9805" s="48"/>
      <c r="G9805" s="49"/>
      <c r="H9805" s="48"/>
      <c r="I9805" s="52"/>
      <c r="J9805" s="48"/>
      <c r="K9805" s="48"/>
      <c r="L9805" s="48"/>
      <c r="M9805" s="48"/>
    </row>
    <row r="9806" spans="3:13" x14ac:dyDescent="0.25">
      <c r="C9806" s="48"/>
      <c r="D9806" s="48"/>
      <c r="E9806" s="48"/>
      <c r="F9806" s="48"/>
      <c r="G9806" s="49"/>
      <c r="H9806" s="48"/>
      <c r="I9806" s="52"/>
      <c r="J9806" s="48"/>
      <c r="K9806" s="48"/>
      <c r="L9806" s="48"/>
      <c r="M9806" s="48"/>
    </row>
    <row r="9807" spans="3:13" x14ac:dyDescent="0.25">
      <c r="C9807" s="48"/>
      <c r="D9807" s="48"/>
      <c r="E9807" s="48"/>
      <c r="F9807" s="48"/>
      <c r="G9807" s="49"/>
      <c r="H9807" s="48"/>
      <c r="I9807" s="52"/>
      <c r="J9807" s="48"/>
      <c r="K9807" s="48"/>
      <c r="L9807" s="48"/>
      <c r="M9807" s="48"/>
    </row>
    <row r="9808" spans="3:13" x14ac:dyDescent="0.25">
      <c r="C9808" s="48"/>
      <c r="D9808" s="48"/>
      <c r="E9808" s="48"/>
      <c r="F9808" s="48"/>
      <c r="G9808" s="49"/>
      <c r="H9808" s="48"/>
      <c r="I9808" s="52"/>
      <c r="J9808" s="48"/>
      <c r="K9808" s="48"/>
      <c r="L9808" s="48"/>
      <c r="M9808" s="48"/>
    </row>
    <row r="9809" spans="3:13" x14ac:dyDescent="0.25">
      <c r="C9809" s="48"/>
      <c r="D9809" s="48"/>
      <c r="E9809" s="48"/>
      <c r="F9809" s="48"/>
      <c r="G9809" s="49"/>
      <c r="H9809" s="48"/>
      <c r="I9809" s="52"/>
      <c r="J9809" s="48"/>
      <c r="K9809" s="48"/>
      <c r="L9809" s="48"/>
      <c r="M9809" s="48"/>
    </row>
    <row r="9810" spans="3:13" x14ac:dyDescent="0.25">
      <c r="C9810" s="48"/>
      <c r="D9810" s="48"/>
      <c r="E9810" s="48"/>
      <c r="F9810" s="48"/>
      <c r="G9810" s="49"/>
      <c r="H9810" s="48"/>
      <c r="I9810" s="52"/>
      <c r="J9810" s="48"/>
      <c r="K9810" s="48"/>
      <c r="L9810" s="48"/>
      <c r="M9810" s="48"/>
    </row>
    <row r="9811" spans="3:13" x14ac:dyDescent="0.25">
      <c r="C9811" s="48"/>
      <c r="D9811" s="48"/>
      <c r="E9811" s="48"/>
      <c r="F9811" s="48"/>
      <c r="G9811" s="49"/>
      <c r="H9811" s="48"/>
      <c r="I9811" s="52"/>
      <c r="J9811" s="48"/>
      <c r="K9811" s="48"/>
      <c r="L9811" s="48"/>
      <c r="M9811" s="48"/>
    </row>
    <row r="9812" spans="3:13" x14ac:dyDescent="0.25">
      <c r="C9812" s="48"/>
      <c r="D9812" s="48"/>
      <c r="E9812" s="48"/>
      <c r="F9812" s="48"/>
      <c r="G9812" s="49"/>
      <c r="H9812" s="48"/>
      <c r="I9812" s="52"/>
      <c r="J9812" s="48"/>
      <c r="K9812" s="48"/>
      <c r="L9812" s="48"/>
      <c r="M9812" s="48"/>
    </row>
    <row r="9813" spans="3:13" x14ac:dyDescent="0.25">
      <c r="C9813" s="48"/>
      <c r="D9813" s="48"/>
      <c r="E9813" s="48"/>
      <c r="F9813" s="48"/>
      <c r="G9813" s="49"/>
      <c r="H9813" s="48"/>
      <c r="I9813" s="52"/>
      <c r="J9813" s="48"/>
      <c r="K9813" s="48"/>
      <c r="L9813" s="48"/>
      <c r="M9813" s="48"/>
    </row>
    <row r="9814" spans="3:13" x14ac:dyDescent="0.25">
      <c r="C9814" s="48"/>
      <c r="D9814" s="48"/>
      <c r="E9814" s="48"/>
      <c r="F9814" s="48"/>
      <c r="G9814" s="49"/>
      <c r="H9814" s="48"/>
      <c r="I9814" s="52"/>
      <c r="J9814" s="48"/>
      <c r="K9814" s="48"/>
      <c r="L9814" s="48"/>
      <c r="M9814" s="48"/>
    </row>
    <row r="9815" spans="3:13" x14ac:dyDescent="0.25">
      <c r="C9815" s="48"/>
      <c r="D9815" s="48"/>
      <c r="E9815" s="48"/>
      <c r="F9815" s="48"/>
      <c r="G9815" s="49"/>
      <c r="H9815" s="48"/>
      <c r="I9815" s="52"/>
      <c r="J9815" s="48"/>
      <c r="K9815" s="48"/>
      <c r="L9815" s="48"/>
      <c r="M9815" s="48"/>
    </row>
    <row r="9816" spans="3:13" x14ac:dyDescent="0.25">
      <c r="C9816" s="48"/>
      <c r="D9816" s="48"/>
      <c r="E9816" s="48"/>
      <c r="F9816" s="48"/>
      <c r="G9816" s="49"/>
      <c r="H9816" s="48"/>
      <c r="I9816" s="52"/>
      <c r="J9816" s="48"/>
      <c r="K9816" s="48"/>
      <c r="L9816" s="48"/>
      <c r="M9816" s="48"/>
    </row>
    <row r="9817" spans="3:13" x14ac:dyDescent="0.25">
      <c r="C9817" s="48"/>
      <c r="D9817" s="48"/>
      <c r="E9817" s="48"/>
      <c r="F9817" s="48"/>
      <c r="G9817" s="49"/>
      <c r="H9817" s="48"/>
      <c r="I9817" s="52"/>
      <c r="J9817" s="48"/>
      <c r="K9817" s="48"/>
      <c r="L9817" s="48"/>
      <c r="M9817" s="48"/>
    </row>
    <row r="9818" spans="3:13" x14ac:dyDescent="0.25">
      <c r="C9818" s="48"/>
      <c r="D9818" s="48"/>
      <c r="E9818" s="48"/>
      <c r="F9818" s="48"/>
      <c r="G9818" s="49"/>
      <c r="H9818" s="48"/>
      <c r="I9818" s="52"/>
      <c r="J9818" s="48"/>
      <c r="K9818" s="48"/>
      <c r="L9818" s="48"/>
      <c r="M9818" s="48"/>
    </row>
    <row r="9819" spans="3:13" x14ac:dyDescent="0.25">
      <c r="C9819" s="48"/>
      <c r="D9819" s="48"/>
      <c r="E9819" s="48"/>
      <c r="F9819" s="48"/>
      <c r="G9819" s="49"/>
      <c r="H9819" s="48"/>
      <c r="I9819" s="52"/>
      <c r="J9819" s="48"/>
      <c r="K9819" s="48"/>
      <c r="L9819" s="48"/>
      <c r="M9819" s="48"/>
    </row>
    <row r="9820" spans="3:13" x14ac:dyDescent="0.25">
      <c r="C9820" s="48"/>
      <c r="D9820" s="48"/>
      <c r="E9820" s="48"/>
      <c r="F9820" s="48"/>
      <c r="G9820" s="49"/>
      <c r="H9820" s="48"/>
      <c r="I9820" s="52"/>
      <c r="J9820" s="48"/>
      <c r="K9820" s="48"/>
      <c r="L9820" s="48"/>
      <c r="M9820" s="48"/>
    </row>
    <row r="9821" spans="3:13" x14ac:dyDescent="0.25">
      <c r="C9821" s="48"/>
      <c r="D9821" s="48"/>
      <c r="E9821" s="48"/>
      <c r="F9821" s="48"/>
      <c r="G9821" s="49"/>
      <c r="H9821" s="48"/>
      <c r="I9821" s="52"/>
      <c r="J9821" s="48"/>
      <c r="K9821" s="48"/>
      <c r="L9821" s="48"/>
      <c r="M9821" s="48"/>
    </row>
    <row r="9822" spans="3:13" x14ac:dyDescent="0.25">
      <c r="C9822" s="48"/>
      <c r="D9822" s="48"/>
      <c r="E9822" s="48"/>
      <c r="F9822" s="48"/>
      <c r="G9822" s="49"/>
      <c r="H9822" s="48"/>
      <c r="I9822" s="52"/>
      <c r="J9822" s="48"/>
      <c r="K9822" s="48"/>
      <c r="L9822" s="48"/>
      <c r="M9822" s="48"/>
    </row>
    <row r="9823" spans="3:13" x14ac:dyDescent="0.25">
      <c r="C9823" s="48"/>
      <c r="D9823" s="48"/>
      <c r="E9823" s="48"/>
      <c r="F9823" s="48"/>
      <c r="G9823" s="49"/>
      <c r="H9823" s="48"/>
      <c r="I9823" s="52"/>
      <c r="J9823" s="48"/>
      <c r="K9823" s="48"/>
      <c r="L9823" s="48"/>
      <c r="M9823" s="48"/>
    </row>
    <row r="9824" spans="3:13" x14ac:dyDescent="0.25">
      <c r="C9824" s="48"/>
      <c r="D9824" s="48"/>
      <c r="E9824" s="48"/>
      <c r="F9824" s="48"/>
      <c r="G9824" s="49"/>
      <c r="H9824" s="48"/>
      <c r="I9824" s="52"/>
      <c r="J9824" s="48"/>
      <c r="K9824" s="48"/>
      <c r="L9824" s="48"/>
      <c r="M9824" s="48"/>
    </row>
    <row r="9825" spans="3:13" x14ac:dyDescent="0.25">
      <c r="C9825" s="48"/>
      <c r="D9825" s="48"/>
      <c r="E9825" s="48"/>
      <c r="F9825" s="48"/>
      <c r="G9825" s="49"/>
      <c r="H9825" s="48"/>
      <c r="I9825" s="52"/>
      <c r="J9825" s="48"/>
      <c r="K9825" s="48"/>
      <c r="L9825" s="48"/>
      <c r="M9825" s="48"/>
    </row>
    <row r="9826" spans="3:13" x14ac:dyDescent="0.25">
      <c r="C9826" s="48"/>
      <c r="D9826" s="48"/>
      <c r="E9826" s="48"/>
      <c r="F9826" s="48"/>
      <c r="G9826" s="49"/>
      <c r="H9826" s="48"/>
      <c r="I9826" s="52"/>
      <c r="J9826" s="48"/>
      <c r="K9826" s="48"/>
      <c r="L9826" s="48"/>
      <c r="M9826" s="48"/>
    </row>
    <row r="9827" spans="3:13" x14ac:dyDescent="0.25">
      <c r="C9827" s="48"/>
      <c r="D9827" s="48"/>
      <c r="E9827" s="48"/>
      <c r="F9827" s="48"/>
      <c r="G9827" s="49"/>
      <c r="H9827" s="48"/>
      <c r="I9827" s="52"/>
      <c r="J9827" s="48"/>
      <c r="K9827" s="48"/>
      <c r="L9827" s="48"/>
      <c r="M9827" s="48"/>
    </row>
    <row r="9828" spans="3:13" x14ac:dyDescent="0.25">
      <c r="C9828" s="48"/>
      <c r="D9828" s="48"/>
      <c r="E9828" s="48"/>
      <c r="F9828" s="48"/>
      <c r="G9828" s="49"/>
      <c r="H9828" s="48"/>
      <c r="I9828" s="52"/>
      <c r="J9828" s="48"/>
      <c r="K9828" s="48"/>
      <c r="L9828" s="48"/>
      <c r="M9828" s="48"/>
    </row>
    <row r="9829" spans="3:13" x14ac:dyDescent="0.25">
      <c r="C9829" s="48"/>
      <c r="D9829" s="48"/>
      <c r="E9829" s="48"/>
      <c r="F9829" s="48"/>
      <c r="G9829" s="49"/>
      <c r="H9829" s="48"/>
      <c r="I9829" s="52"/>
      <c r="J9829" s="48"/>
      <c r="K9829" s="48"/>
      <c r="L9829" s="48"/>
      <c r="M9829" s="48"/>
    </row>
    <row r="9830" spans="3:13" x14ac:dyDescent="0.25">
      <c r="C9830" s="48"/>
      <c r="D9830" s="48"/>
      <c r="E9830" s="48"/>
      <c r="F9830" s="48"/>
      <c r="G9830" s="49"/>
      <c r="H9830" s="48"/>
      <c r="I9830" s="52"/>
      <c r="J9830" s="48"/>
      <c r="K9830" s="48"/>
      <c r="L9830" s="48"/>
      <c r="M9830" s="48"/>
    </row>
    <row r="9831" spans="3:13" x14ac:dyDescent="0.25">
      <c r="C9831" s="48"/>
      <c r="D9831" s="48"/>
      <c r="E9831" s="48"/>
      <c r="F9831" s="48"/>
      <c r="G9831" s="49"/>
      <c r="H9831" s="48"/>
      <c r="I9831" s="52"/>
      <c r="J9831" s="48"/>
      <c r="K9831" s="48"/>
      <c r="L9831" s="48"/>
      <c r="M9831" s="48"/>
    </row>
    <row r="9832" spans="3:13" x14ac:dyDescent="0.25">
      <c r="C9832" s="48"/>
      <c r="D9832" s="48"/>
      <c r="E9832" s="48"/>
      <c r="F9832" s="48"/>
      <c r="G9832" s="49"/>
      <c r="H9832" s="48"/>
      <c r="I9832" s="52"/>
      <c r="J9832" s="48"/>
      <c r="K9832" s="48"/>
      <c r="L9832" s="48"/>
      <c r="M9832" s="48"/>
    </row>
    <row r="9833" spans="3:13" x14ac:dyDescent="0.25">
      <c r="C9833" s="48"/>
      <c r="D9833" s="48"/>
      <c r="E9833" s="48"/>
      <c r="F9833" s="48"/>
      <c r="G9833" s="49"/>
      <c r="H9833" s="48"/>
      <c r="I9833" s="52"/>
      <c r="J9833" s="48"/>
      <c r="K9833" s="48"/>
      <c r="L9833" s="48"/>
      <c r="M9833" s="48"/>
    </row>
    <row r="9834" spans="3:13" x14ac:dyDescent="0.25">
      <c r="C9834" s="48"/>
      <c r="D9834" s="48"/>
      <c r="E9834" s="48"/>
      <c r="F9834" s="48"/>
      <c r="G9834" s="49"/>
      <c r="H9834" s="48"/>
      <c r="I9834" s="52"/>
      <c r="J9834" s="48"/>
      <c r="K9834" s="48"/>
      <c r="L9834" s="48"/>
      <c r="M9834" s="48"/>
    </row>
    <row r="9835" spans="3:13" x14ac:dyDescent="0.25">
      <c r="C9835" s="48"/>
      <c r="D9835" s="48"/>
      <c r="E9835" s="48"/>
      <c r="F9835" s="48"/>
      <c r="G9835" s="49"/>
      <c r="H9835" s="48"/>
      <c r="I9835" s="52"/>
      <c r="J9835" s="48"/>
      <c r="K9835" s="48"/>
      <c r="L9835" s="48"/>
      <c r="M9835" s="48"/>
    </row>
    <row r="9836" spans="3:13" x14ac:dyDescent="0.25">
      <c r="C9836" s="48"/>
      <c r="D9836" s="48"/>
      <c r="E9836" s="48"/>
      <c r="F9836" s="48"/>
      <c r="G9836" s="49"/>
      <c r="H9836" s="48"/>
      <c r="I9836" s="52"/>
      <c r="J9836" s="48"/>
      <c r="K9836" s="48"/>
      <c r="L9836" s="48"/>
      <c r="M9836" s="48"/>
    </row>
    <row r="9837" spans="3:13" x14ac:dyDescent="0.25">
      <c r="C9837" s="48"/>
      <c r="D9837" s="48"/>
      <c r="E9837" s="48"/>
      <c r="F9837" s="48"/>
      <c r="G9837" s="49"/>
      <c r="H9837" s="48"/>
      <c r="I9837" s="52"/>
      <c r="J9837" s="48"/>
      <c r="K9837" s="48"/>
      <c r="L9837" s="48"/>
      <c r="M9837" s="48"/>
    </row>
    <row r="9838" spans="3:13" x14ac:dyDescent="0.25">
      <c r="C9838" s="48"/>
      <c r="D9838" s="48"/>
      <c r="E9838" s="48"/>
      <c r="F9838" s="48"/>
      <c r="G9838" s="49"/>
      <c r="H9838" s="48"/>
      <c r="I9838" s="52"/>
      <c r="J9838" s="48"/>
      <c r="K9838" s="48"/>
      <c r="L9838" s="48"/>
      <c r="M9838" s="48"/>
    </row>
    <row r="9839" spans="3:13" x14ac:dyDescent="0.25">
      <c r="C9839" s="48"/>
      <c r="D9839" s="48"/>
      <c r="E9839" s="48"/>
      <c r="F9839" s="48"/>
      <c r="G9839" s="49"/>
      <c r="H9839" s="48"/>
      <c r="I9839" s="52"/>
      <c r="J9839" s="48"/>
      <c r="K9839" s="48"/>
      <c r="L9839" s="48"/>
      <c r="M9839" s="48"/>
    </row>
    <row r="9840" spans="3:13" x14ac:dyDescent="0.25">
      <c r="C9840" s="48"/>
      <c r="D9840" s="48"/>
      <c r="E9840" s="48"/>
      <c r="F9840" s="48"/>
      <c r="G9840" s="49"/>
      <c r="H9840" s="48"/>
      <c r="I9840" s="52"/>
      <c r="J9840" s="48"/>
      <c r="K9840" s="48"/>
      <c r="L9840" s="48"/>
      <c r="M9840" s="48"/>
    </row>
    <row r="9841" spans="3:13" x14ac:dyDescent="0.25">
      <c r="C9841" s="48"/>
      <c r="D9841" s="48"/>
      <c r="E9841" s="48"/>
      <c r="F9841" s="48"/>
      <c r="G9841" s="49"/>
      <c r="H9841" s="48"/>
      <c r="I9841" s="52"/>
      <c r="J9841" s="48"/>
      <c r="K9841" s="48"/>
      <c r="L9841" s="48"/>
      <c r="M9841" s="48"/>
    </row>
    <row r="9842" spans="3:13" x14ac:dyDescent="0.25">
      <c r="C9842" s="48"/>
      <c r="D9842" s="48"/>
      <c r="E9842" s="48"/>
      <c r="F9842" s="48"/>
      <c r="G9842" s="49"/>
      <c r="H9842" s="48"/>
      <c r="I9842" s="52"/>
      <c r="J9842" s="48"/>
      <c r="K9842" s="48"/>
      <c r="L9842" s="48"/>
      <c r="M9842" s="48"/>
    </row>
    <row r="9843" spans="3:13" x14ac:dyDescent="0.25">
      <c r="C9843" s="48"/>
      <c r="D9843" s="48"/>
      <c r="E9843" s="48"/>
      <c r="F9843" s="48"/>
      <c r="G9843" s="49"/>
      <c r="H9843" s="48"/>
      <c r="I9843" s="52"/>
      <c r="J9843" s="48"/>
      <c r="K9843" s="48"/>
      <c r="L9843" s="48"/>
      <c r="M9843" s="48"/>
    </row>
    <row r="9844" spans="3:13" x14ac:dyDescent="0.25">
      <c r="C9844" s="48"/>
      <c r="D9844" s="48"/>
      <c r="E9844" s="48"/>
      <c r="F9844" s="48"/>
      <c r="G9844" s="49"/>
      <c r="H9844" s="48"/>
      <c r="I9844" s="52"/>
      <c r="J9844" s="48"/>
      <c r="K9844" s="48"/>
      <c r="L9844" s="48"/>
      <c r="M9844" s="48"/>
    </row>
    <row r="9845" spans="3:13" x14ac:dyDescent="0.25">
      <c r="C9845" s="48"/>
      <c r="D9845" s="48"/>
      <c r="E9845" s="48"/>
      <c r="F9845" s="48"/>
      <c r="G9845" s="49"/>
      <c r="H9845" s="48"/>
      <c r="I9845" s="52"/>
      <c r="J9845" s="48"/>
      <c r="K9845" s="48"/>
      <c r="L9845" s="48"/>
      <c r="M9845" s="48"/>
    </row>
    <row r="9846" spans="3:13" x14ac:dyDescent="0.25">
      <c r="C9846" s="48"/>
      <c r="D9846" s="48"/>
      <c r="E9846" s="48"/>
      <c r="F9846" s="48"/>
      <c r="G9846" s="49"/>
      <c r="H9846" s="48"/>
      <c r="I9846" s="52"/>
      <c r="J9846" s="48"/>
      <c r="K9846" s="48"/>
      <c r="L9846" s="48"/>
      <c r="M9846" s="48"/>
    </row>
    <row r="9847" spans="3:13" x14ac:dyDescent="0.25">
      <c r="C9847" s="48"/>
      <c r="D9847" s="48"/>
      <c r="E9847" s="48"/>
      <c r="F9847" s="48"/>
      <c r="G9847" s="49"/>
      <c r="H9847" s="48"/>
      <c r="I9847" s="52"/>
      <c r="J9847" s="48"/>
      <c r="K9847" s="48"/>
      <c r="L9847" s="48"/>
      <c r="M9847" s="48"/>
    </row>
    <row r="9848" spans="3:13" x14ac:dyDescent="0.25">
      <c r="C9848" s="48"/>
      <c r="D9848" s="48"/>
      <c r="E9848" s="48"/>
      <c r="F9848" s="48"/>
      <c r="G9848" s="49"/>
      <c r="H9848" s="48"/>
      <c r="I9848" s="52"/>
      <c r="J9848" s="48"/>
      <c r="K9848" s="48"/>
      <c r="L9848" s="48"/>
      <c r="M9848" s="48"/>
    </row>
    <row r="9849" spans="3:13" x14ac:dyDescent="0.25">
      <c r="C9849" s="48"/>
      <c r="D9849" s="48"/>
      <c r="E9849" s="48"/>
      <c r="F9849" s="48"/>
      <c r="G9849" s="49"/>
      <c r="H9849" s="48"/>
      <c r="I9849" s="52"/>
      <c r="J9849" s="48"/>
      <c r="K9849" s="48"/>
      <c r="L9849" s="48"/>
      <c r="M9849" s="48"/>
    </row>
    <row r="9850" spans="3:13" x14ac:dyDescent="0.25">
      <c r="C9850" s="48"/>
      <c r="D9850" s="48"/>
      <c r="E9850" s="48"/>
      <c r="F9850" s="48"/>
      <c r="G9850" s="49"/>
      <c r="H9850" s="48"/>
      <c r="I9850" s="52"/>
      <c r="J9850" s="48"/>
      <c r="K9850" s="48"/>
      <c r="L9850" s="48"/>
      <c r="M9850" s="48"/>
    </row>
    <row r="9851" spans="3:13" x14ac:dyDescent="0.25">
      <c r="C9851" s="48"/>
      <c r="D9851" s="48"/>
      <c r="E9851" s="48"/>
      <c r="F9851" s="48"/>
      <c r="G9851" s="49"/>
      <c r="H9851" s="48"/>
      <c r="I9851" s="52"/>
      <c r="J9851" s="48"/>
      <c r="K9851" s="48"/>
      <c r="L9851" s="48"/>
      <c r="M9851" s="48"/>
    </row>
    <row r="9852" spans="3:13" x14ac:dyDescent="0.25">
      <c r="C9852" s="48"/>
      <c r="D9852" s="48"/>
      <c r="E9852" s="48"/>
      <c r="F9852" s="48"/>
      <c r="G9852" s="49"/>
      <c r="H9852" s="48"/>
      <c r="I9852" s="52"/>
      <c r="J9852" s="48"/>
      <c r="K9852" s="48"/>
      <c r="L9852" s="48"/>
      <c r="M9852" s="48"/>
    </row>
    <row r="9853" spans="3:13" x14ac:dyDescent="0.25">
      <c r="C9853" s="48"/>
      <c r="D9853" s="48"/>
      <c r="E9853" s="48"/>
      <c r="F9853" s="48"/>
      <c r="G9853" s="49"/>
      <c r="H9853" s="48"/>
      <c r="I9853" s="52"/>
      <c r="J9853" s="48"/>
      <c r="K9853" s="48"/>
      <c r="L9853" s="48"/>
      <c r="M9853" s="48"/>
    </row>
    <row r="9854" spans="3:13" x14ac:dyDescent="0.25">
      <c r="C9854" s="48"/>
      <c r="D9854" s="48"/>
      <c r="E9854" s="48"/>
      <c r="F9854" s="48"/>
      <c r="G9854" s="49"/>
      <c r="H9854" s="48"/>
      <c r="I9854" s="52"/>
      <c r="J9854" s="48"/>
      <c r="K9854" s="48"/>
      <c r="L9854" s="48"/>
      <c r="M9854" s="48"/>
    </row>
    <row r="9855" spans="3:13" x14ac:dyDescent="0.25">
      <c r="C9855" s="48"/>
      <c r="D9855" s="48"/>
      <c r="E9855" s="48"/>
      <c r="F9855" s="48"/>
      <c r="G9855" s="49"/>
      <c r="H9855" s="48"/>
      <c r="I9855" s="52"/>
      <c r="J9855" s="48"/>
      <c r="K9855" s="48"/>
      <c r="L9855" s="48"/>
      <c r="M9855" s="48"/>
    </row>
    <row r="9856" spans="3:13" x14ac:dyDescent="0.25">
      <c r="C9856" s="48"/>
      <c r="D9856" s="48"/>
      <c r="E9856" s="48"/>
      <c r="F9856" s="48"/>
      <c r="G9856" s="49"/>
      <c r="H9856" s="48"/>
      <c r="I9856" s="52"/>
      <c r="J9856" s="48"/>
      <c r="K9856" s="48"/>
      <c r="L9856" s="48"/>
      <c r="M9856" s="48"/>
    </row>
    <row r="9857" spans="3:13" x14ac:dyDescent="0.25">
      <c r="C9857" s="48"/>
      <c r="D9857" s="48"/>
      <c r="E9857" s="48"/>
      <c r="F9857" s="48"/>
      <c r="G9857" s="49"/>
      <c r="H9857" s="48"/>
      <c r="I9857" s="52"/>
      <c r="J9857" s="48"/>
      <c r="K9857" s="48"/>
      <c r="L9857" s="48"/>
      <c r="M9857" s="48"/>
    </row>
    <row r="9858" spans="3:13" x14ac:dyDescent="0.25">
      <c r="C9858" s="48"/>
      <c r="D9858" s="48"/>
      <c r="E9858" s="48"/>
      <c r="F9858" s="48"/>
      <c r="G9858" s="49"/>
      <c r="H9858" s="48"/>
      <c r="I9858" s="52"/>
      <c r="J9858" s="48"/>
      <c r="K9858" s="48"/>
      <c r="L9858" s="48"/>
      <c r="M9858" s="48"/>
    </row>
    <row r="9859" spans="3:13" x14ac:dyDescent="0.25">
      <c r="C9859" s="48"/>
      <c r="D9859" s="48"/>
      <c r="E9859" s="48"/>
      <c r="F9859" s="48"/>
      <c r="G9859" s="49"/>
      <c r="H9859" s="48"/>
      <c r="I9859" s="52"/>
      <c r="J9859" s="48"/>
      <c r="K9859" s="48"/>
      <c r="L9859" s="48"/>
      <c r="M9859" s="48"/>
    </row>
    <row r="9860" spans="3:13" x14ac:dyDescent="0.25">
      <c r="C9860" s="48"/>
      <c r="D9860" s="48"/>
      <c r="E9860" s="48"/>
      <c r="F9860" s="48"/>
      <c r="G9860" s="49"/>
      <c r="H9860" s="48"/>
      <c r="I9860" s="52"/>
      <c r="J9860" s="48"/>
      <c r="K9860" s="48"/>
      <c r="L9860" s="48"/>
      <c r="M9860" s="48"/>
    </row>
    <row r="9861" spans="3:13" x14ac:dyDescent="0.25">
      <c r="C9861" s="48"/>
      <c r="D9861" s="48"/>
      <c r="E9861" s="48"/>
      <c r="F9861" s="48"/>
      <c r="G9861" s="49"/>
      <c r="H9861" s="48"/>
      <c r="I9861" s="52"/>
      <c r="J9861" s="48"/>
      <c r="K9861" s="48"/>
      <c r="L9861" s="48"/>
      <c r="M9861" s="48"/>
    </row>
    <row r="9862" spans="3:13" x14ac:dyDescent="0.25">
      <c r="C9862" s="48"/>
      <c r="D9862" s="48"/>
      <c r="E9862" s="48"/>
      <c r="F9862" s="48"/>
      <c r="G9862" s="49"/>
      <c r="H9862" s="48"/>
      <c r="I9862" s="52"/>
      <c r="J9862" s="48"/>
      <c r="K9862" s="48"/>
      <c r="L9862" s="48"/>
      <c r="M9862" s="48"/>
    </row>
    <row r="9863" spans="3:13" x14ac:dyDescent="0.25">
      <c r="C9863" s="48"/>
      <c r="D9863" s="48"/>
      <c r="E9863" s="48"/>
      <c r="F9863" s="48"/>
      <c r="G9863" s="49"/>
      <c r="H9863" s="48"/>
      <c r="I9863" s="52"/>
      <c r="J9863" s="48"/>
      <c r="K9863" s="48"/>
      <c r="L9863" s="48"/>
      <c r="M9863" s="48"/>
    </row>
    <row r="9864" spans="3:13" x14ac:dyDescent="0.25">
      <c r="C9864" s="48"/>
      <c r="D9864" s="48"/>
      <c r="E9864" s="48"/>
      <c r="F9864" s="48"/>
      <c r="G9864" s="49"/>
      <c r="H9864" s="48"/>
      <c r="I9864" s="52"/>
      <c r="J9864" s="48"/>
      <c r="K9864" s="48"/>
      <c r="L9864" s="48"/>
      <c r="M9864" s="48"/>
    </row>
    <row r="9865" spans="3:13" x14ac:dyDescent="0.25">
      <c r="C9865" s="48"/>
      <c r="D9865" s="48"/>
      <c r="E9865" s="48"/>
      <c r="F9865" s="48"/>
      <c r="G9865" s="49"/>
      <c r="H9865" s="48"/>
      <c r="I9865" s="52"/>
      <c r="J9865" s="48"/>
      <c r="K9865" s="48"/>
      <c r="L9865" s="48"/>
      <c r="M9865" s="48"/>
    </row>
    <row r="9866" spans="3:13" x14ac:dyDescent="0.25">
      <c r="C9866" s="48"/>
      <c r="D9866" s="48"/>
      <c r="E9866" s="48"/>
      <c r="F9866" s="48"/>
      <c r="G9866" s="49"/>
      <c r="H9866" s="48"/>
      <c r="I9866" s="52"/>
      <c r="J9866" s="48"/>
      <c r="K9866" s="48"/>
      <c r="L9866" s="48"/>
      <c r="M9866" s="48"/>
    </row>
    <row r="9867" spans="3:13" x14ac:dyDescent="0.25">
      <c r="C9867" s="48"/>
      <c r="D9867" s="48"/>
      <c r="E9867" s="48"/>
      <c r="F9867" s="48"/>
      <c r="G9867" s="49"/>
      <c r="H9867" s="48"/>
      <c r="I9867" s="52"/>
      <c r="J9867" s="48"/>
      <c r="K9867" s="48"/>
      <c r="L9867" s="48"/>
      <c r="M9867" s="48"/>
    </row>
    <row r="9868" spans="3:13" x14ac:dyDescent="0.25">
      <c r="C9868" s="48"/>
      <c r="D9868" s="48"/>
      <c r="E9868" s="48"/>
      <c r="F9868" s="48"/>
      <c r="G9868" s="49"/>
      <c r="H9868" s="48"/>
      <c r="I9868" s="52"/>
      <c r="J9868" s="48"/>
      <c r="K9868" s="48"/>
      <c r="L9868" s="48"/>
      <c r="M9868" s="48"/>
    </row>
    <row r="9869" spans="3:13" x14ac:dyDescent="0.25">
      <c r="C9869" s="48"/>
      <c r="D9869" s="48"/>
      <c r="E9869" s="48"/>
      <c r="F9869" s="48"/>
      <c r="G9869" s="49"/>
      <c r="H9869" s="48"/>
      <c r="I9869" s="52"/>
      <c r="J9869" s="48"/>
      <c r="K9869" s="48"/>
      <c r="L9869" s="48"/>
      <c r="M9869" s="48"/>
    </row>
    <row r="9870" spans="3:13" x14ac:dyDescent="0.25">
      <c r="C9870" s="48"/>
      <c r="D9870" s="48"/>
      <c r="E9870" s="48"/>
      <c r="F9870" s="48"/>
      <c r="G9870" s="49"/>
      <c r="H9870" s="48"/>
      <c r="I9870" s="52"/>
      <c r="J9870" s="48"/>
      <c r="K9870" s="48"/>
      <c r="L9870" s="48"/>
      <c r="M9870" s="48"/>
    </row>
    <row r="9871" spans="3:13" x14ac:dyDescent="0.25">
      <c r="C9871" s="48"/>
      <c r="D9871" s="48"/>
      <c r="E9871" s="48"/>
      <c r="F9871" s="48"/>
      <c r="G9871" s="49"/>
      <c r="H9871" s="48"/>
      <c r="I9871" s="52"/>
      <c r="J9871" s="48"/>
      <c r="K9871" s="48"/>
      <c r="L9871" s="48"/>
      <c r="M9871" s="48"/>
    </row>
    <row r="9872" spans="3:13" x14ac:dyDescent="0.25">
      <c r="C9872" s="48"/>
      <c r="D9872" s="48"/>
      <c r="E9872" s="48"/>
      <c r="F9872" s="48"/>
      <c r="G9872" s="49"/>
      <c r="H9872" s="48"/>
      <c r="I9872" s="52"/>
      <c r="J9872" s="48"/>
      <c r="K9872" s="48"/>
      <c r="L9872" s="48"/>
      <c r="M9872" s="48"/>
    </row>
    <row r="9873" spans="3:13" x14ac:dyDescent="0.25">
      <c r="C9873" s="48"/>
      <c r="D9873" s="48"/>
      <c r="E9873" s="48"/>
      <c r="F9873" s="48"/>
      <c r="G9873" s="49"/>
      <c r="H9873" s="48"/>
      <c r="I9873" s="52"/>
      <c r="J9873" s="48"/>
      <c r="K9873" s="48"/>
      <c r="L9873" s="48"/>
      <c r="M9873" s="48"/>
    </row>
    <row r="9874" spans="3:13" x14ac:dyDescent="0.25">
      <c r="C9874" s="48"/>
      <c r="D9874" s="48"/>
      <c r="E9874" s="48"/>
      <c r="F9874" s="48"/>
      <c r="G9874" s="49"/>
      <c r="H9874" s="48"/>
      <c r="I9874" s="52"/>
      <c r="J9874" s="48"/>
      <c r="K9874" s="48"/>
      <c r="L9874" s="48"/>
      <c r="M9874" s="48"/>
    </row>
    <row r="9875" spans="3:13" x14ac:dyDescent="0.25">
      <c r="C9875" s="48"/>
      <c r="D9875" s="48"/>
      <c r="E9875" s="48"/>
      <c r="F9875" s="48"/>
      <c r="G9875" s="49"/>
      <c r="H9875" s="48"/>
      <c r="I9875" s="52"/>
      <c r="J9875" s="48"/>
      <c r="K9875" s="48"/>
      <c r="L9875" s="48"/>
      <c r="M9875" s="48"/>
    </row>
    <row r="9876" spans="3:13" x14ac:dyDescent="0.25">
      <c r="C9876" s="48"/>
      <c r="D9876" s="48"/>
      <c r="E9876" s="48"/>
      <c r="F9876" s="48"/>
      <c r="G9876" s="49"/>
      <c r="H9876" s="48"/>
      <c r="I9876" s="52"/>
      <c r="J9876" s="48"/>
      <c r="K9876" s="48"/>
      <c r="L9876" s="48"/>
      <c r="M9876" s="48"/>
    </row>
    <row r="9877" spans="3:13" x14ac:dyDescent="0.25">
      <c r="C9877" s="48"/>
      <c r="D9877" s="48"/>
      <c r="E9877" s="48"/>
      <c r="F9877" s="48"/>
      <c r="G9877" s="49"/>
      <c r="H9877" s="48"/>
      <c r="I9877" s="52"/>
      <c r="J9877" s="48"/>
      <c r="K9877" s="48"/>
      <c r="L9877" s="48"/>
      <c r="M9877" s="48"/>
    </row>
    <row r="9878" spans="3:13" x14ac:dyDescent="0.25">
      <c r="C9878" s="48"/>
      <c r="D9878" s="48"/>
      <c r="E9878" s="48"/>
      <c r="F9878" s="48"/>
      <c r="G9878" s="49"/>
      <c r="H9878" s="48"/>
      <c r="I9878" s="52"/>
      <c r="J9878" s="48"/>
      <c r="K9878" s="48"/>
      <c r="L9878" s="48"/>
      <c r="M9878" s="48"/>
    </row>
    <row r="9879" spans="3:13" x14ac:dyDescent="0.25">
      <c r="C9879" s="48"/>
      <c r="D9879" s="48"/>
      <c r="E9879" s="48"/>
      <c r="F9879" s="48"/>
      <c r="G9879" s="49"/>
      <c r="H9879" s="48"/>
      <c r="I9879" s="52"/>
      <c r="J9879" s="48"/>
      <c r="K9879" s="48"/>
      <c r="L9879" s="48"/>
      <c r="M9879" s="48"/>
    </row>
    <row r="9880" spans="3:13" x14ac:dyDescent="0.25">
      <c r="C9880" s="48"/>
      <c r="D9880" s="48"/>
      <c r="E9880" s="48"/>
      <c r="F9880" s="48"/>
      <c r="G9880" s="49"/>
      <c r="H9880" s="48"/>
      <c r="I9880" s="52"/>
      <c r="J9880" s="48"/>
      <c r="K9880" s="48"/>
      <c r="L9880" s="48"/>
      <c r="M9880" s="48"/>
    </row>
    <row r="9881" spans="3:13" x14ac:dyDescent="0.25">
      <c r="C9881" s="48"/>
      <c r="D9881" s="48"/>
      <c r="E9881" s="48"/>
      <c r="F9881" s="48"/>
      <c r="G9881" s="49"/>
      <c r="H9881" s="48"/>
      <c r="I9881" s="52"/>
      <c r="J9881" s="48"/>
      <c r="K9881" s="48"/>
      <c r="L9881" s="48"/>
      <c r="M9881" s="48"/>
    </row>
    <row r="9882" spans="3:13" x14ac:dyDescent="0.25">
      <c r="C9882" s="48"/>
      <c r="D9882" s="48"/>
      <c r="E9882" s="48"/>
      <c r="F9882" s="48"/>
      <c r="G9882" s="49"/>
      <c r="H9882" s="48"/>
      <c r="I9882" s="52"/>
      <c r="J9882" s="48"/>
      <c r="K9882" s="48"/>
      <c r="L9882" s="48"/>
      <c r="M9882" s="48"/>
    </row>
    <row r="9883" spans="3:13" x14ac:dyDescent="0.25">
      <c r="C9883" s="48"/>
      <c r="D9883" s="48"/>
      <c r="E9883" s="48"/>
      <c r="F9883" s="48"/>
      <c r="G9883" s="49"/>
      <c r="H9883" s="48"/>
      <c r="I9883" s="52"/>
      <c r="J9883" s="48"/>
      <c r="K9883" s="48"/>
      <c r="L9883" s="48"/>
      <c r="M9883" s="48"/>
    </row>
    <row r="9884" spans="3:13" x14ac:dyDescent="0.25">
      <c r="C9884" s="48"/>
      <c r="D9884" s="48"/>
      <c r="E9884" s="48"/>
      <c r="F9884" s="48"/>
      <c r="G9884" s="49"/>
      <c r="H9884" s="48"/>
      <c r="I9884" s="52"/>
      <c r="J9884" s="48"/>
      <c r="K9884" s="48"/>
      <c r="L9884" s="48"/>
      <c r="M9884" s="48"/>
    </row>
    <row r="9885" spans="3:13" x14ac:dyDescent="0.25">
      <c r="C9885" s="48"/>
      <c r="D9885" s="48"/>
      <c r="E9885" s="48"/>
      <c r="F9885" s="48"/>
      <c r="G9885" s="49"/>
      <c r="H9885" s="48"/>
      <c r="I9885" s="52"/>
      <c r="J9885" s="48"/>
      <c r="K9885" s="48"/>
      <c r="L9885" s="48"/>
      <c r="M9885" s="48"/>
    </row>
    <row r="9886" spans="3:13" x14ac:dyDescent="0.25">
      <c r="C9886" s="48"/>
      <c r="D9886" s="48"/>
      <c r="E9886" s="48"/>
      <c r="F9886" s="48"/>
      <c r="G9886" s="49"/>
      <c r="H9886" s="48"/>
      <c r="I9886" s="52"/>
      <c r="J9886" s="48"/>
      <c r="K9886" s="48"/>
      <c r="L9886" s="48"/>
      <c r="M9886" s="48"/>
    </row>
    <row r="9887" spans="3:13" x14ac:dyDescent="0.25">
      <c r="C9887" s="48"/>
      <c r="D9887" s="48"/>
      <c r="E9887" s="48"/>
      <c r="F9887" s="48"/>
      <c r="G9887" s="49"/>
      <c r="H9887" s="48"/>
      <c r="I9887" s="52"/>
      <c r="J9887" s="48"/>
      <c r="K9887" s="48"/>
      <c r="L9887" s="48"/>
      <c r="M9887" s="48"/>
    </row>
    <row r="9888" spans="3:13" x14ac:dyDescent="0.25">
      <c r="C9888" s="48"/>
      <c r="D9888" s="48"/>
      <c r="E9888" s="48"/>
      <c r="F9888" s="48"/>
      <c r="G9888" s="49"/>
      <c r="H9888" s="48"/>
      <c r="I9888" s="52"/>
      <c r="J9888" s="48"/>
      <c r="K9888" s="48"/>
      <c r="L9888" s="48"/>
      <c r="M9888" s="48"/>
    </row>
    <row r="9889" spans="3:13" x14ac:dyDescent="0.25">
      <c r="C9889" s="48"/>
      <c r="D9889" s="48"/>
      <c r="E9889" s="48"/>
      <c r="F9889" s="48"/>
      <c r="G9889" s="49"/>
      <c r="H9889" s="48"/>
      <c r="I9889" s="52"/>
      <c r="J9889" s="48"/>
      <c r="K9889" s="48"/>
      <c r="L9889" s="48"/>
      <c r="M9889" s="48"/>
    </row>
    <row r="9890" spans="3:13" x14ac:dyDescent="0.25">
      <c r="C9890" s="48"/>
      <c r="D9890" s="48"/>
      <c r="E9890" s="48"/>
      <c r="F9890" s="48"/>
      <c r="G9890" s="49"/>
      <c r="H9890" s="48"/>
      <c r="I9890" s="52"/>
      <c r="J9890" s="48"/>
      <c r="K9890" s="48"/>
      <c r="L9890" s="48"/>
      <c r="M9890" s="48"/>
    </row>
    <row r="9891" spans="3:13" x14ac:dyDescent="0.25">
      <c r="C9891" s="48"/>
      <c r="D9891" s="48"/>
      <c r="E9891" s="48"/>
      <c r="F9891" s="48"/>
      <c r="G9891" s="49"/>
      <c r="H9891" s="48"/>
      <c r="I9891" s="52"/>
      <c r="J9891" s="48"/>
      <c r="K9891" s="48"/>
      <c r="L9891" s="48"/>
      <c r="M9891" s="48"/>
    </row>
    <row r="9892" spans="3:13" x14ac:dyDescent="0.25">
      <c r="C9892" s="48"/>
      <c r="D9892" s="48"/>
      <c r="E9892" s="48"/>
      <c r="F9892" s="48"/>
      <c r="G9892" s="49"/>
      <c r="H9892" s="48"/>
      <c r="I9892" s="52"/>
      <c r="J9892" s="48"/>
      <c r="K9892" s="48"/>
      <c r="L9892" s="48"/>
      <c r="M9892" s="48"/>
    </row>
    <row r="9893" spans="3:13" x14ac:dyDescent="0.25">
      <c r="C9893" s="48"/>
      <c r="D9893" s="48"/>
      <c r="E9893" s="48"/>
      <c r="F9893" s="48"/>
      <c r="G9893" s="49"/>
      <c r="H9893" s="48"/>
      <c r="I9893" s="52"/>
      <c r="J9893" s="48"/>
      <c r="K9893" s="48"/>
      <c r="L9893" s="48"/>
      <c r="M9893" s="48"/>
    </row>
    <row r="9894" spans="3:13" x14ac:dyDescent="0.25">
      <c r="C9894" s="48"/>
      <c r="D9894" s="48"/>
      <c r="E9894" s="48"/>
      <c r="F9894" s="48"/>
      <c r="G9894" s="49"/>
      <c r="H9894" s="48"/>
      <c r="I9894" s="52"/>
      <c r="J9894" s="48"/>
      <c r="K9894" s="48"/>
      <c r="L9894" s="48"/>
      <c r="M9894" s="48"/>
    </row>
    <row r="9895" spans="3:13" x14ac:dyDescent="0.25">
      <c r="C9895" s="48"/>
      <c r="D9895" s="48"/>
      <c r="E9895" s="48"/>
      <c r="F9895" s="48"/>
      <c r="G9895" s="49"/>
      <c r="H9895" s="48"/>
      <c r="I9895" s="52"/>
      <c r="J9895" s="48"/>
      <c r="K9895" s="48"/>
      <c r="L9895" s="48"/>
      <c r="M9895" s="48"/>
    </row>
    <row r="9896" spans="3:13" x14ac:dyDescent="0.25">
      <c r="C9896" s="48"/>
      <c r="D9896" s="48"/>
      <c r="E9896" s="48"/>
      <c r="F9896" s="48"/>
      <c r="G9896" s="49"/>
      <c r="H9896" s="48"/>
      <c r="I9896" s="52"/>
      <c r="J9896" s="48"/>
      <c r="K9896" s="48"/>
      <c r="L9896" s="48"/>
      <c r="M9896" s="48"/>
    </row>
    <row r="9897" spans="3:13" x14ac:dyDescent="0.25">
      <c r="C9897" s="48"/>
      <c r="D9897" s="48"/>
      <c r="E9897" s="48"/>
      <c r="F9897" s="48"/>
      <c r="G9897" s="49"/>
      <c r="H9897" s="48"/>
      <c r="I9897" s="52"/>
      <c r="J9897" s="48"/>
      <c r="K9897" s="48"/>
      <c r="L9897" s="48"/>
      <c r="M9897" s="48"/>
    </row>
    <row r="9898" spans="3:13" x14ac:dyDescent="0.25">
      <c r="C9898" s="48"/>
      <c r="D9898" s="48"/>
      <c r="E9898" s="48"/>
      <c r="F9898" s="48"/>
      <c r="G9898" s="49"/>
      <c r="H9898" s="48"/>
      <c r="I9898" s="52"/>
      <c r="J9898" s="48"/>
      <c r="K9898" s="48"/>
      <c r="L9898" s="48"/>
      <c r="M9898" s="48"/>
    </row>
    <row r="9899" spans="3:13" x14ac:dyDescent="0.25">
      <c r="C9899" s="48"/>
      <c r="D9899" s="48"/>
      <c r="E9899" s="48"/>
      <c r="F9899" s="48"/>
      <c r="G9899" s="49"/>
      <c r="H9899" s="48"/>
      <c r="I9899" s="52"/>
      <c r="J9899" s="48"/>
      <c r="K9899" s="48"/>
      <c r="L9899" s="48"/>
      <c r="M9899" s="48"/>
    </row>
    <row r="9900" spans="3:13" x14ac:dyDescent="0.25">
      <c r="C9900" s="48"/>
      <c r="D9900" s="48"/>
      <c r="E9900" s="48"/>
      <c r="F9900" s="48"/>
      <c r="G9900" s="49"/>
      <c r="H9900" s="48"/>
      <c r="I9900" s="52"/>
      <c r="J9900" s="48"/>
      <c r="K9900" s="48"/>
      <c r="L9900" s="48"/>
      <c r="M9900" s="48"/>
    </row>
    <row r="9901" spans="3:13" x14ac:dyDescent="0.25">
      <c r="C9901" s="48"/>
      <c r="D9901" s="48"/>
      <c r="E9901" s="48"/>
      <c r="F9901" s="48"/>
      <c r="G9901" s="49"/>
      <c r="H9901" s="48"/>
      <c r="I9901" s="52"/>
      <c r="J9901" s="48"/>
      <c r="K9901" s="48"/>
      <c r="L9901" s="48"/>
      <c r="M9901" s="48"/>
    </row>
    <row r="9902" spans="3:13" x14ac:dyDescent="0.25">
      <c r="C9902" s="48"/>
      <c r="D9902" s="48"/>
      <c r="E9902" s="48"/>
      <c r="F9902" s="48"/>
      <c r="G9902" s="49"/>
      <c r="H9902" s="48"/>
      <c r="I9902" s="52"/>
      <c r="J9902" s="48"/>
      <c r="K9902" s="48"/>
      <c r="L9902" s="48"/>
      <c r="M9902" s="48"/>
    </row>
    <row r="9903" spans="3:13" x14ac:dyDescent="0.25">
      <c r="C9903" s="48"/>
      <c r="D9903" s="48"/>
      <c r="E9903" s="48"/>
      <c r="F9903" s="48"/>
      <c r="G9903" s="49"/>
      <c r="H9903" s="48"/>
      <c r="I9903" s="52"/>
      <c r="J9903" s="48"/>
      <c r="K9903" s="48"/>
      <c r="L9903" s="48"/>
      <c r="M9903" s="48"/>
    </row>
    <row r="9904" spans="3:13" x14ac:dyDescent="0.25">
      <c r="C9904" s="48"/>
      <c r="D9904" s="48"/>
      <c r="E9904" s="48"/>
      <c r="F9904" s="48"/>
      <c r="G9904" s="49"/>
      <c r="H9904" s="48"/>
      <c r="I9904" s="52"/>
      <c r="J9904" s="48"/>
      <c r="K9904" s="48"/>
      <c r="L9904" s="48"/>
      <c r="M9904" s="48"/>
    </row>
    <row r="9905" spans="3:13" x14ac:dyDescent="0.25">
      <c r="C9905" s="48"/>
      <c r="D9905" s="48"/>
      <c r="E9905" s="48"/>
      <c r="F9905" s="48"/>
      <c r="G9905" s="49"/>
      <c r="H9905" s="48"/>
      <c r="I9905" s="52"/>
      <c r="J9905" s="48"/>
      <c r="K9905" s="48"/>
      <c r="L9905" s="48"/>
      <c r="M9905" s="48"/>
    </row>
    <row r="9906" spans="3:13" x14ac:dyDescent="0.25">
      <c r="C9906" s="48"/>
      <c r="D9906" s="48"/>
      <c r="E9906" s="48"/>
      <c r="F9906" s="48"/>
      <c r="G9906" s="49"/>
      <c r="H9906" s="48"/>
      <c r="I9906" s="52"/>
      <c r="J9906" s="48"/>
      <c r="K9906" s="48"/>
      <c r="L9906" s="48"/>
      <c r="M9906" s="48"/>
    </row>
    <row r="9907" spans="3:13" x14ac:dyDescent="0.25">
      <c r="C9907" s="48"/>
      <c r="D9907" s="48"/>
      <c r="E9907" s="48"/>
      <c r="F9907" s="48"/>
      <c r="G9907" s="49"/>
      <c r="H9907" s="48"/>
      <c r="I9907" s="52"/>
      <c r="J9907" s="48"/>
      <c r="K9907" s="48"/>
      <c r="L9907" s="48"/>
      <c r="M9907" s="48"/>
    </row>
    <row r="9908" spans="3:13" x14ac:dyDescent="0.25">
      <c r="C9908" s="48"/>
      <c r="D9908" s="48"/>
      <c r="E9908" s="48"/>
      <c r="F9908" s="48"/>
      <c r="G9908" s="49"/>
      <c r="H9908" s="48"/>
      <c r="I9908" s="52"/>
      <c r="J9908" s="48"/>
      <c r="K9908" s="48"/>
      <c r="L9908" s="48"/>
      <c r="M9908" s="48"/>
    </row>
    <row r="9909" spans="3:13" x14ac:dyDescent="0.25">
      <c r="C9909" s="48"/>
      <c r="D9909" s="48"/>
      <c r="E9909" s="48"/>
      <c r="F9909" s="48"/>
      <c r="G9909" s="49"/>
      <c r="H9909" s="48"/>
      <c r="I9909" s="52"/>
      <c r="J9909" s="48"/>
      <c r="K9909" s="48"/>
      <c r="L9909" s="48"/>
      <c r="M9909" s="48"/>
    </row>
    <row r="9910" spans="3:13" x14ac:dyDescent="0.25">
      <c r="C9910" s="48"/>
      <c r="D9910" s="48"/>
      <c r="E9910" s="48"/>
      <c r="F9910" s="48"/>
      <c r="G9910" s="49"/>
      <c r="H9910" s="48"/>
      <c r="I9910" s="52"/>
      <c r="J9910" s="48"/>
      <c r="K9910" s="48"/>
      <c r="L9910" s="48"/>
      <c r="M9910" s="48"/>
    </row>
    <row r="9911" spans="3:13" x14ac:dyDescent="0.25">
      <c r="C9911" s="48"/>
      <c r="D9911" s="48"/>
      <c r="E9911" s="48"/>
      <c r="F9911" s="48"/>
      <c r="G9911" s="49"/>
      <c r="H9911" s="48"/>
      <c r="I9911" s="52"/>
      <c r="J9911" s="48"/>
      <c r="K9911" s="48"/>
      <c r="L9911" s="48"/>
      <c r="M9911" s="48"/>
    </row>
    <row r="9912" spans="3:13" x14ac:dyDescent="0.25">
      <c r="C9912" s="48"/>
      <c r="D9912" s="48"/>
      <c r="E9912" s="48"/>
      <c r="F9912" s="48"/>
      <c r="G9912" s="49"/>
      <c r="H9912" s="48"/>
      <c r="I9912" s="52"/>
      <c r="J9912" s="48"/>
      <c r="K9912" s="48"/>
      <c r="L9912" s="48"/>
      <c r="M9912" s="48"/>
    </row>
    <row r="9913" spans="3:13" x14ac:dyDescent="0.25">
      <c r="C9913" s="48"/>
      <c r="D9913" s="48"/>
      <c r="E9913" s="48"/>
      <c r="F9913" s="48"/>
      <c r="G9913" s="49"/>
      <c r="H9913" s="48"/>
      <c r="I9913" s="52"/>
      <c r="J9913" s="48"/>
      <c r="K9913" s="48"/>
      <c r="L9913" s="48"/>
      <c r="M9913" s="48"/>
    </row>
    <row r="9914" spans="3:13" x14ac:dyDescent="0.25">
      <c r="C9914" s="48"/>
      <c r="D9914" s="48"/>
      <c r="E9914" s="48"/>
      <c r="F9914" s="48"/>
      <c r="G9914" s="49"/>
      <c r="H9914" s="48"/>
      <c r="I9914" s="52"/>
      <c r="J9914" s="48"/>
      <c r="K9914" s="48"/>
      <c r="L9914" s="48"/>
      <c r="M9914" s="48"/>
    </row>
    <row r="9915" spans="3:13" x14ac:dyDescent="0.25">
      <c r="C9915" s="48"/>
      <c r="D9915" s="48"/>
      <c r="E9915" s="48"/>
      <c r="F9915" s="48"/>
      <c r="G9915" s="49"/>
      <c r="H9915" s="48"/>
      <c r="I9915" s="52"/>
      <c r="J9915" s="48"/>
      <c r="K9915" s="48"/>
      <c r="L9915" s="48"/>
      <c r="M9915" s="48"/>
    </row>
    <row r="9916" spans="3:13" x14ac:dyDescent="0.25">
      <c r="C9916" s="48"/>
      <c r="D9916" s="48"/>
      <c r="E9916" s="48"/>
      <c r="F9916" s="48"/>
      <c r="G9916" s="49"/>
      <c r="H9916" s="48"/>
      <c r="I9916" s="52"/>
      <c r="J9916" s="48"/>
      <c r="K9916" s="48"/>
      <c r="L9916" s="48"/>
      <c r="M9916" s="48"/>
    </row>
    <row r="9917" spans="3:13" x14ac:dyDescent="0.25">
      <c r="C9917" s="48"/>
      <c r="D9917" s="48"/>
      <c r="E9917" s="48"/>
      <c r="F9917" s="48"/>
      <c r="G9917" s="49"/>
      <c r="H9917" s="48"/>
      <c r="I9917" s="52"/>
      <c r="J9917" s="48"/>
      <c r="K9917" s="48"/>
      <c r="L9917" s="48"/>
      <c r="M9917" s="48"/>
    </row>
    <row r="9918" spans="3:13" x14ac:dyDescent="0.25">
      <c r="C9918" s="48"/>
      <c r="D9918" s="48"/>
      <c r="E9918" s="48"/>
      <c r="F9918" s="48"/>
      <c r="G9918" s="49"/>
      <c r="H9918" s="48"/>
      <c r="I9918" s="52"/>
      <c r="J9918" s="48"/>
      <c r="K9918" s="48"/>
      <c r="L9918" s="48"/>
      <c r="M9918" s="48"/>
    </row>
    <row r="9919" spans="3:13" x14ac:dyDescent="0.25">
      <c r="C9919" s="48"/>
      <c r="D9919" s="48"/>
      <c r="E9919" s="48"/>
      <c r="F9919" s="48"/>
      <c r="G9919" s="49"/>
      <c r="H9919" s="48"/>
      <c r="I9919" s="52"/>
      <c r="J9919" s="48"/>
      <c r="K9919" s="48"/>
      <c r="L9919" s="48"/>
      <c r="M9919" s="48"/>
    </row>
    <row r="9920" spans="3:13" x14ac:dyDescent="0.25">
      <c r="C9920" s="48"/>
      <c r="D9920" s="48"/>
      <c r="E9920" s="48"/>
      <c r="F9920" s="48"/>
      <c r="G9920" s="49"/>
      <c r="H9920" s="48"/>
      <c r="I9920" s="52"/>
      <c r="J9920" s="48"/>
      <c r="K9920" s="48"/>
      <c r="L9920" s="48"/>
      <c r="M9920" s="48"/>
    </row>
    <row r="9921" spans="3:13" x14ac:dyDescent="0.25">
      <c r="C9921" s="48"/>
      <c r="D9921" s="48"/>
      <c r="E9921" s="48"/>
      <c r="F9921" s="48"/>
      <c r="G9921" s="49"/>
      <c r="H9921" s="48"/>
      <c r="I9921" s="52"/>
      <c r="J9921" s="48"/>
      <c r="K9921" s="48"/>
      <c r="L9921" s="48"/>
      <c r="M9921" s="48"/>
    </row>
    <row r="9922" spans="3:13" x14ac:dyDescent="0.25">
      <c r="C9922" s="48"/>
      <c r="D9922" s="48"/>
      <c r="E9922" s="48"/>
      <c r="F9922" s="48"/>
      <c r="G9922" s="49"/>
      <c r="H9922" s="48"/>
      <c r="I9922" s="52"/>
      <c r="J9922" s="48"/>
      <c r="K9922" s="48"/>
      <c r="L9922" s="48"/>
      <c r="M9922" s="48"/>
    </row>
    <row r="9923" spans="3:13" x14ac:dyDescent="0.25">
      <c r="C9923" s="48"/>
      <c r="D9923" s="48"/>
      <c r="E9923" s="48"/>
      <c r="F9923" s="48"/>
      <c r="G9923" s="49"/>
      <c r="H9923" s="48"/>
      <c r="I9923" s="52"/>
      <c r="J9923" s="48"/>
      <c r="K9923" s="48"/>
      <c r="L9923" s="48"/>
      <c r="M9923" s="48"/>
    </row>
    <row r="9924" spans="3:13" x14ac:dyDescent="0.25">
      <c r="C9924" s="48"/>
      <c r="D9924" s="48"/>
      <c r="E9924" s="48"/>
      <c r="F9924" s="48"/>
      <c r="G9924" s="49"/>
      <c r="H9924" s="48"/>
      <c r="I9924" s="52"/>
      <c r="J9924" s="48"/>
      <c r="K9924" s="48"/>
      <c r="L9924" s="48"/>
      <c r="M9924" s="48"/>
    </row>
    <row r="9925" spans="3:13" x14ac:dyDescent="0.25">
      <c r="C9925" s="48"/>
      <c r="D9925" s="48"/>
      <c r="E9925" s="48"/>
      <c r="F9925" s="48"/>
      <c r="G9925" s="49"/>
      <c r="H9925" s="48"/>
      <c r="I9925" s="52"/>
      <c r="J9925" s="48"/>
      <c r="K9925" s="48"/>
      <c r="L9925" s="48"/>
      <c r="M9925" s="48"/>
    </row>
    <row r="9926" spans="3:13" x14ac:dyDescent="0.25">
      <c r="C9926" s="48"/>
      <c r="D9926" s="48"/>
      <c r="E9926" s="48"/>
      <c r="F9926" s="48"/>
      <c r="G9926" s="49"/>
      <c r="H9926" s="48"/>
      <c r="I9926" s="52"/>
      <c r="J9926" s="48"/>
      <c r="K9926" s="48"/>
      <c r="L9926" s="48"/>
      <c r="M9926" s="48"/>
    </row>
    <row r="9927" spans="3:13" x14ac:dyDescent="0.25">
      <c r="C9927" s="48"/>
      <c r="D9927" s="48"/>
      <c r="E9927" s="48"/>
      <c r="F9927" s="48"/>
      <c r="G9927" s="49"/>
      <c r="H9927" s="48"/>
      <c r="I9927" s="52"/>
      <c r="J9927" s="48"/>
      <c r="K9927" s="48"/>
      <c r="L9927" s="48"/>
      <c r="M9927" s="48"/>
    </row>
    <row r="9928" spans="3:13" x14ac:dyDescent="0.25">
      <c r="C9928" s="48"/>
      <c r="D9928" s="48"/>
      <c r="E9928" s="48"/>
      <c r="F9928" s="48"/>
      <c r="G9928" s="49"/>
      <c r="H9928" s="48"/>
      <c r="I9928" s="52"/>
      <c r="J9928" s="48"/>
      <c r="K9928" s="48"/>
      <c r="L9928" s="48"/>
      <c r="M9928" s="48"/>
    </row>
    <row r="9929" spans="3:13" x14ac:dyDescent="0.25">
      <c r="C9929" s="48"/>
      <c r="D9929" s="48"/>
      <c r="E9929" s="48"/>
      <c r="F9929" s="48"/>
      <c r="G9929" s="49"/>
      <c r="H9929" s="48"/>
      <c r="I9929" s="52"/>
      <c r="J9929" s="48"/>
      <c r="K9929" s="48"/>
      <c r="L9929" s="48"/>
      <c r="M9929" s="48"/>
    </row>
    <row r="9930" spans="3:13" x14ac:dyDescent="0.25">
      <c r="C9930" s="48"/>
      <c r="D9930" s="48"/>
      <c r="E9930" s="48"/>
      <c r="F9930" s="48"/>
      <c r="G9930" s="49"/>
      <c r="H9930" s="48"/>
      <c r="I9930" s="52"/>
      <c r="J9930" s="48"/>
      <c r="K9930" s="48"/>
      <c r="L9930" s="48"/>
      <c r="M9930" s="48"/>
    </row>
    <row r="9931" spans="3:13" x14ac:dyDescent="0.25">
      <c r="C9931" s="48"/>
      <c r="D9931" s="48"/>
      <c r="E9931" s="48"/>
      <c r="F9931" s="48"/>
      <c r="G9931" s="49"/>
      <c r="H9931" s="48"/>
      <c r="I9931" s="52"/>
      <c r="J9931" s="48"/>
      <c r="K9931" s="48"/>
      <c r="L9931" s="48"/>
      <c r="M9931" s="48"/>
    </row>
    <row r="9932" spans="3:13" x14ac:dyDescent="0.25">
      <c r="C9932" s="48"/>
      <c r="D9932" s="48"/>
      <c r="E9932" s="48"/>
      <c r="F9932" s="48"/>
      <c r="G9932" s="49"/>
      <c r="H9932" s="48"/>
      <c r="I9932" s="52"/>
      <c r="J9932" s="48"/>
      <c r="K9932" s="48"/>
      <c r="L9932" s="48"/>
      <c r="M9932" s="48"/>
    </row>
    <row r="9933" spans="3:13" x14ac:dyDescent="0.25">
      <c r="C9933" s="48"/>
      <c r="D9933" s="48"/>
      <c r="E9933" s="48"/>
      <c r="F9933" s="48"/>
      <c r="G9933" s="49"/>
      <c r="H9933" s="48"/>
      <c r="I9933" s="52"/>
      <c r="J9933" s="48"/>
      <c r="K9933" s="48"/>
      <c r="L9933" s="48"/>
      <c r="M9933" s="48"/>
    </row>
    <row r="9934" spans="3:13" x14ac:dyDescent="0.25">
      <c r="C9934" s="48"/>
      <c r="D9934" s="48"/>
      <c r="E9934" s="48"/>
      <c r="F9934" s="48"/>
      <c r="G9934" s="49"/>
      <c r="H9934" s="48"/>
      <c r="I9934" s="52"/>
      <c r="J9934" s="48"/>
      <c r="K9934" s="48"/>
      <c r="L9934" s="48"/>
      <c r="M9934" s="48"/>
    </row>
    <row r="9935" spans="3:13" x14ac:dyDescent="0.25">
      <c r="C9935" s="48"/>
      <c r="D9935" s="48"/>
      <c r="E9935" s="48"/>
      <c r="F9935" s="48"/>
      <c r="G9935" s="49"/>
      <c r="H9935" s="48"/>
      <c r="I9935" s="52"/>
      <c r="J9935" s="48"/>
      <c r="K9935" s="48"/>
      <c r="L9935" s="48"/>
      <c r="M9935" s="48"/>
    </row>
    <row r="9936" spans="3:13" x14ac:dyDescent="0.25">
      <c r="C9936" s="48"/>
      <c r="D9936" s="48"/>
      <c r="E9936" s="48"/>
      <c r="F9936" s="48"/>
      <c r="G9936" s="49"/>
      <c r="H9936" s="48"/>
      <c r="I9936" s="52"/>
      <c r="J9936" s="48"/>
      <c r="K9936" s="48"/>
      <c r="L9936" s="48"/>
      <c r="M9936" s="48"/>
    </row>
    <row r="9937" spans="3:13" x14ac:dyDescent="0.25">
      <c r="C9937" s="48"/>
      <c r="D9937" s="48"/>
      <c r="E9937" s="48"/>
      <c r="F9937" s="48"/>
      <c r="G9937" s="49"/>
      <c r="H9937" s="48"/>
      <c r="I9937" s="52"/>
      <c r="J9937" s="48"/>
      <c r="K9937" s="48"/>
      <c r="L9937" s="48"/>
      <c r="M9937" s="48"/>
    </row>
    <row r="9938" spans="3:13" x14ac:dyDescent="0.25">
      <c r="C9938" s="48"/>
      <c r="D9938" s="48"/>
      <c r="E9938" s="48"/>
      <c r="F9938" s="48"/>
      <c r="G9938" s="49"/>
      <c r="H9938" s="48"/>
      <c r="I9938" s="52"/>
      <c r="J9938" s="48"/>
      <c r="K9938" s="48"/>
      <c r="L9938" s="48"/>
      <c r="M9938" s="48"/>
    </row>
    <row r="9939" spans="3:13" x14ac:dyDescent="0.25">
      <c r="C9939" s="48"/>
      <c r="D9939" s="48"/>
      <c r="E9939" s="48"/>
      <c r="F9939" s="48"/>
      <c r="G9939" s="49"/>
      <c r="H9939" s="48"/>
      <c r="I9939" s="52"/>
      <c r="J9939" s="48"/>
      <c r="K9939" s="48"/>
      <c r="L9939" s="48"/>
      <c r="M9939" s="48"/>
    </row>
    <row r="9940" spans="3:13" x14ac:dyDescent="0.25">
      <c r="C9940" s="48"/>
      <c r="D9940" s="48"/>
      <c r="E9940" s="48"/>
      <c r="F9940" s="48"/>
      <c r="G9940" s="49"/>
      <c r="H9940" s="48"/>
      <c r="I9940" s="52"/>
      <c r="J9940" s="48"/>
      <c r="K9940" s="48"/>
      <c r="L9940" s="48"/>
      <c r="M9940" s="48"/>
    </row>
    <row r="9941" spans="3:13" x14ac:dyDescent="0.25">
      <c r="C9941" s="48"/>
      <c r="D9941" s="48"/>
      <c r="E9941" s="48"/>
      <c r="F9941" s="48"/>
      <c r="G9941" s="49"/>
      <c r="H9941" s="48"/>
      <c r="I9941" s="52"/>
      <c r="J9941" s="48"/>
      <c r="K9941" s="48"/>
      <c r="L9941" s="48"/>
      <c r="M9941" s="48"/>
    </row>
    <row r="9942" spans="3:13" x14ac:dyDescent="0.25">
      <c r="C9942" s="48"/>
      <c r="D9942" s="48"/>
      <c r="E9942" s="48"/>
      <c r="F9942" s="48"/>
      <c r="G9942" s="49"/>
      <c r="H9942" s="48"/>
      <c r="I9942" s="52"/>
      <c r="J9942" s="48"/>
      <c r="K9942" s="48"/>
      <c r="L9942" s="48"/>
      <c r="M9942" s="48"/>
    </row>
    <row r="9943" spans="3:13" x14ac:dyDescent="0.25">
      <c r="C9943" s="48"/>
      <c r="D9943" s="48"/>
      <c r="E9943" s="48"/>
      <c r="F9943" s="48"/>
      <c r="G9943" s="49"/>
      <c r="H9943" s="48"/>
      <c r="I9943" s="52"/>
      <c r="J9943" s="48"/>
      <c r="K9943" s="48"/>
      <c r="L9943" s="48"/>
      <c r="M9943" s="48"/>
    </row>
    <row r="9944" spans="3:13" x14ac:dyDescent="0.25">
      <c r="C9944" s="48"/>
      <c r="D9944" s="48"/>
      <c r="E9944" s="48"/>
      <c r="F9944" s="48"/>
      <c r="G9944" s="49"/>
      <c r="H9944" s="48"/>
      <c r="I9944" s="52"/>
      <c r="J9944" s="48"/>
      <c r="K9944" s="48"/>
      <c r="L9944" s="48"/>
      <c r="M9944" s="48"/>
    </row>
    <row r="9945" spans="3:13" x14ac:dyDescent="0.25">
      <c r="C9945" s="48"/>
      <c r="D9945" s="48"/>
      <c r="E9945" s="48"/>
      <c r="F9945" s="48"/>
      <c r="G9945" s="49"/>
      <c r="H9945" s="48"/>
      <c r="I9945" s="52"/>
      <c r="J9945" s="48"/>
      <c r="K9945" s="48"/>
      <c r="L9945" s="48"/>
      <c r="M9945" s="48"/>
    </row>
    <row r="9946" spans="3:13" x14ac:dyDescent="0.25">
      <c r="C9946" s="48"/>
      <c r="D9946" s="48"/>
      <c r="E9946" s="48"/>
      <c r="F9946" s="48"/>
      <c r="G9946" s="49"/>
      <c r="H9946" s="48"/>
      <c r="I9946" s="52"/>
      <c r="J9946" s="48"/>
      <c r="K9946" s="48"/>
      <c r="L9946" s="48"/>
      <c r="M9946" s="48"/>
    </row>
    <row r="9947" spans="3:13" x14ac:dyDescent="0.25">
      <c r="C9947" s="48"/>
      <c r="D9947" s="48"/>
      <c r="E9947" s="48"/>
      <c r="F9947" s="48"/>
      <c r="G9947" s="49"/>
      <c r="H9947" s="48"/>
      <c r="I9947" s="52"/>
      <c r="J9947" s="48"/>
      <c r="K9947" s="48"/>
      <c r="L9947" s="48"/>
      <c r="M9947" s="48"/>
    </row>
    <row r="9948" spans="3:13" x14ac:dyDescent="0.25">
      <c r="C9948" s="48"/>
      <c r="D9948" s="48"/>
      <c r="E9948" s="48"/>
      <c r="F9948" s="48"/>
      <c r="G9948" s="49"/>
      <c r="H9948" s="48"/>
      <c r="I9948" s="52"/>
      <c r="J9948" s="48"/>
      <c r="K9948" s="48"/>
      <c r="L9948" s="48"/>
      <c r="M9948" s="48"/>
    </row>
    <row r="9949" spans="3:13" x14ac:dyDescent="0.25">
      <c r="C9949" s="48"/>
      <c r="D9949" s="48"/>
      <c r="E9949" s="48"/>
      <c r="F9949" s="48"/>
      <c r="G9949" s="49"/>
      <c r="H9949" s="48"/>
      <c r="I9949" s="52"/>
      <c r="J9949" s="48"/>
      <c r="K9949" s="48"/>
      <c r="L9949" s="48"/>
      <c r="M9949" s="48"/>
    </row>
    <row r="9950" spans="3:13" x14ac:dyDescent="0.25">
      <c r="C9950" s="48"/>
      <c r="D9950" s="48"/>
      <c r="E9950" s="48"/>
      <c r="F9950" s="48"/>
      <c r="G9950" s="49"/>
      <c r="H9950" s="48"/>
      <c r="I9950" s="52"/>
      <c r="J9950" s="48"/>
      <c r="K9950" s="48"/>
      <c r="L9950" s="48"/>
      <c r="M9950" s="48"/>
    </row>
    <row r="9951" spans="3:13" x14ac:dyDescent="0.25">
      <c r="C9951" s="48"/>
      <c r="D9951" s="48"/>
      <c r="E9951" s="48"/>
      <c r="F9951" s="48"/>
      <c r="G9951" s="49"/>
      <c r="H9951" s="48"/>
      <c r="I9951" s="52"/>
      <c r="J9951" s="48"/>
      <c r="K9951" s="48"/>
      <c r="L9951" s="48"/>
      <c r="M9951" s="48"/>
    </row>
    <row r="9952" spans="3:13" x14ac:dyDescent="0.25">
      <c r="C9952" s="48"/>
      <c r="D9952" s="48"/>
      <c r="E9952" s="48"/>
      <c r="F9952" s="48"/>
      <c r="G9952" s="49"/>
      <c r="H9952" s="48"/>
      <c r="I9952" s="52"/>
      <c r="J9952" s="48"/>
      <c r="K9952" s="48"/>
      <c r="L9952" s="48"/>
      <c r="M9952" s="48"/>
    </row>
    <row r="9953" spans="3:13" x14ac:dyDescent="0.25">
      <c r="C9953" s="48"/>
      <c r="D9953" s="48"/>
      <c r="E9953" s="48"/>
      <c r="F9953" s="48"/>
      <c r="G9953" s="49"/>
      <c r="H9953" s="48"/>
      <c r="I9953" s="52"/>
      <c r="J9953" s="48"/>
      <c r="K9953" s="48"/>
      <c r="L9953" s="48"/>
      <c r="M9953" s="48"/>
    </row>
    <row r="9954" spans="3:13" x14ac:dyDescent="0.25">
      <c r="C9954" s="48"/>
      <c r="D9954" s="48"/>
      <c r="E9954" s="48"/>
      <c r="F9954" s="48"/>
      <c r="G9954" s="49"/>
      <c r="H9954" s="48"/>
      <c r="I9954" s="52"/>
      <c r="J9954" s="48"/>
      <c r="K9954" s="48"/>
      <c r="L9954" s="48"/>
      <c r="M9954" s="48"/>
    </row>
    <row r="9955" spans="3:13" x14ac:dyDescent="0.25">
      <c r="C9955" s="48"/>
      <c r="D9955" s="48"/>
      <c r="E9955" s="48"/>
      <c r="F9955" s="48"/>
      <c r="G9955" s="49"/>
      <c r="H9955" s="48"/>
      <c r="I9955" s="52"/>
      <c r="J9955" s="48"/>
      <c r="K9955" s="48"/>
      <c r="L9955" s="48"/>
      <c r="M9955" s="48"/>
    </row>
    <row r="9956" spans="3:13" x14ac:dyDescent="0.25">
      <c r="C9956" s="48"/>
      <c r="D9956" s="48"/>
      <c r="E9956" s="48"/>
      <c r="F9956" s="48"/>
      <c r="G9956" s="49"/>
      <c r="H9956" s="48"/>
      <c r="I9956" s="52"/>
      <c r="J9956" s="48"/>
      <c r="K9956" s="48"/>
      <c r="L9956" s="48"/>
      <c r="M9956" s="48"/>
    </row>
    <row r="9957" spans="3:13" x14ac:dyDescent="0.25">
      <c r="C9957" s="48"/>
      <c r="D9957" s="48"/>
      <c r="E9957" s="48"/>
      <c r="F9957" s="48"/>
      <c r="G9957" s="49"/>
      <c r="H9957" s="48"/>
      <c r="I9957" s="52"/>
      <c r="J9957" s="48"/>
      <c r="K9957" s="48"/>
      <c r="L9957" s="48"/>
      <c r="M9957" s="48"/>
    </row>
    <row r="9958" spans="3:13" x14ac:dyDescent="0.25">
      <c r="C9958" s="48"/>
      <c r="D9958" s="48"/>
      <c r="E9958" s="48"/>
      <c r="F9958" s="48"/>
      <c r="G9958" s="49"/>
      <c r="H9958" s="48"/>
      <c r="I9958" s="52"/>
      <c r="J9958" s="48"/>
      <c r="K9958" s="48"/>
      <c r="L9958" s="48"/>
      <c r="M9958" s="48"/>
    </row>
    <row r="9959" spans="3:13" x14ac:dyDescent="0.25">
      <c r="C9959" s="48"/>
      <c r="D9959" s="48"/>
      <c r="E9959" s="48"/>
      <c r="F9959" s="48"/>
      <c r="G9959" s="49"/>
      <c r="H9959" s="48"/>
      <c r="I9959" s="52"/>
      <c r="J9959" s="48"/>
      <c r="K9959" s="48"/>
      <c r="L9959" s="48"/>
      <c r="M9959" s="48"/>
    </row>
    <row r="9960" spans="3:13" x14ac:dyDescent="0.25">
      <c r="C9960" s="48"/>
      <c r="D9960" s="48"/>
      <c r="E9960" s="48"/>
      <c r="F9960" s="48"/>
      <c r="G9960" s="49"/>
      <c r="H9960" s="48"/>
      <c r="I9960" s="52"/>
      <c r="J9960" s="48"/>
      <c r="K9960" s="48"/>
      <c r="L9960" s="48"/>
      <c r="M9960" s="48"/>
    </row>
    <row r="9961" spans="3:13" x14ac:dyDescent="0.25">
      <c r="C9961" s="48"/>
      <c r="D9961" s="48"/>
      <c r="E9961" s="48"/>
      <c r="F9961" s="48"/>
      <c r="G9961" s="49"/>
      <c r="H9961" s="48"/>
      <c r="I9961" s="52"/>
      <c r="J9961" s="48"/>
      <c r="K9961" s="48"/>
      <c r="L9961" s="48"/>
      <c r="M9961" s="48"/>
    </row>
    <row r="9962" spans="3:13" x14ac:dyDescent="0.25">
      <c r="C9962" s="48"/>
      <c r="D9962" s="48"/>
      <c r="E9962" s="48"/>
      <c r="F9962" s="48"/>
      <c r="G9962" s="49"/>
      <c r="H9962" s="48"/>
      <c r="I9962" s="52"/>
      <c r="J9962" s="48"/>
      <c r="K9962" s="48"/>
      <c r="L9962" s="48"/>
      <c r="M9962" s="48"/>
    </row>
    <row r="9963" spans="3:13" x14ac:dyDescent="0.25">
      <c r="C9963" s="48"/>
      <c r="D9963" s="48"/>
      <c r="E9963" s="48"/>
      <c r="F9963" s="48"/>
      <c r="G9963" s="49"/>
      <c r="H9963" s="48"/>
      <c r="I9963" s="52"/>
      <c r="J9963" s="48"/>
      <c r="K9963" s="48"/>
      <c r="L9963" s="48"/>
      <c r="M9963" s="48"/>
    </row>
    <row r="9964" spans="3:13" x14ac:dyDescent="0.25">
      <c r="C9964" s="48"/>
      <c r="D9964" s="48"/>
      <c r="E9964" s="48"/>
      <c r="F9964" s="48"/>
      <c r="G9964" s="49"/>
      <c r="H9964" s="48"/>
      <c r="I9964" s="52"/>
      <c r="J9964" s="48"/>
      <c r="K9964" s="48"/>
      <c r="L9964" s="48"/>
      <c r="M9964" s="48"/>
    </row>
    <row r="9965" spans="3:13" x14ac:dyDescent="0.25">
      <c r="C9965" s="48"/>
      <c r="D9965" s="48"/>
      <c r="E9965" s="48"/>
      <c r="F9965" s="48"/>
      <c r="G9965" s="49"/>
      <c r="H9965" s="48"/>
      <c r="I9965" s="52"/>
      <c r="J9965" s="48"/>
      <c r="K9965" s="48"/>
      <c r="L9965" s="48"/>
      <c r="M9965" s="48"/>
    </row>
    <row r="9966" spans="3:13" x14ac:dyDescent="0.25">
      <c r="C9966" s="48"/>
      <c r="D9966" s="48"/>
      <c r="E9966" s="48"/>
      <c r="F9966" s="48"/>
      <c r="G9966" s="49"/>
      <c r="H9966" s="48"/>
      <c r="I9966" s="52"/>
      <c r="J9966" s="48"/>
      <c r="K9966" s="48"/>
      <c r="L9966" s="48"/>
      <c r="M9966" s="48"/>
    </row>
    <row r="9967" spans="3:13" x14ac:dyDescent="0.25">
      <c r="C9967" s="48"/>
      <c r="D9967" s="48"/>
      <c r="E9967" s="48"/>
      <c r="F9967" s="48"/>
      <c r="G9967" s="49"/>
      <c r="H9967" s="48"/>
      <c r="I9967" s="52"/>
      <c r="J9967" s="48"/>
      <c r="K9967" s="48"/>
      <c r="L9967" s="48"/>
      <c r="M9967" s="48"/>
    </row>
    <row r="9968" spans="3:13" x14ac:dyDescent="0.25">
      <c r="C9968" s="48"/>
      <c r="D9968" s="48"/>
      <c r="E9968" s="48"/>
      <c r="F9968" s="48"/>
      <c r="G9968" s="49"/>
      <c r="H9968" s="48"/>
      <c r="I9968" s="52"/>
      <c r="J9968" s="48"/>
      <c r="K9968" s="48"/>
      <c r="L9968" s="48"/>
      <c r="M9968" s="48"/>
    </row>
    <row r="9969" spans="3:13" x14ac:dyDescent="0.25">
      <c r="C9969" s="48"/>
      <c r="D9969" s="48"/>
      <c r="E9969" s="48"/>
      <c r="F9969" s="48"/>
      <c r="G9969" s="49"/>
      <c r="H9969" s="48"/>
      <c r="I9969" s="52"/>
      <c r="J9969" s="48"/>
      <c r="K9969" s="48"/>
      <c r="L9969" s="48"/>
      <c r="M9969" s="48"/>
    </row>
    <row r="9970" spans="3:13" x14ac:dyDescent="0.25">
      <c r="C9970" s="48"/>
      <c r="D9970" s="48"/>
      <c r="E9970" s="48"/>
      <c r="F9970" s="48"/>
      <c r="G9970" s="49"/>
      <c r="H9970" s="48"/>
      <c r="I9970" s="52"/>
      <c r="J9970" s="48"/>
      <c r="K9970" s="48"/>
      <c r="L9970" s="48"/>
      <c r="M9970" s="48"/>
    </row>
    <row r="9971" spans="3:13" x14ac:dyDescent="0.25">
      <c r="C9971" s="48"/>
      <c r="D9971" s="48"/>
      <c r="E9971" s="48"/>
      <c r="F9971" s="48"/>
      <c r="G9971" s="49"/>
      <c r="H9971" s="48"/>
      <c r="I9971" s="52"/>
      <c r="J9971" s="48"/>
      <c r="K9971" s="48"/>
      <c r="L9971" s="48"/>
      <c r="M9971" s="48"/>
    </row>
    <row r="9972" spans="3:13" x14ac:dyDescent="0.25">
      <c r="C9972" s="48"/>
      <c r="D9972" s="48"/>
      <c r="E9972" s="48"/>
      <c r="F9972" s="48"/>
      <c r="G9972" s="49"/>
      <c r="H9972" s="48"/>
      <c r="I9972" s="52"/>
      <c r="J9972" s="48"/>
      <c r="K9972" s="48"/>
      <c r="L9972" s="48"/>
      <c r="M9972" s="48"/>
    </row>
    <row r="9973" spans="3:13" x14ac:dyDescent="0.25">
      <c r="C9973" s="48"/>
      <c r="D9973" s="48"/>
      <c r="E9973" s="48"/>
      <c r="F9973" s="48"/>
      <c r="G9973" s="49"/>
      <c r="H9973" s="48"/>
      <c r="I9973" s="52"/>
      <c r="J9973" s="48"/>
      <c r="K9973" s="48"/>
      <c r="L9973" s="48"/>
      <c r="M9973" s="48"/>
    </row>
    <row r="9974" spans="3:13" x14ac:dyDescent="0.25">
      <c r="C9974" s="48"/>
      <c r="D9974" s="48"/>
      <c r="E9974" s="48"/>
      <c r="F9974" s="48"/>
      <c r="G9974" s="49"/>
      <c r="H9974" s="48"/>
      <c r="I9974" s="52"/>
      <c r="J9974" s="48"/>
      <c r="K9974" s="48"/>
      <c r="L9974" s="48"/>
      <c r="M9974" s="48"/>
    </row>
    <row r="9975" spans="3:13" x14ac:dyDescent="0.25">
      <c r="C9975" s="48"/>
      <c r="D9975" s="48"/>
      <c r="E9975" s="48"/>
      <c r="F9975" s="48"/>
      <c r="G9975" s="49"/>
      <c r="H9975" s="48"/>
      <c r="I9975" s="52"/>
      <c r="J9975" s="48"/>
      <c r="K9975" s="48"/>
      <c r="L9975" s="48"/>
      <c r="M9975" s="48"/>
    </row>
    <row r="9976" spans="3:13" x14ac:dyDescent="0.25">
      <c r="C9976" s="48"/>
      <c r="D9976" s="48"/>
      <c r="E9976" s="48"/>
      <c r="F9976" s="48"/>
      <c r="G9976" s="49"/>
      <c r="H9976" s="48"/>
      <c r="I9976" s="52"/>
      <c r="J9976" s="48"/>
      <c r="K9976" s="48"/>
      <c r="L9976" s="48"/>
      <c r="M9976" s="48"/>
    </row>
    <row r="9977" spans="3:13" x14ac:dyDescent="0.25">
      <c r="C9977" s="48"/>
      <c r="D9977" s="48"/>
      <c r="E9977" s="48"/>
      <c r="F9977" s="48"/>
      <c r="G9977" s="49"/>
      <c r="H9977" s="48"/>
      <c r="I9977" s="52"/>
      <c r="J9977" s="48"/>
      <c r="K9977" s="48"/>
      <c r="L9977" s="48"/>
      <c r="M9977" s="48"/>
    </row>
    <row r="9978" spans="3:13" x14ac:dyDescent="0.25">
      <c r="C9978" s="48"/>
      <c r="D9978" s="48"/>
      <c r="E9978" s="48"/>
      <c r="F9978" s="48"/>
      <c r="G9978" s="49"/>
      <c r="H9978" s="48"/>
      <c r="I9978" s="52"/>
      <c r="J9978" s="48"/>
      <c r="K9978" s="48"/>
      <c r="L9978" s="48"/>
      <c r="M9978" s="48"/>
    </row>
    <row r="9979" spans="3:13" x14ac:dyDescent="0.25">
      <c r="C9979" s="48"/>
      <c r="D9979" s="48"/>
      <c r="E9979" s="48"/>
      <c r="F9979" s="48"/>
      <c r="G9979" s="49"/>
      <c r="H9979" s="48"/>
      <c r="I9979" s="52"/>
      <c r="J9979" s="48"/>
      <c r="K9979" s="48"/>
      <c r="L9979" s="48"/>
      <c r="M9979" s="48"/>
    </row>
    <row r="9980" spans="3:13" x14ac:dyDescent="0.25">
      <c r="C9980" s="48"/>
      <c r="D9980" s="48"/>
      <c r="E9980" s="48"/>
      <c r="F9980" s="48"/>
      <c r="G9980" s="49"/>
      <c r="H9980" s="48"/>
      <c r="I9980" s="52"/>
      <c r="J9980" s="48"/>
      <c r="K9980" s="48"/>
      <c r="L9980" s="48"/>
      <c r="M9980" s="48"/>
    </row>
    <row r="9981" spans="3:13" x14ac:dyDescent="0.25">
      <c r="C9981" s="48"/>
      <c r="D9981" s="48"/>
      <c r="E9981" s="48"/>
      <c r="F9981" s="48"/>
      <c r="G9981" s="49"/>
      <c r="H9981" s="48"/>
      <c r="I9981" s="52"/>
      <c r="J9981" s="48"/>
      <c r="K9981" s="48"/>
      <c r="L9981" s="48"/>
      <c r="M9981" s="48"/>
    </row>
    <row r="9982" spans="3:13" x14ac:dyDescent="0.25">
      <c r="C9982" s="48"/>
      <c r="D9982" s="48"/>
      <c r="E9982" s="48"/>
      <c r="F9982" s="48"/>
      <c r="G9982" s="49"/>
      <c r="H9982" s="48"/>
      <c r="I9982" s="52"/>
      <c r="J9982" s="48"/>
      <c r="K9982" s="48"/>
      <c r="L9982" s="48"/>
      <c r="M9982" s="48"/>
    </row>
    <row r="9983" spans="3:13" x14ac:dyDescent="0.25">
      <c r="C9983" s="48"/>
      <c r="D9983" s="48"/>
      <c r="E9983" s="48"/>
      <c r="F9983" s="48"/>
      <c r="G9983" s="49"/>
      <c r="H9983" s="48"/>
      <c r="I9983" s="52"/>
      <c r="J9983" s="48"/>
      <c r="K9983" s="48"/>
      <c r="L9983" s="48"/>
      <c r="M9983" s="48"/>
    </row>
    <row r="9984" spans="3:13" x14ac:dyDescent="0.25">
      <c r="C9984" s="48"/>
      <c r="D9984" s="48"/>
      <c r="E9984" s="48"/>
      <c r="F9984" s="48"/>
      <c r="G9984" s="49"/>
      <c r="H9984" s="48"/>
      <c r="I9984" s="52"/>
      <c r="J9984" s="48"/>
      <c r="K9984" s="48"/>
      <c r="L9984" s="48"/>
      <c r="M9984" s="48"/>
    </row>
    <row r="9985" spans="3:13" x14ac:dyDescent="0.25">
      <c r="C9985" s="48"/>
      <c r="D9985" s="48"/>
      <c r="E9985" s="48"/>
      <c r="F9985" s="48"/>
      <c r="G9985" s="49"/>
      <c r="H9985" s="48"/>
      <c r="I9985" s="52"/>
      <c r="J9985" s="48"/>
      <c r="K9985" s="48"/>
      <c r="L9985" s="48"/>
      <c r="M9985" s="48"/>
    </row>
    <row r="9986" spans="3:13" x14ac:dyDescent="0.25">
      <c r="C9986" s="48"/>
      <c r="D9986" s="48"/>
      <c r="E9986" s="48"/>
      <c r="F9986" s="48"/>
      <c r="G9986" s="49"/>
      <c r="H9986" s="48"/>
      <c r="I9986" s="52"/>
      <c r="J9986" s="48"/>
      <c r="K9986" s="48"/>
      <c r="L9986" s="48"/>
      <c r="M9986" s="48"/>
    </row>
    <row r="9987" spans="3:13" x14ac:dyDescent="0.25">
      <c r="C9987" s="48"/>
      <c r="D9987" s="48"/>
      <c r="E9987" s="48"/>
      <c r="F9987" s="48"/>
      <c r="G9987" s="49"/>
      <c r="H9987" s="48"/>
      <c r="I9987" s="52"/>
      <c r="J9987" s="48"/>
      <c r="K9987" s="48"/>
      <c r="L9987" s="48"/>
      <c r="M9987" s="48"/>
    </row>
    <row r="9988" spans="3:13" x14ac:dyDescent="0.25">
      <c r="C9988" s="48"/>
      <c r="D9988" s="48"/>
      <c r="E9988" s="48"/>
      <c r="F9988" s="48"/>
      <c r="G9988" s="49"/>
      <c r="H9988" s="48"/>
      <c r="I9988" s="52"/>
      <c r="J9988" s="48"/>
      <c r="K9988" s="48"/>
      <c r="L9988" s="48"/>
      <c r="M9988" s="48"/>
    </row>
    <row r="9989" spans="3:13" x14ac:dyDescent="0.25">
      <c r="C9989" s="48"/>
      <c r="D9989" s="48"/>
      <c r="E9989" s="48"/>
      <c r="F9989" s="48"/>
      <c r="G9989" s="49"/>
      <c r="H9989" s="48"/>
      <c r="I9989" s="52"/>
      <c r="J9989" s="48"/>
      <c r="K9989" s="48"/>
      <c r="L9989" s="48"/>
      <c r="M9989" s="48"/>
    </row>
    <row r="9990" spans="3:13" x14ac:dyDescent="0.25">
      <c r="C9990" s="48"/>
      <c r="D9990" s="48"/>
      <c r="E9990" s="48"/>
      <c r="F9990" s="48"/>
      <c r="G9990" s="49"/>
      <c r="H9990" s="48"/>
      <c r="I9990" s="52"/>
      <c r="J9990" s="48"/>
      <c r="K9990" s="48"/>
      <c r="L9990" s="48"/>
      <c r="M9990" s="48"/>
    </row>
    <row r="9991" spans="3:13" x14ac:dyDescent="0.25">
      <c r="C9991" s="48"/>
      <c r="D9991" s="48"/>
      <c r="E9991" s="48"/>
      <c r="F9991" s="48"/>
      <c r="G9991" s="49"/>
      <c r="H9991" s="48"/>
      <c r="I9991" s="52"/>
      <c r="J9991" s="48"/>
      <c r="K9991" s="48"/>
      <c r="L9991" s="48"/>
      <c r="M9991" s="48"/>
    </row>
    <row r="9992" spans="3:13" x14ac:dyDescent="0.25">
      <c r="C9992" s="48"/>
      <c r="D9992" s="48"/>
      <c r="E9992" s="48"/>
      <c r="F9992" s="48"/>
      <c r="G9992" s="49"/>
      <c r="H9992" s="48"/>
      <c r="I9992" s="52"/>
      <c r="J9992" s="48"/>
      <c r="K9992" s="48"/>
      <c r="L9992" s="48"/>
      <c r="M9992" s="48"/>
    </row>
    <row r="9993" spans="3:13" x14ac:dyDescent="0.25">
      <c r="C9993" s="48"/>
      <c r="D9993" s="48"/>
      <c r="E9993" s="48"/>
      <c r="F9993" s="48"/>
      <c r="G9993" s="49"/>
      <c r="H9993" s="48"/>
      <c r="I9993" s="52"/>
      <c r="J9993" s="48"/>
      <c r="K9993" s="48"/>
      <c r="L9993" s="48"/>
      <c r="M9993" s="48"/>
    </row>
    <row r="9994" spans="3:13" x14ac:dyDescent="0.25">
      <c r="C9994" s="48"/>
      <c r="D9994" s="48"/>
      <c r="E9994" s="48"/>
      <c r="F9994" s="48"/>
      <c r="G9994" s="49"/>
      <c r="H9994" s="48"/>
      <c r="I9994" s="52"/>
      <c r="J9994" s="48"/>
      <c r="K9994" s="48"/>
      <c r="L9994" s="48"/>
      <c r="M9994" s="48"/>
    </row>
    <row r="9995" spans="3:13" x14ac:dyDescent="0.25">
      <c r="C9995" s="48"/>
      <c r="D9995" s="48"/>
      <c r="E9995" s="48"/>
      <c r="F9995" s="48"/>
      <c r="G9995" s="49"/>
      <c r="H9995" s="48"/>
      <c r="I9995" s="52"/>
      <c r="J9995" s="48"/>
      <c r="K9995" s="48"/>
      <c r="L9995" s="48"/>
      <c r="M9995" s="48"/>
    </row>
    <row r="9996" spans="3:13" x14ac:dyDescent="0.25">
      <c r="C9996" s="48"/>
      <c r="D9996" s="48"/>
      <c r="E9996" s="48"/>
      <c r="F9996" s="48"/>
      <c r="G9996" s="49"/>
      <c r="H9996" s="48"/>
      <c r="I9996" s="52"/>
      <c r="J9996" s="48"/>
      <c r="K9996" s="48"/>
      <c r="L9996" s="48"/>
      <c r="M9996" s="48"/>
    </row>
    <row r="9997" spans="3:13" x14ac:dyDescent="0.25">
      <c r="C9997" s="48"/>
      <c r="D9997" s="48"/>
      <c r="E9997" s="48"/>
      <c r="F9997" s="48"/>
      <c r="G9997" s="49"/>
      <c r="H9997" s="48"/>
      <c r="I9997" s="52"/>
      <c r="J9997" s="48"/>
      <c r="K9997" s="48"/>
      <c r="L9997" s="48"/>
      <c r="M9997" s="48"/>
    </row>
    <row r="9998" spans="3:13" x14ac:dyDescent="0.25">
      <c r="C9998" s="48"/>
      <c r="D9998" s="48"/>
      <c r="E9998" s="48"/>
      <c r="F9998" s="48"/>
      <c r="G9998" s="49"/>
      <c r="H9998" s="48"/>
      <c r="I9998" s="52"/>
      <c r="J9998" s="48"/>
      <c r="K9998" s="48"/>
      <c r="L9998" s="48"/>
      <c r="M9998" s="48"/>
    </row>
    <row r="9999" spans="3:13" x14ac:dyDescent="0.25">
      <c r="C9999" s="48"/>
      <c r="D9999" s="48"/>
      <c r="E9999" s="48"/>
      <c r="F9999" s="48"/>
      <c r="G9999" s="49"/>
      <c r="H9999" s="48"/>
      <c r="I9999" s="52"/>
      <c r="J9999" s="48"/>
      <c r="K9999" s="48"/>
      <c r="L9999" s="48"/>
      <c r="M9999" s="48"/>
    </row>
    <row r="10000" spans="3:13" x14ac:dyDescent="0.25">
      <c r="C10000" s="48"/>
      <c r="D10000" s="48"/>
      <c r="E10000" s="48"/>
      <c r="F10000" s="48"/>
      <c r="G10000" s="49"/>
      <c r="H10000" s="48"/>
      <c r="I10000" s="52"/>
      <c r="J10000" s="48"/>
      <c r="K10000" s="48"/>
      <c r="L10000" s="48"/>
      <c r="M10000" s="48"/>
    </row>
    <row r="10001" spans="3:13" x14ac:dyDescent="0.25">
      <c r="C10001" s="48"/>
      <c r="D10001" s="48"/>
      <c r="E10001" s="48"/>
      <c r="F10001" s="48"/>
      <c r="G10001" s="49"/>
      <c r="H10001" s="48"/>
      <c r="I10001" s="52"/>
      <c r="J10001" s="48"/>
      <c r="K10001" s="48"/>
      <c r="L10001" s="48"/>
      <c r="M10001" s="48"/>
    </row>
    <row r="10002" spans="3:13" x14ac:dyDescent="0.25">
      <c r="C10002" s="48"/>
      <c r="D10002" s="48"/>
      <c r="E10002" s="48"/>
      <c r="F10002" s="48"/>
      <c r="G10002" s="49"/>
      <c r="H10002" s="48"/>
      <c r="I10002" s="52"/>
      <c r="J10002" s="48"/>
      <c r="K10002" s="48"/>
      <c r="L10002" s="48"/>
      <c r="M10002" s="48"/>
    </row>
    <row r="10003" spans="3:13" x14ac:dyDescent="0.25">
      <c r="C10003" s="48"/>
      <c r="D10003" s="48"/>
      <c r="E10003" s="48"/>
      <c r="F10003" s="48"/>
      <c r="G10003" s="49"/>
      <c r="H10003" s="48"/>
      <c r="I10003" s="52"/>
      <c r="J10003" s="48"/>
      <c r="K10003" s="48"/>
      <c r="L10003" s="48"/>
      <c r="M10003" s="48"/>
    </row>
    <row r="10004" spans="3:13" x14ac:dyDescent="0.25">
      <c r="C10004" s="48"/>
      <c r="D10004" s="48"/>
      <c r="E10004" s="48"/>
      <c r="F10004" s="48"/>
      <c r="G10004" s="49"/>
      <c r="H10004" s="48"/>
      <c r="I10004" s="52"/>
      <c r="J10004" s="48"/>
      <c r="K10004" s="48"/>
      <c r="L10004" s="48"/>
      <c r="M10004" s="48"/>
    </row>
    <row r="10005" spans="3:13" x14ac:dyDescent="0.25">
      <c r="C10005" s="48"/>
      <c r="D10005" s="48"/>
      <c r="E10005" s="48"/>
      <c r="F10005" s="48"/>
      <c r="G10005" s="49"/>
      <c r="H10005" s="48"/>
      <c r="I10005" s="52"/>
      <c r="J10005" s="48"/>
      <c r="K10005" s="48"/>
      <c r="L10005" s="48"/>
      <c r="M10005" s="48"/>
    </row>
    <row r="10006" spans="3:13" x14ac:dyDescent="0.25">
      <c r="C10006" s="48"/>
      <c r="D10006" s="48"/>
      <c r="E10006" s="48"/>
      <c r="F10006" s="48"/>
      <c r="G10006" s="49"/>
      <c r="H10006" s="48"/>
      <c r="I10006" s="52"/>
      <c r="J10006" s="48"/>
      <c r="K10006" s="48"/>
      <c r="L10006" s="48"/>
      <c r="M10006" s="48"/>
    </row>
    <row r="10007" spans="3:13" x14ac:dyDescent="0.25">
      <c r="C10007" s="48"/>
      <c r="D10007" s="48"/>
      <c r="E10007" s="48"/>
      <c r="F10007" s="48"/>
      <c r="G10007" s="49"/>
      <c r="H10007" s="48"/>
      <c r="I10007" s="52"/>
      <c r="J10007" s="48"/>
      <c r="K10007" s="48"/>
      <c r="L10007" s="48"/>
      <c r="M10007" s="48"/>
    </row>
    <row r="10008" spans="3:13" x14ac:dyDescent="0.25">
      <c r="C10008" s="48"/>
      <c r="D10008" s="48"/>
      <c r="E10008" s="48"/>
      <c r="F10008" s="48"/>
      <c r="G10008" s="49"/>
      <c r="H10008" s="48"/>
      <c r="I10008" s="52"/>
      <c r="J10008" s="48"/>
      <c r="K10008" s="48"/>
      <c r="L10008" s="48"/>
      <c r="M10008" s="48"/>
    </row>
    <row r="10009" spans="3:13" x14ac:dyDescent="0.25">
      <c r="C10009" s="48"/>
      <c r="D10009" s="48"/>
      <c r="E10009" s="48"/>
      <c r="F10009" s="48"/>
      <c r="G10009" s="49"/>
      <c r="H10009" s="48"/>
      <c r="I10009" s="52"/>
      <c r="J10009" s="48"/>
      <c r="K10009" s="48"/>
      <c r="L10009" s="48"/>
      <c r="M10009" s="48"/>
    </row>
    <row r="10010" spans="3:13" x14ac:dyDescent="0.25">
      <c r="C10010" s="48"/>
      <c r="D10010" s="48"/>
      <c r="E10010" s="48"/>
      <c r="F10010" s="48"/>
      <c r="G10010" s="49"/>
      <c r="H10010" s="48"/>
      <c r="I10010" s="52"/>
      <c r="J10010" s="48"/>
      <c r="K10010" s="48"/>
      <c r="L10010" s="48"/>
      <c r="M10010" s="48"/>
    </row>
    <row r="10011" spans="3:13" x14ac:dyDescent="0.25">
      <c r="C10011" s="48"/>
      <c r="D10011" s="48"/>
      <c r="E10011" s="48"/>
      <c r="F10011" s="48"/>
      <c r="G10011" s="49"/>
      <c r="H10011" s="48"/>
      <c r="I10011" s="52"/>
      <c r="J10011" s="48"/>
      <c r="K10011" s="48"/>
      <c r="L10011" s="48"/>
      <c r="M10011" s="48"/>
    </row>
    <row r="10012" spans="3:13" x14ac:dyDescent="0.25">
      <c r="C10012" s="48"/>
      <c r="D10012" s="48"/>
      <c r="E10012" s="48"/>
      <c r="F10012" s="48"/>
      <c r="G10012" s="49"/>
      <c r="H10012" s="48"/>
      <c r="I10012" s="52"/>
      <c r="J10012" s="48"/>
      <c r="K10012" s="48"/>
      <c r="L10012" s="48"/>
      <c r="M10012" s="48"/>
    </row>
    <row r="10013" spans="3:13" x14ac:dyDescent="0.25">
      <c r="C10013" s="48"/>
      <c r="D10013" s="48"/>
      <c r="E10013" s="48"/>
      <c r="F10013" s="48"/>
      <c r="G10013" s="49"/>
      <c r="H10013" s="48"/>
      <c r="I10013" s="52"/>
      <c r="J10013" s="48"/>
      <c r="K10013" s="48"/>
      <c r="L10013" s="48"/>
      <c r="M10013" s="48"/>
    </row>
    <row r="10014" spans="3:13" x14ac:dyDescent="0.25">
      <c r="C10014" s="48"/>
      <c r="D10014" s="48"/>
      <c r="E10014" s="48"/>
      <c r="F10014" s="48"/>
      <c r="G10014" s="49"/>
      <c r="H10014" s="48"/>
      <c r="I10014" s="52"/>
      <c r="J10014" s="48"/>
      <c r="K10014" s="48"/>
      <c r="L10014" s="48"/>
      <c r="M10014" s="48"/>
    </row>
    <row r="10015" spans="3:13" x14ac:dyDescent="0.25">
      <c r="C10015" s="48"/>
      <c r="D10015" s="48"/>
      <c r="E10015" s="48"/>
      <c r="F10015" s="48"/>
      <c r="G10015" s="49"/>
      <c r="H10015" s="48"/>
      <c r="I10015" s="52"/>
      <c r="J10015" s="48"/>
      <c r="K10015" s="48"/>
      <c r="L10015" s="48"/>
      <c r="M10015" s="48"/>
    </row>
    <row r="10016" spans="3:13" x14ac:dyDescent="0.25">
      <c r="C10016" s="48"/>
      <c r="D10016" s="48"/>
      <c r="E10016" s="48"/>
      <c r="F10016" s="48"/>
      <c r="G10016" s="49"/>
      <c r="H10016" s="48"/>
      <c r="I10016" s="52"/>
      <c r="J10016" s="48"/>
      <c r="K10016" s="48"/>
      <c r="L10016" s="48"/>
      <c r="M10016" s="48"/>
    </row>
    <row r="10017" spans="3:13" x14ac:dyDescent="0.25">
      <c r="C10017" s="48"/>
      <c r="D10017" s="48"/>
      <c r="E10017" s="48"/>
      <c r="F10017" s="48"/>
      <c r="G10017" s="49"/>
      <c r="H10017" s="48"/>
      <c r="I10017" s="52"/>
      <c r="J10017" s="48"/>
      <c r="K10017" s="48"/>
      <c r="L10017" s="48"/>
      <c r="M10017" s="48"/>
    </row>
    <row r="10018" spans="3:13" x14ac:dyDescent="0.25">
      <c r="C10018" s="48"/>
      <c r="D10018" s="48"/>
      <c r="E10018" s="48"/>
      <c r="F10018" s="48"/>
      <c r="G10018" s="49"/>
      <c r="H10018" s="48"/>
      <c r="I10018" s="52"/>
      <c r="J10018" s="48"/>
      <c r="K10018" s="48"/>
      <c r="L10018" s="48"/>
      <c r="M10018" s="48"/>
    </row>
    <row r="10019" spans="3:13" x14ac:dyDescent="0.25">
      <c r="C10019" s="48"/>
      <c r="D10019" s="48"/>
      <c r="E10019" s="48"/>
      <c r="F10019" s="48"/>
      <c r="G10019" s="49"/>
      <c r="H10019" s="48"/>
      <c r="I10019" s="52"/>
      <c r="J10019" s="48"/>
      <c r="K10019" s="48"/>
      <c r="L10019" s="48"/>
      <c r="M10019" s="48"/>
    </row>
    <row r="10020" spans="3:13" x14ac:dyDescent="0.25">
      <c r="C10020" s="48"/>
      <c r="D10020" s="48"/>
      <c r="E10020" s="48"/>
      <c r="F10020" s="48"/>
      <c r="G10020" s="49"/>
      <c r="H10020" s="48"/>
      <c r="I10020" s="52"/>
      <c r="J10020" s="48"/>
      <c r="K10020" s="48"/>
      <c r="L10020" s="48"/>
      <c r="M10020" s="48"/>
    </row>
    <row r="10021" spans="3:13" x14ac:dyDescent="0.25">
      <c r="C10021" s="48"/>
      <c r="D10021" s="48"/>
      <c r="E10021" s="48"/>
      <c r="F10021" s="48"/>
      <c r="G10021" s="49"/>
      <c r="H10021" s="48"/>
      <c r="I10021" s="52"/>
      <c r="J10021" s="48"/>
      <c r="K10021" s="48"/>
      <c r="L10021" s="48"/>
      <c r="M10021" s="48"/>
    </row>
    <row r="10022" spans="3:13" x14ac:dyDescent="0.25">
      <c r="C10022" s="48"/>
      <c r="D10022" s="48"/>
      <c r="E10022" s="48"/>
      <c r="F10022" s="48"/>
      <c r="G10022" s="49"/>
      <c r="H10022" s="48"/>
      <c r="I10022" s="52"/>
      <c r="J10022" s="48"/>
      <c r="K10022" s="48"/>
      <c r="L10022" s="48"/>
      <c r="M10022" s="48"/>
    </row>
    <row r="10023" spans="3:13" x14ac:dyDescent="0.25">
      <c r="C10023" s="48"/>
      <c r="D10023" s="48"/>
      <c r="E10023" s="48"/>
      <c r="F10023" s="48"/>
      <c r="G10023" s="49"/>
      <c r="H10023" s="48"/>
      <c r="I10023" s="52"/>
      <c r="J10023" s="48"/>
      <c r="K10023" s="48"/>
      <c r="L10023" s="48"/>
      <c r="M10023" s="48"/>
    </row>
    <row r="10024" spans="3:13" x14ac:dyDescent="0.25">
      <c r="C10024" s="48"/>
      <c r="D10024" s="48"/>
      <c r="E10024" s="48"/>
      <c r="F10024" s="48"/>
      <c r="G10024" s="49"/>
      <c r="H10024" s="48"/>
      <c r="I10024" s="52"/>
      <c r="J10024" s="48"/>
      <c r="K10024" s="48"/>
      <c r="L10024" s="48"/>
      <c r="M10024" s="48"/>
    </row>
    <row r="10025" spans="3:13" x14ac:dyDescent="0.25">
      <c r="C10025" s="48"/>
      <c r="D10025" s="48"/>
      <c r="E10025" s="48"/>
      <c r="F10025" s="48"/>
      <c r="G10025" s="49"/>
      <c r="H10025" s="48"/>
      <c r="I10025" s="52"/>
      <c r="J10025" s="48"/>
      <c r="K10025" s="48"/>
      <c r="L10025" s="48"/>
      <c r="M10025" s="48"/>
    </row>
    <row r="10026" spans="3:13" x14ac:dyDescent="0.25">
      <c r="C10026" s="48"/>
      <c r="D10026" s="48"/>
      <c r="E10026" s="48"/>
      <c r="F10026" s="48"/>
      <c r="G10026" s="49"/>
      <c r="H10026" s="48"/>
      <c r="I10026" s="52"/>
      <c r="J10026" s="48"/>
      <c r="K10026" s="48"/>
      <c r="L10026" s="48"/>
      <c r="M10026" s="48"/>
    </row>
    <row r="10027" spans="3:13" x14ac:dyDescent="0.25">
      <c r="C10027" s="48"/>
      <c r="D10027" s="48"/>
      <c r="E10027" s="48"/>
      <c r="F10027" s="48"/>
      <c r="G10027" s="49"/>
      <c r="H10027" s="48"/>
      <c r="I10027" s="52"/>
      <c r="J10027" s="48"/>
      <c r="K10027" s="48"/>
      <c r="L10027" s="48"/>
      <c r="M10027" s="48"/>
    </row>
    <row r="10028" spans="3:13" x14ac:dyDescent="0.25">
      <c r="C10028" s="48"/>
      <c r="D10028" s="48"/>
      <c r="E10028" s="48"/>
      <c r="F10028" s="48"/>
      <c r="G10028" s="49"/>
      <c r="H10028" s="48"/>
      <c r="I10028" s="52"/>
      <c r="J10028" s="48"/>
      <c r="K10028" s="48"/>
      <c r="L10028" s="48"/>
      <c r="M10028" s="48"/>
    </row>
    <row r="10029" spans="3:13" x14ac:dyDescent="0.25">
      <c r="C10029" s="48"/>
      <c r="D10029" s="48"/>
      <c r="E10029" s="48"/>
      <c r="F10029" s="48"/>
      <c r="G10029" s="49"/>
      <c r="H10029" s="48"/>
      <c r="I10029" s="52"/>
      <c r="J10029" s="48"/>
      <c r="K10029" s="48"/>
      <c r="L10029" s="48"/>
      <c r="M10029" s="48"/>
    </row>
    <row r="10030" spans="3:13" x14ac:dyDescent="0.25">
      <c r="C10030" s="48"/>
      <c r="D10030" s="48"/>
      <c r="E10030" s="48"/>
      <c r="F10030" s="48"/>
      <c r="G10030" s="49"/>
      <c r="H10030" s="48"/>
      <c r="I10030" s="52"/>
      <c r="J10030" s="48"/>
      <c r="K10030" s="48"/>
      <c r="L10030" s="48"/>
      <c r="M10030" s="48"/>
    </row>
    <row r="10031" spans="3:13" x14ac:dyDescent="0.25">
      <c r="C10031" s="48"/>
      <c r="D10031" s="48"/>
      <c r="E10031" s="48"/>
      <c r="F10031" s="48"/>
      <c r="G10031" s="49"/>
      <c r="H10031" s="48"/>
      <c r="I10031" s="52"/>
      <c r="J10031" s="48"/>
      <c r="K10031" s="48"/>
      <c r="L10031" s="48"/>
      <c r="M10031" s="48"/>
    </row>
    <row r="10032" spans="3:13" x14ac:dyDescent="0.25">
      <c r="C10032" s="48"/>
      <c r="D10032" s="48"/>
      <c r="E10032" s="48"/>
      <c r="F10032" s="48"/>
      <c r="G10032" s="49"/>
      <c r="H10032" s="48"/>
      <c r="I10032" s="52"/>
      <c r="J10032" s="48"/>
      <c r="K10032" s="48"/>
      <c r="L10032" s="48"/>
      <c r="M10032" s="48"/>
    </row>
    <row r="10033" spans="3:13" x14ac:dyDescent="0.25">
      <c r="C10033" s="48"/>
      <c r="D10033" s="48"/>
      <c r="E10033" s="48"/>
      <c r="F10033" s="48"/>
      <c r="G10033" s="49"/>
      <c r="H10033" s="48"/>
      <c r="I10033" s="52"/>
      <c r="J10033" s="48"/>
      <c r="K10033" s="48"/>
      <c r="L10033" s="48"/>
      <c r="M10033" s="48"/>
    </row>
    <row r="10034" spans="3:13" x14ac:dyDescent="0.25">
      <c r="C10034" s="48"/>
      <c r="D10034" s="48"/>
      <c r="E10034" s="48"/>
      <c r="F10034" s="48"/>
      <c r="G10034" s="49"/>
      <c r="H10034" s="48"/>
      <c r="I10034" s="52"/>
      <c r="J10034" s="48"/>
      <c r="K10034" s="48"/>
      <c r="L10034" s="48"/>
      <c r="M10034" s="48"/>
    </row>
    <row r="10035" spans="3:13" x14ac:dyDescent="0.25">
      <c r="C10035" s="48"/>
      <c r="D10035" s="48"/>
      <c r="E10035" s="48"/>
      <c r="F10035" s="48"/>
      <c r="G10035" s="49"/>
      <c r="H10035" s="48"/>
      <c r="I10035" s="52"/>
      <c r="J10035" s="48"/>
      <c r="K10035" s="48"/>
      <c r="L10035" s="48"/>
      <c r="M10035" s="48"/>
    </row>
    <row r="10036" spans="3:13" x14ac:dyDescent="0.25">
      <c r="C10036" s="48"/>
      <c r="D10036" s="48"/>
      <c r="E10036" s="48"/>
      <c r="F10036" s="48"/>
      <c r="G10036" s="49"/>
      <c r="H10036" s="48"/>
      <c r="I10036" s="52"/>
      <c r="J10036" s="48"/>
      <c r="K10036" s="48"/>
      <c r="L10036" s="48"/>
      <c r="M10036" s="48"/>
    </row>
    <row r="10037" spans="3:13" x14ac:dyDescent="0.25">
      <c r="C10037" s="48"/>
      <c r="D10037" s="48"/>
      <c r="E10037" s="48"/>
      <c r="F10037" s="48"/>
      <c r="G10037" s="49"/>
      <c r="H10037" s="48"/>
      <c r="I10037" s="52"/>
      <c r="J10037" s="48"/>
      <c r="K10037" s="48"/>
      <c r="L10037" s="48"/>
      <c r="M10037" s="48"/>
    </row>
    <row r="10038" spans="3:13" x14ac:dyDescent="0.25">
      <c r="C10038" s="48"/>
      <c r="D10038" s="48"/>
      <c r="E10038" s="48"/>
      <c r="F10038" s="48"/>
      <c r="G10038" s="49"/>
      <c r="H10038" s="48"/>
      <c r="I10038" s="52"/>
      <c r="J10038" s="48"/>
      <c r="K10038" s="48"/>
      <c r="L10038" s="48"/>
      <c r="M10038" s="48"/>
    </row>
    <row r="10039" spans="3:13" x14ac:dyDescent="0.25">
      <c r="C10039" s="48"/>
      <c r="D10039" s="48"/>
      <c r="E10039" s="48"/>
      <c r="F10039" s="48"/>
      <c r="G10039" s="49"/>
      <c r="H10039" s="48"/>
      <c r="I10039" s="52"/>
      <c r="J10039" s="48"/>
      <c r="K10039" s="48"/>
      <c r="L10039" s="48"/>
      <c r="M10039" s="48"/>
    </row>
    <row r="10040" spans="3:13" x14ac:dyDescent="0.25">
      <c r="C10040" s="48"/>
      <c r="D10040" s="48"/>
      <c r="E10040" s="48"/>
      <c r="F10040" s="48"/>
      <c r="G10040" s="49"/>
      <c r="H10040" s="48"/>
      <c r="I10040" s="52"/>
      <c r="J10040" s="48"/>
      <c r="K10040" s="48"/>
      <c r="L10040" s="48"/>
      <c r="M10040" s="48"/>
    </row>
    <row r="10041" spans="3:13" x14ac:dyDescent="0.25">
      <c r="C10041" s="48"/>
      <c r="D10041" s="48"/>
      <c r="E10041" s="48"/>
      <c r="F10041" s="48"/>
      <c r="G10041" s="49"/>
      <c r="H10041" s="48"/>
      <c r="I10041" s="52"/>
      <c r="J10041" s="48"/>
      <c r="K10041" s="48"/>
      <c r="L10041" s="48"/>
      <c r="M10041" s="48"/>
    </row>
    <row r="10042" spans="3:13" x14ac:dyDescent="0.25">
      <c r="C10042" s="48"/>
      <c r="D10042" s="48"/>
      <c r="E10042" s="48"/>
      <c r="F10042" s="48"/>
      <c r="G10042" s="49"/>
      <c r="H10042" s="48"/>
      <c r="I10042" s="52"/>
      <c r="J10042" s="48"/>
      <c r="K10042" s="48"/>
      <c r="L10042" s="48"/>
      <c r="M10042" s="48"/>
    </row>
    <row r="10043" spans="3:13" x14ac:dyDescent="0.25">
      <c r="C10043" s="48"/>
      <c r="D10043" s="48"/>
      <c r="E10043" s="48"/>
      <c r="F10043" s="48"/>
      <c r="G10043" s="49"/>
      <c r="H10043" s="48"/>
      <c r="I10043" s="52"/>
      <c r="J10043" s="48"/>
      <c r="K10043" s="48"/>
      <c r="L10043" s="48"/>
      <c r="M10043" s="48"/>
    </row>
    <row r="10044" spans="3:13" x14ac:dyDescent="0.25">
      <c r="C10044" s="48"/>
      <c r="D10044" s="48"/>
      <c r="E10044" s="48"/>
      <c r="F10044" s="48"/>
      <c r="G10044" s="49"/>
      <c r="H10044" s="48"/>
      <c r="I10044" s="52"/>
      <c r="J10044" s="48"/>
      <c r="K10044" s="48"/>
      <c r="L10044" s="48"/>
      <c r="M10044" s="48"/>
    </row>
    <row r="10045" spans="3:13" x14ac:dyDescent="0.25">
      <c r="C10045" s="48"/>
      <c r="D10045" s="48"/>
      <c r="E10045" s="48"/>
      <c r="F10045" s="48"/>
      <c r="G10045" s="49"/>
      <c r="H10045" s="48"/>
      <c r="I10045" s="52"/>
      <c r="J10045" s="48"/>
      <c r="K10045" s="48"/>
      <c r="L10045" s="48"/>
      <c r="M10045" s="48"/>
    </row>
    <row r="10046" spans="3:13" x14ac:dyDescent="0.25">
      <c r="C10046" s="48"/>
      <c r="D10046" s="48"/>
      <c r="E10046" s="48"/>
      <c r="F10046" s="48"/>
      <c r="G10046" s="49"/>
      <c r="H10046" s="48"/>
      <c r="I10046" s="52"/>
      <c r="J10046" s="48"/>
      <c r="K10046" s="48"/>
      <c r="L10046" s="48"/>
      <c r="M10046" s="48"/>
    </row>
    <row r="10047" spans="3:13" x14ac:dyDescent="0.25">
      <c r="C10047" s="48"/>
      <c r="D10047" s="48"/>
      <c r="E10047" s="48"/>
      <c r="F10047" s="48"/>
      <c r="G10047" s="49"/>
      <c r="H10047" s="48"/>
      <c r="I10047" s="52"/>
      <c r="J10047" s="48"/>
      <c r="K10047" s="48"/>
      <c r="L10047" s="48"/>
      <c r="M10047" s="48"/>
    </row>
    <row r="10048" spans="3:13" x14ac:dyDescent="0.25">
      <c r="C10048" s="48"/>
      <c r="D10048" s="48"/>
      <c r="E10048" s="48"/>
      <c r="F10048" s="48"/>
      <c r="G10048" s="49"/>
      <c r="H10048" s="48"/>
      <c r="I10048" s="52"/>
      <c r="J10048" s="48"/>
      <c r="K10048" s="48"/>
      <c r="L10048" s="48"/>
      <c r="M10048" s="48"/>
    </row>
    <row r="10049" spans="3:13" x14ac:dyDescent="0.25">
      <c r="C10049" s="48"/>
      <c r="D10049" s="48"/>
      <c r="E10049" s="48"/>
      <c r="F10049" s="48"/>
      <c r="G10049" s="49"/>
      <c r="H10049" s="48"/>
      <c r="I10049" s="52"/>
      <c r="J10049" s="48"/>
      <c r="K10049" s="48"/>
      <c r="L10049" s="48"/>
      <c r="M10049" s="48"/>
    </row>
    <row r="10050" spans="3:13" x14ac:dyDescent="0.25">
      <c r="C10050" s="48"/>
      <c r="D10050" s="48"/>
      <c r="E10050" s="48"/>
      <c r="F10050" s="48"/>
      <c r="G10050" s="49"/>
      <c r="H10050" s="48"/>
      <c r="I10050" s="52"/>
      <c r="J10050" s="48"/>
      <c r="K10050" s="48"/>
      <c r="L10050" s="48"/>
      <c r="M10050" s="48"/>
    </row>
    <row r="10051" spans="3:13" x14ac:dyDescent="0.25">
      <c r="C10051" s="48"/>
      <c r="D10051" s="48"/>
      <c r="E10051" s="48"/>
      <c r="F10051" s="48"/>
      <c r="G10051" s="49"/>
      <c r="H10051" s="48"/>
      <c r="I10051" s="52"/>
      <c r="J10051" s="48"/>
      <c r="K10051" s="48"/>
      <c r="L10051" s="48"/>
      <c r="M10051" s="48"/>
    </row>
    <row r="10052" spans="3:13" x14ac:dyDescent="0.25">
      <c r="C10052" s="48"/>
      <c r="D10052" s="48"/>
      <c r="E10052" s="48"/>
      <c r="F10052" s="48"/>
      <c r="G10052" s="49"/>
      <c r="H10052" s="48"/>
      <c r="I10052" s="52"/>
      <c r="J10052" s="48"/>
      <c r="K10052" s="48"/>
      <c r="L10052" s="48"/>
      <c r="M10052" s="48"/>
    </row>
    <row r="10053" spans="3:13" x14ac:dyDescent="0.25">
      <c r="C10053" s="48"/>
      <c r="D10053" s="48"/>
      <c r="E10053" s="48"/>
      <c r="F10053" s="48"/>
      <c r="G10053" s="49"/>
      <c r="H10053" s="48"/>
      <c r="I10053" s="52"/>
      <c r="J10053" s="48"/>
      <c r="K10053" s="48"/>
      <c r="L10053" s="48"/>
      <c r="M10053" s="48"/>
    </row>
    <row r="10054" spans="3:13" x14ac:dyDescent="0.25">
      <c r="C10054" s="48"/>
      <c r="D10054" s="48"/>
      <c r="E10054" s="48"/>
      <c r="F10054" s="48"/>
      <c r="G10054" s="49"/>
      <c r="H10054" s="48"/>
      <c r="I10054" s="52"/>
      <c r="J10054" s="48"/>
      <c r="K10054" s="48"/>
      <c r="L10054" s="48"/>
      <c r="M10054" s="48"/>
    </row>
    <row r="10055" spans="3:13" x14ac:dyDescent="0.25">
      <c r="C10055" s="48"/>
      <c r="D10055" s="48"/>
      <c r="E10055" s="48"/>
      <c r="F10055" s="48"/>
      <c r="G10055" s="49"/>
      <c r="H10055" s="48"/>
      <c r="I10055" s="52"/>
      <c r="J10055" s="48"/>
      <c r="K10055" s="48"/>
      <c r="L10055" s="48"/>
      <c r="M10055" s="48"/>
    </row>
    <row r="10056" spans="3:13" x14ac:dyDescent="0.25">
      <c r="C10056" s="48"/>
      <c r="D10056" s="48"/>
      <c r="E10056" s="48"/>
      <c r="F10056" s="48"/>
      <c r="G10056" s="49"/>
      <c r="H10056" s="48"/>
      <c r="I10056" s="52"/>
      <c r="J10056" s="48"/>
      <c r="K10056" s="48"/>
      <c r="L10056" s="48"/>
      <c r="M10056" s="48"/>
    </row>
    <row r="10057" spans="3:13" x14ac:dyDescent="0.25">
      <c r="C10057" s="48"/>
      <c r="D10057" s="48"/>
      <c r="E10057" s="48"/>
      <c r="F10057" s="48"/>
      <c r="G10057" s="49"/>
      <c r="H10057" s="48"/>
      <c r="I10057" s="52"/>
      <c r="J10057" s="48"/>
      <c r="K10057" s="48"/>
      <c r="L10057" s="48"/>
      <c r="M10057" s="48"/>
    </row>
    <row r="10058" spans="3:13" x14ac:dyDescent="0.25">
      <c r="C10058" s="48"/>
      <c r="D10058" s="48"/>
      <c r="E10058" s="48"/>
      <c r="F10058" s="48"/>
      <c r="G10058" s="49"/>
      <c r="H10058" s="48"/>
      <c r="I10058" s="52"/>
      <c r="J10058" s="48"/>
      <c r="K10058" s="48"/>
      <c r="L10058" s="48"/>
      <c r="M10058" s="48"/>
    </row>
    <row r="10059" spans="3:13" x14ac:dyDescent="0.25">
      <c r="C10059" s="48"/>
      <c r="D10059" s="48"/>
      <c r="E10059" s="48"/>
      <c r="F10059" s="48"/>
      <c r="G10059" s="49"/>
      <c r="H10059" s="48"/>
      <c r="I10059" s="52"/>
      <c r="J10059" s="48"/>
      <c r="K10059" s="48"/>
      <c r="L10059" s="48"/>
      <c r="M10059" s="48"/>
    </row>
    <row r="10060" spans="3:13" x14ac:dyDescent="0.25">
      <c r="C10060" s="48"/>
      <c r="D10060" s="48"/>
      <c r="E10060" s="48"/>
      <c r="F10060" s="48"/>
      <c r="G10060" s="49"/>
      <c r="H10060" s="48"/>
      <c r="I10060" s="52"/>
      <c r="J10060" s="48"/>
      <c r="K10060" s="48"/>
      <c r="L10060" s="48"/>
      <c r="M10060" s="48"/>
    </row>
    <row r="10061" spans="3:13" x14ac:dyDescent="0.25">
      <c r="C10061" s="48"/>
      <c r="D10061" s="48"/>
      <c r="E10061" s="48"/>
      <c r="F10061" s="48"/>
      <c r="G10061" s="49"/>
      <c r="H10061" s="48"/>
      <c r="I10061" s="52"/>
      <c r="J10061" s="48"/>
      <c r="K10061" s="48"/>
      <c r="L10061" s="48"/>
      <c r="M10061" s="48"/>
    </row>
    <row r="10062" spans="3:13" x14ac:dyDescent="0.25">
      <c r="C10062" s="48"/>
      <c r="D10062" s="48"/>
      <c r="E10062" s="48"/>
      <c r="F10062" s="48"/>
      <c r="G10062" s="49"/>
      <c r="H10062" s="48"/>
      <c r="I10062" s="52"/>
      <c r="J10062" s="48"/>
      <c r="K10062" s="48"/>
      <c r="L10062" s="48"/>
      <c r="M10062" s="48"/>
    </row>
    <row r="10063" spans="3:13" x14ac:dyDescent="0.25">
      <c r="C10063" s="48"/>
      <c r="D10063" s="48"/>
      <c r="E10063" s="48"/>
      <c r="F10063" s="48"/>
      <c r="G10063" s="49"/>
      <c r="H10063" s="48"/>
      <c r="I10063" s="52"/>
      <c r="J10063" s="48"/>
      <c r="K10063" s="48"/>
      <c r="L10063" s="48"/>
      <c r="M10063" s="48"/>
    </row>
    <row r="10064" spans="3:13" x14ac:dyDescent="0.25">
      <c r="C10064" s="48"/>
      <c r="D10064" s="48"/>
      <c r="E10064" s="48"/>
      <c r="F10064" s="48"/>
      <c r="G10064" s="49"/>
      <c r="H10064" s="48"/>
      <c r="I10064" s="52"/>
      <c r="J10064" s="48"/>
      <c r="K10064" s="48"/>
      <c r="L10064" s="48"/>
      <c r="M10064" s="48"/>
    </row>
    <row r="10065" spans="3:13" x14ac:dyDescent="0.25">
      <c r="C10065" s="48"/>
      <c r="D10065" s="48"/>
      <c r="E10065" s="48"/>
      <c r="F10065" s="48"/>
      <c r="G10065" s="49"/>
      <c r="H10065" s="48"/>
      <c r="I10065" s="52"/>
      <c r="J10065" s="48"/>
      <c r="K10065" s="48"/>
      <c r="L10065" s="48"/>
      <c r="M10065" s="48"/>
    </row>
    <row r="10066" spans="3:13" x14ac:dyDescent="0.25">
      <c r="C10066" s="48"/>
      <c r="D10066" s="48"/>
      <c r="E10066" s="48"/>
      <c r="F10066" s="48"/>
      <c r="G10066" s="49"/>
      <c r="H10066" s="48"/>
      <c r="I10066" s="52"/>
      <c r="J10066" s="48"/>
      <c r="K10066" s="48"/>
      <c r="L10066" s="48"/>
      <c r="M10066" s="48"/>
    </row>
    <row r="10067" spans="3:13" x14ac:dyDescent="0.25">
      <c r="C10067" s="48"/>
      <c r="D10067" s="48"/>
      <c r="E10067" s="48"/>
      <c r="F10067" s="48"/>
      <c r="G10067" s="49"/>
      <c r="H10067" s="48"/>
      <c r="I10067" s="52"/>
      <c r="J10067" s="48"/>
      <c r="K10067" s="48"/>
      <c r="L10067" s="48"/>
      <c r="M10067" s="48"/>
    </row>
    <row r="10068" spans="3:13" x14ac:dyDescent="0.25">
      <c r="C10068" s="48"/>
      <c r="D10068" s="48"/>
      <c r="E10068" s="48"/>
      <c r="F10068" s="48"/>
      <c r="G10068" s="49"/>
      <c r="H10068" s="48"/>
      <c r="I10068" s="52"/>
      <c r="J10068" s="48"/>
      <c r="K10068" s="48"/>
      <c r="L10068" s="48"/>
      <c r="M10068" s="48"/>
    </row>
    <row r="10069" spans="3:13" x14ac:dyDescent="0.25">
      <c r="C10069" s="48"/>
      <c r="D10069" s="48"/>
      <c r="E10069" s="48"/>
      <c r="F10069" s="48"/>
      <c r="G10069" s="49"/>
      <c r="H10069" s="48"/>
      <c r="I10069" s="52"/>
      <c r="J10069" s="48"/>
      <c r="K10069" s="48"/>
      <c r="L10069" s="48"/>
      <c r="M10069" s="48"/>
    </row>
    <row r="10070" spans="3:13" x14ac:dyDescent="0.25">
      <c r="C10070" s="48"/>
      <c r="D10070" s="48"/>
      <c r="E10070" s="48"/>
      <c r="F10070" s="48"/>
      <c r="G10070" s="49"/>
      <c r="H10070" s="48"/>
      <c r="I10070" s="52"/>
      <c r="J10070" s="48"/>
      <c r="K10070" s="48"/>
      <c r="L10070" s="48"/>
      <c r="M10070" s="48"/>
    </row>
    <row r="10071" spans="3:13" x14ac:dyDescent="0.25">
      <c r="C10071" s="48"/>
      <c r="D10071" s="48"/>
      <c r="E10071" s="48"/>
      <c r="F10071" s="48"/>
      <c r="G10071" s="49"/>
      <c r="H10071" s="48"/>
      <c r="I10071" s="52"/>
      <c r="J10071" s="48"/>
      <c r="K10071" s="48"/>
      <c r="L10071" s="48"/>
      <c r="M10071" s="48"/>
    </row>
    <row r="10072" spans="3:13" x14ac:dyDescent="0.25">
      <c r="C10072" s="48"/>
      <c r="D10072" s="48"/>
      <c r="E10072" s="48"/>
      <c r="F10072" s="48"/>
      <c r="G10072" s="49"/>
      <c r="H10072" s="48"/>
      <c r="I10072" s="52"/>
      <c r="J10072" s="48"/>
      <c r="K10072" s="48"/>
      <c r="L10072" s="48"/>
      <c r="M10072" s="48"/>
    </row>
    <row r="10073" spans="3:13" x14ac:dyDescent="0.25">
      <c r="C10073" s="48"/>
      <c r="D10073" s="48"/>
      <c r="E10073" s="48"/>
      <c r="F10073" s="48"/>
      <c r="G10073" s="49"/>
      <c r="H10073" s="48"/>
      <c r="I10073" s="52"/>
      <c r="J10073" s="48"/>
      <c r="K10073" s="48"/>
      <c r="L10073" s="48"/>
      <c r="M10073" s="48"/>
    </row>
    <row r="10074" spans="3:13" x14ac:dyDescent="0.25">
      <c r="C10074" s="48"/>
      <c r="D10074" s="48"/>
      <c r="E10074" s="48"/>
      <c r="F10074" s="48"/>
      <c r="G10074" s="49"/>
      <c r="H10074" s="48"/>
      <c r="I10074" s="52"/>
      <c r="J10074" s="48"/>
      <c r="K10074" s="48"/>
      <c r="L10074" s="48"/>
      <c r="M10074" s="48"/>
    </row>
    <row r="10075" spans="3:13" x14ac:dyDescent="0.25">
      <c r="C10075" s="48"/>
      <c r="D10075" s="48"/>
      <c r="E10075" s="48"/>
      <c r="F10075" s="48"/>
      <c r="G10075" s="49"/>
      <c r="H10075" s="48"/>
      <c r="I10075" s="52"/>
      <c r="J10075" s="48"/>
      <c r="K10075" s="48"/>
      <c r="L10075" s="48"/>
      <c r="M10075" s="48"/>
    </row>
    <row r="10076" spans="3:13" x14ac:dyDescent="0.25">
      <c r="C10076" s="48"/>
      <c r="D10076" s="48"/>
      <c r="E10076" s="48"/>
      <c r="F10076" s="48"/>
      <c r="G10076" s="49"/>
      <c r="H10076" s="48"/>
      <c r="I10076" s="52"/>
      <c r="J10076" s="48"/>
      <c r="K10076" s="48"/>
      <c r="L10076" s="48"/>
      <c r="M10076" s="48"/>
    </row>
    <row r="10077" spans="3:13" x14ac:dyDescent="0.25">
      <c r="C10077" s="48"/>
      <c r="D10077" s="48"/>
      <c r="E10077" s="48"/>
      <c r="F10077" s="48"/>
      <c r="G10077" s="49"/>
      <c r="H10077" s="48"/>
      <c r="I10077" s="52"/>
      <c r="J10077" s="48"/>
      <c r="K10077" s="48"/>
      <c r="L10077" s="48"/>
      <c r="M10077" s="48"/>
    </row>
    <row r="10078" spans="3:13" x14ac:dyDescent="0.25">
      <c r="C10078" s="48"/>
      <c r="D10078" s="48"/>
      <c r="E10078" s="48"/>
      <c r="F10078" s="48"/>
      <c r="G10078" s="49"/>
      <c r="H10078" s="48"/>
      <c r="I10078" s="52"/>
      <c r="J10078" s="48"/>
      <c r="K10078" s="48"/>
      <c r="L10078" s="48"/>
      <c r="M10078" s="48"/>
    </row>
    <row r="10079" spans="3:13" x14ac:dyDescent="0.25">
      <c r="C10079" s="48"/>
      <c r="D10079" s="48"/>
      <c r="E10079" s="48"/>
      <c r="F10079" s="48"/>
      <c r="G10079" s="49"/>
      <c r="H10079" s="48"/>
      <c r="I10079" s="52"/>
      <c r="J10079" s="48"/>
      <c r="K10079" s="48"/>
      <c r="L10079" s="48"/>
      <c r="M10079" s="48"/>
    </row>
    <row r="10080" spans="3:13" x14ac:dyDescent="0.25">
      <c r="C10080" s="48"/>
      <c r="D10080" s="48"/>
      <c r="E10080" s="48"/>
      <c r="F10080" s="48"/>
      <c r="G10080" s="49"/>
      <c r="H10080" s="48"/>
      <c r="I10080" s="52"/>
      <c r="J10080" s="48"/>
      <c r="K10080" s="48"/>
      <c r="L10080" s="48"/>
      <c r="M10080" s="48"/>
    </row>
    <row r="10081" spans="3:13" x14ac:dyDescent="0.25">
      <c r="C10081" s="48"/>
      <c r="D10081" s="48"/>
      <c r="E10081" s="48"/>
      <c r="F10081" s="48"/>
      <c r="G10081" s="49"/>
      <c r="H10081" s="48"/>
      <c r="I10081" s="52"/>
      <c r="J10081" s="48"/>
      <c r="K10081" s="48"/>
      <c r="L10081" s="48"/>
      <c r="M10081" s="48"/>
    </row>
    <row r="10082" spans="3:13" x14ac:dyDescent="0.25">
      <c r="C10082" s="48"/>
      <c r="D10082" s="48"/>
      <c r="E10082" s="48"/>
      <c r="F10082" s="48"/>
      <c r="G10082" s="49"/>
      <c r="H10082" s="48"/>
      <c r="I10082" s="52"/>
      <c r="J10082" s="48"/>
      <c r="K10082" s="48"/>
      <c r="L10082" s="48"/>
      <c r="M10082" s="48"/>
    </row>
    <row r="10083" spans="3:13" x14ac:dyDescent="0.25">
      <c r="C10083" s="48"/>
      <c r="D10083" s="48"/>
      <c r="E10083" s="48"/>
      <c r="F10083" s="48"/>
      <c r="G10083" s="49"/>
      <c r="H10083" s="48"/>
      <c r="I10083" s="52"/>
      <c r="J10083" s="48"/>
      <c r="K10083" s="48"/>
      <c r="L10083" s="48"/>
      <c r="M10083" s="48"/>
    </row>
    <row r="10084" spans="3:13" x14ac:dyDescent="0.25">
      <c r="C10084" s="48"/>
      <c r="D10084" s="48"/>
      <c r="E10084" s="48"/>
      <c r="F10084" s="48"/>
      <c r="G10084" s="49"/>
      <c r="H10084" s="48"/>
      <c r="I10084" s="52"/>
      <c r="J10084" s="48"/>
      <c r="K10084" s="48"/>
      <c r="L10084" s="48"/>
      <c r="M10084" s="48"/>
    </row>
    <row r="10085" spans="3:13" x14ac:dyDescent="0.25">
      <c r="C10085" s="48"/>
      <c r="D10085" s="48"/>
      <c r="E10085" s="48"/>
      <c r="F10085" s="48"/>
      <c r="G10085" s="49"/>
      <c r="H10085" s="48"/>
      <c r="I10085" s="52"/>
      <c r="J10085" s="48"/>
      <c r="K10085" s="48"/>
      <c r="L10085" s="48"/>
      <c r="M10085" s="48"/>
    </row>
    <row r="10086" spans="3:13" x14ac:dyDescent="0.25">
      <c r="C10086" s="48"/>
      <c r="D10086" s="48"/>
      <c r="E10086" s="48"/>
      <c r="F10086" s="48"/>
      <c r="G10086" s="49"/>
      <c r="H10086" s="48"/>
      <c r="I10086" s="52"/>
      <c r="J10086" s="48"/>
      <c r="K10086" s="48"/>
      <c r="L10086" s="48"/>
      <c r="M10086" s="48"/>
    </row>
    <row r="10087" spans="3:13" x14ac:dyDescent="0.25">
      <c r="C10087" s="48"/>
      <c r="D10087" s="48"/>
      <c r="E10087" s="48"/>
      <c r="F10087" s="48"/>
      <c r="G10087" s="49"/>
      <c r="H10087" s="48"/>
      <c r="I10087" s="52"/>
      <c r="J10087" s="48"/>
      <c r="K10087" s="48"/>
      <c r="L10087" s="48"/>
      <c r="M10087" s="48"/>
    </row>
    <row r="10088" spans="3:13" x14ac:dyDescent="0.25">
      <c r="C10088" s="48"/>
      <c r="D10088" s="48"/>
      <c r="E10088" s="48"/>
      <c r="F10088" s="48"/>
      <c r="G10088" s="49"/>
      <c r="H10088" s="48"/>
      <c r="I10088" s="52"/>
      <c r="J10088" s="48"/>
      <c r="K10088" s="48"/>
      <c r="L10088" s="48"/>
      <c r="M10088" s="48"/>
    </row>
    <row r="10089" spans="3:13" x14ac:dyDescent="0.25">
      <c r="C10089" s="48"/>
      <c r="D10089" s="48"/>
      <c r="E10089" s="48"/>
      <c r="F10089" s="48"/>
      <c r="G10089" s="49"/>
      <c r="H10089" s="48"/>
      <c r="I10089" s="52"/>
      <c r="J10089" s="48"/>
      <c r="K10089" s="48"/>
      <c r="L10089" s="48"/>
      <c r="M10089" s="48"/>
    </row>
    <row r="10090" spans="3:13" x14ac:dyDescent="0.25">
      <c r="C10090" s="48"/>
      <c r="D10090" s="48"/>
      <c r="E10090" s="48"/>
      <c r="F10090" s="48"/>
      <c r="G10090" s="49"/>
      <c r="H10090" s="48"/>
      <c r="I10090" s="52"/>
      <c r="J10090" s="48"/>
      <c r="K10090" s="48"/>
      <c r="L10090" s="48"/>
      <c r="M10090" s="48"/>
    </row>
    <row r="10091" spans="3:13" x14ac:dyDescent="0.25">
      <c r="C10091" s="48"/>
      <c r="D10091" s="48"/>
      <c r="E10091" s="48"/>
      <c r="F10091" s="48"/>
      <c r="G10091" s="49"/>
      <c r="H10091" s="48"/>
      <c r="I10091" s="52"/>
      <c r="J10091" s="48"/>
      <c r="K10091" s="48"/>
      <c r="L10091" s="48"/>
      <c r="M10091" s="48"/>
    </row>
    <row r="10092" spans="3:13" x14ac:dyDescent="0.25">
      <c r="C10092" s="48"/>
      <c r="D10092" s="48"/>
      <c r="E10092" s="48"/>
      <c r="F10092" s="48"/>
      <c r="G10092" s="49"/>
      <c r="H10092" s="48"/>
      <c r="I10092" s="52"/>
      <c r="J10092" s="48"/>
      <c r="K10092" s="48"/>
      <c r="L10092" s="48"/>
      <c r="M10092" s="48"/>
    </row>
    <row r="10093" spans="3:13" x14ac:dyDescent="0.25">
      <c r="C10093" s="48"/>
      <c r="D10093" s="48"/>
      <c r="E10093" s="48"/>
      <c r="F10093" s="48"/>
      <c r="G10093" s="49"/>
      <c r="H10093" s="48"/>
      <c r="I10093" s="52"/>
      <c r="J10093" s="48"/>
      <c r="K10093" s="48"/>
      <c r="L10093" s="48"/>
      <c r="M10093" s="48"/>
    </row>
    <row r="10094" spans="3:13" x14ac:dyDescent="0.25">
      <c r="C10094" s="48"/>
      <c r="D10094" s="48"/>
      <c r="E10094" s="48"/>
      <c r="F10094" s="48"/>
      <c r="G10094" s="49"/>
      <c r="H10094" s="48"/>
      <c r="I10094" s="52"/>
      <c r="J10094" s="48"/>
      <c r="K10094" s="48"/>
      <c r="L10094" s="48"/>
      <c r="M10094" s="48"/>
    </row>
    <row r="10095" spans="3:13" x14ac:dyDescent="0.25">
      <c r="C10095" s="48"/>
      <c r="D10095" s="48"/>
      <c r="E10095" s="48"/>
      <c r="F10095" s="48"/>
      <c r="G10095" s="49"/>
      <c r="H10095" s="48"/>
      <c r="I10095" s="52"/>
      <c r="J10095" s="48"/>
      <c r="K10095" s="48"/>
      <c r="L10095" s="48"/>
      <c r="M10095" s="48"/>
    </row>
    <row r="10096" spans="3:13" x14ac:dyDescent="0.25">
      <c r="C10096" s="48"/>
      <c r="D10096" s="48"/>
      <c r="E10096" s="48"/>
      <c r="F10096" s="48"/>
      <c r="G10096" s="49"/>
      <c r="H10096" s="48"/>
      <c r="I10096" s="52"/>
      <c r="J10096" s="48"/>
      <c r="K10096" s="48"/>
      <c r="L10096" s="48"/>
      <c r="M10096" s="48"/>
    </row>
    <row r="10097" spans="3:13" x14ac:dyDescent="0.25">
      <c r="C10097" s="48"/>
      <c r="D10097" s="48"/>
      <c r="E10097" s="48"/>
      <c r="F10097" s="48"/>
      <c r="G10097" s="49"/>
      <c r="H10097" s="48"/>
      <c r="I10097" s="52"/>
      <c r="J10097" s="48"/>
      <c r="K10097" s="48"/>
      <c r="L10097" s="48"/>
      <c r="M10097" s="48"/>
    </row>
    <row r="10098" spans="3:13" x14ac:dyDescent="0.25">
      <c r="C10098" s="48"/>
      <c r="D10098" s="48"/>
      <c r="E10098" s="48"/>
      <c r="F10098" s="48"/>
      <c r="G10098" s="49"/>
      <c r="H10098" s="48"/>
      <c r="I10098" s="52"/>
      <c r="J10098" s="48"/>
      <c r="K10098" s="48"/>
      <c r="L10098" s="48"/>
      <c r="M10098" s="48"/>
    </row>
    <row r="10099" spans="3:13" x14ac:dyDescent="0.25">
      <c r="C10099" s="48"/>
      <c r="D10099" s="48"/>
      <c r="E10099" s="48"/>
      <c r="F10099" s="48"/>
      <c r="G10099" s="49"/>
      <c r="H10099" s="48"/>
      <c r="I10099" s="52"/>
      <c r="J10099" s="48"/>
      <c r="K10099" s="48"/>
      <c r="L10099" s="48"/>
      <c r="M10099" s="48"/>
    </row>
    <row r="10100" spans="3:13" x14ac:dyDescent="0.25">
      <c r="C10100" s="48"/>
      <c r="D10100" s="48"/>
      <c r="E10100" s="48"/>
      <c r="F10100" s="48"/>
      <c r="G10100" s="49"/>
      <c r="H10100" s="48"/>
      <c r="I10100" s="52"/>
      <c r="J10100" s="48"/>
      <c r="K10100" s="48"/>
      <c r="L10100" s="48"/>
      <c r="M10100" s="48"/>
    </row>
    <row r="10101" spans="3:13" x14ac:dyDescent="0.25">
      <c r="C10101" s="48"/>
      <c r="D10101" s="48"/>
      <c r="E10101" s="48"/>
      <c r="F10101" s="48"/>
      <c r="G10101" s="49"/>
      <c r="H10101" s="48"/>
      <c r="I10101" s="52"/>
      <c r="J10101" s="48"/>
      <c r="K10101" s="48"/>
      <c r="L10101" s="48"/>
      <c r="M10101" s="48"/>
    </row>
    <row r="10102" spans="3:13" x14ac:dyDescent="0.25">
      <c r="C10102" s="48"/>
      <c r="D10102" s="48"/>
      <c r="E10102" s="48"/>
      <c r="F10102" s="48"/>
      <c r="G10102" s="49"/>
      <c r="H10102" s="48"/>
      <c r="I10102" s="52"/>
      <c r="J10102" s="48"/>
      <c r="K10102" s="48"/>
      <c r="L10102" s="48"/>
      <c r="M10102" s="48"/>
    </row>
    <row r="10103" spans="3:13" x14ac:dyDescent="0.25">
      <c r="C10103" s="48"/>
      <c r="D10103" s="48"/>
      <c r="E10103" s="48"/>
      <c r="F10103" s="48"/>
      <c r="G10103" s="49"/>
      <c r="H10103" s="48"/>
      <c r="I10103" s="52"/>
      <c r="J10103" s="48"/>
      <c r="K10103" s="48"/>
      <c r="L10103" s="48"/>
      <c r="M10103" s="48"/>
    </row>
    <row r="10104" spans="3:13" x14ac:dyDescent="0.25">
      <c r="C10104" s="48"/>
      <c r="D10104" s="48"/>
      <c r="E10104" s="48"/>
      <c r="F10104" s="48"/>
      <c r="G10104" s="49"/>
      <c r="H10104" s="48"/>
      <c r="I10104" s="52"/>
      <c r="J10104" s="48"/>
      <c r="K10104" s="48"/>
      <c r="L10104" s="48"/>
      <c r="M10104" s="48"/>
    </row>
    <row r="10105" spans="3:13" x14ac:dyDescent="0.25">
      <c r="C10105" s="48"/>
      <c r="D10105" s="48"/>
      <c r="E10105" s="48"/>
      <c r="F10105" s="48"/>
      <c r="G10105" s="49"/>
      <c r="H10105" s="48"/>
      <c r="I10105" s="52"/>
      <c r="J10105" s="48"/>
      <c r="K10105" s="48"/>
      <c r="L10105" s="48"/>
      <c r="M10105" s="48"/>
    </row>
    <row r="10106" spans="3:13" x14ac:dyDescent="0.25">
      <c r="C10106" s="48"/>
      <c r="D10106" s="48"/>
      <c r="E10106" s="48"/>
      <c r="F10106" s="48"/>
      <c r="G10106" s="49"/>
      <c r="H10106" s="48"/>
      <c r="I10106" s="52"/>
      <c r="J10106" s="48"/>
      <c r="K10106" s="48"/>
      <c r="L10106" s="48"/>
      <c r="M10106" s="48"/>
    </row>
    <row r="10107" spans="3:13" x14ac:dyDescent="0.25">
      <c r="C10107" s="48"/>
      <c r="D10107" s="48"/>
      <c r="E10107" s="48"/>
      <c r="F10107" s="48"/>
      <c r="G10107" s="49"/>
      <c r="H10107" s="48"/>
      <c r="I10107" s="52"/>
      <c r="J10107" s="48"/>
      <c r="K10107" s="48"/>
      <c r="L10107" s="48"/>
      <c r="M10107" s="48"/>
    </row>
    <row r="10108" spans="3:13" x14ac:dyDescent="0.25">
      <c r="C10108" s="48"/>
      <c r="D10108" s="48"/>
      <c r="E10108" s="48"/>
      <c r="F10108" s="48"/>
      <c r="G10108" s="49"/>
      <c r="H10108" s="48"/>
      <c r="I10108" s="52"/>
      <c r="J10108" s="48"/>
      <c r="K10108" s="48"/>
      <c r="L10108" s="48"/>
      <c r="M10108" s="48"/>
    </row>
    <row r="10109" spans="3:13" x14ac:dyDescent="0.25">
      <c r="C10109" s="48"/>
      <c r="D10109" s="48"/>
      <c r="E10109" s="48"/>
      <c r="F10109" s="48"/>
      <c r="G10109" s="49"/>
      <c r="H10109" s="48"/>
      <c r="I10109" s="52"/>
      <c r="J10109" s="48"/>
      <c r="K10109" s="48"/>
      <c r="L10109" s="48"/>
      <c r="M10109" s="48"/>
    </row>
    <row r="10110" spans="3:13" x14ac:dyDescent="0.25">
      <c r="C10110" s="48"/>
      <c r="D10110" s="48"/>
      <c r="E10110" s="48"/>
      <c r="F10110" s="48"/>
      <c r="G10110" s="49"/>
      <c r="H10110" s="48"/>
      <c r="I10110" s="52"/>
      <c r="J10110" s="48"/>
      <c r="K10110" s="48"/>
      <c r="L10110" s="48"/>
      <c r="M10110" s="48"/>
    </row>
    <row r="10111" spans="3:13" x14ac:dyDescent="0.25">
      <c r="C10111" s="48"/>
      <c r="D10111" s="48"/>
      <c r="E10111" s="48"/>
      <c r="F10111" s="48"/>
      <c r="G10111" s="49"/>
      <c r="H10111" s="48"/>
      <c r="I10111" s="52"/>
      <c r="J10111" s="48"/>
      <c r="K10111" s="48"/>
      <c r="L10111" s="48"/>
      <c r="M10111" s="48"/>
    </row>
    <row r="10112" spans="3:13" x14ac:dyDescent="0.25">
      <c r="C10112" s="48"/>
      <c r="D10112" s="48"/>
      <c r="E10112" s="48"/>
      <c r="F10112" s="48"/>
      <c r="G10112" s="49"/>
      <c r="H10112" s="48"/>
      <c r="I10112" s="52"/>
      <c r="J10112" s="48"/>
      <c r="K10112" s="48"/>
      <c r="L10112" s="48"/>
      <c r="M10112" s="48"/>
    </row>
    <row r="10113" spans="3:13" x14ac:dyDescent="0.25">
      <c r="C10113" s="48"/>
      <c r="D10113" s="48"/>
      <c r="E10113" s="48"/>
      <c r="F10113" s="48"/>
      <c r="G10113" s="49"/>
      <c r="H10113" s="48"/>
      <c r="I10113" s="52"/>
      <c r="J10113" s="48"/>
      <c r="K10113" s="48"/>
      <c r="L10113" s="48"/>
      <c r="M10113" s="48"/>
    </row>
    <row r="10114" spans="3:13" x14ac:dyDescent="0.25">
      <c r="C10114" s="48"/>
      <c r="D10114" s="48"/>
      <c r="E10114" s="48"/>
      <c r="F10114" s="48"/>
      <c r="G10114" s="49"/>
      <c r="H10114" s="48"/>
      <c r="I10114" s="52"/>
      <c r="J10114" s="48"/>
      <c r="K10114" s="48"/>
      <c r="L10114" s="48"/>
      <c r="M10114" s="48"/>
    </row>
    <row r="10115" spans="3:13" x14ac:dyDescent="0.25">
      <c r="C10115" s="48"/>
      <c r="D10115" s="48"/>
      <c r="E10115" s="48"/>
      <c r="F10115" s="48"/>
      <c r="G10115" s="49"/>
      <c r="H10115" s="48"/>
      <c r="I10115" s="52"/>
      <c r="J10115" s="48"/>
      <c r="K10115" s="48"/>
      <c r="L10115" s="48"/>
      <c r="M10115" s="48"/>
    </row>
    <row r="10116" spans="3:13" x14ac:dyDescent="0.25">
      <c r="C10116" s="48"/>
      <c r="D10116" s="48"/>
      <c r="E10116" s="48"/>
      <c r="F10116" s="48"/>
      <c r="G10116" s="49"/>
      <c r="H10116" s="48"/>
      <c r="I10116" s="52"/>
      <c r="J10116" s="48"/>
      <c r="K10116" s="48"/>
      <c r="L10116" s="48"/>
      <c r="M10116" s="48"/>
    </row>
    <row r="10117" spans="3:13" x14ac:dyDescent="0.25">
      <c r="C10117" s="48"/>
      <c r="D10117" s="48"/>
      <c r="E10117" s="48"/>
      <c r="F10117" s="48"/>
      <c r="G10117" s="49"/>
      <c r="H10117" s="48"/>
      <c r="I10117" s="52"/>
      <c r="J10117" s="48"/>
      <c r="K10117" s="48"/>
      <c r="L10117" s="48"/>
      <c r="M10117" s="48"/>
    </row>
    <row r="10118" spans="3:13" x14ac:dyDescent="0.25">
      <c r="C10118" s="48"/>
      <c r="D10118" s="48"/>
      <c r="E10118" s="48"/>
      <c r="F10118" s="48"/>
      <c r="G10118" s="49"/>
      <c r="H10118" s="48"/>
      <c r="I10118" s="52"/>
      <c r="J10118" s="48"/>
      <c r="K10118" s="48"/>
      <c r="L10118" s="48"/>
      <c r="M10118" s="48"/>
    </row>
    <row r="10119" spans="3:13" x14ac:dyDescent="0.25">
      <c r="C10119" s="48"/>
      <c r="D10119" s="48"/>
      <c r="E10119" s="48"/>
      <c r="F10119" s="48"/>
      <c r="G10119" s="49"/>
      <c r="H10119" s="48"/>
      <c r="I10119" s="52"/>
      <c r="J10119" s="48"/>
      <c r="K10119" s="48"/>
      <c r="L10119" s="48"/>
      <c r="M10119" s="48"/>
    </row>
    <row r="10120" spans="3:13" x14ac:dyDescent="0.25">
      <c r="C10120" s="48"/>
      <c r="D10120" s="48"/>
      <c r="E10120" s="48"/>
      <c r="F10120" s="48"/>
      <c r="G10120" s="49"/>
      <c r="H10120" s="48"/>
      <c r="I10120" s="52"/>
      <c r="J10120" s="48"/>
      <c r="K10120" s="48"/>
      <c r="L10120" s="48"/>
      <c r="M10120" s="48"/>
    </row>
    <row r="10121" spans="3:13" x14ac:dyDescent="0.25">
      <c r="C10121" s="48"/>
      <c r="D10121" s="48"/>
      <c r="E10121" s="48"/>
      <c r="F10121" s="48"/>
      <c r="G10121" s="49"/>
      <c r="H10121" s="48"/>
      <c r="I10121" s="52"/>
      <c r="J10121" s="48"/>
      <c r="K10121" s="48"/>
      <c r="L10121" s="48"/>
      <c r="M10121" s="48"/>
    </row>
    <row r="10122" spans="3:13" x14ac:dyDescent="0.25">
      <c r="C10122" s="48"/>
      <c r="D10122" s="48"/>
      <c r="E10122" s="48"/>
      <c r="F10122" s="48"/>
      <c r="G10122" s="49"/>
      <c r="H10122" s="48"/>
      <c r="I10122" s="52"/>
      <c r="J10122" s="48"/>
      <c r="K10122" s="48"/>
      <c r="L10122" s="48"/>
      <c r="M10122" s="48"/>
    </row>
    <row r="10123" spans="3:13" x14ac:dyDescent="0.25">
      <c r="C10123" s="48"/>
      <c r="D10123" s="48"/>
      <c r="E10123" s="48"/>
      <c r="F10123" s="48"/>
      <c r="G10123" s="49"/>
      <c r="H10123" s="48"/>
      <c r="I10123" s="52"/>
      <c r="J10123" s="48"/>
      <c r="K10123" s="48"/>
      <c r="L10123" s="48"/>
      <c r="M10123" s="48"/>
    </row>
    <row r="10124" spans="3:13" x14ac:dyDescent="0.25">
      <c r="C10124" s="48"/>
      <c r="D10124" s="48"/>
      <c r="E10124" s="48"/>
      <c r="F10124" s="48"/>
      <c r="G10124" s="49"/>
      <c r="H10124" s="48"/>
      <c r="I10124" s="52"/>
      <c r="J10124" s="48"/>
      <c r="K10124" s="48"/>
      <c r="L10124" s="48"/>
      <c r="M10124" s="48"/>
    </row>
    <row r="10125" spans="3:13" x14ac:dyDescent="0.25">
      <c r="C10125" s="48"/>
      <c r="D10125" s="48"/>
      <c r="E10125" s="48"/>
      <c r="F10125" s="48"/>
      <c r="G10125" s="49"/>
      <c r="H10125" s="48"/>
      <c r="I10125" s="52"/>
      <c r="J10125" s="48"/>
      <c r="K10125" s="48"/>
      <c r="L10125" s="48"/>
      <c r="M10125" s="48"/>
    </row>
    <row r="10126" spans="3:13" x14ac:dyDescent="0.25">
      <c r="C10126" s="48"/>
      <c r="D10126" s="48"/>
      <c r="E10126" s="48"/>
      <c r="F10126" s="48"/>
      <c r="G10126" s="49"/>
      <c r="H10126" s="48"/>
      <c r="I10126" s="52"/>
      <c r="J10126" s="48"/>
      <c r="K10126" s="48"/>
      <c r="L10126" s="48"/>
      <c r="M10126" s="48"/>
    </row>
    <row r="10127" spans="3:13" x14ac:dyDescent="0.25">
      <c r="C10127" s="48"/>
      <c r="D10127" s="48"/>
      <c r="E10127" s="48"/>
      <c r="F10127" s="48"/>
      <c r="G10127" s="49"/>
      <c r="H10127" s="48"/>
      <c r="I10127" s="52"/>
      <c r="J10127" s="48"/>
      <c r="K10127" s="48"/>
      <c r="L10127" s="48"/>
      <c r="M10127" s="48"/>
    </row>
    <row r="10128" spans="3:13" x14ac:dyDescent="0.25">
      <c r="C10128" s="48"/>
      <c r="D10128" s="48"/>
      <c r="E10128" s="48"/>
      <c r="F10128" s="48"/>
      <c r="G10128" s="49"/>
      <c r="H10128" s="48"/>
      <c r="I10128" s="52"/>
      <c r="J10128" s="48"/>
      <c r="K10128" s="48"/>
      <c r="L10128" s="48"/>
      <c r="M10128" s="48"/>
    </row>
    <row r="10129" spans="3:13" x14ac:dyDescent="0.25">
      <c r="C10129" s="48"/>
      <c r="D10129" s="48"/>
      <c r="E10129" s="48"/>
      <c r="F10129" s="48"/>
      <c r="G10129" s="49"/>
      <c r="H10129" s="48"/>
      <c r="I10129" s="52"/>
      <c r="J10129" s="48"/>
      <c r="K10129" s="48"/>
      <c r="L10129" s="48"/>
      <c r="M10129" s="48"/>
    </row>
    <row r="10130" spans="3:13" x14ac:dyDescent="0.25">
      <c r="C10130" s="48"/>
      <c r="D10130" s="48"/>
      <c r="E10130" s="48"/>
      <c r="F10130" s="48"/>
      <c r="G10130" s="49"/>
      <c r="H10130" s="48"/>
      <c r="I10130" s="52"/>
      <c r="J10130" s="48"/>
      <c r="K10130" s="48"/>
      <c r="L10130" s="48"/>
      <c r="M10130" s="48"/>
    </row>
    <row r="10131" spans="3:13" x14ac:dyDescent="0.25">
      <c r="C10131" s="48"/>
      <c r="D10131" s="48"/>
      <c r="E10131" s="48"/>
      <c r="F10131" s="48"/>
      <c r="G10131" s="49"/>
      <c r="H10131" s="48"/>
      <c r="I10131" s="52"/>
      <c r="J10131" s="48"/>
      <c r="K10131" s="48"/>
      <c r="L10131" s="48"/>
      <c r="M10131" s="48"/>
    </row>
    <row r="10132" spans="3:13" x14ac:dyDescent="0.25">
      <c r="C10132" s="48"/>
      <c r="D10132" s="48"/>
      <c r="E10132" s="48"/>
      <c r="F10132" s="48"/>
      <c r="G10132" s="49"/>
      <c r="H10132" s="48"/>
      <c r="I10132" s="52"/>
      <c r="J10132" s="48"/>
      <c r="K10132" s="48"/>
      <c r="L10132" s="48"/>
      <c r="M10132" s="48"/>
    </row>
    <row r="10133" spans="3:13" x14ac:dyDescent="0.25">
      <c r="C10133" s="48"/>
      <c r="D10133" s="48"/>
      <c r="E10133" s="48"/>
      <c r="F10133" s="48"/>
      <c r="G10133" s="49"/>
      <c r="H10133" s="48"/>
      <c r="I10133" s="52"/>
      <c r="J10133" s="48"/>
      <c r="K10133" s="48"/>
      <c r="L10133" s="48"/>
      <c r="M10133" s="48"/>
    </row>
    <row r="10134" spans="3:13" x14ac:dyDescent="0.25">
      <c r="C10134" s="48"/>
      <c r="D10134" s="48"/>
      <c r="E10134" s="48"/>
      <c r="F10134" s="48"/>
      <c r="G10134" s="49"/>
      <c r="H10134" s="48"/>
      <c r="I10134" s="52"/>
      <c r="J10134" s="48"/>
      <c r="K10134" s="48"/>
      <c r="L10134" s="48"/>
      <c r="M10134" s="48"/>
    </row>
    <row r="10135" spans="3:13" x14ac:dyDescent="0.25">
      <c r="C10135" s="48"/>
      <c r="D10135" s="48"/>
      <c r="E10135" s="48"/>
      <c r="F10135" s="48"/>
      <c r="G10135" s="49"/>
      <c r="H10135" s="48"/>
      <c r="I10135" s="52"/>
      <c r="J10135" s="48"/>
      <c r="K10135" s="48"/>
      <c r="L10135" s="48"/>
      <c r="M10135" s="48"/>
    </row>
    <row r="10136" spans="3:13" x14ac:dyDescent="0.25">
      <c r="C10136" s="48"/>
      <c r="D10136" s="48"/>
      <c r="E10136" s="48"/>
      <c r="F10136" s="48"/>
      <c r="G10136" s="49"/>
      <c r="H10136" s="48"/>
      <c r="I10136" s="52"/>
      <c r="J10136" s="48"/>
      <c r="K10136" s="48"/>
      <c r="L10136" s="48"/>
      <c r="M10136" s="48"/>
    </row>
    <row r="10137" spans="3:13" x14ac:dyDescent="0.25">
      <c r="C10137" s="48"/>
      <c r="D10137" s="48"/>
      <c r="E10137" s="48"/>
      <c r="F10137" s="48"/>
      <c r="G10137" s="49"/>
      <c r="H10137" s="48"/>
      <c r="I10137" s="52"/>
      <c r="J10137" s="48"/>
      <c r="K10137" s="48"/>
      <c r="L10137" s="48"/>
      <c r="M10137" s="48"/>
    </row>
    <row r="10138" spans="3:13" x14ac:dyDescent="0.25">
      <c r="C10138" s="48"/>
      <c r="D10138" s="48"/>
      <c r="E10138" s="48"/>
      <c r="F10138" s="48"/>
      <c r="G10138" s="49"/>
      <c r="H10138" s="48"/>
      <c r="I10138" s="52"/>
      <c r="J10138" s="48"/>
      <c r="K10138" s="48"/>
      <c r="L10138" s="48"/>
      <c r="M10138" s="48"/>
    </row>
    <row r="10139" spans="3:13" x14ac:dyDescent="0.25">
      <c r="C10139" s="48"/>
      <c r="D10139" s="48"/>
      <c r="E10139" s="48"/>
      <c r="F10139" s="48"/>
      <c r="G10139" s="49"/>
      <c r="H10139" s="48"/>
      <c r="I10139" s="52"/>
      <c r="J10139" s="48"/>
      <c r="K10139" s="48"/>
      <c r="L10139" s="48"/>
      <c r="M10139" s="48"/>
    </row>
    <row r="10140" spans="3:13" x14ac:dyDescent="0.25">
      <c r="C10140" s="48"/>
      <c r="D10140" s="48"/>
      <c r="E10140" s="48"/>
      <c r="F10140" s="48"/>
      <c r="G10140" s="49"/>
      <c r="H10140" s="48"/>
      <c r="I10140" s="52"/>
      <c r="J10140" s="48"/>
      <c r="K10140" s="48"/>
      <c r="L10140" s="48"/>
      <c r="M10140" s="48"/>
    </row>
    <row r="10141" spans="3:13" x14ac:dyDescent="0.25">
      <c r="C10141" s="48"/>
      <c r="D10141" s="48"/>
      <c r="E10141" s="48"/>
      <c r="F10141" s="48"/>
      <c r="G10141" s="49"/>
      <c r="H10141" s="48"/>
      <c r="I10141" s="52"/>
      <c r="J10141" s="48"/>
      <c r="K10141" s="48"/>
      <c r="L10141" s="48"/>
      <c r="M10141" s="48"/>
    </row>
    <row r="10142" spans="3:13" x14ac:dyDescent="0.25">
      <c r="C10142" s="48"/>
      <c r="D10142" s="48"/>
      <c r="E10142" s="48"/>
      <c r="F10142" s="48"/>
      <c r="G10142" s="49"/>
      <c r="H10142" s="48"/>
      <c r="I10142" s="52"/>
      <c r="J10142" s="48"/>
      <c r="K10142" s="48"/>
      <c r="L10142" s="48"/>
      <c r="M10142" s="48"/>
    </row>
    <row r="10143" spans="3:13" x14ac:dyDescent="0.25">
      <c r="C10143" s="48"/>
      <c r="D10143" s="48"/>
      <c r="E10143" s="48"/>
      <c r="F10143" s="48"/>
      <c r="G10143" s="49"/>
      <c r="H10143" s="48"/>
      <c r="I10143" s="52"/>
      <c r="J10143" s="48"/>
      <c r="K10143" s="48"/>
      <c r="L10143" s="48"/>
      <c r="M10143" s="48"/>
    </row>
    <row r="10144" spans="3:13" x14ac:dyDescent="0.25">
      <c r="C10144" s="48"/>
      <c r="D10144" s="48"/>
      <c r="E10144" s="48"/>
      <c r="F10144" s="48"/>
      <c r="G10144" s="49"/>
      <c r="H10144" s="48"/>
      <c r="I10144" s="52"/>
      <c r="J10144" s="48"/>
      <c r="K10144" s="48"/>
      <c r="L10144" s="48"/>
      <c r="M10144" s="48"/>
    </row>
    <row r="10145" spans="3:13" x14ac:dyDescent="0.25">
      <c r="C10145" s="48"/>
      <c r="D10145" s="48"/>
      <c r="E10145" s="48"/>
      <c r="F10145" s="48"/>
      <c r="G10145" s="49"/>
      <c r="H10145" s="48"/>
      <c r="I10145" s="52"/>
      <c r="J10145" s="48"/>
      <c r="K10145" s="48"/>
      <c r="L10145" s="48"/>
      <c r="M10145" s="48"/>
    </row>
    <row r="10146" spans="3:13" x14ac:dyDescent="0.25">
      <c r="C10146" s="48"/>
      <c r="D10146" s="48"/>
      <c r="E10146" s="48"/>
      <c r="F10146" s="48"/>
      <c r="G10146" s="49"/>
      <c r="H10146" s="48"/>
      <c r="I10146" s="52"/>
      <c r="J10146" s="48"/>
      <c r="K10146" s="48"/>
      <c r="L10146" s="48"/>
      <c r="M10146" s="48"/>
    </row>
    <row r="10147" spans="3:13" x14ac:dyDescent="0.25">
      <c r="C10147" s="48"/>
      <c r="D10147" s="48"/>
      <c r="E10147" s="48"/>
      <c r="F10147" s="48"/>
      <c r="G10147" s="49"/>
      <c r="H10147" s="48"/>
      <c r="I10147" s="52"/>
      <c r="J10147" s="48"/>
      <c r="K10147" s="48"/>
      <c r="L10147" s="48"/>
      <c r="M10147" s="48"/>
    </row>
    <row r="10148" spans="3:13" x14ac:dyDescent="0.25">
      <c r="C10148" s="48"/>
      <c r="D10148" s="48"/>
      <c r="E10148" s="48"/>
      <c r="F10148" s="48"/>
      <c r="G10148" s="49"/>
      <c r="H10148" s="48"/>
      <c r="I10148" s="52"/>
      <c r="J10148" s="48"/>
      <c r="K10148" s="48"/>
      <c r="L10148" s="48"/>
      <c r="M10148" s="48"/>
    </row>
    <row r="10149" spans="3:13" x14ac:dyDescent="0.25">
      <c r="C10149" s="48"/>
      <c r="D10149" s="48"/>
      <c r="E10149" s="48"/>
      <c r="F10149" s="48"/>
      <c r="G10149" s="49"/>
      <c r="H10149" s="48"/>
      <c r="I10149" s="52"/>
      <c r="J10149" s="48"/>
      <c r="K10149" s="48"/>
      <c r="L10149" s="48"/>
      <c r="M10149" s="48"/>
    </row>
    <row r="10150" spans="3:13" x14ac:dyDescent="0.25">
      <c r="C10150" s="48"/>
      <c r="D10150" s="48"/>
      <c r="E10150" s="48"/>
      <c r="F10150" s="48"/>
      <c r="G10150" s="49"/>
      <c r="H10150" s="48"/>
      <c r="I10150" s="52"/>
      <c r="J10150" s="48"/>
      <c r="K10150" s="48"/>
      <c r="L10150" s="48"/>
      <c r="M10150" s="48"/>
    </row>
    <row r="10151" spans="3:13" x14ac:dyDescent="0.25">
      <c r="C10151" s="48"/>
      <c r="D10151" s="48"/>
      <c r="E10151" s="48"/>
      <c r="F10151" s="48"/>
      <c r="G10151" s="49"/>
      <c r="H10151" s="48"/>
      <c r="I10151" s="52"/>
      <c r="J10151" s="48"/>
      <c r="K10151" s="48"/>
      <c r="L10151" s="48"/>
      <c r="M10151" s="48"/>
    </row>
    <row r="10152" spans="3:13" x14ac:dyDescent="0.25">
      <c r="C10152" s="48"/>
      <c r="D10152" s="48"/>
      <c r="E10152" s="48"/>
      <c r="F10152" s="48"/>
      <c r="G10152" s="49"/>
      <c r="H10152" s="48"/>
      <c r="I10152" s="52"/>
      <c r="J10152" s="48"/>
      <c r="K10152" s="48"/>
      <c r="L10152" s="48"/>
      <c r="M10152" s="48"/>
    </row>
    <row r="10153" spans="3:13" x14ac:dyDescent="0.25">
      <c r="C10153" s="48"/>
      <c r="D10153" s="48"/>
      <c r="E10153" s="48"/>
      <c r="F10153" s="48"/>
      <c r="G10153" s="49"/>
      <c r="H10153" s="48"/>
      <c r="I10153" s="52"/>
      <c r="J10153" s="48"/>
      <c r="K10153" s="48"/>
      <c r="L10153" s="48"/>
      <c r="M10153" s="48"/>
    </row>
    <row r="10154" spans="3:13" x14ac:dyDescent="0.25">
      <c r="C10154" s="48"/>
      <c r="D10154" s="48"/>
      <c r="E10154" s="48"/>
      <c r="F10154" s="48"/>
      <c r="G10154" s="49"/>
      <c r="H10154" s="48"/>
      <c r="I10154" s="52"/>
      <c r="J10154" s="48"/>
      <c r="K10154" s="48"/>
      <c r="L10154" s="48"/>
      <c r="M10154" s="48"/>
    </row>
    <row r="10155" spans="3:13" x14ac:dyDescent="0.25">
      <c r="C10155" s="48"/>
      <c r="D10155" s="48"/>
      <c r="E10155" s="48"/>
      <c r="F10155" s="48"/>
      <c r="G10155" s="49"/>
      <c r="H10155" s="48"/>
      <c r="I10155" s="52"/>
      <c r="J10155" s="48"/>
      <c r="K10155" s="48"/>
      <c r="L10155" s="48"/>
      <c r="M10155" s="48"/>
    </row>
    <row r="10156" spans="3:13" x14ac:dyDescent="0.25">
      <c r="C10156" s="48"/>
      <c r="D10156" s="48"/>
      <c r="E10156" s="48"/>
      <c r="F10156" s="48"/>
      <c r="G10156" s="49"/>
      <c r="H10156" s="48"/>
      <c r="I10156" s="52"/>
      <c r="J10156" s="48"/>
      <c r="K10156" s="48"/>
      <c r="L10156" s="48"/>
      <c r="M10156" s="48"/>
    </row>
    <row r="10157" spans="3:13" x14ac:dyDescent="0.25">
      <c r="C10157" s="48"/>
      <c r="D10157" s="48"/>
      <c r="E10157" s="48"/>
      <c r="F10157" s="48"/>
      <c r="G10157" s="49"/>
      <c r="H10157" s="48"/>
      <c r="I10157" s="52"/>
      <c r="J10157" s="48"/>
      <c r="K10157" s="48"/>
      <c r="L10157" s="48"/>
      <c r="M10157" s="48"/>
    </row>
    <row r="10158" spans="3:13" x14ac:dyDescent="0.25">
      <c r="C10158" s="48"/>
      <c r="D10158" s="48"/>
      <c r="E10158" s="48"/>
      <c r="F10158" s="48"/>
      <c r="G10158" s="49"/>
      <c r="H10158" s="48"/>
      <c r="I10158" s="52"/>
      <c r="J10158" s="48"/>
      <c r="K10158" s="48"/>
      <c r="L10158" s="48"/>
      <c r="M10158" s="48"/>
    </row>
    <row r="10159" spans="3:13" x14ac:dyDescent="0.25">
      <c r="C10159" s="48"/>
      <c r="D10159" s="48"/>
      <c r="E10159" s="48"/>
      <c r="F10159" s="48"/>
      <c r="G10159" s="49"/>
      <c r="H10159" s="48"/>
      <c r="I10159" s="52"/>
      <c r="J10159" s="48"/>
      <c r="K10159" s="48"/>
      <c r="L10159" s="48"/>
      <c r="M10159" s="48"/>
    </row>
    <row r="10160" spans="3:13" x14ac:dyDescent="0.25">
      <c r="C10160" s="48"/>
      <c r="D10160" s="48"/>
      <c r="E10160" s="48"/>
      <c r="F10160" s="48"/>
      <c r="G10160" s="49"/>
      <c r="H10160" s="48"/>
      <c r="I10160" s="52"/>
      <c r="J10160" s="48"/>
      <c r="K10160" s="48"/>
      <c r="L10160" s="48"/>
      <c r="M10160" s="48"/>
    </row>
    <row r="10161" spans="3:13" x14ac:dyDescent="0.25">
      <c r="C10161" s="48"/>
      <c r="D10161" s="48"/>
      <c r="E10161" s="48"/>
      <c r="F10161" s="48"/>
      <c r="G10161" s="49"/>
      <c r="H10161" s="48"/>
      <c r="I10161" s="52"/>
      <c r="J10161" s="48"/>
      <c r="K10161" s="48"/>
      <c r="L10161" s="48"/>
      <c r="M10161" s="48"/>
    </row>
    <row r="10162" spans="3:13" x14ac:dyDescent="0.25">
      <c r="C10162" s="48"/>
      <c r="D10162" s="48"/>
      <c r="E10162" s="48"/>
      <c r="F10162" s="48"/>
      <c r="G10162" s="49"/>
      <c r="H10162" s="48"/>
      <c r="I10162" s="52"/>
      <c r="J10162" s="48"/>
      <c r="K10162" s="48"/>
      <c r="L10162" s="48"/>
      <c r="M10162" s="48"/>
    </row>
    <row r="10163" spans="3:13" x14ac:dyDescent="0.25">
      <c r="C10163" s="48"/>
      <c r="D10163" s="48"/>
      <c r="E10163" s="48"/>
      <c r="F10163" s="48"/>
      <c r="G10163" s="49"/>
      <c r="H10163" s="48"/>
      <c r="I10163" s="52"/>
      <c r="J10163" s="48"/>
      <c r="K10163" s="48"/>
      <c r="L10163" s="48"/>
      <c r="M10163" s="48"/>
    </row>
    <row r="10164" spans="3:13" x14ac:dyDescent="0.25">
      <c r="C10164" s="48"/>
      <c r="D10164" s="48"/>
      <c r="E10164" s="48"/>
      <c r="F10164" s="48"/>
      <c r="G10164" s="49"/>
      <c r="H10164" s="48"/>
      <c r="I10164" s="52"/>
      <c r="J10164" s="48"/>
      <c r="K10164" s="48"/>
      <c r="L10164" s="48"/>
      <c r="M10164" s="48"/>
    </row>
    <row r="10165" spans="3:13" x14ac:dyDescent="0.25">
      <c r="C10165" s="48"/>
      <c r="D10165" s="48"/>
      <c r="E10165" s="48"/>
      <c r="F10165" s="48"/>
      <c r="G10165" s="49"/>
      <c r="H10165" s="48"/>
      <c r="I10165" s="52"/>
      <c r="J10165" s="48"/>
      <c r="K10165" s="48"/>
      <c r="L10165" s="48"/>
      <c r="M10165" s="48"/>
    </row>
    <row r="10166" spans="3:13" x14ac:dyDescent="0.25">
      <c r="C10166" s="48"/>
      <c r="D10166" s="48"/>
      <c r="E10166" s="48"/>
      <c r="F10166" s="48"/>
      <c r="G10166" s="49"/>
      <c r="H10166" s="48"/>
      <c r="I10166" s="52"/>
      <c r="J10166" s="48"/>
      <c r="K10166" s="48"/>
      <c r="L10166" s="48"/>
      <c r="M10166" s="48"/>
    </row>
    <row r="10167" spans="3:13" x14ac:dyDescent="0.25">
      <c r="C10167" s="48"/>
      <c r="D10167" s="48"/>
      <c r="E10167" s="48"/>
      <c r="F10167" s="48"/>
      <c r="G10167" s="49"/>
      <c r="H10167" s="48"/>
      <c r="I10167" s="52"/>
      <c r="J10167" s="48"/>
      <c r="K10167" s="48"/>
      <c r="L10167" s="48"/>
      <c r="M10167" s="48"/>
    </row>
    <row r="10168" spans="3:13" x14ac:dyDescent="0.25">
      <c r="C10168" s="48"/>
      <c r="D10168" s="48"/>
      <c r="E10168" s="48"/>
      <c r="F10168" s="48"/>
      <c r="G10168" s="49"/>
      <c r="H10168" s="48"/>
      <c r="I10168" s="52"/>
      <c r="J10168" s="48"/>
      <c r="K10168" s="48"/>
      <c r="L10168" s="48"/>
      <c r="M10168" s="48"/>
    </row>
    <row r="10169" spans="3:13" x14ac:dyDescent="0.25">
      <c r="C10169" s="48"/>
      <c r="D10169" s="48"/>
      <c r="E10169" s="48"/>
      <c r="F10169" s="48"/>
      <c r="G10169" s="49"/>
      <c r="H10169" s="48"/>
      <c r="I10169" s="52"/>
      <c r="J10169" s="48"/>
      <c r="K10169" s="48"/>
      <c r="L10169" s="48"/>
      <c r="M10169" s="48"/>
    </row>
    <row r="10170" spans="3:13" x14ac:dyDescent="0.25">
      <c r="C10170" s="48"/>
      <c r="D10170" s="48"/>
      <c r="E10170" s="48"/>
      <c r="F10170" s="48"/>
      <c r="G10170" s="49"/>
      <c r="H10170" s="48"/>
      <c r="I10170" s="52"/>
      <c r="J10170" s="48"/>
      <c r="K10170" s="48"/>
      <c r="L10170" s="48"/>
      <c r="M10170" s="48"/>
    </row>
    <row r="10171" spans="3:13" x14ac:dyDescent="0.25">
      <c r="C10171" s="48"/>
      <c r="D10171" s="48"/>
      <c r="E10171" s="48"/>
      <c r="F10171" s="48"/>
      <c r="G10171" s="49"/>
      <c r="H10171" s="48"/>
      <c r="I10171" s="52"/>
      <c r="J10171" s="48"/>
      <c r="K10171" s="48"/>
      <c r="L10171" s="48"/>
      <c r="M10171" s="48"/>
    </row>
    <row r="10172" spans="3:13" x14ac:dyDescent="0.25">
      <c r="C10172" s="48"/>
      <c r="D10172" s="48"/>
      <c r="E10172" s="48"/>
      <c r="F10172" s="48"/>
      <c r="G10172" s="49"/>
      <c r="H10172" s="48"/>
      <c r="I10172" s="52"/>
      <c r="J10172" s="48"/>
      <c r="K10172" s="48"/>
      <c r="L10172" s="48"/>
      <c r="M10172" s="48"/>
    </row>
    <row r="10173" spans="3:13" x14ac:dyDescent="0.25">
      <c r="C10173" s="48"/>
      <c r="D10173" s="48"/>
      <c r="E10173" s="48"/>
      <c r="F10173" s="48"/>
      <c r="G10173" s="49"/>
      <c r="H10173" s="48"/>
      <c r="I10173" s="52"/>
      <c r="J10173" s="48"/>
      <c r="K10173" s="48"/>
      <c r="L10173" s="48"/>
      <c r="M10173" s="48"/>
    </row>
    <row r="10174" spans="3:13" x14ac:dyDescent="0.25">
      <c r="C10174" s="48"/>
      <c r="D10174" s="48"/>
      <c r="E10174" s="48"/>
      <c r="F10174" s="48"/>
      <c r="G10174" s="49"/>
      <c r="H10174" s="48"/>
      <c r="I10174" s="52"/>
      <c r="J10174" s="48"/>
      <c r="K10174" s="48"/>
      <c r="L10174" s="48"/>
      <c r="M10174" s="48"/>
    </row>
    <row r="10175" spans="3:13" x14ac:dyDescent="0.25">
      <c r="C10175" s="48"/>
      <c r="D10175" s="48"/>
      <c r="E10175" s="48"/>
      <c r="F10175" s="48"/>
      <c r="G10175" s="49"/>
      <c r="H10175" s="48"/>
      <c r="I10175" s="52"/>
      <c r="J10175" s="48"/>
      <c r="K10175" s="48"/>
      <c r="L10175" s="48"/>
      <c r="M10175" s="48"/>
    </row>
    <row r="10176" spans="3:13" x14ac:dyDescent="0.25">
      <c r="C10176" s="48"/>
      <c r="D10176" s="48"/>
      <c r="E10176" s="48"/>
      <c r="F10176" s="48"/>
      <c r="G10176" s="49"/>
      <c r="H10176" s="48"/>
      <c r="I10176" s="52"/>
      <c r="J10176" s="48"/>
      <c r="K10176" s="48"/>
      <c r="L10176" s="48"/>
      <c r="M10176" s="48"/>
    </row>
    <row r="10177" spans="3:13" x14ac:dyDescent="0.25">
      <c r="C10177" s="48"/>
      <c r="D10177" s="48"/>
      <c r="E10177" s="48"/>
      <c r="F10177" s="48"/>
      <c r="G10177" s="49"/>
      <c r="H10177" s="48"/>
      <c r="I10177" s="52"/>
      <c r="J10177" s="48"/>
      <c r="K10177" s="48"/>
      <c r="L10177" s="48"/>
      <c r="M10177" s="48"/>
    </row>
    <row r="10178" spans="3:13" x14ac:dyDescent="0.25">
      <c r="C10178" s="48"/>
      <c r="D10178" s="48"/>
      <c r="E10178" s="48"/>
      <c r="F10178" s="48"/>
      <c r="G10178" s="49"/>
      <c r="H10178" s="48"/>
      <c r="I10178" s="52"/>
      <c r="J10178" s="48"/>
      <c r="K10178" s="48"/>
      <c r="L10178" s="48"/>
      <c r="M10178" s="48"/>
    </row>
    <row r="10179" spans="3:13" x14ac:dyDescent="0.25">
      <c r="C10179" s="48"/>
      <c r="D10179" s="48"/>
      <c r="E10179" s="48"/>
      <c r="F10179" s="48"/>
      <c r="G10179" s="49"/>
      <c r="H10179" s="48"/>
      <c r="I10179" s="52"/>
      <c r="J10179" s="48"/>
      <c r="K10179" s="48"/>
      <c r="L10179" s="48"/>
      <c r="M10179" s="48"/>
    </row>
    <row r="10180" spans="3:13" x14ac:dyDescent="0.25">
      <c r="C10180" s="48"/>
      <c r="D10180" s="48"/>
      <c r="E10180" s="48"/>
      <c r="F10180" s="48"/>
      <c r="G10180" s="49"/>
      <c r="H10180" s="48"/>
      <c r="I10180" s="52"/>
      <c r="J10180" s="48"/>
      <c r="K10180" s="48"/>
      <c r="L10180" s="48"/>
      <c r="M10180" s="48"/>
    </row>
    <row r="10181" spans="3:13" x14ac:dyDescent="0.25">
      <c r="C10181" s="48"/>
      <c r="D10181" s="48"/>
      <c r="E10181" s="48"/>
      <c r="F10181" s="48"/>
      <c r="G10181" s="49"/>
      <c r="H10181" s="48"/>
      <c r="I10181" s="52"/>
      <c r="J10181" s="48"/>
      <c r="K10181" s="48"/>
      <c r="L10181" s="48"/>
      <c r="M10181" s="48"/>
    </row>
    <row r="10182" spans="3:13" x14ac:dyDescent="0.25">
      <c r="C10182" s="48"/>
      <c r="D10182" s="48"/>
      <c r="E10182" s="48"/>
      <c r="F10182" s="48"/>
      <c r="G10182" s="49"/>
      <c r="H10182" s="48"/>
      <c r="I10182" s="52"/>
      <c r="J10182" s="48"/>
      <c r="K10182" s="48"/>
      <c r="L10182" s="48"/>
      <c r="M10182" s="48"/>
    </row>
    <row r="10183" spans="3:13" x14ac:dyDescent="0.25">
      <c r="C10183" s="48"/>
      <c r="D10183" s="48"/>
      <c r="E10183" s="48"/>
      <c r="F10183" s="48"/>
      <c r="G10183" s="49"/>
      <c r="H10183" s="48"/>
      <c r="I10183" s="52"/>
      <c r="J10183" s="48"/>
      <c r="K10183" s="48"/>
      <c r="L10183" s="48"/>
      <c r="M10183" s="48"/>
    </row>
    <row r="10184" spans="3:13" x14ac:dyDescent="0.25">
      <c r="C10184" s="48"/>
      <c r="D10184" s="48"/>
      <c r="E10184" s="48"/>
      <c r="F10184" s="48"/>
      <c r="G10184" s="49"/>
      <c r="H10184" s="48"/>
      <c r="I10184" s="52"/>
      <c r="J10184" s="48"/>
      <c r="K10184" s="48"/>
      <c r="L10184" s="48"/>
      <c r="M10184" s="48"/>
    </row>
    <row r="10185" spans="3:13" x14ac:dyDescent="0.25">
      <c r="C10185" s="48"/>
      <c r="D10185" s="48"/>
      <c r="E10185" s="48"/>
      <c r="F10185" s="48"/>
      <c r="G10185" s="49"/>
      <c r="H10185" s="48"/>
      <c r="I10185" s="52"/>
      <c r="J10185" s="48"/>
      <c r="K10185" s="48"/>
      <c r="L10185" s="48"/>
      <c r="M10185" s="48"/>
    </row>
    <row r="10186" spans="3:13" x14ac:dyDescent="0.25">
      <c r="C10186" s="48"/>
      <c r="D10186" s="48"/>
      <c r="E10186" s="48"/>
      <c r="F10186" s="48"/>
      <c r="G10186" s="49"/>
      <c r="H10186" s="48"/>
      <c r="I10186" s="52"/>
      <c r="J10186" s="48"/>
      <c r="K10186" s="48"/>
      <c r="L10186" s="48"/>
      <c r="M10186" s="48"/>
    </row>
    <row r="10187" spans="3:13" x14ac:dyDescent="0.25">
      <c r="C10187" s="48"/>
      <c r="D10187" s="48"/>
      <c r="E10187" s="48"/>
      <c r="F10187" s="48"/>
      <c r="G10187" s="49"/>
      <c r="H10187" s="48"/>
      <c r="I10187" s="52"/>
      <c r="J10187" s="48"/>
      <c r="K10187" s="48"/>
      <c r="L10187" s="48"/>
      <c r="M10187" s="48"/>
    </row>
    <row r="10188" spans="3:13" x14ac:dyDescent="0.25">
      <c r="C10188" s="48"/>
      <c r="D10188" s="48"/>
      <c r="E10188" s="48"/>
      <c r="F10188" s="48"/>
      <c r="G10188" s="49"/>
      <c r="H10188" s="48"/>
      <c r="I10188" s="52"/>
      <c r="J10188" s="48"/>
      <c r="K10188" s="48"/>
      <c r="L10188" s="48"/>
      <c r="M10188" s="48"/>
    </row>
    <row r="10189" spans="3:13" x14ac:dyDescent="0.25">
      <c r="C10189" s="48"/>
      <c r="D10189" s="48"/>
      <c r="E10189" s="48"/>
      <c r="F10189" s="48"/>
      <c r="G10189" s="49"/>
      <c r="H10189" s="48"/>
      <c r="I10189" s="52"/>
      <c r="J10189" s="48"/>
      <c r="K10189" s="48"/>
      <c r="L10189" s="48"/>
      <c r="M10189" s="48"/>
    </row>
    <row r="10190" spans="3:13" x14ac:dyDescent="0.25">
      <c r="C10190" s="48"/>
      <c r="D10190" s="48"/>
      <c r="E10190" s="48"/>
      <c r="F10190" s="48"/>
      <c r="G10190" s="49"/>
      <c r="H10190" s="48"/>
      <c r="I10190" s="52"/>
      <c r="J10190" s="48"/>
      <c r="K10190" s="48"/>
      <c r="L10190" s="48"/>
      <c r="M10190" s="48"/>
    </row>
    <row r="10191" spans="3:13" x14ac:dyDescent="0.25">
      <c r="C10191" s="48"/>
      <c r="D10191" s="48"/>
      <c r="E10191" s="48"/>
      <c r="F10191" s="48"/>
      <c r="G10191" s="49"/>
      <c r="H10191" s="48"/>
      <c r="I10191" s="52"/>
      <c r="J10191" s="48"/>
      <c r="K10191" s="48"/>
      <c r="L10191" s="48"/>
      <c r="M10191" s="48"/>
    </row>
    <row r="10192" spans="3:13" x14ac:dyDescent="0.25">
      <c r="C10192" s="48"/>
      <c r="D10192" s="48"/>
      <c r="E10192" s="48"/>
      <c r="F10192" s="48"/>
      <c r="G10192" s="49"/>
      <c r="H10192" s="48"/>
      <c r="I10192" s="52"/>
      <c r="J10192" s="48"/>
      <c r="K10192" s="48"/>
      <c r="L10192" s="48"/>
      <c r="M10192" s="48"/>
    </row>
    <row r="10193" spans="3:13" x14ac:dyDescent="0.25">
      <c r="C10193" s="48"/>
      <c r="D10193" s="48"/>
      <c r="E10193" s="48"/>
      <c r="F10193" s="48"/>
      <c r="G10193" s="49"/>
      <c r="H10193" s="48"/>
      <c r="I10193" s="52"/>
      <c r="J10193" s="48"/>
      <c r="K10193" s="48"/>
      <c r="L10193" s="48"/>
      <c r="M10193" s="48"/>
    </row>
    <row r="10194" spans="3:13" x14ac:dyDescent="0.25">
      <c r="C10194" s="48"/>
      <c r="D10194" s="48"/>
      <c r="E10194" s="48"/>
      <c r="F10194" s="48"/>
      <c r="G10194" s="49"/>
      <c r="H10194" s="48"/>
      <c r="I10194" s="52"/>
      <c r="J10194" s="48"/>
      <c r="K10194" s="48"/>
      <c r="L10194" s="48"/>
      <c r="M10194" s="48"/>
    </row>
    <row r="10195" spans="3:13" x14ac:dyDescent="0.25">
      <c r="C10195" s="48"/>
      <c r="D10195" s="48"/>
      <c r="E10195" s="48"/>
      <c r="F10195" s="48"/>
      <c r="G10195" s="49"/>
      <c r="H10195" s="48"/>
      <c r="I10195" s="52"/>
      <c r="J10195" s="48"/>
      <c r="K10195" s="48"/>
      <c r="L10195" s="48"/>
      <c r="M10195" s="48"/>
    </row>
    <row r="10196" spans="3:13" x14ac:dyDescent="0.25">
      <c r="C10196" s="48"/>
      <c r="D10196" s="48"/>
      <c r="E10196" s="48"/>
      <c r="F10196" s="48"/>
      <c r="G10196" s="49"/>
      <c r="H10196" s="48"/>
      <c r="I10196" s="52"/>
      <c r="J10196" s="48"/>
      <c r="K10196" s="48"/>
      <c r="L10196" s="48"/>
      <c r="M10196" s="48"/>
    </row>
    <row r="10197" spans="3:13" x14ac:dyDescent="0.25">
      <c r="C10197" s="48"/>
      <c r="D10197" s="48"/>
      <c r="E10197" s="48"/>
      <c r="F10197" s="48"/>
      <c r="G10197" s="49"/>
      <c r="H10197" s="48"/>
      <c r="I10197" s="52"/>
      <c r="J10197" s="48"/>
      <c r="K10197" s="48"/>
      <c r="L10197" s="48"/>
      <c r="M10197" s="48"/>
    </row>
    <row r="10198" spans="3:13" x14ac:dyDescent="0.25">
      <c r="C10198" s="48"/>
      <c r="D10198" s="48"/>
      <c r="E10198" s="48"/>
      <c r="F10198" s="48"/>
      <c r="G10198" s="49"/>
      <c r="H10198" s="48"/>
      <c r="I10198" s="52"/>
      <c r="J10198" s="48"/>
      <c r="K10198" s="48"/>
      <c r="L10198" s="48"/>
      <c r="M10198" s="48"/>
    </row>
    <row r="10199" spans="3:13" x14ac:dyDescent="0.25">
      <c r="C10199" s="48"/>
      <c r="D10199" s="48"/>
      <c r="E10199" s="48"/>
      <c r="F10199" s="48"/>
      <c r="G10199" s="49"/>
      <c r="H10199" s="48"/>
      <c r="I10199" s="52"/>
      <c r="J10199" s="48"/>
      <c r="K10199" s="48"/>
      <c r="L10199" s="48"/>
      <c r="M10199" s="48"/>
    </row>
    <row r="10200" spans="3:13" x14ac:dyDescent="0.25">
      <c r="C10200" s="48"/>
      <c r="D10200" s="48"/>
      <c r="E10200" s="48"/>
      <c r="F10200" s="48"/>
      <c r="G10200" s="49"/>
      <c r="H10200" s="48"/>
      <c r="I10200" s="52"/>
      <c r="J10200" s="48"/>
      <c r="K10200" s="48"/>
      <c r="L10200" s="48"/>
      <c r="M10200" s="48"/>
    </row>
    <row r="10201" spans="3:13" x14ac:dyDescent="0.25">
      <c r="C10201" s="48"/>
      <c r="D10201" s="48"/>
      <c r="E10201" s="48"/>
      <c r="F10201" s="48"/>
      <c r="G10201" s="49"/>
      <c r="H10201" s="48"/>
      <c r="I10201" s="52"/>
      <c r="J10201" s="48"/>
      <c r="K10201" s="48"/>
      <c r="L10201" s="48"/>
      <c r="M10201" s="48"/>
    </row>
    <row r="10202" spans="3:13" x14ac:dyDescent="0.25">
      <c r="C10202" s="48"/>
      <c r="D10202" s="48"/>
      <c r="E10202" s="48"/>
      <c r="F10202" s="48"/>
      <c r="G10202" s="49"/>
      <c r="H10202" s="48"/>
      <c r="I10202" s="52"/>
      <c r="J10202" s="48"/>
      <c r="K10202" s="48"/>
      <c r="L10202" s="48"/>
      <c r="M10202" s="48"/>
    </row>
    <row r="10203" spans="3:13" x14ac:dyDescent="0.25">
      <c r="C10203" s="48"/>
      <c r="D10203" s="48"/>
      <c r="E10203" s="48"/>
      <c r="F10203" s="48"/>
      <c r="G10203" s="49"/>
      <c r="H10203" s="48"/>
      <c r="I10203" s="52"/>
      <c r="J10203" s="48"/>
      <c r="K10203" s="48"/>
      <c r="L10203" s="48"/>
      <c r="M10203" s="48"/>
    </row>
    <row r="10204" spans="3:13" x14ac:dyDescent="0.25">
      <c r="C10204" s="48"/>
      <c r="D10204" s="48"/>
      <c r="E10204" s="48"/>
      <c r="F10204" s="48"/>
      <c r="G10204" s="49"/>
      <c r="H10204" s="48"/>
      <c r="I10204" s="52"/>
      <c r="J10204" s="48"/>
      <c r="K10204" s="48"/>
      <c r="L10204" s="48"/>
      <c r="M10204" s="48"/>
    </row>
    <row r="10205" spans="3:13" x14ac:dyDescent="0.25">
      <c r="C10205" s="48"/>
      <c r="D10205" s="48"/>
      <c r="E10205" s="48"/>
      <c r="F10205" s="48"/>
      <c r="G10205" s="49"/>
      <c r="H10205" s="48"/>
      <c r="I10205" s="52"/>
      <c r="J10205" s="48"/>
      <c r="K10205" s="48"/>
      <c r="L10205" s="48"/>
      <c r="M10205" s="48"/>
    </row>
    <row r="10206" spans="3:13" x14ac:dyDescent="0.25">
      <c r="C10206" s="48"/>
      <c r="D10206" s="48"/>
      <c r="E10206" s="48"/>
      <c r="F10206" s="48"/>
      <c r="G10206" s="49"/>
      <c r="H10206" s="48"/>
      <c r="I10206" s="52"/>
      <c r="J10206" s="48"/>
      <c r="K10206" s="48"/>
      <c r="L10206" s="48"/>
      <c r="M10206" s="48"/>
    </row>
    <row r="10207" spans="3:13" x14ac:dyDescent="0.25">
      <c r="C10207" s="48"/>
      <c r="D10207" s="48"/>
      <c r="E10207" s="48"/>
      <c r="F10207" s="48"/>
      <c r="G10207" s="49"/>
      <c r="H10207" s="48"/>
      <c r="I10207" s="52"/>
      <c r="J10207" s="48"/>
      <c r="K10207" s="48"/>
      <c r="L10207" s="48"/>
      <c r="M10207" s="48"/>
    </row>
    <row r="10208" spans="3:13" x14ac:dyDescent="0.25">
      <c r="C10208" s="48"/>
      <c r="D10208" s="48"/>
      <c r="E10208" s="48"/>
      <c r="F10208" s="48"/>
      <c r="G10208" s="49"/>
      <c r="H10208" s="48"/>
      <c r="I10208" s="52"/>
      <c r="J10208" s="48"/>
      <c r="K10208" s="48"/>
      <c r="L10208" s="48"/>
      <c r="M10208" s="48"/>
    </row>
    <row r="10209" spans="3:13" x14ac:dyDescent="0.25">
      <c r="C10209" s="48"/>
      <c r="D10209" s="48"/>
      <c r="E10209" s="48"/>
      <c r="F10209" s="48"/>
      <c r="G10209" s="49"/>
      <c r="H10209" s="48"/>
      <c r="I10209" s="52"/>
      <c r="J10209" s="48"/>
      <c r="K10209" s="48"/>
      <c r="L10209" s="48"/>
      <c r="M10209" s="48"/>
    </row>
    <row r="10210" spans="3:13" x14ac:dyDescent="0.25">
      <c r="C10210" s="48"/>
      <c r="D10210" s="48"/>
      <c r="E10210" s="48"/>
      <c r="F10210" s="48"/>
      <c r="G10210" s="49"/>
      <c r="H10210" s="48"/>
      <c r="I10210" s="52"/>
      <c r="J10210" s="48"/>
      <c r="K10210" s="48"/>
      <c r="L10210" s="48"/>
      <c r="M10210" s="48"/>
    </row>
    <row r="10211" spans="3:13" x14ac:dyDescent="0.25">
      <c r="C10211" s="48"/>
      <c r="D10211" s="48"/>
      <c r="E10211" s="48"/>
      <c r="F10211" s="48"/>
      <c r="G10211" s="49"/>
      <c r="H10211" s="48"/>
      <c r="I10211" s="52"/>
      <c r="J10211" s="48"/>
      <c r="K10211" s="48"/>
      <c r="L10211" s="48"/>
      <c r="M10211" s="48"/>
    </row>
    <row r="10212" spans="3:13" x14ac:dyDescent="0.25">
      <c r="C10212" s="48"/>
      <c r="D10212" s="48"/>
      <c r="E10212" s="48"/>
      <c r="F10212" s="48"/>
      <c r="G10212" s="49"/>
      <c r="H10212" s="48"/>
      <c r="I10212" s="52"/>
      <c r="J10212" s="48"/>
      <c r="K10212" s="48"/>
      <c r="L10212" s="48"/>
      <c r="M10212" s="48"/>
    </row>
    <row r="10213" spans="3:13" x14ac:dyDescent="0.25">
      <c r="C10213" s="48"/>
      <c r="D10213" s="48"/>
      <c r="E10213" s="48"/>
      <c r="F10213" s="48"/>
      <c r="G10213" s="49"/>
      <c r="H10213" s="48"/>
      <c r="I10213" s="52"/>
      <c r="J10213" s="48"/>
      <c r="K10213" s="48"/>
      <c r="L10213" s="48"/>
      <c r="M10213" s="48"/>
    </row>
    <row r="10214" spans="3:13" x14ac:dyDescent="0.25">
      <c r="C10214" s="48"/>
      <c r="D10214" s="48"/>
      <c r="E10214" s="48"/>
      <c r="F10214" s="48"/>
      <c r="G10214" s="49"/>
      <c r="H10214" s="48"/>
      <c r="I10214" s="52"/>
      <c r="J10214" s="48"/>
      <c r="K10214" s="48"/>
      <c r="L10214" s="48"/>
      <c r="M10214" s="48"/>
    </row>
    <row r="10215" spans="3:13" x14ac:dyDescent="0.25">
      <c r="C10215" s="48"/>
      <c r="D10215" s="48"/>
      <c r="E10215" s="48"/>
      <c r="F10215" s="48"/>
      <c r="G10215" s="49"/>
      <c r="H10215" s="48"/>
      <c r="I10215" s="52"/>
      <c r="J10215" s="48"/>
      <c r="K10215" s="48"/>
      <c r="L10215" s="48"/>
      <c r="M10215" s="48"/>
    </row>
    <row r="10216" spans="3:13" x14ac:dyDescent="0.25">
      <c r="C10216" s="48"/>
      <c r="D10216" s="48"/>
      <c r="E10216" s="48"/>
      <c r="F10216" s="48"/>
      <c r="G10216" s="49"/>
      <c r="H10216" s="48"/>
      <c r="I10216" s="52"/>
      <c r="J10216" s="48"/>
      <c r="K10216" s="48"/>
      <c r="L10216" s="48"/>
      <c r="M10216" s="48"/>
    </row>
    <row r="10217" spans="3:13" x14ac:dyDescent="0.25">
      <c r="C10217" s="48"/>
      <c r="D10217" s="48"/>
      <c r="E10217" s="48"/>
      <c r="F10217" s="48"/>
      <c r="G10217" s="49"/>
      <c r="H10217" s="48"/>
      <c r="I10217" s="52"/>
      <c r="J10217" s="48"/>
      <c r="K10217" s="48"/>
      <c r="L10217" s="48"/>
      <c r="M10217" s="48"/>
    </row>
    <row r="10218" spans="3:13" x14ac:dyDescent="0.25">
      <c r="C10218" s="48"/>
      <c r="D10218" s="48"/>
      <c r="E10218" s="48"/>
      <c r="F10218" s="48"/>
      <c r="G10218" s="49"/>
      <c r="H10218" s="48"/>
      <c r="I10218" s="52"/>
      <c r="J10218" s="48"/>
      <c r="K10218" s="48"/>
      <c r="L10218" s="48"/>
      <c r="M10218" s="48"/>
    </row>
    <row r="10219" spans="3:13" x14ac:dyDescent="0.25">
      <c r="C10219" s="48"/>
      <c r="D10219" s="48"/>
      <c r="E10219" s="48"/>
      <c r="F10219" s="48"/>
      <c r="G10219" s="49"/>
      <c r="H10219" s="48"/>
      <c r="I10219" s="52"/>
      <c r="J10219" s="48"/>
      <c r="K10219" s="48"/>
      <c r="L10219" s="48"/>
      <c r="M10219" s="48"/>
    </row>
    <row r="10220" spans="3:13" x14ac:dyDescent="0.25">
      <c r="C10220" s="48"/>
      <c r="D10220" s="48"/>
      <c r="E10220" s="48"/>
      <c r="F10220" s="48"/>
      <c r="G10220" s="49"/>
      <c r="H10220" s="48"/>
      <c r="I10220" s="52"/>
      <c r="J10220" s="48"/>
      <c r="K10220" s="48"/>
      <c r="L10220" s="48"/>
      <c r="M10220" s="48"/>
    </row>
    <row r="10221" spans="3:13" x14ac:dyDescent="0.25">
      <c r="C10221" s="48"/>
      <c r="D10221" s="48"/>
      <c r="E10221" s="48"/>
      <c r="F10221" s="48"/>
      <c r="G10221" s="49"/>
      <c r="H10221" s="48"/>
      <c r="I10221" s="52"/>
      <c r="J10221" s="48"/>
      <c r="K10221" s="48"/>
      <c r="L10221" s="48"/>
      <c r="M10221" s="48"/>
    </row>
    <row r="10222" spans="3:13" x14ac:dyDescent="0.25">
      <c r="C10222" s="48"/>
      <c r="D10222" s="48"/>
      <c r="E10222" s="48"/>
      <c r="F10222" s="48"/>
      <c r="G10222" s="49"/>
      <c r="H10222" s="48"/>
      <c r="I10222" s="52"/>
      <c r="J10222" s="48"/>
      <c r="K10222" s="48"/>
      <c r="L10222" s="48"/>
      <c r="M10222" s="48"/>
    </row>
    <row r="10223" spans="3:13" x14ac:dyDescent="0.25">
      <c r="C10223" s="48"/>
      <c r="D10223" s="48"/>
      <c r="E10223" s="48"/>
      <c r="F10223" s="48"/>
      <c r="G10223" s="49"/>
      <c r="H10223" s="48"/>
      <c r="I10223" s="52"/>
      <c r="J10223" s="48"/>
      <c r="K10223" s="48"/>
      <c r="L10223" s="48"/>
      <c r="M10223" s="48"/>
    </row>
    <row r="10224" spans="3:13" x14ac:dyDescent="0.25">
      <c r="C10224" s="48"/>
      <c r="D10224" s="48"/>
      <c r="E10224" s="48"/>
      <c r="F10224" s="48"/>
      <c r="G10224" s="49"/>
      <c r="H10224" s="48"/>
      <c r="I10224" s="52"/>
      <c r="J10224" s="48"/>
      <c r="K10224" s="48"/>
      <c r="L10224" s="48"/>
      <c r="M10224" s="48"/>
    </row>
    <row r="10225" spans="3:13" x14ac:dyDescent="0.25">
      <c r="C10225" s="48"/>
      <c r="D10225" s="48"/>
      <c r="E10225" s="48"/>
      <c r="F10225" s="48"/>
      <c r="G10225" s="49"/>
      <c r="H10225" s="48"/>
      <c r="I10225" s="52"/>
      <c r="J10225" s="48"/>
      <c r="K10225" s="48"/>
      <c r="L10225" s="48"/>
      <c r="M10225" s="48"/>
    </row>
    <row r="10226" spans="3:13" x14ac:dyDescent="0.25">
      <c r="C10226" s="48"/>
      <c r="D10226" s="48"/>
      <c r="E10226" s="48"/>
      <c r="F10226" s="48"/>
      <c r="G10226" s="49"/>
      <c r="H10226" s="48"/>
      <c r="I10226" s="52"/>
      <c r="J10226" s="48"/>
      <c r="K10226" s="48"/>
      <c r="L10226" s="48"/>
      <c r="M10226" s="48"/>
    </row>
    <row r="10227" spans="3:13" x14ac:dyDescent="0.25">
      <c r="C10227" s="48"/>
      <c r="D10227" s="48"/>
      <c r="E10227" s="48"/>
      <c r="F10227" s="48"/>
      <c r="G10227" s="49"/>
      <c r="H10227" s="48"/>
      <c r="I10227" s="52"/>
      <c r="J10227" s="48"/>
      <c r="K10227" s="48"/>
      <c r="L10227" s="48"/>
      <c r="M10227" s="48"/>
    </row>
    <row r="10228" spans="3:13" x14ac:dyDescent="0.25">
      <c r="C10228" s="48"/>
      <c r="D10228" s="48"/>
      <c r="E10228" s="48"/>
      <c r="F10228" s="48"/>
      <c r="G10228" s="49"/>
      <c r="H10228" s="48"/>
      <c r="I10228" s="52"/>
      <c r="J10228" s="48"/>
      <c r="K10228" s="48"/>
      <c r="L10228" s="48"/>
      <c r="M10228" s="48"/>
    </row>
    <row r="10229" spans="3:13" x14ac:dyDescent="0.25">
      <c r="C10229" s="48"/>
      <c r="D10229" s="48"/>
      <c r="E10229" s="48"/>
      <c r="F10229" s="48"/>
      <c r="G10229" s="49"/>
      <c r="H10229" s="48"/>
      <c r="I10229" s="52"/>
      <c r="J10229" s="48"/>
      <c r="K10229" s="48"/>
      <c r="L10229" s="48"/>
      <c r="M10229" s="48"/>
    </row>
    <row r="10230" spans="3:13" x14ac:dyDescent="0.25">
      <c r="C10230" s="48"/>
      <c r="D10230" s="48"/>
      <c r="E10230" s="48"/>
      <c r="F10230" s="48"/>
      <c r="G10230" s="49"/>
      <c r="H10230" s="48"/>
      <c r="I10230" s="52"/>
      <c r="J10230" s="48"/>
      <c r="K10230" s="48"/>
      <c r="L10230" s="48"/>
      <c r="M10230" s="48"/>
    </row>
    <row r="10231" spans="3:13" x14ac:dyDescent="0.25">
      <c r="C10231" s="48"/>
      <c r="D10231" s="48"/>
      <c r="E10231" s="48"/>
      <c r="F10231" s="48"/>
      <c r="G10231" s="49"/>
      <c r="H10231" s="48"/>
      <c r="I10231" s="52"/>
      <c r="J10231" s="48"/>
      <c r="K10231" s="48"/>
      <c r="L10231" s="48"/>
      <c r="M10231" s="48"/>
    </row>
    <row r="10232" spans="3:13" x14ac:dyDescent="0.25">
      <c r="C10232" s="48"/>
      <c r="D10232" s="48"/>
      <c r="E10232" s="48"/>
      <c r="F10232" s="48"/>
      <c r="G10232" s="49"/>
      <c r="H10232" s="48"/>
      <c r="I10232" s="52"/>
      <c r="J10232" s="48"/>
      <c r="K10232" s="48"/>
      <c r="L10232" s="48"/>
      <c r="M10232" s="48"/>
    </row>
    <row r="10233" spans="3:13" x14ac:dyDescent="0.25">
      <c r="C10233" s="48"/>
      <c r="D10233" s="48"/>
      <c r="E10233" s="48"/>
      <c r="F10233" s="48"/>
      <c r="G10233" s="49"/>
      <c r="H10233" s="48"/>
      <c r="I10233" s="52"/>
      <c r="J10233" s="48"/>
      <c r="K10233" s="48"/>
      <c r="L10233" s="48"/>
      <c r="M10233" s="48"/>
    </row>
    <row r="10234" spans="3:13" x14ac:dyDescent="0.25">
      <c r="C10234" s="48"/>
      <c r="D10234" s="48"/>
      <c r="E10234" s="48"/>
      <c r="F10234" s="48"/>
      <c r="G10234" s="49"/>
      <c r="H10234" s="48"/>
      <c r="I10234" s="52"/>
      <c r="J10234" s="48"/>
      <c r="K10234" s="48"/>
      <c r="L10234" s="48"/>
      <c r="M10234" s="48"/>
    </row>
    <row r="10235" spans="3:13" x14ac:dyDescent="0.25">
      <c r="C10235" s="48"/>
      <c r="D10235" s="48"/>
      <c r="E10235" s="48"/>
      <c r="F10235" s="48"/>
      <c r="G10235" s="49"/>
      <c r="H10235" s="48"/>
      <c r="I10235" s="52"/>
      <c r="J10235" s="48"/>
      <c r="K10235" s="48"/>
      <c r="L10235" s="48"/>
      <c r="M10235" s="48"/>
    </row>
    <row r="10236" spans="3:13" x14ac:dyDescent="0.25">
      <c r="C10236" s="48"/>
      <c r="D10236" s="48"/>
      <c r="E10236" s="48"/>
      <c r="F10236" s="48"/>
      <c r="G10236" s="49"/>
      <c r="H10236" s="48"/>
      <c r="I10236" s="52"/>
      <c r="J10236" s="48"/>
      <c r="K10236" s="48"/>
      <c r="L10236" s="48"/>
      <c r="M10236" s="48"/>
    </row>
    <row r="10237" spans="3:13" x14ac:dyDescent="0.25">
      <c r="C10237" s="48"/>
      <c r="D10237" s="48"/>
      <c r="E10237" s="48"/>
      <c r="F10237" s="48"/>
      <c r="G10237" s="49"/>
      <c r="H10237" s="48"/>
      <c r="I10237" s="52"/>
      <c r="J10237" s="48"/>
      <c r="K10237" s="48"/>
      <c r="L10237" s="48"/>
      <c r="M10237" s="48"/>
    </row>
    <row r="10238" spans="3:13" x14ac:dyDescent="0.25">
      <c r="C10238" s="48"/>
      <c r="D10238" s="48"/>
      <c r="E10238" s="48"/>
      <c r="F10238" s="48"/>
      <c r="G10238" s="49"/>
      <c r="H10238" s="48"/>
      <c r="I10238" s="52"/>
      <c r="J10238" s="48"/>
      <c r="K10238" s="48"/>
      <c r="L10238" s="48"/>
      <c r="M10238" s="48"/>
    </row>
    <row r="10239" spans="3:13" x14ac:dyDescent="0.25">
      <c r="C10239" s="48"/>
      <c r="D10239" s="48"/>
      <c r="E10239" s="48"/>
      <c r="F10239" s="48"/>
      <c r="G10239" s="49"/>
      <c r="H10239" s="48"/>
      <c r="I10239" s="52"/>
      <c r="J10239" s="48"/>
      <c r="K10239" s="48"/>
      <c r="L10239" s="48"/>
      <c r="M10239" s="48"/>
    </row>
    <row r="10240" spans="3:13" x14ac:dyDescent="0.25">
      <c r="C10240" s="48"/>
      <c r="D10240" s="48"/>
      <c r="E10240" s="48"/>
      <c r="F10240" s="48"/>
      <c r="G10240" s="49"/>
      <c r="H10240" s="48"/>
      <c r="I10240" s="52"/>
      <c r="J10240" s="48"/>
      <c r="K10240" s="48"/>
      <c r="L10240" s="48"/>
      <c r="M10240" s="48"/>
    </row>
    <row r="10241" spans="3:13" x14ac:dyDescent="0.25">
      <c r="C10241" s="48"/>
      <c r="D10241" s="48"/>
      <c r="E10241" s="48"/>
      <c r="F10241" s="48"/>
      <c r="G10241" s="49"/>
      <c r="H10241" s="48"/>
      <c r="I10241" s="52"/>
      <c r="J10241" s="48"/>
      <c r="K10241" s="48"/>
      <c r="L10241" s="48"/>
      <c r="M10241" s="48"/>
    </row>
    <row r="10242" spans="3:13" x14ac:dyDescent="0.25">
      <c r="C10242" s="48"/>
      <c r="D10242" s="48"/>
      <c r="E10242" s="48"/>
      <c r="F10242" s="48"/>
      <c r="G10242" s="49"/>
      <c r="H10242" s="48"/>
      <c r="I10242" s="52"/>
      <c r="J10242" s="48"/>
      <c r="K10242" s="48"/>
      <c r="L10242" s="48"/>
      <c r="M10242" s="48"/>
    </row>
    <row r="10243" spans="3:13" x14ac:dyDescent="0.25">
      <c r="C10243" s="48"/>
      <c r="D10243" s="48"/>
      <c r="E10243" s="48"/>
      <c r="F10243" s="48"/>
      <c r="G10243" s="49"/>
      <c r="H10243" s="48"/>
      <c r="I10243" s="52"/>
      <c r="J10243" s="48"/>
      <c r="K10243" s="48"/>
      <c r="L10243" s="48"/>
      <c r="M10243" s="48"/>
    </row>
    <row r="10244" spans="3:13" x14ac:dyDescent="0.25">
      <c r="C10244" s="48"/>
      <c r="D10244" s="48"/>
      <c r="E10244" s="48"/>
      <c r="F10244" s="48"/>
      <c r="G10244" s="49"/>
      <c r="H10244" s="48"/>
      <c r="I10244" s="52"/>
      <c r="J10244" s="48"/>
      <c r="K10244" s="48"/>
      <c r="L10244" s="48"/>
      <c r="M10244" s="48"/>
    </row>
    <row r="10245" spans="3:13" x14ac:dyDescent="0.25">
      <c r="C10245" s="48"/>
      <c r="D10245" s="48"/>
      <c r="E10245" s="48"/>
      <c r="F10245" s="48"/>
      <c r="G10245" s="49"/>
      <c r="H10245" s="48"/>
      <c r="I10245" s="52"/>
      <c r="J10245" s="48"/>
      <c r="K10245" s="48"/>
      <c r="L10245" s="48"/>
      <c r="M10245" s="48"/>
    </row>
    <row r="10246" spans="3:13" x14ac:dyDescent="0.25">
      <c r="C10246" s="48"/>
      <c r="D10246" s="48"/>
      <c r="E10246" s="48"/>
      <c r="F10246" s="48"/>
      <c r="G10246" s="49"/>
      <c r="H10246" s="48"/>
      <c r="I10246" s="52"/>
      <c r="J10246" s="48"/>
      <c r="K10246" s="48"/>
      <c r="L10246" s="48"/>
      <c r="M10246" s="48"/>
    </row>
    <row r="10247" spans="3:13" x14ac:dyDescent="0.25">
      <c r="C10247" s="48"/>
      <c r="D10247" s="48"/>
      <c r="E10247" s="48"/>
      <c r="F10247" s="48"/>
      <c r="G10247" s="49"/>
      <c r="H10247" s="48"/>
      <c r="I10247" s="52"/>
      <c r="J10247" s="48"/>
      <c r="K10247" s="48"/>
      <c r="L10247" s="48"/>
      <c r="M10247" s="48"/>
    </row>
    <row r="10248" spans="3:13" x14ac:dyDescent="0.25">
      <c r="C10248" s="48"/>
      <c r="D10248" s="48"/>
      <c r="E10248" s="48"/>
      <c r="F10248" s="48"/>
      <c r="G10248" s="49"/>
      <c r="H10248" s="48"/>
      <c r="I10248" s="52"/>
      <c r="J10248" s="48"/>
      <c r="K10248" s="48"/>
      <c r="L10248" s="48"/>
      <c r="M10248" s="48"/>
    </row>
    <row r="10249" spans="3:13" x14ac:dyDescent="0.25">
      <c r="C10249" s="48"/>
      <c r="D10249" s="48"/>
      <c r="E10249" s="48"/>
      <c r="F10249" s="48"/>
      <c r="G10249" s="49"/>
      <c r="H10249" s="48"/>
      <c r="I10249" s="52"/>
      <c r="J10249" s="48"/>
      <c r="K10249" s="48"/>
      <c r="L10249" s="48"/>
      <c r="M10249" s="48"/>
    </row>
    <row r="10250" spans="3:13" x14ac:dyDescent="0.25">
      <c r="C10250" s="48"/>
      <c r="D10250" s="48"/>
      <c r="E10250" s="48"/>
      <c r="F10250" s="48"/>
      <c r="G10250" s="49"/>
      <c r="H10250" s="48"/>
      <c r="I10250" s="52"/>
      <c r="J10250" s="48"/>
      <c r="K10250" s="48"/>
      <c r="L10250" s="48"/>
      <c r="M10250" s="48"/>
    </row>
    <row r="10251" spans="3:13" x14ac:dyDescent="0.25">
      <c r="C10251" s="48"/>
      <c r="D10251" s="48"/>
      <c r="E10251" s="48"/>
      <c r="F10251" s="48"/>
      <c r="G10251" s="49"/>
      <c r="H10251" s="48"/>
      <c r="I10251" s="52"/>
      <c r="J10251" s="48"/>
      <c r="K10251" s="48"/>
      <c r="L10251" s="48"/>
      <c r="M10251" s="48"/>
    </row>
    <row r="10252" spans="3:13" x14ac:dyDescent="0.25">
      <c r="C10252" s="48"/>
      <c r="D10252" s="48"/>
      <c r="E10252" s="48"/>
      <c r="F10252" s="48"/>
      <c r="G10252" s="49"/>
      <c r="H10252" s="48"/>
      <c r="I10252" s="52"/>
      <c r="J10252" s="48"/>
      <c r="K10252" s="48"/>
      <c r="L10252" s="48"/>
      <c r="M10252" s="48"/>
    </row>
    <row r="10253" spans="3:13" x14ac:dyDescent="0.25">
      <c r="C10253" s="48"/>
      <c r="D10253" s="48"/>
      <c r="E10253" s="48"/>
      <c r="F10253" s="48"/>
      <c r="G10253" s="49"/>
      <c r="H10253" s="48"/>
      <c r="I10253" s="52"/>
      <c r="J10253" s="48"/>
      <c r="K10253" s="48"/>
      <c r="L10253" s="48"/>
      <c r="M10253" s="48"/>
    </row>
    <row r="10254" spans="3:13" x14ac:dyDescent="0.25">
      <c r="C10254" s="48"/>
      <c r="D10254" s="48"/>
      <c r="E10254" s="48"/>
      <c r="F10254" s="48"/>
      <c r="G10254" s="49"/>
      <c r="H10254" s="48"/>
      <c r="I10254" s="52"/>
      <c r="J10254" s="48"/>
      <c r="K10254" s="48"/>
      <c r="L10254" s="48"/>
      <c r="M10254" s="48"/>
    </row>
    <row r="10255" spans="3:13" x14ac:dyDescent="0.25">
      <c r="C10255" s="48"/>
      <c r="D10255" s="48"/>
      <c r="E10255" s="48"/>
      <c r="F10255" s="48"/>
      <c r="G10255" s="49"/>
      <c r="H10255" s="48"/>
      <c r="I10255" s="52"/>
      <c r="J10255" s="48"/>
      <c r="K10255" s="48"/>
      <c r="L10255" s="48"/>
      <c r="M10255" s="48"/>
    </row>
    <row r="10256" spans="3:13" x14ac:dyDescent="0.25">
      <c r="C10256" s="48"/>
      <c r="D10256" s="48"/>
      <c r="E10256" s="48"/>
      <c r="F10256" s="48"/>
      <c r="G10256" s="49"/>
      <c r="H10256" s="48"/>
      <c r="I10256" s="52"/>
      <c r="J10256" s="48"/>
      <c r="K10256" s="48"/>
      <c r="L10256" s="48"/>
      <c r="M10256" s="48"/>
    </row>
    <row r="10257" spans="3:13" x14ac:dyDescent="0.25">
      <c r="C10257" s="48"/>
      <c r="D10257" s="48"/>
      <c r="E10257" s="48"/>
      <c r="F10257" s="48"/>
      <c r="G10257" s="49"/>
      <c r="H10257" s="48"/>
      <c r="I10257" s="52"/>
      <c r="J10257" s="48"/>
      <c r="K10257" s="48"/>
      <c r="L10257" s="48"/>
      <c r="M10257" s="48"/>
    </row>
    <row r="10258" spans="3:13" x14ac:dyDescent="0.25">
      <c r="C10258" s="48"/>
      <c r="D10258" s="48"/>
      <c r="E10258" s="48"/>
      <c r="F10258" s="48"/>
      <c r="G10258" s="49"/>
      <c r="H10258" s="48"/>
      <c r="I10258" s="52"/>
      <c r="J10258" s="48"/>
      <c r="K10258" s="48"/>
      <c r="L10258" s="48"/>
      <c r="M10258" s="48"/>
    </row>
    <row r="10259" spans="3:13" x14ac:dyDescent="0.25">
      <c r="C10259" s="48"/>
      <c r="D10259" s="48"/>
      <c r="E10259" s="48"/>
      <c r="F10259" s="48"/>
      <c r="G10259" s="49"/>
      <c r="H10259" s="48"/>
      <c r="I10259" s="52"/>
      <c r="J10259" s="48"/>
      <c r="K10259" s="48"/>
      <c r="L10259" s="48"/>
      <c r="M10259" s="48"/>
    </row>
    <row r="10260" spans="3:13" x14ac:dyDescent="0.25">
      <c r="C10260" s="48"/>
      <c r="D10260" s="48"/>
      <c r="E10260" s="48"/>
      <c r="F10260" s="48"/>
      <c r="G10260" s="49"/>
      <c r="H10260" s="48"/>
      <c r="I10260" s="52"/>
      <c r="J10260" s="48"/>
      <c r="K10260" s="48"/>
      <c r="L10260" s="48"/>
      <c r="M10260" s="48"/>
    </row>
    <row r="10261" spans="3:13" x14ac:dyDescent="0.25">
      <c r="C10261" s="48"/>
      <c r="D10261" s="48"/>
      <c r="E10261" s="48"/>
      <c r="F10261" s="48"/>
      <c r="G10261" s="49"/>
      <c r="H10261" s="48"/>
      <c r="I10261" s="52"/>
      <c r="J10261" s="48"/>
      <c r="K10261" s="48"/>
      <c r="L10261" s="48"/>
      <c r="M10261" s="48"/>
    </row>
    <row r="10262" spans="3:13" x14ac:dyDescent="0.25">
      <c r="C10262" s="48"/>
      <c r="D10262" s="48"/>
      <c r="E10262" s="48"/>
      <c r="F10262" s="48"/>
      <c r="G10262" s="49"/>
      <c r="H10262" s="48"/>
      <c r="I10262" s="52"/>
      <c r="J10262" s="48"/>
      <c r="K10262" s="48"/>
      <c r="L10262" s="48"/>
      <c r="M10262" s="48"/>
    </row>
    <row r="10263" spans="3:13" x14ac:dyDescent="0.25">
      <c r="C10263" s="48"/>
      <c r="D10263" s="48"/>
      <c r="E10263" s="48"/>
      <c r="F10263" s="48"/>
      <c r="G10263" s="49"/>
      <c r="H10263" s="48"/>
      <c r="I10263" s="52"/>
      <c r="J10263" s="48"/>
      <c r="K10263" s="48"/>
      <c r="L10263" s="48"/>
      <c r="M10263" s="48"/>
    </row>
    <row r="10264" spans="3:13" x14ac:dyDescent="0.25">
      <c r="C10264" s="48"/>
      <c r="D10264" s="48"/>
      <c r="E10264" s="48"/>
      <c r="F10264" s="48"/>
      <c r="G10264" s="49"/>
      <c r="H10264" s="48"/>
      <c r="I10264" s="52"/>
      <c r="J10264" s="48"/>
      <c r="K10264" s="48"/>
      <c r="L10264" s="48"/>
      <c r="M10264" s="48"/>
    </row>
    <row r="10265" spans="3:13" x14ac:dyDescent="0.25">
      <c r="C10265" s="48"/>
      <c r="D10265" s="48"/>
      <c r="E10265" s="48"/>
      <c r="F10265" s="48"/>
      <c r="G10265" s="49"/>
      <c r="H10265" s="48"/>
      <c r="I10265" s="52"/>
      <c r="J10265" s="48"/>
      <c r="K10265" s="48"/>
      <c r="L10265" s="48"/>
      <c r="M10265" s="48"/>
    </row>
    <row r="10266" spans="3:13" x14ac:dyDescent="0.25">
      <c r="C10266" s="48"/>
      <c r="D10266" s="48"/>
      <c r="E10266" s="48"/>
      <c r="F10266" s="48"/>
      <c r="G10266" s="49"/>
      <c r="H10266" s="48"/>
      <c r="I10266" s="52"/>
      <c r="J10266" s="48"/>
      <c r="K10266" s="48"/>
      <c r="L10266" s="48"/>
      <c r="M10266" s="48"/>
    </row>
    <row r="10267" spans="3:13" x14ac:dyDescent="0.25">
      <c r="C10267" s="48"/>
      <c r="D10267" s="48"/>
      <c r="E10267" s="48"/>
      <c r="F10267" s="48"/>
      <c r="G10267" s="49"/>
      <c r="H10267" s="48"/>
      <c r="I10267" s="52"/>
      <c r="J10267" s="48"/>
      <c r="K10267" s="48"/>
      <c r="L10267" s="48"/>
      <c r="M10267" s="48"/>
    </row>
    <row r="10268" spans="3:13" x14ac:dyDescent="0.25">
      <c r="C10268" s="48"/>
      <c r="D10268" s="48"/>
      <c r="E10268" s="48"/>
      <c r="F10268" s="48"/>
      <c r="G10268" s="49"/>
      <c r="H10268" s="48"/>
      <c r="I10268" s="52"/>
      <c r="J10268" s="48"/>
      <c r="K10268" s="48"/>
      <c r="L10268" s="48"/>
      <c r="M10268" s="48"/>
    </row>
    <row r="10269" spans="3:13" x14ac:dyDescent="0.25">
      <c r="C10269" s="48"/>
      <c r="D10269" s="48"/>
      <c r="E10269" s="48"/>
      <c r="F10269" s="48"/>
      <c r="G10269" s="49"/>
      <c r="H10269" s="48"/>
      <c r="I10269" s="52"/>
      <c r="J10269" s="48"/>
      <c r="K10269" s="48"/>
      <c r="L10269" s="48"/>
      <c r="M10269" s="48"/>
    </row>
    <row r="10270" spans="3:13" x14ac:dyDescent="0.25">
      <c r="C10270" s="48"/>
      <c r="D10270" s="48"/>
      <c r="E10270" s="48"/>
      <c r="F10270" s="48"/>
      <c r="G10270" s="49"/>
      <c r="H10270" s="48"/>
      <c r="I10270" s="52"/>
      <c r="J10270" s="48"/>
      <c r="K10270" s="48"/>
      <c r="L10270" s="48"/>
      <c r="M10270" s="48"/>
    </row>
    <row r="10271" spans="3:13" x14ac:dyDescent="0.25">
      <c r="C10271" s="48"/>
      <c r="D10271" s="48"/>
      <c r="E10271" s="48"/>
      <c r="F10271" s="48"/>
      <c r="G10271" s="49"/>
      <c r="H10271" s="48"/>
      <c r="I10271" s="52"/>
      <c r="J10271" s="48"/>
      <c r="K10271" s="48"/>
      <c r="L10271" s="48"/>
      <c r="M10271" s="48"/>
    </row>
    <row r="10272" spans="3:13" x14ac:dyDescent="0.25">
      <c r="C10272" s="48"/>
      <c r="D10272" s="48"/>
      <c r="E10272" s="48"/>
      <c r="F10272" s="48"/>
      <c r="G10272" s="49"/>
      <c r="H10272" s="48"/>
      <c r="I10272" s="52"/>
      <c r="J10272" s="48"/>
      <c r="K10272" s="48"/>
      <c r="L10272" s="48"/>
      <c r="M10272" s="48"/>
    </row>
    <row r="10273" spans="3:13" x14ac:dyDescent="0.25">
      <c r="C10273" s="48"/>
      <c r="D10273" s="48"/>
      <c r="E10273" s="48"/>
      <c r="F10273" s="48"/>
      <c r="G10273" s="49"/>
      <c r="H10273" s="48"/>
      <c r="I10273" s="52"/>
      <c r="J10273" s="48"/>
      <c r="K10273" s="48"/>
      <c r="L10273" s="48"/>
      <c r="M10273" s="48"/>
    </row>
    <row r="10274" spans="3:13" x14ac:dyDescent="0.25">
      <c r="C10274" s="48"/>
      <c r="D10274" s="48"/>
      <c r="E10274" s="48"/>
      <c r="F10274" s="48"/>
      <c r="G10274" s="49"/>
      <c r="H10274" s="48"/>
      <c r="I10274" s="52"/>
      <c r="J10274" s="48"/>
      <c r="K10274" s="48"/>
      <c r="L10274" s="48"/>
      <c r="M10274" s="48"/>
    </row>
    <row r="10275" spans="3:13" x14ac:dyDescent="0.25">
      <c r="C10275" s="48"/>
      <c r="D10275" s="48"/>
      <c r="E10275" s="48"/>
      <c r="F10275" s="48"/>
      <c r="G10275" s="49"/>
      <c r="H10275" s="48"/>
      <c r="I10275" s="52"/>
      <c r="J10275" s="48"/>
      <c r="K10275" s="48"/>
      <c r="L10275" s="48"/>
      <c r="M10275" s="48"/>
    </row>
    <row r="10276" spans="3:13" x14ac:dyDescent="0.25">
      <c r="C10276" s="48"/>
      <c r="D10276" s="48"/>
      <c r="E10276" s="48"/>
      <c r="F10276" s="48"/>
      <c r="G10276" s="49"/>
      <c r="H10276" s="48"/>
      <c r="I10276" s="52"/>
      <c r="J10276" s="48"/>
      <c r="K10276" s="48"/>
      <c r="L10276" s="48"/>
      <c r="M10276" s="48"/>
    </row>
    <row r="10277" spans="3:13" x14ac:dyDescent="0.25">
      <c r="C10277" s="48"/>
      <c r="D10277" s="48"/>
      <c r="E10277" s="48"/>
      <c r="F10277" s="48"/>
      <c r="G10277" s="49"/>
      <c r="H10277" s="48"/>
      <c r="I10277" s="52"/>
      <c r="J10277" s="48"/>
      <c r="K10277" s="48"/>
      <c r="L10277" s="48"/>
      <c r="M10277" s="48"/>
    </row>
    <row r="10278" spans="3:13" x14ac:dyDescent="0.25">
      <c r="C10278" s="48"/>
      <c r="D10278" s="48"/>
      <c r="E10278" s="48"/>
      <c r="F10278" s="48"/>
      <c r="G10278" s="49"/>
      <c r="H10278" s="48"/>
      <c r="I10278" s="52"/>
      <c r="J10278" s="48"/>
      <c r="K10278" s="48"/>
      <c r="L10278" s="48"/>
      <c r="M10278" s="48"/>
    </row>
    <row r="10279" spans="3:13" x14ac:dyDescent="0.25">
      <c r="C10279" s="48"/>
      <c r="D10279" s="48"/>
      <c r="E10279" s="48"/>
      <c r="F10279" s="48"/>
      <c r="G10279" s="49"/>
      <c r="H10279" s="48"/>
      <c r="I10279" s="52"/>
      <c r="J10279" s="48"/>
      <c r="K10279" s="48"/>
      <c r="L10279" s="48"/>
      <c r="M10279" s="48"/>
    </row>
    <row r="10280" spans="3:13" x14ac:dyDescent="0.25">
      <c r="C10280" s="48"/>
      <c r="D10280" s="48"/>
      <c r="E10280" s="48"/>
      <c r="F10280" s="48"/>
      <c r="G10280" s="49"/>
      <c r="H10280" s="48"/>
      <c r="I10280" s="52"/>
      <c r="J10280" s="48"/>
      <c r="K10280" s="48"/>
      <c r="L10280" s="48"/>
      <c r="M10280" s="48"/>
    </row>
    <row r="10281" spans="3:13" x14ac:dyDescent="0.25">
      <c r="C10281" s="48"/>
      <c r="D10281" s="48"/>
      <c r="E10281" s="48"/>
      <c r="F10281" s="48"/>
      <c r="G10281" s="49"/>
      <c r="H10281" s="48"/>
      <c r="I10281" s="52"/>
      <c r="J10281" s="48"/>
      <c r="K10281" s="48"/>
      <c r="L10281" s="48"/>
      <c r="M10281" s="48"/>
    </row>
    <row r="10282" spans="3:13" x14ac:dyDescent="0.25">
      <c r="C10282" s="48"/>
      <c r="D10282" s="48"/>
      <c r="E10282" s="48"/>
      <c r="F10282" s="48"/>
      <c r="G10282" s="49"/>
      <c r="H10282" s="48"/>
      <c r="I10282" s="52"/>
      <c r="J10282" s="48"/>
      <c r="K10282" s="48"/>
      <c r="L10282" s="48"/>
      <c r="M10282" s="48"/>
    </row>
    <row r="10283" spans="3:13" x14ac:dyDescent="0.25">
      <c r="C10283" s="48"/>
      <c r="D10283" s="48"/>
      <c r="E10283" s="48"/>
      <c r="F10283" s="48"/>
      <c r="G10283" s="49"/>
      <c r="H10283" s="48"/>
      <c r="I10283" s="52"/>
      <c r="J10283" s="48"/>
      <c r="K10283" s="48"/>
      <c r="L10283" s="48"/>
      <c r="M10283" s="48"/>
    </row>
    <row r="10284" spans="3:13" x14ac:dyDescent="0.25">
      <c r="C10284" s="48"/>
      <c r="D10284" s="48"/>
      <c r="E10284" s="48"/>
      <c r="F10284" s="48"/>
      <c r="G10284" s="49"/>
      <c r="H10284" s="48"/>
      <c r="I10284" s="52"/>
      <c r="J10284" s="48"/>
      <c r="K10284" s="48"/>
      <c r="L10284" s="48"/>
      <c r="M10284" s="48"/>
    </row>
    <row r="10285" spans="3:13" x14ac:dyDescent="0.25">
      <c r="C10285" s="48"/>
      <c r="D10285" s="48"/>
      <c r="E10285" s="48"/>
      <c r="F10285" s="48"/>
      <c r="G10285" s="49"/>
      <c r="H10285" s="48"/>
      <c r="I10285" s="52"/>
      <c r="J10285" s="48"/>
      <c r="K10285" s="48"/>
      <c r="L10285" s="48"/>
      <c r="M10285" s="48"/>
    </row>
    <row r="10286" spans="3:13" x14ac:dyDescent="0.25">
      <c r="C10286" s="48"/>
      <c r="D10286" s="48"/>
      <c r="E10286" s="48"/>
      <c r="F10286" s="48"/>
      <c r="G10286" s="49"/>
      <c r="H10286" s="48"/>
      <c r="I10286" s="52"/>
      <c r="J10286" s="48"/>
      <c r="K10286" s="48"/>
      <c r="L10286" s="48"/>
      <c r="M10286" s="48"/>
    </row>
    <row r="10287" spans="3:13" x14ac:dyDescent="0.25">
      <c r="C10287" s="48"/>
      <c r="D10287" s="48"/>
      <c r="E10287" s="48"/>
      <c r="F10287" s="48"/>
      <c r="G10287" s="49"/>
      <c r="H10287" s="48"/>
      <c r="I10287" s="52"/>
      <c r="J10287" s="48"/>
      <c r="K10287" s="48"/>
      <c r="L10287" s="48"/>
      <c r="M10287" s="48"/>
    </row>
    <row r="10288" spans="3:13" x14ac:dyDescent="0.25">
      <c r="C10288" s="48"/>
      <c r="D10288" s="48"/>
      <c r="E10288" s="48"/>
      <c r="F10288" s="48"/>
      <c r="G10288" s="49"/>
      <c r="H10288" s="48"/>
      <c r="I10288" s="52"/>
      <c r="J10288" s="48"/>
      <c r="K10288" s="48"/>
      <c r="L10288" s="48"/>
      <c r="M10288" s="48"/>
    </row>
    <row r="10289" spans="3:13" x14ac:dyDescent="0.25">
      <c r="C10289" s="48"/>
      <c r="D10289" s="48"/>
      <c r="E10289" s="48"/>
      <c r="F10289" s="48"/>
      <c r="G10289" s="49"/>
      <c r="H10289" s="48"/>
      <c r="I10289" s="52"/>
      <c r="J10289" s="48"/>
      <c r="K10289" s="48"/>
      <c r="L10289" s="48"/>
      <c r="M10289" s="48"/>
    </row>
    <row r="10290" spans="3:13" x14ac:dyDescent="0.25">
      <c r="C10290" s="48"/>
      <c r="D10290" s="48"/>
      <c r="E10290" s="48"/>
      <c r="F10290" s="48"/>
      <c r="G10290" s="49"/>
      <c r="H10290" s="48"/>
      <c r="I10290" s="52"/>
      <c r="J10290" s="48"/>
      <c r="K10290" s="48"/>
      <c r="L10290" s="48"/>
      <c r="M10290" s="48"/>
    </row>
    <row r="10291" spans="3:13" x14ac:dyDescent="0.25">
      <c r="C10291" s="48"/>
      <c r="D10291" s="48"/>
      <c r="E10291" s="48"/>
      <c r="F10291" s="48"/>
      <c r="G10291" s="49"/>
      <c r="H10291" s="48"/>
      <c r="I10291" s="52"/>
      <c r="J10291" s="48"/>
      <c r="K10291" s="48"/>
      <c r="L10291" s="48"/>
      <c r="M10291" s="48"/>
    </row>
    <row r="10292" spans="3:13" x14ac:dyDescent="0.25">
      <c r="C10292" s="48"/>
      <c r="D10292" s="48"/>
      <c r="E10292" s="48"/>
      <c r="F10292" s="48"/>
      <c r="G10292" s="49"/>
      <c r="H10292" s="48"/>
      <c r="I10292" s="52"/>
      <c r="J10292" s="48"/>
      <c r="K10292" s="48"/>
      <c r="L10292" s="48"/>
      <c r="M10292" s="48"/>
    </row>
    <row r="10293" spans="3:13" x14ac:dyDescent="0.25">
      <c r="C10293" s="48"/>
      <c r="D10293" s="48"/>
      <c r="E10293" s="48"/>
      <c r="F10293" s="48"/>
      <c r="G10293" s="49"/>
      <c r="H10293" s="48"/>
      <c r="I10293" s="52"/>
      <c r="J10293" s="48"/>
      <c r="K10293" s="48"/>
      <c r="L10293" s="48"/>
      <c r="M10293" s="48"/>
    </row>
    <row r="10294" spans="3:13" x14ac:dyDescent="0.25">
      <c r="C10294" s="48"/>
      <c r="D10294" s="48"/>
      <c r="E10294" s="48"/>
      <c r="F10294" s="48"/>
      <c r="G10294" s="49"/>
      <c r="H10294" s="48"/>
      <c r="I10294" s="52"/>
      <c r="J10294" s="48"/>
      <c r="K10294" s="48"/>
      <c r="L10294" s="48"/>
      <c r="M10294" s="48"/>
    </row>
    <row r="10295" spans="3:13" x14ac:dyDescent="0.25">
      <c r="C10295" s="48"/>
      <c r="D10295" s="48"/>
      <c r="E10295" s="48"/>
      <c r="F10295" s="48"/>
      <c r="G10295" s="49"/>
      <c r="H10295" s="48"/>
      <c r="I10295" s="52"/>
      <c r="J10295" s="48"/>
      <c r="K10295" s="48"/>
      <c r="L10295" s="48"/>
      <c r="M10295" s="48"/>
    </row>
    <row r="10296" spans="3:13" x14ac:dyDescent="0.25">
      <c r="C10296" s="48"/>
      <c r="D10296" s="48"/>
      <c r="E10296" s="48"/>
      <c r="F10296" s="48"/>
      <c r="G10296" s="49"/>
      <c r="H10296" s="48"/>
      <c r="I10296" s="52"/>
      <c r="J10296" s="48"/>
      <c r="K10296" s="48"/>
      <c r="L10296" s="48"/>
      <c r="M10296" s="48"/>
    </row>
    <row r="10297" spans="3:13" x14ac:dyDescent="0.25">
      <c r="C10297" s="48"/>
      <c r="D10297" s="48"/>
      <c r="E10297" s="48"/>
      <c r="F10297" s="48"/>
      <c r="G10297" s="49"/>
      <c r="H10297" s="48"/>
      <c r="I10297" s="52"/>
      <c r="J10297" s="48"/>
      <c r="K10297" s="48"/>
      <c r="L10297" s="48"/>
      <c r="M10297" s="48"/>
    </row>
    <row r="10298" spans="3:13" x14ac:dyDescent="0.25">
      <c r="C10298" s="48"/>
      <c r="D10298" s="48"/>
      <c r="E10298" s="48"/>
      <c r="F10298" s="48"/>
      <c r="G10298" s="49"/>
      <c r="H10298" s="48"/>
      <c r="I10298" s="52"/>
      <c r="J10298" s="48"/>
      <c r="K10298" s="48"/>
      <c r="L10298" s="48"/>
      <c r="M10298" s="48"/>
    </row>
    <row r="10299" spans="3:13" x14ac:dyDescent="0.25">
      <c r="C10299" s="48"/>
      <c r="D10299" s="48"/>
      <c r="E10299" s="48"/>
      <c r="F10299" s="48"/>
      <c r="G10299" s="49"/>
      <c r="H10299" s="48"/>
      <c r="I10299" s="52"/>
      <c r="J10299" s="48"/>
      <c r="K10299" s="48"/>
      <c r="L10299" s="48"/>
      <c r="M10299" s="48"/>
    </row>
    <row r="10300" spans="3:13" x14ac:dyDescent="0.25">
      <c r="C10300" s="48"/>
      <c r="D10300" s="48"/>
      <c r="E10300" s="48"/>
      <c r="F10300" s="48"/>
      <c r="G10300" s="49"/>
      <c r="H10300" s="48"/>
      <c r="I10300" s="52"/>
      <c r="J10300" s="48"/>
      <c r="K10300" s="48"/>
      <c r="L10300" s="48"/>
      <c r="M10300" s="48"/>
    </row>
    <row r="10301" spans="3:13" x14ac:dyDescent="0.25">
      <c r="C10301" s="48"/>
      <c r="D10301" s="48"/>
      <c r="E10301" s="48"/>
      <c r="F10301" s="48"/>
      <c r="G10301" s="49"/>
      <c r="H10301" s="48"/>
      <c r="I10301" s="52"/>
      <c r="J10301" s="48"/>
      <c r="K10301" s="48"/>
      <c r="L10301" s="48"/>
      <c r="M10301" s="48"/>
    </row>
    <row r="10302" spans="3:13" x14ac:dyDescent="0.25">
      <c r="C10302" s="48"/>
      <c r="D10302" s="48"/>
      <c r="E10302" s="48"/>
      <c r="F10302" s="48"/>
      <c r="G10302" s="49"/>
      <c r="H10302" s="48"/>
      <c r="I10302" s="52"/>
      <c r="J10302" s="48"/>
      <c r="K10302" s="48"/>
      <c r="L10302" s="48"/>
      <c r="M10302" s="48"/>
    </row>
    <row r="10303" spans="3:13" x14ac:dyDescent="0.25">
      <c r="C10303" s="48"/>
      <c r="D10303" s="48"/>
      <c r="E10303" s="48"/>
      <c r="F10303" s="48"/>
      <c r="G10303" s="49"/>
      <c r="H10303" s="48"/>
      <c r="I10303" s="52"/>
      <c r="J10303" s="48"/>
      <c r="K10303" s="48"/>
      <c r="L10303" s="48"/>
      <c r="M10303" s="48"/>
    </row>
    <row r="10304" spans="3:13" x14ac:dyDescent="0.25">
      <c r="C10304" s="48"/>
      <c r="D10304" s="48"/>
      <c r="E10304" s="48"/>
      <c r="F10304" s="48"/>
      <c r="G10304" s="49"/>
      <c r="H10304" s="48"/>
      <c r="I10304" s="52"/>
      <c r="J10304" s="48"/>
      <c r="K10304" s="48"/>
      <c r="L10304" s="48"/>
      <c r="M10304" s="48"/>
    </row>
    <row r="10305" spans="3:13" x14ac:dyDescent="0.25">
      <c r="C10305" s="48"/>
      <c r="D10305" s="48"/>
      <c r="E10305" s="48"/>
      <c r="F10305" s="48"/>
      <c r="G10305" s="49"/>
      <c r="H10305" s="48"/>
      <c r="I10305" s="52"/>
      <c r="J10305" s="48"/>
      <c r="K10305" s="48"/>
      <c r="L10305" s="48"/>
      <c r="M10305" s="48"/>
    </row>
    <row r="10306" spans="3:13" x14ac:dyDescent="0.25">
      <c r="C10306" s="48"/>
      <c r="D10306" s="48"/>
      <c r="E10306" s="48"/>
      <c r="F10306" s="48"/>
      <c r="G10306" s="49"/>
      <c r="H10306" s="48"/>
      <c r="I10306" s="52"/>
      <c r="J10306" s="48"/>
      <c r="K10306" s="48"/>
      <c r="L10306" s="48"/>
      <c r="M10306" s="48"/>
    </row>
    <row r="10307" spans="3:13" x14ac:dyDescent="0.25">
      <c r="C10307" s="48"/>
      <c r="D10307" s="48"/>
      <c r="E10307" s="48"/>
      <c r="F10307" s="48"/>
      <c r="G10307" s="49"/>
      <c r="H10307" s="48"/>
      <c r="I10307" s="52"/>
      <c r="J10307" s="48"/>
      <c r="K10307" s="48"/>
      <c r="L10307" s="48"/>
      <c r="M10307" s="48"/>
    </row>
    <row r="10308" spans="3:13" x14ac:dyDescent="0.25">
      <c r="C10308" s="48"/>
      <c r="D10308" s="48"/>
      <c r="E10308" s="48"/>
      <c r="F10308" s="48"/>
      <c r="G10308" s="49"/>
      <c r="H10308" s="48"/>
      <c r="I10308" s="52"/>
      <c r="J10308" s="48"/>
      <c r="K10308" s="48"/>
      <c r="L10308" s="48"/>
      <c r="M10308" s="48"/>
    </row>
    <row r="10309" spans="3:13" x14ac:dyDescent="0.25">
      <c r="C10309" s="48"/>
      <c r="D10309" s="48"/>
      <c r="E10309" s="48"/>
      <c r="F10309" s="48"/>
      <c r="G10309" s="49"/>
      <c r="H10309" s="48"/>
      <c r="I10309" s="52"/>
      <c r="J10309" s="48"/>
      <c r="K10309" s="48"/>
      <c r="L10309" s="48"/>
      <c r="M10309" s="48"/>
    </row>
    <row r="10310" spans="3:13" x14ac:dyDescent="0.25">
      <c r="C10310" s="48"/>
      <c r="D10310" s="48"/>
      <c r="E10310" s="48"/>
      <c r="F10310" s="48"/>
      <c r="G10310" s="49"/>
      <c r="H10310" s="48"/>
      <c r="I10310" s="52"/>
      <c r="J10310" s="48"/>
      <c r="K10310" s="48"/>
      <c r="L10310" s="48"/>
      <c r="M10310" s="48"/>
    </row>
    <row r="10311" spans="3:13" x14ac:dyDescent="0.25">
      <c r="C10311" s="48"/>
      <c r="D10311" s="48"/>
      <c r="E10311" s="48"/>
      <c r="F10311" s="48"/>
      <c r="G10311" s="49"/>
      <c r="H10311" s="48"/>
      <c r="I10311" s="52"/>
      <c r="J10311" s="48"/>
      <c r="K10311" s="48"/>
      <c r="L10311" s="48"/>
      <c r="M10311" s="48"/>
    </row>
    <row r="10312" spans="3:13" x14ac:dyDescent="0.25">
      <c r="C10312" s="48"/>
      <c r="D10312" s="48"/>
      <c r="E10312" s="48"/>
      <c r="F10312" s="48"/>
      <c r="G10312" s="49"/>
      <c r="H10312" s="48"/>
      <c r="I10312" s="52"/>
      <c r="J10312" s="48"/>
      <c r="K10312" s="48"/>
      <c r="L10312" s="48"/>
      <c r="M10312" s="48"/>
    </row>
    <row r="10313" spans="3:13" x14ac:dyDescent="0.25">
      <c r="C10313" s="48"/>
      <c r="D10313" s="48"/>
      <c r="E10313" s="48"/>
      <c r="F10313" s="48"/>
      <c r="G10313" s="49"/>
      <c r="H10313" s="48"/>
      <c r="I10313" s="52"/>
      <c r="J10313" s="48"/>
      <c r="K10313" s="48"/>
      <c r="L10313" s="48"/>
      <c r="M10313" s="48"/>
    </row>
    <row r="10314" spans="3:13" x14ac:dyDescent="0.25">
      <c r="C10314" s="48"/>
      <c r="D10314" s="48"/>
      <c r="E10314" s="48"/>
      <c r="F10314" s="48"/>
      <c r="G10314" s="49"/>
      <c r="H10314" s="48"/>
      <c r="I10314" s="52"/>
      <c r="J10314" s="48"/>
      <c r="K10314" s="48"/>
      <c r="L10314" s="48"/>
      <c r="M10314" s="48"/>
    </row>
    <row r="10315" spans="3:13" x14ac:dyDescent="0.25">
      <c r="C10315" s="48"/>
      <c r="D10315" s="48"/>
      <c r="E10315" s="48"/>
      <c r="F10315" s="48"/>
      <c r="G10315" s="49"/>
      <c r="H10315" s="48"/>
      <c r="I10315" s="52"/>
      <c r="J10315" s="48"/>
      <c r="K10315" s="48"/>
      <c r="L10315" s="48"/>
      <c r="M10315" s="48"/>
    </row>
    <row r="10316" spans="3:13" x14ac:dyDescent="0.25">
      <c r="C10316" s="48"/>
      <c r="D10316" s="48"/>
      <c r="E10316" s="48"/>
      <c r="F10316" s="48"/>
      <c r="G10316" s="49"/>
      <c r="H10316" s="48"/>
      <c r="I10316" s="52"/>
      <c r="J10316" s="48"/>
      <c r="K10316" s="48"/>
      <c r="L10316" s="48"/>
      <c r="M10316" s="48"/>
    </row>
    <row r="10317" spans="3:13" x14ac:dyDescent="0.25">
      <c r="C10317" s="48"/>
      <c r="D10317" s="48"/>
      <c r="E10317" s="48"/>
      <c r="F10317" s="48"/>
      <c r="G10317" s="49"/>
      <c r="H10317" s="48"/>
      <c r="I10317" s="52"/>
      <c r="J10317" s="48"/>
      <c r="K10317" s="48"/>
      <c r="L10317" s="48"/>
      <c r="M10317" s="48"/>
    </row>
    <row r="10318" spans="3:13" x14ac:dyDescent="0.25">
      <c r="C10318" s="48"/>
      <c r="D10318" s="48"/>
      <c r="E10318" s="48"/>
      <c r="F10318" s="48"/>
      <c r="G10318" s="49"/>
      <c r="H10318" s="48"/>
      <c r="I10318" s="52"/>
      <c r="J10318" s="48"/>
      <c r="K10318" s="48"/>
      <c r="L10318" s="48"/>
      <c r="M10318" s="48"/>
    </row>
    <row r="10319" spans="3:13" x14ac:dyDescent="0.25">
      <c r="C10319" s="48"/>
      <c r="D10319" s="48"/>
      <c r="E10319" s="48"/>
      <c r="F10319" s="48"/>
      <c r="G10319" s="49"/>
      <c r="H10319" s="48"/>
      <c r="I10319" s="52"/>
      <c r="J10319" s="48"/>
      <c r="K10319" s="48"/>
      <c r="L10319" s="48"/>
      <c r="M10319" s="48"/>
    </row>
    <row r="10320" spans="3:13" x14ac:dyDescent="0.25">
      <c r="C10320" s="48"/>
      <c r="D10320" s="48"/>
      <c r="E10320" s="48"/>
      <c r="F10320" s="48"/>
      <c r="G10320" s="49"/>
      <c r="H10320" s="48"/>
      <c r="I10320" s="52"/>
      <c r="J10320" s="48"/>
      <c r="K10320" s="48"/>
      <c r="L10320" s="48"/>
      <c r="M10320" s="48"/>
    </row>
    <row r="10321" spans="3:13" x14ac:dyDescent="0.25">
      <c r="C10321" s="48"/>
      <c r="D10321" s="48"/>
      <c r="E10321" s="48"/>
      <c r="F10321" s="48"/>
      <c r="G10321" s="49"/>
      <c r="H10321" s="48"/>
      <c r="I10321" s="52"/>
      <c r="J10321" s="48"/>
      <c r="K10321" s="48"/>
      <c r="L10321" s="48"/>
      <c r="M10321" s="48"/>
    </row>
    <row r="10322" spans="3:13" x14ac:dyDescent="0.25">
      <c r="C10322" s="48"/>
      <c r="D10322" s="48"/>
      <c r="E10322" s="48"/>
      <c r="F10322" s="48"/>
      <c r="G10322" s="49"/>
      <c r="H10322" s="48"/>
      <c r="I10322" s="52"/>
      <c r="J10322" s="48"/>
      <c r="K10322" s="48"/>
      <c r="L10322" s="48"/>
      <c r="M10322" s="48"/>
    </row>
    <row r="10323" spans="3:13" x14ac:dyDescent="0.25">
      <c r="C10323" s="48"/>
      <c r="D10323" s="48"/>
      <c r="E10323" s="48"/>
      <c r="F10323" s="48"/>
      <c r="G10323" s="49"/>
      <c r="H10323" s="48"/>
      <c r="I10323" s="52"/>
      <c r="J10323" s="48"/>
      <c r="K10323" s="48"/>
      <c r="L10323" s="48"/>
      <c r="M10323" s="48"/>
    </row>
    <row r="10324" spans="3:13" x14ac:dyDescent="0.25">
      <c r="C10324" s="48"/>
      <c r="D10324" s="48"/>
      <c r="E10324" s="48"/>
      <c r="F10324" s="48"/>
      <c r="G10324" s="49"/>
      <c r="H10324" s="48"/>
      <c r="I10324" s="52"/>
      <c r="J10324" s="48"/>
      <c r="K10324" s="48"/>
      <c r="L10324" s="48"/>
      <c r="M10324" s="48"/>
    </row>
    <row r="10325" spans="3:13" x14ac:dyDescent="0.25">
      <c r="C10325" s="48"/>
      <c r="D10325" s="48"/>
      <c r="E10325" s="48"/>
      <c r="F10325" s="48"/>
      <c r="G10325" s="49"/>
      <c r="H10325" s="48"/>
      <c r="I10325" s="52"/>
      <c r="J10325" s="48"/>
      <c r="K10325" s="48"/>
      <c r="L10325" s="48"/>
      <c r="M10325" s="48"/>
    </row>
    <row r="10326" spans="3:13" x14ac:dyDescent="0.25">
      <c r="C10326" s="48"/>
      <c r="D10326" s="48"/>
      <c r="E10326" s="48"/>
      <c r="F10326" s="48"/>
      <c r="G10326" s="49"/>
      <c r="H10326" s="48"/>
      <c r="I10326" s="52"/>
      <c r="J10326" s="48"/>
      <c r="K10326" s="48"/>
      <c r="L10326" s="48"/>
      <c r="M10326" s="48"/>
    </row>
    <row r="10327" spans="3:13" x14ac:dyDescent="0.25">
      <c r="C10327" s="48"/>
      <c r="D10327" s="48"/>
      <c r="E10327" s="48"/>
      <c r="F10327" s="48"/>
      <c r="G10327" s="49"/>
      <c r="H10327" s="48"/>
      <c r="I10327" s="52"/>
      <c r="J10327" s="48"/>
      <c r="K10327" s="48"/>
      <c r="L10327" s="48"/>
      <c r="M10327" s="48"/>
    </row>
    <row r="10328" spans="3:13" x14ac:dyDescent="0.25">
      <c r="C10328" s="48"/>
      <c r="D10328" s="48"/>
      <c r="E10328" s="48"/>
      <c r="F10328" s="48"/>
      <c r="G10328" s="49"/>
      <c r="H10328" s="48"/>
      <c r="I10328" s="52"/>
      <c r="J10328" s="48"/>
      <c r="K10328" s="48"/>
      <c r="L10328" s="48"/>
      <c r="M10328" s="48"/>
    </row>
    <row r="10329" spans="3:13" x14ac:dyDescent="0.25">
      <c r="C10329" s="48"/>
      <c r="D10329" s="48"/>
      <c r="E10329" s="48"/>
      <c r="F10329" s="48"/>
      <c r="G10329" s="49"/>
      <c r="H10329" s="48"/>
      <c r="I10329" s="52"/>
      <c r="J10329" s="48"/>
      <c r="K10329" s="48"/>
      <c r="L10329" s="48"/>
      <c r="M10329" s="48"/>
    </row>
    <row r="10330" spans="3:13" x14ac:dyDescent="0.25">
      <c r="C10330" s="48"/>
      <c r="D10330" s="48"/>
      <c r="E10330" s="48"/>
      <c r="F10330" s="48"/>
      <c r="G10330" s="49"/>
      <c r="H10330" s="48"/>
      <c r="I10330" s="52"/>
      <c r="J10330" s="48"/>
      <c r="K10330" s="48"/>
      <c r="L10330" s="48"/>
      <c r="M10330" s="48"/>
    </row>
    <row r="10331" spans="3:13" x14ac:dyDescent="0.25">
      <c r="C10331" s="48"/>
      <c r="D10331" s="48"/>
      <c r="E10331" s="48"/>
      <c r="F10331" s="48"/>
      <c r="G10331" s="49"/>
      <c r="H10331" s="48"/>
      <c r="I10331" s="52"/>
      <c r="J10331" s="48"/>
      <c r="K10331" s="48"/>
      <c r="L10331" s="48"/>
      <c r="M10331" s="48"/>
    </row>
    <row r="10332" spans="3:13" x14ac:dyDescent="0.25">
      <c r="C10332" s="48"/>
      <c r="D10332" s="48"/>
      <c r="E10332" s="48"/>
      <c r="F10332" s="48"/>
      <c r="G10332" s="49"/>
      <c r="H10332" s="48"/>
      <c r="I10332" s="52"/>
      <c r="J10332" s="48"/>
      <c r="K10332" s="48"/>
      <c r="L10332" s="48"/>
      <c r="M10332" s="48"/>
    </row>
    <row r="10333" spans="3:13" x14ac:dyDescent="0.25">
      <c r="C10333" s="48"/>
      <c r="D10333" s="48"/>
      <c r="E10333" s="48"/>
      <c r="F10333" s="48"/>
      <c r="G10333" s="49"/>
      <c r="H10333" s="48"/>
      <c r="I10333" s="52"/>
      <c r="J10333" s="48"/>
      <c r="K10333" s="48"/>
      <c r="L10333" s="48"/>
      <c r="M10333" s="48"/>
    </row>
    <row r="10334" spans="3:13" x14ac:dyDescent="0.25">
      <c r="C10334" s="48"/>
      <c r="D10334" s="48"/>
      <c r="E10334" s="48"/>
      <c r="F10334" s="48"/>
      <c r="G10334" s="49"/>
      <c r="H10334" s="48"/>
      <c r="I10334" s="52"/>
      <c r="J10334" s="48"/>
      <c r="K10334" s="48"/>
      <c r="L10334" s="48"/>
      <c r="M10334" s="48"/>
    </row>
    <row r="10335" spans="3:13" x14ac:dyDescent="0.25">
      <c r="C10335" s="48"/>
      <c r="D10335" s="48"/>
      <c r="E10335" s="48"/>
      <c r="F10335" s="48"/>
      <c r="G10335" s="49"/>
      <c r="H10335" s="48"/>
      <c r="I10335" s="52"/>
      <c r="J10335" s="48"/>
      <c r="K10335" s="48"/>
      <c r="L10335" s="48"/>
      <c r="M10335" s="48"/>
    </row>
    <row r="10336" spans="3:13" x14ac:dyDescent="0.25">
      <c r="C10336" s="48"/>
      <c r="D10336" s="48"/>
      <c r="E10336" s="48"/>
      <c r="F10336" s="48"/>
      <c r="G10336" s="49"/>
      <c r="H10336" s="48"/>
      <c r="I10336" s="52"/>
      <c r="J10336" s="48"/>
      <c r="K10336" s="48"/>
      <c r="L10336" s="48"/>
      <c r="M10336" s="48"/>
    </row>
    <row r="10337" spans="3:13" x14ac:dyDescent="0.25">
      <c r="C10337" s="48"/>
      <c r="D10337" s="48"/>
      <c r="E10337" s="48"/>
      <c r="F10337" s="48"/>
      <c r="G10337" s="49"/>
      <c r="H10337" s="48"/>
      <c r="I10337" s="52"/>
      <c r="J10337" s="48"/>
      <c r="K10337" s="48"/>
      <c r="L10337" s="48"/>
      <c r="M10337" s="48"/>
    </row>
    <row r="10338" spans="3:13" x14ac:dyDescent="0.25">
      <c r="C10338" s="48"/>
      <c r="D10338" s="48"/>
      <c r="E10338" s="48"/>
      <c r="F10338" s="48"/>
      <c r="G10338" s="49"/>
      <c r="H10338" s="48"/>
      <c r="I10338" s="52"/>
      <c r="J10338" s="48"/>
      <c r="K10338" s="48"/>
      <c r="L10338" s="48"/>
      <c r="M10338" s="48"/>
    </row>
    <row r="10339" spans="3:13" x14ac:dyDescent="0.25">
      <c r="C10339" s="48"/>
      <c r="D10339" s="48"/>
      <c r="E10339" s="48"/>
      <c r="F10339" s="48"/>
      <c r="G10339" s="49"/>
      <c r="H10339" s="48"/>
      <c r="I10339" s="52"/>
      <c r="J10339" s="48"/>
      <c r="K10339" s="48"/>
      <c r="L10339" s="48"/>
      <c r="M10339" s="48"/>
    </row>
    <row r="10340" spans="3:13" x14ac:dyDescent="0.25">
      <c r="C10340" s="48"/>
      <c r="D10340" s="48"/>
      <c r="E10340" s="48"/>
      <c r="F10340" s="48"/>
      <c r="G10340" s="49"/>
      <c r="H10340" s="48"/>
      <c r="I10340" s="52"/>
      <c r="J10340" s="48"/>
      <c r="K10340" s="48"/>
      <c r="L10340" s="48"/>
      <c r="M10340" s="48"/>
    </row>
    <row r="10341" spans="3:13" x14ac:dyDescent="0.25">
      <c r="C10341" s="48"/>
      <c r="D10341" s="48"/>
      <c r="E10341" s="48"/>
      <c r="F10341" s="48"/>
      <c r="G10341" s="49"/>
      <c r="H10341" s="48"/>
      <c r="I10341" s="52"/>
      <c r="J10341" s="48"/>
      <c r="K10341" s="48"/>
      <c r="L10341" s="48"/>
      <c r="M10341" s="48"/>
    </row>
    <row r="10342" spans="3:13" x14ac:dyDescent="0.25">
      <c r="C10342" s="48"/>
      <c r="D10342" s="48"/>
      <c r="E10342" s="48"/>
      <c r="F10342" s="48"/>
      <c r="G10342" s="49"/>
      <c r="H10342" s="48"/>
      <c r="I10342" s="52"/>
      <c r="J10342" s="48"/>
      <c r="K10342" s="48"/>
      <c r="L10342" s="48"/>
      <c r="M10342" s="48"/>
    </row>
    <row r="10343" spans="3:13" x14ac:dyDescent="0.25">
      <c r="C10343" s="48"/>
      <c r="D10343" s="48"/>
      <c r="E10343" s="48"/>
      <c r="F10343" s="48"/>
      <c r="G10343" s="49"/>
      <c r="H10343" s="48"/>
      <c r="I10343" s="52"/>
      <c r="J10343" s="48"/>
      <c r="K10343" s="48"/>
      <c r="L10343" s="48"/>
      <c r="M10343" s="48"/>
    </row>
    <row r="10344" spans="3:13" x14ac:dyDescent="0.25">
      <c r="C10344" s="48"/>
      <c r="D10344" s="48"/>
      <c r="E10344" s="48"/>
      <c r="F10344" s="48"/>
      <c r="G10344" s="49"/>
      <c r="H10344" s="48"/>
      <c r="I10344" s="52"/>
      <c r="J10344" s="48"/>
      <c r="K10344" s="48"/>
      <c r="L10344" s="48"/>
      <c r="M10344" s="48"/>
    </row>
    <row r="10345" spans="3:13" x14ac:dyDescent="0.25">
      <c r="C10345" s="48"/>
      <c r="D10345" s="48"/>
      <c r="E10345" s="48"/>
      <c r="F10345" s="48"/>
      <c r="G10345" s="49"/>
      <c r="H10345" s="48"/>
      <c r="I10345" s="52"/>
      <c r="J10345" s="48"/>
      <c r="K10345" s="48"/>
      <c r="L10345" s="48"/>
      <c r="M10345" s="48"/>
    </row>
    <row r="10346" spans="3:13" x14ac:dyDescent="0.25">
      <c r="C10346" s="48"/>
      <c r="D10346" s="48"/>
      <c r="E10346" s="48"/>
      <c r="F10346" s="48"/>
      <c r="G10346" s="49"/>
      <c r="H10346" s="48"/>
      <c r="I10346" s="52"/>
      <c r="J10346" s="48"/>
      <c r="K10346" s="48"/>
      <c r="L10346" s="48"/>
      <c r="M10346" s="48"/>
    </row>
    <row r="10347" spans="3:13" x14ac:dyDescent="0.25">
      <c r="C10347" s="48"/>
      <c r="D10347" s="48"/>
      <c r="E10347" s="48"/>
      <c r="F10347" s="48"/>
      <c r="G10347" s="49"/>
      <c r="H10347" s="48"/>
      <c r="I10347" s="52"/>
      <c r="J10347" s="48"/>
      <c r="K10347" s="48"/>
      <c r="L10347" s="48"/>
      <c r="M10347" s="48"/>
    </row>
    <row r="10348" spans="3:13" x14ac:dyDescent="0.25">
      <c r="C10348" s="48"/>
      <c r="D10348" s="48"/>
      <c r="E10348" s="48"/>
      <c r="F10348" s="48"/>
      <c r="G10348" s="49"/>
      <c r="H10348" s="48"/>
      <c r="I10348" s="52"/>
      <c r="J10348" s="48"/>
      <c r="K10348" s="48"/>
      <c r="L10348" s="48"/>
      <c r="M10348" s="48"/>
    </row>
    <row r="10349" spans="3:13" x14ac:dyDescent="0.25">
      <c r="C10349" s="48"/>
      <c r="D10349" s="48"/>
      <c r="E10349" s="48"/>
      <c r="F10349" s="48"/>
      <c r="G10349" s="49"/>
      <c r="H10349" s="48"/>
      <c r="I10349" s="52"/>
      <c r="J10349" s="48"/>
      <c r="K10349" s="48"/>
      <c r="L10349" s="48"/>
      <c r="M10349" s="48"/>
    </row>
    <row r="10350" spans="3:13" x14ac:dyDescent="0.25">
      <c r="C10350" s="48"/>
      <c r="D10350" s="48"/>
      <c r="E10350" s="48"/>
      <c r="F10350" s="48"/>
      <c r="G10350" s="49"/>
      <c r="H10350" s="48"/>
      <c r="I10350" s="52"/>
      <c r="J10350" s="48"/>
      <c r="K10350" s="48"/>
      <c r="L10350" s="48"/>
      <c r="M10350" s="48"/>
    </row>
    <row r="10351" spans="3:13" x14ac:dyDescent="0.25">
      <c r="C10351" s="48"/>
      <c r="D10351" s="48"/>
      <c r="E10351" s="48"/>
      <c r="F10351" s="48"/>
      <c r="G10351" s="49"/>
      <c r="H10351" s="48"/>
      <c r="I10351" s="52"/>
      <c r="J10351" s="48"/>
      <c r="K10351" s="48"/>
      <c r="L10351" s="48"/>
      <c r="M10351" s="48"/>
    </row>
    <row r="10352" spans="3:13" x14ac:dyDescent="0.25">
      <c r="C10352" s="48"/>
      <c r="D10352" s="48"/>
      <c r="E10352" s="48"/>
      <c r="F10352" s="48"/>
      <c r="G10352" s="49"/>
      <c r="H10352" s="48"/>
      <c r="I10352" s="52"/>
      <c r="J10352" s="48"/>
      <c r="K10352" s="48"/>
      <c r="L10352" s="48"/>
      <c r="M10352" s="48"/>
    </row>
    <row r="10353" spans="3:13" x14ac:dyDescent="0.25">
      <c r="C10353" s="48"/>
      <c r="D10353" s="48"/>
      <c r="E10353" s="48"/>
      <c r="F10353" s="48"/>
      <c r="G10353" s="49"/>
      <c r="H10353" s="48"/>
      <c r="I10353" s="52"/>
      <c r="J10353" s="48"/>
      <c r="K10353" s="48"/>
      <c r="L10353" s="48"/>
      <c r="M10353" s="48"/>
    </row>
    <row r="10354" spans="3:13" x14ac:dyDescent="0.25">
      <c r="C10354" s="48"/>
      <c r="D10354" s="48"/>
      <c r="E10354" s="48"/>
      <c r="F10354" s="48"/>
      <c r="G10354" s="49"/>
      <c r="H10354" s="48"/>
      <c r="I10354" s="52"/>
      <c r="J10354" s="48"/>
      <c r="K10354" s="48"/>
      <c r="L10354" s="48"/>
      <c r="M10354" s="48"/>
    </row>
    <row r="10355" spans="3:13" x14ac:dyDescent="0.25">
      <c r="C10355" s="48"/>
      <c r="D10355" s="48"/>
      <c r="E10355" s="48"/>
      <c r="F10355" s="48"/>
      <c r="G10355" s="49"/>
      <c r="H10355" s="48"/>
      <c r="I10355" s="52"/>
      <c r="J10355" s="48"/>
      <c r="K10355" s="48"/>
      <c r="L10355" s="48"/>
      <c r="M10355" s="48"/>
    </row>
    <row r="10356" spans="3:13" x14ac:dyDescent="0.25">
      <c r="C10356" s="48"/>
      <c r="D10356" s="48"/>
      <c r="E10356" s="48"/>
      <c r="F10356" s="48"/>
      <c r="G10356" s="49"/>
      <c r="H10356" s="48"/>
      <c r="I10356" s="52"/>
      <c r="J10356" s="48"/>
      <c r="K10356" s="48"/>
      <c r="L10356" s="48"/>
      <c r="M10356" s="48"/>
    </row>
    <row r="10357" spans="3:13" x14ac:dyDescent="0.25">
      <c r="C10357" s="48"/>
      <c r="D10357" s="48"/>
      <c r="E10357" s="48"/>
      <c r="F10357" s="48"/>
      <c r="G10357" s="49"/>
      <c r="H10357" s="48"/>
      <c r="I10357" s="52"/>
      <c r="J10357" s="48"/>
      <c r="K10357" s="48"/>
      <c r="L10357" s="48"/>
      <c r="M10357" s="48"/>
    </row>
    <row r="10358" spans="3:13" x14ac:dyDescent="0.25">
      <c r="C10358" s="48"/>
      <c r="D10358" s="48"/>
      <c r="E10358" s="48"/>
      <c r="F10358" s="48"/>
      <c r="G10358" s="49"/>
      <c r="H10358" s="48"/>
      <c r="I10358" s="52"/>
      <c r="J10358" s="48"/>
      <c r="K10358" s="48"/>
      <c r="L10358" s="48"/>
      <c r="M10358" s="48"/>
    </row>
    <row r="10359" spans="3:13" x14ac:dyDescent="0.25">
      <c r="C10359" s="48"/>
      <c r="D10359" s="48"/>
      <c r="E10359" s="48"/>
      <c r="F10359" s="48"/>
      <c r="G10359" s="49"/>
      <c r="H10359" s="48"/>
      <c r="I10359" s="52"/>
      <c r="J10359" s="48"/>
      <c r="K10359" s="48"/>
      <c r="L10359" s="48"/>
      <c r="M10359" s="48"/>
    </row>
    <row r="10360" spans="3:13" x14ac:dyDescent="0.25">
      <c r="C10360" s="48"/>
      <c r="D10360" s="48"/>
      <c r="E10360" s="48"/>
      <c r="F10360" s="48"/>
      <c r="G10360" s="49"/>
      <c r="H10360" s="48"/>
      <c r="I10360" s="52"/>
      <c r="J10360" s="48"/>
      <c r="K10360" s="48"/>
      <c r="L10360" s="48"/>
      <c r="M10360" s="48"/>
    </row>
    <row r="10361" spans="3:13" x14ac:dyDescent="0.25">
      <c r="C10361" s="48"/>
      <c r="D10361" s="48"/>
      <c r="E10361" s="48"/>
      <c r="F10361" s="48"/>
      <c r="G10361" s="49"/>
      <c r="H10361" s="48"/>
      <c r="I10361" s="52"/>
      <c r="J10361" s="48"/>
      <c r="K10361" s="48"/>
      <c r="L10361" s="48"/>
      <c r="M10361" s="48"/>
    </row>
    <row r="10362" spans="3:13" x14ac:dyDescent="0.25">
      <c r="C10362" s="48"/>
      <c r="D10362" s="48"/>
      <c r="E10362" s="48"/>
      <c r="F10362" s="48"/>
      <c r="G10362" s="49"/>
      <c r="H10362" s="48"/>
      <c r="I10362" s="52"/>
      <c r="J10362" s="48"/>
      <c r="K10362" s="48"/>
      <c r="L10362" s="48"/>
      <c r="M10362" s="48"/>
    </row>
    <row r="10363" spans="3:13" x14ac:dyDescent="0.25">
      <c r="C10363" s="48"/>
      <c r="D10363" s="48"/>
      <c r="E10363" s="48"/>
      <c r="F10363" s="48"/>
      <c r="G10363" s="49"/>
      <c r="H10363" s="48"/>
      <c r="I10363" s="52"/>
      <c r="J10363" s="48"/>
      <c r="K10363" s="48"/>
      <c r="L10363" s="48"/>
      <c r="M10363" s="48"/>
    </row>
    <row r="10364" spans="3:13" x14ac:dyDescent="0.25">
      <c r="C10364" s="48"/>
      <c r="D10364" s="48"/>
      <c r="E10364" s="48"/>
      <c r="F10364" s="48"/>
      <c r="G10364" s="49"/>
      <c r="H10364" s="48"/>
      <c r="I10364" s="52"/>
      <c r="J10364" s="48"/>
      <c r="K10364" s="48"/>
      <c r="L10364" s="48"/>
      <c r="M10364" s="48"/>
    </row>
    <row r="10365" spans="3:13" x14ac:dyDescent="0.25">
      <c r="C10365" s="48"/>
      <c r="D10365" s="48"/>
      <c r="E10365" s="48"/>
      <c r="F10365" s="48"/>
      <c r="G10365" s="49"/>
      <c r="H10365" s="48"/>
      <c r="I10365" s="52"/>
      <c r="J10365" s="48"/>
      <c r="K10365" s="48"/>
      <c r="L10365" s="48"/>
      <c r="M10365" s="48"/>
    </row>
    <row r="10366" spans="3:13" x14ac:dyDescent="0.25">
      <c r="C10366" s="48"/>
      <c r="D10366" s="48"/>
      <c r="E10366" s="48"/>
      <c r="F10366" s="48"/>
      <c r="G10366" s="49"/>
      <c r="H10366" s="48"/>
      <c r="I10366" s="52"/>
      <c r="J10366" s="48"/>
      <c r="K10366" s="48"/>
      <c r="L10366" s="48"/>
      <c r="M10366" s="48"/>
    </row>
    <row r="10367" spans="3:13" x14ac:dyDescent="0.25">
      <c r="C10367" s="48"/>
      <c r="D10367" s="48"/>
      <c r="E10367" s="48"/>
      <c r="F10367" s="48"/>
      <c r="G10367" s="49"/>
      <c r="H10367" s="48"/>
      <c r="I10367" s="52"/>
      <c r="J10367" s="48"/>
      <c r="K10367" s="48"/>
      <c r="L10367" s="48"/>
      <c r="M10367" s="48"/>
    </row>
    <row r="10368" spans="3:13" x14ac:dyDescent="0.25">
      <c r="C10368" s="48"/>
      <c r="D10368" s="48"/>
      <c r="E10368" s="48"/>
      <c r="F10368" s="48"/>
      <c r="G10368" s="49"/>
      <c r="H10368" s="48"/>
      <c r="I10368" s="52"/>
      <c r="J10368" s="48"/>
      <c r="K10368" s="48"/>
      <c r="L10368" s="48"/>
      <c r="M10368" s="48"/>
    </row>
    <row r="10369" spans="3:13" x14ac:dyDescent="0.25">
      <c r="C10369" s="48"/>
      <c r="D10369" s="48"/>
      <c r="E10369" s="48"/>
      <c r="F10369" s="48"/>
      <c r="G10369" s="49"/>
      <c r="H10369" s="48"/>
      <c r="I10369" s="52"/>
      <c r="J10369" s="48"/>
      <c r="K10369" s="48"/>
      <c r="L10369" s="48"/>
      <c r="M10369" s="48"/>
    </row>
    <row r="10370" spans="3:13" x14ac:dyDescent="0.25">
      <c r="C10370" s="48"/>
      <c r="D10370" s="48"/>
      <c r="E10370" s="48"/>
      <c r="F10370" s="48"/>
      <c r="G10370" s="49"/>
      <c r="H10370" s="48"/>
      <c r="I10370" s="52"/>
      <c r="J10370" s="48"/>
      <c r="K10370" s="48"/>
      <c r="L10370" s="48"/>
      <c r="M10370" s="48"/>
    </row>
    <row r="10371" spans="3:13" x14ac:dyDescent="0.25">
      <c r="C10371" s="48"/>
      <c r="D10371" s="48"/>
      <c r="E10371" s="48"/>
      <c r="F10371" s="48"/>
      <c r="G10371" s="49"/>
      <c r="H10371" s="48"/>
      <c r="I10371" s="52"/>
      <c r="J10371" s="48"/>
      <c r="K10371" s="48"/>
      <c r="L10371" s="48"/>
      <c r="M10371" s="48"/>
    </row>
    <row r="10372" spans="3:13" x14ac:dyDescent="0.25">
      <c r="C10372" s="48"/>
      <c r="D10372" s="48"/>
      <c r="E10372" s="48"/>
      <c r="F10372" s="48"/>
      <c r="G10372" s="49"/>
      <c r="H10372" s="48"/>
      <c r="I10372" s="52"/>
      <c r="J10372" s="48"/>
      <c r="K10372" s="48"/>
      <c r="L10372" s="48"/>
      <c r="M10372" s="48"/>
    </row>
    <row r="10373" spans="3:13" x14ac:dyDescent="0.25">
      <c r="C10373" s="48"/>
      <c r="D10373" s="48"/>
      <c r="E10373" s="48"/>
      <c r="F10373" s="48"/>
      <c r="G10373" s="49"/>
      <c r="H10373" s="48"/>
      <c r="I10373" s="52"/>
      <c r="J10373" s="48"/>
      <c r="K10373" s="48"/>
      <c r="L10373" s="48"/>
      <c r="M10373" s="48"/>
    </row>
    <row r="10374" spans="3:13" x14ac:dyDescent="0.25">
      <c r="C10374" s="48"/>
      <c r="D10374" s="48"/>
      <c r="E10374" s="48"/>
      <c r="F10374" s="48"/>
      <c r="G10374" s="49"/>
      <c r="H10374" s="48"/>
      <c r="I10374" s="52"/>
      <c r="J10374" s="48"/>
      <c r="K10374" s="48"/>
      <c r="L10374" s="48"/>
      <c r="M10374" s="48"/>
    </row>
    <row r="10375" spans="3:13" x14ac:dyDescent="0.25">
      <c r="C10375" s="48"/>
      <c r="D10375" s="48"/>
      <c r="E10375" s="48"/>
      <c r="F10375" s="48"/>
      <c r="G10375" s="49"/>
      <c r="H10375" s="48"/>
      <c r="I10375" s="52"/>
      <c r="J10375" s="48"/>
      <c r="K10375" s="48"/>
      <c r="L10375" s="48"/>
      <c r="M10375" s="48"/>
    </row>
    <row r="10376" spans="3:13" x14ac:dyDescent="0.25">
      <c r="C10376" s="48"/>
      <c r="D10376" s="48"/>
      <c r="E10376" s="48"/>
      <c r="F10376" s="48"/>
      <c r="G10376" s="49"/>
      <c r="H10376" s="48"/>
      <c r="I10376" s="52"/>
      <c r="J10376" s="48"/>
      <c r="K10376" s="48"/>
      <c r="L10376" s="48"/>
      <c r="M10376" s="48"/>
    </row>
    <row r="10377" spans="3:13" x14ac:dyDescent="0.25">
      <c r="C10377" s="48"/>
      <c r="D10377" s="48"/>
      <c r="E10377" s="48"/>
      <c r="F10377" s="48"/>
      <c r="G10377" s="49"/>
      <c r="H10377" s="48"/>
      <c r="I10377" s="52"/>
      <c r="J10377" s="48"/>
      <c r="K10377" s="48"/>
      <c r="L10377" s="48"/>
      <c r="M10377" s="48"/>
    </row>
    <row r="10378" spans="3:13" x14ac:dyDescent="0.25">
      <c r="C10378" s="48"/>
      <c r="D10378" s="48"/>
      <c r="E10378" s="48"/>
      <c r="F10378" s="48"/>
      <c r="G10378" s="49"/>
      <c r="H10378" s="48"/>
      <c r="I10378" s="52"/>
      <c r="J10378" s="48"/>
      <c r="K10378" s="48"/>
      <c r="L10378" s="48"/>
      <c r="M10378" s="48"/>
    </row>
    <row r="10379" spans="3:13" x14ac:dyDescent="0.25">
      <c r="C10379" s="48"/>
      <c r="D10379" s="48"/>
      <c r="E10379" s="48"/>
      <c r="F10379" s="48"/>
      <c r="G10379" s="49"/>
      <c r="H10379" s="48"/>
      <c r="I10379" s="52"/>
      <c r="J10379" s="48"/>
      <c r="K10379" s="48"/>
      <c r="L10379" s="48"/>
      <c r="M10379" s="48"/>
    </row>
    <row r="10380" spans="3:13" x14ac:dyDescent="0.25">
      <c r="C10380" s="48"/>
      <c r="D10380" s="48"/>
      <c r="E10380" s="48"/>
      <c r="F10380" s="48"/>
      <c r="G10380" s="49"/>
      <c r="H10380" s="48"/>
      <c r="I10380" s="52"/>
      <c r="J10380" s="48"/>
      <c r="K10380" s="48"/>
      <c r="L10380" s="48"/>
      <c r="M10380" s="48"/>
    </row>
    <row r="10381" spans="3:13" x14ac:dyDescent="0.25">
      <c r="C10381" s="48"/>
      <c r="D10381" s="48"/>
      <c r="E10381" s="48"/>
      <c r="F10381" s="48"/>
      <c r="G10381" s="49"/>
      <c r="H10381" s="48"/>
      <c r="I10381" s="52"/>
      <c r="J10381" s="48"/>
      <c r="K10381" s="48"/>
      <c r="L10381" s="48"/>
      <c r="M10381" s="48"/>
    </row>
    <row r="10382" spans="3:13" x14ac:dyDescent="0.25">
      <c r="C10382" s="48"/>
      <c r="D10382" s="48"/>
      <c r="E10382" s="48"/>
      <c r="F10382" s="48"/>
      <c r="G10382" s="49"/>
      <c r="H10382" s="48"/>
      <c r="I10382" s="52"/>
      <c r="J10382" s="48"/>
      <c r="K10382" s="48"/>
      <c r="L10382" s="48"/>
      <c r="M10382" s="48"/>
    </row>
    <row r="10383" spans="3:13" x14ac:dyDescent="0.25">
      <c r="C10383" s="48"/>
      <c r="D10383" s="48"/>
      <c r="E10383" s="48"/>
      <c r="F10383" s="48"/>
      <c r="G10383" s="49"/>
      <c r="H10383" s="48"/>
      <c r="I10383" s="52"/>
      <c r="J10383" s="48"/>
      <c r="K10383" s="48"/>
      <c r="L10383" s="48"/>
      <c r="M10383" s="48"/>
    </row>
    <row r="10384" spans="3:13" x14ac:dyDescent="0.25">
      <c r="C10384" s="48"/>
      <c r="D10384" s="48"/>
      <c r="E10384" s="48"/>
      <c r="F10384" s="48"/>
      <c r="G10384" s="49"/>
      <c r="H10384" s="48"/>
      <c r="I10384" s="52"/>
      <c r="J10384" s="48"/>
      <c r="K10384" s="48"/>
      <c r="L10384" s="48"/>
      <c r="M10384" s="48"/>
    </row>
    <row r="10385" spans="3:13" x14ac:dyDescent="0.25">
      <c r="C10385" s="48"/>
      <c r="D10385" s="48"/>
      <c r="E10385" s="48"/>
      <c r="F10385" s="48"/>
      <c r="G10385" s="49"/>
      <c r="H10385" s="48"/>
      <c r="I10385" s="52"/>
      <c r="J10385" s="48"/>
      <c r="K10385" s="48"/>
      <c r="L10385" s="48"/>
      <c r="M10385" s="48"/>
    </row>
    <row r="10386" spans="3:13" x14ac:dyDescent="0.25">
      <c r="C10386" s="48"/>
      <c r="D10386" s="48"/>
      <c r="E10386" s="48"/>
      <c r="F10386" s="48"/>
      <c r="G10386" s="49"/>
      <c r="H10386" s="48"/>
      <c r="I10386" s="52"/>
      <c r="J10386" s="48"/>
      <c r="K10386" s="48"/>
      <c r="L10386" s="48"/>
      <c r="M10386" s="48"/>
    </row>
    <row r="10387" spans="3:13" x14ac:dyDescent="0.25">
      <c r="C10387" s="48"/>
      <c r="D10387" s="48"/>
      <c r="E10387" s="48"/>
      <c r="F10387" s="48"/>
      <c r="G10387" s="49"/>
      <c r="H10387" s="48"/>
      <c r="I10387" s="52"/>
      <c r="J10387" s="48"/>
      <c r="K10387" s="48"/>
      <c r="L10387" s="48"/>
      <c r="M10387" s="48"/>
    </row>
    <row r="10388" spans="3:13" x14ac:dyDescent="0.25">
      <c r="C10388" s="48"/>
      <c r="D10388" s="48"/>
      <c r="E10388" s="48"/>
      <c r="F10388" s="48"/>
      <c r="G10388" s="49"/>
      <c r="H10388" s="48"/>
      <c r="I10388" s="52"/>
      <c r="J10388" s="48"/>
      <c r="K10388" s="48"/>
      <c r="L10388" s="48"/>
      <c r="M10388" s="48"/>
    </row>
    <row r="10389" spans="3:13" x14ac:dyDescent="0.25">
      <c r="C10389" s="48"/>
      <c r="D10389" s="48"/>
      <c r="E10389" s="48"/>
      <c r="F10389" s="48"/>
      <c r="G10389" s="49"/>
      <c r="H10389" s="48"/>
      <c r="I10389" s="52"/>
      <c r="J10389" s="48"/>
      <c r="K10389" s="48"/>
      <c r="L10389" s="48"/>
      <c r="M10389" s="48"/>
    </row>
    <row r="10390" spans="3:13" x14ac:dyDescent="0.25">
      <c r="C10390" s="48"/>
      <c r="D10390" s="48"/>
      <c r="E10390" s="48"/>
      <c r="F10390" s="48"/>
      <c r="G10390" s="49"/>
      <c r="H10390" s="48"/>
      <c r="I10390" s="52"/>
      <c r="J10390" s="48"/>
      <c r="K10390" s="48"/>
      <c r="L10390" s="48"/>
      <c r="M10390" s="48"/>
    </row>
    <row r="10391" spans="3:13" x14ac:dyDescent="0.25">
      <c r="C10391" s="48"/>
      <c r="D10391" s="48"/>
      <c r="E10391" s="48"/>
      <c r="F10391" s="48"/>
      <c r="G10391" s="49"/>
      <c r="H10391" s="48"/>
      <c r="I10391" s="52"/>
      <c r="J10391" s="48"/>
      <c r="K10391" s="48"/>
      <c r="L10391" s="48"/>
      <c r="M10391" s="48"/>
    </row>
    <row r="10392" spans="3:13" x14ac:dyDescent="0.25">
      <c r="C10392" s="48"/>
      <c r="D10392" s="48"/>
      <c r="E10392" s="48"/>
      <c r="F10392" s="48"/>
      <c r="G10392" s="49"/>
      <c r="H10392" s="48"/>
      <c r="I10392" s="52"/>
      <c r="J10392" s="48"/>
      <c r="K10392" s="48"/>
      <c r="L10392" s="48"/>
      <c r="M10392" s="48"/>
    </row>
    <row r="10393" spans="3:13" x14ac:dyDescent="0.25">
      <c r="C10393" s="48"/>
      <c r="D10393" s="48"/>
      <c r="E10393" s="48"/>
      <c r="F10393" s="48"/>
      <c r="G10393" s="49"/>
      <c r="H10393" s="48"/>
      <c r="I10393" s="52"/>
      <c r="J10393" s="48"/>
      <c r="K10393" s="48"/>
      <c r="L10393" s="48"/>
      <c r="M10393" s="48"/>
    </row>
    <row r="10394" spans="3:13" x14ac:dyDescent="0.25">
      <c r="C10394" s="48"/>
      <c r="D10394" s="48"/>
      <c r="E10394" s="48"/>
      <c r="F10394" s="48"/>
      <c r="G10394" s="49"/>
      <c r="H10394" s="48"/>
      <c r="I10394" s="52"/>
      <c r="J10394" s="48"/>
      <c r="K10394" s="48"/>
      <c r="L10394" s="48"/>
      <c r="M10394" s="48"/>
    </row>
    <row r="10395" spans="3:13" x14ac:dyDescent="0.25">
      <c r="C10395" s="48"/>
      <c r="D10395" s="48"/>
      <c r="E10395" s="48"/>
      <c r="F10395" s="48"/>
      <c r="G10395" s="49"/>
      <c r="H10395" s="48"/>
      <c r="I10395" s="52"/>
      <c r="J10395" s="48"/>
      <c r="K10395" s="48"/>
      <c r="L10395" s="48"/>
      <c r="M10395" s="48"/>
    </row>
    <row r="10396" spans="3:13" x14ac:dyDescent="0.25">
      <c r="C10396" s="48"/>
      <c r="D10396" s="48"/>
      <c r="E10396" s="48"/>
      <c r="F10396" s="48"/>
      <c r="G10396" s="49"/>
      <c r="H10396" s="48"/>
      <c r="I10396" s="52"/>
      <c r="J10396" s="48"/>
      <c r="K10396" s="48"/>
      <c r="L10396" s="48"/>
      <c r="M10396" s="48"/>
    </row>
    <row r="10397" spans="3:13" x14ac:dyDescent="0.25">
      <c r="C10397" s="48"/>
      <c r="D10397" s="48"/>
      <c r="E10397" s="48"/>
      <c r="F10397" s="48"/>
      <c r="G10397" s="49"/>
      <c r="H10397" s="48"/>
      <c r="I10397" s="52"/>
      <c r="J10397" s="48"/>
      <c r="K10397" s="48"/>
      <c r="L10397" s="48"/>
      <c r="M10397" s="48"/>
    </row>
    <row r="10398" spans="3:13" x14ac:dyDescent="0.25">
      <c r="C10398" s="48"/>
      <c r="D10398" s="48"/>
      <c r="E10398" s="48"/>
      <c r="F10398" s="48"/>
      <c r="G10398" s="49"/>
      <c r="H10398" s="48"/>
      <c r="I10398" s="52"/>
      <c r="J10398" s="48"/>
      <c r="K10398" s="48"/>
      <c r="L10398" s="48"/>
      <c r="M10398" s="48"/>
    </row>
    <row r="10399" spans="3:13" x14ac:dyDescent="0.25">
      <c r="C10399" s="48"/>
      <c r="D10399" s="48"/>
      <c r="E10399" s="48"/>
      <c r="F10399" s="48"/>
      <c r="G10399" s="49"/>
      <c r="H10399" s="48"/>
      <c r="I10399" s="52"/>
      <c r="J10399" s="48"/>
      <c r="K10399" s="48"/>
      <c r="L10399" s="48"/>
      <c r="M10399" s="48"/>
    </row>
    <row r="10400" spans="3:13" x14ac:dyDescent="0.25">
      <c r="C10400" s="48"/>
      <c r="D10400" s="48"/>
      <c r="E10400" s="48"/>
      <c r="F10400" s="48"/>
      <c r="G10400" s="49"/>
      <c r="H10400" s="48"/>
      <c r="I10400" s="52"/>
      <c r="J10400" s="48"/>
      <c r="K10400" s="48"/>
      <c r="L10400" s="48"/>
      <c r="M10400" s="48"/>
    </row>
    <row r="10401" spans="3:13" x14ac:dyDescent="0.25">
      <c r="C10401" s="48"/>
      <c r="D10401" s="48"/>
      <c r="E10401" s="48"/>
      <c r="F10401" s="48"/>
      <c r="G10401" s="49"/>
      <c r="H10401" s="48"/>
      <c r="I10401" s="52"/>
      <c r="J10401" s="48"/>
      <c r="K10401" s="48"/>
      <c r="L10401" s="48"/>
      <c r="M10401" s="48"/>
    </row>
    <row r="10402" spans="3:13" x14ac:dyDescent="0.25">
      <c r="C10402" s="48"/>
      <c r="D10402" s="48"/>
      <c r="E10402" s="48"/>
      <c r="F10402" s="48"/>
      <c r="G10402" s="49"/>
      <c r="H10402" s="48"/>
      <c r="I10402" s="52"/>
      <c r="J10402" s="48"/>
      <c r="K10402" s="48"/>
      <c r="L10402" s="48"/>
      <c r="M10402" s="48"/>
    </row>
    <row r="10403" spans="3:13" x14ac:dyDescent="0.25">
      <c r="C10403" s="48"/>
      <c r="D10403" s="48"/>
      <c r="E10403" s="48"/>
      <c r="F10403" s="48"/>
      <c r="G10403" s="49"/>
      <c r="H10403" s="48"/>
      <c r="I10403" s="52"/>
      <c r="J10403" s="48"/>
      <c r="K10403" s="48"/>
      <c r="L10403" s="48"/>
      <c r="M10403" s="48"/>
    </row>
    <row r="10404" spans="3:13" x14ac:dyDescent="0.25">
      <c r="C10404" s="48"/>
      <c r="D10404" s="48"/>
      <c r="E10404" s="48"/>
      <c r="F10404" s="48"/>
      <c r="G10404" s="49"/>
      <c r="H10404" s="48"/>
      <c r="I10404" s="52"/>
      <c r="J10404" s="48"/>
      <c r="K10404" s="48"/>
      <c r="L10404" s="48"/>
      <c r="M10404" s="48"/>
    </row>
    <row r="10405" spans="3:13" x14ac:dyDescent="0.25">
      <c r="C10405" s="48"/>
      <c r="D10405" s="48"/>
      <c r="E10405" s="48"/>
      <c r="F10405" s="48"/>
      <c r="G10405" s="49"/>
      <c r="H10405" s="48"/>
      <c r="I10405" s="52"/>
      <c r="J10405" s="48"/>
      <c r="K10405" s="48"/>
      <c r="L10405" s="48"/>
      <c r="M10405" s="48"/>
    </row>
    <row r="10406" spans="3:13" x14ac:dyDescent="0.25">
      <c r="C10406" s="48"/>
      <c r="D10406" s="48"/>
      <c r="E10406" s="48"/>
      <c r="F10406" s="48"/>
      <c r="G10406" s="49"/>
      <c r="H10406" s="48"/>
      <c r="I10406" s="52"/>
      <c r="J10406" s="48"/>
      <c r="K10406" s="48"/>
      <c r="L10406" s="48"/>
      <c r="M10406" s="48"/>
    </row>
    <row r="10407" spans="3:13" x14ac:dyDescent="0.25">
      <c r="C10407" s="48"/>
      <c r="D10407" s="48"/>
      <c r="E10407" s="48"/>
      <c r="F10407" s="48"/>
      <c r="G10407" s="49"/>
      <c r="H10407" s="48"/>
      <c r="I10407" s="52"/>
      <c r="J10407" s="48"/>
      <c r="K10407" s="48"/>
      <c r="L10407" s="48"/>
      <c r="M10407" s="48"/>
    </row>
    <row r="10408" spans="3:13" x14ac:dyDescent="0.25">
      <c r="C10408" s="48"/>
      <c r="D10408" s="48"/>
      <c r="E10408" s="48"/>
      <c r="F10408" s="48"/>
      <c r="G10408" s="49"/>
      <c r="H10408" s="48"/>
      <c r="I10408" s="52"/>
      <c r="J10408" s="48"/>
      <c r="K10408" s="48"/>
      <c r="L10408" s="48"/>
      <c r="M10408" s="48"/>
    </row>
    <row r="10409" spans="3:13" x14ac:dyDescent="0.25">
      <c r="C10409" s="48"/>
      <c r="D10409" s="48"/>
      <c r="E10409" s="48"/>
      <c r="F10409" s="48"/>
      <c r="G10409" s="49"/>
      <c r="H10409" s="48"/>
      <c r="I10409" s="52"/>
      <c r="J10409" s="48"/>
      <c r="K10409" s="48"/>
      <c r="L10409" s="48"/>
      <c r="M10409" s="48"/>
    </row>
    <row r="10410" spans="3:13" x14ac:dyDescent="0.25">
      <c r="C10410" s="48"/>
      <c r="D10410" s="48"/>
      <c r="E10410" s="48"/>
      <c r="F10410" s="48"/>
      <c r="G10410" s="49"/>
      <c r="H10410" s="48"/>
      <c r="I10410" s="52"/>
      <c r="J10410" s="48"/>
      <c r="K10410" s="48"/>
      <c r="L10410" s="48"/>
      <c r="M10410" s="48"/>
    </row>
    <row r="10411" spans="3:13" x14ac:dyDescent="0.25">
      <c r="C10411" s="48"/>
      <c r="D10411" s="48"/>
      <c r="E10411" s="48"/>
      <c r="F10411" s="48"/>
      <c r="G10411" s="49"/>
      <c r="H10411" s="48"/>
      <c r="I10411" s="52"/>
      <c r="J10411" s="48"/>
      <c r="K10411" s="48"/>
      <c r="L10411" s="48"/>
      <c r="M10411" s="48"/>
    </row>
    <row r="10412" spans="3:13" x14ac:dyDescent="0.25">
      <c r="C10412" s="48"/>
      <c r="D10412" s="48"/>
      <c r="E10412" s="48"/>
      <c r="F10412" s="48"/>
      <c r="G10412" s="49"/>
      <c r="H10412" s="48"/>
      <c r="I10412" s="52"/>
      <c r="J10412" s="48"/>
      <c r="K10412" s="48"/>
      <c r="L10412" s="48"/>
      <c r="M10412" s="48"/>
    </row>
    <row r="10413" spans="3:13" x14ac:dyDescent="0.25">
      <c r="C10413" s="48"/>
      <c r="D10413" s="48"/>
      <c r="E10413" s="48"/>
      <c r="F10413" s="48"/>
      <c r="G10413" s="49"/>
      <c r="H10413" s="48"/>
      <c r="I10413" s="52"/>
      <c r="J10413" s="48"/>
      <c r="K10413" s="48"/>
      <c r="L10413" s="48"/>
      <c r="M10413" s="48"/>
    </row>
    <row r="10414" spans="3:13" x14ac:dyDescent="0.25">
      <c r="C10414" s="48"/>
      <c r="D10414" s="48"/>
      <c r="E10414" s="48"/>
      <c r="F10414" s="48"/>
      <c r="G10414" s="49"/>
      <c r="H10414" s="48"/>
      <c r="I10414" s="52"/>
      <c r="J10414" s="48"/>
      <c r="K10414" s="48"/>
      <c r="L10414" s="48"/>
      <c r="M10414" s="48"/>
    </row>
    <row r="10415" spans="3:13" x14ac:dyDescent="0.25">
      <c r="C10415" s="48"/>
      <c r="D10415" s="48"/>
      <c r="E10415" s="48"/>
      <c r="F10415" s="48"/>
      <c r="G10415" s="49"/>
      <c r="H10415" s="48"/>
      <c r="I10415" s="52"/>
      <c r="J10415" s="48"/>
      <c r="K10415" s="48"/>
      <c r="L10415" s="48"/>
      <c r="M10415" s="48"/>
    </row>
    <row r="10416" spans="3:13" x14ac:dyDescent="0.25">
      <c r="C10416" s="48"/>
      <c r="D10416" s="48"/>
      <c r="E10416" s="48"/>
      <c r="F10416" s="48"/>
      <c r="G10416" s="49"/>
      <c r="H10416" s="48"/>
      <c r="I10416" s="52"/>
      <c r="J10416" s="48"/>
      <c r="K10416" s="48"/>
      <c r="L10416" s="48"/>
      <c r="M10416" s="48"/>
    </row>
    <row r="10417" spans="3:13" x14ac:dyDescent="0.25">
      <c r="C10417" s="48"/>
      <c r="D10417" s="48"/>
      <c r="E10417" s="48"/>
      <c r="F10417" s="48"/>
      <c r="G10417" s="49"/>
      <c r="H10417" s="48"/>
      <c r="I10417" s="52"/>
      <c r="J10417" s="48"/>
      <c r="K10417" s="48"/>
      <c r="L10417" s="48"/>
      <c r="M10417" s="48"/>
    </row>
    <row r="10418" spans="3:13" x14ac:dyDescent="0.25">
      <c r="C10418" s="48"/>
      <c r="D10418" s="48"/>
      <c r="E10418" s="48"/>
      <c r="F10418" s="48"/>
      <c r="G10418" s="49"/>
      <c r="H10418" s="48"/>
      <c r="I10418" s="52"/>
      <c r="J10418" s="48"/>
      <c r="K10418" s="48"/>
      <c r="L10418" s="48"/>
      <c r="M10418" s="48"/>
    </row>
    <row r="10419" spans="3:13" x14ac:dyDescent="0.25">
      <c r="C10419" s="48"/>
      <c r="D10419" s="48"/>
      <c r="E10419" s="48"/>
      <c r="F10419" s="48"/>
      <c r="G10419" s="49"/>
      <c r="H10419" s="48"/>
      <c r="I10419" s="52"/>
      <c r="J10419" s="48"/>
      <c r="K10419" s="48"/>
      <c r="L10419" s="48"/>
      <c r="M10419" s="48"/>
    </row>
    <row r="10420" spans="3:13" x14ac:dyDescent="0.25">
      <c r="C10420" s="48"/>
      <c r="D10420" s="48"/>
      <c r="E10420" s="48"/>
      <c r="F10420" s="48"/>
      <c r="G10420" s="49"/>
      <c r="H10420" s="48"/>
      <c r="I10420" s="52"/>
      <c r="J10420" s="48"/>
      <c r="K10420" s="48"/>
      <c r="L10420" s="48"/>
      <c r="M10420" s="48"/>
    </row>
    <row r="10421" spans="3:13" x14ac:dyDescent="0.25">
      <c r="C10421" s="48"/>
      <c r="D10421" s="48"/>
      <c r="E10421" s="48"/>
      <c r="F10421" s="48"/>
      <c r="G10421" s="49"/>
      <c r="H10421" s="48"/>
      <c r="I10421" s="52"/>
      <c r="J10421" s="48"/>
      <c r="K10421" s="48"/>
      <c r="L10421" s="48"/>
      <c r="M10421" s="48"/>
    </row>
    <row r="10422" spans="3:13" x14ac:dyDescent="0.25">
      <c r="C10422" s="48"/>
      <c r="D10422" s="48"/>
      <c r="E10422" s="48"/>
      <c r="F10422" s="48"/>
      <c r="G10422" s="49"/>
      <c r="H10422" s="48"/>
      <c r="I10422" s="52"/>
      <c r="J10422" s="48"/>
      <c r="K10422" s="48"/>
      <c r="L10422" s="48"/>
      <c r="M10422" s="48"/>
    </row>
    <row r="10423" spans="3:13" x14ac:dyDescent="0.25">
      <c r="C10423" s="48"/>
      <c r="D10423" s="48"/>
      <c r="E10423" s="48"/>
      <c r="F10423" s="48"/>
      <c r="G10423" s="49"/>
      <c r="H10423" s="48"/>
      <c r="I10423" s="52"/>
      <c r="J10423" s="48"/>
      <c r="K10423" s="48"/>
      <c r="L10423" s="48"/>
      <c r="M10423" s="48"/>
    </row>
    <row r="10424" spans="3:13" x14ac:dyDescent="0.25">
      <c r="C10424" s="48"/>
      <c r="D10424" s="48"/>
      <c r="E10424" s="48"/>
      <c r="F10424" s="48"/>
      <c r="G10424" s="49"/>
      <c r="H10424" s="48"/>
      <c r="I10424" s="52"/>
      <c r="J10424" s="48"/>
      <c r="K10424" s="48"/>
      <c r="L10424" s="48"/>
      <c r="M10424" s="48"/>
    </row>
    <row r="10425" spans="3:13" x14ac:dyDescent="0.25">
      <c r="C10425" s="48"/>
      <c r="D10425" s="48"/>
      <c r="E10425" s="48"/>
      <c r="F10425" s="48"/>
      <c r="G10425" s="49"/>
      <c r="H10425" s="48"/>
      <c r="I10425" s="52"/>
      <c r="J10425" s="48"/>
      <c r="K10425" s="48"/>
      <c r="L10425" s="48"/>
      <c r="M10425" s="48"/>
    </row>
    <row r="10426" spans="3:13" x14ac:dyDescent="0.25">
      <c r="C10426" s="48"/>
      <c r="D10426" s="48"/>
      <c r="E10426" s="48"/>
      <c r="F10426" s="48"/>
      <c r="G10426" s="49"/>
      <c r="H10426" s="48"/>
      <c r="I10426" s="52"/>
      <c r="J10426" s="48"/>
      <c r="K10426" s="48"/>
      <c r="L10426" s="48"/>
      <c r="M10426" s="48"/>
    </row>
    <row r="10427" spans="3:13" x14ac:dyDescent="0.25">
      <c r="C10427" s="48"/>
      <c r="D10427" s="48"/>
      <c r="E10427" s="48"/>
      <c r="F10427" s="48"/>
      <c r="G10427" s="49"/>
      <c r="H10427" s="48"/>
      <c r="I10427" s="52"/>
      <c r="J10427" s="48"/>
      <c r="K10427" s="48"/>
      <c r="L10427" s="48"/>
      <c r="M10427" s="48"/>
    </row>
    <row r="10428" spans="3:13" x14ac:dyDescent="0.25">
      <c r="C10428" s="48"/>
      <c r="D10428" s="48"/>
      <c r="E10428" s="48"/>
      <c r="F10428" s="48"/>
      <c r="G10428" s="49"/>
      <c r="H10428" s="48"/>
      <c r="I10428" s="52"/>
      <c r="J10428" s="48"/>
      <c r="K10428" s="48"/>
      <c r="L10428" s="48"/>
      <c r="M10428" s="48"/>
    </row>
    <row r="10429" spans="3:13" x14ac:dyDescent="0.25">
      <c r="C10429" s="48"/>
      <c r="D10429" s="48"/>
      <c r="E10429" s="48"/>
      <c r="F10429" s="48"/>
      <c r="G10429" s="49"/>
      <c r="H10429" s="48"/>
      <c r="I10429" s="52"/>
      <c r="J10429" s="48"/>
      <c r="K10429" s="48"/>
      <c r="L10429" s="48"/>
      <c r="M10429" s="48"/>
    </row>
    <row r="10430" spans="3:13" x14ac:dyDescent="0.25">
      <c r="C10430" s="48"/>
      <c r="D10430" s="48"/>
      <c r="E10430" s="48"/>
      <c r="F10430" s="48"/>
      <c r="G10430" s="49"/>
      <c r="H10430" s="48"/>
      <c r="I10430" s="52"/>
      <c r="J10430" s="48"/>
      <c r="K10430" s="48"/>
      <c r="L10430" s="48"/>
      <c r="M10430" s="48"/>
    </row>
    <row r="10431" spans="3:13" x14ac:dyDescent="0.25">
      <c r="C10431" s="48"/>
      <c r="D10431" s="48"/>
      <c r="E10431" s="48"/>
      <c r="F10431" s="48"/>
      <c r="G10431" s="49"/>
      <c r="H10431" s="48"/>
      <c r="I10431" s="52"/>
      <c r="J10431" s="48"/>
      <c r="K10431" s="48"/>
      <c r="L10431" s="48"/>
      <c r="M10431" s="48"/>
    </row>
    <row r="10432" spans="3:13" x14ac:dyDescent="0.25">
      <c r="C10432" s="48"/>
      <c r="D10432" s="48"/>
      <c r="E10432" s="48"/>
      <c r="F10432" s="48"/>
      <c r="G10432" s="49"/>
      <c r="H10432" s="48"/>
      <c r="I10432" s="52"/>
      <c r="J10432" s="48"/>
      <c r="K10432" s="48"/>
      <c r="L10432" s="48"/>
      <c r="M10432" s="48"/>
    </row>
    <row r="10433" spans="3:13" x14ac:dyDescent="0.25">
      <c r="C10433" s="48"/>
      <c r="D10433" s="48"/>
      <c r="E10433" s="48"/>
      <c r="F10433" s="48"/>
      <c r="G10433" s="49"/>
      <c r="H10433" s="48"/>
      <c r="I10433" s="52"/>
      <c r="J10433" s="48"/>
      <c r="K10433" s="48"/>
      <c r="L10433" s="48"/>
      <c r="M10433" s="48"/>
    </row>
    <row r="10434" spans="3:13" x14ac:dyDescent="0.25">
      <c r="C10434" s="48"/>
      <c r="D10434" s="48"/>
      <c r="E10434" s="48"/>
      <c r="F10434" s="48"/>
      <c r="G10434" s="49"/>
      <c r="H10434" s="48"/>
      <c r="I10434" s="52"/>
      <c r="J10434" s="48"/>
      <c r="K10434" s="48"/>
      <c r="L10434" s="48"/>
      <c r="M10434" s="48"/>
    </row>
    <row r="10435" spans="3:13" x14ac:dyDescent="0.25">
      <c r="C10435" s="48"/>
      <c r="D10435" s="48"/>
      <c r="E10435" s="48"/>
      <c r="F10435" s="48"/>
      <c r="G10435" s="49"/>
      <c r="H10435" s="48"/>
      <c r="I10435" s="52"/>
      <c r="J10435" s="48"/>
      <c r="K10435" s="48"/>
      <c r="L10435" s="48"/>
      <c r="M10435" s="48"/>
    </row>
    <row r="10436" spans="3:13" x14ac:dyDescent="0.25">
      <c r="C10436" s="48"/>
      <c r="D10436" s="48"/>
      <c r="E10436" s="48"/>
      <c r="F10436" s="48"/>
      <c r="G10436" s="49"/>
      <c r="H10436" s="48"/>
      <c r="I10436" s="52"/>
      <c r="J10436" s="48"/>
      <c r="K10436" s="48"/>
      <c r="L10436" s="48"/>
      <c r="M10436" s="48"/>
    </row>
    <row r="10437" spans="3:13" x14ac:dyDescent="0.25">
      <c r="C10437" s="48"/>
      <c r="D10437" s="48"/>
      <c r="E10437" s="48"/>
      <c r="F10437" s="48"/>
      <c r="G10437" s="49"/>
      <c r="H10437" s="48"/>
      <c r="I10437" s="52"/>
      <c r="J10437" s="48"/>
      <c r="K10437" s="48"/>
      <c r="L10437" s="48"/>
      <c r="M10437" s="48"/>
    </row>
    <row r="10438" spans="3:13" x14ac:dyDescent="0.25">
      <c r="C10438" s="48"/>
      <c r="D10438" s="48"/>
      <c r="E10438" s="48"/>
      <c r="F10438" s="48"/>
      <c r="G10438" s="49"/>
      <c r="H10438" s="48"/>
      <c r="I10438" s="52"/>
      <c r="J10438" s="48"/>
      <c r="K10438" s="48"/>
      <c r="L10438" s="48"/>
      <c r="M10438" s="48"/>
    </row>
    <row r="10439" spans="3:13" x14ac:dyDescent="0.25">
      <c r="C10439" s="48"/>
      <c r="D10439" s="48"/>
      <c r="E10439" s="48"/>
      <c r="F10439" s="48"/>
      <c r="G10439" s="49"/>
      <c r="H10439" s="48"/>
      <c r="I10439" s="52"/>
      <c r="J10439" s="48"/>
      <c r="K10439" s="48"/>
      <c r="L10439" s="48"/>
      <c r="M10439" s="48"/>
    </row>
    <row r="10440" spans="3:13" x14ac:dyDescent="0.25">
      <c r="C10440" s="48"/>
      <c r="D10440" s="48"/>
      <c r="E10440" s="48"/>
      <c r="F10440" s="48"/>
      <c r="G10440" s="49"/>
      <c r="H10440" s="48"/>
      <c r="I10440" s="52"/>
      <c r="J10440" s="48"/>
      <c r="K10440" s="48"/>
      <c r="L10440" s="48"/>
      <c r="M10440" s="48"/>
    </row>
    <row r="10441" spans="3:13" x14ac:dyDescent="0.25">
      <c r="C10441" s="48"/>
      <c r="D10441" s="48"/>
      <c r="E10441" s="48"/>
      <c r="F10441" s="48"/>
      <c r="G10441" s="49"/>
      <c r="H10441" s="48"/>
      <c r="I10441" s="52"/>
      <c r="J10441" s="48"/>
      <c r="K10441" s="48"/>
      <c r="L10441" s="48"/>
      <c r="M10441" s="48"/>
    </row>
    <row r="10442" spans="3:13" x14ac:dyDescent="0.25">
      <c r="C10442" s="48"/>
      <c r="D10442" s="48"/>
      <c r="E10442" s="48"/>
      <c r="F10442" s="48"/>
      <c r="G10442" s="49"/>
      <c r="H10442" s="48"/>
      <c r="I10442" s="52"/>
      <c r="J10442" s="48"/>
      <c r="K10442" s="48"/>
      <c r="L10442" s="48"/>
      <c r="M10442" s="48"/>
    </row>
    <row r="10443" spans="3:13" x14ac:dyDescent="0.25">
      <c r="C10443" s="48"/>
      <c r="D10443" s="48"/>
      <c r="E10443" s="48"/>
      <c r="F10443" s="48"/>
      <c r="G10443" s="49"/>
      <c r="H10443" s="48"/>
      <c r="I10443" s="52"/>
      <c r="J10443" s="48"/>
      <c r="K10443" s="48"/>
      <c r="L10443" s="48"/>
      <c r="M10443" s="48"/>
    </row>
    <row r="10444" spans="3:13" x14ac:dyDescent="0.25">
      <c r="C10444" s="48"/>
      <c r="D10444" s="48"/>
      <c r="E10444" s="48"/>
      <c r="F10444" s="48"/>
      <c r="G10444" s="49"/>
      <c r="H10444" s="48"/>
      <c r="I10444" s="52"/>
      <c r="J10444" s="48"/>
      <c r="K10444" s="48"/>
      <c r="L10444" s="48"/>
      <c r="M10444" s="48"/>
    </row>
    <row r="10445" spans="3:13" x14ac:dyDescent="0.25">
      <c r="C10445" s="48"/>
      <c r="D10445" s="48"/>
      <c r="E10445" s="48"/>
      <c r="F10445" s="48"/>
      <c r="G10445" s="49"/>
      <c r="H10445" s="48"/>
      <c r="I10445" s="52"/>
      <c r="J10445" s="48"/>
      <c r="K10445" s="48"/>
      <c r="L10445" s="48"/>
      <c r="M10445" s="48"/>
    </row>
    <row r="10446" spans="3:13" x14ac:dyDescent="0.25">
      <c r="C10446" s="48"/>
      <c r="D10446" s="48"/>
      <c r="E10446" s="48"/>
      <c r="F10446" s="48"/>
      <c r="G10446" s="49"/>
      <c r="H10446" s="48"/>
      <c r="I10446" s="52"/>
      <c r="J10446" s="48"/>
      <c r="K10446" s="48"/>
      <c r="L10446" s="48"/>
      <c r="M10446" s="48"/>
    </row>
    <row r="10447" spans="3:13" x14ac:dyDescent="0.25">
      <c r="C10447" s="48"/>
      <c r="D10447" s="48"/>
      <c r="E10447" s="48"/>
      <c r="F10447" s="48"/>
      <c r="G10447" s="49"/>
      <c r="H10447" s="48"/>
      <c r="I10447" s="52"/>
      <c r="J10447" s="48"/>
      <c r="K10447" s="48"/>
      <c r="L10447" s="48"/>
      <c r="M10447" s="48"/>
    </row>
    <row r="10448" spans="3:13" x14ac:dyDescent="0.25">
      <c r="C10448" s="48"/>
      <c r="D10448" s="48"/>
      <c r="E10448" s="48"/>
      <c r="F10448" s="48"/>
      <c r="G10448" s="49"/>
      <c r="H10448" s="48"/>
      <c r="I10448" s="52"/>
      <c r="J10448" s="48"/>
      <c r="K10448" s="48"/>
      <c r="L10448" s="48"/>
      <c r="M10448" s="48"/>
    </row>
    <row r="10449" spans="3:13" x14ac:dyDescent="0.25">
      <c r="C10449" s="48"/>
      <c r="D10449" s="48"/>
      <c r="E10449" s="48"/>
      <c r="F10449" s="48"/>
      <c r="G10449" s="49"/>
      <c r="H10449" s="48"/>
      <c r="I10449" s="52"/>
      <c r="J10449" s="48"/>
      <c r="K10449" s="48"/>
      <c r="L10449" s="48"/>
      <c r="M10449" s="48"/>
    </row>
    <row r="10450" spans="3:13" x14ac:dyDescent="0.25">
      <c r="C10450" s="48"/>
      <c r="D10450" s="48"/>
      <c r="E10450" s="48"/>
      <c r="F10450" s="48"/>
      <c r="G10450" s="49"/>
      <c r="H10450" s="48"/>
      <c r="I10450" s="52"/>
      <c r="J10450" s="48"/>
      <c r="K10450" s="48"/>
      <c r="L10450" s="48"/>
      <c r="M10450" s="48"/>
    </row>
    <row r="10451" spans="3:13" x14ac:dyDescent="0.25">
      <c r="C10451" s="48"/>
      <c r="D10451" s="48"/>
      <c r="E10451" s="48"/>
      <c r="F10451" s="48"/>
      <c r="G10451" s="49"/>
      <c r="H10451" s="48"/>
      <c r="I10451" s="52"/>
      <c r="J10451" s="48"/>
      <c r="K10451" s="48"/>
      <c r="L10451" s="48"/>
      <c r="M10451" s="48"/>
    </row>
    <row r="10452" spans="3:13" x14ac:dyDescent="0.25">
      <c r="C10452" s="48"/>
      <c r="D10452" s="48"/>
      <c r="E10452" s="48"/>
      <c r="F10452" s="48"/>
      <c r="G10452" s="49"/>
      <c r="H10452" s="48"/>
      <c r="I10452" s="52"/>
      <c r="J10452" s="48"/>
      <c r="K10452" s="48"/>
      <c r="L10452" s="48"/>
      <c r="M10452" s="48"/>
    </row>
    <row r="10453" spans="3:13" x14ac:dyDescent="0.25">
      <c r="C10453" s="48"/>
      <c r="D10453" s="48"/>
      <c r="E10453" s="48"/>
      <c r="F10453" s="48"/>
      <c r="G10453" s="49"/>
      <c r="H10453" s="48"/>
      <c r="I10453" s="52"/>
      <c r="J10453" s="48"/>
      <c r="K10453" s="48"/>
      <c r="L10453" s="48"/>
      <c r="M10453" s="48"/>
    </row>
    <row r="10454" spans="3:13" x14ac:dyDescent="0.25">
      <c r="C10454" s="48"/>
      <c r="D10454" s="48"/>
      <c r="E10454" s="48"/>
      <c r="F10454" s="48"/>
      <c r="G10454" s="49"/>
      <c r="H10454" s="48"/>
      <c r="I10454" s="52"/>
      <c r="J10454" s="48"/>
      <c r="K10454" s="48"/>
      <c r="L10454" s="48"/>
      <c r="M10454" s="48"/>
    </row>
    <row r="10455" spans="3:13" x14ac:dyDescent="0.25">
      <c r="C10455" s="48"/>
      <c r="D10455" s="48"/>
      <c r="E10455" s="48"/>
      <c r="F10455" s="48"/>
      <c r="G10455" s="49"/>
      <c r="H10455" s="48"/>
      <c r="I10455" s="52"/>
      <c r="J10455" s="48"/>
      <c r="K10455" s="48"/>
      <c r="L10455" s="48"/>
      <c r="M10455" s="48"/>
    </row>
    <row r="10456" spans="3:13" x14ac:dyDescent="0.25">
      <c r="C10456" s="48"/>
      <c r="D10456" s="48"/>
      <c r="E10456" s="48"/>
      <c r="F10456" s="48"/>
      <c r="G10456" s="49"/>
      <c r="H10456" s="48"/>
      <c r="I10456" s="52"/>
      <c r="J10456" s="48"/>
      <c r="K10456" s="48"/>
      <c r="L10456" s="48"/>
      <c r="M10456" s="48"/>
    </row>
    <row r="10457" spans="3:13" x14ac:dyDescent="0.25">
      <c r="C10457" s="48"/>
      <c r="D10457" s="48"/>
      <c r="E10457" s="48"/>
      <c r="F10457" s="48"/>
      <c r="G10457" s="49"/>
      <c r="H10457" s="48"/>
      <c r="I10457" s="52"/>
      <c r="J10457" s="48"/>
      <c r="K10457" s="48"/>
      <c r="L10457" s="48"/>
      <c r="M10457" s="48"/>
    </row>
    <row r="10458" spans="3:13" x14ac:dyDescent="0.25">
      <c r="C10458" s="48"/>
      <c r="D10458" s="48"/>
      <c r="E10458" s="48"/>
      <c r="F10458" s="48"/>
      <c r="G10458" s="49"/>
      <c r="H10458" s="48"/>
      <c r="I10458" s="52"/>
      <c r="J10458" s="48"/>
      <c r="K10458" s="48"/>
      <c r="L10458" s="48"/>
      <c r="M10458" s="48"/>
    </row>
    <row r="10459" spans="3:13" x14ac:dyDescent="0.25">
      <c r="C10459" s="48"/>
      <c r="D10459" s="48"/>
      <c r="E10459" s="48"/>
      <c r="F10459" s="48"/>
      <c r="G10459" s="49"/>
      <c r="H10459" s="48"/>
      <c r="I10459" s="52"/>
      <c r="J10459" s="48"/>
      <c r="K10459" s="48"/>
      <c r="L10459" s="48"/>
      <c r="M10459" s="48"/>
    </row>
    <row r="10460" spans="3:13" x14ac:dyDescent="0.25">
      <c r="C10460" s="48"/>
      <c r="D10460" s="48"/>
      <c r="E10460" s="48"/>
      <c r="F10460" s="48"/>
      <c r="G10460" s="49"/>
      <c r="H10460" s="48"/>
      <c r="I10460" s="52"/>
      <c r="J10460" s="48"/>
      <c r="K10460" s="48"/>
      <c r="L10460" s="48"/>
      <c r="M10460" s="48"/>
    </row>
    <row r="10461" spans="3:13" x14ac:dyDescent="0.25">
      <c r="C10461" s="48"/>
      <c r="D10461" s="48"/>
      <c r="E10461" s="48"/>
      <c r="F10461" s="48"/>
      <c r="G10461" s="49"/>
      <c r="H10461" s="48"/>
      <c r="I10461" s="52"/>
      <c r="J10461" s="48"/>
      <c r="K10461" s="48"/>
      <c r="L10461" s="48"/>
      <c r="M10461" s="48"/>
    </row>
    <row r="10462" spans="3:13" x14ac:dyDescent="0.25">
      <c r="C10462" s="48"/>
      <c r="D10462" s="48"/>
      <c r="E10462" s="48"/>
      <c r="F10462" s="48"/>
      <c r="G10462" s="49"/>
      <c r="H10462" s="48"/>
      <c r="I10462" s="52"/>
      <c r="J10462" s="48"/>
      <c r="K10462" s="48"/>
      <c r="L10462" s="48"/>
      <c r="M10462" s="48"/>
    </row>
    <row r="10463" spans="3:13" x14ac:dyDescent="0.25">
      <c r="C10463" s="48"/>
      <c r="D10463" s="48"/>
      <c r="E10463" s="48"/>
      <c r="F10463" s="48"/>
      <c r="G10463" s="49"/>
      <c r="H10463" s="48"/>
      <c r="I10463" s="52"/>
      <c r="J10463" s="48"/>
      <c r="K10463" s="48"/>
      <c r="L10463" s="48"/>
      <c r="M10463" s="48"/>
    </row>
    <row r="10464" spans="3:13" x14ac:dyDescent="0.25">
      <c r="C10464" s="48"/>
      <c r="D10464" s="48"/>
      <c r="E10464" s="48"/>
      <c r="F10464" s="48"/>
      <c r="G10464" s="49"/>
      <c r="H10464" s="48"/>
      <c r="I10464" s="52"/>
      <c r="J10464" s="48"/>
      <c r="K10464" s="48"/>
      <c r="L10464" s="48"/>
      <c r="M10464" s="48"/>
    </row>
    <row r="10465" spans="3:13" x14ac:dyDescent="0.25">
      <c r="C10465" s="48"/>
      <c r="D10465" s="48"/>
      <c r="E10465" s="48"/>
      <c r="F10465" s="48"/>
      <c r="G10465" s="49"/>
      <c r="H10465" s="48"/>
      <c r="I10465" s="52"/>
      <c r="J10465" s="48"/>
      <c r="K10465" s="48"/>
      <c r="L10465" s="48"/>
      <c r="M10465" s="48"/>
    </row>
    <row r="10466" spans="3:13" x14ac:dyDescent="0.25">
      <c r="C10466" s="48"/>
      <c r="D10466" s="48"/>
      <c r="E10466" s="48"/>
      <c r="F10466" s="48"/>
      <c r="G10466" s="49"/>
      <c r="H10466" s="48"/>
      <c r="I10466" s="52"/>
      <c r="J10466" s="48"/>
      <c r="K10466" s="48"/>
      <c r="L10466" s="48"/>
      <c r="M10466" s="48"/>
    </row>
    <row r="10467" spans="3:13" x14ac:dyDescent="0.25">
      <c r="C10467" s="48"/>
      <c r="D10467" s="48"/>
      <c r="E10467" s="48"/>
      <c r="F10467" s="48"/>
      <c r="G10467" s="49"/>
      <c r="H10467" s="48"/>
      <c r="I10467" s="52"/>
      <c r="J10467" s="48"/>
      <c r="K10467" s="48"/>
      <c r="L10467" s="48"/>
      <c r="M10467" s="48"/>
    </row>
    <row r="10468" spans="3:13" x14ac:dyDescent="0.25">
      <c r="C10468" s="48"/>
      <c r="D10468" s="48"/>
      <c r="E10468" s="48"/>
      <c r="F10468" s="48"/>
      <c r="G10468" s="49"/>
      <c r="H10468" s="48"/>
      <c r="I10468" s="52"/>
      <c r="J10468" s="48"/>
      <c r="K10468" s="48"/>
      <c r="L10468" s="48"/>
      <c r="M10468" s="48"/>
    </row>
    <row r="10469" spans="3:13" x14ac:dyDescent="0.25">
      <c r="C10469" s="48"/>
      <c r="D10469" s="48"/>
      <c r="E10469" s="48"/>
      <c r="F10469" s="48"/>
      <c r="G10469" s="49"/>
      <c r="H10469" s="48"/>
      <c r="I10469" s="52"/>
      <c r="J10469" s="48"/>
      <c r="K10469" s="48"/>
      <c r="L10469" s="48"/>
      <c r="M10469" s="48"/>
    </row>
    <row r="10470" spans="3:13" x14ac:dyDescent="0.25">
      <c r="C10470" s="48"/>
      <c r="D10470" s="48"/>
      <c r="E10470" s="48"/>
      <c r="F10470" s="48"/>
      <c r="G10470" s="49"/>
      <c r="H10470" s="48"/>
      <c r="I10470" s="52"/>
      <c r="J10470" s="48"/>
      <c r="K10470" s="48"/>
      <c r="L10470" s="48"/>
      <c r="M10470" s="48"/>
    </row>
    <row r="10471" spans="3:13" x14ac:dyDescent="0.25">
      <c r="C10471" s="48"/>
      <c r="D10471" s="48"/>
      <c r="E10471" s="48"/>
      <c r="F10471" s="48"/>
      <c r="G10471" s="49"/>
      <c r="H10471" s="48"/>
      <c r="I10471" s="52"/>
      <c r="J10471" s="48"/>
      <c r="K10471" s="48"/>
      <c r="L10471" s="48"/>
      <c r="M10471" s="48"/>
    </row>
    <row r="10472" spans="3:13" x14ac:dyDescent="0.25">
      <c r="C10472" s="48"/>
      <c r="D10472" s="48"/>
      <c r="E10472" s="48"/>
      <c r="F10472" s="48"/>
      <c r="G10472" s="49"/>
      <c r="H10472" s="48"/>
      <c r="I10472" s="52"/>
      <c r="J10472" s="48"/>
      <c r="K10472" s="48"/>
      <c r="L10472" s="48"/>
      <c r="M10472" s="48"/>
    </row>
    <row r="10473" spans="3:13" x14ac:dyDescent="0.25">
      <c r="C10473" s="48"/>
      <c r="D10473" s="48"/>
      <c r="E10473" s="48"/>
      <c r="F10473" s="48"/>
      <c r="G10473" s="49"/>
      <c r="H10473" s="48"/>
      <c r="I10473" s="52"/>
      <c r="J10473" s="48"/>
      <c r="K10473" s="48"/>
      <c r="L10473" s="48"/>
      <c r="M10473" s="48"/>
    </row>
    <row r="10474" spans="3:13" x14ac:dyDescent="0.25">
      <c r="C10474" s="48"/>
      <c r="D10474" s="48"/>
      <c r="E10474" s="48"/>
      <c r="F10474" s="48"/>
      <c r="G10474" s="49"/>
      <c r="H10474" s="48"/>
      <c r="I10474" s="52"/>
      <c r="J10474" s="48"/>
      <c r="K10474" s="48"/>
      <c r="L10474" s="48"/>
      <c r="M10474" s="48"/>
    </row>
    <row r="10475" spans="3:13" x14ac:dyDescent="0.25">
      <c r="C10475" s="48"/>
      <c r="D10475" s="48"/>
      <c r="E10475" s="48"/>
      <c r="F10475" s="48"/>
      <c r="G10475" s="49"/>
      <c r="H10475" s="48"/>
      <c r="I10475" s="52"/>
      <c r="J10475" s="48"/>
      <c r="K10475" s="48"/>
      <c r="L10475" s="48"/>
      <c r="M10475" s="48"/>
    </row>
    <row r="10476" spans="3:13" x14ac:dyDescent="0.25">
      <c r="C10476" s="48"/>
      <c r="D10476" s="48"/>
      <c r="E10476" s="48"/>
      <c r="F10476" s="48"/>
      <c r="G10476" s="49"/>
      <c r="H10476" s="48"/>
      <c r="I10476" s="52"/>
      <c r="J10476" s="48"/>
      <c r="K10476" s="48"/>
      <c r="L10476" s="48"/>
      <c r="M10476" s="48"/>
    </row>
    <row r="10477" spans="3:13" x14ac:dyDescent="0.25">
      <c r="C10477" s="48"/>
      <c r="D10477" s="48"/>
      <c r="E10477" s="48"/>
      <c r="F10477" s="48"/>
      <c r="G10477" s="49"/>
      <c r="H10477" s="48"/>
      <c r="I10477" s="52"/>
      <c r="J10477" s="48"/>
      <c r="K10477" s="48"/>
      <c r="L10477" s="48"/>
      <c r="M10477" s="48"/>
    </row>
    <row r="10478" spans="3:13" x14ac:dyDescent="0.25">
      <c r="C10478" s="48"/>
      <c r="D10478" s="48"/>
      <c r="E10478" s="48"/>
      <c r="F10478" s="48"/>
      <c r="G10478" s="49"/>
      <c r="H10478" s="48"/>
      <c r="I10478" s="52"/>
      <c r="J10478" s="48"/>
      <c r="K10478" s="48"/>
      <c r="L10478" s="48"/>
      <c r="M10478" s="48"/>
    </row>
    <row r="10479" spans="3:13" x14ac:dyDescent="0.25">
      <c r="C10479" s="48"/>
      <c r="D10479" s="48"/>
      <c r="E10479" s="48"/>
      <c r="F10479" s="48"/>
      <c r="G10479" s="49"/>
      <c r="H10479" s="48"/>
      <c r="I10479" s="52"/>
      <c r="J10479" s="48"/>
      <c r="K10479" s="48"/>
      <c r="L10479" s="48"/>
      <c r="M10479" s="48"/>
    </row>
    <row r="10480" spans="3:13" x14ac:dyDescent="0.25">
      <c r="C10480" s="48"/>
      <c r="D10480" s="48"/>
      <c r="E10480" s="48"/>
      <c r="F10480" s="48"/>
      <c r="G10480" s="49"/>
      <c r="H10480" s="48"/>
      <c r="I10480" s="52"/>
      <c r="J10480" s="48"/>
      <c r="K10480" s="48"/>
      <c r="L10480" s="48"/>
      <c r="M10480" s="48"/>
    </row>
    <row r="10481" spans="3:13" x14ac:dyDescent="0.25">
      <c r="C10481" s="48"/>
      <c r="D10481" s="48"/>
      <c r="E10481" s="48"/>
      <c r="F10481" s="48"/>
      <c r="G10481" s="49"/>
      <c r="H10481" s="48"/>
      <c r="I10481" s="52"/>
      <c r="J10481" s="48"/>
      <c r="K10481" s="48"/>
      <c r="L10481" s="48"/>
      <c r="M10481" s="48"/>
    </row>
    <row r="10482" spans="3:13" x14ac:dyDescent="0.25">
      <c r="C10482" s="48"/>
      <c r="D10482" s="48"/>
      <c r="E10482" s="48"/>
      <c r="F10482" s="48"/>
      <c r="G10482" s="49"/>
      <c r="H10482" s="48"/>
      <c r="I10482" s="52"/>
      <c r="J10482" s="48"/>
      <c r="K10482" s="48"/>
      <c r="L10482" s="48"/>
      <c r="M10482" s="48"/>
    </row>
    <row r="10483" spans="3:13" x14ac:dyDescent="0.25">
      <c r="C10483" s="48"/>
      <c r="D10483" s="48"/>
      <c r="E10483" s="48"/>
      <c r="F10483" s="48"/>
      <c r="G10483" s="49"/>
      <c r="H10483" s="48"/>
      <c r="I10483" s="52"/>
      <c r="J10483" s="48"/>
      <c r="K10483" s="48"/>
      <c r="L10483" s="48"/>
      <c r="M10483" s="48"/>
    </row>
    <row r="10484" spans="3:13" x14ac:dyDescent="0.25">
      <c r="C10484" s="48"/>
      <c r="D10484" s="48"/>
      <c r="E10484" s="48"/>
      <c r="F10484" s="48"/>
      <c r="G10484" s="49"/>
      <c r="H10484" s="48"/>
      <c r="I10484" s="52"/>
      <c r="J10484" s="48"/>
      <c r="K10484" s="48"/>
      <c r="L10484" s="48"/>
      <c r="M10484" s="48"/>
    </row>
    <row r="10485" spans="3:13" x14ac:dyDescent="0.25">
      <c r="C10485" s="48"/>
      <c r="D10485" s="48"/>
      <c r="E10485" s="48"/>
      <c r="F10485" s="48"/>
      <c r="G10485" s="49"/>
      <c r="H10485" s="48"/>
      <c r="I10485" s="52"/>
      <c r="J10485" s="48"/>
      <c r="K10485" s="48"/>
      <c r="L10485" s="48"/>
      <c r="M10485" s="48"/>
    </row>
    <row r="10486" spans="3:13" x14ac:dyDescent="0.25">
      <c r="C10486" s="48"/>
      <c r="D10486" s="48"/>
      <c r="E10486" s="48"/>
      <c r="F10486" s="48"/>
      <c r="G10486" s="49"/>
      <c r="H10486" s="48"/>
      <c r="I10486" s="52"/>
      <c r="J10486" s="48"/>
      <c r="K10486" s="48"/>
      <c r="L10486" s="48"/>
      <c r="M10486" s="48"/>
    </row>
    <row r="10487" spans="3:13" x14ac:dyDescent="0.25">
      <c r="C10487" s="48"/>
      <c r="D10487" s="48"/>
      <c r="E10487" s="48"/>
      <c r="F10487" s="48"/>
      <c r="G10487" s="49"/>
      <c r="H10487" s="48"/>
      <c r="I10487" s="52"/>
      <c r="J10487" s="48"/>
      <c r="K10487" s="48"/>
      <c r="L10487" s="48"/>
      <c r="M10487" s="48"/>
    </row>
    <row r="10488" spans="3:13" x14ac:dyDescent="0.25">
      <c r="C10488" s="48"/>
      <c r="D10488" s="48"/>
      <c r="E10488" s="48"/>
      <c r="F10488" s="48"/>
      <c r="G10488" s="49"/>
      <c r="H10488" s="48"/>
      <c r="I10488" s="52"/>
      <c r="J10488" s="48"/>
      <c r="K10488" s="48"/>
      <c r="L10488" s="48"/>
      <c r="M10488" s="48"/>
    </row>
    <row r="10489" spans="3:13" x14ac:dyDescent="0.25">
      <c r="C10489" s="48"/>
      <c r="D10489" s="48"/>
      <c r="E10489" s="48"/>
      <c r="F10489" s="48"/>
      <c r="G10489" s="49"/>
      <c r="H10489" s="48"/>
      <c r="I10489" s="52"/>
      <c r="J10489" s="48"/>
      <c r="K10489" s="48"/>
      <c r="L10489" s="48"/>
      <c r="M10489" s="48"/>
    </row>
    <row r="10490" spans="3:13" x14ac:dyDescent="0.25">
      <c r="C10490" s="48"/>
      <c r="D10490" s="48"/>
      <c r="E10490" s="48"/>
      <c r="F10490" s="48"/>
      <c r="G10490" s="49"/>
      <c r="H10490" s="48"/>
      <c r="I10490" s="52"/>
      <c r="J10490" s="48"/>
      <c r="K10490" s="48"/>
      <c r="L10490" s="48"/>
      <c r="M10490" s="48"/>
    </row>
    <row r="10491" spans="3:13" x14ac:dyDescent="0.25">
      <c r="C10491" s="48"/>
      <c r="D10491" s="48"/>
      <c r="E10491" s="48"/>
      <c r="F10491" s="48"/>
      <c r="G10491" s="49"/>
      <c r="H10491" s="48"/>
      <c r="I10491" s="52"/>
      <c r="J10491" s="48"/>
      <c r="K10491" s="48"/>
      <c r="L10491" s="48"/>
      <c r="M10491" s="48"/>
    </row>
    <row r="10492" spans="3:13" x14ac:dyDescent="0.25">
      <c r="C10492" s="48"/>
      <c r="D10492" s="48"/>
      <c r="E10492" s="48"/>
      <c r="F10492" s="48"/>
      <c r="G10492" s="49"/>
      <c r="H10492" s="48"/>
      <c r="I10492" s="52"/>
      <c r="J10492" s="48"/>
      <c r="K10492" s="48"/>
      <c r="L10492" s="48"/>
      <c r="M10492" s="48"/>
    </row>
    <row r="10493" spans="3:13" x14ac:dyDescent="0.25">
      <c r="C10493" s="48"/>
      <c r="D10493" s="48"/>
      <c r="E10493" s="48"/>
      <c r="F10493" s="48"/>
      <c r="G10493" s="49"/>
      <c r="H10493" s="48"/>
      <c r="I10493" s="52"/>
      <c r="J10493" s="48"/>
      <c r="K10493" s="48"/>
      <c r="L10493" s="48"/>
      <c r="M10493" s="48"/>
    </row>
    <row r="10494" spans="3:13" x14ac:dyDescent="0.25">
      <c r="C10494" s="48"/>
      <c r="D10494" s="48"/>
      <c r="E10494" s="48"/>
      <c r="F10494" s="48"/>
      <c r="G10494" s="49"/>
      <c r="H10494" s="48"/>
      <c r="I10494" s="52"/>
      <c r="J10494" s="48"/>
      <c r="K10494" s="48"/>
      <c r="L10494" s="48"/>
      <c r="M10494" s="48"/>
    </row>
    <row r="10495" spans="3:13" x14ac:dyDescent="0.25">
      <c r="C10495" s="48"/>
      <c r="D10495" s="48"/>
      <c r="E10495" s="48"/>
      <c r="F10495" s="48"/>
      <c r="G10495" s="49"/>
      <c r="H10495" s="48"/>
      <c r="I10495" s="52"/>
      <c r="J10495" s="48"/>
      <c r="K10495" s="48"/>
      <c r="L10495" s="48"/>
      <c r="M10495" s="48"/>
    </row>
    <row r="10496" spans="3:13" x14ac:dyDescent="0.25">
      <c r="C10496" s="48"/>
      <c r="D10496" s="48"/>
      <c r="E10496" s="48"/>
      <c r="F10496" s="48"/>
      <c r="G10496" s="49"/>
      <c r="H10496" s="48"/>
      <c r="I10496" s="52"/>
      <c r="J10496" s="48"/>
      <c r="K10496" s="48"/>
      <c r="L10496" s="48"/>
      <c r="M10496" s="48"/>
    </row>
    <row r="10497" spans="3:13" x14ac:dyDescent="0.25">
      <c r="C10497" s="48"/>
      <c r="D10497" s="48"/>
      <c r="E10497" s="48"/>
      <c r="F10497" s="48"/>
      <c r="G10497" s="49"/>
      <c r="H10497" s="48"/>
      <c r="I10497" s="52"/>
      <c r="J10497" s="48"/>
      <c r="K10497" s="48"/>
      <c r="L10497" s="48"/>
      <c r="M10497" s="48"/>
    </row>
    <row r="10498" spans="3:13" x14ac:dyDescent="0.25">
      <c r="C10498" s="48"/>
      <c r="D10498" s="48"/>
      <c r="E10498" s="48"/>
      <c r="F10498" s="48"/>
      <c r="G10498" s="49"/>
      <c r="H10498" s="48"/>
      <c r="I10498" s="52"/>
      <c r="J10498" s="48"/>
      <c r="K10498" s="48"/>
      <c r="L10498" s="48"/>
      <c r="M10498" s="48"/>
    </row>
    <row r="10499" spans="3:13" x14ac:dyDescent="0.25">
      <c r="C10499" s="48"/>
      <c r="D10499" s="48"/>
      <c r="E10499" s="48"/>
      <c r="F10499" s="48"/>
      <c r="G10499" s="49"/>
      <c r="H10499" s="48"/>
      <c r="I10499" s="52"/>
      <c r="J10499" s="48"/>
      <c r="K10499" s="48"/>
      <c r="L10499" s="48"/>
      <c r="M10499" s="48"/>
    </row>
    <row r="10500" spans="3:13" x14ac:dyDescent="0.25">
      <c r="C10500" s="48"/>
      <c r="D10500" s="48"/>
      <c r="E10500" s="48"/>
      <c r="F10500" s="48"/>
      <c r="G10500" s="49"/>
      <c r="H10500" s="48"/>
      <c r="I10500" s="52"/>
      <c r="J10500" s="48"/>
      <c r="K10500" s="48"/>
      <c r="L10500" s="48"/>
      <c r="M10500" s="48"/>
    </row>
    <row r="10501" spans="3:13" x14ac:dyDescent="0.25">
      <c r="C10501" s="48"/>
      <c r="D10501" s="48"/>
      <c r="E10501" s="48"/>
      <c r="F10501" s="48"/>
      <c r="G10501" s="49"/>
      <c r="H10501" s="48"/>
      <c r="I10501" s="52"/>
      <c r="J10501" s="48"/>
      <c r="K10501" s="48"/>
      <c r="L10501" s="48"/>
      <c r="M10501" s="48"/>
    </row>
    <row r="10502" spans="3:13" x14ac:dyDescent="0.25">
      <c r="C10502" s="48"/>
      <c r="D10502" s="48"/>
      <c r="E10502" s="48"/>
      <c r="F10502" s="48"/>
      <c r="G10502" s="49"/>
      <c r="H10502" s="48"/>
      <c r="I10502" s="52"/>
      <c r="J10502" s="48"/>
      <c r="K10502" s="48"/>
      <c r="L10502" s="48"/>
      <c r="M10502" s="48"/>
    </row>
    <row r="10503" spans="3:13" x14ac:dyDescent="0.25">
      <c r="C10503" s="48"/>
      <c r="D10503" s="48"/>
      <c r="E10503" s="48"/>
      <c r="F10503" s="48"/>
      <c r="G10503" s="49"/>
      <c r="H10503" s="48"/>
      <c r="I10503" s="52"/>
      <c r="J10503" s="48"/>
      <c r="K10503" s="48"/>
      <c r="L10503" s="48"/>
      <c r="M10503" s="48"/>
    </row>
    <row r="10504" spans="3:13" x14ac:dyDescent="0.25">
      <c r="C10504" s="48"/>
      <c r="D10504" s="48"/>
      <c r="E10504" s="48"/>
      <c r="F10504" s="48"/>
      <c r="G10504" s="49"/>
      <c r="H10504" s="48"/>
      <c r="I10504" s="52"/>
      <c r="J10504" s="48"/>
      <c r="K10504" s="48"/>
      <c r="L10504" s="48"/>
      <c r="M10504" s="48"/>
    </row>
    <row r="10505" spans="3:13" x14ac:dyDescent="0.25">
      <c r="C10505" s="48"/>
      <c r="D10505" s="48"/>
      <c r="E10505" s="48"/>
      <c r="F10505" s="48"/>
      <c r="G10505" s="49"/>
      <c r="H10505" s="48"/>
      <c r="I10505" s="52"/>
      <c r="J10505" s="48"/>
      <c r="K10505" s="48"/>
      <c r="L10505" s="48"/>
      <c r="M10505" s="48"/>
    </row>
    <row r="10506" spans="3:13" x14ac:dyDescent="0.25">
      <c r="C10506" s="48"/>
      <c r="D10506" s="48"/>
      <c r="E10506" s="48"/>
      <c r="F10506" s="48"/>
      <c r="G10506" s="49"/>
      <c r="H10506" s="48"/>
      <c r="I10506" s="52"/>
      <c r="J10506" s="48"/>
      <c r="K10506" s="48"/>
      <c r="L10506" s="48"/>
      <c r="M10506" s="48"/>
    </row>
    <row r="10507" spans="3:13" x14ac:dyDescent="0.25">
      <c r="C10507" s="48"/>
      <c r="D10507" s="48"/>
      <c r="E10507" s="48"/>
      <c r="F10507" s="48"/>
      <c r="G10507" s="49"/>
      <c r="H10507" s="48"/>
      <c r="I10507" s="52"/>
      <c r="J10507" s="48"/>
      <c r="K10507" s="48"/>
      <c r="L10507" s="48"/>
      <c r="M10507" s="48"/>
    </row>
    <row r="10508" spans="3:13" x14ac:dyDescent="0.25">
      <c r="C10508" s="48"/>
      <c r="D10508" s="48"/>
      <c r="E10508" s="48"/>
      <c r="F10508" s="48"/>
      <c r="G10508" s="49"/>
      <c r="H10508" s="48"/>
      <c r="I10508" s="52"/>
      <c r="J10508" s="48"/>
      <c r="K10508" s="48"/>
      <c r="L10508" s="48"/>
      <c r="M10508" s="48"/>
    </row>
    <row r="10509" spans="3:13" x14ac:dyDescent="0.25">
      <c r="C10509" s="48"/>
      <c r="D10509" s="48"/>
      <c r="E10509" s="48"/>
      <c r="F10509" s="48"/>
      <c r="G10509" s="49"/>
      <c r="H10509" s="48"/>
      <c r="I10509" s="52"/>
      <c r="J10509" s="48"/>
      <c r="K10509" s="48"/>
      <c r="L10509" s="48"/>
      <c r="M10509" s="48"/>
    </row>
    <row r="10510" spans="3:13" x14ac:dyDescent="0.25">
      <c r="C10510" s="48"/>
      <c r="D10510" s="48"/>
      <c r="E10510" s="48"/>
      <c r="F10510" s="48"/>
      <c r="G10510" s="49"/>
      <c r="H10510" s="48"/>
      <c r="I10510" s="52"/>
      <c r="J10510" s="48"/>
      <c r="K10510" s="48"/>
      <c r="L10510" s="48"/>
      <c r="M10510" s="48"/>
    </row>
    <row r="10511" spans="3:13" x14ac:dyDescent="0.25">
      <c r="C10511" s="48"/>
      <c r="D10511" s="48"/>
      <c r="E10511" s="48"/>
      <c r="F10511" s="48"/>
      <c r="G10511" s="49"/>
      <c r="H10511" s="48"/>
      <c r="I10511" s="52"/>
      <c r="J10511" s="48"/>
      <c r="K10511" s="48"/>
      <c r="L10511" s="48"/>
      <c r="M10511" s="48"/>
    </row>
    <row r="10512" spans="3:13" x14ac:dyDescent="0.25">
      <c r="C10512" s="48"/>
      <c r="D10512" s="48"/>
      <c r="E10512" s="48"/>
      <c r="F10512" s="48"/>
      <c r="G10512" s="49"/>
      <c r="H10512" s="48"/>
      <c r="I10512" s="52"/>
      <c r="J10512" s="48"/>
      <c r="K10512" s="48"/>
      <c r="L10512" s="48"/>
      <c r="M10512" s="48"/>
    </row>
    <row r="10513" spans="3:13" x14ac:dyDescent="0.25">
      <c r="C10513" s="48"/>
      <c r="D10513" s="48"/>
      <c r="E10513" s="48"/>
      <c r="F10513" s="48"/>
      <c r="G10513" s="49"/>
      <c r="H10513" s="48"/>
      <c r="I10513" s="52"/>
      <c r="J10513" s="48"/>
      <c r="K10513" s="48"/>
      <c r="L10513" s="48"/>
      <c r="M10513" s="48"/>
    </row>
    <row r="10514" spans="3:13" x14ac:dyDescent="0.25">
      <c r="C10514" s="48"/>
      <c r="D10514" s="48"/>
      <c r="E10514" s="48"/>
      <c r="F10514" s="48"/>
      <c r="G10514" s="49"/>
      <c r="H10514" s="48"/>
      <c r="I10514" s="52"/>
      <c r="J10514" s="48"/>
      <c r="K10514" s="48"/>
      <c r="L10514" s="48"/>
      <c r="M10514" s="48"/>
    </row>
    <row r="10515" spans="3:13" x14ac:dyDescent="0.25">
      <c r="C10515" s="48"/>
      <c r="D10515" s="48"/>
      <c r="E10515" s="48"/>
      <c r="F10515" s="48"/>
      <c r="G10515" s="49"/>
      <c r="H10515" s="48"/>
      <c r="I10515" s="52"/>
      <c r="J10515" s="48"/>
      <c r="K10515" s="48"/>
      <c r="L10515" s="48"/>
      <c r="M10515" s="48"/>
    </row>
    <row r="10516" spans="3:13" x14ac:dyDescent="0.25">
      <c r="C10516" s="48"/>
      <c r="D10516" s="48"/>
      <c r="E10516" s="48"/>
      <c r="F10516" s="48"/>
      <c r="G10516" s="49"/>
      <c r="H10516" s="48"/>
      <c r="I10516" s="52"/>
      <c r="J10516" s="48"/>
      <c r="K10516" s="48"/>
      <c r="L10516" s="48"/>
      <c r="M10516" s="48"/>
    </row>
    <row r="10517" spans="3:13" x14ac:dyDescent="0.25">
      <c r="C10517" s="48"/>
      <c r="D10517" s="48"/>
      <c r="E10517" s="48"/>
      <c r="F10517" s="48"/>
      <c r="G10517" s="49"/>
      <c r="H10517" s="48"/>
      <c r="I10517" s="52"/>
      <c r="J10517" s="48"/>
      <c r="K10517" s="48"/>
      <c r="L10517" s="48"/>
      <c r="M10517" s="48"/>
    </row>
    <row r="10518" spans="3:13" x14ac:dyDescent="0.25">
      <c r="C10518" s="48"/>
      <c r="D10518" s="48"/>
      <c r="E10518" s="48"/>
      <c r="F10518" s="48"/>
      <c r="G10518" s="49"/>
      <c r="H10518" s="48"/>
      <c r="I10518" s="52"/>
      <c r="J10518" s="48"/>
      <c r="K10518" s="48"/>
      <c r="L10518" s="48"/>
      <c r="M10518" s="48"/>
    </row>
    <row r="10519" spans="3:13" x14ac:dyDescent="0.25">
      <c r="C10519" s="48"/>
      <c r="D10519" s="48"/>
      <c r="E10519" s="48"/>
      <c r="F10519" s="48"/>
      <c r="G10519" s="49"/>
      <c r="H10519" s="48"/>
      <c r="I10519" s="52"/>
      <c r="J10519" s="48"/>
      <c r="K10519" s="48"/>
      <c r="L10519" s="48"/>
      <c r="M10519" s="48"/>
    </row>
    <row r="10520" spans="3:13" x14ac:dyDescent="0.25">
      <c r="C10520" s="48"/>
      <c r="D10520" s="48"/>
      <c r="E10520" s="48"/>
      <c r="F10520" s="48"/>
      <c r="G10520" s="49"/>
      <c r="H10520" s="48"/>
      <c r="I10520" s="52"/>
      <c r="J10520" s="48"/>
      <c r="K10520" s="48"/>
      <c r="L10520" s="48"/>
      <c r="M10520" s="48"/>
    </row>
    <row r="10521" spans="3:13" x14ac:dyDescent="0.25">
      <c r="C10521" s="48"/>
      <c r="D10521" s="48"/>
      <c r="E10521" s="48"/>
      <c r="F10521" s="48"/>
      <c r="G10521" s="49"/>
      <c r="H10521" s="48"/>
      <c r="I10521" s="52"/>
      <c r="J10521" s="48"/>
      <c r="K10521" s="48"/>
      <c r="L10521" s="48"/>
      <c r="M10521" s="48"/>
    </row>
    <row r="10522" spans="3:13" x14ac:dyDescent="0.25">
      <c r="C10522" s="48"/>
      <c r="D10522" s="48"/>
      <c r="E10522" s="48"/>
      <c r="F10522" s="48"/>
      <c r="G10522" s="49"/>
      <c r="H10522" s="48"/>
      <c r="I10522" s="52"/>
      <c r="J10522" s="48"/>
      <c r="K10522" s="48"/>
      <c r="L10522" s="48"/>
      <c r="M10522" s="48"/>
    </row>
    <row r="10523" spans="3:13" x14ac:dyDescent="0.25">
      <c r="C10523" s="48"/>
      <c r="D10523" s="48"/>
      <c r="E10523" s="48"/>
      <c r="F10523" s="48"/>
      <c r="G10523" s="49"/>
      <c r="H10523" s="48"/>
      <c r="I10523" s="52"/>
      <c r="J10523" s="48"/>
      <c r="K10523" s="48"/>
      <c r="L10523" s="48"/>
      <c r="M10523" s="48"/>
    </row>
    <row r="10524" spans="3:13" x14ac:dyDescent="0.25">
      <c r="C10524" s="48"/>
      <c r="D10524" s="48"/>
      <c r="E10524" s="48"/>
      <c r="F10524" s="48"/>
      <c r="G10524" s="49"/>
      <c r="H10524" s="48"/>
      <c r="I10524" s="52"/>
      <c r="J10524" s="48"/>
      <c r="K10524" s="48"/>
      <c r="L10524" s="48"/>
      <c r="M10524" s="48"/>
    </row>
    <row r="10525" spans="3:13" x14ac:dyDescent="0.25">
      <c r="C10525" s="48"/>
      <c r="D10525" s="48"/>
      <c r="E10525" s="48"/>
      <c r="F10525" s="48"/>
      <c r="G10525" s="49"/>
      <c r="H10525" s="48"/>
      <c r="I10525" s="52"/>
      <c r="J10525" s="48"/>
      <c r="K10525" s="48"/>
      <c r="L10525" s="48"/>
      <c r="M10525" s="48"/>
    </row>
    <row r="10526" spans="3:13" x14ac:dyDescent="0.25">
      <c r="C10526" s="48"/>
      <c r="D10526" s="48"/>
      <c r="E10526" s="48"/>
      <c r="F10526" s="48"/>
      <c r="G10526" s="49"/>
      <c r="H10526" s="48"/>
      <c r="I10526" s="52"/>
      <c r="J10526" s="48"/>
      <c r="K10526" s="48"/>
      <c r="L10526" s="48"/>
      <c r="M10526" s="48"/>
    </row>
    <row r="10527" spans="3:13" x14ac:dyDescent="0.25">
      <c r="C10527" s="48"/>
      <c r="D10527" s="48"/>
      <c r="E10527" s="48"/>
      <c r="F10527" s="48"/>
      <c r="G10527" s="49"/>
      <c r="H10527" s="48"/>
      <c r="I10527" s="52"/>
      <c r="J10527" s="48"/>
      <c r="K10527" s="48"/>
      <c r="L10527" s="48"/>
      <c r="M10527" s="48"/>
    </row>
    <row r="10528" spans="3:13" x14ac:dyDescent="0.25">
      <c r="C10528" s="48"/>
      <c r="D10528" s="48"/>
      <c r="E10528" s="48"/>
      <c r="F10528" s="48"/>
      <c r="G10528" s="49"/>
      <c r="H10528" s="48"/>
      <c r="I10528" s="52"/>
      <c r="J10528" s="48"/>
      <c r="K10528" s="48"/>
      <c r="L10528" s="48"/>
      <c r="M10528" s="48"/>
    </row>
    <row r="10529" spans="3:13" x14ac:dyDescent="0.25">
      <c r="C10529" s="48"/>
      <c r="D10529" s="48"/>
      <c r="E10529" s="48"/>
      <c r="F10529" s="48"/>
      <c r="G10529" s="49"/>
      <c r="H10529" s="48"/>
      <c r="I10529" s="52"/>
      <c r="J10529" s="48"/>
      <c r="K10529" s="48"/>
      <c r="L10529" s="48"/>
      <c r="M10529" s="48"/>
    </row>
    <row r="10530" spans="3:13" x14ac:dyDescent="0.25">
      <c r="C10530" s="48"/>
      <c r="D10530" s="48"/>
      <c r="E10530" s="48"/>
      <c r="F10530" s="48"/>
      <c r="G10530" s="49"/>
      <c r="H10530" s="48"/>
      <c r="I10530" s="52"/>
      <c r="J10530" s="48"/>
      <c r="K10530" s="48"/>
      <c r="L10530" s="48"/>
      <c r="M10530" s="48"/>
    </row>
    <row r="10531" spans="3:13" x14ac:dyDescent="0.25">
      <c r="C10531" s="48"/>
      <c r="D10531" s="48"/>
      <c r="E10531" s="48"/>
      <c r="F10531" s="48"/>
      <c r="G10531" s="49"/>
      <c r="H10531" s="48"/>
      <c r="I10531" s="52"/>
      <c r="J10531" s="48"/>
      <c r="K10531" s="48"/>
      <c r="L10531" s="48"/>
      <c r="M10531" s="48"/>
    </row>
    <row r="10532" spans="3:13" x14ac:dyDescent="0.25">
      <c r="C10532" s="48"/>
      <c r="D10532" s="48"/>
      <c r="E10532" s="48"/>
      <c r="F10532" s="48"/>
      <c r="G10532" s="49"/>
      <c r="H10532" s="48"/>
      <c r="I10532" s="52"/>
      <c r="J10532" s="48"/>
      <c r="K10532" s="48"/>
      <c r="L10532" s="48"/>
      <c r="M10532" s="48"/>
    </row>
    <row r="10533" spans="3:13" x14ac:dyDescent="0.25">
      <c r="C10533" s="48"/>
      <c r="D10533" s="48"/>
      <c r="E10533" s="48"/>
      <c r="F10533" s="48"/>
      <c r="G10533" s="49"/>
      <c r="H10533" s="48"/>
      <c r="I10533" s="52"/>
      <c r="J10533" s="48"/>
      <c r="K10533" s="48"/>
      <c r="L10533" s="48"/>
      <c r="M10533" s="48"/>
    </row>
    <row r="10534" spans="3:13" x14ac:dyDescent="0.25">
      <c r="C10534" s="48"/>
      <c r="D10534" s="48"/>
      <c r="E10534" s="48"/>
      <c r="F10534" s="48"/>
      <c r="G10534" s="49"/>
      <c r="H10534" s="48"/>
      <c r="I10534" s="52"/>
      <c r="J10534" s="48"/>
      <c r="K10534" s="48"/>
      <c r="L10534" s="48"/>
      <c r="M10534" s="48"/>
    </row>
    <row r="10535" spans="3:13" x14ac:dyDescent="0.25">
      <c r="C10535" s="48"/>
      <c r="D10535" s="48"/>
      <c r="E10535" s="48"/>
      <c r="F10535" s="48"/>
      <c r="G10535" s="49"/>
      <c r="H10535" s="48"/>
      <c r="I10535" s="52"/>
      <c r="J10535" s="48"/>
      <c r="K10535" s="48"/>
      <c r="L10535" s="48"/>
      <c r="M10535" s="48"/>
    </row>
    <row r="10536" spans="3:13" x14ac:dyDescent="0.25">
      <c r="C10536" s="48"/>
      <c r="D10536" s="48"/>
      <c r="E10536" s="48"/>
      <c r="F10536" s="48"/>
      <c r="G10536" s="49"/>
      <c r="H10536" s="48"/>
      <c r="I10536" s="52"/>
      <c r="J10536" s="48"/>
      <c r="K10536" s="48"/>
      <c r="L10536" s="48"/>
      <c r="M10536" s="48"/>
    </row>
    <row r="10537" spans="3:13" x14ac:dyDescent="0.25">
      <c r="C10537" s="48"/>
      <c r="D10537" s="48"/>
      <c r="E10537" s="48"/>
      <c r="F10537" s="48"/>
      <c r="G10537" s="49"/>
      <c r="H10537" s="48"/>
      <c r="I10537" s="52"/>
      <c r="J10537" s="48"/>
      <c r="K10537" s="48"/>
      <c r="L10537" s="48"/>
      <c r="M10537" s="48"/>
    </row>
    <row r="10538" spans="3:13" x14ac:dyDescent="0.25">
      <c r="C10538" s="48"/>
      <c r="D10538" s="48"/>
      <c r="E10538" s="48"/>
      <c r="F10538" s="48"/>
      <c r="G10538" s="49"/>
      <c r="H10538" s="48"/>
      <c r="I10538" s="52"/>
      <c r="J10538" s="48"/>
      <c r="K10538" s="48"/>
      <c r="L10538" s="48"/>
      <c r="M10538" s="48"/>
    </row>
    <row r="10539" spans="3:13" x14ac:dyDescent="0.25">
      <c r="C10539" s="48"/>
      <c r="D10539" s="48"/>
      <c r="E10539" s="48"/>
      <c r="F10539" s="48"/>
      <c r="G10539" s="49"/>
      <c r="H10539" s="48"/>
      <c r="I10539" s="52"/>
      <c r="J10539" s="48"/>
      <c r="K10539" s="48"/>
      <c r="L10539" s="48"/>
      <c r="M10539" s="48"/>
    </row>
    <row r="10540" spans="3:13" x14ac:dyDescent="0.25">
      <c r="C10540" s="48"/>
      <c r="D10540" s="48"/>
      <c r="E10540" s="48"/>
      <c r="F10540" s="48"/>
      <c r="G10540" s="49"/>
      <c r="H10540" s="48"/>
      <c r="I10540" s="52"/>
      <c r="J10540" s="48"/>
      <c r="K10540" s="48"/>
      <c r="L10540" s="48"/>
      <c r="M10540" s="48"/>
    </row>
    <row r="10541" spans="3:13" x14ac:dyDescent="0.25">
      <c r="C10541" s="48"/>
      <c r="D10541" s="48"/>
      <c r="E10541" s="48"/>
      <c r="F10541" s="48"/>
      <c r="G10541" s="49"/>
      <c r="H10541" s="48"/>
      <c r="I10541" s="52"/>
      <c r="J10541" s="48"/>
      <c r="K10541" s="48"/>
      <c r="L10541" s="48"/>
      <c r="M10541" s="48"/>
    </row>
    <row r="10542" spans="3:13" x14ac:dyDescent="0.25">
      <c r="C10542" s="48"/>
      <c r="D10542" s="48"/>
      <c r="E10542" s="48"/>
      <c r="F10542" s="48"/>
      <c r="G10542" s="49"/>
      <c r="H10542" s="48"/>
      <c r="I10542" s="52"/>
      <c r="J10542" s="48"/>
      <c r="K10542" s="48"/>
      <c r="L10542" s="48"/>
      <c r="M10542" s="48"/>
    </row>
    <row r="10543" spans="3:13" x14ac:dyDescent="0.25">
      <c r="C10543" s="48"/>
      <c r="D10543" s="48"/>
      <c r="E10543" s="48"/>
      <c r="F10543" s="48"/>
      <c r="G10543" s="49"/>
      <c r="H10543" s="48"/>
      <c r="I10543" s="52"/>
      <c r="J10543" s="48"/>
      <c r="K10543" s="48"/>
      <c r="L10543" s="48"/>
      <c r="M10543" s="48"/>
    </row>
    <row r="10544" spans="3:13" x14ac:dyDescent="0.25">
      <c r="C10544" s="48"/>
      <c r="D10544" s="48"/>
      <c r="E10544" s="48"/>
      <c r="F10544" s="48"/>
      <c r="G10544" s="49"/>
      <c r="H10544" s="48"/>
      <c r="I10544" s="52"/>
      <c r="J10544" s="48"/>
      <c r="K10544" s="48"/>
      <c r="L10544" s="48"/>
      <c r="M10544" s="48"/>
    </row>
    <row r="10545" spans="3:13" x14ac:dyDescent="0.25">
      <c r="C10545" s="48"/>
      <c r="D10545" s="48"/>
      <c r="E10545" s="48"/>
      <c r="F10545" s="48"/>
      <c r="G10545" s="49"/>
      <c r="H10545" s="48"/>
      <c r="I10545" s="52"/>
      <c r="J10545" s="48"/>
      <c r="K10545" s="48"/>
      <c r="L10545" s="48"/>
      <c r="M10545" s="48"/>
    </row>
    <row r="10546" spans="3:13" x14ac:dyDescent="0.25">
      <c r="C10546" s="48"/>
      <c r="D10546" s="48"/>
      <c r="E10546" s="48"/>
      <c r="F10546" s="48"/>
      <c r="G10546" s="49"/>
      <c r="H10546" s="48"/>
      <c r="I10546" s="52"/>
      <c r="J10546" s="48"/>
      <c r="K10546" s="48"/>
      <c r="L10546" s="48"/>
      <c r="M10546" s="48"/>
    </row>
    <row r="10547" spans="3:13" x14ac:dyDescent="0.25">
      <c r="C10547" s="48"/>
      <c r="D10547" s="48"/>
      <c r="E10547" s="48"/>
      <c r="F10547" s="48"/>
      <c r="G10547" s="49"/>
      <c r="H10547" s="48"/>
      <c r="I10547" s="52"/>
      <c r="J10547" s="48"/>
      <c r="K10547" s="48"/>
      <c r="L10547" s="48"/>
      <c r="M10547" s="48"/>
    </row>
    <row r="10548" spans="3:13" x14ac:dyDescent="0.25">
      <c r="C10548" s="48"/>
      <c r="D10548" s="48"/>
      <c r="E10548" s="48"/>
      <c r="F10548" s="48"/>
      <c r="G10548" s="49"/>
      <c r="H10548" s="48"/>
      <c r="I10548" s="52"/>
      <c r="J10548" s="48"/>
      <c r="K10548" s="48"/>
      <c r="L10548" s="48"/>
      <c r="M10548" s="48"/>
    </row>
    <row r="10549" spans="3:13" x14ac:dyDescent="0.25">
      <c r="C10549" s="48"/>
      <c r="D10549" s="48"/>
      <c r="E10549" s="48"/>
      <c r="F10549" s="48"/>
      <c r="G10549" s="49"/>
      <c r="H10549" s="48"/>
      <c r="I10549" s="52"/>
      <c r="J10549" s="48"/>
      <c r="K10549" s="48"/>
      <c r="L10549" s="48"/>
      <c r="M10549" s="48"/>
    </row>
    <row r="10550" spans="3:13" x14ac:dyDescent="0.25">
      <c r="C10550" s="48"/>
      <c r="D10550" s="48"/>
      <c r="E10550" s="48"/>
      <c r="F10550" s="48"/>
      <c r="G10550" s="49"/>
      <c r="H10550" s="48"/>
      <c r="I10550" s="52"/>
      <c r="J10550" s="48"/>
      <c r="K10550" s="48"/>
      <c r="L10550" s="48"/>
      <c r="M10550" s="48"/>
    </row>
    <row r="10551" spans="3:13" x14ac:dyDescent="0.25">
      <c r="C10551" s="48"/>
      <c r="D10551" s="48"/>
      <c r="E10551" s="48"/>
      <c r="F10551" s="48"/>
      <c r="G10551" s="49"/>
      <c r="H10551" s="48"/>
      <c r="I10551" s="52"/>
      <c r="J10551" s="48"/>
      <c r="K10551" s="48"/>
      <c r="L10551" s="48"/>
      <c r="M10551" s="48"/>
    </row>
    <row r="10552" spans="3:13" x14ac:dyDescent="0.25">
      <c r="C10552" s="48"/>
      <c r="D10552" s="48"/>
      <c r="E10552" s="48"/>
      <c r="F10552" s="48"/>
      <c r="G10552" s="49"/>
      <c r="H10552" s="48"/>
      <c r="I10552" s="52"/>
      <c r="J10552" s="48"/>
      <c r="K10552" s="48"/>
      <c r="L10552" s="48"/>
      <c r="M10552" s="48"/>
    </row>
    <row r="10553" spans="3:13" x14ac:dyDescent="0.25">
      <c r="C10553" s="48"/>
      <c r="D10553" s="48"/>
      <c r="E10553" s="48"/>
      <c r="F10553" s="48"/>
      <c r="G10553" s="49"/>
      <c r="H10553" s="48"/>
      <c r="I10553" s="52"/>
      <c r="J10553" s="48"/>
      <c r="K10553" s="48"/>
      <c r="L10553" s="48"/>
      <c r="M10553" s="48"/>
    </row>
    <row r="10554" spans="3:13" x14ac:dyDescent="0.25">
      <c r="C10554" s="48"/>
      <c r="D10554" s="48"/>
      <c r="E10554" s="48"/>
      <c r="F10554" s="48"/>
      <c r="G10554" s="49"/>
      <c r="H10554" s="48"/>
      <c r="I10554" s="52"/>
      <c r="J10554" s="48"/>
      <c r="K10554" s="48"/>
      <c r="L10554" s="48"/>
      <c r="M10554" s="48"/>
    </row>
    <row r="10555" spans="3:13" x14ac:dyDescent="0.25">
      <c r="C10555" s="48"/>
      <c r="D10555" s="48"/>
      <c r="E10555" s="48"/>
      <c r="F10555" s="48"/>
      <c r="G10555" s="49"/>
      <c r="H10555" s="48"/>
      <c r="I10555" s="52"/>
      <c r="J10555" s="48"/>
      <c r="K10555" s="48"/>
      <c r="L10555" s="48"/>
      <c r="M10555" s="48"/>
    </row>
    <row r="10556" spans="3:13" x14ac:dyDescent="0.25">
      <c r="C10556" s="48"/>
      <c r="D10556" s="48"/>
      <c r="E10556" s="48"/>
      <c r="F10556" s="48"/>
      <c r="G10556" s="49"/>
      <c r="H10556" s="48"/>
      <c r="I10556" s="52"/>
      <c r="J10556" s="48"/>
      <c r="K10556" s="48"/>
      <c r="L10556" s="48"/>
      <c r="M10556" s="48"/>
    </row>
    <row r="10557" spans="3:13" x14ac:dyDescent="0.25">
      <c r="C10557" s="48"/>
      <c r="D10557" s="48"/>
      <c r="E10557" s="48"/>
      <c r="F10557" s="48"/>
      <c r="G10557" s="49"/>
      <c r="H10557" s="48"/>
      <c r="I10557" s="52"/>
      <c r="J10557" s="48"/>
      <c r="K10557" s="48"/>
      <c r="L10557" s="48"/>
      <c r="M10557" s="48"/>
    </row>
    <row r="10558" spans="3:13" x14ac:dyDescent="0.25">
      <c r="C10558" s="48"/>
      <c r="D10558" s="48"/>
      <c r="E10558" s="48"/>
      <c r="F10558" s="48"/>
      <c r="G10558" s="49"/>
      <c r="H10558" s="48"/>
      <c r="I10558" s="52"/>
      <c r="J10558" s="48"/>
      <c r="K10558" s="48"/>
      <c r="L10558" s="48"/>
      <c r="M10558" s="48"/>
    </row>
    <row r="10559" spans="3:13" x14ac:dyDescent="0.25">
      <c r="C10559" s="48"/>
      <c r="D10559" s="48"/>
      <c r="E10559" s="48"/>
      <c r="F10559" s="48"/>
      <c r="G10559" s="49"/>
      <c r="H10559" s="48"/>
      <c r="I10559" s="52"/>
      <c r="J10559" s="48"/>
      <c r="K10559" s="48"/>
      <c r="L10559" s="48"/>
      <c r="M10559" s="48"/>
    </row>
    <row r="10560" spans="3:13" x14ac:dyDescent="0.25">
      <c r="C10560" s="48"/>
      <c r="D10560" s="48"/>
      <c r="E10560" s="48"/>
      <c r="F10560" s="48"/>
      <c r="G10560" s="49"/>
      <c r="H10560" s="48"/>
      <c r="I10560" s="52"/>
      <c r="J10560" s="48"/>
      <c r="K10560" s="48"/>
      <c r="L10560" s="48"/>
      <c r="M10560" s="48"/>
    </row>
    <row r="10561" spans="3:13" x14ac:dyDescent="0.25">
      <c r="C10561" s="48"/>
      <c r="D10561" s="48"/>
      <c r="E10561" s="48"/>
      <c r="F10561" s="48"/>
      <c r="G10561" s="49"/>
      <c r="H10561" s="48"/>
      <c r="I10561" s="52"/>
      <c r="J10561" s="48"/>
      <c r="K10561" s="48"/>
      <c r="L10561" s="48"/>
      <c r="M10561" s="48"/>
    </row>
    <row r="10562" spans="3:13" x14ac:dyDescent="0.25">
      <c r="C10562" s="48"/>
      <c r="D10562" s="48"/>
      <c r="E10562" s="48"/>
      <c r="F10562" s="48"/>
      <c r="G10562" s="49"/>
      <c r="H10562" s="48"/>
      <c r="I10562" s="52"/>
      <c r="J10562" s="48"/>
      <c r="K10562" s="48"/>
      <c r="L10562" s="48"/>
      <c r="M10562" s="48"/>
    </row>
    <row r="10563" spans="3:13" x14ac:dyDescent="0.25">
      <c r="C10563" s="48"/>
      <c r="D10563" s="48"/>
      <c r="E10563" s="48"/>
      <c r="F10563" s="48"/>
      <c r="G10563" s="49"/>
      <c r="H10563" s="48"/>
      <c r="I10563" s="52"/>
      <c r="J10563" s="48"/>
      <c r="K10563" s="48"/>
      <c r="L10563" s="48"/>
      <c r="M10563" s="48"/>
    </row>
    <row r="10564" spans="3:13" x14ac:dyDescent="0.25">
      <c r="C10564" s="48"/>
      <c r="D10564" s="48"/>
      <c r="E10564" s="48"/>
      <c r="F10564" s="48"/>
      <c r="G10564" s="49"/>
      <c r="H10564" s="48"/>
      <c r="I10564" s="52"/>
      <c r="J10564" s="48"/>
      <c r="K10564" s="48"/>
      <c r="L10564" s="48"/>
      <c r="M10564" s="48"/>
    </row>
    <row r="10565" spans="3:13" x14ac:dyDescent="0.25">
      <c r="C10565" s="48"/>
      <c r="D10565" s="48"/>
      <c r="E10565" s="48"/>
      <c r="F10565" s="48"/>
      <c r="G10565" s="49"/>
      <c r="H10565" s="48"/>
      <c r="I10565" s="52"/>
      <c r="J10565" s="48"/>
      <c r="K10565" s="48"/>
      <c r="L10565" s="48"/>
      <c r="M10565" s="48"/>
    </row>
    <row r="10566" spans="3:13" x14ac:dyDescent="0.25">
      <c r="C10566" s="48"/>
      <c r="D10566" s="48"/>
      <c r="E10566" s="48"/>
      <c r="F10566" s="48"/>
      <c r="G10566" s="49"/>
      <c r="H10566" s="48"/>
      <c r="I10566" s="52"/>
      <c r="J10566" s="48"/>
      <c r="K10566" s="48"/>
      <c r="L10566" s="48"/>
      <c r="M10566" s="48"/>
    </row>
    <row r="10567" spans="3:13" x14ac:dyDescent="0.25">
      <c r="C10567" s="48"/>
      <c r="D10567" s="48"/>
      <c r="E10567" s="48"/>
      <c r="F10567" s="48"/>
      <c r="G10567" s="49"/>
      <c r="H10567" s="48"/>
      <c r="I10567" s="52"/>
      <c r="J10567" s="48"/>
      <c r="K10567" s="48"/>
      <c r="L10567" s="48"/>
      <c r="M10567" s="48"/>
    </row>
    <row r="10568" spans="3:13" x14ac:dyDescent="0.25">
      <c r="C10568" s="48"/>
      <c r="D10568" s="48"/>
      <c r="E10568" s="48"/>
      <c r="F10568" s="48"/>
      <c r="G10568" s="49"/>
      <c r="H10568" s="48"/>
      <c r="I10568" s="52"/>
      <c r="J10568" s="48"/>
      <c r="K10568" s="48"/>
      <c r="L10568" s="48"/>
      <c r="M10568" s="48"/>
    </row>
    <row r="10569" spans="3:13" x14ac:dyDescent="0.25">
      <c r="C10569" s="48"/>
      <c r="D10569" s="48"/>
      <c r="E10569" s="48"/>
      <c r="F10569" s="48"/>
      <c r="G10569" s="49"/>
      <c r="H10569" s="48"/>
      <c r="I10569" s="52"/>
      <c r="J10569" s="48"/>
      <c r="K10569" s="48"/>
      <c r="L10569" s="48"/>
      <c r="M10569" s="48"/>
    </row>
    <row r="10570" spans="3:13" x14ac:dyDescent="0.25">
      <c r="C10570" s="48"/>
      <c r="D10570" s="48"/>
      <c r="E10570" s="48"/>
      <c r="F10570" s="48"/>
      <c r="G10570" s="49"/>
      <c r="H10570" s="48"/>
      <c r="I10570" s="52"/>
      <c r="J10570" s="48"/>
      <c r="K10570" s="48"/>
      <c r="L10570" s="48"/>
      <c r="M10570" s="48"/>
    </row>
    <row r="10571" spans="3:13" x14ac:dyDescent="0.25">
      <c r="C10571" s="48"/>
      <c r="D10571" s="48"/>
      <c r="E10571" s="48"/>
      <c r="F10571" s="48"/>
      <c r="G10571" s="49"/>
      <c r="H10571" s="48"/>
      <c r="I10571" s="52"/>
      <c r="J10571" s="48"/>
      <c r="K10571" s="48"/>
      <c r="L10571" s="48"/>
      <c r="M10571" s="48"/>
    </row>
    <row r="10572" spans="3:13" x14ac:dyDescent="0.25">
      <c r="C10572" s="48"/>
      <c r="D10572" s="48"/>
      <c r="E10572" s="48"/>
      <c r="F10572" s="48"/>
      <c r="G10572" s="49"/>
      <c r="H10572" s="48"/>
      <c r="I10572" s="52"/>
      <c r="J10572" s="48"/>
      <c r="K10572" s="48"/>
      <c r="L10572" s="48"/>
      <c r="M10572" s="48"/>
    </row>
    <row r="10573" spans="3:13" x14ac:dyDescent="0.25">
      <c r="C10573" s="48"/>
      <c r="D10573" s="48"/>
      <c r="E10573" s="48"/>
      <c r="F10573" s="48"/>
      <c r="G10573" s="49"/>
      <c r="H10573" s="48"/>
      <c r="I10573" s="52"/>
      <c r="J10573" s="48"/>
      <c r="K10573" s="48"/>
      <c r="L10573" s="48"/>
      <c r="M10573" s="48"/>
    </row>
    <row r="10574" spans="3:13" x14ac:dyDescent="0.25">
      <c r="C10574" s="48"/>
      <c r="D10574" s="48"/>
      <c r="E10574" s="48"/>
      <c r="F10574" s="48"/>
      <c r="G10574" s="49"/>
      <c r="H10574" s="48"/>
      <c r="I10574" s="52"/>
      <c r="J10574" s="48"/>
      <c r="K10574" s="48"/>
      <c r="L10574" s="48"/>
      <c r="M10574" s="48"/>
    </row>
    <row r="10575" spans="3:13" x14ac:dyDescent="0.25">
      <c r="C10575" s="48"/>
      <c r="D10575" s="48"/>
      <c r="E10575" s="48"/>
      <c r="F10575" s="48"/>
      <c r="G10575" s="49"/>
      <c r="H10575" s="48"/>
      <c r="I10575" s="52"/>
      <c r="J10575" s="48"/>
      <c r="K10575" s="48"/>
      <c r="L10575" s="48"/>
      <c r="M10575" s="48"/>
    </row>
    <row r="10576" spans="3:13" x14ac:dyDescent="0.25">
      <c r="C10576" s="48"/>
      <c r="D10576" s="48"/>
      <c r="E10576" s="48"/>
      <c r="F10576" s="48"/>
      <c r="G10576" s="49"/>
      <c r="H10576" s="48"/>
      <c r="I10576" s="52"/>
      <c r="J10576" s="48"/>
      <c r="K10576" s="48"/>
      <c r="L10576" s="48"/>
      <c r="M10576" s="48"/>
    </row>
    <row r="10577" spans="3:13" x14ac:dyDescent="0.25">
      <c r="C10577" s="48"/>
      <c r="D10577" s="48"/>
      <c r="E10577" s="48"/>
      <c r="F10577" s="48"/>
      <c r="G10577" s="49"/>
      <c r="H10577" s="48"/>
      <c r="I10577" s="52"/>
      <c r="J10577" s="48"/>
      <c r="K10577" s="48"/>
      <c r="L10577" s="48"/>
      <c r="M10577" s="48"/>
    </row>
    <row r="10578" spans="3:13" x14ac:dyDescent="0.25">
      <c r="C10578" s="48"/>
      <c r="D10578" s="48"/>
      <c r="E10578" s="48"/>
      <c r="F10578" s="48"/>
      <c r="G10578" s="49"/>
      <c r="H10578" s="48"/>
      <c r="I10578" s="52"/>
      <c r="J10578" s="48"/>
      <c r="K10578" s="48"/>
      <c r="L10578" s="48"/>
      <c r="M10578" s="48"/>
    </row>
    <row r="10579" spans="3:13" x14ac:dyDescent="0.25">
      <c r="C10579" s="48"/>
      <c r="D10579" s="48"/>
      <c r="E10579" s="48"/>
      <c r="F10579" s="48"/>
      <c r="G10579" s="49"/>
      <c r="H10579" s="48"/>
      <c r="I10579" s="52"/>
      <c r="J10579" s="48"/>
      <c r="K10579" s="48"/>
      <c r="L10579" s="48"/>
      <c r="M10579" s="48"/>
    </row>
    <row r="10580" spans="3:13" x14ac:dyDescent="0.25">
      <c r="C10580" s="48"/>
      <c r="D10580" s="48"/>
      <c r="E10580" s="48"/>
      <c r="F10580" s="48"/>
      <c r="G10580" s="49"/>
      <c r="H10580" s="48"/>
      <c r="I10580" s="52"/>
      <c r="J10580" s="48"/>
      <c r="K10580" s="48"/>
      <c r="L10580" s="48"/>
      <c r="M10580" s="48"/>
    </row>
    <row r="10581" spans="3:13" x14ac:dyDescent="0.25">
      <c r="C10581" s="48"/>
      <c r="D10581" s="48"/>
      <c r="E10581" s="48"/>
      <c r="F10581" s="48"/>
      <c r="G10581" s="49"/>
      <c r="H10581" s="48"/>
      <c r="I10581" s="52"/>
      <c r="J10581" s="48"/>
      <c r="K10581" s="48"/>
      <c r="L10581" s="48"/>
      <c r="M10581" s="48"/>
    </row>
    <row r="10582" spans="3:13" x14ac:dyDescent="0.25">
      <c r="C10582" s="48"/>
      <c r="D10582" s="48"/>
      <c r="E10582" s="48"/>
      <c r="F10582" s="48"/>
      <c r="G10582" s="49"/>
      <c r="H10582" s="48"/>
      <c r="I10582" s="52"/>
      <c r="J10582" s="48"/>
      <c r="K10582" s="48"/>
      <c r="L10582" s="48"/>
      <c r="M10582" s="48"/>
    </row>
    <row r="10583" spans="3:13" x14ac:dyDescent="0.25">
      <c r="C10583" s="48"/>
      <c r="D10583" s="48"/>
      <c r="E10583" s="48"/>
      <c r="F10583" s="48"/>
      <c r="G10583" s="49"/>
      <c r="H10583" s="48"/>
      <c r="I10583" s="52"/>
      <c r="J10583" s="48"/>
      <c r="K10583" s="48"/>
      <c r="L10583" s="48"/>
      <c r="M10583" s="48"/>
    </row>
    <row r="10584" spans="3:13" x14ac:dyDescent="0.25">
      <c r="C10584" s="48"/>
      <c r="D10584" s="48"/>
      <c r="E10584" s="48"/>
      <c r="F10584" s="48"/>
      <c r="G10584" s="49"/>
      <c r="H10584" s="48"/>
      <c r="I10584" s="52"/>
      <c r="J10584" s="48"/>
      <c r="K10584" s="48"/>
      <c r="L10584" s="48"/>
      <c r="M10584" s="48"/>
    </row>
    <row r="10585" spans="3:13" x14ac:dyDescent="0.25">
      <c r="C10585" s="48"/>
      <c r="D10585" s="48"/>
      <c r="E10585" s="48"/>
      <c r="F10585" s="48"/>
      <c r="G10585" s="49"/>
      <c r="H10585" s="48"/>
      <c r="I10585" s="52"/>
      <c r="J10585" s="48"/>
      <c r="K10585" s="48"/>
      <c r="L10585" s="48"/>
      <c r="M10585" s="48"/>
    </row>
    <row r="10586" spans="3:13" x14ac:dyDescent="0.25">
      <c r="C10586" s="48"/>
      <c r="D10586" s="48"/>
      <c r="E10586" s="48"/>
      <c r="F10586" s="48"/>
      <c r="G10586" s="49"/>
      <c r="H10586" s="48"/>
      <c r="I10586" s="52"/>
      <c r="J10586" s="48"/>
      <c r="K10586" s="48"/>
      <c r="L10586" s="48"/>
      <c r="M10586" s="48"/>
    </row>
    <row r="10587" spans="3:13" x14ac:dyDescent="0.25">
      <c r="C10587" s="48"/>
      <c r="D10587" s="48"/>
      <c r="E10587" s="48"/>
      <c r="F10587" s="48"/>
      <c r="G10587" s="49"/>
      <c r="H10587" s="48"/>
      <c r="I10587" s="52"/>
      <c r="J10587" s="48"/>
      <c r="K10587" s="48"/>
      <c r="L10587" s="48"/>
      <c r="M10587" s="48"/>
    </row>
    <row r="10588" spans="3:13" x14ac:dyDescent="0.25">
      <c r="C10588" s="48"/>
      <c r="D10588" s="48"/>
      <c r="E10588" s="48"/>
      <c r="F10588" s="48"/>
      <c r="G10588" s="49"/>
      <c r="H10588" s="48"/>
      <c r="I10588" s="52"/>
      <c r="J10588" s="48"/>
      <c r="K10588" s="48"/>
      <c r="L10588" s="48"/>
      <c r="M10588" s="48"/>
    </row>
    <row r="10589" spans="3:13" x14ac:dyDescent="0.25">
      <c r="C10589" s="48"/>
      <c r="D10589" s="48"/>
      <c r="E10589" s="48"/>
      <c r="F10589" s="48"/>
      <c r="G10589" s="49"/>
      <c r="H10589" s="48"/>
      <c r="I10589" s="52"/>
      <c r="J10589" s="48"/>
      <c r="K10589" s="48"/>
      <c r="L10589" s="48"/>
      <c r="M10589" s="48"/>
    </row>
    <row r="10590" spans="3:13" x14ac:dyDescent="0.25">
      <c r="C10590" s="48"/>
      <c r="D10590" s="48"/>
      <c r="E10590" s="48"/>
      <c r="F10590" s="48"/>
      <c r="G10590" s="49"/>
      <c r="H10590" s="48"/>
      <c r="I10590" s="52"/>
      <c r="J10590" s="48"/>
      <c r="K10590" s="48"/>
      <c r="L10590" s="48"/>
      <c r="M10590" s="48"/>
    </row>
    <row r="10591" spans="3:13" x14ac:dyDescent="0.25">
      <c r="C10591" s="48"/>
      <c r="D10591" s="48"/>
      <c r="E10591" s="48"/>
      <c r="F10591" s="48"/>
      <c r="G10591" s="49"/>
      <c r="H10591" s="48"/>
      <c r="I10591" s="52"/>
      <c r="J10591" s="48"/>
      <c r="K10591" s="48"/>
      <c r="L10591" s="48"/>
      <c r="M10591" s="48"/>
    </row>
    <row r="10592" spans="3:13" x14ac:dyDescent="0.25">
      <c r="C10592" s="48"/>
      <c r="D10592" s="48"/>
      <c r="E10592" s="48"/>
      <c r="F10592" s="48"/>
      <c r="G10592" s="49"/>
      <c r="H10592" s="48"/>
      <c r="I10592" s="52"/>
      <c r="J10592" s="48"/>
      <c r="K10592" s="48"/>
      <c r="L10592" s="48"/>
      <c r="M10592" s="48"/>
    </row>
    <row r="10593" spans="3:13" x14ac:dyDescent="0.25">
      <c r="C10593" s="48"/>
      <c r="D10593" s="48"/>
      <c r="E10593" s="48"/>
      <c r="F10593" s="48"/>
      <c r="G10593" s="49"/>
      <c r="H10593" s="48"/>
      <c r="I10593" s="52"/>
      <c r="J10593" s="48"/>
      <c r="K10593" s="48"/>
      <c r="L10593" s="48"/>
      <c r="M10593" s="48"/>
    </row>
    <row r="10594" spans="3:13" x14ac:dyDescent="0.25">
      <c r="C10594" s="48"/>
      <c r="D10594" s="48"/>
      <c r="E10594" s="48"/>
      <c r="F10594" s="48"/>
      <c r="G10594" s="49"/>
      <c r="H10594" s="48"/>
      <c r="I10594" s="52"/>
      <c r="J10594" s="48"/>
      <c r="K10594" s="48"/>
      <c r="L10594" s="48"/>
      <c r="M10594" s="48"/>
    </row>
    <row r="10595" spans="3:13" x14ac:dyDescent="0.25">
      <c r="C10595" s="48"/>
      <c r="D10595" s="48"/>
      <c r="E10595" s="48"/>
      <c r="F10595" s="48"/>
      <c r="G10595" s="49"/>
      <c r="H10595" s="48"/>
      <c r="I10595" s="52"/>
      <c r="J10595" s="48"/>
      <c r="K10595" s="48"/>
      <c r="L10595" s="48"/>
      <c r="M10595" s="48"/>
    </row>
    <row r="10596" spans="3:13" x14ac:dyDescent="0.25">
      <c r="C10596" s="48"/>
      <c r="D10596" s="48"/>
      <c r="E10596" s="48"/>
      <c r="F10596" s="48"/>
      <c r="G10596" s="49"/>
      <c r="H10596" s="48"/>
      <c r="I10596" s="52"/>
      <c r="J10596" s="48"/>
      <c r="K10596" s="48"/>
      <c r="L10596" s="48"/>
      <c r="M10596" s="48"/>
    </row>
    <row r="10597" spans="3:13" x14ac:dyDescent="0.25">
      <c r="C10597" s="48"/>
      <c r="D10597" s="48"/>
      <c r="E10597" s="48"/>
      <c r="F10597" s="48"/>
      <c r="G10597" s="49"/>
      <c r="H10597" s="48"/>
      <c r="I10597" s="52"/>
      <c r="J10597" s="48"/>
      <c r="K10597" s="48"/>
      <c r="L10597" s="48"/>
      <c r="M10597" s="48"/>
    </row>
    <row r="10598" spans="3:13" x14ac:dyDescent="0.25">
      <c r="C10598" s="48"/>
      <c r="D10598" s="48"/>
      <c r="E10598" s="48"/>
      <c r="F10598" s="48"/>
      <c r="G10598" s="49"/>
      <c r="H10598" s="48"/>
      <c r="I10598" s="52"/>
      <c r="J10598" s="48"/>
      <c r="K10598" s="48"/>
      <c r="L10598" s="48"/>
      <c r="M10598" s="48"/>
    </row>
    <row r="10599" spans="3:13" x14ac:dyDescent="0.25">
      <c r="C10599" s="48"/>
      <c r="D10599" s="48"/>
      <c r="E10599" s="48"/>
      <c r="F10599" s="48"/>
      <c r="G10599" s="49"/>
      <c r="H10599" s="48"/>
      <c r="I10599" s="52"/>
      <c r="J10599" s="48"/>
      <c r="K10599" s="48"/>
      <c r="L10599" s="48"/>
      <c r="M10599" s="48"/>
    </row>
    <row r="10600" spans="3:13" x14ac:dyDescent="0.25">
      <c r="C10600" s="48"/>
      <c r="D10600" s="48"/>
      <c r="E10600" s="48"/>
      <c r="F10600" s="48"/>
      <c r="G10600" s="49"/>
      <c r="H10600" s="48"/>
      <c r="I10600" s="52"/>
      <c r="J10600" s="48"/>
      <c r="K10600" s="48"/>
      <c r="L10600" s="48"/>
      <c r="M10600" s="48"/>
    </row>
    <row r="10601" spans="3:13" x14ac:dyDescent="0.25">
      <c r="C10601" s="48"/>
      <c r="D10601" s="48"/>
      <c r="E10601" s="48"/>
      <c r="F10601" s="48"/>
      <c r="G10601" s="49"/>
      <c r="H10601" s="48"/>
      <c r="I10601" s="52"/>
      <c r="J10601" s="48"/>
      <c r="K10601" s="48"/>
      <c r="L10601" s="48"/>
      <c r="M10601" s="48"/>
    </row>
    <row r="10602" spans="3:13" x14ac:dyDescent="0.25">
      <c r="C10602" s="48"/>
      <c r="D10602" s="48"/>
      <c r="E10602" s="48"/>
      <c r="F10602" s="48"/>
      <c r="G10602" s="49"/>
      <c r="H10602" s="48"/>
      <c r="I10602" s="52"/>
      <c r="J10602" s="48"/>
      <c r="K10602" s="48"/>
      <c r="L10602" s="48"/>
      <c r="M10602" s="48"/>
    </row>
    <row r="10603" spans="3:13" x14ac:dyDescent="0.25">
      <c r="C10603" s="48"/>
      <c r="D10603" s="48"/>
      <c r="E10603" s="48"/>
      <c r="F10603" s="48"/>
      <c r="G10603" s="49"/>
      <c r="H10603" s="48"/>
      <c r="I10603" s="52"/>
      <c r="J10603" s="48"/>
      <c r="K10603" s="48"/>
      <c r="L10603" s="48"/>
      <c r="M10603" s="48"/>
    </row>
    <row r="10604" spans="3:13" x14ac:dyDescent="0.25">
      <c r="C10604" s="48"/>
      <c r="D10604" s="48"/>
      <c r="E10604" s="48"/>
      <c r="F10604" s="48"/>
      <c r="G10604" s="49"/>
      <c r="H10604" s="48"/>
      <c r="I10604" s="52"/>
      <c r="J10604" s="48"/>
      <c r="K10604" s="48"/>
      <c r="L10604" s="48"/>
      <c r="M10604" s="48"/>
    </row>
    <row r="10605" spans="3:13" x14ac:dyDescent="0.25">
      <c r="C10605" s="48"/>
      <c r="D10605" s="48"/>
      <c r="E10605" s="48"/>
      <c r="F10605" s="48"/>
      <c r="G10605" s="49"/>
      <c r="H10605" s="48"/>
      <c r="I10605" s="52"/>
      <c r="J10605" s="48"/>
      <c r="K10605" s="48"/>
      <c r="L10605" s="48"/>
      <c r="M10605" s="48"/>
    </row>
    <row r="10606" spans="3:13" x14ac:dyDescent="0.25">
      <c r="C10606" s="48"/>
      <c r="D10606" s="48"/>
      <c r="E10606" s="48"/>
      <c r="F10606" s="48"/>
      <c r="G10606" s="49"/>
      <c r="H10606" s="48"/>
      <c r="I10606" s="52"/>
      <c r="J10606" s="48"/>
      <c r="K10606" s="48"/>
      <c r="L10606" s="48"/>
      <c r="M10606" s="48"/>
    </row>
    <row r="10607" spans="3:13" x14ac:dyDescent="0.25">
      <c r="C10607" s="48"/>
      <c r="D10607" s="48"/>
      <c r="E10607" s="48"/>
      <c r="F10607" s="48"/>
      <c r="G10607" s="49"/>
      <c r="H10607" s="48"/>
      <c r="I10607" s="52"/>
      <c r="J10607" s="48"/>
      <c r="K10607" s="48"/>
      <c r="L10607" s="48"/>
      <c r="M10607" s="48"/>
    </row>
    <row r="10608" spans="3:13" x14ac:dyDescent="0.25">
      <c r="C10608" s="48"/>
      <c r="D10608" s="48"/>
      <c r="E10608" s="48"/>
      <c r="F10608" s="48"/>
      <c r="G10608" s="49"/>
      <c r="H10608" s="48"/>
      <c r="I10608" s="52"/>
      <c r="J10608" s="48"/>
      <c r="K10608" s="48"/>
      <c r="L10608" s="48"/>
      <c r="M10608" s="48"/>
    </row>
    <row r="10609" spans="3:13" x14ac:dyDescent="0.25">
      <c r="C10609" s="48"/>
      <c r="D10609" s="48"/>
      <c r="E10609" s="48"/>
      <c r="F10609" s="48"/>
      <c r="G10609" s="49"/>
      <c r="H10609" s="48"/>
      <c r="I10609" s="52"/>
      <c r="J10609" s="48"/>
      <c r="K10609" s="48"/>
      <c r="L10609" s="48"/>
      <c r="M10609" s="48"/>
    </row>
    <row r="10610" spans="3:13" x14ac:dyDescent="0.25">
      <c r="C10610" s="48"/>
      <c r="D10610" s="48"/>
      <c r="E10610" s="48"/>
      <c r="F10610" s="48"/>
      <c r="G10610" s="49"/>
      <c r="H10610" s="48"/>
      <c r="I10610" s="52"/>
      <c r="J10610" s="48"/>
      <c r="K10610" s="48"/>
      <c r="L10610" s="48"/>
      <c r="M10610" s="48"/>
    </row>
    <row r="10611" spans="3:13" x14ac:dyDescent="0.25">
      <c r="C10611" s="48"/>
      <c r="D10611" s="48"/>
      <c r="E10611" s="48"/>
      <c r="F10611" s="48"/>
      <c r="G10611" s="49"/>
      <c r="H10611" s="48"/>
      <c r="I10611" s="52"/>
      <c r="J10611" s="48"/>
      <c r="K10611" s="48"/>
      <c r="L10611" s="48"/>
      <c r="M10611" s="48"/>
    </row>
    <row r="10612" spans="3:13" x14ac:dyDescent="0.25">
      <c r="C10612" s="48"/>
      <c r="D10612" s="48"/>
      <c r="E10612" s="48"/>
      <c r="F10612" s="48"/>
      <c r="G10612" s="49"/>
      <c r="H10612" s="48"/>
      <c r="I10612" s="52"/>
      <c r="J10612" s="48"/>
      <c r="K10612" s="48"/>
      <c r="L10612" s="48"/>
      <c r="M10612" s="48"/>
    </row>
    <row r="10613" spans="3:13" x14ac:dyDescent="0.25">
      <c r="C10613" s="48"/>
      <c r="D10613" s="48"/>
      <c r="E10613" s="48"/>
      <c r="F10613" s="48"/>
      <c r="G10613" s="49"/>
      <c r="H10613" s="48"/>
      <c r="I10613" s="52"/>
      <c r="J10613" s="48"/>
      <c r="K10613" s="48"/>
      <c r="L10613" s="48"/>
      <c r="M10613" s="48"/>
    </row>
    <row r="10614" spans="3:13" x14ac:dyDescent="0.25">
      <c r="C10614" s="48"/>
      <c r="D10614" s="48"/>
      <c r="E10614" s="48"/>
      <c r="F10614" s="48"/>
      <c r="G10614" s="49"/>
      <c r="H10614" s="48"/>
      <c r="I10614" s="52"/>
      <c r="J10614" s="48"/>
      <c r="K10614" s="48"/>
      <c r="L10614" s="48"/>
      <c r="M10614" s="48"/>
    </row>
    <row r="10615" spans="3:13" x14ac:dyDescent="0.25">
      <c r="C10615" s="48"/>
      <c r="D10615" s="48"/>
      <c r="E10615" s="48"/>
      <c r="F10615" s="48"/>
      <c r="G10615" s="49"/>
      <c r="H10615" s="48"/>
      <c r="I10615" s="52"/>
      <c r="J10615" s="48"/>
      <c r="K10615" s="48"/>
      <c r="L10615" s="48"/>
      <c r="M10615" s="48"/>
    </row>
    <row r="10616" spans="3:13" x14ac:dyDescent="0.25">
      <c r="C10616" s="48"/>
      <c r="D10616" s="48"/>
      <c r="E10616" s="48"/>
      <c r="F10616" s="48"/>
      <c r="G10616" s="49"/>
      <c r="H10616" s="48"/>
      <c r="I10616" s="52"/>
      <c r="J10616" s="48"/>
      <c r="K10616" s="48"/>
      <c r="L10616" s="48"/>
      <c r="M10616" s="48"/>
    </row>
    <row r="10617" spans="3:13" x14ac:dyDescent="0.25">
      <c r="C10617" s="48"/>
      <c r="D10617" s="48"/>
      <c r="E10617" s="48"/>
      <c r="F10617" s="48"/>
      <c r="G10617" s="49"/>
      <c r="H10617" s="48"/>
      <c r="I10617" s="52"/>
      <c r="J10617" s="48"/>
      <c r="K10617" s="48"/>
      <c r="L10617" s="48"/>
      <c r="M10617" s="48"/>
    </row>
    <row r="10618" spans="3:13" x14ac:dyDescent="0.25">
      <c r="C10618" s="48"/>
      <c r="D10618" s="48"/>
      <c r="E10618" s="48"/>
      <c r="F10618" s="48"/>
      <c r="G10618" s="49"/>
      <c r="H10618" s="48"/>
      <c r="I10618" s="52"/>
      <c r="J10618" s="48"/>
      <c r="K10618" s="48"/>
      <c r="L10618" s="48"/>
      <c r="M10618" s="48"/>
    </row>
    <row r="10619" spans="3:13" x14ac:dyDescent="0.25">
      <c r="C10619" s="48"/>
      <c r="D10619" s="48"/>
      <c r="E10619" s="48"/>
      <c r="F10619" s="48"/>
      <c r="G10619" s="49"/>
      <c r="H10619" s="48"/>
      <c r="I10619" s="52"/>
      <c r="J10619" s="48"/>
      <c r="K10619" s="48"/>
      <c r="L10619" s="48"/>
      <c r="M10619" s="48"/>
    </row>
    <row r="10620" spans="3:13" x14ac:dyDescent="0.25">
      <c r="C10620" s="48"/>
      <c r="D10620" s="48"/>
      <c r="E10620" s="48"/>
      <c r="F10620" s="48"/>
      <c r="G10620" s="49"/>
      <c r="H10620" s="48"/>
      <c r="I10620" s="52"/>
      <c r="J10620" s="48"/>
      <c r="K10620" s="48"/>
      <c r="L10620" s="48"/>
      <c r="M10620" s="48"/>
    </row>
    <row r="10621" spans="3:13" x14ac:dyDescent="0.25">
      <c r="C10621" s="48"/>
      <c r="D10621" s="48"/>
      <c r="E10621" s="48"/>
      <c r="F10621" s="48"/>
      <c r="G10621" s="49"/>
      <c r="H10621" s="48"/>
      <c r="I10621" s="52"/>
      <c r="J10621" s="48"/>
      <c r="K10621" s="48"/>
      <c r="L10621" s="48"/>
      <c r="M10621" s="48"/>
    </row>
    <row r="10622" spans="3:13" x14ac:dyDescent="0.25">
      <c r="C10622" s="48"/>
      <c r="D10622" s="48"/>
      <c r="E10622" s="48"/>
      <c r="F10622" s="48"/>
      <c r="G10622" s="49"/>
      <c r="H10622" s="48"/>
      <c r="I10622" s="52"/>
      <c r="J10622" s="48"/>
      <c r="K10622" s="48"/>
      <c r="L10622" s="48"/>
      <c r="M10622" s="48"/>
    </row>
    <row r="10623" spans="3:13" x14ac:dyDescent="0.25">
      <c r="C10623" s="48"/>
      <c r="D10623" s="48"/>
      <c r="E10623" s="48"/>
      <c r="F10623" s="48"/>
      <c r="G10623" s="49"/>
      <c r="H10623" s="48"/>
      <c r="I10623" s="52"/>
      <c r="J10623" s="48"/>
      <c r="K10623" s="48"/>
      <c r="L10623" s="48"/>
      <c r="M10623" s="48"/>
    </row>
    <row r="10624" spans="3:13" x14ac:dyDescent="0.25">
      <c r="C10624" s="48"/>
      <c r="D10624" s="48"/>
      <c r="E10624" s="48"/>
      <c r="F10624" s="48"/>
      <c r="G10624" s="49"/>
      <c r="H10624" s="48"/>
      <c r="I10624" s="52"/>
      <c r="J10624" s="48"/>
      <c r="K10624" s="48"/>
      <c r="L10624" s="48"/>
      <c r="M10624" s="48"/>
    </row>
    <row r="10625" spans="3:13" x14ac:dyDescent="0.25">
      <c r="C10625" s="48"/>
      <c r="D10625" s="48"/>
      <c r="E10625" s="48"/>
      <c r="F10625" s="48"/>
      <c r="G10625" s="49"/>
      <c r="H10625" s="48"/>
      <c r="I10625" s="52"/>
      <c r="J10625" s="48"/>
      <c r="K10625" s="48"/>
      <c r="L10625" s="48"/>
      <c r="M10625" s="48"/>
    </row>
    <row r="10626" spans="3:13" x14ac:dyDescent="0.25">
      <c r="C10626" s="48"/>
      <c r="D10626" s="48"/>
      <c r="E10626" s="48"/>
      <c r="F10626" s="48"/>
      <c r="G10626" s="49"/>
      <c r="H10626" s="48"/>
      <c r="I10626" s="52"/>
      <c r="J10626" s="48"/>
      <c r="K10626" s="48"/>
      <c r="L10626" s="48"/>
      <c r="M10626" s="48"/>
    </row>
    <row r="10627" spans="3:13" x14ac:dyDescent="0.25">
      <c r="C10627" s="48"/>
      <c r="D10627" s="48"/>
      <c r="E10627" s="48"/>
      <c r="F10627" s="48"/>
      <c r="G10627" s="49"/>
      <c r="H10627" s="48"/>
      <c r="I10627" s="52"/>
      <c r="J10627" s="48"/>
      <c r="K10627" s="48"/>
      <c r="L10627" s="48"/>
      <c r="M10627" s="48"/>
    </row>
    <row r="10628" spans="3:13" x14ac:dyDescent="0.25">
      <c r="C10628" s="48"/>
      <c r="D10628" s="48"/>
      <c r="E10628" s="48"/>
      <c r="F10628" s="48"/>
      <c r="G10628" s="49"/>
      <c r="H10628" s="48"/>
      <c r="I10628" s="52"/>
      <c r="J10628" s="48"/>
      <c r="K10628" s="48"/>
      <c r="L10628" s="48"/>
      <c r="M10628" s="48"/>
    </row>
    <row r="10629" spans="3:13" x14ac:dyDescent="0.25">
      <c r="C10629" s="48"/>
      <c r="D10629" s="48"/>
      <c r="E10629" s="48"/>
      <c r="F10629" s="48"/>
      <c r="G10629" s="49"/>
      <c r="H10629" s="48"/>
      <c r="I10629" s="52"/>
      <c r="J10629" s="48"/>
      <c r="K10629" s="48"/>
      <c r="L10629" s="48"/>
      <c r="M10629" s="48"/>
    </row>
    <row r="10630" spans="3:13" x14ac:dyDescent="0.25">
      <c r="C10630" s="48"/>
      <c r="D10630" s="48"/>
      <c r="E10630" s="48"/>
      <c r="F10630" s="48"/>
      <c r="G10630" s="49"/>
      <c r="H10630" s="48"/>
      <c r="I10630" s="52"/>
      <c r="J10630" s="48"/>
      <c r="K10630" s="48"/>
      <c r="L10630" s="48"/>
      <c r="M10630" s="48"/>
    </row>
    <row r="10631" spans="3:13" x14ac:dyDescent="0.25">
      <c r="C10631" s="48"/>
      <c r="D10631" s="48"/>
      <c r="E10631" s="48"/>
      <c r="F10631" s="48"/>
      <c r="G10631" s="49"/>
      <c r="H10631" s="48"/>
      <c r="I10631" s="52"/>
      <c r="J10631" s="48"/>
      <c r="K10631" s="48"/>
      <c r="L10631" s="48"/>
      <c r="M10631" s="48"/>
    </row>
    <row r="10632" spans="3:13" x14ac:dyDescent="0.25">
      <c r="C10632" s="48"/>
      <c r="D10632" s="48"/>
      <c r="E10632" s="48"/>
      <c r="F10632" s="48"/>
      <c r="G10632" s="49"/>
      <c r="H10632" s="48"/>
      <c r="I10632" s="52"/>
      <c r="J10632" s="48"/>
      <c r="K10632" s="48"/>
      <c r="L10632" s="48"/>
      <c r="M10632" s="48"/>
    </row>
    <row r="10633" spans="3:13" x14ac:dyDescent="0.25">
      <c r="C10633" s="48"/>
      <c r="D10633" s="48"/>
      <c r="E10633" s="48"/>
      <c r="F10633" s="48"/>
      <c r="G10633" s="49"/>
      <c r="H10633" s="48"/>
      <c r="I10633" s="52"/>
      <c r="J10633" s="48"/>
      <c r="K10633" s="48"/>
      <c r="L10633" s="48"/>
      <c r="M10633" s="48"/>
    </row>
    <row r="10634" spans="3:13" x14ac:dyDescent="0.25">
      <c r="C10634" s="48"/>
      <c r="D10634" s="48"/>
      <c r="E10634" s="48"/>
      <c r="F10634" s="48"/>
      <c r="G10634" s="49"/>
      <c r="H10634" s="48"/>
      <c r="I10634" s="52"/>
      <c r="J10634" s="48"/>
      <c r="K10634" s="48"/>
      <c r="L10634" s="48"/>
      <c r="M10634" s="48"/>
    </row>
    <row r="10635" spans="3:13" x14ac:dyDescent="0.25">
      <c r="C10635" s="48"/>
      <c r="D10635" s="48"/>
      <c r="E10635" s="48"/>
      <c r="F10635" s="48"/>
      <c r="G10635" s="49"/>
      <c r="H10635" s="48"/>
      <c r="I10635" s="52"/>
      <c r="J10635" s="48"/>
      <c r="K10635" s="48"/>
      <c r="L10635" s="48"/>
      <c r="M10635" s="48"/>
    </row>
    <row r="10636" spans="3:13" x14ac:dyDescent="0.25">
      <c r="C10636" s="48"/>
      <c r="D10636" s="48"/>
      <c r="E10636" s="48"/>
      <c r="F10636" s="48"/>
      <c r="G10636" s="49"/>
      <c r="H10636" s="48"/>
      <c r="I10636" s="52"/>
      <c r="J10636" s="48"/>
      <c r="K10636" s="48"/>
      <c r="L10636" s="48"/>
      <c r="M10636" s="48"/>
    </row>
    <row r="10637" spans="3:13" x14ac:dyDescent="0.25">
      <c r="C10637" s="48"/>
      <c r="D10637" s="48"/>
      <c r="E10637" s="48"/>
      <c r="F10637" s="48"/>
      <c r="G10637" s="49"/>
      <c r="H10637" s="48"/>
      <c r="I10637" s="52"/>
      <c r="J10637" s="48"/>
      <c r="K10637" s="48"/>
      <c r="L10637" s="48"/>
      <c r="M10637" s="48"/>
    </row>
    <row r="10638" spans="3:13" x14ac:dyDescent="0.25">
      <c r="C10638" s="48"/>
      <c r="D10638" s="48"/>
      <c r="E10638" s="48"/>
      <c r="F10638" s="48"/>
      <c r="G10638" s="49"/>
      <c r="H10638" s="48"/>
      <c r="I10638" s="52"/>
      <c r="J10638" s="48"/>
      <c r="K10638" s="48"/>
      <c r="L10638" s="48"/>
      <c r="M10638" s="48"/>
    </row>
    <row r="10639" spans="3:13" x14ac:dyDescent="0.25">
      <c r="C10639" s="48"/>
      <c r="D10639" s="48"/>
      <c r="E10639" s="48"/>
      <c r="F10639" s="48"/>
      <c r="G10639" s="49"/>
      <c r="H10639" s="48"/>
      <c r="I10639" s="52"/>
      <c r="J10639" s="48"/>
      <c r="K10639" s="48"/>
      <c r="L10639" s="48"/>
      <c r="M10639" s="48"/>
    </row>
    <row r="10640" spans="3:13" x14ac:dyDescent="0.25">
      <c r="C10640" s="48"/>
      <c r="D10640" s="48"/>
      <c r="E10640" s="48"/>
      <c r="F10640" s="48"/>
      <c r="G10640" s="49"/>
      <c r="H10640" s="48"/>
      <c r="I10640" s="52"/>
      <c r="J10640" s="48"/>
      <c r="K10640" s="48"/>
      <c r="L10640" s="48"/>
      <c r="M10640" s="48"/>
    </row>
    <row r="10641" spans="3:13" x14ac:dyDescent="0.25">
      <c r="C10641" s="48"/>
      <c r="D10641" s="48"/>
      <c r="E10641" s="48"/>
      <c r="F10641" s="48"/>
      <c r="G10641" s="49"/>
      <c r="H10641" s="48"/>
      <c r="I10641" s="52"/>
      <c r="J10641" s="48"/>
      <c r="K10641" s="48"/>
      <c r="L10641" s="48"/>
      <c r="M10641" s="48"/>
    </row>
    <row r="10642" spans="3:13" x14ac:dyDescent="0.25">
      <c r="C10642" s="48"/>
      <c r="D10642" s="48"/>
      <c r="E10642" s="48"/>
      <c r="F10642" s="48"/>
      <c r="G10642" s="49"/>
      <c r="H10642" s="48"/>
      <c r="I10642" s="52"/>
      <c r="J10642" s="48"/>
      <c r="K10642" s="48"/>
      <c r="L10642" s="48"/>
      <c r="M10642" s="48"/>
    </row>
    <row r="10643" spans="3:13" x14ac:dyDescent="0.25">
      <c r="C10643" s="48"/>
      <c r="D10643" s="48"/>
      <c r="E10643" s="48"/>
      <c r="F10643" s="48"/>
      <c r="G10643" s="49"/>
      <c r="H10643" s="48"/>
      <c r="I10643" s="52"/>
      <c r="J10643" s="48"/>
      <c r="K10643" s="48"/>
      <c r="L10643" s="48"/>
      <c r="M10643" s="48"/>
    </row>
    <row r="10644" spans="3:13" x14ac:dyDescent="0.25">
      <c r="C10644" s="48"/>
      <c r="D10644" s="48"/>
      <c r="E10644" s="48"/>
      <c r="F10644" s="48"/>
      <c r="G10644" s="49"/>
      <c r="H10644" s="48"/>
      <c r="I10644" s="52"/>
      <c r="J10644" s="48"/>
      <c r="K10644" s="48"/>
      <c r="L10644" s="48"/>
      <c r="M10644" s="48"/>
    </row>
    <row r="10645" spans="3:13" x14ac:dyDescent="0.25">
      <c r="C10645" s="48"/>
      <c r="D10645" s="48"/>
      <c r="E10645" s="48"/>
      <c r="F10645" s="48"/>
      <c r="G10645" s="49"/>
      <c r="H10645" s="48"/>
      <c r="I10645" s="52"/>
      <c r="J10645" s="48"/>
      <c r="K10645" s="48"/>
      <c r="L10645" s="48"/>
      <c r="M10645" s="48"/>
    </row>
    <row r="10646" spans="3:13" x14ac:dyDescent="0.25">
      <c r="C10646" s="48"/>
      <c r="D10646" s="48"/>
      <c r="E10646" s="48"/>
      <c r="F10646" s="48"/>
      <c r="G10646" s="49"/>
      <c r="H10646" s="48"/>
      <c r="I10646" s="52"/>
      <c r="J10646" s="48"/>
      <c r="K10646" s="48"/>
      <c r="L10646" s="48"/>
      <c r="M10646" s="48"/>
    </row>
    <row r="10647" spans="3:13" x14ac:dyDescent="0.25">
      <c r="C10647" s="48"/>
      <c r="D10647" s="48"/>
      <c r="E10647" s="48"/>
      <c r="F10647" s="48"/>
      <c r="G10647" s="49"/>
      <c r="H10647" s="48"/>
      <c r="I10647" s="52"/>
      <c r="J10647" s="48"/>
      <c r="K10647" s="48"/>
      <c r="L10647" s="48"/>
      <c r="M10647" s="48"/>
    </row>
    <row r="10648" spans="3:13" x14ac:dyDescent="0.25">
      <c r="C10648" s="48"/>
      <c r="D10648" s="48"/>
      <c r="E10648" s="48"/>
      <c r="F10648" s="48"/>
      <c r="G10648" s="49"/>
      <c r="H10648" s="48"/>
      <c r="I10648" s="52"/>
      <c r="J10648" s="48"/>
      <c r="K10648" s="48"/>
      <c r="L10648" s="48"/>
      <c r="M10648" s="48"/>
    </row>
    <row r="10649" spans="3:13" x14ac:dyDescent="0.25">
      <c r="C10649" s="48"/>
      <c r="D10649" s="48"/>
      <c r="E10649" s="48"/>
      <c r="F10649" s="48"/>
      <c r="G10649" s="49"/>
      <c r="H10649" s="48"/>
      <c r="I10649" s="52"/>
      <c r="J10649" s="48"/>
      <c r="K10649" s="48"/>
      <c r="L10649" s="48"/>
      <c r="M10649" s="48"/>
    </row>
    <row r="10650" spans="3:13" x14ac:dyDescent="0.25">
      <c r="C10650" s="48"/>
      <c r="D10650" s="48"/>
      <c r="E10650" s="48"/>
      <c r="F10650" s="48"/>
      <c r="G10650" s="49"/>
      <c r="H10650" s="48"/>
      <c r="I10650" s="52"/>
      <c r="J10650" s="48"/>
      <c r="K10650" s="48"/>
      <c r="L10650" s="48"/>
      <c r="M10650" s="48"/>
    </row>
    <row r="10651" spans="3:13" x14ac:dyDescent="0.25">
      <c r="C10651" s="48"/>
      <c r="D10651" s="48"/>
      <c r="E10651" s="48"/>
      <c r="F10651" s="48"/>
      <c r="G10651" s="49"/>
      <c r="H10651" s="48"/>
      <c r="I10651" s="52"/>
      <c r="J10651" s="48"/>
      <c r="K10651" s="48"/>
      <c r="L10651" s="48"/>
      <c r="M10651" s="48"/>
    </row>
    <row r="10652" spans="3:13" x14ac:dyDescent="0.25">
      <c r="C10652" s="48"/>
      <c r="D10652" s="48"/>
      <c r="E10652" s="48"/>
      <c r="F10652" s="48"/>
      <c r="G10652" s="49"/>
      <c r="H10652" s="48"/>
      <c r="I10652" s="52"/>
      <c r="J10652" s="48"/>
      <c r="K10652" s="48"/>
      <c r="L10652" s="48"/>
      <c r="M10652" s="48"/>
    </row>
    <row r="10653" spans="3:13" x14ac:dyDescent="0.25">
      <c r="C10653" s="48"/>
      <c r="D10653" s="48"/>
      <c r="E10653" s="48"/>
      <c r="F10653" s="48"/>
      <c r="G10653" s="49"/>
      <c r="H10653" s="48"/>
      <c r="I10653" s="52"/>
      <c r="J10653" s="48"/>
      <c r="K10653" s="48"/>
      <c r="L10653" s="48"/>
      <c r="M10653" s="48"/>
    </row>
    <row r="10654" spans="3:13" x14ac:dyDescent="0.25">
      <c r="C10654" s="48"/>
      <c r="D10654" s="48"/>
      <c r="E10654" s="48"/>
      <c r="F10654" s="48"/>
      <c r="G10654" s="49"/>
      <c r="H10654" s="48"/>
      <c r="I10654" s="52"/>
      <c r="J10654" s="48"/>
      <c r="K10654" s="48"/>
      <c r="L10654" s="48"/>
      <c r="M10654" s="48"/>
    </row>
    <row r="10655" spans="3:13" x14ac:dyDescent="0.25">
      <c r="C10655" s="48"/>
      <c r="D10655" s="48"/>
      <c r="E10655" s="48"/>
      <c r="F10655" s="48"/>
      <c r="G10655" s="49"/>
      <c r="H10655" s="48"/>
      <c r="I10655" s="52"/>
      <c r="J10655" s="48"/>
      <c r="K10655" s="48"/>
      <c r="L10655" s="48"/>
      <c r="M10655" s="48"/>
    </row>
    <row r="10656" spans="3:13" x14ac:dyDescent="0.25">
      <c r="C10656" s="48"/>
      <c r="D10656" s="48"/>
      <c r="E10656" s="48"/>
      <c r="F10656" s="48"/>
      <c r="G10656" s="49"/>
      <c r="H10656" s="48"/>
      <c r="I10656" s="52"/>
      <c r="J10656" s="48"/>
      <c r="K10656" s="48"/>
      <c r="L10656" s="48"/>
      <c r="M10656" s="48"/>
    </row>
    <row r="10657" spans="3:13" x14ac:dyDescent="0.25">
      <c r="C10657" s="48"/>
      <c r="D10657" s="48"/>
      <c r="E10657" s="48"/>
      <c r="F10657" s="48"/>
      <c r="G10657" s="49"/>
      <c r="H10657" s="48"/>
      <c r="I10657" s="52"/>
      <c r="J10657" s="48"/>
      <c r="K10657" s="48"/>
      <c r="L10657" s="48"/>
      <c r="M10657" s="48"/>
    </row>
    <row r="10658" spans="3:13" x14ac:dyDescent="0.25">
      <c r="C10658" s="48"/>
      <c r="D10658" s="48"/>
      <c r="E10658" s="48"/>
      <c r="F10658" s="48"/>
      <c r="G10658" s="49"/>
      <c r="H10658" s="48"/>
      <c r="I10658" s="52"/>
      <c r="J10658" s="48"/>
      <c r="K10658" s="48"/>
      <c r="L10658" s="48"/>
      <c r="M10658" s="48"/>
    </row>
    <row r="10659" spans="3:13" x14ac:dyDescent="0.25">
      <c r="C10659" s="48"/>
      <c r="D10659" s="48"/>
      <c r="E10659" s="48"/>
      <c r="F10659" s="48"/>
      <c r="G10659" s="49"/>
      <c r="H10659" s="48"/>
      <c r="I10659" s="52"/>
      <c r="J10659" s="48"/>
      <c r="K10659" s="48"/>
      <c r="L10659" s="48"/>
      <c r="M10659" s="48"/>
    </row>
    <row r="10660" spans="3:13" x14ac:dyDescent="0.25">
      <c r="C10660" s="48"/>
      <c r="D10660" s="48"/>
      <c r="E10660" s="48"/>
      <c r="F10660" s="48"/>
      <c r="G10660" s="49"/>
      <c r="H10660" s="48"/>
      <c r="I10660" s="52"/>
      <c r="J10660" s="48"/>
      <c r="K10660" s="48"/>
      <c r="L10660" s="48"/>
      <c r="M10660" s="48"/>
    </row>
    <row r="10661" spans="3:13" x14ac:dyDescent="0.25">
      <c r="C10661" s="48"/>
      <c r="D10661" s="48"/>
      <c r="E10661" s="48"/>
      <c r="F10661" s="48"/>
      <c r="G10661" s="49"/>
      <c r="H10661" s="48"/>
      <c r="I10661" s="52"/>
      <c r="J10661" s="48"/>
      <c r="K10661" s="48"/>
      <c r="L10661" s="48"/>
      <c r="M10661" s="48"/>
    </row>
    <row r="10662" spans="3:13" x14ac:dyDescent="0.25">
      <c r="C10662" s="48"/>
      <c r="D10662" s="48"/>
      <c r="E10662" s="48"/>
      <c r="F10662" s="48"/>
      <c r="G10662" s="49"/>
      <c r="H10662" s="48"/>
      <c r="I10662" s="52"/>
      <c r="J10662" s="48"/>
      <c r="K10662" s="48"/>
      <c r="L10662" s="48"/>
      <c r="M10662" s="48"/>
    </row>
    <row r="10663" spans="3:13" x14ac:dyDescent="0.25">
      <c r="C10663" s="48"/>
      <c r="D10663" s="48"/>
      <c r="E10663" s="48"/>
      <c r="F10663" s="48"/>
      <c r="G10663" s="49"/>
      <c r="H10663" s="48"/>
      <c r="I10663" s="52"/>
      <c r="J10663" s="48"/>
      <c r="K10663" s="48"/>
      <c r="L10663" s="48"/>
      <c r="M10663" s="48"/>
    </row>
    <row r="10664" spans="3:13" x14ac:dyDescent="0.25">
      <c r="C10664" s="48"/>
      <c r="D10664" s="48"/>
      <c r="E10664" s="48"/>
      <c r="F10664" s="48"/>
      <c r="G10664" s="49"/>
      <c r="H10664" s="48"/>
      <c r="I10664" s="52"/>
      <c r="J10664" s="48"/>
      <c r="K10664" s="48"/>
      <c r="L10664" s="48"/>
      <c r="M10664" s="48"/>
    </row>
    <row r="10665" spans="3:13" x14ac:dyDescent="0.25">
      <c r="C10665" s="48"/>
      <c r="D10665" s="48"/>
      <c r="E10665" s="48"/>
      <c r="F10665" s="48"/>
      <c r="G10665" s="49"/>
      <c r="H10665" s="48"/>
      <c r="I10665" s="52"/>
      <c r="J10665" s="48"/>
      <c r="K10665" s="48"/>
      <c r="L10665" s="48"/>
      <c r="M10665" s="48"/>
    </row>
    <row r="10666" spans="3:13" x14ac:dyDescent="0.25">
      <c r="C10666" s="48"/>
      <c r="D10666" s="48"/>
      <c r="E10666" s="48"/>
      <c r="F10666" s="48"/>
      <c r="G10666" s="49"/>
      <c r="H10666" s="48"/>
      <c r="I10666" s="52"/>
      <c r="J10666" s="48"/>
      <c r="K10666" s="48"/>
      <c r="L10666" s="48"/>
      <c r="M10666" s="48"/>
    </row>
    <row r="10667" spans="3:13" x14ac:dyDescent="0.25">
      <c r="C10667" s="48"/>
      <c r="D10667" s="48"/>
      <c r="E10667" s="48"/>
      <c r="F10667" s="48"/>
      <c r="G10667" s="49"/>
      <c r="H10667" s="48"/>
      <c r="I10667" s="52"/>
      <c r="J10667" s="48"/>
      <c r="K10667" s="48"/>
      <c r="L10667" s="48"/>
      <c r="M10667" s="48"/>
    </row>
    <row r="10668" spans="3:13" x14ac:dyDescent="0.25">
      <c r="C10668" s="48"/>
      <c r="D10668" s="48"/>
      <c r="E10668" s="48"/>
      <c r="F10668" s="48"/>
      <c r="G10668" s="49"/>
      <c r="H10668" s="48"/>
      <c r="I10668" s="52"/>
      <c r="J10668" s="48"/>
      <c r="K10668" s="48"/>
      <c r="L10668" s="48"/>
      <c r="M10668" s="48"/>
    </row>
    <row r="10669" spans="3:13" x14ac:dyDescent="0.25">
      <c r="C10669" s="48"/>
      <c r="D10669" s="48"/>
      <c r="E10669" s="48"/>
      <c r="F10669" s="48"/>
      <c r="G10669" s="49"/>
      <c r="H10669" s="48"/>
      <c r="I10669" s="52"/>
      <c r="J10669" s="48"/>
      <c r="K10669" s="48"/>
      <c r="L10669" s="48"/>
      <c r="M10669" s="48"/>
    </row>
    <row r="10670" spans="3:13" x14ac:dyDescent="0.25">
      <c r="C10670" s="48"/>
      <c r="D10670" s="48"/>
      <c r="E10670" s="48"/>
      <c r="F10670" s="48"/>
      <c r="G10670" s="49"/>
      <c r="H10670" s="48"/>
      <c r="I10670" s="52"/>
      <c r="J10670" s="48"/>
      <c r="K10670" s="48"/>
      <c r="L10670" s="48"/>
      <c r="M10670" s="48"/>
    </row>
    <row r="10671" spans="3:13" x14ac:dyDescent="0.25">
      <c r="C10671" s="48"/>
      <c r="D10671" s="48"/>
      <c r="E10671" s="48"/>
      <c r="F10671" s="48"/>
      <c r="G10671" s="49"/>
      <c r="H10671" s="48"/>
      <c r="I10671" s="52"/>
      <c r="J10671" s="48"/>
      <c r="K10671" s="48"/>
      <c r="L10671" s="48"/>
      <c r="M10671" s="48"/>
    </row>
    <row r="10672" spans="3:13" x14ac:dyDescent="0.25">
      <c r="C10672" s="48"/>
      <c r="D10672" s="48"/>
      <c r="E10672" s="48"/>
      <c r="F10672" s="48"/>
      <c r="G10672" s="49"/>
      <c r="H10672" s="48"/>
      <c r="I10672" s="52"/>
      <c r="J10672" s="48"/>
      <c r="K10672" s="48"/>
      <c r="L10672" s="48"/>
      <c r="M10672" s="48"/>
    </row>
    <row r="10673" spans="3:13" x14ac:dyDescent="0.25">
      <c r="C10673" s="48"/>
      <c r="D10673" s="48"/>
      <c r="E10673" s="48"/>
      <c r="F10673" s="48"/>
      <c r="G10673" s="49"/>
      <c r="H10673" s="48"/>
      <c r="I10673" s="52"/>
      <c r="J10673" s="48"/>
      <c r="K10673" s="48"/>
      <c r="L10673" s="48"/>
      <c r="M10673" s="48"/>
    </row>
    <row r="10674" spans="3:13" x14ac:dyDescent="0.25">
      <c r="C10674" s="48"/>
      <c r="D10674" s="48"/>
      <c r="E10674" s="48"/>
      <c r="F10674" s="48"/>
      <c r="G10674" s="49"/>
      <c r="H10674" s="48"/>
      <c r="I10674" s="52"/>
      <c r="J10674" s="48"/>
      <c r="K10674" s="48"/>
      <c r="L10674" s="48"/>
      <c r="M10674" s="48"/>
    </row>
    <row r="10675" spans="3:13" x14ac:dyDescent="0.25">
      <c r="C10675" s="48"/>
      <c r="D10675" s="48"/>
      <c r="E10675" s="48"/>
      <c r="F10675" s="48"/>
      <c r="G10675" s="49"/>
      <c r="H10675" s="48"/>
      <c r="I10675" s="52"/>
      <c r="J10675" s="48"/>
      <c r="K10675" s="48"/>
      <c r="L10675" s="48"/>
      <c r="M10675" s="48"/>
    </row>
    <row r="10676" spans="3:13" x14ac:dyDescent="0.25">
      <c r="C10676" s="48"/>
      <c r="D10676" s="48"/>
      <c r="E10676" s="48"/>
      <c r="F10676" s="48"/>
      <c r="G10676" s="49"/>
      <c r="H10676" s="48"/>
      <c r="I10676" s="52"/>
      <c r="J10676" s="48"/>
      <c r="K10676" s="48"/>
      <c r="L10676" s="48"/>
      <c r="M10676" s="48"/>
    </row>
    <row r="10677" spans="3:13" x14ac:dyDescent="0.25">
      <c r="C10677" s="48"/>
      <c r="D10677" s="48"/>
      <c r="E10677" s="48"/>
      <c r="F10677" s="48"/>
      <c r="G10677" s="49"/>
      <c r="H10677" s="48"/>
      <c r="I10677" s="52"/>
      <c r="J10677" s="48"/>
      <c r="K10677" s="48"/>
      <c r="L10677" s="48"/>
      <c r="M10677" s="48"/>
    </row>
    <row r="10678" spans="3:13" x14ac:dyDescent="0.25">
      <c r="C10678" s="48"/>
      <c r="D10678" s="48"/>
      <c r="E10678" s="48"/>
      <c r="F10678" s="48"/>
      <c r="G10678" s="49"/>
      <c r="H10678" s="48"/>
      <c r="I10678" s="52"/>
      <c r="J10678" s="48"/>
      <c r="K10678" s="48"/>
      <c r="L10678" s="48"/>
      <c r="M10678" s="48"/>
    </row>
    <row r="10679" spans="3:13" x14ac:dyDescent="0.25">
      <c r="C10679" s="48"/>
      <c r="D10679" s="48"/>
      <c r="E10679" s="48"/>
      <c r="F10679" s="48"/>
      <c r="G10679" s="49"/>
      <c r="H10679" s="48"/>
      <c r="I10679" s="52"/>
      <c r="J10679" s="48"/>
      <c r="K10679" s="48"/>
      <c r="L10679" s="48"/>
      <c r="M10679" s="48"/>
    </row>
    <row r="10680" spans="3:13" x14ac:dyDescent="0.25">
      <c r="C10680" s="48"/>
      <c r="D10680" s="48"/>
      <c r="E10680" s="48"/>
      <c r="F10680" s="48"/>
      <c r="G10680" s="49"/>
      <c r="H10680" s="48"/>
      <c r="I10680" s="52"/>
      <c r="J10680" s="48"/>
      <c r="K10680" s="48"/>
      <c r="L10680" s="48"/>
      <c r="M10680" s="48"/>
    </row>
    <row r="10681" spans="3:13" x14ac:dyDescent="0.25">
      <c r="C10681" s="48"/>
      <c r="D10681" s="48"/>
      <c r="E10681" s="48"/>
      <c r="F10681" s="48"/>
      <c r="G10681" s="49"/>
      <c r="H10681" s="48"/>
      <c r="I10681" s="52"/>
      <c r="J10681" s="48"/>
      <c r="K10681" s="48"/>
      <c r="L10681" s="48"/>
      <c r="M10681" s="48"/>
    </row>
    <row r="10682" spans="3:13" x14ac:dyDescent="0.25">
      <c r="C10682" s="48"/>
      <c r="D10682" s="48"/>
      <c r="E10682" s="48"/>
      <c r="F10682" s="48"/>
      <c r="G10682" s="49"/>
      <c r="H10682" s="48"/>
      <c r="I10682" s="52"/>
      <c r="J10682" s="48"/>
      <c r="K10682" s="48"/>
      <c r="L10682" s="48"/>
      <c r="M10682" s="48"/>
    </row>
    <row r="10683" spans="3:13" x14ac:dyDescent="0.25">
      <c r="C10683" s="48"/>
      <c r="D10683" s="48"/>
      <c r="E10683" s="48"/>
      <c r="F10683" s="48"/>
      <c r="G10683" s="49"/>
      <c r="H10683" s="48"/>
      <c r="I10683" s="52"/>
      <c r="J10683" s="48"/>
      <c r="K10683" s="48"/>
      <c r="L10683" s="48"/>
      <c r="M10683" s="48"/>
    </row>
    <row r="10684" spans="3:13" x14ac:dyDescent="0.25">
      <c r="C10684" s="48"/>
      <c r="D10684" s="48"/>
      <c r="E10684" s="48"/>
      <c r="F10684" s="48"/>
      <c r="G10684" s="49"/>
      <c r="H10684" s="48"/>
      <c r="I10684" s="52"/>
      <c r="J10684" s="48"/>
      <c r="K10684" s="48"/>
      <c r="L10684" s="48"/>
      <c r="M10684" s="48"/>
    </row>
    <row r="10685" spans="3:13" x14ac:dyDescent="0.25">
      <c r="C10685" s="48"/>
      <c r="D10685" s="48"/>
      <c r="E10685" s="48"/>
      <c r="F10685" s="48"/>
      <c r="G10685" s="49"/>
      <c r="H10685" s="48"/>
      <c r="I10685" s="52"/>
      <c r="J10685" s="48"/>
      <c r="K10685" s="48"/>
      <c r="L10685" s="48"/>
      <c r="M10685" s="48"/>
    </row>
    <row r="10686" spans="3:13" x14ac:dyDescent="0.25">
      <c r="C10686" s="48"/>
      <c r="D10686" s="48"/>
      <c r="E10686" s="48"/>
      <c r="F10686" s="48"/>
      <c r="G10686" s="49"/>
      <c r="H10686" s="48"/>
      <c r="I10686" s="52"/>
      <c r="J10686" s="48"/>
      <c r="K10686" s="48"/>
      <c r="L10686" s="48"/>
      <c r="M10686" s="48"/>
    </row>
    <row r="10687" spans="3:13" x14ac:dyDescent="0.25">
      <c r="C10687" s="48"/>
      <c r="D10687" s="48"/>
      <c r="E10687" s="48"/>
      <c r="F10687" s="48"/>
      <c r="G10687" s="49"/>
      <c r="H10687" s="48"/>
      <c r="I10687" s="52"/>
      <c r="J10687" s="48"/>
      <c r="K10687" s="48"/>
      <c r="L10687" s="48"/>
      <c r="M10687" s="48"/>
    </row>
    <row r="10688" spans="3:13" x14ac:dyDescent="0.25">
      <c r="C10688" s="48"/>
      <c r="D10688" s="48"/>
      <c r="E10688" s="48"/>
      <c r="F10688" s="48"/>
      <c r="G10688" s="49"/>
      <c r="H10688" s="48"/>
      <c r="I10688" s="52"/>
      <c r="J10688" s="48"/>
      <c r="K10688" s="48"/>
      <c r="L10688" s="48"/>
      <c r="M10688" s="48"/>
    </row>
    <row r="10689" spans="3:13" x14ac:dyDescent="0.25">
      <c r="C10689" s="48"/>
      <c r="D10689" s="48"/>
      <c r="E10689" s="48"/>
      <c r="F10689" s="48"/>
      <c r="G10689" s="49"/>
      <c r="H10689" s="48"/>
      <c r="I10689" s="52"/>
      <c r="J10689" s="48"/>
      <c r="K10689" s="48"/>
      <c r="L10689" s="48"/>
      <c r="M10689" s="48"/>
    </row>
    <row r="10690" spans="3:13" x14ac:dyDescent="0.25">
      <c r="C10690" s="48"/>
      <c r="D10690" s="48"/>
      <c r="E10690" s="48"/>
      <c r="F10690" s="48"/>
      <c r="G10690" s="49"/>
      <c r="H10690" s="48"/>
      <c r="I10690" s="52"/>
      <c r="J10690" s="48"/>
      <c r="K10690" s="48"/>
      <c r="L10690" s="48"/>
      <c r="M10690" s="48"/>
    </row>
    <row r="10691" spans="3:13" x14ac:dyDescent="0.25">
      <c r="C10691" s="48"/>
      <c r="D10691" s="48"/>
      <c r="E10691" s="48"/>
      <c r="F10691" s="48"/>
      <c r="G10691" s="49"/>
      <c r="H10691" s="48"/>
      <c r="I10691" s="52"/>
      <c r="J10691" s="48"/>
      <c r="K10691" s="48"/>
      <c r="L10691" s="48"/>
      <c r="M10691" s="48"/>
    </row>
    <row r="10692" spans="3:13" x14ac:dyDescent="0.25">
      <c r="C10692" s="48"/>
      <c r="D10692" s="48"/>
      <c r="E10692" s="48"/>
      <c r="F10692" s="48"/>
      <c r="G10692" s="49"/>
      <c r="H10692" s="48"/>
      <c r="I10692" s="52"/>
      <c r="J10692" s="48"/>
      <c r="K10692" s="48"/>
      <c r="L10692" s="48"/>
      <c r="M10692" s="48"/>
    </row>
    <row r="10693" spans="3:13" x14ac:dyDescent="0.25">
      <c r="C10693" s="48"/>
      <c r="D10693" s="48"/>
      <c r="E10693" s="48"/>
      <c r="F10693" s="48"/>
      <c r="G10693" s="49"/>
      <c r="H10693" s="48"/>
      <c r="I10693" s="52"/>
      <c r="J10693" s="48"/>
      <c r="K10693" s="48"/>
      <c r="L10693" s="48"/>
      <c r="M10693" s="48"/>
    </row>
    <row r="10694" spans="3:13" x14ac:dyDescent="0.25">
      <c r="C10694" s="48"/>
      <c r="D10694" s="48"/>
      <c r="E10694" s="48"/>
      <c r="F10694" s="48"/>
      <c r="G10694" s="49"/>
      <c r="H10694" s="48"/>
      <c r="I10694" s="52"/>
      <c r="J10694" s="48"/>
      <c r="K10694" s="48"/>
      <c r="L10694" s="48"/>
      <c r="M10694" s="48"/>
    </row>
    <row r="10695" spans="3:13" x14ac:dyDescent="0.25">
      <c r="C10695" s="48"/>
      <c r="D10695" s="48"/>
      <c r="E10695" s="48"/>
      <c r="F10695" s="48"/>
      <c r="G10695" s="49"/>
      <c r="H10695" s="48"/>
      <c r="I10695" s="52"/>
      <c r="J10695" s="48"/>
      <c r="K10695" s="48"/>
      <c r="L10695" s="48"/>
      <c r="M10695" s="48"/>
    </row>
    <row r="10696" spans="3:13" x14ac:dyDescent="0.25">
      <c r="C10696" s="48"/>
      <c r="D10696" s="48"/>
      <c r="E10696" s="48"/>
      <c r="F10696" s="48"/>
      <c r="G10696" s="49"/>
      <c r="H10696" s="48"/>
      <c r="I10696" s="52"/>
      <c r="J10696" s="48"/>
      <c r="K10696" s="48"/>
      <c r="L10696" s="48"/>
      <c r="M10696" s="48"/>
    </row>
    <row r="10697" spans="3:13" x14ac:dyDescent="0.25">
      <c r="C10697" s="48"/>
      <c r="D10697" s="48"/>
      <c r="E10697" s="48"/>
      <c r="F10697" s="48"/>
      <c r="G10697" s="49"/>
      <c r="H10697" s="48"/>
      <c r="I10697" s="52"/>
      <c r="J10697" s="48"/>
      <c r="K10697" s="48"/>
      <c r="L10697" s="48"/>
      <c r="M10697" s="48"/>
    </row>
    <row r="10698" spans="3:13" x14ac:dyDescent="0.25">
      <c r="C10698" s="48"/>
      <c r="D10698" s="48"/>
      <c r="E10698" s="48"/>
      <c r="F10698" s="48"/>
      <c r="G10698" s="49"/>
      <c r="H10698" s="48"/>
      <c r="I10698" s="52"/>
      <c r="J10698" s="48"/>
      <c r="K10698" s="48"/>
      <c r="L10698" s="48"/>
      <c r="M10698" s="48"/>
    </row>
    <row r="10699" spans="3:13" x14ac:dyDescent="0.25">
      <c r="C10699" s="48"/>
      <c r="D10699" s="48"/>
      <c r="E10699" s="48"/>
      <c r="F10699" s="48"/>
      <c r="G10699" s="49"/>
      <c r="H10699" s="48"/>
      <c r="I10699" s="52"/>
      <c r="J10699" s="48"/>
      <c r="K10699" s="48"/>
      <c r="L10699" s="48"/>
      <c r="M10699" s="48"/>
    </row>
    <row r="10700" spans="3:13" x14ac:dyDescent="0.25">
      <c r="C10700" s="48"/>
      <c r="D10700" s="48"/>
      <c r="E10700" s="48"/>
      <c r="F10700" s="48"/>
      <c r="G10700" s="49"/>
      <c r="H10700" s="48"/>
      <c r="I10700" s="52"/>
      <c r="J10700" s="48"/>
      <c r="K10700" s="48"/>
      <c r="L10700" s="48"/>
      <c r="M10700" s="48"/>
    </row>
    <row r="10701" spans="3:13" x14ac:dyDescent="0.25">
      <c r="C10701" s="48"/>
      <c r="D10701" s="48"/>
      <c r="E10701" s="48"/>
      <c r="F10701" s="48"/>
      <c r="G10701" s="49"/>
      <c r="H10701" s="48"/>
      <c r="I10701" s="52"/>
      <c r="J10701" s="48"/>
      <c r="K10701" s="48"/>
      <c r="L10701" s="48"/>
      <c r="M10701" s="48"/>
    </row>
    <row r="10702" spans="3:13" x14ac:dyDescent="0.25">
      <c r="C10702" s="48"/>
      <c r="D10702" s="48"/>
      <c r="E10702" s="48"/>
      <c r="F10702" s="48"/>
      <c r="G10702" s="49"/>
      <c r="H10702" s="48"/>
      <c r="I10702" s="52"/>
      <c r="J10702" s="48"/>
      <c r="K10702" s="48"/>
      <c r="L10702" s="48"/>
      <c r="M10702" s="48"/>
    </row>
    <row r="10703" spans="3:13" x14ac:dyDescent="0.25">
      <c r="C10703" s="48"/>
      <c r="D10703" s="48"/>
      <c r="E10703" s="48"/>
      <c r="F10703" s="48"/>
      <c r="G10703" s="49"/>
      <c r="H10703" s="48"/>
      <c r="I10703" s="52"/>
      <c r="J10703" s="48"/>
      <c r="K10703" s="48"/>
      <c r="L10703" s="48"/>
      <c r="M10703" s="48"/>
    </row>
    <row r="10704" spans="3:13" x14ac:dyDescent="0.25">
      <c r="C10704" s="48"/>
      <c r="D10704" s="48"/>
      <c r="E10704" s="48"/>
      <c r="F10704" s="48"/>
      <c r="G10704" s="49"/>
      <c r="H10704" s="48"/>
      <c r="I10704" s="52"/>
      <c r="J10704" s="48"/>
      <c r="K10704" s="48"/>
      <c r="L10704" s="48"/>
      <c r="M10704" s="48"/>
    </row>
    <row r="10705" spans="3:13" x14ac:dyDescent="0.25">
      <c r="C10705" s="48"/>
      <c r="D10705" s="48"/>
      <c r="E10705" s="48"/>
      <c r="F10705" s="48"/>
      <c r="G10705" s="49"/>
      <c r="H10705" s="48"/>
      <c r="I10705" s="52"/>
      <c r="J10705" s="48"/>
      <c r="K10705" s="48"/>
      <c r="L10705" s="48"/>
      <c r="M10705" s="48"/>
    </row>
    <row r="10706" spans="3:13" x14ac:dyDescent="0.25">
      <c r="C10706" s="48"/>
      <c r="D10706" s="48"/>
      <c r="E10706" s="48"/>
      <c r="F10706" s="48"/>
      <c r="G10706" s="49"/>
      <c r="H10706" s="48"/>
      <c r="I10706" s="52"/>
      <c r="J10706" s="48"/>
      <c r="K10706" s="48"/>
      <c r="L10706" s="48"/>
      <c r="M10706" s="48"/>
    </row>
    <row r="10707" spans="3:13" x14ac:dyDescent="0.25">
      <c r="C10707" s="48"/>
      <c r="D10707" s="48"/>
      <c r="E10707" s="48"/>
      <c r="F10707" s="48"/>
      <c r="G10707" s="49"/>
      <c r="H10707" s="48"/>
      <c r="I10707" s="52"/>
      <c r="J10707" s="48"/>
      <c r="K10707" s="48"/>
      <c r="L10707" s="48"/>
      <c r="M10707" s="48"/>
    </row>
    <row r="10708" spans="3:13" x14ac:dyDescent="0.25">
      <c r="C10708" s="48"/>
      <c r="D10708" s="48"/>
      <c r="E10708" s="48"/>
      <c r="F10708" s="48"/>
      <c r="G10708" s="49"/>
      <c r="H10708" s="48"/>
      <c r="I10708" s="52"/>
      <c r="J10708" s="48"/>
      <c r="K10708" s="48"/>
      <c r="L10708" s="48"/>
      <c r="M10708" s="48"/>
    </row>
    <row r="10709" spans="3:13" x14ac:dyDescent="0.25">
      <c r="C10709" s="48"/>
      <c r="D10709" s="48"/>
      <c r="E10709" s="48"/>
      <c r="F10709" s="48"/>
      <c r="G10709" s="49"/>
      <c r="H10709" s="48"/>
      <c r="I10709" s="52"/>
      <c r="J10709" s="48"/>
      <c r="K10709" s="48"/>
      <c r="L10709" s="48"/>
      <c r="M10709" s="48"/>
    </row>
    <row r="10710" spans="3:13" x14ac:dyDescent="0.25">
      <c r="C10710" s="48"/>
      <c r="D10710" s="48"/>
      <c r="E10710" s="48"/>
      <c r="F10710" s="48"/>
      <c r="G10710" s="49"/>
      <c r="H10710" s="48"/>
      <c r="I10710" s="52"/>
      <c r="J10710" s="48"/>
      <c r="K10710" s="48"/>
      <c r="L10710" s="48"/>
      <c r="M10710" s="48"/>
    </row>
    <row r="10711" spans="3:13" x14ac:dyDescent="0.25">
      <c r="C10711" s="48"/>
      <c r="D10711" s="48"/>
      <c r="E10711" s="48"/>
      <c r="F10711" s="48"/>
      <c r="G10711" s="49"/>
      <c r="H10711" s="48"/>
      <c r="I10711" s="52"/>
      <c r="J10711" s="48"/>
      <c r="K10711" s="48"/>
      <c r="L10711" s="48"/>
      <c r="M10711" s="48"/>
    </row>
    <row r="10712" spans="3:13" x14ac:dyDescent="0.25">
      <c r="C10712" s="48"/>
      <c r="D10712" s="48"/>
      <c r="E10712" s="48"/>
      <c r="F10712" s="48"/>
      <c r="G10712" s="49"/>
      <c r="H10712" s="48"/>
      <c r="I10712" s="52"/>
      <c r="J10712" s="48"/>
      <c r="K10712" s="48"/>
      <c r="L10712" s="48"/>
      <c r="M10712" s="48"/>
    </row>
    <row r="10713" spans="3:13" x14ac:dyDescent="0.25">
      <c r="C10713" s="48"/>
      <c r="D10713" s="48"/>
      <c r="E10713" s="48"/>
      <c r="F10713" s="48"/>
      <c r="G10713" s="49"/>
      <c r="H10713" s="48"/>
      <c r="I10713" s="52"/>
      <c r="J10713" s="48"/>
      <c r="K10713" s="48"/>
      <c r="L10713" s="48"/>
      <c r="M10713" s="48"/>
    </row>
    <row r="10714" spans="3:13" x14ac:dyDescent="0.25">
      <c r="C10714" s="48"/>
      <c r="D10714" s="48"/>
      <c r="E10714" s="48"/>
      <c r="F10714" s="48"/>
      <c r="G10714" s="49"/>
      <c r="H10714" s="48"/>
      <c r="I10714" s="52"/>
      <c r="J10714" s="48"/>
      <c r="K10714" s="48"/>
      <c r="L10714" s="48"/>
      <c r="M10714" s="48"/>
    </row>
    <row r="10715" spans="3:13" x14ac:dyDescent="0.25">
      <c r="C10715" s="48"/>
      <c r="D10715" s="48"/>
      <c r="E10715" s="48"/>
      <c r="F10715" s="48"/>
      <c r="G10715" s="49"/>
      <c r="H10715" s="48"/>
      <c r="I10715" s="52"/>
      <c r="J10715" s="48"/>
      <c r="K10715" s="48"/>
      <c r="L10715" s="48"/>
      <c r="M10715" s="48"/>
    </row>
    <row r="10716" spans="3:13" x14ac:dyDescent="0.25">
      <c r="C10716" s="48"/>
      <c r="D10716" s="48"/>
      <c r="E10716" s="48"/>
      <c r="F10716" s="48"/>
      <c r="G10716" s="49"/>
      <c r="H10716" s="48"/>
      <c r="I10716" s="52"/>
      <c r="J10716" s="48"/>
      <c r="K10716" s="48"/>
      <c r="L10716" s="48"/>
      <c r="M10716" s="48"/>
    </row>
    <row r="10717" spans="3:13" x14ac:dyDescent="0.25">
      <c r="C10717" s="48"/>
      <c r="D10717" s="48"/>
      <c r="E10717" s="48"/>
      <c r="F10717" s="48"/>
      <c r="G10717" s="49"/>
      <c r="H10717" s="48"/>
      <c r="I10717" s="52"/>
      <c r="J10717" s="48"/>
      <c r="K10717" s="48"/>
      <c r="L10717" s="48"/>
      <c r="M10717" s="48"/>
    </row>
    <row r="10718" spans="3:13" x14ac:dyDescent="0.25">
      <c r="C10718" s="48"/>
      <c r="D10718" s="48"/>
      <c r="E10718" s="48"/>
      <c r="F10718" s="48"/>
      <c r="G10718" s="49"/>
      <c r="H10718" s="48"/>
      <c r="I10718" s="52"/>
      <c r="J10718" s="48"/>
      <c r="K10718" s="48"/>
      <c r="L10718" s="48"/>
      <c r="M10718" s="48"/>
    </row>
    <row r="10719" spans="3:13" x14ac:dyDescent="0.25">
      <c r="C10719" s="48"/>
      <c r="D10719" s="48"/>
      <c r="E10719" s="48"/>
      <c r="F10719" s="48"/>
      <c r="G10719" s="49"/>
      <c r="H10719" s="48"/>
      <c r="I10719" s="52"/>
      <c r="J10719" s="48"/>
      <c r="K10719" s="48"/>
      <c r="L10719" s="48"/>
      <c r="M10719" s="48"/>
    </row>
    <row r="10720" spans="3:13" x14ac:dyDescent="0.25">
      <c r="C10720" s="48"/>
      <c r="D10720" s="48"/>
      <c r="E10720" s="48"/>
      <c r="F10720" s="48"/>
      <c r="G10720" s="49"/>
      <c r="H10720" s="48"/>
      <c r="I10720" s="52"/>
      <c r="J10720" s="48"/>
      <c r="K10720" s="48"/>
      <c r="L10720" s="48"/>
      <c r="M10720" s="48"/>
    </row>
    <row r="10721" spans="3:13" x14ac:dyDescent="0.25">
      <c r="C10721" s="48"/>
      <c r="D10721" s="48"/>
      <c r="E10721" s="48"/>
      <c r="F10721" s="48"/>
      <c r="G10721" s="49"/>
      <c r="H10721" s="48"/>
      <c r="I10721" s="52"/>
      <c r="J10721" s="48"/>
      <c r="K10721" s="48"/>
      <c r="L10721" s="48"/>
      <c r="M10721" s="48"/>
    </row>
    <row r="10722" spans="3:13" x14ac:dyDescent="0.25">
      <c r="C10722" s="48"/>
      <c r="D10722" s="48"/>
      <c r="E10722" s="48"/>
      <c r="F10722" s="48"/>
      <c r="G10722" s="49"/>
      <c r="H10722" s="48"/>
      <c r="I10722" s="52"/>
      <c r="J10722" s="48"/>
      <c r="K10722" s="48"/>
      <c r="L10722" s="48"/>
      <c r="M10722" s="48"/>
    </row>
    <row r="10723" spans="3:13" x14ac:dyDescent="0.25">
      <c r="C10723" s="48"/>
      <c r="D10723" s="48"/>
      <c r="E10723" s="48"/>
      <c r="F10723" s="48"/>
      <c r="G10723" s="49"/>
      <c r="H10723" s="48"/>
      <c r="I10723" s="52"/>
      <c r="J10723" s="48"/>
      <c r="K10723" s="48"/>
      <c r="L10723" s="48"/>
      <c r="M10723" s="48"/>
    </row>
    <row r="10724" spans="3:13" x14ac:dyDescent="0.25">
      <c r="C10724" s="48"/>
      <c r="D10724" s="48"/>
      <c r="E10724" s="48"/>
      <c r="F10724" s="48"/>
      <c r="G10724" s="49"/>
      <c r="H10724" s="48"/>
      <c r="I10724" s="52"/>
      <c r="J10724" s="48"/>
      <c r="K10724" s="48"/>
      <c r="L10724" s="48"/>
      <c r="M10724" s="48"/>
    </row>
    <row r="10725" spans="3:13" x14ac:dyDescent="0.25">
      <c r="C10725" s="48"/>
      <c r="D10725" s="48"/>
      <c r="E10725" s="48"/>
      <c r="F10725" s="48"/>
      <c r="G10725" s="49"/>
      <c r="H10725" s="48"/>
      <c r="I10725" s="52"/>
      <c r="J10725" s="48"/>
      <c r="K10725" s="48"/>
      <c r="L10725" s="48"/>
      <c r="M10725" s="48"/>
    </row>
    <row r="10726" spans="3:13" x14ac:dyDescent="0.25">
      <c r="C10726" s="48"/>
      <c r="D10726" s="48"/>
      <c r="E10726" s="48"/>
      <c r="F10726" s="48"/>
      <c r="G10726" s="49"/>
      <c r="H10726" s="48"/>
      <c r="I10726" s="52"/>
      <c r="J10726" s="48"/>
      <c r="K10726" s="48"/>
      <c r="L10726" s="48"/>
      <c r="M10726" s="48"/>
    </row>
    <row r="10727" spans="3:13" x14ac:dyDescent="0.25">
      <c r="C10727" s="48"/>
      <c r="D10727" s="48"/>
      <c r="E10727" s="48"/>
      <c r="F10727" s="48"/>
      <c r="G10727" s="49"/>
      <c r="H10727" s="48"/>
      <c r="I10727" s="52"/>
      <c r="J10727" s="48"/>
      <c r="K10727" s="48"/>
      <c r="L10727" s="48"/>
      <c r="M10727" s="48"/>
    </row>
    <row r="10728" spans="3:13" x14ac:dyDescent="0.25">
      <c r="C10728" s="48"/>
      <c r="D10728" s="48"/>
      <c r="E10728" s="48"/>
      <c r="F10728" s="48"/>
      <c r="G10728" s="49"/>
      <c r="H10728" s="48"/>
      <c r="I10728" s="52"/>
      <c r="J10728" s="48"/>
      <c r="K10728" s="48"/>
      <c r="L10728" s="48"/>
      <c r="M10728" s="48"/>
    </row>
    <row r="10729" spans="3:13" x14ac:dyDescent="0.25">
      <c r="C10729" s="48"/>
      <c r="D10729" s="48"/>
      <c r="E10729" s="48"/>
      <c r="F10729" s="48"/>
      <c r="G10729" s="49"/>
      <c r="H10729" s="48"/>
      <c r="I10729" s="52"/>
      <c r="J10729" s="48"/>
      <c r="K10729" s="48"/>
      <c r="L10729" s="48"/>
      <c r="M10729" s="48"/>
    </row>
    <row r="10730" spans="3:13" x14ac:dyDescent="0.25">
      <c r="C10730" s="48"/>
      <c r="D10730" s="48"/>
      <c r="E10730" s="48"/>
      <c r="F10730" s="48"/>
      <c r="G10730" s="49"/>
      <c r="H10730" s="48"/>
      <c r="I10730" s="52"/>
      <c r="J10730" s="48"/>
      <c r="K10730" s="48"/>
      <c r="L10730" s="48"/>
      <c r="M10730" s="48"/>
    </row>
    <row r="10731" spans="3:13" x14ac:dyDescent="0.25">
      <c r="C10731" s="48"/>
      <c r="D10731" s="48"/>
      <c r="E10731" s="48"/>
      <c r="F10731" s="48"/>
      <c r="G10731" s="49"/>
      <c r="H10731" s="48"/>
      <c r="I10731" s="52"/>
      <c r="J10731" s="48"/>
      <c r="K10731" s="48"/>
      <c r="L10731" s="48"/>
      <c r="M10731" s="48"/>
    </row>
    <row r="10732" spans="3:13" x14ac:dyDescent="0.25">
      <c r="C10732" s="48"/>
      <c r="D10732" s="48"/>
      <c r="E10732" s="48"/>
      <c r="F10732" s="48"/>
      <c r="G10732" s="49"/>
      <c r="H10732" s="48"/>
      <c r="I10732" s="52"/>
      <c r="J10732" s="48"/>
      <c r="K10732" s="48"/>
      <c r="L10732" s="48"/>
      <c r="M10732" s="48"/>
    </row>
    <row r="10733" spans="3:13" x14ac:dyDescent="0.25">
      <c r="C10733" s="48"/>
      <c r="D10733" s="48"/>
      <c r="E10733" s="48"/>
      <c r="F10733" s="48"/>
      <c r="G10733" s="49"/>
      <c r="H10733" s="48"/>
      <c r="I10733" s="52"/>
      <c r="J10733" s="48"/>
      <c r="K10733" s="48"/>
      <c r="L10733" s="48"/>
      <c r="M10733" s="48"/>
    </row>
    <row r="10734" spans="3:13" x14ac:dyDescent="0.25">
      <c r="C10734" s="48"/>
      <c r="D10734" s="48"/>
      <c r="E10734" s="48"/>
      <c r="F10734" s="48"/>
      <c r="G10734" s="49"/>
      <c r="H10734" s="48"/>
      <c r="I10734" s="52"/>
      <c r="J10734" s="48"/>
      <c r="K10734" s="48"/>
      <c r="L10734" s="48"/>
      <c r="M10734" s="48"/>
    </row>
    <row r="10735" spans="3:13" x14ac:dyDescent="0.25">
      <c r="C10735" s="48"/>
      <c r="D10735" s="48"/>
      <c r="E10735" s="48"/>
      <c r="F10735" s="48"/>
      <c r="G10735" s="49"/>
      <c r="H10735" s="48"/>
      <c r="I10735" s="52"/>
      <c r="J10735" s="48"/>
      <c r="K10735" s="48"/>
      <c r="L10735" s="48"/>
      <c r="M10735" s="48"/>
    </row>
    <row r="10736" spans="3:13" x14ac:dyDescent="0.25">
      <c r="C10736" s="48"/>
      <c r="D10736" s="48"/>
      <c r="E10736" s="48"/>
      <c r="F10736" s="48"/>
      <c r="G10736" s="49"/>
      <c r="H10736" s="48"/>
      <c r="I10736" s="52"/>
      <c r="J10736" s="48"/>
      <c r="K10736" s="48"/>
      <c r="L10736" s="48"/>
      <c r="M10736" s="48"/>
    </row>
    <row r="10737" spans="3:13" x14ac:dyDescent="0.25">
      <c r="C10737" s="48"/>
      <c r="D10737" s="48"/>
      <c r="E10737" s="48"/>
      <c r="F10737" s="48"/>
      <c r="G10737" s="49"/>
      <c r="H10737" s="48"/>
      <c r="I10737" s="52"/>
      <c r="J10737" s="48"/>
      <c r="K10737" s="48"/>
      <c r="L10737" s="48"/>
      <c r="M10737" s="48"/>
    </row>
    <row r="10738" spans="3:13" x14ac:dyDescent="0.25">
      <c r="C10738" s="48"/>
      <c r="D10738" s="48"/>
      <c r="E10738" s="48"/>
      <c r="F10738" s="48"/>
      <c r="G10738" s="49"/>
      <c r="H10738" s="48"/>
      <c r="I10738" s="52"/>
      <c r="J10738" s="48"/>
      <c r="K10738" s="48"/>
      <c r="L10738" s="48"/>
      <c r="M10738" s="48"/>
    </row>
    <row r="10739" spans="3:13" x14ac:dyDescent="0.25">
      <c r="C10739" s="48"/>
      <c r="D10739" s="48"/>
      <c r="E10739" s="48"/>
      <c r="F10739" s="48"/>
      <c r="G10739" s="49"/>
      <c r="H10739" s="48"/>
      <c r="I10739" s="52"/>
      <c r="J10739" s="48"/>
      <c r="K10739" s="48"/>
      <c r="L10739" s="48"/>
      <c r="M10739" s="48"/>
    </row>
    <row r="10740" spans="3:13" x14ac:dyDescent="0.25">
      <c r="C10740" s="48"/>
      <c r="D10740" s="48"/>
      <c r="E10740" s="48"/>
      <c r="F10740" s="48"/>
      <c r="G10740" s="49"/>
      <c r="H10740" s="48"/>
      <c r="I10740" s="52"/>
      <c r="J10740" s="48"/>
      <c r="K10740" s="48"/>
      <c r="L10740" s="48"/>
      <c r="M10740" s="48"/>
    </row>
    <row r="10741" spans="3:13" x14ac:dyDescent="0.25">
      <c r="C10741" s="48"/>
      <c r="D10741" s="48"/>
      <c r="E10741" s="48"/>
      <c r="F10741" s="48"/>
      <c r="G10741" s="49"/>
      <c r="H10741" s="48"/>
      <c r="I10741" s="52"/>
      <c r="J10741" s="48"/>
      <c r="K10741" s="48"/>
      <c r="L10741" s="48"/>
      <c r="M10741" s="48"/>
    </row>
    <row r="10742" spans="3:13" x14ac:dyDescent="0.25">
      <c r="C10742" s="48"/>
      <c r="D10742" s="48"/>
      <c r="E10742" s="48"/>
      <c r="F10742" s="48"/>
      <c r="G10742" s="49"/>
      <c r="H10742" s="48"/>
      <c r="I10742" s="52"/>
      <c r="J10742" s="48"/>
      <c r="K10742" s="48"/>
      <c r="L10742" s="48"/>
      <c r="M10742" s="48"/>
    </row>
    <row r="10743" spans="3:13" x14ac:dyDescent="0.25">
      <c r="C10743" s="48"/>
      <c r="D10743" s="48"/>
      <c r="E10743" s="48"/>
      <c r="F10743" s="48"/>
      <c r="G10743" s="49"/>
      <c r="H10743" s="48"/>
      <c r="I10743" s="52"/>
      <c r="J10743" s="48"/>
      <c r="K10743" s="48"/>
      <c r="L10743" s="48"/>
      <c r="M10743" s="48"/>
    </row>
    <row r="10744" spans="3:13" x14ac:dyDescent="0.25">
      <c r="C10744" s="48"/>
      <c r="D10744" s="48"/>
      <c r="E10744" s="48"/>
      <c r="F10744" s="48"/>
      <c r="G10744" s="49"/>
      <c r="H10744" s="48"/>
      <c r="I10744" s="52"/>
      <c r="J10744" s="48"/>
      <c r="K10744" s="48"/>
      <c r="L10744" s="48"/>
      <c r="M10744" s="48"/>
    </row>
    <row r="10745" spans="3:13" x14ac:dyDescent="0.25">
      <c r="C10745" s="48"/>
      <c r="D10745" s="48"/>
      <c r="E10745" s="48"/>
      <c r="F10745" s="48"/>
      <c r="G10745" s="49"/>
      <c r="H10745" s="48"/>
      <c r="I10745" s="52"/>
      <c r="J10745" s="48"/>
      <c r="K10745" s="48"/>
      <c r="L10745" s="48"/>
      <c r="M10745" s="48"/>
    </row>
    <row r="10746" spans="3:13" x14ac:dyDescent="0.25">
      <c r="C10746" s="48"/>
      <c r="D10746" s="48"/>
      <c r="E10746" s="48"/>
      <c r="F10746" s="48"/>
      <c r="G10746" s="49"/>
      <c r="H10746" s="48"/>
      <c r="I10746" s="52"/>
      <c r="J10746" s="48"/>
      <c r="K10746" s="48"/>
      <c r="L10746" s="48"/>
      <c r="M10746" s="48"/>
    </row>
    <row r="10747" spans="3:13" x14ac:dyDescent="0.25">
      <c r="C10747" s="48"/>
      <c r="D10747" s="48"/>
      <c r="E10747" s="48"/>
      <c r="F10747" s="48"/>
      <c r="G10747" s="49"/>
      <c r="H10747" s="48"/>
      <c r="I10747" s="52"/>
      <c r="J10747" s="48"/>
      <c r="K10747" s="48"/>
      <c r="L10747" s="48"/>
      <c r="M10747" s="48"/>
    </row>
    <row r="10748" spans="3:13" x14ac:dyDescent="0.25">
      <c r="C10748" s="48"/>
      <c r="D10748" s="48"/>
      <c r="E10748" s="48"/>
      <c r="F10748" s="48"/>
      <c r="G10748" s="49"/>
      <c r="H10748" s="48"/>
      <c r="I10748" s="52"/>
      <c r="J10748" s="48"/>
      <c r="K10748" s="48"/>
      <c r="L10748" s="48"/>
      <c r="M10748" s="48"/>
    </row>
    <row r="10749" spans="3:13" x14ac:dyDescent="0.25">
      <c r="C10749" s="48"/>
      <c r="D10749" s="48"/>
      <c r="E10749" s="48"/>
      <c r="F10749" s="48"/>
      <c r="G10749" s="49"/>
      <c r="H10749" s="48"/>
      <c r="I10749" s="52"/>
      <c r="J10749" s="48"/>
      <c r="K10749" s="48"/>
      <c r="L10749" s="48"/>
      <c r="M10749" s="48"/>
    </row>
    <row r="10750" spans="3:13" x14ac:dyDescent="0.25">
      <c r="C10750" s="48"/>
      <c r="D10750" s="48"/>
      <c r="E10750" s="48"/>
      <c r="F10750" s="48"/>
      <c r="G10750" s="49"/>
      <c r="H10750" s="48"/>
      <c r="I10750" s="52"/>
      <c r="J10750" s="48"/>
      <c r="K10750" s="48"/>
      <c r="L10750" s="48"/>
      <c r="M10750" s="48"/>
    </row>
    <row r="10751" spans="3:13" x14ac:dyDescent="0.25">
      <c r="C10751" s="48"/>
      <c r="D10751" s="48"/>
      <c r="E10751" s="48"/>
      <c r="F10751" s="48"/>
      <c r="G10751" s="49"/>
      <c r="H10751" s="48"/>
      <c r="I10751" s="52"/>
      <c r="J10751" s="48"/>
      <c r="K10751" s="48"/>
      <c r="L10751" s="48"/>
      <c r="M10751" s="48"/>
    </row>
    <row r="10752" spans="3:13" x14ac:dyDescent="0.25">
      <c r="C10752" s="48"/>
      <c r="D10752" s="48"/>
      <c r="E10752" s="48"/>
      <c r="F10752" s="48"/>
      <c r="G10752" s="49"/>
      <c r="H10752" s="48"/>
      <c r="I10752" s="52"/>
      <c r="J10752" s="48"/>
      <c r="K10752" s="48"/>
      <c r="L10752" s="48"/>
      <c r="M10752" s="48"/>
    </row>
    <row r="10753" spans="3:13" x14ac:dyDescent="0.25">
      <c r="C10753" s="48"/>
      <c r="D10753" s="48"/>
      <c r="E10753" s="48"/>
      <c r="F10753" s="48"/>
      <c r="G10753" s="49"/>
      <c r="H10753" s="48"/>
      <c r="I10753" s="52"/>
      <c r="J10753" s="48"/>
      <c r="K10753" s="48"/>
      <c r="L10753" s="48"/>
      <c r="M10753" s="48"/>
    </row>
    <row r="10754" spans="3:13" x14ac:dyDescent="0.25">
      <c r="C10754" s="48"/>
      <c r="D10754" s="48"/>
      <c r="E10754" s="48"/>
      <c r="F10754" s="48"/>
      <c r="G10754" s="49"/>
      <c r="H10754" s="48"/>
      <c r="I10754" s="52"/>
      <c r="J10754" s="48"/>
      <c r="K10754" s="48"/>
      <c r="L10754" s="48"/>
      <c r="M10754" s="48"/>
    </row>
    <row r="10755" spans="3:13" x14ac:dyDescent="0.25">
      <c r="C10755" s="48"/>
      <c r="D10755" s="48"/>
      <c r="E10755" s="48"/>
      <c r="F10755" s="48"/>
      <c r="G10755" s="49"/>
      <c r="H10755" s="48"/>
      <c r="I10755" s="52"/>
      <c r="J10755" s="48"/>
      <c r="K10755" s="48"/>
      <c r="L10755" s="48"/>
      <c r="M10755" s="48"/>
    </row>
    <row r="10756" spans="3:13" x14ac:dyDescent="0.25">
      <c r="C10756" s="48"/>
      <c r="D10756" s="48"/>
      <c r="E10756" s="48"/>
      <c r="F10756" s="48"/>
      <c r="G10756" s="49"/>
      <c r="H10756" s="48"/>
      <c r="I10756" s="52"/>
      <c r="J10756" s="48"/>
      <c r="K10756" s="48"/>
      <c r="L10756" s="48"/>
      <c r="M10756" s="48"/>
    </row>
    <row r="10757" spans="3:13" x14ac:dyDescent="0.25">
      <c r="C10757" s="48"/>
      <c r="D10757" s="48"/>
      <c r="E10757" s="48"/>
      <c r="F10757" s="48"/>
      <c r="G10757" s="49"/>
      <c r="H10757" s="48"/>
      <c r="I10757" s="52"/>
      <c r="J10757" s="48"/>
      <c r="K10757" s="48"/>
      <c r="L10757" s="48"/>
      <c r="M10757" s="48"/>
    </row>
    <row r="10758" spans="3:13" x14ac:dyDescent="0.25">
      <c r="C10758" s="48"/>
      <c r="D10758" s="48"/>
      <c r="E10758" s="48"/>
      <c r="F10758" s="48"/>
      <c r="G10758" s="49"/>
      <c r="H10758" s="48"/>
      <c r="I10758" s="52"/>
      <c r="J10758" s="48"/>
      <c r="K10758" s="48"/>
      <c r="L10758" s="48"/>
      <c r="M10758" s="48"/>
    </row>
    <row r="10759" spans="3:13" x14ac:dyDescent="0.25">
      <c r="C10759" s="48"/>
      <c r="D10759" s="48"/>
      <c r="E10759" s="48"/>
      <c r="F10759" s="48"/>
      <c r="G10759" s="49"/>
      <c r="H10759" s="48"/>
      <c r="I10759" s="52"/>
      <c r="J10759" s="48"/>
      <c r="K10759" s="48"/>
      <c r="L10759" s="48"/>
      <c r="M10759" s="48"/>
    </row>
    <row r="10760" spans="3:13" x14ac:dyDescent="0.25">
      <c r="C10760" s="48"/>
      <c r="D10760" s="48"/>
      <c r="E10760" s="48"/>
      <c r="F10760" s="48"/>
      <c r="G10760" s="49"/>
      <c r="H10760" s="48"/>
      <c r="I10760" s="52"/>
      <c r="J10760" s="48"/>
      <c r="K10760" s="48"/>
      <c r="L10760" s="48"/>
      <c r="M10760" s="48"/>
    </row>
    <row r="10761" spans="3:13" x14ac:dyDescent="0.25">
      <c r="C10761" s="48"/>
      <c r="D10761" s="48"/>
      <c r="E10761" s="48"/>
      <c r="F10761" s="48"/>
      <c r="G10761" s="49"/>
      <c r="H10761" s="48"/>
      <c r="I10761" s="52"/>
      <c r="J10761" s="48"/>
      <c r="K10761" s="48"/>
      <c r="L10761" s="48"/>
      <c r="M10761" s="48"/>
    </row>
    <row r="10762" spans="3:13" x14ac:dyDescent="0.25">
      <c r="C10762" s="48"/>
      <c r="D10762" s="48"/>
      <c r="E10762" s="48"/>
      <c r="F10762" s="48"/>
      <c r="G10762" s="49"/>
      <c r="H10762" s="48"/>
      <c r="I10762" s="52"/>
      <c r="J10762" s="48"/>
      <c r="K10762" s="48"/>
      <c r="L10762" s="48"/>
      <c r="M10762" s="48"/>
    </row>
    <row r="10763" spans="3:13" x14ac:dyDescent="0.25">
      <c r="C10763" s="48"/>
      <c r="D10763" s="48"/>
      <c r="E10763" s="48"/>
      <c r="F10763" s="48"/>
      <c r="G10763" s="49"/>
      <c r="H10763" s="48"/>
      <c r="I10763" s="52"/>
      <c r="J10763" s="48"/>
      <c r="K10763" s="48"/>
      <c r="L10763" s="48"/>
      <c r="M10763" s="48"/>
    </row>
    <row r="10764" spans="3:13" x14ac:dyDescent="0.25">
      <c r="C10764" s="48"/>
      <c r="D10764" s="48"/>
      <c r="E10764" s="48"/>
      <c r="F10764" s="48"/>
      <c r="G10764" s="49"/>
      <c r="H10764" s="48"/>
      <c r="I10764" s="52"/>
      <c r="J10764" s="48"/>
      <c r="K10764" s="48"/>
      <c r="L10764" s="48"/>
      <c r="M10764" s="48"/>
    </row>
    <row r="10765" spans="3:13" x14ac:dyDescent="0.25">
      <c r="C10765" s="48"/>
      <c r="D10765" s="48"/>
      <c r="E10765" s="48"/>
      <c r="F10765" s="48"/>
      <c r="G10765" s="49"/>
      <c r="H10765" s="48"/>
      <c r="I10765" s="52"/>
      <c r="J10765" s="48"/>
      <c r="K10765" s="48"/>
      <c r="L10765" s="48"/>
      <c r="M10765" s="48"/>
    </row>
    <row r="10766" spans="3:13" x14ac:dyDescent="0.25">
      <c r="C10766" s="48"/>
      <c r="D10766" s="48"/>
      <c r="E10766" s="48"/>
      <c r="F10766" s="48"/>
      <c r="G10766" s="49"/>
      <c r="H10766" s="48"/>
      <c r="I10766" s="52"/>
      <c r="J10766" s="48"/>
      <c r="K10766" s="48"/>
      <c r="L10766" s="48"/>
      <c r="M10766" s="48"/>
    </row>
    <row r="10767" spans="3:13" x14ac:dyDescent="0.25">
      <c r="C10767" s="48"/>
      <c r="D10767" s="48"/>
      <c r="E10767" s="48"/>
      <c r="F10767" s="48"/>
      <c r="G10767" s="49"/>
      <c r="H10767" s="48"/>
      <c r="I10767" s="52"/>
      <c r="J10767" s="48"/>
      <c r="K10767" s="48"/>
      <c r="L10767" s="48"/>
      <c r="M10767" s="48"/>
    </row>
    <row r="10768" spans="3:13" x14ac:dyDescent="0.25">
      <c r="C10768" s="48"/>
      <c r="D10768" s="48"/>
      <c r="E10768" s="48"/>
      <c r="F10768" s="48"/>
      <c r="G10768" s="49"/>
      <c r="H10768" s="48"/>
      <c r="I10768" s="52"/>
      <c r="J10768" s="48"/>
      <c r="K10768" s="48"/>
      <c r="L10768" s="48"/>
      <c r="M10768" s="48"/>
    </row>
    <row r="10769" spans="3:13" x14ac:dyDescent="0.25">
      <c r="C10769" s="48"/>
      <c r="D10769" s="48"/>
      <c r="E10769" s="48"/>
      <c r="F10769" s="48"/>
      <c r="G10769" s="49"/>
      <c r="H10769" s="48"/>
      <c r="I10769" s="52"/>
      <c r="J10769" s="48"/>
      <c r="K10769" s="48"/>
      <c r="L10769" s="48"/>
      <c r="M10769" s="48"/>
    </row>
    <row r="10770" spans="3:13" x14ac:dyDescent="0.25">
      <c r="C10770" s="48"/>
      <c r="D10770" s="48"/>
      <c r="E10770" s="48"/>
      <c r="F10770" s="48"/>
      <c r="G10770" s="49"/>
      <c r="H10770" s="48"/>
      <c r="I10770" s="52"/>
      <c r="J10770" s="48"/>
      <c r="K10770" s="48"/>
      <c r="L10770" s="48"/>
      <c r="M10770" s="48"/>
    </row>
    <row r="10771" spans="3:13" x14ac:dyDescent="0.25">
      <c r="C10771" s="48"/>
      <c r="D10771" s="48"/>
      <c r="E10771" s="48"/>
      <c r="F10771" s="48"/>
      <c r="G10771" s="49"/>
      <c r="H10771" s="48"/>
      <c r="I10771" s="52"/>
      <c r="J10771" s="48"/>
      <c r="K10771" s="48"/>
      <c r="L10771" s="48"/>
      <c r="M10771" s="48"/>
    </row>
    <row r="10772" spans="3:13" x14ac:dyDescent="0.25">
      <c r="C10772" s="48"/>
      <c r="D10772" s="48"/>
      <c r="E10772" s="48"/>
      <c r="F10772" s="48"/>
      <c r="G10772" s="49"/>
      <c r="H10772" s="48"/>
      <c r="I10772" s="52"/>
      <c r="J10772" s="48"/>
      <c r="K10772" s="48"/>
      <c r="L10772" s="48"/>
      <c r="M10772" s="48"/>
    </row>
    <row r="10773" spans="3:13" x14ac:dyDescent="0.25">
      <c r="C10773" s="48"/>
      <c r="D10773" s="48"/>
      <c r="E10773" s="48"/>
      <c r="F10773" s="48"/>
      <c r="G10773" s="49"/>
      <c r="H10773" s="48"/>
      <c r="I10773" s="52"/>
      <c r="J10773" s="48"/>
      <c r="K10773" s="48"/>
      <c r="L10773" s="48"/>
      <c r="M10773" s="48"/>
    </row>
    <row r="10774" spans="3:13" x14ac:dyDescent="0.25">
      <c r="C10774" s="48"/>
      <c r="D10774" s="48"/>
      <c r="E10774" s="48"/>
      <c r="F10774" s="48"/>
      <c r="G10774" s="49"/>
      <c r="H10774" s="48"/>
      <c r="I10774" s="52"/>
      <c r="J10774" s="48"/>
      <c r="K10774" s="48"/>
      <c r="L10774" s="48"/>
      <c r="M10774" s="48"/>
    </row>
    <row r="10775" spans="3:13" x14ac:dyDescent="0.25">
      <c r="C10775" s="48"/>
      <c r="D10775" s="48"/>
      <c r="E10775" s="48"/>
      <c r="F10775" s="48"/>
      <c r="G10775" s="49"/>
      <c r="H10775" s="48"/>
      <c r="I10775" s="52"/>
      <c r="J10775" s="48"/>
      <c r="K10775" s="48"/>
      <c r="L10775" s="48"/>
      <c r="M10775" s="48"/>
    </row>
    <row r="10776" spans="3:13" x14ac:dyDescent="0.25">
      <c r="C10776" s="48"/>
      <c r="D10776" s="48"/>
      <c r="E10776" s="48"/>
      <c r="F10776" s="48"/>
      <c r="G10776" s="49"/>
      <c r="H10776" s="48"/>
      <c r="I10776" s="52"/>
      <c r="J10776" s="48"/>
      <c r="K10776" s="48"/>
      <c r="L10776" s="48"/>
      <c r="M10776" s="48"/>
    </row>
    <row r="10777" spans="3:13" x14ac:dyDescent="0.25">
      <c r="C10777" s="48"/>
      <c r="D10777" s="48"/>
      <c r="E10777" s="48"/>
      <c r="F10777" s="48"/>
      <c r="G10777" s="49"/>
      <c r="H10777" s="48"/>
      <c r="I10777" s="52"/>
      <c r="J10777" s="48"/>
      <c r="K10777" s="48"/>
      <c r="L10777" s="48"/>
      <c r="M10777" s="48"/>
    </row>
    <row r="10778" spans="3:13" x14ac:dyDescent="0.25">
      <c r="C10778" s="48"/>
      <c r="D10778" s="48"/>
      <c r="E10778" s="48"/>
      <c r="F10778" s="48"/>
      <c r="G10778" s="49"/>
      <c r="H10778" s="48"/>
      <c r="I10778" s="52"/>
      <c r="J10778" s="48"/>
      <c r="K10778" s="48"/>
      <c r="L10778" s="48"/>
      <c r="M10778" s="48"/>
    </row>
    <row r="10779" spans="3:13" x14ac:dyDescent="0.25">
      <c r="C10779" s="48"/>
      <c r="D10779" s="48"/>
      <c r="E10779" s="48"/>
      <c r="F10779" s="48"/>
      <c r="G10779" s="49"/>
      <c r="H10779" s="48"/>
      <c r="I10779" s="52"/>
      <c r="J10779" s="48"/>
      <c r="K10779" s="48"/>
      <c r="L10779" s="48"/>
      <c r="M10779" s="48"/>
    </row>
    <row r="10780" spans="3:13" x14ac:dyDescent="0.25">
      <c r="C10780" s="48"/>
      <c r="D10780" s="48"/>
      <c r="E10780" s="48"/>
      <c r="F10780" s="48"/>
      <c r="G10780" s="49"/>
      <c r="H10780" s="48"/>
      <c r="I10780" s="52"/>
      <c r="J10780" s="48"/>
      <c r="K10780" s="48"/>
      <c r="L10780" s="48"/>
      <c r="M10780" s="48"/>
    </row>
    <row r="10781" spans="3:13" x14ac:dyDescent="0.25">
      <c r="C10781" s="48"/>
      <c r="D10781" s="48"/>
      <c r="E10781" s="48"/>
      <c r="F10781" s="48"/>
      <c r="G10781" s="49"/>
      <c r="H10781" s="48"/>
      <c r="I10781" s="52"/>
      <c r="J10781" s="48"/>
      <c r="K10781" s="48"/>
      <c r="L10781" s="48"/>
      <c r="M10781" s="48"/>
    </row>
    <row r="10782" spans="3:13" x14ac:dyDescent="0.25">
      <c r="C10782" s="48"/>
      <c r="D10782" s="48"/>
      <c r="E10782" s="48"/>
      <c r="F10782" s="48"/>
      <c r="G10782" s="49"/>
      <c r="H10782" s="48"/>
      <c r="I10782" s="52"/>
      <c r="J10782" s="48"/>
      <c r="K10782" s="48"/>
      <c r="L10782" s="48"/>
      <c r="M10782" s="48"/>
    </row>
    <row r="10783" spans="3:13" x14ac:dyDescent="0.25">
      <c r="C10783" s="48"/>
      <c r="D10783" s="48"/>
      <c r="E10783" s="48"/>
      <c r="F10783" s="48"/>
      <c r="G10783" s="49"/>
      <c r="H10783" s="48"/>
      <c r="I10783" s="52"/>
      <c r="J10783" s="48"/>
      <c r="K10783" s="48"/>
      <c r="L10783" s="48"/>
      <c r="M10783" s="48"/>
    </row>
    <row r="10784" spans="3:13" x14ac:dyDescent="0.25">
      <c r="C10784" s="48"/>
      <c r="D10784" s="48"/>
      <c r="E10784" s="48"/>
      <c r="F10784" s="48"/>
      <c r="G10784" s="49"/>
      <c r="H10784" s="48"/>
      <c r="I10784" s="52"/>
      <c r="J10784" s="48"/>
      <c r="K10784" s="48"/>
      <c r="L10784" s="48"/>
      <c r="M10784" s="48"/>
    </row>
    <row r="10785" spans="3:13" x14ac:dyDescent="0.25">
      <c r="C10785" s="48"/>
      <c r="D10785" s="48"/>
      <c r="E10785" s="48"/>
      <c r="F10785" s="48"/>
      <c r="G10785" s="49"/>
      <c r="H10785" s="48"/>
      <c r="I10785" s="52"/>
      <c r="J10785" s="48"/>
      <c r="K10785" s="48"/>
      <c r="L10785" s="48"/>
      <c r="M10785" s="48"/>
    </row>
    <row r="10786" spans="3:13" x14ac:dyDescent="0.25">
      <c r="C10786" s="48"/>
      <c r="D10786" s="48"/>
      <c r="E10786" s="48"/>
      <c r="F10786" s="48"/>
      <c r="G10786" s="49"/>
      <c r="H10786" s="48"/>
      <c r="I10786" s="52"/>
      <c r="J10786" s="48"/>
      <c r="K10786" s="48"/>
      <c r="L10786" s="48"/>
      <c r="M10786" s="48"/>
    </row>
    <row r="10787" spans="3:13" x14ac:dyDescent="0.25">
      <c r="C10787" s="48"/>
      <c r="D10787" s="48"/>
      <c r="E10787" s="48"/>
      <c r="F10787" s="48"/>
      <c r="G10787" s="49"/>
      <c r="H10787" s="48"/>
      <c r="I10787" s="52"/>
      <c r="J10787" s="48"/>
      <c r="K10787" s="48"/>
      <c r="L10787" s="48"/>
      <c r="M10787" s="48"/>
    </row>
    <row r="10788" spans="3:13" x14ac:dyDescent="0.25">
      <c r="C10788" s="48"/>
      <c r="D10788" s="48"/>
      <c r="E10788" s="48"/>
      <c r="F10788" s="48"/>
      <c r="G10788" s="49"/>
      <c r="H10788" s="48"/>
      <c r="I10788" s="52"/>
      <c r="J10788" s="48"/>
      <c r="K10788" s="48"/>
      <c r="L10788" s="48"/>
      <c r="M10788" s="48"/>
    </row>
    <row r="10789" spans="3:13" x14ac:dyDescent="0.25">
      <c r="C10789" s="48"/>
      <c r="D10789" s="48"/>
      <c r="E10789" s="48"/>
      <c r="F10789" s="48"/>
      <c r="G10789" s="49"/>
      <c r="H10789" s="48"/>
      <c r="I10789" s="52"/>
      <c r="J10789" s="48"/>
      <c r="K10789" s="48"/>
      <c r="L10789" s="48"/>
      <c r="M10789" s="48"/>
    </row>
    <row r="10790" spans="3:13" x14ac:dyDescent="0.25">
      <c r="C10790" s="48"/>
      <c r="D10790" s="48"/>
      <c r="E10790" s="48"/>
      <c r="F10790" s="48"/>
      <c r="G10790" s="49"/>
      <c r="H10790" s="48"/>
      <c r="I10790" s="52"/>
      <c r="J10790" s="48"/>
      <c r="K10790" s="48"/>
      <c r="L10790" s="48"/>
      <c r="M10790" s="48"/>
    </row>
    <row r="10791" spans="3:13" x14ac:dyDescent="0.25">
      <c r="C10791" s="48"/>
      <c r="D10791" s="48"/>
      <c r="E10791" s="48"/>
      <c r="F10791" s="48"/>
      <c r="G10791" s="49"/>
      <c r="H10791" s="48"/>
      <c r="I10791" s="52"/>
      <c r="J10791" s="48"/>
      <c r="K10791" s="48"/>
      <c r="L10791" s="48"/>
      <c r="M10791" s="48"/>
    </row>
    <row r="10792" spans="3:13" x14ac:dyDescent="0.25">
      <c r="C10792" s="48"/>
      <c r="D10792" s="48"/>
      <c r="E10792" s="48"/>
      <c r="F10792" s="48"/>
      <c r="G10792" s="49"/>
      <c r="H10792" s="48"/>
      <c r="I10792" s="52"/>
      <c r="J10792" s="48"/>
      <c r="K10792" s="48"/>
      <c r="L10792" s="48"/>
      <c r="M10792" s="48"/>
    </row>
    <row r="10793" spans="3:13" x14ac:dyDescent="0.25">
      <c r="C10793" s="48"/>
      <c r="D10793" s="48"/>
      <c r="E10793" s="48"/>
      <c r="F10793" s="48"/>
      <c r="G10793" s="49"/>
      <c r="H10793" s="48"/>
      <c r="I10793" s="52"/>
      <c r="J10793" s="48"/>
      <c r="K10793" s="48"/>
      <c r="L10793" s="48"/>
      <c r="M10793" s="48"/>
    </row>
    <row r="10794" spans="3:13" x14ac:dyDescent="0.25">
      <c r="C10794" s="48"/>
      <c r="D10794" s="48"/>
      <c r="E10794" s="48"/>
      <c r="F10794" s="48"/>
      <c r="G10794" s="49"/>
      <c r="H10794" s="48"/>
      <c r="I10794" s="52"/>
      <c r="J10794" s="48"/>
      <c r="K10794" s="48"/>
      <c r="L10794" s="48"/>
      <c r="M10794" s="48"/>
    </row>
    <row r="10795" spans="3:13" x14ac:dyDescent="0.25">
      <c r="C10795" s="48"/>
      <c r="D10795" s="48"/>
      <c r="E10795" s="48"/>
      <c r="F10795" s="48"/>
      <c r="G10795" s="49"/>
      <c r="H10795" s="48"/>
      <c r="I10795" s="52"/>
      <c r="J10795" s="48"/>
      <c r="K10795" s="48"/>
      <c r="L10795" s="48"/>
      <c r="M10795" s="48"/>
    </row>
    <row r="10796" spans="3:13" x14ac:dyDescent="0.25">
      <c r="C10796" s="48"/>
      <c r="D10796" s="48"/>
      <c r="E10796" s="48"/>
      <c r="F10796" s="48"/>
      <c r="G10796" s="49"/>
      <c r="H10796" s="48"/>
      <c r="I10796" s="52"/>
      <c r="J10796" s="48"/>
      <c r="K10796" s="48"/>
      <c r="L10796" s="48"/>
      <c r="M10796" s="48"/>
    </row>
    <row r="10797" spans="3:13" x14ac:dyDescent="0.25">
      <c r="C10797" s="48"/>
      <c r="D10797" s="48"/>
      <c r="E10797" s="48"/>
      <c r="F10797" s="48"/>
      <c r="G10797" s="49"/>
      <c r="H10797" s="48"/>
      <c r="I10797" s="52"/>
      <c r="J10797" s="48"/>
      <c r="K10797" s="48"/>
      <c r="L10797" s="48"/>
      <c r="M10797" s="48"/>
    </row>
    <row r="10798" spans="3:13" x14ac:dyDescent="0.25">
      <c r="C10798" s="48"/>
      <c r="D10798" s="48"/>
      <c r="E10798" s="48"/>
      <c r="F10798" s="48"/>
      <c r="G10798" s="49"/>
      <c r="H10798" s="48"/>
      <c r="I10798" s="52"/>
      <c r="J10798" s="48"/>
      <c r="K10798" s="48"/>
      <c r="L10798" s="48"/>
      <c r="M10798" s="48"/>
    </row>
    <row r="10799" spans="3:13" x14ac:dyDescent="0.25">
      <c r="C10799" s="48"/>
      <c r="D10799" s="48"/>
      <c r="E10799" s="48"/>
      <c r="F10799" s="48"/>
      <c r="G10799" s="49"/>
      <c r="H10799" s="48"/>
      <c r="I10799" s="52"/>
      <c r="J10799" s="48"/>
      <c r="K10799" s="48"/>
      <c r="L10799" s="48"/>
      <c r="M10799" s="48"/>
    </row>
    <row r="10800" spans="3:13" x14ac:dyDescent="0.25">
      <c r="C10800" s="48"/>
      <c r="D10800" s="48"/>
      <c r="E10800" s="48"/>
      <c r="F10800" s="48"/>
      <c r="G10800" s="49"/>
      <c r="H10800" s="48"/>
      <c r="I10800" s="52"/>
      <c r="J10800" s="48"/>
      <c r="K10800" s="48"/>
      <c r="L10800" s="48"/>
      <c r="M10800" s="48"/>
    </row>
    <row r="10801" spans="3:13" x14ac:dyDescent="0.25">
      <c r="C10801" s="48"/>
      <c r="D10801" s="48"/>
      <c r="E10801" s="48"/>
      <c r="F10801" s="48"/>
      <c r="G10801" s="49"/>
      <c r="H10801" s="48"/>
      <c r="I10801" s="52"/>
      <c r="J10801" s="48"/>
      <c r="K10801" s="48"/>
      <c r="L10801" s="48"/>
      <c r="M10801" s="48"/>
    </row>
    <row r="10802" spans="3:13" x14ac:dyDescent="0.25">
      <c r="C10802" s="48"/>
      <c r="D10802" s="48"/>
      <c r="E10802" s="48"/>
      <c r="F10802" s="48"/>
      <c r="G10802" s="49"/>
      <c r="H10802" s="48"/>
      <c r="I10802" s="52"/>
      <c r="J10802" s="48"/>
      <c r="K10802" s="48"/>
      <c r="L10802" s="48"/>
      <c r="M10802" s="48"/>
    </row>
    <row r="10803" spans="3:13" x14ac:dyDescent="0.25">
      <c r="C10803" s="48"/>
      <c r="D10803" s="48"/>
      <c r="E10803" s="48"/>
      <c r="F10803" s="48"/>
      <c r="G10803" s="49"/>
      <c r="H10803" s="48"/>
      <c r="I10803" s="52"/>
      <c r="J10803" s="48"/>
      <c r="K10803" s="48"/>
      <c r="L10803" s="48"/>
      <c r="M10803" s="48"/>
    </row>
    <row r="10804" spans="3:13" x14ac:dyDescent="0.25">
      <c r="C10804" s="48"/>
      <c r="D10804" s="48"/>
      <c r="E10804" s="48"/>
      <c r="F10804" s="48"/>
      <c r="G10804" s="49"/>
      <c r="H10804" s="48"/>
      <c r="I10804" s="52"/>
      <c r="J10804" s="48"/>
      <c r="K10804" s="48"/>
      <c r="L10804" s="48"/>
      <c r="M10804" s="48"/>
    </row>
    <row r="10805" spans="3:13" x14ac:dyDescent="0.25">
      <c r="C10805" s="48"/>
      <c r="D10805" s="48"/>
      <c r="E10805" s="48"/>
      <c r="F10805" s="48"/>
      <c r="G10805" s="49"/>
      <c r="H10805" s="48"/>
      <c r="I10805" s="52"/>
      <c r="J10805" s="48"/>
      <c r="K10805" s="48"/>
      <c r="L10805" s="48"/>
      <c r="M10805" s="48"/>
    </row>
    <row r="10806" spans="3:13" x14ac:dyDescent="0.25">
      <c r="C10806" s="48"/>
      <c r="D10806" s="48"/>
      <c r="E10806" s="48"/>
      <c r="F10806" s="48"/>
      <c r="G10806" s="49"/>
      <c r="H10806" s="48"/>
      <c r="I10806" s="52"/>
      <c r="J10806" s="48"/>
      <c r="K10806" s="48"/>
      <c r="L10806" s="48"/>
      <c r="M10806" s="48"/>
    </row>
    <row r="10807" spans="3:13" x14ac:dyDescent="0.25">
      <c r="C10807" s="48"/>
      <c r="D10807" s="48"/>
      <c r="E10807" s="48"/>
      <c r="F10807" s="48"/>
      <c r="G10807" s="49"/>
      <c r="H10807" s="48"/>
      <c r="I10807" s="52"/>
      <c r="J10807" s="48"/>
      <c r="K10807" s="48"/>
      <c r="L10807" s="48"/>
      <c r="M10807" s="48"/>
    </row>
    <row r="10808" spans="3:13" x14ac:dyDescent="0.25">
      <c r="C10808" s="48"/>
      <c r="D10808" s="48"/>
      <c r="E10808" s="48"/>
      <c r="F10808" s="48"/>
      <c r="G10808" s="49"/>
      <c r="H10808" s="48"/>
      <c r="I10808" s="52"/>
      <c r="J10808" s="48"/>
      <c r="K10808" s="48"/>
      <c r="L10808" s="48"/>
      <c r="M10808" s="48"/>
    </row>
    <row r="10809" spans="3:13" x14ac:dyDescent="0.25">
      <c r="C10809" s="48"/>
      <c r="D10809" s="48"/>
      <c r="E10809" s="48"/>
      <c r="F10809" s="48"/>
      <c r="G10809" s="49"/>
      <c r="H10809" s="48"/>
      <c r="I10809" s="52"/>
      <c r="J10809" s="48"/>
      <c r="K10809" s="48"/>
      <c r="L10809" s="48"/>
      <c r="M10809" s="48"/>
    </row>
    <row r="10810" spans="3:13" x14ac:dyDescent="0.25">
      <c r="C10810" s="48"/>
      <c r="D10810" s="48"/>
      <c r="E10810" s="48"/>
      <c r="F10810" s="48"/>
      <c r="G10810" s="49"/>
      <c r="H10810" s="48"/>
      <c r="I10810" s="52"/>
      <c r="J10810" s="48"/>
      <c r="K10810" s="48"/>
      <c r="L10810" s="48"/>
      <c r="M10810" s="48"/>
    </row>
    <row r="10811" spans="3:13" x14ac:dyDescent="0.25">
      <c r="C10811" s="48"/>
      <c r="D10811" s="48"/>
      <c r="E10811" s="48"/>
      <c r="F10811" s="48"/>
      <c r="G10811" s="49"/>
      <c r="H10811" s="48"/>
      <c r="I10811" s="52"/>
      <c r="J10811" s="48"/>
      <c r="K10811" s="48"/>
      <c r="L10811" s="48"/>
      <c r="M10811" s="48"/>
    </row>
    <row r="10812" spans="3:13" x14ac:dyDescent="0.25">
      <c r="C10812" s="48"/>
      <c r="D10812" s="48"/>
      <c r="E10812" s="48"/>
      <c r="F10812" s="48"/>
      <c r="G10812" s="49"/>
      <c r="H10812" s="48"/>
      <c r="I10812" s="52"/>
      <c r="J10812" s="48"/>
      <c r="K10812" s="48"/>
      <c r="L10812" s="48"/>
      <c r="M10812" s="48"/>
    </row>
    <row r="10813" spans="3:13" x14ac:dyDescent="0.25">
      <c r="C10813" s="48"/>
      <c r="D10813" s="48"/>
      <c r="E10813" s="48"/>
      <c r="F10813" s="48"/>
      <c r="G10813" s="49"/>
      <c r="H10813" s="48"/>
      <c r="I10813" s="52"/>
      <c r="J10813" s="48"/>
      <c r="K10813" s="48"/>
      <c r="L10813" s="48"/>
      <c r="M10813" s="48"/>
    </row>
    <row r="10814" spans="3:13" x14ac:dyDescent="0.25">
      <c r="C10814" s="48"/>
      <c r="D10814" s="48"/>
      <c r="E10814" s="48"/>
      <c r="F10814" s="48"/>
      <c r="G10814" s="49"/>
      <c r="H10814" s="48"/>
      <c r="I10814" s="52"/>
      <c r="J10814" s="48"/>
      <c r="K10814" s="48"/>
      <c r="L10814" s="48"/>
      <c r="M10814" s="48"/>
    </row>
    <row r="10815" spans="3:13" x14ac:dyDescent="0.25">
      <c r="C10815" s="48"/>
      <c r="D10815" s="48"/>
      <c r="E10815" s="48"/>
      <c r="F10815" s="48"/>
      <c r="G10815" s="49"/>
      <c r="H10815" s="48"/>
      <c r="I10815" s="52"/>
      <c r="J10815" s="48"/>
      <c r="K10815" s="48"/>
      <c r="L10815" s="48"/>
      <c r="M10815" s="48"/>
    </row>
    <row r="10816" spans="3:13" x14ac:dyDescent="0.25">
      <c r="C10816" s="48"/>
      <c r="D10816" s="48"/>
      <c r="E10816" s="48"/>
      <c r="F10816" s="48"/>
      <c r="G10816" s="49"/>
      <c r="H10816" s="48"/>
      <c r="I10816" s="52"/>
      <c r="J10816" s="48"/>
      <c r="K10816" s="48"/>
      <c r="L10816" s="48"/>
      <c r="M10816" s="48"/>
    </row>
    <row r="10817" spans="3:13" x14ac:dyDescent="0.25">
      <c r="C10817" s="48"/>
      <c r="D10817" s="48"/>
      <c r="E10817" s="48"/>
      <c r="F10817" s="48"/>
      <c r="G10817" s="49"/>
      <c r="H10817" s="48"/>
      <c r="I10817" s="52"/>
      <c r="J10817" s="48"/>
      <c r="K10817" s="48"/>
      <c r="L10817" s="48"/>
      <c r="M10817" s="48"/>
    </row>
    <row r="10818" spans="3:13" x14ac:dyDescent="0.25">
      <c r="C10818" s="48"/>
      <c r="D10818" s="48"/>
      <c r="E10818" s="48"/>
      <c r="F10818" s="48"/>
      <c r="G10818" s="49"/>
      <c r="H10818" s="48"/>
      <c r="I10818" s="52"/>
      <c r="J10818" s="48"/>
      <c r="K10818" s="48"/>
      <c r="L10818" s="48"/>
      <c r="M10818" s="48"/>
    </row>
    <row r="10819" spans="3:13" x14ac:dyDescent="0.25">
      <c r="C10819" s="48"/>
      <c r="D10819" s="48"/>
      <c r="E10819" s="48"/>
      <c r="F10819" s="48"/>
      <c r="G10819" s="49"/>
      <c r="H10819" s="48"/>
      <c r="I10819" s="52"/>
      <c r="J10819" s="48"/>
      <c r="K10819" s="48"/>
      <c r="L10819" s="48"/>
      <c r="M10819" s="48"/>
    </row>
    <row r="10820" spans="3:13" x14ac:dyDescent="0.25">
      <c r="C10820" s="48"/>
      <c r="D10820" s="48"/>
      <c r="E10820" s="48"/>
      <c r="F10820" s="48"/>
      <c r="G10820" s="49"/>
      <c r="H10820" s="48"/>
      <c r="I10820" s="52"/>
      <c r="J10820" s="48"/>
      <c r="K10820" s="48"/>
      <c r="L10820" s="48"/>
      <c r="M10820" s="48"/>
    </row>
    <row r="10821" spans="3:13" x14ac:dyDescent="0.25">
      <c r="C10821" s="48"/>
      <c r="D10821" s="48"/>
      <c r="E10821" s="48"/>
      <c r="F10821" s="48"/>
      <c r="G10821" s="49"/>
      <c r="H10821" s="48"/>
      <c r="I10821" s="52"/>
      <c r="J10821" s="48"/>
      <c r="K10821" s="48"/>
      <c r="L10821" s="48"/>
      <c r="M10821" s="48"/>
    </row>
    <row r="10822" spans="3:13" x14ac:dyDescent="0.25">
      <c r="C10822" s="48"/>
      <c r="D10822" s="48"/>
      <c r="E10822" s="48"/>
      <c r="F10822" s="48"/>
      <c r="G10822" s="49"/>
      <c r="H10822" s="48"/>
      <c r="I10822" s="52"/>
      <c r="J10822" s="48"/>
      <c r="K10822" s="48"/>
      <c r="L10822" s="48"/>
      <c r="M10822" s="48"/>
    </row>
    <row r="10823" spans="3:13" x14ac:dyDescent="0.25">
      <c r="C10823" s="48"/>
      <c r="D10823" s="48"/>
      <c r="E10823" s="48"/>
      <c r="F10823" s="48"/>
      <c r="G10823" s="49"/>
      <c r="H10823" s="48"/>
      <c r="I10823" s="52"/>
      <c r="J10823" s="48"/>
      <c r="K10823" s="48"/>
      <c r="L10823" s="48"/>
      <c r="M10823" s="48"/>
    </row>
    <row r="10824" spans="3:13" x14ac:dyDescent="0.25">
      <c r="C10824" s="48"/>
      <c r="D10824" s="48"/>
      <c r="E10824" s="48"/>
      <c r="F10824" s="48"/>
      <c r="G10824" s="49"/>
      <c r="H10824" s="48"/>
      <c r="I10824" s="52"/>
      <c r="J10824" s="48"/>
      <c r="K10824" s="48"/>
      <c r="L10824" s="48"/>
      <c r="M10824" s="48"/>
    </row>
    <row r="10825" spans="3:13" x14ac:dyDescent="0.25">
      <c r="C10825" s="48"/>
      <c r="D10825" s="48"/>
      <c r="E10825" s="48"/>
      <c r="F10825" s="48"/>
      <c r="G10825" s="49"/>
      <c r="H10825" s="48"/>
      <c r="I10825" s="52"/>
      <c r="J10825" s="48"/>
      <c r="K10825" s="48"/>
      <c r="L10825" s="48"/>
      <c r="M10825" s="48"/>
    </row>
    <row r="10826" spans="3:13" x14ac:dyDescent="0.25">
      <c r="C10826" s="48"/>
      <c r="D10826" s="48"/>
      <c r="E10826" s="48"/>
      <c r="F10826" s="48"/>
      <c r="G10826" s="49"/>
      <c r="H10826" s="48"/>
      <c r="I10826" s="52"/>
      <c r="J10826" s="48"/>
      <c r="K10826" s="48"/>
      <c r="L10826" s="48"/>
      <c r="M10826" s="48"/>
    </row>
    <row r="10827" spans="3:13" x14ac:dyDescent="0.25">
      <c r="C10827" s="48"/>
      <c r="D10827" s="48"/>
      <c r="E10827" s="48"/>
      <c r="F10827" s="48"/>
      <c r="G10827" s="49"/>
      <c r="H10827" s="48"/>
      <c r="I10827" s="52"/>
      <c r="J10827" s="48"/>
      <c r="K10827" s="48"/>
      <c r="L10827" s="48"/>
      <c r="M10827" s="48"/>
    </row>
    <row r="10828" spans="3:13" x14ac:dyDescent="0.25">
      <c r="C10828" s="48"/>
      <c r="D10828" s="48"/>
      <c r="E10828" s="48"/>
      <c r="F10828" s="48"/>
      <c r="G10828" s="49"/>
      <c r="H10828" s="48"/>
      <c r="I10828" s="52"/>
      <c r="J10828" s="48"/>
      <c r="K10828" s="48"/>
      <c r="L10828" s="48"/>
      <c r="M10828" s="48"/>
    </row>
    <row r="10829" spans="3:13" x14ac:dyDescent="0.25">
      <c r="C10829" s="48"/>
      <c r="D10829" s="48"/>
      <c r="E10829" s="48"/>
      <c r="F10829" s="48"/>
      <c r="G10829" s="49"/>
      <c r="H10829" s="48"/>
      <c r="I10829" s="52"/>
      <c r="J10829" s="48"/>
      <c r="K10829" s="48"/>
      <c r="L10829" s="48"/>
      <c r="M10829" s="48"/>
    </row>
    <row r="10830" spans="3:13" x14ac:dyDescent="0.25">
      <c r="C10830" s="48"/>
      <c r="D10830" s="48"/>
      <c r="E10830" s="48"/>
      <c r="F10830" s="48"/>
      <c r="G10830" s="49"/>
      <c r="H10830" s="48"/>
      <c r="I10830" s="52"/>
      <c r="J10830" s="48"/>
      <c r="K10830" s="48"/>
      <c r="L10830" s="48"/>
      <c r="M10830" s="48"/>
    </row>
    <row r="10831" spans="3:13" x14ac:dyDescent="0.25">
      <c r="C10831" s="48"/>
      <c r="D10831" s="48"/>
      <c r="E10831" s="48"/>
      <c r="F10831" s="48"/>
      <c r="G10831" s="49"/>
      <c r="H10831" s="48"/>
      <c r="I10831" s="52"/>
      <c r="J10831" s="48"/>
      <c r="K10831" s="48"/>
      <c r="L10831" s="48"/>
      <c r="M10831" s="48"/>
    </row>
    <row r="10832" spans="3:13" x14ac:dyDescent="0.25">
      <c r="C10832" s="48"/>
      <c r="D10832" s="48"/>
      <c r="E10832" s="48"/>
      <c r="F10832" s="48"/>
      <c r="G10832" s="49"/>
      <c r="H10832" s="48"/>
      <c r="I10832" s="52"/>
      <c r="J10832" s="48"/>
      <c r="K10832" s="48"/>
      <c r="L10832" s="48"/>
      <c r="M10832" s="48"/>
    </row>
    <row r="10833" spans="3:13" x14ac:dyDescent="0.25">
      <c r="C10833" s="48"/>
      <c r="D10833" s="48"/>
      <c r="E10833" s="48"/>
      <c r="F10833" s="48"/>
      <c r="G10833" s="49"/>
      <c r="H10833" s="48"/>
      <c r="I10833" s="52"/>
      <c r="J10833" s="48"/>
      <c r="K10833" s="48"/>
      <c r="L10833" s="48"/>
      <c r="M10833" s="48"/>
    </row>
    <row r="10834" spans="3:13" x14ac:dyDescent="0.25">
      <c r="C10834" s="48"/>
      <c r="D10834" s="48"/>
      <c r="E10834" s="48"/>
      <c r="F10834" s="48"/>
      <c r="G10834" s="49"/>
      <c r="H10834" s="48"/>
      <c r="I10834" s="52"/>
      <c r="J10834" s="48"/>
      <c r="K10834" s="48"/>
      <c r="L10834" s="48"/>
      <c r="M10834" s="48"/>
    </row>
    <row r="10835" spans="3:13" x14ac:dyDescent="0.25">
      <c r="C10835" s="48"/>
      <c r="D10835" s="48"/>
      <c r="E10835" s="48"/>
      <c r="F10835" s="48"/>
      <c r="G10835" s="49"/>
      <c r="H10835" s="48"/>
      <c r="I10835" s="52"/>
      <c r="J10835" s="48"/>
      <c r="K10835" s="48"/>
      <c r="L10835" s="48"/>
      <c r="M10835" s="48"/>
    </row>
    <row r="10836" spans="3:13" x14ac:dyDescent="0.25">
      <c r="C10836" s="48"/>
      <c r="D10836" s="48"/>
      <c r="E10836" s="48"/>
      <c r="F10836" s="48"/>
      <c r="G10836" s="49"/>
      <c r="H10836" s="48"/>
      <c r="I10836" s="52"/>
      <c r="J10836" s="48"/>
      <c r="K10836" s="48"/>
      <c r="L10836" s="48"/>
      <c r="M10836" s="48"/>
    </row>
    <row r="10837" spans="3:13" x14ac:dyDescent="0.25">
      <c r="C10837" s="48"/>
      <c r="D10837" s="48"/>
      <c r="E10837" s="48"/>
      <c r="F10837" s="48"/>
      <c r="G10837" s="49"/>
      <c r="H10837" s="48"/>
      <c r="I10837" s="52"/>
      <c r="J10837" s="48"/>
      <c r="K10837" s="48"/>
      <c r="L10837" s="48"/>
      <c r="M10837" s="48"/>
    </row>
    <row r="10838" spans="3:13" x14ac:dyDescent="0.25">
      <c r="C10838" s="48"/>
      <c r="D10838" s="48"/>
      <c r="E10838" s="48"/>
      <c r="F10838" s="48"/>
      <c r="G10838" s="49"/>
      <c r="H10838" s="48"/>
      <c r="I10838" s="52"/>
      <c r="J10838" s="48"/>
      <c r="K10838" s="48"/>
      <c r="L10838" s="48"/>
      <c r="M10838" s="48"/>
    </row>
    <row r="10839" spans="3:13" x14ac:dyDescent="0.25">
      <c r="C10839" s="48"/>
      <c r="D10839" s="48"/>
      <c r="E10839" s="48"/>
      <c r="F10839" s="48"/>
      <c r="G10839" s="49"/>
      <c r="H10839" s="48"/>
      <c r="I10839" s="52"/>
      <c r="J10839" s="48"/>
      <c r="K10839" s="48"/>
      <c r="L10839" s="48"/>
      <c r="M10839" s="48"/>
    </row>
    <row r="10840" spans="3:13" x14ac:dyDescent="0.25">
      <c r="C10840" s="48"/>
      <c r="D10840" s="48"/>
      <c r="E10840" s="48"/>
      <c r="F10840" s="48"/>
      <c r="G10840" s="49"/>
      <c r="H10840" s="48"/>
      <c r="I10840" s="52"/>
      <c r="J10840" s="48"/>
      <c r="K10840" s="48"/>
      <c r="L10840" s="48"/>
      <c r="M10840" s="48"/>
    </row>
    <row r="10841" spans="3:13" x14ac:dyDescent="0.25">
      <c r="C10841" s="48"/>
      <c r="D10841" s="48"/>
      <c r="E10841" s="48"/>
      <c r="F10841" s="48"/>
      <c r="G10841" s="49"/>
      <c r="H10841" s="48"/>
      <c r="I10841" s="52"/>
      <c r="J10841" s="48"/>
      <c r="K10841" s="48"/>
      <c r="L10841" s="48"/>
      <c r="M10841" s="48"/>
    </row>
    <row r="10842" spans="3:13" x14ac:dyDescent="0.25">
      <c r="C10842" s="48"/>
      <c r="D10842" s="48"/>
      <c r="E10842" s="48"/>
      <c r="F10842" s="48"/>
      <c r="G10842" s="49"/>
      <c r="H10842" s="48"/>
      <c r="I10842" s="52"/>
      <c r="J10842" s="48"/>
      <c r="K10842" s="48"/>
      <c r="L10842" s="48"/>
      <c r="M10842" s="48"/>
    </row>
    <row r="10843" spans="3:13" x14ac:dyDescent="0.25">
      <c r="C10843" s="48"/>
      <c r="D10843" s="48"/>
      <c r="E10843" s="48"/>
      <c r="F10843" s="48"/>
      <c r="G10843" s="49"/>
      <c r="H10843" s="48"/>
      <c r="I10843" s="52"/>
      <c r="J10843" s="48"/>
      <c r="K10843" s="48"/>
      <c r="L10843" s="48"/>
      <c r="M10843" s="48"/>
    </row>
    <row r="10844" spans="3:13" x14ac:dyDescent="0.25">
      <c r="C10844" s="48"/>
      <c r="D10844" s="48"/>
      <c r="E10844" s="48"/>
      <c r="F10844" s="48"/>
      <c r="G10844" s="49"/>
      <c r="H10844" s="48"/>
      <c r="I10844" s="52"/>
      <c r="J10844" s="48"/>
      <c r="K10844" s="48"/>
      <c r="L10844" s="48"/>
      <c r="M10844" s="48"/>
    </row>
    <row r="10845" spans="3:13" x14ac:dyDescent="0.25">
      <c r="C10845" s="48"/>
      <c r="D10845" s="48"/>
      <c r="E10845" s="48"/>
      <c r="F10845" s="48"/>
      <c r="G10845" s="49"/>
      <c r="H10845" s="48"/>
      <c r="I10845" s="52"/>
      <c r="J10845" s="48"/>
      <c r="K10845" s="48"/>
      <c r="L10845" s="48"/>
      <c r="M10845" s="48"/>
    </row>
    <row r="10846" spans="3:13" x14ac:dyDescent="0.25">
      <c r="C10846" s="48"/>
      <c r="D10846" s="48"/>
      <c r="E10846" s="48"/>
      <c r="F10846" s="48"/>
      <c r="G10846" s="49"/>
      <c r="H10846" s="48"/>
      <c r="I10846" s="52"/>
      <c r="J10846" s="48"/>
      <c r="K10846" s="48"/>
      <c r="L10846" s="48"/>
      <c r="M10846" s="48"/>
    </row>
    <row r="10847" spans="3:13" x14ac:dyDescent="0.25">
      <c r="C10847" s="48"/>
      <c r="D10847" s="48"/>
      <c r="E10847" s="48"/>
      <c r="F10847" s="48"/>
      <c r="G10847" s="49"/>
      <c r="H10847" s="48"/>
      <c r="I10847" s="52"/>
      <c r="J10847" s="48"/>
      <c r="K10847" s="48"/>
      <c r="L10847" s="48"/>
      <c r="M10847" s="48"/>
    </row>
    <row r="10848" spans="3:13" x14ac:dyDescent="0.25">
      <c r="C10848" s="48"/>
      <c r="D10848" s="48"/>
      <c r="E10848" s="48"/>
      <c r="F10848" s="48"/>
      <c r="G10848" s="49"/>
      <c r="H10848" s="48"/>
      <c r="I10848" s="52"/>
      <c r="J10848" s="48"/>
      <c r="K10848" s="48"/>
      <c r="L10848" s="48"/>
      <c r="M10848" s="48"/>
    </row>
    <row r="10849" spans="3:13" x14ac:dyDescent="0.25">
      <c r="C10849" s="48"/>
      <c r="D10849" s="48"/>
      <c r="E10849" s="48"/>
      <c r="F10849" s="48"/>
      <c r="G10849" s="49"/>
      <c r="H10849" s="48"/>
      <c r="I10849" s="52"/>
      <c r="J10849" s="48"/>
      <c r="K10849" s="48"/>
      <c r="L10849" s="48"/>
      <c r="M10849" s="48"/>
    </row>
    <row r="10850" spans="3:13" x14ac:dyDescent="0.25">
      <c r="C10850" s="48"/>
      <c r="D10850" s="48"/>
      <c r="E10850" s="48"/>
      <c r="F10850" s="48"/>
      <c r="G10850" s="49"/>
      <c r="H10850" s="48"/>
      <c r="I10850" s="52"/>
      <c r="J10850" s="48"/>
      <c r="K10850" s="48"/>
      <c r="L10850" s="48"/>
      <c r="M10850" s="48"/>
    </row>
    <row r="10851" spans="3:13" x14ac:dyDescent="0.25">
      <c r="C10851" s="48"/>
      <c r="D10851" s="48"/>
      <c r="E10851" s="48"/>
      <c r="F10851" s="48"/>
      <c r="G10851" s="49"/>
      <c r="H10851" s="48"/>
      <c r="I10851" s="52"/>
      <c r="J10851" s="48"/>
      <c r="K10851" s="48"/>
      <c r="L10851" s="48"/>
      <c r="M10851" s="48"/>
    </row>
    <row r="10852" spans="3:13" x14ac:dyDescent="0.25">
      <c r="C10852" s="48"/>
      <c r="D10852" s="48"/>
      <c r="E10852" s="48"/>
      <c r="F10852" s="48"/>
      <c r="G10852" s="49"/>
      <c r="H10852" s="48"/>
      <c r="I10852" s="52"/>
      <c r="J10852" s="48"/>
      <c r="K10852" s="48"/>
      <c r="L10852" s="48"/>
      <c r="M10852" s="48"/>
    </row>
    <row r="10853" spans="3:13" x14ac:dyDescent="0.25">
      <c r="C10853" s="48"/>
      <c r="D10853" s="48"/>
      <c r="E10853" s="48"/>
      <c r="F10853" s="48"/>
      <c r="G10853" s="49"/>
      <c r="H10853" s="48"/>
      <c r="I10853" s="52"/>
      <c r="J10853" s="48"/>
      <c r="K10853" s="48"/>
      <c r="L10853" s="48"/>
      <c r="M10853" s="48"/>
    </row>
    <row r="10854" spans="3:13" x14ac:dyDescent="0.25">
      <c r="C10854" s="48"/>
      <c r="D10854" s="48"/>
      <c r="E10854" s="48"/>
      <c r="F10854" s="48"/>
      <c r="G10854" s="49"/>
      <c r="H10854" s="48"/>
      <c r="I10854" s="52"/>
      <c r="J10854" s="48"/>
      <c r="K10854" s="48"/>
      <c r="L10854" s="48"/>
      <c r="M10854" s="48"/>
    </row>
    <row r="10855" spans="3:13" x14ac:dyDescent="0.25">
      <c r="C10855" s="48"/>
      <c r="D10855" s="48"/>
      <c r="E10855" s="48"/>
      <c r="F10855" s="48"/>
      <c r="G10855" s="49"/>
      <c r="H10855" s="48"/>
      <c r="I10855" s="52"/>
      <c r="J10855" s="48"/>
      <c r="K10855" s="48"/>
      <c r="L10855" s="48"/>
      <c r="M10855" s="48"/>
    </row>
    <row r="10856" spans="3:13" x14ac:dyDescent="0.25">
      <c r="C10856" s="48"/>
      <c r="D10856" s="48"/>
      <c r="E10856" s="48"/>
      <c r="F10856" s="48"/>
      <c r="G10856" s="49"/>
      <c r="H10856" s="48"/>
      <c r="I10856" s="52"/>
      <c r="J10856" s="48"/>
      <c r="K10856" s="48"/>
      <c r="L10856" s="48"/>
      <c r="M10856" s="48"/>
    </row>
    <row r="10857" spans="3:13" x14ac:dyDescent="0.25">
      <c r="C10857" s="48"/>
      <c r="D10857" s="48"/>
      <c r="E10857" s="48"/>
      <c r="F10857" s="48"/>
      <c r="G10857" s="49"/>
      <c r="H10857" s="48"/>
      <c r="I10857" s="52"/>
      <c r="J10857" s="48"/>
      <c r="K10857" s="48"/>
      <c r="L10857" s="48"/>
      <c r="M10857" s="48"/>
    </row>
    <row r="10858" spans="3:13" x14ac:dyDescent="0.25">
      <c r="C10858" s="48"/>
      <c r="D10858" s="48"/>
      <c r="E10858" s="48"/>
      <c r="F10858" s="48"/>
      <c r="G10858" s="49"/>
      <c r="H10858" s="48"/>
      <c r="I10858" s="52"/>
      <c r="J10858" s="48"/>
      <c r="K10858" s="48"/>
      <c r="L10858" s="48"/>
      <c r="M10858" s="48"/>
    </row>
    <row r="10859" spans="3:13" x14ac:dyDescent="0.25">
      <c r="C10859" s="48"/>
      <c r="D10859" s="48"/>
      <c r="E10859" s="48"/>
      <c r="F10859" s="48"/>
      <c r="G10859" s="49"/>
      <c r="H10859" s="48"/>
      <c r="I10859" s="52"/>
      <c r="J10859" s="48"/>
      <c r="K10859" s="48"/>
      <c r="L10859" s="48"/>
      <c r="M10859" s="48"/>
    </row>
    <row r="10860" spans="3:13" x14ac:dyDescent="0.25">
      <c r="C10860" s="48"/>
      <c r="D10860" s="48"/>
      <c r="E10860" s="48"/>
      <c r="F10860" s="48"/>
      <c r="G10860" s="49"/>
      <c r="H10860" s="48"/>
      <c r="I10860" s="52"/>
      <c r="J10860" s="48"/>
      <c r="K10860" s="48"/>
      <c r="L10860" s="48"/>
      <c r="M10860" s="48"/>
    </row>
    <row r="10861" spans="3:13" x14ac:dyDescent="0.25">
      <c r="C10861" s="48"/>
      <c r="D10861" s="48"/>
      <c r="E10861" s="48"/>
      <c r="F10861" s="48"/>
      <c r="G10861" s="49"/>
      <c r="H10861" s="48"/>
      <c r="I10861" s="52"/>
      <c r="J10861" s="48"/>
      <c r="K10861" s="48"/>
      <c r="L10861" s="48"/>
      <c r="M10861" s="48"/>
    </row>
    <row r="10862" spans="3:13" x14ac:dyDescent="0.25">
      <c r="C10862" s="48"/>
      <c r="D10862" s="48"/>
      <c r="E10862" s="48"/>
      <c r="F10862" s="48"/>
      <c r="G10862" s="49"/>
      <c r="H10862" s="48"/>
      <c r="I10862" s="52"/>
      <c r="J10862" s="48"/>
      <c r="K10862" s="48"/>
      <c r="L10862" s="48"/>
      <c r="M10862" s="48"/>
    </row>
    <row r="10863" spans="3:13" x14ac:dyDescent="0.25">
      <c r="C10863" s="48"/>
      <c r="D10863" s="48"/>
      <c r="E10863" s="48"/>
      <c r="F10863" s="48"/>
      <c r="G10863" s="49"/>
      <c r="H10863" s="48"/>
      <c r="I10863" s="52"/>
      <c r="J10863" s="48"/>
      <c r="K10863" s="48"/>
      <c r="L10863" s="48"/>
      <c r="M10863" s="48"/>
    </row>
    <row r="10864" spans="3:13" x14ac:dyDescent="0.25">
      <c r="C10864" s="48"/>
      <c r="D10864" s="48"/>
      <c r="E10864" s="48"/>
      <c r="F10864" s="48"/>
      <c r="G10864" s="49"/>
      <c r="H10864" s="48"/>
      <c r="I10864" s="52"/>
      <c r="J10864" s="48"/>
      <c r="K10864" s="48"/>
      <c r="L10864" s="48"/>
      <c r="M10864" s="48"/>
    </row>
    <row r="10865" spans="3:13" x14ac:dyDescent="0.25">
      <c r="C10865" s="48"/>
      <c r="D10865" s="48"/>
      <c r="E10865" s="48"/>
      <c r="F10865" s="48"/>
      <c r="G10865" s="49"/>
      <c r="H10865" s="48"/>
      <c r="I10865" s="52"/>
      <c r="J10865" s="48"/>
      <c r="K10865" s="48"/>
      <c r="L10865" s="48"/>
      <c r="M10865" s="48"/>
    </row>
    <row r="10866" spans="3:13" x14ac:dyDescent="0.25">
      <c r="C10866" s="48"/>
      <c r="D10866" s="48"/>
      <c r="E10866" s="48"/>
      <c r="F10866" s="48"/>
      <c r="G10866" s="49"/>
      <c r="H10866" s="48"/>
      <c r="I10866" s="52"/>
      <c r="J10866" s="48"/>
      <c r="K10866" s="48"/>
      <c r="L10866" s="48"/>
      <c r="M10866" s="48"/>
    </row>
    <row r="10867" spans="3:13" x14ac:dyDescent="0.25">
      <c r="C10867" s="48"/>
      <c r="D10867" s="48"/>
      <c r="E10867" s="48"/>
      <c r="F10867" s="48"/>
      <c r="G10867" s="49"/>
      <c r="H10867" s="48"/>
      <c r="I10867" s="52"/>
      <c r="J10867" s="48"/>
      <c r="K10867" s="48"/>
      <c r="L10867" s="48"/>
      <c r="M10867" s="48"/>
    </row>
    <row r="10868" spans="3:13" x14ac:dyDescent="0.25">
      <c r="C10868" s="48"/>
      <c r="D10868" s="48"/>
      <c r="E10868" s="48"/>
      <c r="F10868" s="48"/>
      <c r="G10868" s="49"/>
      <c r="H10868" s="48"/>
      <c r="I10868" s="52"/>
      <c r="J10868" s="48"/>
      <c r="K10868" s="48"/>
      <c r="L10868" s="48"/>
      <c r="M10868" s="48"/>
    </row>
    <row r="10869" spans="3:13" x14ac:dyDescent="0.25">
      <c r="C10869" s="48"/>
      <c r="D10869" s="48"/>
      <c r="E10869" s="48"/>
      <c r="F10869" s="48"/>
      <c r="G10869" s="49"/>
      <c r="H10869" s="48"/>
      <c r="I10869" s="52"/>
      <c r="J10869" s="48"/>
      <c r="K10869" s="48"/>
      <c r="L10869" s="48"/>
      <c r="M10869" s="48"/>
    </row>
    <row r="10870" spans="3:13" x14ac:dyDescent="0.25">
      <c r="C10870" s="48"/>
      <c r="D10870" s="48"/>
      <c r="E10870" s="48"/>
      <c r="F10870" s="48"/>
      <c r="G10870" s="49"/>
      <c r="H10870" s="48"/>
      <c r="I10870" s="52"/>
      <c r="J10870" s="48"/>
      <c r="K10870" s="48"/>
      <c r="L10870" s="48"/>
      <c r="M10870" s="48"/>
    </row>
    <row r="10871" spans="3:13" x14ac:dyDescent="0.25">
      <c r="C10871" s="48"/>
      <c r="D10871" s="48"/>
      <c r="E10871" s="48"/>
      <c r="F10871" s="48"/>
      <c r="G10871" s="49"/>
      <c r="H10871" s="48"/>
      <c r="I10871" s="52"/>
      <c r="J10871" s="48"/>
      <c r="K10871" s="48"/>
      <c r="L10871" s="48"/>
      <c r="M10871" s="48"/>
    </row>
    <row r="10872" spans="3:13" x14ac:dyDescent="0.25">
      <c r="C10872" s="48"/>
      <c r="D10872" s="48"/>
      <c r="E10872" s="48"/>
      <c r="F10872" s="48"/>
      <c r="G10872" s="49"/>
      <c r="H10872" s="48"/>
      <c r="I10872" s="52"/>
      <c r="J10872" s="48"/>
      <c r="K10872" s="48"/>
      <c r="L10872" s="48"/>
      <c r="M10872" s="48"/>
    </row>
    <row r="10873" spans="3:13" x14ac:dyDescent="0.25">
      <c r="C10873" s="48"/>
      <c r="D10873" s="48"/>
      <c r="E10873" s="48"/>
      <c r="F10873" s="48"/>
      <c r="G10873" s="49"/>
      <c r="H10873" s="48"/>
      <c r="I10873" s="52"/>
      <c r="J10873" s="48"/>
      <c r="K10873" s="48"/>
      <c r="L10873" s="48"/>
      <c r="M10873" s="48"/>
    </row>
    <row r="10874" spans="3:13" x14ac:dyDescent="0.25">
      <c r="C10874" s="48"/>
      <c r="D10874" s="48"/>
      <c r="E10874" s="48"/>
      <c r="F10874" s="48"/>
      <c r="G10874" s="49"/>
      <c r="H10874" s="48"/>
      <c r="I10874" s="52"/>
      <c r="J10874" s="48"/>
      <c r="K10874" s="48"/>
      <c r="L10874" s="48"/>
      <c r="M10874" s="48"/>
    </row>
    <row r="10875" spans="3:13" x14ac:dyDescent="0.25">
      <c r="C10875" s="48"/>
      <c r="D10875" s="48"/>
      <c r="E10875" s="48"/>
      <c r="F10875" s="48"/>
      <c r="G10875" s="49"/>
      <c r="H10875" s="48"/>
      <c r="I10875" s="52"/>
      <c r="J10875" s="48"/>
      <c r="K10875" s="48"/>
      <c r="L10875" s="48"/>
      <c r="M10875" s="48"/>
    </row>
    <row r="10876" spans="3:13" x14ac:dyDescent="0.25">
      <c r="C10876" s="48"/>
      <c r="D10876" s="48"/>
      <c r="E10876" s="48"/>
      <c r="F10876" s="48"/>
      <c r="G10876" s="49"/>
      <c r="H10876" s="48"/>
      <c r="I10876" s="52"/>
      <c r="J10876" s="48"/>
      <c r="K10876" s="48"/>
      <c r="L10876" s="48"/>
      <c r="M10876" s="48"/>
    </row>
    <row r="10877" spans="3:13" x14ac:dyDescent="0.25">
      <c r="C10877" s="48"/>
      <c r="D10877" s="48"/>
      <c r="E10877" s="48"/>
      <c r="F10877" s="48"/>
      <c r="G10877" s="49"/>
      <c r="H10877" s="48"/>
      <c r="I10877" s="52"/>
      <c r="J10877" s="48"/>
      <c r="K10877" s="48"/>
      <c r="L10877" s="48"/>
      <c r="M10877" s="48"/>
    </row>
    <row r="10878" spans="3:13" x14ac:dyDescent="0.25">
      <c r="C10878" s="48"/>
      <c r="D10878" s="48"/>
      <c r="E10878" s="48"/>
      <c r="F10878" s="48"/>
      <c r="G10878" s="49"/>
      <c r="H10878" s="48"/>
      <c r="I10878" s="52"/>
      <c r="J10878" s="48"/>
      <c r="K10878" s="48"/>
      <c r="L10878" s="48"/>
      <c r="M10878" s="48"/>
    </row>
    <row r="10879" spans="3:13" x14ac:dyDescent="0.25">
      <c r="C10879" s="48"/>
      <c r="D10879" s="48"/>
      <c r="E10879" s="48"/>
      <c r="F10879" s="48"/>
      <c r="G10879" s="49"/>
      <c r="H10879" s="48"/>
      <c r="I10879" s="52"/>
      <c r="J10879" s="48"/>
      <c r="K10879" s="48"/>
      <c r="L10879" s="48"/>
      <c r="M10879" s="48"/>
    </row>
    <row r="10880" spans="3:13" x14ac:dyDescent="0.25">
      <c r="C10880" s="48"/>
      <c r="D10880" s="48"/>
      <c r="E10880" s="48"/>
      <c r="F10880" s="48"/>
      <c r="G10880" s="49"/>
      <c r="H10880" s="48"/>
      <c r="I10880" s="52"/>
      <c r="J10880" s="48"/>
      <c r="K10880" s="48"/>
      <c r="L10880" s="48"/>
      <c r="M10880" s="48"/>
    </row>
    <row r="10881" spans="3:13" x14ac:dyDescent="0.25">
      <c r="C10881" s="48"/>
      <c r="D10881" s="48"/>
      <c r="E10881" s="48"/>
      <c r="F10881" s="48"/>
      <c r="G10881" s="49"/>
      <c r="H10881" s="48"/>
      <c r="I10881" s="52"/>
      <c r="J10881" s="48"/>
      <c r="K10881" s="48"/>
      <c r="L10881" s="48"/>
      <c r="M10881" s="48"/>
    </row>
    <row r="10882" spans="3:13" x14ac:dyDescent="0.25">
      <c r="C10882" s="48"/>
      <c r="D10882" s="48"/>
      <c r="E10882" s="48"/>
      <c r="F10882" s="48"/>
      <c r="G10882" s="49"/>
      <c r="H10882" s="48"/>
      <c r="I10882" s="52"/>
      <c r="J10882" s="48"/>
      <c r="K10882" s="48"/>
      <c r="L10882" s="48"/>
      <c r="M10882" s="48"/>
    </row>
    <row r="10883" spans="3:13" x14ac:dyDescent="0.25">
      <c r="C10883" s="48"/>
      <c r="D10883" s="48"/>
      <c r="E10883" s="48"/>
      <c r="F10883" s="48"/>
      <c r="G10883" s="49"/>
      <c r="H10883" s="48"/>
      <c r="I10883" s="52"/>
      <c r="J10883" s="48"/>
      <c r="K10883" s="48"/>
      <c r="L10883" s="48"/>
      <c r="M10883" s="48"/>
    </row>
    <row r="10884" spans="3:13" x14ac:dyDescent="0.25">
      <c r="C10884" s="48"/>
      <c r="D10884" s="48"/>
      <c r="E10884" s="48"/>
      <c r="F10884" s="48"/>
      <c r="G10884" s="49"/>
      <c r="H10884" s="48"/>
      <c r="I10884" s="52"/>
      <c r="J10884" s="48"/>
      <c r="K10884" s="48"/>
      <c r="L10884" s="48"/>
      <c r="M10884" s="48"/>
    </row>
    <row r="10885" spans="3:13" x14ac:dyDescent="0.25">
      <c r="C10885" s="48"/>
      <c r="D10885" s="48"/>
      <c r="E10885" s="48"/>
      <c r="F10885" s="48"/>
      <c r="G10885" s="49"/>
      <c r="H10885" s="48"/>
      <c r="I10885" s="52"/>
      <c r="J10885" s="48"/>
      <c r="K10885" s="48"/>
      <c r="L10885" s="48"/>
      <c r="M10885" s="48"/>
    </row>
    <row r="10886" spans="3:13" x14ac:dyDescent="0.25">
      <c r="C10886" s="48"/>
      <c r="D10886" s="48"/>
      <c r="E10886" s="48"/>
      <c r="F10886" s="48"/>
      <c r="G10886" s="49"/>
      <c r="H10886" s="48"/>
      <c r="I10886" s="52"/>
      <c r="J10886" s="48"/>
      <c r="K10886" s="48"/>
      <c r="L10886" s="48"/>
      <c r="M10886" s="48"/>
    </row>
    <row r="10887" spans="3:13" x14ac:dyDescent="0.25">
      <c r="C10887" s="48"/>
      <c r="D10887" s="48"/>
      <c r="E10887" s="48"/>
      <c r="F10887" s="48"/>
      <c r="G10887" s="49"/>
      <c r="H10887" s="48"/>
      <c r="I10887" s="52"/>
      <c r="J10887" s="48"/>
      <c r="K10887" s="48"/>
      <c r="L10887" s="48"/>
      <c r="M10887" s="48"/>
    </row>
    <row r="10888" spans="3:13" x14ac:dyDescent="0.25">
      <c r="C10888" s="48"/>
      <c r="D10888" s="48"/>
      <c r="E10888" s="48"/>
      <c r="F10888" s="48"/>
      <c r="G10888" s="49"/>
      <c r="H10888" s="48"/>
      <c r="I10888" s="52"/>
      <c r="J10888" s="48"/>
      <c r="K10888" s="48"/>
      <c r="L10888" s="48"/>
      <c r="M10888" s="48"/>
    </row>
    <row r="10889" spans="3:13" x14ac:dyDescent="0.25">
      <c r="C10889" s="48"/>
      <c r="D10889" s="48"/>
      <c r="E10889" s="48"/>
      <c r="F10889" s="48"/>
      <c r="G10889" s="49"/>
      <c r="H10889" s="48"/>
      <c r="I10889" s="52"/>
      <c r="J10889" s="48"/>
      <c r="K10889" s="48"/>
      <c r="L10889" s="48"/>
      <c r="M10889" s="48"/>
    </row>
    <row r="10890" spans="3:13" x14ac:dyDescent="0.25">
      <c r="C10890" s="48"/>
      <c r="D10890" s="48"/>
      <c r="E10890" s="48"/>
      <c r="F10890" s="48"/>
      <c r="G10890" s="49"/>
      <c r="H10890" s="48"/>
      <c r="I10890" s="52"/>
      <c r="J10890" s="48"/>
      <c r="K10890" s="48"/>
      <c r="L10890" s="48"/>
      <c r="M10890" s="48"/>
    </row>
    <row r="10891" spans="3:13" x14ac:dyDescent="0.25">
      <c r="C10891" s="48"/>
      <c r="D10891" s="48"/>
      <c r="E10891" s="48"/>
      <c r="F10891" s="48"/>
      <c r="G10891" s="49"/>
      <c r="H10891" s="48"/>
      <c r="I10891" s="52"/>
      <c r="J10891" s="48"/>
      <c r="K10891" s="48"/>
      <c r="L10891" s="48"/>
      <c r="M10891" s="48"/>
    </row>
    <row r="10892" spans="3:13" x14ac:dyDescent="0.25">
      <c r="C10892" s="48"/>
      <c r="D10892" s="48"/>
      <c r="E10892" s="48"/>
      <c r="F10892" s="48"/>
      <c r="G10892" s="49"/>
      <c r="H10892" s="48"/>
      <c r="I10892" s="52"/>
      <c r="J10892" s="48"/>
      <c r="K10892" s="48"/>
      <c r="L10892" s="48"/>
      <c r="M10892" s="48"/>
    </row>
    <row r="10893" spans="3:13" x14ac:dyDescent="0.25">
      <c r="C10893" s="48"/>
      <c r="D10893" s="48"/>
      <c r="E10893" s="48"/>
      <c r="F10893" s="48"/>
      <c r="G10893" s="49"/>
      <c r="H10893" s="48"/>
      <c r="I10893" s="52"/>
      <c r="J10893" s="48"/>
      <c r="K10893" s="48"/>
      <c r="L10893" s="48"/>
      <c r="M10893" s="48"/>
    </row>
    <row r="10894" spans="3:13" x14ac:dyDescent="0.25">
      <c r="C10894" s="48"/>
      <c r="D10894" s="48"/>
      <c r="E10894" s="48"/>
      <c r="F10894" s="48"/>
      <c r="G10894" s="49"/>
      <c r="H10894" s="48"/>
      <c r="I10894" s="52"/>
      <c r="J10894" s="48"/>
      <c r="K10894" s="48"/>
      <c r="L10894" s="48"/>
      <c r="M10894" s="48"/>
    </row>
    <row r="10895" spans="3:13" x14ac:dyDescent="0.25">
      <c r="C10895" s="48"/>
      <c r="D10895" s="48"/>
      <c r="E10895" s="48"/>
      <c r="F10895" s="48"/>
      <c r="G10895" s="49"/>
      <c r="H10895" s="48"/>
      <c r="I10895" s="52"/>
      <c r="J10895" s="48"/>
      <c r="K10895" s="48"/>
      <c r="L10895" s="48"/>
      <c r="M10895" s="48"/>
    </row>
    <row r="10896" spans="3:13" x14ac:dyDescent="0.25">
      <c r="C10896" s="48"/>
      <c r="D10896" s="48"/>
      <c r="E10896" s="48"/>
      <c r="F10896" s="48"/>
      <c r="G10896" s="49"/>
      <c r="H10896" s="48"/>
      <c r="I10896" s="52"/>
      <c r="J10896" s="48"/>
      <c r="K10896" s="48"/>
      <c r="L10896" s="48"/>
      <c r="M10896" s="48"/>
    </row>
    <row r="10897" spans="3:13" x14ac:dyDescent="0.25">
      <c r="C10897" s="48"/>
      <c r="D10897" s="48"/>
      <c r="E10897" s="48"/>
      <c r="F10897" s="48"/>
      <c r="G10897" s="49"/>
      <c r="H10897" s="48"/>
      <c r="I10897" s="52"/>
      <c r="J10897" s="48"/>
      <c r="K10897" s="48"/>
      <c r="L10897" s="48"/>
      <c r="M10897" s="48"/>
    </row>
    <row r="10898" spans="3:13" x14ac:dyDescent="0.25">
      <c r="C10898" s="48"/>
      <c r="D10898" s="48"/>
      <c r="E10898" s="48"/>
      <c r="F10898" s="48"/>
      <c r="G10898" s="49"/>
      <c r="H10898" s="48"/>
      <c r="I10898" s="52"/>
      <c r="J10898" s="48"/>
      <c r="K10898" s="48"/>
      <c r="L10898" s="48"/>
      <c r="M10898" s="48"/>
    </row>
    <row r="10899" spans="3:13" x14ac:dyDescent="0.25">
      <c r="C10899" s="48"/>
      <c r="D10899" s="48"/>
      <c r="E10899" s="48"/>
      <c r="F10899" s="48"/>
      <c r="G10899" s="49"/>
      <c r="H10899" s="48"/>
      <c r="I10899" s="52"/>
      <c r="J10899" s="48"/>
      <c r="K10899" s="48"/>
      <c r="L10899" s="48"/>
      <c r="M10899" s="48"/>
    </row>
    <row r="10900" spans="3:13" x14ac:dyDescent="0.25">
      <c r="C10900" s="48"/>
      <c r="D10900" s="48"/>
      <c r="E10900" s="48"/>
      <c r="F10900" s="48"/>
      <c r="G10900" s="49"/>
      <c r="H10900" s="48"/>
      <c r="I10900" s="52"/>
      <c r="J10900" s="48"/>
      <c r="K10900" s="48"/>
      <c r="L10900" s="48"/>
      <c r="M10900" s="48"/>
    </row>
    <row r="10901" spans="3:13" x14ac:dyDescent="0.25">
      <c r="C10901" s="48"/>
      <c r="D10901" s="48"/>
      <c r="E10901" s="48"/>
      <c r="F10901" s="48"/>
      <c r="G10901" s="49"/>
      <c r="H10901" s="48"/>
      <c r="I10901" s="52"/>
      <c r="J10901" s="48"/>
      <c r="K10901" s="48"/>
      <c r="L10901" s="48"/>
      <c r="M10901" s="48"/>
    </row>
    <row r="10902" spans="3:13" x14ac:dyDescent="0.25">
      <c r="C10902" s="48"/>
      <c r="D10902" s="48"/>
      <c r="E10902" s="48"/>
      <c r="F10902" s="48"/>
      <c r="G10902" s="49"/>
      <c r="H10902" s="48"/>
      <c r="I10902" s="52"/>
      <c r="J10902" s="48"/>
      <c r="K10902" s="48"/>
      <c r="L10902" s="48"/>
      <c r="M10902" s="48"/>
    </row>
    <row r="10903" spans="3:13" x14ac:dyDescent="0.25">
      <c r="C10903" s="48"/>
      <c r="D10903" s="48"/>
      <c r="E10903" s="48"/>
      <c r="F10903" s="48"/>
      <c r="G10903" s="49"/>
      <c r="H10903" s="48"/>
      <c r="I10903" s="52"/>
      <c r="J10903" s="48"/>
      <c r="K10903" s="48"/>
      <c r="L10903" s="48"/>
      <c r="M10903" s="48"/>
    </row>
    <row r="10904" spans="3:13" x14ac:dyDescent="0.25">
      <c r="C10904" s="48"/>
      <c r="D10904" s="48"/>
      <c r="E10904" s="48"/>
      <c r="F10904" s="48"/>
      <c r="G10904" s="49"/>
      <c r="H10904" s="48"/>
      <c r="I10904" s="52"/>
      <c r="J10904" s="48"/>
      <c r="K10904" s="48"/>
      <c r="L10904" s="48"/>
      <c r="M10904" s="48"/>
    </row>
    <row r="10905" spans="3:13" x14ac:dyDescent="0.25">
      <c r="C10905" s="48"/>
      <c r="D10905" s="48"/>
      <c r="E10905" s="48"/>
      <c r="F10905" s="48"/>
      <c r="G10905" s="49"/>
      <c r="H10905" s="48"/>
      <c r="I10905" s="52"/>
      <c r="J10905" s="48"/>
      <c r="K10905" s="48"/>
      <c r="L10905" s="48"/>
      <c r="M10905" s="48"/>
    </row>
    <row r="10906" spans="3:13" x14ac:dyDescent="0.25">
      <c r="C10906" s="48"/>
      <c r="D10906" s="48"/>
      <c r="E10906" s="48"/>
      <c r="F10906" s="48"/>
      <c r="G10906" s="49"/>
      <c r="H10906" s="48"/>
      <c r="I10906" s="52"/>
      <c r="J10906" s="48"/>
      <c r="K10906" s="48"/>
      <c r="L10906" s="48"/>
      <c r="M10906" s="48"/>
    </row>
    <row r="10907" spans="3:13" x14ac:dyDescent="0.25">
      <c r="C10907" s="48"/>
      <c r="D10907" s="48"/>
      <c r="E10907" s="48"/>
      <c r="F10907" s="48"/>
      <c r="G10907" s="49"/>
      <c r="H10907" s="48"/>
      <c r="I10907" s="52"/>
      <c r="J10907" s="48"/>
      <c r="K10907" s="48"/>
      <c r="L10907" s="48"/>
      <c r="M10907" s="48"/>
    </row>
    <row r="10908" spans="3:13" x14ac:dyDescent="0.25">
      <c r="C10908" s="48"/>
      <c r="D10908" s="48"/>
      <c r="E10908" s="48"/>
      <c r="F10908" s="48"/>
      <c r="G10908" s="49"/>
      <c r="H10908" s="48"/>
      <c r="I10908" s="52"/>
      <c r="J10908" s="48"/>
      <c r="K10908" s="48"/>
      <c r="L10908" s="48"/>
      <c r="M10908" s="48"/>
    </row>
    <row r="10909" spans="3:13" x14ac:dyDescent="0.25">
      <c r="C10909" s="48"/>
      <c r="D10909" s="48"/>
      <c r="E10909" s="48"/>
      <c r="F10909" s="48"/>
      <c r="G10909" s="49"/>
      <c r="H10909" s="48"/>
      <c r="I10909" s="52"/>
      <c r="J10909" s="48"/>
      <c r="K10909" s="48"/>
      <c r="L10909" s="48"/>
      <c r="M10909" s="48"/>
    </row>
    <row r="10910" spans="3:13" x14ac:dyDescent="0.25">
      <c r="C10910" s="48"/>
      <c r="D10910" s="48"/>
      <c r="E10910" s="48"/>
      <c r="F10910" s="48"/>
      <c r="G10910" s="49"/>
      <c r="H10910" s="48"/>
      <c r="I10910" s="52"/>
      <c r="J10910" s="48"/>
      <c r="K10910" s="48"/>
      <c r="L10910" s="48"/>
      <c r="M10910" s="48"/>
    </row>
    <row r="10911" spans="3:13" x14ac:dyDescent="0.25">
      <c r="C10911" s="48"/>
      <c r="D10911" s="48"/>
      <c r="E10911" s="48"/>
      <c r="F10911" s="48"/>
      <c r="G10911" s="49"/>
      <c r="H10911" s="48"/>
      <c r="I10911" s="52"/>
      <c r="J10911" s="48"/>
      <c r="K10911" s="48"/>
      <c r="L10911" s="48"/>
      <c r="M10911" s="48"/>
    </row>
    <row r="10912" spans="3:13" x14ac:dyDescent="0.25">
      <c r="C10912" s="48"/>
      <c r="D10912" s="48"/>
      <c r="E10912" s="48"/>
      <c r="F10912" s="48"/>
      <c r="G10912" s="49"/>
      <c r="H10912" s="48"/>
      <c r="I10912" s="52"/>
      <c r="J10912" s="48"/>
      <c r="K10912" s="48"/>
      <c r="L10912" s="48"/>
      <c r="M10912" s="48"/>
    </row>
    <row r="10913" spans="3:13" x14ac:dyDescent="0.25">
      <c r="C10913" s="48"/>
      <c r="D10913" s="48"/>
      <c r="E10913" s="48"/>
      <c r="F10913" s="48"/>
      <c r="G10913" s="49"/>
      <c r="H10913" s="48"/>
      <c r="I10913" s="52"/>
      <c r="J10913" s="48"/>
      <c r="K10913" s="48"/>
      <c r="L10913" s="48"/>
      <c r="M10913" s="48"/>
    </row>
    <row r="10914" spans="3:13" x14ac:dyDescent="0.25">
      <c r="C10914" s="48"/>
      <c r="D10914" s="48"/>
      <c r="E10914" s="48"/>
      <c r="F10914" s="48"/>
      <c r="G10914" s="49"/>
      <c r="H10914" s="48"/>
      <c r="I10914" s="52"/>
      <c r="J10914" s="48"/>
      <c r="K10914" s="48"/>
      <c r="L10914" s="48"/>
      <c r="M10914" s="48"/>
    </row>
    <row r="10915" spans="3:13" x14ac:dyDescent="0.25">
      <c r="C10915" s="48"/>
      <c r="D10915" s="48"/>
      <c r="E10915" s="48"/>
      <c r="F10915" s="48"/>
      <c r="G10915" s="49"/>
      <c r="H10915" s="48"/>
      <c r="I10915" s="52"/>
      <c r="J10915" s="48"/>
      <c r="K10915" s="48"/>
      <c r="L10915" s="48"/>
      <c r="M10915" s="48"/>
    </row>
    <row r="10916" spans="3:13" x14ac:dyDescent="0.25">
      <c r="C10916" s="48"/>
      <c r="D10916" s="48"/>
      <c r="E10916" s="48"/>
      <c r="F10916" s="48"/>
      <c r="G10916" s="49"/>
      <c r="H10916" s="48"/>
      <c r="I10916" s="52"/>
      <c r="J10916" s="48"/>
      <c r="K10916" s="48"/>
      <c r="L10916" s="48"/>
      <c r="M10916" s="48"/>
    </row>
    <row r="10917" spans="3:13" x14ac:dyDescent="0.25">
      <c r="C10917" s="48"/>
      <c r="D10917" s="48"/>
      <c r="E10917" s="48"/>
      <c r="F10917" s="48"/>
      <c r="G10917" s="49"/>
      <c r="H10917" s="48"/>
      <c r="I10917" s="52"/>
      <c r="J10917" s="48"/>
      <c r="K10917" s="48"/>
      <c r="L10917" s="48"/>
      <c r="M10917" s="48"/>
    </row>
    <row r="10918" spans="3:13" x14ac:dyDescent="0.25">
      <c r="C10918" s="48"/>
      <c r="D10918" s="48"/>
      <c r="E10918" s="48"/>
      <c r="F10918" s="48"/>
      <c r="G10918" s="49"/>
      <c r="H10918" s="48"/>
      <c r="I10918" s="52"/>
      <c r="J10918" s="48"/>
      <c r="K10918" s="48"/>
      <c r="L10918" s="48"/>
      <c r="M10918" s="48"/>
    </row>
    <row r="10919" spans="3:13" x14ac:dyDescent="0.25">
      <c r="C10919" s="48"/>
      <c r="D10919" s="48"/>
      <c r="E10919" s="48"/>
      <c r="F10919" s="48"/>
      <c r="G10919" s="49"/>
      <c r="H10919" s="48"/>
      <c r="I10919" s="52"/>
      <c r="J10919" s="48"/>
      <c r="K10919" s="48"/>
      <c r="L10919" s="48"/>
      <c r="M10919" s="48"/>
    </row>
    <row r="10920" spans="3:13" x14ac:dyDescent="0.25">
      <c r="C10920" s="48"/>
      <c r="D10920" s="48"/>
      <c r="E10920" s="48"/>
      <c r="F10920" s="48"/>
      <c r="G10920" s="49"/>
      <c r="H10920" s="48"/>
      <c r="I10920" s="52"/>
      <c r="J10920" s="48"/>
      <c r="K10920" s="48"/>
      <c r="L10920" s="48"/>
      <c r="M10920" s="48"/>
    </row>
    <row r="10921" spans="3:13" x14ac:dyDescent="0.25">
      <c r="C10921" s="48"/>
      <c r="D10921" s="48"/>
      <c r="E10921" s="48"/>
      <c r="F10921" s="48"/>
      <c r="G10921" s="49"/>
      <c r="H10921" s="48"/>
      <c r="I10921" s="52"/>
      <c r="J10921" s="48"/>
      <c r="K10921" s="48"/>
      <c r="L10921" s="48"/>
      <c r="M10921" s="48"/>
    </row>
    <row r="10922" spans="3:13" x14ac:dyDescent="0.25">
      <c r="C10922" s="48"/>
      <c r="D10922" s="48"/>
      <c r="E10922" s="48"/>
      <c r="F10922" s="48"/>
      <c r="G10922" s="49"/>
      <c r="H10922" s="48"/>
      <c r="I10922" s="52"/>
      <c r="J10922" s="48"/>
      <c r="K10922" s="48"/>
      <c r="L10922" s="48"/>
      <c r="M10922" s="48"/>
    </row>
    <row r="10923" spans="3:13" x14ac:dyDescent="0.25">
      <c r="C10923" s="48"/>
      <c r="D10923" s="48"/>
      <c r="E10923" s="48"/>
      <c r="F10923" s="48"/>
      <c r="G10923" s="49"/>
      <c r="H10923" s="48"/>
      <c r="I10923" s="52"/>
      <c r="J10923" s="48"/>
      <c r="K10923" s="48"/>
      <c r="L10923" s="48"/>
      <c r="M10923" s="48"/>
    </row>
    <row r="10924" spans="3:13" x14ac:dyDescent="0.25">
      <c r="C10924" s="48"/>
      <c r="D10924" s="48"/>
      <c r="E10924" s="48"/>
      <c r="F10924" s="48"/>
      <c r="G10924" s="49"/>
      <c r="H10924" s="48"/>
      <c r="I10924" s="52"/>
      <c r="J10924" s="48"/>
      <c r="K10924" s="48"/>
      <c r="L10924" s="48"/>
      <c r="M10924" s="48"/>
    </row>
    <row r="10925" spans="3:13" x14ac:dyDescent="0.25">
      <c r="C10925" s="48"/>
      <c r="D10925" s="48"/>
      <c r="E10925" s="48"/>
      <c r="F10925" s="48"/>
      <c r="G10925" s="49"/>
      <c r="H10925" s="48"/>
      <c r="I10925" s="52"/>
      <c r="J10925" s="48"/>
      <c r="K10925" s="48"/>
      <c r="L10925" s="48"/>
      <c r="M10925" s="48"/>
    </row>
    <row r="10926" spans="3:13" x14ac:dyDescent="0.25">
      <c r="C10926" s="48"/>
      <c r="D10926" s="48"/>
      <c r="E10926" s="48"/>
      <c r="F10926" s="48"/>
      <c r="G10926" s="49"/>
      <c r="H10926" s="48"/>
      <c r="I10926" s="52"/>
      <c r="J10926" s="48"/>
      <c r="K10926" s="48"/>
      <c r="L10926" s="48"/>
      <c r="M10926" s="48"/>
    </row>
    <row r="10927" spans="3:13" x14ac:dyDescent="0.25">
      <c r="C10927" s="48"/>
      <c r="D10927" s="48"/>
      <c r="E10927" s="48"/>
      <c r="F10927" s="48"/>
      <c r="G10927" s="49"/>
      <c r="H10927" s="48"/>
      <c r="I10927" s="52"/>
      <c r="J10927" s="48"/>
      <c r="K10927" s="48"/>
      <c r="L10927" s="48"/>
      <c r="M10927" s="48"/>
    </row>
    <row r="10928" spans="3:13" x14ac:dyDescent="0.25">
      <c r="C10928" s="48"/>
      <c r="D10928" s="48"/>
      <c r="E10928" s="48"/>
      <c r="F10928" s="48"/>
      <c r="G10928" s="49"/>
      <c r="H10928" s="48"/>
      <c r="I10928" s="52"/>
      <c r="J10928" s="48"/>
      <c r="K10928" s="48"/>
      <c r="L10928" s="48"/>
      <c r="M10928" s="48"/>
    </row>
    <row r="10929" spans="3:13" x14ac:dyDescent="0.25">
      <c r="C10929" s="48"/>
      <c r="D10929" s="48"/>
      <c r="E10929" s="48"/>
      <c r="F10929" s="48"/>
      <c r="G10929" s="49"/>
      <c r="H10929" s="48"/>
      <c r="I10929" s="52"/>
      <c r="J10929" s="48"/>
      <c r="K10929" s="48"/>
      <c r="L10929" s="48"/>
      <c r="M10929" s="48"/>
    </row>
    <row r="10930" spans="3:13" x14ac:dyDescent="0.25">
      <c r="C10930" s="48"/>
      <c r="D10930" s="48"/>
      <c r="E10930" s="48"/>
      <c r="F10930" s="48"/>
      <c r="G10930" s="49"/>
      <c r="H10930" s="48"/>
      <c r="I10930" s="52"/>
      <c r="J10930" s="48"/>
      <c r="K10930" s="48"/>
      <c r="L10930" s="48"/>
      <c r="M10930" s="48"/>
    </row>
    <row r="10931" spans="3:13" x14ac:dyDescent="0.25">
      <c r="C10931" s="48"/>
      <c r="D10931" s="48"/>
      <c r="E10931" s="48"/>
      <c r="F10931" s="48"/>
      <c r="G10931" s="49"/>
      <c r="H10931" s="48"/>
      <c r="I10931" s="52"/>
      <c r="J10931" s="48"/>
      <c r="K10931" s="48"/>
      <c r="L10931" s="48"/>
      <c r="M10931" s="48"/>
    </row>
    <row r="10932" spans="3:13" x14ac:dyDescent="0.25">
      <c r="C10932" s="48"/>
      <c r="D10932" s="48"/>
      <c r="E10932" s="48"/>
      <c r="F10932" s="48"/>
      <c r="G10932" s="49"/>
      <c r="H10932" s="48"/>
      <c r="I10932" s="52"/>
      <c r="J10932" s="48"/>
      <c r="K10932" s="48"/>
      <c r="L10932" s="48"/>
      <c r="M10932" s="48"/>
    </row>
    <row r="10933" spans="3:13" x14ac:dyDescent="0.25">
      <c r="C10933" s="48"/>
      <c r="D10933" s="48"/>
      <c r="E10933" s="48"/>
      <c r="F10933" s="48"/>
      <c r="G10933" s="49"/>
      <c r="H10933" s="48"/>
      <c r="I10933" s="52"/>
      <c r="J10933" s="48"/>
      <c r="K10933" s="48"/>
      <c r="L10933" s="48"/>
      <c r="M10933" s="48"/>
    </row>
    <row r="10934" spans="3:13" x14ac:dyDescent="0.25">
      <c r="C10934" s="48"/>
      <c r="D10934" s="48"/>
      <c r="E10934" s="48"/>
      <c r="F10934" s="48"/>
      <c r="G10934" s="49"/>
      <c r="H10934" s="48"/>
      <c r="I10934" s="52"/>
      <c r="J10934" s="48"/>
      <c r="K10934" s="48"/>
      <c r="L10934" s="48"/>
      <c r="M10934" s="48"/>
    </row>
    <row r="10935" spans="3:13" x14ac:dyDescent="0.25">
      <c r="C10935" s="48"/>
      <c r="D10935" s="48"/>
      <c r="E10935" s="48"/>
      <c r="F10935" s="48"/>
      <c r="G10935" s="49"/>
      <c r="H10935" s="48"/>
      <c r="I10935" s="52"/>
      <c r="J10935" s="48"/>
      <c r="K10935" s="48"/>
      <c r="L10935" s="48"/>
      <c r="M10935" s="48"/>
    </row>
    <row r="10936" spans="3:13" x14ac:dyDescent="0.25">
      <c r="C10936" s="48"/>
      <c r="D10936" s="48"/>
      <c r="E10936" s="48"/>
      <c r="F10936" s="48"/>
      <c r="G10936" s="49"/>
      <c r="H10936" s="48"/>
      <c r="I10936" s="52"/>
      <c r="J10936" s="48"/>
      <c r="K10936" s="48"/>
      <c r="L10936" s="48"/>
      <c r="M10936" s="48"/>
    </row>
    <row r="10937" spans="3:13" x14ac:dyDescent="0.25">
      <c r="C10937" s="48"/>
      <c r="D10937" s="48"/>
      <c r="E10937" s="48"/>
      <c r="F10937" s="48"/>
      <c r="G10937" s="49"/>
      <c r="H10937" s="48"/>
      <c r="I10937" s="52"/>
      <c r="J10937" s="48"/>
      <c r="K10937" s="48"/>
      <c r="L10937" s="48"/>
      <c r="M10937" s="48"/>
    </row>
    <row r="10938" spans="3:13" x14ac:dyDescent="0.25">
      <c r="C10938" s="48"/>
      <c r="D10938" s="48"/>
      <c r="E10938" s="48"/>
      <c r="F10938" s="48"/>
      <c r="G10938" s="49"/>
      <c r="H10938" s="48"/>
      <c r="I10938" s="52"/>
      <c r="J10938" s="48"/>
      <c r="K10938" s="48"/>
      <c r="L10938" s="48"/>
      <c r="M10938" s="48"/>
    </row>
    <row r="10939" spans="3:13" x14ac:dyDescent="0.25">
      <c r="C10939" s="48"/>
      <c r="D10939" s="48"/>
      <c r="E10939" s="48"/>
      <c r="F10939" s="48"/>
      <c r="G10939" s="49"/>
      <c r="H10939" s="48"/>
      <c r="I10939" s="52"/>
      <c r="J10939" s="48"/>
      <c r="K10939" s="48"/>
      <c r="L10939" s="48"/>
      <c r="M10939" s="48"/>
    </row>
    <row r="10940" spans="3:13" x14ac:dyDescent="0.25">
      <c r="C10940" s="48"/>
      <c r="D10940" s="48"/>
      <c r="E10940" s="48"/>
      <c r="F10940" s="48"/>
      <c r="G10940" s="49"/>
      <c r="H10940" s="48"/>
      <c r="I10940" s="52"/>
      <c r="J10940" s="48"/>
      <c r="K10940" s="48"/>
      <c r="L10940" s="48"/>
      <c r="M10940" s="48"/>
    </row>
    <row r="10941" spans="3:13" x14ac:dyDescent="0.25">
      <c r="C10941" s="48"/>
      <c r="D10941" s="48"/>
      <c r="E10941" s="48"/>
      <c r="F10941" s="48"/>
      <c r="G10941" s="49"/>
      <c r="H10941" s="48"/>
      <c r="I10941" s="52"/>
      <c r="J10941" s="48"/>
      <c r="K10941" s="48"/>
      <c r="L10941" s="48"/>
      <c r="M10941" s="48"/>
    </row>
    <row r="10942" spans="3:13" x14ac:dyDescent="0.25">
      <c r="C10942" s="48"/>
      <c r="D10942" s="48"/>
      <c r="E10942" s="48"/>
      <c r="F10942" s="48"/>
      <c r="G10942" s="49"/>
      <c r="H10942" s="48"/>
      <c r="I10942" s="52"/>
      <c r="J10942" s="48"/>
      <c r="K10942" s="48"/>
      <c r="L10942" s="48"/>
      <c r="M10942" s="48"/>
    </row>
    <row r="10943" spans="3:13" x14ac:dyDescent="0.25">
      <c r="C10943" s="48"/>
      <c r="D10943" s="48"/>
      <c r="E10943" s="48"/>
      <c r="F10943" s="48"/>
      <c r="G10943" s="49"/>
      <c r="H10943" s="48"/>
      <c r="I10943" s="52"/>
      <c r="J10943" s="48"/>
      <c r="K10943" s="48"/>
      <c r="L10943" s="48"/>
      <c r="M10943" s="48"/>
    </row>
    <row r="10944" spans="3:13" x14ac:dyDescent="0.25">
      <c r="C10944" s="48"/>
      <c r="D10944" s="48"/>
      <c r="E10944" s="48"/>
      <c r="F10944" s="48"/>
      <c r="G10944" s="49"/>
      <c r="H10944" s="48"/>
      <c r="I10944" s="52"/>
      <c r="J10944" s="48"/>
      <c r="K10944" s="48"/>
      <c r="L10944" s="48"/>
      <c r="M10944" s="48"/>
    </row>
    <row r="10945" spans="3:13" x14ac:dyDescent="0.25">
      <c r="C10945" s="48"/>
      <c r="D10945" s="48"/>
      <c r="E10945" s="48"/>
      <c r="F10945" s="48"/>
      <c r="G10945" s="49"/>
      <c r="H10945" s="48"/>
      <c r="I10945" s="52"/>
      <c r="J10945" s="48"/>
      <c r="K10945" s="48"/>
      <c r="L10945" s="48"/>
      <c r="M10945" s="48"/>
    </row>
    <row r="10946" spans="3:13" x14ac:dyDescent="0.25">
      <c r="C10946" s="48"/>
      <c r="D10946" s="48"/>
      <c r="E10946" s="48"/>
      <c r="F10946" s="48"/>
      <c r="G10946" s="49"/>
      <c r="H10946" s="48"/>
      <c r="I10946" s="52"/>
      <c r="J10946" s="48"/>
      <c r="K10946" s="48"/>
      <c r="L10946" s="48"/>
      <c r="M10946" s="48"/>
    </row>
    <row r="10947" spans="3:13" x14ac:dyDescent="0.25">
      <c r="C10947" s="48"/>
      <c r="D10947" s="48"/>
      <c r="E10947" s="48"/>
      <c r="F10947" s="48"/>
      <c r="G10947" s="49"/>
      <c r="H10947" s="48"/>
      <c r="I10947" s="52"/>
      <c r="J10947" s="48"/>
      <c r="K10947" s="48"/>
      <c r="L10947" s="48"/>
      <c r="M10947" s="48"/>
    </row>
    <row r="10948" spans="3:13" x14ac:dyDescent="0.25">
      <c r="C10948" s="48"/>
      <c r="D10948" s="48"/>
      <c r="E10948" s="48"/>
      <c r="F10948" s="48"/>
      <c r="G10948" s="49"/>
      <c r="H10948" s="48"/>
      <c r="I10948" s="52"/>
      <c r="J10948" s="48"/>
      <c r="K10948" s="48"/>
      <c r="L10948" s="48"/>
      <c r="M10948" s="48"/>
    </row>
    <row r="10949" spans="3:13" x14ac:dyDescent="0.25">
      <c r="C10949" s="48"/>
      <c r="D10949" s="48"/>
      <c r="E10949" s="48"/>
      <c r="F10949" s="48"/>
      <c r="G10949" s="49"/>
      <c r="H10949" s="48"/>
      <c r="I10949" s="52"/>
      <c r="J10949" s="48"/>
      <c r="K10949" s="48"/>
      <c r="L10949" s="48"/>
      <c r="M10949" s="48"/>
    </row>
    <row r="10950" spans="3:13" x14ac:dyDescent="0.25">
      <c r="C10950" s="48"/>
      <c r="D10950" s="48"/>
      <c r="E10950" s="48"/>
      <c r="F10950" s="48"/>
      <c r="G10950" s="49"/>
      <c r="H10950" s="48"/>
      <c r="I10950" s="52"/>
      <c r="J10950" s="48"/>
      <c r="K10950" s="48"/>
      <c r="L10950" s="48"/>
      <c r="M10950" s="48"/>
    </row>
    <row r="10951" spans="3:13" x14ac:dyDescent="0.25">
      <c r="C10951" s="48"/>
      <c r="D10951" s="48"/>
      <c r="E10951" s="48"/>
      <c r="F10951" s="48"/>
      <c r="G10951" s="49"/>
      <c r="H10951" s="48"/>
      <c r="I10951" s="52"/>
      <c r="J10951" s="48"/>
      <c r="K10951" s="48"/>
      <c r="L10951" s="48"/>
      <c r="M10951" s="48"/>
    </row>
    <row r="10952" spans="3:13" x14ac:dyDescent="0.25">
      <c r="C10952" s="48"/>
      <c r="D10952" s="48"/>
      <c r="E10952" s="48"/>
      <c r="F10952" s="48"/>
      <c r="G10952" s="49"/>
      <c r="H10952" s="48"/>
      <c r="I10952" s="52"/>
      <c r="J10952" s="48"/>
      <c r="K10952" s="48"/>
      <c r="L10952" s="48"/>
      <c r="M10952" s="48"/>
    </row>
    <row r="10953" spans="3:13" x14ac:dyDescent="0.25">
      <c r="C10953" s="48"/>
      <c r="D10953" s="48"/>
      <c r="E10953" s="48"/>
      <c r="F10953" s="48"/>
      <c r="G10953" s="49"/>
      <c r="H10953" s="48"/>
      <c r="I10953" s="52"/>
      <c r="J10953" s="48"/>
      <c r="K10953" s="48"/>
      <c r="L10953" s="48"/>
      <c r="M10953" s="48"/>
    </row>
    <row r="10954" spans="3:13" x14ac:dyDescent="0.25">
      <c r="C10954" s="48"/>
      <c r="D10954" s="48"/>
      <c r="E10954" s="48"/>
      <c r="F10954" s="48"/>
      <c r="G10954" s="49"/>
      <c r="H10954" s="48"/>
      <c r="I10954" s="52"/>
      <c r="J10954" s="48"/>
      <c r="K10954" s="48"/>
      <c r="L10954" s="48"/>
      <c r="M10954" s="48"/>
    </row>
    <row r="10955" spans="3:13" x14ac:dyDescent="0.25">
      <c r="C10955" s="48"/>
      <c r="D10955" s="48"/>
      <c r="E10955" s="48"/>
      <c r="F10955" s="48"/>
      <c r="G10955" s="49"/>
      <c r="H10955" s="48"/>
      <c r="I10955" s="52"/>
      <c r="J10955" s="48"/>
      <c r="K10955" s="48"/>
      <c r="L10955" s="48"/>
      <c r="M10955" s="48"/>
    </row>
    <row r="10956" spans="3:13" x14ac:dyDescent="0.25">
      <c r="C10956" s="48"/>
      <c r="D10956" s="48"/>
      <c r="E10956" s="48"/>
      <c r="F10956" s="48"/>
      <c r="G10956" s="49"/>
      <c r="H10956" s="48"/>
      <c r="I10956" s="52"/>
      <c r="J10956" s="48"/>
      <c r="K10956" s="48"/>
      <c r="L10956" s="48"/>
      <c r="M10956" s="48"/>
    </row>
    <row r="10957" spans="3:13" x14ac:dyDescent="0.25">
      <c r="C10957" s="48"/>
      <c r="D10957" s="48"/>
      <c r="E10957" s="48"/>
      <c r="F10957" s="48"/>
      <c r="G10957" s="49"/>
      <c r="H10957" s="48"/>
      <c r="I10957" s="52"/>
      <c r="J10957" s="48"/>
      <c r="K10957" s="48"/>
      <c r="L10957" s="48"/>
      <c r="M10957" s="48"/>
    </row>
    <row r="10958" spans="3:13" x14ac:dyDescent="0.25">
      <c r="C10958" s="48"/>
      <c r="D10958" s="48"/>
      <c r="E10958" s="48"/>
      <c r="F10958" s="48"/>
      <c r="G10958" s="49"/>
      <c r="H10958" s="48"/>
      <c r="I10958" s="52"/>
      <c r="J10958" s="48"/>
      <c r="K10958" s="48"/>
      <c r="L10958" s="48"/>
      <c r="M10958" s="48"/>
    </row>
    <row r="10959" spans="3:13" x14ac:dyDescent="0.25">
      <c r="C10959" s="48"/>
      <c r="D10959" s="48"/>
      <c r="E10959" s="48"/>
      <c r="F10959" s="48"/>
      <c r="G10959" s="49"/>
      <c r="H10959" s="48"/>
      <c r="I10959" s="52"/>
      <c r="J10959" s="48"/>
      <c r="K10959" s="48"/>
      <c r="L10959" s="48"/>
      <c r="M10959" s="48"/>
    </row>
    <row r="10960" spans="3:13" x14ac:dyDescent="0.25">
      <c r="C10960" s="48"/>
      <c r="D10960" s="48"/>
      <c r="E10960" s="48"/>
      <c r="F10960" s="48"/>
      <c r="G10960" s="49"/>
      <c r="H10960" s="48"/>
      <c r="I10960" s="52"/>
      <c r="J10960" s="48"/>
      <c r="K10960" s="48"/>
      <c r="L10960" s="48"/>
      <c r="M10960" s="48"/>
    </row>
    <row r="10961" spans="3:13" x14ac:dyDescent="0.25">
      <c r="C10961" s="48"/>
      <c r="D10961" s="48"/>
      <c r="E10961" s="48"/>
      <c r="F10961" s="48"/>
      <c r="G10961" s="49"/>
      <c r="H10961" s="48"/>
      <c r="I10961" s="52"/>
      <c r="J10961" s="48"/>
      <c r="K10961" s="48"/>
      <c r="L10961" s="48"/>
      <c r="M10961" s="48"/>
    </row>
    <row r="10962" spans="3:13" x14ac:dyDescent="0.25">
      <c r="C10962" s="48"/>
      <c r="D10962" s="48"/>
      <c r="E10962" s="48"/>
      <c r="F10962" s="48"/>
      <c r="G10962" s="49"/>
      <c r="H10962" s="48"/>
      <c r="I10962" s="52"/>
      <c r="J10962" s="48"/>
      <c r="K10962" s="48"/>
      <c r="L10962" s="48"/>
      <c r="M10962" s="48"/>
    </row>
    <row r="10963" spans="3:13" x14ac:dyDescent="0.25">
      <c r="C10963" s="48"/>
      <c r="D10963" s="48"/>
      <c r="E10963" s="48"/>
      <c r="F10963" s="48"/>
      <c r="G10963" s="49"/>
      <c r="H10963" s="48"/>
      <c r="I10963" s="52"/>
      <c r="J10963" s="48"/>
      <c r="K10963" s="48"/>
      <c r="L10963" s="48"/>
      <c r="M10963" s="48"/>
    </row>
    <row r="10964" spans="3:13" x14ac:dyDescent="0.25">
      <c r="C10964" s="48"/>
      <c r="D10964" s="48"/>
      <c r="E10964" s="48"/>
      <c r="F10964" s="48"/>
      <c r="G10964" s="49"/>
      <c r="H10964" s="48"/>
      <c r="I10964" s="52"/>
      <c r="J10964" s="48"/>
      <c r="K10964" s="48"/>
      <c r="L10964" s="48"/>
      <c r="M10964" s="48"/>
    </row>
    <row r="10965" spans="3:13" x14ac:dyDescent="0.25">
      <c r="C10965" s="48"/>
      <c r="D10965" s="48"/>
      <c r="E10965" s="48"/>
      <c r="F10965" s="48"/>
      <c r="G10965" s="49"/>
      <c r="H10965" s="48"/>
      <c r="I10965" s="52"/>
      <c r="J10965" s="48"/>
      <c r="K10965" s="48"/>
      <c r="L10965" s="48"/>
      <c r="M10965" s="48"/>
    </row>
    <row r="10966" spans="3:13" x14ac:dyDescent="0.25">
      <c r="C10966" s="48"/>
      <c r="D10966" s="48"/>
      <c r="E10966" s="48"/>
      <c r="F10966" s="48"/>
      <c r="G10966" s="49"/>
      <c r="H10966" s="48"/>
      <c r="I10966" s="52"/>
      <c r="J10966" s="48"/>
      <c r="K10966" s="48"/>
      <c r="L10966" s="48"/>
      <c r="M10966" s="48"/>
    </row>
    <row r="10967" spans="3:13" x14ac:dyDescent="0.25">
      <c r="C10967" s="48"/>
      <c r="D10967" s="48"/>
      <c r="E10967" s="48"/>
      <c r="F10967" s="48"/>
      <c r="G10967" s="49"/>
      <c r="H10967" s="48"/>
      <c r="I10967" s="52"/>
      <c r="J10967" s="48"/>
      <c r="K10967" s="48"/>
      <c r="L10967" s="48"/>
      <c r="M10967" s="48"/>
    </row>
    <row r="10968" spans="3:13" x14ac:dyDescent="0.25">
      <c r="C10968" s="48"/>
      <c r="D10968" s="48"/>
      <c r="E10968" s="48"/>
      <c r="F10968" s="48"/>
      <c r="G10968" s="49"/>
      <c r="H10968" s="48"/>
      <c r="I10968" s="52"/>
      <c r="J10968" s="48"/>
      <c r="K10968" s="48"/>
      <c r="L10968" s="48"/>
      <c r="M10968" s="48"/>
    </row>
    <row r="10969" spans="3:13" x14ac:dyDescent="0.25">
      <c r="C10969" s="48"/>
      <c r="D10969" s="48"/>
      <c r="E10969" s="48"/>
      <c r="F10969" s="48"/>
      <c r="G10969" s="49"/>
      <c r="H10969" s="48"/>
      <c r="I10969" s="52"/>
      <c r="J10969" s="48"/>
      <c r="K10969" s="48"/>
      <c r="L10969" s="48"/>
      <c r="M10969" s="48"/>
    </row>
    <row r="10970" spans="3:13" x14ac:dyDescent="0.25">
      <c r="C10970" s="48"/>
      <c r="D10970" s="48"/>
      <c r="E10970" s="48"/>
      <c r="F10970" s="48"/>
      <c r="G10970" s="49"/>
      <c r="H10970" s="48"/>
      <c r="I10970" s="52"/>
      <c r="J10970" s="48"/>
      <c r="K10970" s="48"/>
      <c r="L10970" s="48"/>
      <c r="M10970" s="48"/>
    </row>
    <row r="10971" spans="3:13" x14ac:dyDescent="0.25">
      <c r="C10971" s="48"/>
      <c r="D10971" s="48"/>
      <c r="E10971" s="48"/>
      <c r="F10971" s="48"/>
      <c r="G10971" s="49"/>
      <c r="H10971" s="48"/>
      <c r="I10971" s="52"/>
      <c r="J10971" s="48"/>
      <c r="K10971" s="48"/>
      <c r="L10971" s="48"/>
      <c r="M10971" s="48"/>
    </row>
    <row r="10972" spans="3:13" x14ac:dyDescent="0.25">
      <c r="C10972" s="48"/>
      <c r="D10972" s="48"/>
      <c r="E10972" s="48"/>
      <c r="F10972" s="48"/>
      <c r="G10972" s="49"/>
      <c r="H10972" s="48"/>
      <c r="I10972" s="52"/>
      <c r="J10972" s="48"/>
      <c r="K10972" s="48"/>
      <c r="L10972" s="48"/>
      <c r="M10972" s="48"/>
    </row>
    <row r="10973" spans="3:13" x14ac:dyDescent="0.25">
      <c r="C10973" s="48"/>
      <c r="D10973" s="48"/>
      <c r="E10973" s="48"/>
      <c r="F10973" s="48"/>
      <c r="G10973" s="49"/>
      <c r="H10973" s="48"/>
      <c r="I10973" s="52"/>
      <c r="J10973" s="48"/>
      <c r="K10973" s="48"/>
      <c r="L10973" s="48"/>
      <c r="M10973" s="48"/>
    </row>
    <row r="10974" spans="3:13" x14ac:dyDescent="0.25">
      <c r="C10974" s="48"/>
      <c r="D10974" s="48"/>
      <c r="E10974" s="48"/>
      <c r="F10974" s="48"/>
      <c r="G10974" s="49"/>
      <c r="H10974" s="48"/>
      <c r="I10974" s="52"/>
      <c r="J10974" s="48"/>
      <c r="K10974" s="48"/>
      <c r="L10974" s="48"/>
      <c r="M10974" s="48"/>
    </row>
    <row r="10975" spans="3:13" x14ac:dyDescent="0.25">
      <c r="C10975" s="48"/>
      <c r="D10975" s="48"/>
      <c r="E10975" s="48"/>
      <c r="F10975" s="48"/>
      <c r="G10975" s="49"/>
      <c r="H10975" s="48"/>
      <c r="I10975" s="52"/>
      <c r="J10975" s="48"/>
      <c r="K10975" s="48"/>
      <c r="L10975" s="48"/>
      <c r="M10975" s="48"/>
    </row>
    <row r="10976" spans="3:13" x14ac:dyDescent="0.25">
      <c r="C10976" s="48"/>
      <c r="D10976" s="48"/>
      <c r="E10976" s="48"/>
      <c r="F10976" s="48"/>
      <c r="G10976" s="49"/>
      <c r="H10976" s="48"/>
      <c r="I10976" s="52"/>
      <c r="J10976" s="48"/>
      <c r="K10976" s="48"/>
      <c r="L10976" s="48"/>
      <c r="M10976" s="48"/>
    </row>
    <row r="10977" spans="3:13" x14ac:dyDescent="0.25">
      <c r="C10977" s="48"/>
      <c r="D10977" s="48"/>
      <c r="E10977" s="48"/>
      <c r="F10977" s="48"/>
      <c r="G10977" s="49"/>
      <c r="H10977" s="48"/>
      <c r="I10977" s="52"/>
      <c r="J10977" s="48"/>
      <c r="K10977" s="48"/>
      <c r="L10977" s="48"/>
      <c r="M10977" s="48"/>
    </row>
    <row r="10978" spans="3:13" x14ac:dyDescent="0.25">
      <c r="C10978" s="48"/>
      <c r="D10978" s="48"/>
      <c r="E10978" s="48"/>
      <c r="F10978" s="48"/>
      <c r="G10978" s="49"/>
      <c r="H10978" s="48"/>
      <c r="I10978" s="52"/>
      <c r="J10978" s="48"/>
      <c r="K10978" s="48"/>
      <c r="L10978" s="48"/>
      <c r="M10978" s="48"/>
    </row>
    <row r="10979" spans="3:13" x14ac:dyDescent="0.25">
      <c r="C10979" s="48"/>
      <c r="D10979" s="48"/>
      <c r="E10979" s="48"/>
      <c r="F10979" s="48"/>
      <c r="G10979" s="49"/>
      <c r="H10979" s="48"/>
      <c r="I10979" s="52"/>
      <c r="J10979" s="48"/>
      <c r="K10979" s="48"/>
      <c r="L10979" s="48"/>
      <c r="M10979" s="48"/>
    </row>
    <row r="10980" spans="3:13" x14ac:dyDescent="0.25">
      <c r="C10980" s="48"/>
      <c r="D10980" s="48"/>
      <c r="E10980" s="48"/>
      <c r="F10980" s="48"/>
      <c r="G10980" s="49"/>
      <c r="H10980" s="48"/>
      <c r="I10980" s="52"/>
      <c r="J10980" s="48"/>
      <c r="K10980" s="48"/>
      <c r="L10980" s="48"/>
      <c r="M10980" s="48"/>
    </row>
    <row r="10981" spans="3:13" x14ac:dyDescent="0.25">
      <c r="C10981" s="48"/>
      <c r="D10981" s="48"/>
      <c r="E10981" s="48"/>
      <c r="F10981" s="48"/>
      <c r="G10981" s="49"/>
      <c r="H10981" s="48"/>
      <c r="I10981" s="52"/>
      <c r="J10981" s="48"/>
      <c r="K10981" s="48"/>
      <c r="L10981" s="48"/>
      <c r="M10981" s="48"/>
    </row>
    <row r="10982" spans="3:13" x14ac:dyDescent="0.25">
      <c r="C10982" s="48"/>
      <c r="D10982" s="48"/>
      <c r="E10982" s="48"/>
      <c r="F10982" s="48"/>
      <c r="G10982" s="49"/>
      <c r="H10982" s="48"/>
      <c r="I10982" s="52"/>
      <c r="J10982" s="48"/>
      <c r="K10982" s="48"/>
      <c r="L10982" s="48"/>
      <c r="M10982" s="48"/>
    </row>
    <row r="10983" spans="3:13" x14ac:dyDescent="0.25">
      <c r="C10983" s="48"/>
      <c r="D10983" s="48"/>
      <c r="E10983" s="48"/>
      <c r="F10983" s="48"/>
      <c r="G10983" s="49"/>
      <c r="H10983" s="48"/>
      <c r="I10983" s="52"/>
      <c r="J10983" s="48"/>
      <c r="K10983" s="48"/>
      <c r="L10983" s="48"/>
      <c r="M10983" s="48"/>
    </row>
    <row r="10984" spans="3:13" x14ac:dyDescent="0.25">
      <c r="C10984" s="48"/>
      <c r="D10984" s="48"/>
      <c r="E10984" s="48"/>
      <c r="F10984" s="48"/>
      <c r="G10984" s="49"/>
      <c r="H10984" s="48"/>
      <c r="I10984" s="52"/>
      <c r="J10984" s="48"/>
      <c r="K10984" s="48"/>
      <c r="L10984" s="48"/>
      <c r="M10984" s="48"/>
    </row>
    <row r="10985" spans="3:13" x14ac:dyDescent="0.25">
      <c r="C10985" s="48"/>
      <c r="D10985" s="48"/>
      <c r="E10985" s="48"/>
      <c r="F10985" s="48"/>
      <c r="G10985" s="49"/>
      <c r="H10985" s="48"/>
      <c r="I10985" s="52"/>
      <c r="J10985" s="48"/>
      <c r="K10985" s="48"/>
      <c r="L10985" s="48"/>
      <c r="M10985" s="48"/>
    </row>
    <row r="10986" spans="3:13" x14ac:dyDescent="0.25">
      <c r="C10986" s="48"/>
      <c r="D10986" s="48"/>
      <c r="E10986" s="48"/>
      <c r="F10986" s="48"/>
      <c r="G10986" s="49"/>
      <c r="H10986" s="48"/>
      <c r="I10986" s="52"/>
      <c r="J10986" s="48"/>
      <c r="K10986" s="48"/>
      <c r="L10986" s="48"/>
      <c r="M10986" s="48"/>
    </row>
    <row r="10987" spans="3:13" x14ac:dyDescent="0.25">
      <c r="C10987" s="48"/>
      <c r="D10987" s="48"/>
      <c r="E10987" s="48"/>
      <c r="F10987" s="48"/>
      <c r="G10987" s="49"/>
      <c r="H10987" s="48"/>
      <c r="I10987" s="52"/>
      <c r="J10987" s="48"/>
      <c r="K10987" s="48"/>
      <c r="L10987" s="48"/>
      <c r="M10987" s="48"/>
    </row>
    <row r="10988" spans="3:13" x14ac:dyDescent="0.25">
      <c r="C10988" s="48"/>
      <c r="D10988" s="48"/>
      <c r="E10988" s="48"/>
      <c r="F10988" s="48"/>
      <c r="G10988" s="49"/>
      <c r="H10988" s="48"/>
      <c r="I10988" s="52"/>
      <c r="J10988" s="48"/>
      <c r="K10988" s="48"/>
      <c r="L10988" s="48"/>
      <c r="M10988" s="48"/>
    </row>
    <row r="10989" spans="3:13" x14ac:dyDescent="0.25">
      <c r="C10989" s="48"/>
      <c r="D10989" s="48"/>
      <c r="E10989" s="48"/>
      <c r="F10989" s="48"/>
      <c r="G10989" s="49"/>
      <c r="H10989" s="48"/>
      <c r="I10989" s="52"/>
      <c r="J10989" s="48"/>
      <c r="K10989" s="48"/>
      <c r="L10989" s="48"/>
      <c r="M10989" s="48"/>
    </row>
    <row r="10990" spans="3:13" x14ac:dyDescent="0.25">
      <c r="C10990" s="48"/>
      <c r="D10990" s="48"/>
      <c r="E10990" s="48"/>
      <c r="F10990" s="48"/>
      <c r="G10990" s="49"/>
      <c r="H10990" s="48"/>
      <c r="I10990" s="52"/>
      <c r="J10990" s="48"/>
      <c r="K10990" s="48"/>
      <c r="L10990" s="48"/>
      <c r="M10990" s="48"/>
    </row>
    <row r="10991" spans="3:13" x14ac:dyDescent="0.25">
      <c r="C10991" s="48"/>
      <c r="D10991" s="48"/>
      <c r="E10991" s="48"/>
      <c r="F10991" s="48"/>
      <c r="G10991" s="49"/>
      <c r="H10991" s="48"/>
      <c r="I10991" s="52"/>
      <c r="J10991" s="48"/>
      <c r="K10991" s="48"/>
      <c r="L10991" s="48"/>
      <c r="M10991" s="48"/>
    </row>
    <row r="10992" spans="3:13" x14ac:dyDescent="0.25">
      <c r="C10992" s="48"/>
      <c r="D10992" s="48"/>
      <c r="E10992" s="48"/>
      <c r="F10992" s="48"/>
      <c r="G10992" s="49"/>
      <c r="H10992" s="48"/>
      <c r="I10992" s="52"/>
      <c r="J10992" s="48"/>
      <c r="K10992" s="48"/>
      <c r="L10992" s="48"/>
      <c r="M10992" s="48"/>
    </row>
    <row r="10993" spans="3:13" x14ac:dyDescent="0.25">
      <c r="C10993" s="48"/>
      <c r="D10993" s="48"/>
      <c r="E10993" s="48"/>
      <c r="F10993" s="48"/>
      <c r="G10993" s="49"/>
      <c r="H10993" s="48"/>
      <c r="I10993" s="52"/>
      <c r="J10993" s="48"/>
      <c r="K10993" s="48"/>
      <c r="L10993" s="48"/>
      <c r="M10993" s="48"/>
    </row>
    <row r="10994" spans="3:13" x14ac:dyDescent="0.25">
      <c r="C10994" s="48"/>
      <c r="D10994" s="48"/>
      <c r="E10994" s="48"/>
      <c r="F10994" s="48"/>
      <c r="G10994" s="49"/>
      <c r="H10994" s="48"/>
      <c r="I10994" s="52"/>
      <c r="J10994" s="48"/>
      <c r="K10994" s="48"/>
      <c r="L10994" s="48"/>
      <c r="M10994" s="48"/>
    </row>
    <row r="10995" spans="3:13" x14ac:dyDescent="0.25">
      <c r="C10995" s="48"/>
      <c r="D10995" s="48"/>
      <c r="E10995" s="48"/>
      <c r="F10995" s="48"/>
      <c r="G10995" s="49"/>
      <c r="H10995" s="48"/>
      <c r="I10995" s="52"/>
      <c r="J10995" s="48"/>
      <c r="K10995" s="48"/>
      <c r="L10995" s="48"/>
      <c r="M10995" s="48"/>
    </row>
    <row r="10996" spans="3:13" x14ac:dyDescent="0.25">
      <c r="C10996" s="48"/>
      <c r="D10996" s="48"/>
      <c r="E10996" s="48"/>
      <c r="F10996" s="48"/>
      <c r="G10996" s="49"/>
      <c r="H10996" s="48"/>
      <c r="I10996" s="52"/>
      <c r="J10996" s="48"/>
      <c r="K10996" s="48"/>
      <c r="L10996" s="48"/>
      <c r="M10996" s="48"/>
    </row>
    <row r="10997" spans="3:13" x14ac:dyDescent="0.25">
      <c r="C10997" s="48"/>
      <c r="D10997" s="48"/>
      <c r="E10997" s="48"/>
      <c r="F10997" s="48"/>
      <c r="G10997" s="49"/>
      <c r="H10997" s="48"/>
      <c r="I10997" s="52"/>
      <c r="J10997" s="48"/>
      <c r="K10997" s="48"/>
      <c r="L10997" s="48"/>
      <c r="M10997" s="48"/>
    </row>
    <row r="10998" spans="3:13" x14ac:dyDescent="0.25">
      <c r="C10998" s="48"/>
      <c r="D10998" s="48"/>
      <c r="E10998" s="48"/>
      <c r="F10998" s="48"/>
      <c r="G10998" s="49"/>
      <c r="H10998" s="48"/>
      <c r="I10998" s="52"/>
      <c r="J10998" s="48"/>
      <c r="K10998" s="48"/>
      <c r="L10998" s="48"/>
      <c r="M10998" s="48"/>
    </row>
    <row r="10999" spans="3:13" x14ac:dyDescent="0.25">
      <c r="C10999" s="48"/>
      <c r="D10999" s="48"/>
      <c r="E10999" s="48"/>
      <c r="F10999" s="48"/>
      <c r="G10999" s="49"/>
      <c r="H10999" s="48"/>
      <c r="I10999" s="52"/>
      <c r="J10999" s="48"/>
      <c r="K10999" s="48"/>
      <c r="L10999" s="48"/>
      <c r="M10999" s="48"/>
    </row>
    <row r="11000" spans="3:13" x14ac:dyDescent="0.25">
      <c r="C11000" s="48"/>
      <c r="D11000" s="48"/>
      <c r="E11000" s="48"/>
      <c r="F11000" s="48"/>
      <c r="G11000" s="49"/>
      <c r="H11000" s="48"/>
      <c r="I11000" s="52"/>
      <c r="J11000" s="48"/>
      <c r="K11000" s="48"/>
      <c r="L11000" s="48"/>
      <c r="M11000" s="48"/>
    </row>
    <row r="11001" spans="3:13" x14ac:dyDescent="0.25">
      <c r="C11001" s="48"/>
      <c r="D11001" s="48"/>
      <c r="E11001" s="48"/>
      <c r="F11001" s="48"/>
      <c r="G11001" s="49"/>
      <c r="H11001" s="48"/>
      <c r="I11001" s="52"/>
      <c r="J11001" s="48"/>
      <c r="K11001" s="48"/>
      <c r="L11001" s="48"/>
      <c r="M11001" s="48"/>
    </row>
    <row r="11002" spans="3:13" x14ac:dyDescent="0.25">
      <c r="C11002" s="48"/>
      <c r="D11002" s="48"/>
      <c r="E11002" s="48"/>
      <c r="F11002" s="48"/>
      <c r="G11002" s="49"/>
      <c r="H11002" s="48"/>
      <c r="I11002" s="52"/>
      <c r="J11002" s="48"/>
      <c r="K11002" s="48"/>
      <c r="L11002" s="48"/>
      <c r="M11002" s="48"/>
    </row>
    <row r="11003" spans="3:13" x14ac:dyDescent="0.25">
      <c r="C11003" s="48"/>
      <c r="D11003" s="48"/>
      <c r="E11003" s="48"/>
      <c r="F11003" s="48"/>
      <c r="G11003" s="49"/>
      <c r="H11003" s="48"/>
      <c r="I11003" s="52"/>
      <c r="J11003" s="48"/>
      <c r="K11003" s="48"/>
      <c r="L11003" s="48"/>
      <c r="M11003" s="48"/>
    </row>
    <row r="11004" spans="3:13" x14ac:dyDescent="0.25">
      <c r="C11004" s="48"/>
      <c r="D11004" s="48"/>
      <c r="E11004" s="48"/>
      <c r="F11004" s="48"/>
      <c r="G11004" s="49"/>
      <c r="H11004" s="48"/>
      <c r="I11004" s="52"/>
      <c r="J11004" s="48"/>
      <c r="K11004" s="48"/>
      <c r="L11004" s="48"/>
      <c r="M11004" s="48"/>
    </row>
    <row r="11005" spans="3:13" x14ac:dyDescent="0.25">
      <c r="C11005" s="48"/>
      <c r="D11005" s="48"/>
      <c r="E11005" s="48"/>
      <c r="F11005" s="48"/>
      <c r="G11005" s="49"/>
      <c r="H11005" s="48"/>
      <c r="I11005" s="52"/>
      <c r="J11005" s="48"/>
      <c r="K11005" s="48"/>
      <c r="L11005" s="48"/>
      <c r="M11005" s="48"/>
    </row>
    <row r="11006" spans="3:13" x14ac:dyDescent="0.25">
      <c r="C11006" s="48"/>
      <c r="D11006" s="48"/>
      <c r="E11006" s="48"/>
      <c r="F11006" s="48"/>
      <c r="G11006" s="49"/>
      <c r="H11006" s="48"/>
      <c r="I11006" s="52"/>
      <c r="J11006" s="48"/>
      <c r="K11006" s="48"/>
      <c r="L11006" s="48"/>
      <c r="M11006" s="48"/>
    </row>
    <row r="11007" spans="3:13" x14ac:dyDescent="0.25">
      <c r="C11007" s="48"/>
      <c r="D11007" s="48"/>
      <c r="E11007" s="48"/>
      <c r="F11007" s="48"/>
      <c r="G11007" s="49"/>
      <c r="H11007" s="48"/>
      <c r="I11007" s="52"/>
      <c r="J11007" s="48"/>
      <c r="K11007" s="48"/>
      <c r="L11007" s="48"/>
      <c r="M11007" s="48"/>
    </row>
    <row r="11008" spans="3:13" x14ac:dyDescent="0.25">
      <c r="C11008" s="48"/>
      <c r="D11008" s="48"/>
      <c r="E11008" s="48"/>
      <c r="F11008" s="48"/>
      <c r="G11008" s="49"/>
      <c r="H11008" s="48"/>
      <c r="I11008" s="52"/>
      <c r="J11008" s="48"/>
      <c r="K11008" s="48"/>
      <c r="L11008" s="48"/>
      <c r="M11008" s="48"/>
    </row>
    <row r="11009" spans="3:13" x14ac:dyDescent="0.25">
      <c r="C11009" s="48"/>
      <c r="D11009" s="48"/>
      <c r="E11009" s="48"/>
      <c r="F11009" s="48"/>
      <c r="G11009" s="49"/>
      <c r="H11009" s="48"/>
      <c r="I11009" s="52"/>
      <c r="J11009" s="48"/>
      <c r="K11009" s="48"/>
      <c r="L11009" s="48"/>
      <c r="M11009" s="48"/>
    </row>
    <row r="11010" spans="3:13" x14ac:dyDescent="0.25">
      <c r="C11010" s="48"/>
      <c r="D11010" s="48"/>
      <c r="E11010" s="48"/>
      <c r="F11010" s="48"/>
      <c r="G11010" s="49"/>
      <c r="H11010" s="48"/>
      <c r="I11010" s="52"/>
      <c r="J11010" s="48"/>
      <c r="K11010" s="48"/>
      <c r="L11010" s="48"/>
      <c r="M11010" s="48"/>
    </row>
    <row r="11011" spans="3:13" x14ac:dyDescent="0.25">
      <c r="C11011" s="48"/>
      <c r="D11011" s="48"/>
      <c r="E11011" s="48"/>
      <c r="F11011" s="48"/>
      <c r="G11011" s="49"/>
      <c r="H11011" s="48"/>
      <c r="I11011" s="52"/>
      <c r="J11011" s="48"/>
      <c r="K11011" s="48"/>
      <c r="L11011" s="48"/>
      <c r="M11011" s="48"/>
    </row>
    <row r="11012" spans="3:13" x14ac:dyDescent="0.25">
      <c r="C11012" s="48"/>
      <c r="D11012" s="48"/>
      <c r="E11012" s="48"/>
      <c r="F11012" s="48"/>
      <c r="G11012" s="49"/>
      <c r="H11012" s="48"/>
      <c r="I11012" s="52"/>
      <c r="J11012" s="48"/>
      <c r="K11012" s="48"/>
      <c r="L11012" s="48"/>
      <c r="M11012" s="48"/>
    </row>
    <row r="11013" spans="3:13" x14ac:dyDescent="0.25">
      <c r="C11013" s="48"/>
      <c r="D11013" s="48"/>
      <c r="E11013" s="48"/>
      <c r="F11013" s="48"/>
      <c r="G11013" s="49"/>
      <c r="H11013" s="48"/>
      <c r="I11013" s="52"/>
      <c r="J11013" s="48"/>
      <c r="K11013" s="48"/>
      <c r="L11013" s="48"/>
      <c r="M11013" s="48"/>
    </row>
    <row r="11014" spans="3:13" x14ac:dyDescent="0.25">
      <c r="C11014" s="48"/>
      <c r="D11014" s="48"/>
      <c r="E11014" s="48"/>
      <c r="F11014" s="48"/>
      <c r="G11014" s="49"/>
      <c r="H11014" s="48"/>
      <c r="I11014" s="52"/>
      <c r="J11014" s="48"/>
      <c r="K11014" s="48"/>
      <c r="L11014" s="48"/>
      <c r="M11014" s="48"/>
    </row>
    <row r="11015" spans="3:13" x14ac:dyDescent="0.25">
      <c r="C11015" s="48"/>
      <c r="D11015" s="48"/>
      <c r="E11015" s="48"/>
      <c r="F11015" s="48"/>
      <c r="G11015" s="49"/>
      <c r="H11015" s="48"/>
      <c r="I11015" s="52"/>
      <c r="J11015" s="48"/>
      <c r="K11015" s="48"/>
      <c r="L11015" s="48"/>
      <c r="M11015" s="48"/>
    </row>
    <row r="11016" spans="3:13" x14ac:dyDescent="0.25">
      <c r="C11016" s="48"/>
      <c r="D11016" s="48"/>
      <c r="E11016" s="48"/>
      <c r="F11016" s="48"/>
      <c r="G11016" s="49"/>
      <c r="H11016" s="48"/>
      <c r="I11016" s="52"/>
      <c r="J11016" s="48"/>
      <c r="K11016" s="48"/>
      <c r="L11016" s="48"/>
      <c r="M11016" s="48"/>
    </row>
    <row r="11017" spans="3:13" x14ac:dyDescent="0.25">
      <c r="C11017" s="48"/>
      <c r="D11017" s="48"/>
      <c r="E11017" s="48"/>
      <c r="F11017" s="48"/>
      <c r="G11017" s="49"/>
      <c r="H11017" s="48"/>
      <c r="I11017" s="52"/>
      <c r="J11017" s="48"/>
      <c r="K11017" s="48"/>
      <c r="L11017" s="48"/>
      <c r="M11017" s="48"/>
    </row>
    <row r="11018" spans="3:13" x14ac:dyDescent="0.25">
      <c r="C11018" s="48"/>
      <c r="D11018" s="48"/>
      <c r="E11018" s="48"/>
      <c r="F11018" s="48"/>
      <c r="G11018" s="49"/>
      <c r="H11018" s="48"/>
      <c r="I11018" s="52"/>
      <c r="J11018" s="48"/>
      <c r="K11018" s="48"/>
      <c r="L11018" s="48"/>
      <c r="M11018" s="48"/>
    </row>
    <row r="11019" spans="3:13" x14ac:dyDescent="0.25">
      <c r="C11019" s="48"/>
      <c r="D11019" s="48"/>
      <c r="E11019" s="48"/>
      <c r="F11019" s="48"/>
      <c r="G11019" s="49"/>
      <c r="H11019" s="48"/>
      <c r="I11019" s="52"/>
      <c r="J11019" s="48"/>
      <c r="K11019" s="48"/>
      <c r="L11019" s="48"/>
      <c r="M11019" s="48"/>
    </row>
    <row r="11020" spans="3:13" x14ac:dyDescent="0.25">
      <c r="C11020" s="48"/>
      <c r="D11020" s="48"/>
      <c r="E11020" s="48"/>
      <c r="F11020" s="48"/>
      <c r="G11020" s="49"/>
      <c r="H11020" s="48"/>
      <c r="I11020" s="52"/>
      <c r="J11020" s="48"/>
      <c r="K11020" s="48"/>
      <c r="L11020" s="48"/>
      <c r="M11020" s="48"/>
    </row>
    <row r="11021" spans="3:13" x14ac:dyDescent="0.25">
      <c r="C11021" s="48"/>
      <c r="D11021" s="48"/>
      <c r="E11021" s="48"/>
      <c r="F11021" s="48"/>
      <c r="G11021" s="49"/>
      <c r="H11021" s="48"/>
      <c r="I11021" s="52"/>
      <c r="J11021" s="48"/>
      <c r="K11021" s="48"/>
      <c r="L11021" s="48"/>
      <c r="M11021" s="48"/>
    </row>
    <row r="11022" spans="3:13" x14ac:dyDescent="0.25">
      <c r="C11022" s="48"/>
      <c r="D11022" s="48"/>
      <c r="E11022" s="48"/>
      <c r="F11022" s="48"/>
      <c r="G11022" s="49"/>
      <c r="H11022" s="48"/>
      <c r="I11022" s="52"/>
      <c r="J11022" s="48"/>
      <c r="K11022" s="48"/>
      <c r="L11022" s="48"/>
      <c r="M11022" s="48"/>
    </row>
    <row r="11023" spans="3:13" x14ac:dyDescent="0.25">
      <c r="C11023" s="48"/>
      <c r="D11023" s="48"/>
      <c r="E11023" s="48"/>
      <c r="F11023" s="48"/>
      <c r="G11023" s="49"/>
      <c r="H11023" s="48"/>
      <c r="I11023" s="52"/>
      <c r="J11023" s="48"/>
      <c r="K11023" s="48"/>
      <c r="L11023" s="48"/>
      <c r="M11023" s="48"/>
    </row>
    <row r="11024" spans="3:13" x14ac:dyDescent="0.25">
      <c r="C11024" s="48"/>
      <c r="D11024" s="48"/>
      <c r="E11024" s="48"/>
      <c r="F11024" s="48"/>
      <c r="G11024" s="49"/>
      <c r="H11024" s="48"/>
      <c r="I11024" s="52"/>
      <c r="J11024" s="48"/>
      <c r="K11024" s="48"/>
      <c r="L11024" s="48"/>
      <c r="M11024" s="48"/>
    </row>
    <row r="11025" spans="3:13" x14ac:dyDescent="0.25">
      <c r="C11025" s="48"/>
      <c r="D11025" s="48"/>
      <c r="E11025" s="48"/>
      <c r="F11025" s="48"/>
      <c r="G11025" s="49"/>
      <c r="H11025" s="48"/>
      <c r="I11025" s="52"/>
      <c r="J11025" s="48"/>
      <c r="K11025" s="48"/>
      <c r="L11025" s="48"/>
      <c r="M11025" s="48"/>
    </row>
    <row r="11026" spans="3:13" x14ac:dyDescent="0.25">
      <c r="C11026" s="48"/>
      <c r="D11026" s="48"/>
      <c r="E11026" s="48"/>
      <c r="F11026" s="48"/>
      <c r="G11026" s="49"/>
      <c r="H11026" s="48"/>
      <c r="I11026" s="52"/>
      <c r="J11026" s="48"/>
      <c r="K11026" s="48"/>
      <c r="L11026" s="48"/>
      <c r="M11026" s="48"/>
    </row>
    <row r="11027" spans="3:13" x14ac:dyDescent="0.25">
      <c r="C11027" s="48"/>
      <c r="D11027" s="48"/>
      <c r="E11027" s="48"/>
      <c r="F11027" s="48"/>
      <c r="G11027" s="49"/>
      <c r="H11027" s="48"/>
      <c r="I11027" s="52"/>
      <c r="J11027" s="48"/>
      <c r="K11027" s="48"/>
      <c r="L11027" s="48"/>
      <c r="M11027" s="48"/>
    </row>
    <row r="11028" spans="3:13" x14ac:dyDescent="0.25">
      <c r="C11028" s="48"/>
      <c r="D11028" s="48"/>
      <c r="E11028" s="48"/>
      <c r="F11028" s="48"/>
      <c r="G11028" s="49"/>
      <c r="H11028" s="48"/>
      <c r="I11028" s="52"/>
      <c r="J11028" s="48"/>
      <c r="K11028" s="48"/>
      <c r="L11028" s="48"/>
      <c r="M11028" s="48"/>
    </row>
    <row r="11029" spans="3:13" x14ac:dyDescent="0.25">
      <c r="C11029" s="48"/>
      <c r="D11029" s="48"/>
      <c r="E11029" s="48"/>
      <c r="F11029" s="48"/>
      <c r="G11029" s="49"/>
      <c r="H11029" s="48"/>
      <c r="I11029" s="52"/>
      <c r="J11029" s="48"/>
      <c r="K11029" s="48"/>
      <c r="L11029" s="48"/>
      <c r="M11029" s="48"/>
    </row>
    <row r="11030" spans="3:13" x14ac:dyDescent="0.25">
      <c r="C11030" s="48"/>
      <c r="D11030" s="48"/>
      <c r="E11030" s="48"/>
      <c r="F11030" s="48"/>
      <c r="G11030" s="49"/>
      <c r="H11030" s="48"/>
      <c r="I11030" s="52"/>
      <c r="J11030" s="48"/>
      <c r="K11030" s="48"/>
      <c r="L11030" s="48"/>
      <c r="M11030" s="48"/>
    </row>
    <row r="11031" spans="3:13" x14ac:dyDescent="0.25">
      <c r="C11031" s="48"/>
      <c r="D11031" s="48"/>
      <c r="E11031" s="48"/>
      <c r="F11031" s="48"/>
      <c r="G11031" s="49"/>
      <c r="H11031" s="48"/>
      <c r="I11031" s="52"/>
      <c r="J11031" s="48"/>
      <c r="K11031" s="48"/>
      <c r="L11031" s="48"/>
      <c r="M11031" s="48"/>
    </row>
    <row r="11032" spans="3:13" x14ac:dyDescent="0.25">
      <c r="C11032" s="48"/>
      <c r="D11032" s="48"/>
      <c r="E11032" s="48"/>
      <c r="F11032" s="48"/>
      <c r="G11032" s="49"/>
      <c r="H11032" s="48"/>
      <c r="I11032" s="52"/>
      <c r="J11032" s="48"/>
      <c r="K11032" s="48"/>
      <c r="L11032" s="48"/>
      <c r="M11032" s="48"/>
    </row>
    <row r="11033" spans="3:13" x14ac:dyDescent="0.25">
      <c r="C11033" s="48"/>
      <c r="D11033" s="48"/>
      <c r="E11033" s="48"/>
      <c r="F11033" s="48"/>
      <c r="G11033" s="49"/>
      <c r="H11033" s="48"/>
      <c r="I11033" s="52"/>
      <c r="J11033" s="48"/>
      <c r="K11033" s="48"/>
      <c r="L11033" s="48"/>
      <c r="M11033" s="48"/>
    </row>
    <row r="11034" spans="3:13" x14ac:dyDescent="0.25">
      <c r="C11034" s="48"/>
      <c r="D11034" s="48"/>
      <c r="E11034" s="48"/>
      <c r="F11034" s="48"/>
      <c r="G11034" s="49"/>
      <c r="H11034" s="48"/>
      <c r="I11034" s="52"/>
      <c r="J11034" s="48"/>
      <c r="K11034" s="48"/>
      <c r="L11034" s="48"/>
      <c r="M11034" s="48"/>
    </row>
    <row r="11035" spans="3:13" x14ac:dyDescent="0.25">
      <c r="C11035" s="48"/>
      <c r="D11035" s="48"/>
      <c r="E11035" s="48"/>
      <c r="F11035" s="48"/>
      <c r="G11035" s="49"/>
      <c r="H11035" s="48"/>
      <c r="I11035" s="52"/>
      <c r="J11035" s="48"/>
      <c r="K11035" s="48"/>
      <c r="L11035" s="48"/>
      <c r="M11035" s="48"/>
    </row>
    <row r="11036" spans="3:13" x14ac:dyDescent="0.25">
      <c r="C11036" s="48"/>
      <c r="D11036" s="48"/>
      <c r="E11036" s="48"/>
      <c r="F11036" s="48"/>
      <c r="G11036" s="49"/>
      <c r="H11036" s="48"/>
      <c r="I11036" s="52"/>
      <c r="J11036" s="48"/>
      <c r="K11036" s="48"/>
      <c r="L11036" s="48"/>
      <c r="M11036" s="48"/>
    </row>
    <row r="11037" spans="3:13" x14ac:dyDescent="0.25">
      <c r="C11037" s="48"/>
      <c r="D11037" s="48"/>
      <c r="E11037" s="48"/>
      <c r="F11037" s="48"/>
      <c r="G11037" s="49"/>
      <c r="H11037" s="48"/>
      <c r="I11037" s="52"/>
      <c r="J11037" s="48"/>
      <c r="K11037" s="48"/>
      <c r="L11037" s="48"/>
      <c r="M11037" s="48"/>
    </row>
    <row r="11038" spans="3:13" x14ac:dyDescent="0.25">
      <c r="C11038" s="48"/>
      <c r="D11038" s="48"/>
      <c r="E11038" s="48"/>
      <c r="F11038" s="48"/>
      <c r="G11038" s="49"/>
      <c r="H11038" s="48"/>
      <c r="I11038" s="52"/>
      <c r="J11038" s="48"/>
      <c r="K11038" s="48"/>
      <c r="L11038" s="48"/>
      <c r="M11038" s="48"/>
    </row>
    <row r="11039" spans="3:13" x14ac:dyDescent="0.25">
      <c r="C11039" s="48"/>
      <c r="D11039" s="48"/>
      <c r="E11039" s="48"/>
      <c r="F11039" s="48"/>
      <c r="G11039" s="49"/>
      <c r="H11039" s="48"/>
      <c r="I11039" s="52"/>
      <c r="J11039" s="48"/>
      <c r="K11039" s="48"/>
      <c r="L11039" s="48"/>
      <c r="M11039" s="48"/>
    </row>
    <row r="11040" spans="3:13" x14ac:dyDescent="0.25">
      <c r="C11040" s="48"/>
      <c r="D11040" s="48"/>
      <c r="E11040" s="48"/>
      <c r="F11040" s="48"/>
      <c r="G11040" s="49"/>
      <c r="H11040" s="48"/>
      <c r="I11040" s="52"/>
      <c r="J11040" s="48"/>
      <c r="K11040" s="48"/>
      <c r="L11040" s="48"/>
      <c r="M11040" s="48"/>
    </row>
    <row r="11041" spans="3:13" x14ac:dyDescent="0.25">
      <c r="C11041" s="48"/>
      <c r="D11041" s="48"/>
      <c r="E11041" s="48"/>
      <c r="F11041" s="48"/>
      <c r="G11041" s="49"/>
      <c r="H11041" s="48"/>
      <c r="I11041" s="52"/>
      <c r="J11041" s="48"/>
      <c r="K11041" s="48"/>
      <c r="L11041" s="48"/>
      <c r="M11041" s="48"/>
    </row>
    <row r="11042" spans="3:13" x14ac:dyDescent="0.25">
      <c r="C11042" s="48"/>
      <c r="D11042" s="48"/>
      <c r="E11042" s="48"/>
      <c r="F11042" s="48"/>
      <c r="G11042" s="49"/>
      <c r="H11042" s="48"/>
      <c r="I11042" s="52"/>
      <c r="J11042" s="48"/>
      <c r="K11042" s="48"/>
      <c r="L11042" s="48"/>
      <c r="M11042" s="48"/>
    </row>
    <row r="11043" spans="3:13" x14ac:dyDescent="0.25">
      <c r="C11043" s="48"/>
      <c r="D11043" s="48"/>
      <c r="E11043" s="48"/>
      <c r="F11043" s="48"/>
      <c r="G11043" s="49"/>
      <c r="H11043" s="48"/>
      <c r="I11043" s="52"/>
      <c r="J11043" s="48"/>
      <c r="K11043" s="48"/>
      <c r="L11043" s="48"/>
      <c r="M11043" s="48"/>
    </row>
    <row r="11044" spans="3:13" x14ac:dyDescent="0.25">
      <c r="C11044" s="48"/>
      <c r="D11044" s="48"/>
      <c r="E11044" s="48"/>
      <c r="F11044" s="48"/>
      <c r="G11044" s="49"/>
      <c r="H11044" s="48"/>
      <c r="I11044" s="52"/>
      <c r="J11044" s="48"/>
      <c r="K11044" s="48"/>
      <c r="L11044" s="48"/>
      <c r="M11044" s="48"/>
    </row>
    <row r="11045" spans="3:13" x14ac:dyDescent="0.25">
      <c r="C11045" s="48"/>
      <c r="D11045" s="48"/>
      <c r="E11045" s="48"/>
      <c r="F11045" s="48"/>
      <c r="G11045" s="49"/>
      <c r="H11045" s="48"/>
      <c r="I11045" s="52"/>
      <c r="J11045" s="48"/>
      <c r="K11045" s="48"/>
      <c r="L11045" s="48"/>
      <c r="M11045" s="48"/>
    </row>
    <row r="11046" spans="3:13" x14ac:dyDescent="0.25">
      <c r="C11046" s="48"/>
      <c r="D11046" s="48"/>
      <c r="E11046" s="48"/>
      <c r="F11046" s="48"/>
      <c r="G11046" s="49"/>
      <c r="H11046" s="48"/>
      <c r="I11046" s="52"/>
      <c r="J11046" s="48"/>
      <c r="K11046" s="48"/>
      <c r="L11046" s="48"/>
      <c r="M11046" s="48"/>
    </row>
    <row r="11047" spans="3:13" x14ac:dyDescent="0.25">
      <c r="C11047" s="48"/>
      <c r="D11047" s="48"/>
      <c r="E11047" s="48"/>
      <c r="F11047" s="48"/>
      <c r="G11047" s="49"/>
      <c r="H11047" s="48"/>
      <c r="I11047" s="52"/>
      <c r="J11047" s="48"/>
      <c r="K11047" s="48"/>
      <c r="L11047" s="48"/>
      <c r="M11047" s="48"/>
    </row>
    <row r="11048" spans="3:13" x14ac:dyDescent="0.25">
      <c r="C11048" s="48"/>
      <c r="D11048" s="48"/>
      <c r="E11048" s="48"/>
      <c r="F11048" s="48"/>
      <c r="G11048" s="49"/>
      <c r="H11048" s="48"/>
      <c r="I11048" s="52"/>
      <c r="J11048" s="48"/>
      <c r="K11048" s="48"/>
      <c r="L11048" s="48"/>
      <c r="M11048" s="48"/>
    </row>
    <row r="11049" spans="3:13" x14ac:dyDescent="0.25">
      <c r="C11049" s="48"/>
      <c r="D11049" s="48"/>
      <c r="E11049" s="48"/>
      <c r="F11049" s="48"/>
      <c r="G11049" s="49"/>
      <c r="H11049" s="48"/>
      <c r="I11049" s="52"/>
      <c r="J11049" s="48"/>
      <c r="K11049" s="48"/>
      <c r="L11049" s="48"/>
      <c r="M11049" s="48"/>
    </row>
    <row r="11050" spans="3:13" x14ac:dyDescent="0.25">
      <c r="C11050" s="48"/>
      <c r="D11050" s="48"/>
      <c r="E11050" s="48"/>
      <c r="F11050" s="48"/>
      <c r="G11050" s="49"/>
      <c r="H11050" s="48"/>
      <c r="I11050" s="52"/>
      <c r="J11050" s="48"/>
      <c r="K11050" s="48"/>
      <c r="L11050" s="48"/>
      <c r="M11050" s="48"/>
    </row>
    <row r="11051" spans="3:13" x14ac:dyDescent="0.25">
      <c r="C11051" s="48"/>
      <c r="D11051" s="48"/>
      <c r="E11051" s="48"/>
      <c r="F11051" s="48"/>
      <c r="G11051" s="49"/>
      <c r="H11051" s="48"/>
      <c r="I11051" s="52"/>
      <c r="J11051" s="48"/>
      <c r="K11051" s="48"/>
      <c r="L11051" s="48"/>
      <c r="M11051" s="48"/>
    </row>
    <row r="11052" spans="3:13" x14ac:dyDescent="0.25">
      <c r="C11052" s="48"/>
      <c r="D11052" s="48"/>
      <c r="E11052" s="48"/>
      <c r="F11052" s="48"/>
      <c r="G11052" s="49"/>
      <c r="H11052" s="48"/>
      <c r="I11052" s="52"/>
      <c r="J11052" s="48"/>
      <c r="K11052" s="48"/>
      <c r="L11052" s="48"/>
      <c r="M11052" s="48"/>
    </row>
    <row r="11053" spans="3:13" x14ac:dyDescent="0.25">
      <c r="C11053" s="48"/>
      <c r="D11053" s="48"/>
      <c r="E11053" s="48"/>
      <c r="F11053" s="48"/>
      <c r="G11053" s="49"/>
      <c r="H11053" s="48"/>
      <c r="I11053" s="52"/>
      <c r="J11053" s="48"/>
      <c r="K11053" s="48"/>
      <c r="L11053" s="48"/>
      <c r="M11053" s="48"/>
    </row>
    <row r="11054" spans="3:13" x14ac:dyDescent="0.25">
      <c r="C11054" s="48"/>
      <c r="D11054" s="48"/>
      <c r="E11054" s="48"/>
      <c r="F11054" s="48"/>
      <c r="G11054" s="49"/>
      <c r="H11054" s="48"/>
      <c r="I11054" s="52"/>
      <c r="J11054" s="48"/>
      <c r="K11054" s="48"/>
      <c r="L11054" s="48"/>
      <c r="M11054" s="48"/>
    </row>
    <row r="11055" spans="3:13" x14ac:dyDescent="0.25">
      <c r="C11055" s="48"/>
      <c r="D11055" s="48"/>
      <c r="E11055" s="48"/>
      <c r="F11055" s="48"/>
      <c r="G11055" s="49"/>
      <c r="H11055" s="48"/>
      <c r="I11055" s="52"/>
      <c r="J11055" s="48"/>
      <c r="K11055" s="48"/>
      <c r="L11055" s="48"/>
      <c r="M11055" s="48"/>
    </row>
    <row r="11056" spans="3:13" x14ac:dyDescent="0.25">
      <c r="C11056" s="48"/>
      <c r="D11056" s="48"/>
      <c r="E11056" s="48"/>
      <c r="F11056" s="48"/>
      <c r="G11056" s="49"/>
      <c r="H11056" s="48"/>
      <c r="I11056" s="52"/>
      <c r="J11056" s="48"/>
      <c r="K11056" s="48"/>
      <c r="L11056" s="48"/>
      <c r="M11056" s="48"/>
    </row>
    <row r="11057" spans="3:13" x14ac:dyDescent="0.25">
      <c r="C11057" s="48"/>
      <c r="D11057" s="48"/>
      <c r="E11057" s="48"/>
      <c r="F11057" s="48"/>
      <c r="G11057" s="49"/>
      <c r="H11057" s="48"/>
      <c r="I11057" s="52"/>
      <c r="J11057" s="48"/>
      <c r="K11057" s="48"/>
      <c r="L11057" s="48"/>
      <c r="M11057" s="48"/>
    </row>
    <row r="11058" spans="3:13" x14ac:dyDescent="0.25">
      <c r="C11058" s="48"/>
      <c r="D11058" s="48"/>
      <c r="E11058" s="48"/>
      <c r="F11058" s="48"/>
      <c r="G11058" s="49"/>
      <c r="H11058" s="48"/>
      <c r="I11058" s="52"/>
      <c r="J11058" s="48"/>
      <c r="K11058" s="48"/>
      <c r="L11058" s="48"/>
      <c r="M11058" s="48"/>
    </row>
    <row r="11059" spans="3:13" x14ac:dyDescent="0.25">
      <c r="C11059" s="48"/>
      <c r="D11059" s="48"/>
      <c r="E11059" s="48"/>
      <c r="F11059" s="48"/>
      <c r="G11059" s="49"/>
      <c r="H11059" s="48"/>
      <c r="I11059" s="52"/>
      <c r="J11059" s="48"/>
      <c r="K11059" s="48"/>
      <c r="L11059" s="48"/>
      <c r="M11059" s="48"/>
    </row>
    <row r="11060" spans="3:13" x14ac:dyDescent="0.25">
      <c r="C11060" s="48"/>
      <c r="D11060" s="48"/>
      <c r="E11060" s="48"/>
      <c r="F11060" s="48"/>
      <c r="G11060" s="49"/>
      <c r="H11060" s="48"/>
      <c r="I11060" s="52"/>
      <c r="J11060" s="48"/>
      <c r="K11060" s="48"/>
      <c r="L11060" s="48"/>
      <c r="M11060" s="48"/>
    </row>
    <row r="11061" spans="3:13" x14ac:dyDescent="0.25">
      <c r="C11061" s="48"/>
      <c r="D11061" s="48"/>
      <c r="E11061" s="48"/>
      <c r="F11061" s="48"/>
      <c r="G11061" s="49"/>
      <c r="H11061" s="48"/>
      <c r="I11061" s="52"/>
      <c r="J11061" s="48"/>
      <c r="K11061" s="48"/>
      <c r="L11061" s="48"/>
      <c r="M11061" s="48"/>
    </row>
    <row r="11062" spans="3:13" x14ac:dyDescent="0.25">
      <c r="C11062" s="48"/>
      <c r="D11062" s="48"/>
      <c r="E11062" s="48"/>
      <c r="F11062" s="48"/>
      <c r="G11062" s="49"/>
      <c r="H11062" s="48"/>
      <c r="I11062" s="52"/>
      <c r="J11062" s="48"/>
      <c r="K11062" s="48"/>
      <c r="L11062" s="48"/>
      <c r="M11062" s="48"/>
    </row>
    <row r="11063" spans="3:13" x14ac:dyDescent="0.25">
      <c r="C11063" s="48"/>
      <c r="D11063" s="48"/>
      <c r="E11063" s="48"/>
      <c r="F11063" s="48"/>
      <c r="G11063" s="49"/>
      <c r="H11063" s="48"/>
      <c r="I11063" s="52"/>
      <c r="J11063" s="48"/>
      <c r="K11063" s="48"/>
      <c r="L11063" s="48"/>
      <c r="M11063" s="48"/>
    </row>
    <row r="11064" spans="3:13" x14ac:dyDescent="0.25">
      <c r="C11064" s="48"/>
      <c r="D11064" s="48"/>
      <c r="E11064" s="48"/>
      <c r="F11064" s="48"/>
      <c r="G11064" s="49"/>
      <c r="H11064" s="48"/>
      <c r="I11064" s="52"/>
      <c r="J11064" s="48"/>
      <c r="K11064" s="48"/>
      <c r="L11064" s="48"/>
      <c r="M11064" s="48"/>
    </row>
    <row r="11065" spans="3:13" x14ac:dyDescent="0.25">
      <c r="C11065" s="48"/>
      <c r="D11065" s="48"/>
      <c r="E11065" s="48"/>
      <c r="F11065" s="48"/>
      <c r="G11065" s="49"/>
      <c r="H11065" s="48"/>
      <c r="I11065" s="52"/>
      <c r="J11065" s="48"/>
      <c r="K11065" s="48"/>
      <c r="L11065" s="48"/>
      <c r="M11065" s="48"/>
    </row>
    <row r="11066" spans="3:13" x14ac:dyDescent="0.25">
      <c r="C11066" s="48"/>
      <c r="D11066" s="48"/>
      <c r="E11066" s="48"/>
      <c r="F11066" s="48"/>
      <c r="G11066" s="49"/>
      <c r="H11066" s="48"/>
      <c r="I11066" s="52"/>
      <c r="J11066" s="48"/>
      <c r="K11066" s="48"/>
      <c r="L11066" s="48"/>
      <c r="M11066" s="48"/>
    </row>
    <row r="11067" spans="3:13" x14ac:dyDescent="0.25">
      <c r="C11067" s="48"/>
      <c r="D11067" s="48"/>
      <c r="E11067" s="48"/>
      <c r="F11067" s="48"/>
      <c r="G11067" s="49"/>
      <c r="H11067" s="48"/>
      <c r="I11067" s="52"/>
      <c r="J11067" s="48"/>
      <c r="K11067" s="48"/>
      <c r="L11067" s="48"/>
      <c r="M11067" s="48"/>
    </row>
    <row r="11068" spans="3:13" x14ac:dyDescent="0.25">
      <c r="C11068" s="48"/>
      <c r="D11068" s="48"/>
      <c r="E11068" s="48"/>
      <c r="F11068" s="48"/>
      <c r="G11068" s="49"/>
      <c r="H11068" s="48"/>
      <c r="I11068" s="52"/>
      <c r="J11068" s="48"/>
      <c r="K11068" s="48"/>
      <c r="L11068" s="48"/>
      <c r="M11068" s="48"/>
    </row>
    <row r="11069" spans="3:13" x14ac:dyDescent="0.25">
      <c r="C11069" s="48"/>
      <c r="D11069" s="48"/>
      <c r="E11069" s="48"/>
      <c r="F11069" s="48"/>
      <c r="G11069" s="49"/>
      <c r="H11069" s="48"/>
      <c r="I11069" s="52"/>
      <c r="J11069" s="48"/>
      <c r="K11069" s="48"/>
      <c r="L11069" s="48"/>
      <c r="M11069" s="48"/>
    </row>
    <row r="11070" spans="3:13" x14ac:dyDescent="0.25">
      <c r="C11070" s="48"/>
      <c r="D11070" s="48"/>
      <c r="E11070" s="48"/>
      <c r="F11070" s="48"/>
      <c r="G11070" s="49"/>
      <c r="H11070" s="48"/>
      <c r="I11070" s="52"/>
      <c r="J11070" s="48"/>
      <c r="K11070" s="48"/>
      <c r="L11070" s="48"/>
      <c r="M11070" s="48"/>
    </row>
    <row r="11071" spans="3:13" x14ac:dyDescent="0.25">
      <c r="C11071" s="48"/>
      <c r="D11071" s="48"/>
      <c r="E11071" s="48"/>
      <c r="F11071" s="48"/>
      <c r="G11071" s="49"/>
      <c r="H11071" s="48"/>
      <c r="I11071" s="52"/>
      <c r="J11071" s="48"/>
      <c r="K11071" s="48"/>
      <c r="L11071" s="48"/>
      <c r="M11071" s="48"/>
    </row>
    <row r="11072" spans="3:13" x14ac:dyDescent="0.25">
      <c r="C11072" s="48"/>
      <c r="D11072" s="48"/>
      <c r="E11072" s="48"/>
      <c r="F11072" s="48"/>
      <c r="G11072" s="49"/>
      <c r="H11072" s="48"/>
      <c r="I11072" s="52"/>
      <c r="J11072" s="48"/>
      <c r="K11072" s="48"/>
      <c r="L11072" s="48"/>
      <c r="M11072" s="48"/>
    </row>
    <row r="11073" spans="3:13" x14ac:dyDescent="0.25">
      <c r="C11073" s="48"/>
      <c r="D11073" s="48"/>
      <c r="E11073" s="48"/>
      <c r="F11073" s="48"/>
      <c r="G11073" s="49"/>
      <c r="H11073" s="48"/>
      <c r="I11073" s="52"/>
      <c r="J11073" s="48"/>
      <c r="K11073" s="48"/>
      <c r="L11073" s="48"/>
      <c r="M11073" s="48"/>
    </row>
    <row r="11074" spans="3:13" x14ac:dyDescent="0.25">
      <c r="C11074" s="48"/>
      <c r="D11074" s="48"/>
      <c r="E11074" s="48"/>
      <c r="F11074" s="48"/>
      <c r="G11074" s="49"/>
      <c r="H11074" s="48"/>
      <c r="I11074" s="52"/>
      <c r="J11074" s="48"/>
      <c r="K11074" s="48"/>
      <c r="L11074" s="48"/>
      <c r="M11074" s="48"/>
    </row>
    <row r="11075" spans="3:13" x14ac:dyDescent="0.25">
      <c r="C11075" s="48"/>
      <c r="D11075" s="48"/>
      <c r="E11075" s="48"/>
      <c r="F11075" s="48"/>
      <c r="G11075" s="49"/>
      <c r="H11075" s="48"/>
      <c r="I11075" s="52"/>
      <c r="J11075" s="48"/>
      <c r="K11075" s="48"/>
      <c r="L11075" s="48"/>
      <c r="M11075" s="48"/>
    </row>
    <row r="11076" spans="3:13" x14ac:dyDescent="0.25">
      <c r="C11076" s="48"/>
      <c r="D11076" s="48"/>
      <c r="E11076" s="48"/>
      <c r="F11076" s="48"/>
      <c r="G11076" s="49"/>
      <c r="H11076" s="48"/>
      <c r="I11076" s="52"/>
      <c r="J11076" s="48"/>
      <c r="K11076" s="48"/>
      <c r="L11076" s="48"/>
      <c r="M11076" s="48"/>
    </row>
    <row r="11077" spans="3:13" x14ac:dyDescent="0.25">
      <c r="C11077" s="48"/>
      <c r="D11077" s="48"/>
      <c r="E11077" s="48"/>
      <c r="F11077" s="48"/>
      <c r="G11077" s="49"/>
      <c r="H11077" s="48"/>
      <c r="I11077" s="52"/>
      <c r="J11077" s="48"/>
      <c r="K11077" s="48"/>
      <c r="L11077" s="48"/>
      <c r="M11077" s="48"/>
    </row>
    <row r="11078" spans="3:13" x14ac:dyDescent="0.25">
      <c r="C11078" s="48"/>
      <c r="D11078" s="48"/>
      <c r="E11078" s="48"/>
      <c r="F11078" s="48"/>
      <c r="G11078" s="49"/>
      <c r="H11078" s="48"/>
      <c r="I11078" s="52"/>
      <c r="J11078" s="48"/>
      <c r="K11078" s="48"/>
      <c r="L11078" s="48"/>
      <c r="M11078" s="48"/>
    </row>
    <row r="11079" spans="3:13" x14ac:dyDescent="0.25">
      <c r="C11079" s="48"/>
      <c r="D11079" s="48"/>
      <c r="E11079" s="48"/>
      <c r="F11079" s="48"/>
      <c r="G11079" s="49"/>
      <c r="H11079" s="48"/>
      <c r="I11079" s="52"/>
      <c r="J11079" s="48"/>
      <c r="K11079" s="48"/>
      <c r="L11079" s="48"/>
      <c r="M11079" s="48"/>
    </row>
    <row r="11080" spans="3:13" x14ac:dyDescent="0.25">
      <c r="C11080" s="48"/>
      <c r="D11080" s="48"/>
      <c r="E11080" s="48"/>
      <c r="F11080" s="48"/>
      <c r="G11080" s="49"/>
      <c r="H11080" s="48"/>
      <c r="I11080" s="52"/>
      <c r="J11080" s="48"/>
      <c r="K11080" s="48"/>
      <c r="L11080" s="48"/>
      <c r="M11080" s="48"/>
    </row>
    <row r="11081" spans="3:13" x14ac:dyDescent="0.25">
      <c r="C11081" s="48"/>
      <c r="D11081" s="48"/>
      <c r="E11081" s="48"/>
      <c r="F11081" s="48"/>
      <c r="G11081" s="49"/>
      <c r="H11081" s="48"/>
      <c r="I11081" s="52"/>
      <c r="J11081" s="48"/>
      <c r="K11081" s="48"/>
      <c r="L11081" s="48"/>
      <c r="M11081" s="48"/>
    </row>
    <row r="11082" spans="3:13" x14ac:dyDescent="0.25">
      <c r="C11082" s="48"/>
      <c r="D11082" s="48"/>
      <c r="E11082" s="48"/>
      <c r="F11082" s="48"/>
      <c r="G11082" s="49"/>
      <c r="H11082" s="48"/>
      <c r="I11082" s="52"/>
      <c r="J11082" s="48"/>
      <c r="K11082" s="48"/>
      <c r="L11082" s="48"/>
      <c r="M11082" s="48"/>
    </row>
    <row r="11083" spans="3:13" x14ac:dyDescent="0.25">
      <c r="C11083" s="48"/>
      <c r="D11083" s="48"/>
      <c r="E11083" s="48"/>
      <c r="F11083" s="48"/>
      <c r="G11083" s="49"/>
      <c r="H11083" s="48"/>
      <c r="I11083" s="52"/>
      <c r="J11083" s="48"/>
      <c r="K11083" s="48"/>
      <c r="L11083" s="48"/>
      <c r="M11083" s="48"/>
    </row>
    <row r="11084" spans="3:13" x14ac:dyDescent="0.25">
      <c r="C11084" s="48"/>
      <c r="D11084" s="48"/>
      <c r="E11084" s="48"/>
      <c r="F11084" s="48"/>
      <c r="G11084" s="49"/>
      <c r="H11084" s="48"/>
      <c r="I11084" s="52"/>
      <c r="J11084" s="48"/>
      <c r="K11084" s="48"/>
      <c r="L11084" s="48"/>
      <c r="M11084" s="48"/>
    </row>
    <row r="11085" spans="3:13" x14ac:dyDescent="0.25">
      <c r="C11085" s="48"/>
      <c r="D11085" s="48"/>
      <c r="E11085" s="48"/>
      <c r="F11085" s="48"/>
      <c r="G11085" s="49"/>
      <c r="H11085" s="48"/>
      <c r="I11085" s="52"/>
      <c r="J11085" s="48"/>
      <c r="K11085" s="48"/>
      <c r="L11085" s="48"/>
      <c r="M11085" s="48"/>
    </row>
    <row r="11086" spans="3:13" x14ac:dyDescent="0.25">
      <c r="C11086" s="48"/>
      <c r="D11086" s="48"/>
      <c r="E11086" s="48"/>
      <c r="F11086" s="48"/>
      <c r="G11086" s="49"/>
      <c r="H11086" s="48"/>
      <c r="I11086" s="52"/>
      <c r="J11086" s="48"/>
      <c r="K11086" s="48"/>
      <c r="L11086" s="48"/>
      <c r="M11086" s="48"/>
    </row>
    <row r="11087" spans="3:13" x14ac:dyDescent="0.25">
      <c r="C11087" s="48"/>
      <c r="D11087" s="48"/>
      <c r="E11087" s="48"/>
      <c r="F11087" s="48"/>
      <c r="G11087" s="49"/>
      <c r="H11087" s="48"/>
      <c r="I11087" s="52"/>
      <c r="J11087" s="48"/>
      <c r="K11087" s="48"/>
      <c r="L11087" s="48"/>
      <c r="M11087" s="48"/>
    </row>
    <row r="11088" spans="3:13" x14ac:dyDescent="0.25">
      <c r="C11088" s="48"/>
      <c r="D11088" s="48"/>
      <c r="E11088" s="48"/>
      <c r="F11088" s="48"/>
      <c r="G11088" s="49"/>
      <c r="H11088" s="48"/>
      <c r="I11088" s="52"/>
      <c r="J11088" s="48"/>
      <c r="K11088" s="48"/>
      <c r="L11088" s="48"/>
      <c r="M11088" s="48"/>
    </row>
    <row r="11089" spans="3:13" x14ac:dyDescent="0.25">
      <c r="C11089" s="48"/>
      <c r="D11089" s="48"/>
      <c r="E11089" s="48"/>
      <c r="F11089" s="48"/>
      <c r="G11089" s="49"/>
      <c r="H11089" s="48"/>
      <c r="I11089" s="52"/>
      <c r="J11089" s="48"/>
      <c r="K11089" s="48"/>
      <c r="L11089" s="48"/>
      <c r="M11089" s="48"/>
    </row>
    <row r="11090" spans="3:13" x14ac:dyDescent="0.25">
      <c r="C11090" s="48"/>
      <c r="D11090" s="48"/>
      <c r="E11090" s="48"/>
      <c r="F11090" s="48"/>
      <c r="G11090" s="49"/>
      <c r="H11090" s="48"/>
      <c r="I11090" s="52"/>
      <c r="J11090" s="48"/>
      <c r="K11090" s="48"/>
      <c r="L11090" s="48"/>
      <c r="M11090" s="48"/>
    </row>
    <row r="11091" spans="3:13" x14ac:dyDescent="0.25">
      <c r="C11091" s="48"/>
      <c r="D11091" s="48"/>
      <c r="E11091" s="48"/>
      <c r="F11091" s="48"/>
      <c r="G11091" s="49"/>
      <c r="H11091" s="48"/>
      <c r="I11091" s="52"/>
      <c r="J11091" s="48"/>
      <c r="K11091" s="48"/>
      <c r="L11091" s="48"/>
      <c r="M11091" s="48"/>
    </row>
    <row r="11092" spans="3:13" x14ac:dyDescent="0.25">
      <c r="C11092" s="48"/>
      <c r="D11092" s="48"/>
      <c r="E11092" s="48"/>
      <c r="F11092" s="48"/>
      <c r="G11092" s="49"/>
      <c r="H11092" s="48"/>
      <c r="I11092" s="52"/>
      <c r="J11092" s="48"/>
      <c r="K11092" s="48"/>
      <c r="L11092" s="48"/>
      <c r="M11092" s="48"/>
    </row>
    <row r="11093" spans="3:13" x14ac:dyDescent="0.25">
      <c r="C11093" s="48"/>
      <c r="D11093" s="48"/>
      <c r="E11093" s="48"/>
      <c r="F11093" s="48"/>
      <c r="G11093" s="49"/>
      <c r="H11093" s="48"/>
      <c r="I11093" s="52"/>
      <c r="J11093" s="48"/>
      <c r="K11093" s="48"/>
      <c r="L11093" s="48"/>
      <c r="M11093" s="48"/>
    </row>
    <row r="11094" spans="3:13" x14ac:dyDescent="0.25">
      <c r="C11094" s="48"/>
      <c r="D11094" s="48"/>
      <c r="E11094" s="48"/>
      <c r="F11094" s="48"/>
      <c r="G11094" s="49"/>
      <c r="H11094" s="48"/>
      <c r="I11094" s="52"/>
      <c r="J11094" s="48"/>
      <c r="K11094" s="48"/>
      <c r="L11094" s="48"/>
      <c r="M11094" s="48"/>
    </row>
    <row r="11095" spans="3:13" x14ac:dyDescent="0.25">
      <c r="C11095" s="48"/>
      <c r="D11095" s="48"/>
      <c r="E11095" s="48"/>
      <c r="F11095" s="48"/>
      <c r="G11095" s="49"/>
      <c r="H11095" s="48"/>
      <c r="I11095" s="52"/>
      <c r="J11095" s="48"/>
      <c r="K11095" s="48"/>
      <c r="L11095" s="48"/>
      <c r="M11095" s="48"/>
    </row>
    <row r="11096" spans="3:13" x14ac:dyDescent="0.25">
      <c r="C11096" s="48"/>
      <c r="D11096" s="48"/>
      <c r="E11096" s="48"/>
      <c r="F11096" s="48"/>
      <c r="G11096" s="49"/>
      <c r="H11096" s="48"/>
      <c r="I11096" s="52"/>
      <c r="J11096" s="48"/>
      <c r="K11096" s="48"/>
      <c r="L11096" s="48"/>
      <c r="M11096" s="48"/>
    </row>
    <row r="11097" spans="3:13" x14ac:dyDescent="0.25">
      <c r="C11097" s="48"/>
      <c r="D11097" s="48"/>
      <c r="E11097" s="48"/>
      <c r="F11097" s="48"/>
      <c r="G11097" s="49"/>
      <c r="H11097" s="48"/>
      <c r="I11097" s="52"/>
      <c r="J11097" s="48"/>
      <c r="K11097" s="48"/>
      <c r="L11097" s="48"/>
      <c r="M11097" s="48"/>
    </row>
    <row r="11098" spans="3:13" x14ac:dyDescent="0.25">
      <c r="C11098" s="48"/>
      <c r="D11098" s="48"/>
      <c r="E11098" s="48"/>
      <c r="F11098" s="48"/>
      <c r="G11098" s="49"/>
      <c r="H11098" s="48"/>
      <c r="I11098" s="52"/>
      <c r="J11098" s="48"/>
      <c r="K11098" s="48"/>
      <c r="L11098" s="48"/>
      <c r="M11098" s="48"/>
    </row>
    <row r="11099" spans="3:13" x14ac:dyDescent="0.25">
      <c r="C11099" s="48"/>
      <c r="D11099" s="48"/>
      <c r="E11099" s="48"/>
      <c r="F11099" s="48"/>
      <c r="G11099" s="49"/>
      <c r="H11099" s="48"/>
      <c r="I11099" s="52"/>
      <c r="J11099" s="48"/>
      <c r="K11099" s="48"/>
      <c r="L11099" s="48"/>
      <c r="M11099" s="48"/>
    </row>
    <row r="11100" spans="3:13" x14ac:dyDescent="0.25">
      <c r="C11100" s="48"/>
      <c r="D11100" s="48"/>
      <c r="E11100" s="48"/>
      <c r="F11100" s="48"/>
      <c r="G11100" s="49"/>
      <c r="H11100" s="48"/>
      <c r="I11100" s="52"/>
      <c r="J11100" s="48"/>
      <c r="K11100" s="48"/>
      <c r="L11100" s="48"/>
      <c r="M11100" s="48"/>
    </row>
    <row r="11101" spans="3:13" x14ac:dyDescent="0.25">
      <c r="C11101" s="48"/>
      <c r="D11101" s="48"/>
      <c r="E11101" s="48"/>
      <c r="F11101" s="48"/>
      <c r="G11101" s="49"/>
      <c r="H11101" s="48"/>
      <c r="I11101" s="52"/>
      <c r="J11101" s="48"/>
      <c r="K11101" s="48"/>
      <c r="L11101" s="48"/>
      <c r="M11101" s="48"/>
    </row>
    <row r="11102" spans="3:13" x14ac:dyDescent="0.25">
      <c r="C11102" s="48"/>
      <c r="D11102" s="48"/>
      <c r="E11102" s="48"/>
      <c r="F11102" s="48"/>
      <c r="G11102" s="49"/>
      <c r="H11102" s="48"/>
      <c r="I11102" s="52"/>
      <c r="J11102" s="48"/>
      <c r="K11102" s="48"/>
      <c r="L11102" s="48"/>
      <c r="M11102" s="48"/>
    </row>
    <row r="11103" spans="3:13" x14ac:dyDescent="0.25">
      <c r="C11103" s="48"/>
      <c r="D11103" s="48"/>
      <c r="E11103" s="48"/>
      <c r="F11103" s="48"/>
      <c r="G11103" s="49"/>
      <c r="H11103" s="48"/>
      <c r="I11103" s="52"/>
      <c r="J11103" s="48"/>
      <c r="K11103" s="48"/>
      <c r="L11103" s="48"/>
      <c r="M11103" s="48"/>
    </row>
    <row r="11104" spans="3:13" x14ac:dyDescent="0.25">
      <c r="C11104" s="48"/>
      <c r="D11104" s="48"/>
      <c r="E11104" s="48"/>
      <c r="F11104" s="48"/>
      <c r="G11104" s="49"/>
      <c r="H11104" s="48"/>
      <c r="I11104" s="52"/>
      <c r="J11104" s="48"/>
      <c r="K11104" s="48"/>
      <c r="L11104" s="48"/>
      <c r="M11104" s="48"/>
    </row>
    <row r="11105" spans="3:13" x14ac:dyDescent="0.25">
      <c r="C11105" s="48"/>
      <c r="D11105" s="48"/>
      <c r="E11105" s="48"/>
      <c r="F11105" s="48"/>
      <c r="G11105" s="49"/>
      <c r="H11105" s="48"/>
      <c r="I11105" s="52"/>
      <c r="J11105" s="48"/>
      <c r="K11105" s="48"/>
      <c r="L11105" s="48"/>
      <c r="M11105" s="48"/>
    </row>
    <row r="11106" spans="3:13" x14ac:dyDescent="0.25">
      <c r="C11106" s="48"/>
      <c r="D11106" s="48"/>
      <c r="E11106" s="48"/>
      <c r="F11106" s="48"/>
      <c r="G11106" s="49"/>
      <c r="H11106" s="48"/>
      <c r="I11106" s="52"/>
      <c r="J11106" s="48"/>
      <c r="K11106" s="48"/>
      <c r="L11106" s="48"/>
      <c r="M11106" s="48"/>
    </row>
    <row r="11107" spans="3:13" x14ac:dyDescent="0.25">
      <c r="C11107" s="48"/>
      <c r="D11107" s="48"/>
      <c r="E11107" s="48"/>
      <c r="F11107" s="48"/>
      <c r="G11107" s="49"/>
      <c r="H11107" s="48"/>
      <c r="I11107" s="52"/>
      <c r="J11107" s="48"/>
      <c r="K11107" s="48"/>
      <c r="L11107" s="48"/>
      <c r="M11107" s="48"/>
    </row>
    <row r="11108" spans="3:13" x14ac:dyDescent="0.25">
      <c r="C11108" s="48"/>
      <c r="D11108" s="48"/>
      <c r="E11108" s="48"/>
      <c r="F11108" s="48"/>
      <c r="G11108" s="49"/>
      <c r="H11108" s="48"/>
      <c r="I11108" s="52"/>
      <c r="J11108" s="48"/>
      <c r="K11108" s="48"/>
      <c r="L11108" s="48"/>
      <c r="M11108" s="48"/>
    </row>
    <row r="11109" spans="3:13" x14ac:dyDescent="0.25">
      <c r="C11109" s="48"/>
      <c r="D11109" s="48"/>
      <c r="E11109" s="48"/>
      <c r="F11109" s="48"/>
      <c r="G11109" s="49"/>
      <c r="H11109" s="48"/>
      <c r="I11109" s="52"/>
      <c r="J11109" s="48"/>
      <c r="K11109" s="48"/>
      <c r="L11109" s="48"/>
      <c r="M11109" s="48"/>
    </row>
    <row r="11110" spans="3:13" x14ac:dyDescent="0.25">
      <c r="C11110" s="48"/>
      <c r="D11110" s="48"/>
      <c r="E11110" s="48"/>
      <c r="F11110" s="48"/>
      <c r="G11110" s="49"/>
      <c r="H11110" s="48"/>
      <c r="I11110" s="52"/>
      <c r="J11110" s="48"/>
      <c r="K11110" s="48"/>
      <c r="L11110" s="48"/>
      <c r="M11110" s="48"/>
    </row>
    <row r="11111" spans="3:13" x14ac:dyDescent="0.25">
      <c r="C11111" s="48"/>
      <c r="D11111" s="48"/>
      <c r="E11111" s="48"/>
      <c r="F11111" s="48"/>
      <c r="G11111" s="49"/>
      <c r="H11111" s="48"/>
      <c r="I11111" s="52"/>
      <c r="J11111" s="48"/>
      <c r="K11111" s="48"/>
      <c r="L11111" s="48"/>
      <c r="M11111" s="48"/>
    </row>
    <row r="11112" spans="3:13" x14ac:dyDescent="0.25">
      <c r="C11112" s="48"/>
      <c r="D11112" s="48"/>
      <c r="E11112" s="48"/>
      <c r="F11112" s="48"/>
      <c r="G11112" s="49"/>
      <c r="H11112" s="48"/>
      <c r="I11112" s="52"/>
      <c r="J11112" s="48"/>
      <c r="K11112" s="48"/>
      <c r="L11112" s="48"/>
      <c r="M11112" s="48"/>
    </row>
    <row r="11113" spans="3:13" x14ac:dyDescent="0.25">
      <c r="C11113" s="48"/>
      <c r="D11113" s="48"/>
      <c r="E11113" s="48"/>
      <c r="F11113" s="48"/>
      <c r="G11113" s="49"/>
      <c r="H11113" s="48"/>
      <c r="I11113" s="52"/>
      <c r="J11113" s="48"/>
      <c r="K11113" s="48"/>
      <c r="L11113" s="48"/>
      <c r="M11113" s="48"/>
    </row>
    <row r="11114" spans="3:13" x14ac:dyDescent="0.25">
      <c r="C11114" s="48"/>
      <c r="D11114" s="48"/>
      <c r="E11114" s="48"/>
      <c r="F11114" s="48"/>
      <c r="G11114" s="49"/>
      <c r="H11114" s="48"/>
      <c r="I11114" s="52"/>
      <c r="J11114" s="48"/>
      <c r="K11114" s="48"/>
      <c r="L11114" s="48"/>
      <c r="M11114" s="48"/>
    </row>
    <row r="11115" spans="3:13" x14ac:dyDescent="0.25">
      <c r="C11115" s="48"/>
      <c r="D11115" s="48"/>
      <c r="E11115" s="48"/>
      <c r="F11115" s="48"/>
      <c r="G11115" s="49"/>
      <c r="H11115" s="48"/>
      <c r="I11115" s="52"/>
      <c r="J11115" s="48"/>
      <c r="K11115" s="48"/>
      <c r="L11115" s="48"/>
      <c r="M11115" s="48"/>
    </row>
    <row r="11116" spans="3:13" x14ac:dyDescent="0.25">
      <c r="C11116" s="48"/>
      <c r="D11116" s="48"/>
      <c r="E11116" s="48"/>
      <c r="F11116" s="48"/>
      <c r="G11116" s="49"/>
      <c r="H11116" s="48"/>
      <c r="I11116" s="52"/>
      <c r="J11116" s="48"/>
      <c r="K11116" s="48"/>
      <c r="L11116" s="48"/>
      <c r="M11116" s="48"/>
    </row>
    <row r="11117" spans="3:13" x14ac:dyDescent="0.25">
      <c r="C11117" s="48"/>
      <c r="D11117" s="48"/>
      <c r="E11117" s="48"/>
      <c r="F11117" s="48"/>
      <c r="G11117" s="49"/>
      <c r="H11117" s="48"/>
      <c r="I11117" s="52"/>
      <c r="J11117" s="48"/>
      <c r="K11117" s="48"/>
      <c r="L11117" s="48"/>
      <c r="M11117" s="48"/>
    </row>
    <row r="11118" spans="3:13" x14ac:dyDescent="0.25">
      <c r="C11118" s="48"/>
      <c r="D11118" s="48"/>
      <c r="E11118" s="48"/>
      <c r="F11118" s="48"/>
      <c r="G11118" s="49"/>
      <c r="H11118" s="48"/>
      <c r="I11118" s="52"/>
      <c r="J11118" s="48"/>
      <c r="K11118" s="48"/>
      <c r="L11118" s="48"/>
      <c r="M11118" s="48"/>
    </row>
    <row r="11119" spans="3:13" x14ac:dyDescent="0.25">
      <c r="C11119" s="48"/>
      <c r="D11119" s="48"/>
      <c r="E11119" s="48"/>
      <c r="F11119" s="48"/>
      <c r="G11119" s="49"/>
      <c r="H11119" s="48"/>
      <c r="I11119" s="52"/>
      <c r="J11119" s="48"/>
      <c r="K11119" s="48"/>
      <c r="L11119" s="48"/>
      <c r="M11119" s="48"/>
    </row>
    <row r="11120" spans="3:13" x14ac:dyDescent="0.25">
      <c r="C11120" s="48"/>
      <c r="D11120" s="48"/>
      <c r="E11120" s="48"/>
      <c r="F11120" s="48"/>
      <c r="G11120" s="49"/>
      <c r="H11120" s="48"/>
      <c r="I11120" s="52"/>
      <c r="J11120" s="48"/>
      <c r="K11120" s="48"/>
      <c r="L11120" s="48"/>
      <c r="M11120" s="48"/>
    </row>
    <row r="11121" spans="3:13" x14ac:dyDescent="0.25">
      <c r="C11121" s="48"/>
      <c r="D11121" s="48"/>
      <c r="E11121" s="48"/>
      <c r="F11121" s="48"/>
      <c r="G11121" s="49"/>
      <c r="H11121" s="48"/>
      <c r="I11121" s="52"/>
      <c r="J11121" s="48"/>
      <c r="K11121" s="48"/>
      <c r="L11121" s="48"/>
      <c r="M11121" s="48"/>
    </row>
    <row r="11122" spans="3:13" x14ac:dyDescent="0.25">
      <c r="C11122" s="48"/>
      <c r="D11122" s="48"/>
      <c r="E11122" s="48"/>
      <c r="F11122" s="48"/>
      <c r="G11122" s="49"/>
      <c r="H11122" s="48"/>
      <c r="I11122" s="52"/>
      <c r="J11122" s="48"/>
      <c r="K11122" s="48"/>
      <c r="L11122" s="48"/>
      <c r="M11122" s="48"/>
    </row>
    <row r="11123" spans="3:13" x14ac:dyDescent="0.25">
      <c r="C11123" s="48"/>
      <c r="D11123" s="48"/>
      <c r="E11123" s="48"/>
      <c r="F11123" s="48"/>
      <c r="G11123" s="49"/>
      <c r="H11123" s="48"/>
      <c r="I11123" s="52"/>
      <c r="J11123" s="48"/>
      <c r="K11123" s="48"/>
      <c r="L11123" s="48"/>
      <c r="M11123" s="48"/>
    </row>
    <row r="11124" spans="3:13" x14ac:dyDescent="0.25">
      <c r="C11124" s="48"/>
      <c r="D11124" s="48"/>
      <c r="E11124" s="48"/>
      <c r="F11124" s="48"/>
      <c r="G11124" s="49"/>
      <c r="H11124" s="48"/>
      <c r="I11124" s="52"/>
      <c r="J11124" s="48"/>
      <c r="K11124" s="48"/>
      <c r="L11124" s="48"/>
      <c r="M11124" s="48"/>
    </row>
    <row r="11125" spans="3:13" x14ac:dyDescent="0.25">
      <c r="C11125" s="48"/>
      <c r="D11125" s="48"/>
      <c r="E11125" s="48"/>
      <c r="F11125" s="48"/>
      <c r="G11125" s="49"/>
      <c r="H11125" s="48"/>
      <c r="I11125" s="52"/>
      <c r="J11125" s="48"/>
      <c r="K11125" s="48"/>
      <c r="L11125" s="48"/>
      <c r="M11125" s="48"/>
    </row>
    <row r="11126" spans="3:13" x14ac:dyDescent="0.25">
      <c r="C11126" s="48"/>
      <c r="D11126" s="48"/>
      <c r="E11126" s="48"/>
      <c r="F11126" s="48"/>
      <c r="G11126" s="49"/>
      <c r="H11126" s="48"/>
      <c r="I11126" s="52"/>
      <c r="J11126" s="48"/>
      <c r="K11126" s="48"/>
      <c r="L11126" s="48"/>
      <c r="M11126" s="48"/>
    </row>
    <row r="11127" spans="3:13" x14ac:dyDescent="0.25">
      <c r="C11127" s="48"/>
      <c r="D11127" s="48"/>
      <c r="E11127" s="48"/>
      <c r="F11127" s="48"/>
      <c r="G11127" s="49"/>
      <c r="H11127" s="48"/>
      <c r="I11127" s="52"/>
      <c r="J11127" s="48"/>
      <c r="K11127" s="48"/>
      <c r="L11127" s="48"/>
      <c r="M11127" s="48"/>
    </row>
    <row r="11128" spans="3:13" x14ac:dyDescent="0.25">
      <c r="C11128" s="48"/>
      <c r="D11128" s="48"/>
      <c r="E11128" s="48"/>
      <c r="F11128" s="48"/>
      <c r="G11128" s="49"/>
      <c r="H11128" s="48"/>
      <c r="I11128" s="52"/>
      <c r="J11128" s="48"/>
      <c r="K11128" s="48"/>
      <c r="L11128" s="48"/>
      <c r="M11128" s="48"/>
    </row>
    <row r="11129" spans="3:13" x14ac:dyDescent="0.25">
      <c r="C11129" s="48"/>
      <c r="D11129" s="48"/>
      <c r="E11129" s="48"/>
      <c r="F11129" s="48"/>
      <c r="G11129" s="49"/>
      <c r="H11129" s="48"/>
      <c r="I11129" s="52"/>
      <c r="J11129" s="48"/>
      <c r="K11129" s="48"/>
      <c r="L11129" s="48"/>
      <c r="M11129" s="48"/>
    </row>
    <row r="11130" spans="3:13" x14ac:dyDescent="0.25">
      <c r="C11130" s="48"/>
      <c r="D11130" s="48"/>
      <c r="E11130" s="48"/>
      <c r="F11130" s="48"/>
      <c r="G11130" s="49"/>
      <c r="H11130" s="48"/>
      <c r="I11130" s="52"/>
      <c r="J11130" s="48"/>
      <c r="K11130" s="48"/>
      <c r="L11130" s="48"/>
      <c r="M11130" s="48"/>
    </row>
    <row r="11131" spans="3:13" x14ac:dyDescent="0.25">
      <c r="C11131" s="48"/>
      <c r="D11131" s="48"/>
      <c r="E11131" s="48"/>
      <c r="F11131" s="48"/>
      <c r="G11131" s="49"/>
      <c r="H11131" s="48"/>
      <c r="I11131" s="52"/>
      <c r="J11131" s="48"/>
      <c r="K11131" s="48"/>
      <c r="L11131" s="48"/>
      <c r="M11131" s="48"/>
    </row>
    <row r="11132" spans="3:13" x14ac:dyDescent="0.25">
      <c r="C11132" s="48"/>
      <c r="D11132" s="48"/>
      <c r="E11132" s="48"/>
      <c r="F11132" s="48"/>
      <c r="G11132" s="49"/>
      <c r="H11132" s="48"/>
      <c r="I11132" s="52"/>
      <c r="J11132" s="48"/>
      <c r="K11132" s="48"/>
      <c r="L11132" s="48"/>
      <c r="M11132" s="48"/>
    </row>
    <row r="11133" spans="3:13" x14ac:dyDescent="0.25">
      <c r="C11133" s="48"/>
      <c r="D11133" s="48"/>
      <c r="E11133" s="48"/>
      <c r="F11133" s="48"/>
      <c r="G11133" s="49"/>
      <c r="H11133" s="48"/>
      <c r="I11133" s="52"/>
      <c r="J11133" s="48"/>
      <c r="K11133" s="48"/>
      <c r="L11133" s="48"/>
      <c r="M11133" s="48"/>
    </row>
    <row r="11134" spans="3:13" x14ac:dyDescent="0.25">
      <c r="C11134" s="48"/>
      <c r="D11134" s="48"/>
      <c r="E11134" s="48"/>
      <c r="F11134" s="48"/>
      <c r="G11134" s="49"/>
      <c r="H11134" s="48"/>
      <c r="I11134" s="52"/>
      <c r="J11134" s="48"/>
      <c r="K11134" s="48"/>
      <c r="L11134" s="48"/>
      <c r="M11134" s="48"/>
    </row>
    <row r="11135" spans="3:13" x14ac:dyDescent="0.25">
      <c r="C11135" s="48"/>
      <c r="D11135" s="48"/>
      <c r="E11135" s="48"/>
      <c r="F11135" s="48"/>
      <c r="G11135" s="49"/>
      <c r="H11135" s="48"/>
      <c r="I11135" s="52"/>
      <c r="J11135" s="48"/>
      <c r="K11135" s="48"/>
      <c r="L11135" s="48"/>
      <c r="M11135" s="48"/>
    </row>
    <row r="11136" spans="3:13" x14ac:dyDescent="0.25">
      <c r="C11136" s="48"/>
      <c r="D11136" s="48"/>
      <c r="E11136" s="48"/>
      <c r="F11136" s="48"/>
      <c r="G11136" s="49"/>
      <c r="H11136" s="48"/>
      <c r="I11136" s="52"/>
      <c r="J11136" s="48"/>
      <c r="K11136" s="48"/>
      <c r="L11136" s="48"/>
      <c r="M11136" s="48"/>
    </row>
    <row r="11137" spans="3:13" x14ac:dyDescent="0.25">
      <c r="C11137" s="48"/>
      <c r="D11137" s="48"/>
      <c r="E11137" s="48"/>
      <c r="F11137" s="48"/>
      <c r="G11137" s="49"/>
      <c r="H11137" s="48"/>
      <c r="I11137" s="52"/>
      <c r="J11137" s="48"/>
      <c r="K11137" s="48"/>
      <c r="L11137" s="48"/>
      <c r="M11137" s="48"/>
    </row>
    <row r="11138" spans="3:13" x14ac:dyDescent="0.25">
      <c r="C11138" s="48"/>
      <c r="D11138" s="48"/>
      <c r="E11138" s="48"/>
      <c r="F11138" s="48"/>
      <c r="G11138" s="49"/>
      <c r="H11138" s="48"/>
      <c r="I11138" s="52"/>
      <c r="J11138" s="48"/>
      <c r="K11138" s="48"/>
      <c r="L11138" s="48"/>
      <c r="M11138" s="48"/>
    </row>
    <row r="11139" spans="3:13" x14ac:dyDescent="0.25">
      <c r="C11139" s="48"/>
      <c r="D11139" s="48"/>
      <c r="E11139" s="48"/>
      <c r="F11139" s="48"/>
      <c r="G11139" s="49"/>
      <c r="H11139" s="48"/>
      <c r="I11139" s="52"/>
      <c r="J11139" s="48"/>
      <c r="K11139" s="48"/>
      <c r="L11139" s="48"/>
      <c r="M11139" s="48"/>
    </row>
    <row r="11140" spans="3:13" x14ac:dyDescent="0.25">
      <c r="C11140" s="48"/>
      <c r="D11140" s="48"/>
      <c r="E11140" s="48"/>
      <c r="F11140" s="48"/>
      <c r="G11140" s="49"/>
      <c r="H11140" s="48"/>
      <c r="I11140" s="52"/>
      <c r="J11140" s="48"/>
      <c r="K11140" s="48"/>
      <c r="L11140" s="48"/>
      <c r="M11140" s="48"/>
    </row>
    <row r="11141" spans="3:13" x14ac:dyDescent="0.25">
      <c r="C11141" s="48"/>
      <c r="D11141" s="48"/>
      <c r="E11141" s="48"/>
      <c r="F11141" s="48"/>
      <c r="G11141" s="49"/>
      <c r="H11141" s="48"/>
      <c r="I11141" s="52"/>
      <c r="J11141" s="48"/>
      <c r="K11141" s="48"/>
      <c r="L11141" s="48"/>
      <c r="M11141" s="48"/>
    </row>
    <row r="11142" spans="3:13" x14ac:dyDescent="0.25">
      <c r="C11142" s="48"/>
      <c r="D11142" s="48"/>
      <c r="E11142" s="48"/>
      <c r="F11142" s="48"/>
      <c r="G11142" s="49"/>
      <c r="H11142" s="48"/>
      <c r="I11142" s="52"/>
      <c r="J11142" s="48"/>
      <c r="K11142" s="48"/>
      <c r="L11142" s="48"/>
      <c r="M11142" s="48"/>
    </row>
    <row r="11143" spans="3:13" x14ac:dyDescent="0.25">
      <c r="C11143" s="48"/>
      <c r="D11143" s="48"/>
      <c r="E11143" s="48"/>
      <c r="F11143" s="48"/>
      <c r="G11143" s="49"/>
      <c r="H11143" s="48"/>
      <c r="I11143" s="52"/>
      <c r="J11143" s="48"/>
      <c r="K11143" s="48"/>
      <c r="L11143" s="48"/>
      <c r="M11143" s="48"/>
    </row>
    <row r="11144" spans="3:13" x14ac:dyDescent="0.25">
      <c r="C11144" s="48"/>
      <c r="D11144" s="48"/>
      <c r="E11144" s="48"/>
      <c r="F11144" s="48"/>
      <c r="G11144" s="49"/>
      <c r="H11144" s="48"/>
      <c r="I11144" s="52"/>
      <c r="J11144" s="48"/>
      <c r="K11144" s="48"/>
      <c r="L11144" s="48"/>
      <c r="M11144" s="48"/>
    </row>
    <row r="11145" spans="3:13" x14ac:dyDescent="0.25">
      <c r="C11145" s="48"/>
      <c r="D11145" s="48"/>
      <c r="E11145" s="48"/>
      <c r="F11145" s="48"/>
      <c r="G11145" s="49"/>
      <c r="H11145" s="48"/>
      <c r="I11145" s="52"/>
      <c r="J11145" s="48"/>
      <c r="K11145" s="48"/>
      <c r="L11145" s="48"/>
      <c r="M11145" s="48"/>
    </row>
    <row r="11146" spans="3:13" x14ac:dyDescent="0.25">
      <c r="C11146" s="48"/>
      <c r="D11146" s="48"/>
      <c r="E11146" s="48"/>
      <c r="F11146" s="48"/>
      <c r="G11146" s="49"/>
      <c r="H11146" s="48"/>
      <c r="I11146" s="52"/>
      <c r="J11146" s="48"/>
      <c r="K11146" s="48"/>
      <c r="L11146" s="48"/>
      <c r="M11146" s="48"/>
    </row>
    <row r="11147" spans="3:13" x14ac:dyDescent="0.25">
      <c r="C11147" s="48"/>
      <c r="D11147" s="48"/>
      <c r="E11147" s="48"/>
      <c r="F11147" s="48"/>
      <c r="G11147" s="49"/>
      <c r="H11147" s="48"/>
      <c r="I11147" s="52"/>
      <c r="J11147" s="48"/>
      <c r="K11147" s="48"/>
      <c r="L11147" s="48"/>
      <c r="M11147" s="48"/>
    </row>
    <row r="11148" spans="3:13" x14ac:dyDescent="0.25">
      <c r="C11148" s="48"/>
      <c r="D11148" s="48"/>
      <c r="E11148" s="48"/>
      <c r="F11148" s="48"/>
      <c r="G11148" s="49"/>
      <c r="H11148" s="48"/>
      <c r="I11148" s="52"/>
      <c r="J11148" s="48"/>
      <c r="K11148" s="48"/>
      <c r="L11148" s="48"/>
      <c r="M11148" s="48"/>
    </row>
    <row r="11149" spans="3:13" x14ac:dyDescent="0.25">
      <c r="C11149" s="48"/>
      <c r="D11149" s="48"/>
      <c r="E11149" s="48"/>
      <c r="F11149" s="48"/>
      <c r="G11149" s="49"/>
      <c r="H11149" s="48"/>
      <c r="I11149" s="52"/>
      <c r="J11149" s="48"/>
      <c r="K11149" s="48"/>
      <c r="L11149" s="48"/>
      <c r="M11149" s="48"/>
    </row>
    <row r="11150" spans="3:13" x14ac:dyDescent="0.25">
      <c r="C11150" s="48"/>
      <c r="D11150" s="48"/>
      <c r="E11150" s="48"/>
      <c r="F11150" s="48"/>
      <c r="G11150" s="49"/>
      <c r="H11150" s="48"/>
      <c r="I11150" s="52"/>
      <c r="J11150" s="48"/>
      <c r="K11150" s="48"/>
      <c r="L11150" s="48"/>
      <c r="M11150" s="48"/>
    </row>
    <row r="11151" spans="3:13" x14ac:dyDescent="0.25">
      <c r="C11151" s="48"/>
      <c r="D11151" s="48"/>
      <c r="E11151" s="48"/>
      <c r="F11151" s="48"/>
      <c r="G11151" s="49"/>
      <c r="H11151" s="48"/>
      <c r="I11151" s="52"/>
      <c r="J11151" s="48"/>
      <c r="K11151" s="48"/>
      <c r="L11151" s="48"/>
      <c r="M11151" s="48"/>
    </row>
    <row r="11152" spans="3:13" x14ac:dyDescent="0.25">
      <c r="C11152" s="48"/>
      <c r="D11152" s="48"/>
      <c r="E11152" s="48"/>
      <c r="F11152" s="48"/>
      <c r="G11152" s="49"/>
      <c r="H11152" s="48"/>
      <c r="I11152" s="52"/>
      <c r="J11152" s="48"/>
      <c r="K11152" s="48"/>
      <c r="L11152" s="48"/>
      <c r="M11152" s="48"/>
    </row>
    <row r="11153" spans="3:13" x14ac:dyDescent="0.25">
      <c r="C11153" s="48"/>
      <c r="D11153" s="48"/>
      <c r="E11153" s="48"/>
      <c r="F11153" s="48"/>
      <c r="G11153" s="49"/>
      <c r="H11153" s="48"/>
      <c r="I11153" s="52"/>
      <c r="J11153" s="48"/>
      <c r="K11153" s="48"/>
      <c r="L11153" s="48"/>
      <c r="M11153" s="48"/>
    </row>
    <row r="11154" spans="3:13" x14ac:dyDescent="0.25">
      <c r="C11154" s="48"/>
      <c r="D11154" s="48"/>
      <c r="E11154" s="48"/>
      <c r="F11154" s="48"/>
      <c r="G11154" s="49"/>
      <c r="H11154" s="48"/>
      <c r="I11154" s="52"/>
      <c r="J11154" s="48"/>
      <c r="K11154" s="48"/>
      <c r="L11154" s="48"/>
      <c r="M11154" s="48"/>
    </row>
    <row r="11155" spans="3:13" x14ac:dyDescent="0.25">
      <c r="C11155" s="48"/>
      <c r="D11155" s="48"/>
      <c r="E11155" s="48"/>
      <c r="F11155" s="48"/>
      <c r="G11155" s="49"/>
      <c r="H11155" s="48"/>
      <c r="I11155" s="52"/>
      <c r="J11155" s="48"/>
      <c r="K11155" s="48"/>
      <c r="L11155" s="48"/>
      <c r="M11155" s="48"/>
    </row>
    <row r="11156" spans="3:13" x14ac:dyDescent="0.25">
      <c r="C11156" s="48"/>
      <c r="D11156" s="48"/>
      <c r="E11156" s="48"/>
      <c r="F11156" s="48"/>
      <c r="G11156" s="49"/>
      <c r="H11156" s="48"/>
      <c r="I11156" s="52"/>
      <c r="J11156" s="48"/>
      <c r="K11156" s="48"/>
      <c r="L11156" s="48"/>
      <c r="M11156" s="48"/>
    </row>
    <row r="11157" spans="3:13" x14ac:dyDescent="0.25">
      <c r="C11157" s="48"/>
      <c r="D11157" s="48"/>
      <c r="E11157" s="48"/>
      <c r="F11157" s="48"/>
      <c r="G11157" s="49"/>
      <c r="H11157" s="48"/>
      <c r="I11157" s="52"/>
      <c r="J11157" s="48"/>
      <c r="K11157" s="48"/>
      <c r="L11157" s="48"/>
      <c r="M11157" s="48"/>
    </row>
    <row r="11158" spans="3:13" x14ac:dyDescent="0.25">
      <c r="C11158" s="48"/>
      <c r="D11158" s="48"/>
      <c r="E11158" s="48"/>
      <c r="F11158" s="48"/>
      <c r="G11158" s="49"/>
      <c r="H11158" s="48"/>
      <c r="I11158" s="52"/>
      <c r="J11158" s="48"/>
      <c r="K11158" s="48"/>
      <c r="L11158" s="48"/>
      <c r="M11158" s="48"/>
    </row>
    <row r="11159" spans="3:13" x14ac:dyDescent="0.25">
      <c r="C11159" s="48"/>
      <c r="D11159" s="48"/>
      <c r="E11159" s="48"/>
      <c r="F11159" s="48"/>
      <c r="G11159" s="49"/>
      <c r="H11159" s="48"/>
      <c r="I11159" s="52"/>
      <c r="J11159" s="48"/>
      <c r="K11159" s="48"/>
      <c r="L11159" s="48"/>
      <c r="M11159" s="48"/>
    </row>
    <row r="11160" spans="3:13" x14ac:dyDescent="0.25">
      <c r="C11160" s="48"/>
      <c r="D11160" s="48"/>
      <c r="E11160" s="48"/>
      <c r="F11160" s="48"/>
      <c r="G11160" s="49"/>
      <c r="H11160" s="48"/>
      <c r="I11160" s="52"/>
      <c r="J11160" s="48"/>
      <c r="K11160" s="48"/>
      <c r="L11160" s="48"/>
      <c r="M11160" s="48"/>
    </row>
    <row r="11161" spans="3:13" x14ac:dyDescent="0.25">
      <c r="C11161" s="48"/>
      <c r="D11161" s="48"/>
      <c r="E11161" s="48"/>
      <c r="F11161" s="48"/>
      <c r="G11161" s="49"/>
      <c r="H11161" s="48"/>
      <c r="I11161" s="52"/>
      <c r="J11161" s="48"/>
      <c r="K11161" s="48"/>
      <c r="L11161" s="48"/>
      <c r="M11161" s="48"/>
    </row>
    <row r="11162" spans="3:13" x14ac:dyDescent="0.25">
      <c r="C11162" s="48"/>
      <c r="D11162" s="48"/>
      <c r="E11162" s="48"/>
      <c r="F11162" s="48"/>
      <c r="G11162" s="49"/>
      <c r="H11162" s="48"/>
      <c r="I11162" s="52"/>
      <c r="J11162" s="48"/>
      <c r="K11162" s="48"/>
      <c r="L11162" s="48"/>
      <c r="M11162" s="48"/>
    </row>
    <row r="11163" spans="3:13" x14ac:dyDescent="0.25">
      <c r="C11163" s="48"/>
      <c r="D11163" s="48"/>
      <c r="E11163" s="48"/>
      <c r="F11163" s="48"/>
      <c r="G11163" s="49"/>
      <c r="H11163" s="48"/>
      <c r="I11163" s="52"/>
      <c r="J11163" s="48"/>
      <c r="K11163" s="48"/>
      <c r="L11163" s="48"/>
      <c r="M11163" s="48"/>
    </row>
    <row r="11164" spans="3:13" x14ac:dyDescent="0.25">
      <c r="C11164" s="48"/>
      <c r="D11164" s="48"/>
      <c r="E11164" s="48"/>
      <c r="F11164" s="48"/>
      <c r="G11164" s="49"/>
      <c r="H11164" s="48"/>
      <c r="I11164" s="52"/>
      <c r="J11164" s="48"/>
      <c r="K11164" s="48"/>
      <c r="L11164" s="48"/>
      <c r="M11164" s="48"/>
    </row>
    <row r="11165" spans="3:13" x14ac:dyDescent="0.25">
      <c r="C11165" s="48"/>
      <c r="D11165" s="48"/>
      <c r="E11165" s="48"/>
      <c r="F11165" s="48"/>
      <c r="G11165" s="49"/>
      <c r="H11165" s="48"/>
      <c r="I11165" s="52"/>
      <c r="J11165" s="48"/>
      <c r="K11165" s="48"/>
      <c r="L11165" s="48"/>
      <c r="M11165" s="48"/>
    </row>
    <row r="11166" spans="3:13" x14ac:dyDescent="0.25">
      <c r="C11166" s="48"/>
      <c r="D11166" s="48"/>
      <c r="E11166" s="48"/>
      <c r="F11166" s="48"/>
      <c r="G11166" s="49"/>
      <c r="H11166" s="48"/>
      <c r="I11166" s="52"/>
      <c r="J11166" s="48"/>
      <c r="K11166" s="48"/>
      <c r="L11166" s="48"/>
      <c r="M11166" s="48"/>
    </row>
    <row r="11167" spans="3:13" x14ac:dyDescent="0.25">
      <c r="C11167" s="48"/>
      <c r="D11167" s="48"/>
      <c r="E11167" s="48"/>
      <c r="F11167" s="48"/>
      <c r="G11167" s="49"/>
      <c r="H11167" s="48"/>
      <c r="I11167" s="52"/>
      <c r="J11167" s="48"/>
      <c r="K11167" s="48"/>
      <c r="L11167" s="48"/>
      <c r="M11167" s="48"/>
    </row>
    <row r="11168" spans="3:13" x14ac:dyDescent="0.25">
      <c r="C11168" s="48"/>
      <c r="D11168" s="48"/>
      <c r="E11168" s="48"/>
      <c r="F11168" s="48"/>
      <c r="G11168" s="49"/>
      <c r="H11168" s="48"/>
      <c r="I11168" s="52"/>
      <c r="J11168" s="48"/>
      <c r="K11168" s="48"/>
      <c r="L11168" s="48"/>
      <c r="M11168" s="48"/>
    </row>
    <row r="11169" spans="3:13" x14ac:dyDescent="0.25">
      <c r="C11169" s="48"/>
      <c r="D11169" s="48"/>
      <c r="E11169" s="48"/>
      <c r="F11169" s="48"/>
      <c r="G11169" s="49"/>
      <c r="H11169" s="48"/>
      <c r="I11169" s="52"/>
      <c r="J11169" s="48"/>
      <c r="K11169" s="48"/>
      <c r="L11169" s="48"/>
      <c r="M11169" s="48"/>
    </row>
    <row r="11170" spans="3:13" x14ac:dyDescent="0.25">
      <c r="C11170" s="48"/>
      <c r="D11170" s="48"/>
      <c r="E11170" s="48"/>
      <c r="F11170" s="48"/>
      <c r="G11170" s="49"/>
      <c r="H11170" s="48"/>
      <c r="I11170" s="52"/>
      <c r="J11170" s="48"/>
      <c r="K11170" s="48"/>
      <c r="L11170" s="48"/>
      <c r="M11170" s="48"/>
    </row>
    <row r="11171" spans="3:13" x14ac:dyDescent="0.25">
      <c r="C11171" s="48"/>
      <c r="D11171" s="48"/>
      <c r="E11171" s="48"/>
      <c r="F11171" s="48"/>
      <c r="G11171" s="49"/>
      <c r="H11171" s="48"/>
      <c r="I11171" s="52"/>
      <c r="J11171" s="48"/>
      <c r="K11171" s="48"/>
      <c r="L11171" s="48"/>
      <c r="M11171" s="48"/>
    </row>
    <row r="11172" spans="3:13" x14ac:dyDescent="0.25">
      <c r="C11172" s="48"/>
      <c r="D11172" s="48"/>
      <c r="E11172" s="48"/>
      <c r="F11172" s="48"/>
      <c r="G11172" s="49"/>
      <c r="H11172" s="48"/>
      <c r="I11172" s="52"/>
      <c r="J11172" s="48"/>
      <c r="K11172" s="48"/>
      <c r="L11172" s="48"/>
      <c r="M11172" s="48"/>
    </row>
    <row r="11173" spans="3:13" x14ac:dyDescent="0.25">
      <c r="C11173" s="48"/>
      <c r="D11173" s="48"/>
      <c r="E11173" s="48"/>
      <c r="F11173" s="48"/>
      <c r="G11173" s="49"/>
      <c r="H11173" s="48"/>
      <c r="I11173" s="52"/>
      <c r="J11173" s="48"/>
      <c r="K11173" s="48"/>
      <c r="L11173" s="48"/>
      <c r="M11173" s="48"/>
    </row>
    <row r="11174" spans="3:13" x14ac:dyDescent="0.25">
      <c r="C11174" s="48"/>
      <c r="D11174" s="48"/>
      <c r="E11174" s="48"/>
      <c r="F11174" s="48"/>
      <c r="G11174" s="49"/>
      <c r="H11174" s="48"/>
      <c r="I11174" s="52"/>
      <c r="J11174" s="48"/>
      <c r="K11174" s="48"/>
      <c r="L11174" s="48"/>
      <c r="M11174" s="48"/>
    </row>
    <row r="11175" spans="3:13" x14ac:dyDescent="0.25">
      <c r="C11175" s="48"/>
      <c r="D11175" s="48"/>
      <c r="E11175" s="48"/>
      <c r="F11175" s="48"/>
      <c r="G11175" s="49"/>
      <c r="H11175" s="48"/>
      <c r="I11175" s="52"/>
      <c r="J11175" s="48"/>
      <c r="K11175" s="48"/>
      <c r="L11175" s="48"/>
      <c r="M11175" s="48"/>
    </row>
    <row r="11176" spans="3:13" x14ac:dyDescent="0.25">
      <c r="C11176" s="48"/>
      <c r="D11176" s="48"/>
      <c r="E11176" s="48"/>
      <c r="F11176" s="48"/>
      <c r="G11176" s="49"/>
      <c r="H11176" s="48"/>
      <c r="I11176" s="52"/>
      <c r="J11176" s="48"/>
      <c r="K11176" s="48"/>
      <c r="L11176" s="48"/>
      <c r="M11176" s="48"/>
    </row>
    <row r="11177" spans="3:13" x14ac:dyDescent="0.25">
      <c r="C11177" s="48"/>
      <c r="D11177" s="48"/>
      <c r="E11177" s="48"/>
      <c r="F11177" s="48"/>
      <c r="G11177" s="49"/>
      <c r="H11177" s="48"/>
      <c r="I11177" s="52"/>
      <c r="J11177" s="48"/>
      <c r="K11177" s="48"/>
      <c r="L11177" s="48"/>
      <c r="M11177" s="48"/>
    </row>
    <row r="11178" spans="3:13" x14ac:dyDescent="0.25">
      <c r="C11178" s="48"/>
      <c r="D11178" s="48"/>
      <c r="E11178" s="48"/>
      <c r="F11178" s="48"/>
      <c r="G11178" s="49"/>
      <c r="H11178" s="48"/>
      <c r="I11178" s="52"/>
      <c r="J11178" s="48"/>
      <c r="K11178" s="48"/>
      <c r="L11178" s="48"/>
      <c r="M11178" s="48"/>
    </row>
    <row r="11179" spans="3:13" x14ac:dyDescent="0.25">
      <c r="C11179" s="48"/>
      <c r="D11179" s="48"/>
      <c r="E11179" s="48"/>
      <c r="F11179" s="48"/>
      <c r="G11179" s="49"/>
      <c r="H11179" s="48"/>
      <c r="I11179" s="52"/>
      <c r="J11179" s="48"/>
      <c r="K11179" s="48"/>
      <c r="L11179" s="48"/>
      <c r="M11179" s="48"/>
    </row>
    <row r="11180" spans="3:13" x14ac:dyDescent="0.25">
      <c r="C11180" s="48"/>
      <c r="D11180" s="48"/>
      <c r="E11180" s="48"/>
      <c r="F11180" s="48"/>
      <c r="G11180" s="49"/>
      <c r="H11180" s="48"/>
      <c r="I11180" s="52"/>
      <c r="J11180" s="48"/>
      <c r="K11180" s="48"/>
      <c r="L11180" s="48"/>
      <c r="M11180" s="48"/>
    </row>
    <row r="11181" spans="3:13" x14ac:dyDescent="0.25">
      <c r="C11181" s="48"/>
      <c r="D11181" s="48"/>
      <c r="E11181" s="48"/>
      <c r="F11181" s="48"/>
      <c r="G11181" s="49"/>
      <c r="H11181" s="48"/>
      <c r="I11181" s="52"/>
      <c r="J11181" s="48"/>
      <c r="K11181" s="48"/>
      <c r="L11181" s="48"/>
      <c r="M11181" s="48"/>
    </row>
    <row r="11182" spans="3:13" x14ac:dyDescent="0.25">
      <c r="C11182" s="48"/>
      <c r="D11182" s="48"/>
      <c r="E11182" s="48"/>
      <c r="F11182" s="48"/>
      <c r="G11182" s="49"/>
      <c r="H11182" s="48"/>
      <c r="I11182" s="52"/>
      <c r="J11182" s="48"/>
      <c r="K11182" s="48"/>
      <c r="L11182" s="48"/>
      <c r="M11182" s="48"/>
    </row>
    <row r="11183" spans="3:13" x14ac:dyDescent="0.25">
      <c r="C11183" s="48"/>
      <c r="D11183" s="48"/>
      <c r="E11183" s="48"/>
      <c r="F11183" s="48"/>
      <c r="G11183" s="49"/>
      <c r="H11183" s="48"/>
      <c r="I11183" s="52"/>
      <c r="J11183" s="48"/>
      <c r="K11183" s="48"/>
      <c r="L11183" s="48"/>
      <c r="M11183" s="48"/>
    </row>
    <row r="11184" spans="3:13" x14ac:dyDescent="0.25">
      <c r="C11184" s="48"/>
      <c r="D11184" s="48"/>
      <c r="E11184" s="48"/>
      <c r="F11184" s="48"/>
      <c r="G11184" s="49"/>
      <c r="H11184" s="48"/>
      <c r="I11184" s="52"/>
      <c r="J11184" s="48"/>
      <c r="K11184" s="48"/>
      <c r="L11184" s="48"/>
      <c r="M11184" s="48"/>
    </row>
    <row r="11185" spans="3:13" x14ac:dyDescent="0.25">
      <c r="C11185" s="48"/>
      <c r="D11185" s="48"/>
      <c r="E11185" s="48"/>
      <c r="F11185" s="48"/>
      <c r="G11185" s="49"/>
      <c r="H11185" s="48"/>
      <c r="I11185" s="52"/>
      <c r="J11185" s="48"/>
      <c r="K11185" s="48"/>
      <c r="L11185" s="48"/>
      <c r="M11185" s="48"/>
    </row>
    <row r="11186" spans="3:13" x14ac:dyDescent="0.25">
      <c r="C11186" s="48"/>
      <c r="D11186" s="48"/>
      <c r="E11186" s="48"/>
      <c r="F11186" s="48"/>
      <c r="G11186" s="49"/>
      <c r="H11186" s="48"/>
      <c r="I11186" s="52"/>
      <c r="J11186" s="48"/>
      <c r="K11186" s="48"/>
      <c r="L11186" s="48"/>
      <c r="M11186" s="48"/>
    </row>
    <row r="11187" spans="3:13" x14ac:dyDescent="0.25">
      <c r="C11187" s="48"/>
      <c r="D11187" s="48"/>
      <c r="E11187" s="48"/>
      <c r="F11187" s="48"/>
      <c r="G11187" s="49"/>
      <c r="H11187" s="48"/>
      <c r="I11187" s="52"/>
      <c r="J11187" s="48"/>
      <c r="K11187" s="48"/>
      <c r="L11187" s="48"/>
      <c r="M11187" s="48"/>
    </row>
    <row r="11188" spans="3:13" x14ac:dyDescent="0.25">
      <c r="C11188" s="48"/>
      <c r="D11188" s="48"/>
      <c r="E11188" s="48"/>
      <c r="F11188" s="48"/>
      <c r="G11188" s="49"/>
      <c r="H11188" s="48"/>
      <c r="I11188" s="52"/>
      <c r="J11188" s="48"/>
      <c r="K11188" s="48"/>
      <c r="L11188" s="48"/>
      <c r="M11188" s="48"/>
    </row>
    <row r="11189" spans="3:13" x14ac:dyDescent="0.25">
      <c r="C11189" s="48"/>
      <c r="D11189" s="48"/>
      <c r="E11189" s="48"/>
      <c r="F11189" s="48"/>
      <c r="G11189" s="49"/>
      <c r="H11189" s="48"/>
      <c r="I11189" s="52"/>
      <c r="J11189" s="48"/>
      <c r="K11189" s="48"/>
      <c r="L11189" s="48"/>
      <c r="M11189" s="48"/>
    </row>
    <row r="11190" spans="3:13" x14ac:dyDescent="0.25">
      <c r="C11190" s="48"/>
      <c r="D11190" s="48"/>
      <c r="E11190" s="48"/>
      <c r="F11190" s="48"/>
      <c r="G11190" s="49"/>
      <c r="H11190" s="48"/>
      <c r="I11190" s="52"/>
      <c r="J11190" s="48"/>
      <c r="K11190" s="48"/>
      <c r="L11190" s="48"/>
      <c r="M11190" s="48"/>
    </row>
    <row r="11191" spans="3:13" x14ac:dyDescent="0.25">
      <c r="C11191" s="48"/>
      <c r="D11191" s="48"/>
      <c r="E11191" s="48"/>
      <c r="F11191" s="48"/>
      <c r="G11191" s="49"/>
      <c r="H11191" s="48"/>
      <c r="I11191" s="52"/>
      <c r="J11191" s="48"/>
      <c r="K11191" s="48"/>
      <c r="L11191" s="48"/>
      <c r="M11191" s="48"/>
    </row>
    <row r="11192" spans="3:13" x14ac:dyDescent="0.25">
      <c r="C11192" s="48"/>
      <c r="D11192" s="48"/>
      <c r="E11192" s="48"/>
      <c r="F11192" s="48"/>
      <c r="G11192" s="49"/>
      <c r="H11192" s="48"/>
      <c r="I11192" s="52"/>
      <c r="J11192" s="48"/>
      <c r="K11192" s="48"/>
      <c r="L11192" s="48"/>
      <c r="M11192" s="48"/>
    </row>
    <row r="11193" spans="3:13" x14ac:dyDescent="0.25">
      <c r="C11193" s="48"/>
      <c r="D11193" s="48"/>
      <c r="E11193" s="48"/>
      <c r="F11193" s="48"/>
      <c r="G11193" s="49"/>
      <c r="H11193" s="48"/>
      <c r="I11193" s="52"/>
      <c r="J11193" s="48"/>
      <c r="K11193" s="48"/>
      <c r="L11193" s="48"/>
      <c r="M11193" s="48"/>
    </row>
    <row r="11194" spans="3:13" x14ac:dyDescent="0.25">
      <c r="C11194" s="48"/>
      <c r="D11194" s="48"/>
      <c r="E11194" s="48"/>
      <c r="F11194" s="48"/>
      <c r="G11194" s="49"/>
      <c r="H11194" s="48"/>
      <c r="I11194" s="52"/>
      <c r="J11194" s="48"/>
      <c r="K11194" s="48"/>
      <c r="L11194" s="48"/>
      <c r="M11194" s="48"/>
    </row>
    <row r="11195" spans="3:13" x14ac:dyDescent="0.25">
      <c r="C11195" s="48"/>
      <c r="D11195" s="48"/>
      <c r="E11195" s="48"/>
      <c r="F11195" s="48"/>
      <c r="G11195" s="49"/>
      <c r="H11195" s="48"/>
      <c r="I11195" s="52"/>
      <c r="J11195" s="48"/>
      <c r="K11195" s="48"/>
      <c r="L11195" s="48"/>
      <c r="M11195" s="48"/>
    </row>
    <row r="11196" spans="3:13" x14ac:dyDescent="0.25">
      <c r="C11196" s="48"/>
      <c r="D11196" s="48"/>
      <c r="E11196" s="48"/>
      <c r="F11196" s="48"/>
      <c r="G11196" s="49"/>
      <c r="H11196" s="48"/>
      <c r="I11196" s="52"/>
      <c r="J11196" s="48"/>
      <c r="K11196" s="48"/>
      <c r="L11196" s="48"/>
      <c r="M11196" s="48"/>
    </row>
    <row r="11197" spans="3:13" x14ac:dyDescent="0.25">
      <c r="C11197" s="48"/>
      <c r="D11197" s="48"/>
      <c r="E11197" s="48"/>
      <c r="F11197" s="48"/>
      <c r="G11197" s="49"/>
      <c r="H11197" s="48"/>
      <c r="I11197" s="52"/>
      <c r="J11197" s="48"/>
      <c r="K11197" s="48"/>
      <c r="L11197" s="48"/>
      <c r="M11197" s="48"/>
    </row>
    <row r="11198" spans="3:13" x14ac:dyDescent="0.25">
      <c r="C11198" s="48"/>
      <c r="D11198" s="48"/>
      <c r="E11198" s="48"/>
      <c r="F11198" s="48"/>
      <c r="G11198" s="49"/>
      <c r="H11198" s="48"/>
      <c r="I11198" s="52"/>
      <c r="J11198" s="48"/>
      <c r="K11198" s="48"/>
      <c r="L11198" s="48"/>
      <c r="M11198" s="48"/>
    </row>
    <row r="11199" spans="3:13" x14ac:dyDescent="0.25">
      <c r="C11199" s="48"/>
      <c r="D11199" s="48"/>
      <c r="E11199" s="48"/>
      <c r="F11199" s="48"/>
      <c r="G11199" s="49"/>
      <c r="H11199" s="48"/>
      <c r="I11199" s="52"/>
      <c r="J11199" s="48"/>
      <c r="K11199" s="48"/>
      <c r="L11199" s="48"/>
      <c r="M11199" s="48"/>
    </row>
    <row r="11200" spans="3:13" x14ac:dyDescent="0.25">
      <c r="C11200" s="48"/>
      <c r="D11200" s="48"/>
      <c r="E11200" s="48"/>
      <c r="F11200" s="48"/>
      <c r="G11200" s="49"/>
      <c r="H11200" s="48"/>
      <c r="I11200" s="52"/>
      <c r="J11200" s="48"/>
      <c r="K11200" s="48"/>
      <c r="L11200" s="48"/>
      <c r="M11200" s="48"/>
    </row>
    <row r="11201" spans="3:13" x14ac:dyDescent="0.25">
      <c r="C11201" s="48"/>
      <c r="D11201" s="48"/>
      <c r="E11201" s="48"/>
      <c r="F11201" s="48"/>
      <c r="G11201" s="49"/>
      <c r="H11201" s="48"/>
      <c r="I11201" s="52"/>
      <c r="J11201" s="48"/>
      <c r="K11201" s="48"/>
      <c r="L11201" s="48"/>
      <c r="M11201" s="48"/>
    </row>
    <row r="11202" spans="3:13" x14ac:dyDescent="0.25">
      <c r="C11202" s="48"/>
      <c r="D11202" s="48"/>
      <c r="E11202" s="48"/>
      <c r="F11202" s="48"/>
      <c r="G11202" s="49"/>
      <c r="H11202" s="48"/>
      <c r="I11202" s="52"/>
      <c r="J11202" s="48"/>
      <c r="K11202" s="48"/>
      <c r="L11202" s="48"/>
      <c r="M11202" s="48"/>
    </row>
    <row r="11203" spans="3:13" x14ac:dyDescent="0.25">
      <c r="C11203" s="48"/>
      <c r="D11203" s="48"/>
      <c r="E11203" s="48"/>
      <c r="F11203" s="48"/>
      <c r="G11203" s="49"/>
      <c r="H11203" s="48"/>
      <c r="I11203" s="52"/>
      <c r="J11203" s="48"/>
      <c r="K11203" s="48"/>
      <c r="L11203" s="48"/>
      <c r="M11203" s="48"/>
    </row>
    <row r="11204" spans="3:13" x14ac:dyDescent="0.25">
      <c r="C11204" s="48"/>
      <c r="D11204" s="48"/>
      <c r="E11204" s="48"/>
      <c r="F11204" s="48"/>
      <c r="G11204" s="49"/>
      <c r="H11204" s="48"/>
      <c r="I11204" s="52"/>
      <c r="J11204" s="48"/>
      <c r="K11204" s="48"/>
      <c r="L11204" s="48"/>
      <c r="M11204" s="48"/>
    </row>
    <row r="11205" spans="3:13" x14ac:dyDescent="0.25">
      <c r="C11205" s="48"/>
      <c r="D11205" s="48"/>
      <c r="E11205" s="48"/>
      <c r="F11205" s="48"/>
      <c r="G11205" s="49"/>
      <c r="H11205" s="48"/>
      <c r="I11205" s="52"/>
      <c r="J11205" s="48"/>
      <c r="K11205" s="48"/>
      <c r="L11205" s="48"/>
      <c r="M11205" s="48"/>
    </row>
    <row r="11206" spans="3:13" x14ac:dyDescent="0.25">
      <c r="C11206" s="48"/>
      <c r="D11206" s="48"/>
      <c r="E11206" s="48"/>
      <c r="F11206" s="48"/>
      <c r="G11206" s="49"/>
      <c r="H11206" s="48"/>
      <c r="I11206" s="52"/>
      <c r="J11206" s="48"/>
      <c r="K11206" s="48"/>
      <c r="L11206" s="48"/>
      <c r="M11206" s="48"/>
    </row>
    <row r="11207" spans="3:13" x14ac:dyDescent="0.25">
      <c r="C11207" s="48"/>
      <c r="D11207" s="48"/>
      <c r="E11207" s="48"/>
      <c r="F11207" s="48"/>
      <c r="G11207" s="49"/>
      <c r="H11207" s="48"/>
      <c r="I11207" s="52"/>
      <c r="J11207" s="48"/>
      <c r="K11207" s="48"/>
      <c r="L11207" s="48"/>
      <c r="M11207" s="48"/>
    </row>
    <row r="11208" spans="3:13" x14ac:dyDescent="0.25">
      <c r="C11208" s="48"/>
      <c r="D11208" s="48"/>
      <c r="E11208" s="48"/>
      <c r="F11208" s="48"/>
      <c r="G11208" s="49"/>
      <c r="H11208" s="48"/>
      <c r="I11208" s="52"/>
      <c r="J11208" s="48"/>
      <c r="K11208" s="48"/>
      <c r="L11208" s="48"/>
      <c r="M11208" s="48"/>
    </row>
    <row r="11209" spans="3:13" x14ac:dyDescent="0.25">
      <c r="C11209" s="48"/>
      <c r="D11209" s="48"/>
      <c r="E11209" s="48"/>
      <c r="F11209" s="48"/>
      <c r="G11209" s="49"/>
      <c r="H11209" s="48"/>
      <c r="I11209" s="52"/>
      <c r="J11209" s="48"/>
      <c r="K11209" s="48"/>
      <c r="L11209" s="48"/>
      <c r="M11209" s="48"/>
    </row>
    <row r="11210" spans="3:13" x14ac:dyDescent="0.25">
      <c r="C11210" s="48"/>
      <c r="D11210" s="48"/>
      <c r="E11210" s="48"/>
      <c r="F11210" s="48"/>
      <c r="G11210" s="49"/>
      <c r="H11210" s="48"/>
      <c r="I11210" s="52"/>
      <c r="J11210" s="48"/>
      <c r="K11210" s="48"/>
      <c r="L11210" s="48"/>
      <c r="M11210" s="48"/>
    </row>
    <row r="11211" spans="3:13" x14ac:dyDescent="0.25">
      <c r="C11211" s="48"/>
      <c r="D11211" s="48"/>
      <c r="E11211" s="48"/>
      <c r="F11211" s="48"/>
      <c r="G11211" s="49"/>
      <c r="H11211" s="48"/>
      <c r="I11211" s="52"/>
      <c r="J11211" s="48"/>
      <c r="K11211" s="48"/>
      <c r="L11211" s="48"/>
      <c r="M11211" s="48"/>
    </row>
    <row r="11212" spans="3:13" x14ac:dyDescent="0.25">
      <c r="C11212" s="48"/>
      <c r="D11212" s="48"/>
      <c r="E11212" s="48"/>
      <c r="F11212" s="48"/>
      <c r="G11212" s="49"/>
      <c r="H11212" s="48"/>
      <c r="I11212" s="52"/>
      <c r="J11212" s="48"/>
      <c r="K11212" s="48"/>
      <c r="L11212" s="48"/>
      <c r="M11212" s="48"/>
    </row>
    <row r="11213" spans="3:13" x14ac:dyDescent="0.25">
      <c r="C11213" s="48"/>
      <c r="D11213" s="48"/>
      <c r="E11213" s="48"/>
      <c r="F11213" s="48"/>
      <c r="G11213" s="49"/>
      <c r="H11213" s="48"/>
      <c r="I11213" s="52"/>
      <c r="J11213" s="48"/>
      <c r="K11213" s="48"/>
      <c r="L11213" s="48"/>
      <c r="M11213" s="48"/>
    </row>
    <row r="11214" spans="3:13" x14ac:dyDescent="0.25">
      <c r="C11214" s="48"/>
      <c r="D11214" s="48"/>
      <c r="E11214" s="48"/>
      <c r="F11214" s="48"/>
      <c r="G11214" s="49"/>
      <c r="H11214" s="48"/>
      <c r="I11214" s="52"/>
      <c r="J11214" s="48"/>
      <c r="K11214" s="48"/>
      <c r="L11214" s="48"/>
      <c r="M11214" s="48"/>
    </row>
    <row r="11215" spans="3:13" x14ac:dyDescent="0.25">
      <c r="C11215" s="48"/>
      <c r="D11215" s="48"/>
      <c r="E11215" s="48"/>
      <c r="F11215" s="48"/>
      <c r="G11215" s="49"/>
      <c r="H11215" s="48"/>
      <c r="I11215" s="52"/>
      <c r="J11215" s="48"/>
      <c r="K11215" s="48"/>
      <c r="L11215" s="48"/>
      <c r="M11215" s="48"/>
    </row>
    <row r="11216" spans="3:13" x14ac:dyDescent="0.25">
      <c r="C11216" s="48"/>
      <c r="D11216" s="48"/>
      <c r="E11216" s="48"/>
      <c r="F11216" s="48"/>
      <c r="G11216" s="49"/>
      <c r="H11216" s="48"/>
      <c r="I11216" s="52"/>
      <c r="J11216" s="48"/>
      <c r="K11216" s="48"/>
      <c r="L11216" s="48"/>
      <c r="M11216" s="48"/>
    </row>
    <row r="11217" spans="3:13" x14ac:dyDescent="0.25">
      <c r="C11217" s="48"/>
      <c r="D11217" s="48"/>
      <c r="E11217" s="48"/>
      <c r="F11217" s="48"/>
      <c r="G11217" s="49"/>
      <c r="H11217" s="48"/>
      <c r="I11217" s="52"/>
      <c r="J11217" s="48"/>
      <c r="K11217" s="48"/>
      <c r="L11217" s="48"/>
      <c r="M11217" s="48"/>
    </row>
    <row r="11218" spans="3:13" x14ac:dyDescent="0.25">
      <c r="C11218" s="48"/>
      <c r="D11218" s="48"/>
      <c r="E11218" s="48"/>
      <c r="F11218" s="48"/>
      <c r="G11218" s="49"/>
      <c r="H11218" s="48"/>
      <c r="I11218" s="52"/>
      <c r="J11218" s="48"/>
      <c r="K11218" s="48"/>
      <c r="L11218" s="48"/>
      <c r="M11218" s="48"/>
    </row>
    <row r="11219" spans="3:13" x14ac:dyDescent="0.25">
      <c r="C11219" s="48"/>
      <c r="D11219" s="48"/>
      <c r="E11219" s="48"/>
      <c r="F11219" s="48"/>
      <c r="G11219" s="49"/>
      <c r="H11219" s="48"/>
      <c r="I11219" s="52"/>
      <c r="J11219" s="48"/>
      <c r="K11219" s="48"/>
      <c r="L11219" s="48"/>
      <c r="M11219" s="48"/>
    </row>
    <row r="11220" spans="3:13" x14ac:dyDescent="0.25">
      <c r="C11220" s="48"/>
      <c r="D11220" s="48"/>
      <c r="E11220" s="48"/>
      <c r="F11220" s="48"/>
      <c r="G11220" s="49"/>
      <c r="H11220" s="48"/>
      <c r="I11220" s="52"/>
      <c r="J11220" s="48"/>
      <c r="K11220" s="48"/>
      <c r="L11220" s="48"/>
      <c r="M11220" s="48"/>
    </row>
    <row r="11221" spans="3:13" x14ac:dyDescent="0.25">
      <c r="C11221" s="48"/>
      <c r="D11221" s="48"/>
      <c r="E11221" s="48"/>
      <c r="F11221" s="48"/>
      <c r="G11221" s="49"/>
      <c r="H11221" s="48"/>
      <c r="I11221" s="52"/>
      <c r="J11221" s="48"/>
      <c r="K11221" s="48"/>
      <c r="L11221" s="48"/>
      <c r="M11221" s="48"/>
    </row>
    <row r="11222" spans="3:13" x14ac:dyDescent="0.25">
      <c r="C11222" s="48"/>
      <c r="D11222" s="48"/>
      <c r="E11222" s="48"/>
      <c r="F11222" s="48"/>
      <c r="G11222" s="49"/>
      <c r="H11222" s="48"/>
      <c r="I11222" s="52"/>
      <c r="J11222" s="48"/>
      <c r="K11222" s="48"/>
      <c r="L11222" s="48"/>
      <c r="M11222" s="48"/>
    </row>
    <row r="11223" spans="3:13" x14ac:dyDescent="0.25">
      <c r="C11223" s="48"/>
      <c r="D11223" s="48"/>
      <c r="E11223" s="48"/>
      <c r="F11223" s="48"/>
      <c r="G11223" s="49"/>
      <c r="H11223" s="48"/>
      <c r="I11223" s="52"/>
      <c r="J11223" s="48"/>
      <c r="K11223" s="48"/>
      <c r="L11223" s="48"/>
      <c r="M11223" s="48"/>
    </row>
    <row r="11224" spans="3:13" x14ac:dyDescent="0.25">
      <c r="C11224" s="48"/>
      <c r="D11224" s="48"/>
      <c r="E11224" s="48"/>
      <c r="F11224" s="48"/>
      <c r="G11224" s="49"/>
      <c r="H11224" s="48"/>
      <c r="I11224" s="52"/>
      <c r="J11224" s="48"/>
      <c r="K11224" s="48"/>
      <c r="L11224" s="48"/>
      <c r="M11224" s="48"/>
    </row>
    <row r="11225" spans="3:13" x14ac:dyDescent="0.25">
      <c r="C11225" s="48"/>
      <c r="D11225" s="48"/>
      <c r="E11225" s="48"/>
      <c r="F11225" s="48"/>
      <c r="G11225" s="49"/>
      <c r="H11225" s="48"/>
      <c r="I11225" s="52"/>
      <c r="J11225" s="48"/>
      <c r="K11225" s="48"/>
      <c r="L11225" s="48"/>
      <c r="M11225" s="48"/>
    </row>
    <row r="11226" spans="3:13" x14ac:dyDescent="0.25">
      <c r="C11226" s="48"/>
      <c r="D11226" s="48"/>
      <c r="E11226" s="48"/>
      <c r="F11226" s="48"/>
      <c r="G11226" s="49"/>
      <c r="H11226" s="48"/>
      <c r="I11226" s="52"/>
      <c r="J11226" s="48"/>
      <c r="K11226" s="48"/>
      <c r="L11226" s="48"/>
      <c r="M11226" s="48"/>
    </row>
    <row r="11227" spans="3:13" x14ac:dyDescent="0.25">
      <c r="C11227" s="48"/>
      <c r="D11227" s="48"/>
      <c r="E11227" s="48"/>
      <c r="F11227" s="48"/>
      <c r="G11227" s="49"/>
      <c r="H11227" s="48"/>
      <c r="I11227" s="52"/>
      <c r="J11227" s="48"/>
      <c r="K11227" s="48"/>
      <c r="L11227" s="48"/>
      <c r="M11227" s="48"/>
    </row>
    <row r="11228" spans="3:13" x14ac:dyDescent="0.25">
      <c r="C11228" s="48"/>
      <c r="D11228" s="48"/>
      <c r="E11228" s="48"/>
      <c r="F11228" s="48"/>
      <c r="G11228" s="49"/>
      <c r="H11228" s="48"/>
      <c r="I11228" s="52"/>
      <c r="J11228" s="48"/>
      <c r="K11228" s="48"/>
      <c r="L11228" s="48"/>
      <c r="M11228" s="48"/>
    </row>
    <row r="11229" spans="3:13" x14ac:dyDescent="0.25">
      <c r="C11229" s="48"/>
      <c r="D11229" s="48"/>
      <c r="E11229" s="48"/>
      <c r="F11229" s="48"/>
      <c r="G11229" s="49"/>
      <c r="H11229" s="48"/>
      <c r="I11229" s="52"/>
      <c r="J11229" s="48"/>
      <c r="K11229" s="48"/>
      <c r="L11229" s="48"/>
      <c r="M11229" s="48"/>
    </row>
    <row r="11230" spans="3:13" x14ac:dyDescent="0.25">
      <c r="C11230" s="48"/>
      <c r="D11230" s="48"/>
      <c r="E11230" s="48"/>
      <c r="F11230" s="48"/>
      <c r="G11230" s="49"/>
      <c r="H11230" s="48"/>
      <c r="I11230" s="52"/>
      <c r="J11230" s="48"/>
      <c r="K11230" s="48"/>
      <c r="L11230" s="48"/>
      <c r="M11230" s="48"/>
    </row>
    <row r="11231" spans="3:13" x14ac:dyDescent="0.25">
      <c r="C11231" s="48"/>
      <c r="D11231" s="48"/>
      <c r="E11231" s="48"/>
      <c r="F11231" s="48"/>
      <c r="G11231" s="49"/>
      <c r="H11231" s="48"/>
      <c r="I11231" s="52"/>
      <c r="J11231" s="48"/>
      <c r="K11231" s="48"/>
      <c r="L11231" s="48"/>
      <c r="M11231" s="48"/>
    </row>
    <row r="11232" spans="3:13" x14ac:dyDescent="0.25">
      <c r="C11232" s="48"/>
      <c r="D11232" s="48"/>
      <c r="E11232" s="48"/>
      <c r="F11232" s="48"/>
      <c r="G11232" s="49"/>
      <c r="H11232" s="48"/>
      <c r="I11232" s="52"/>
      <c r="J11232" s="48"/>
      <c r="K11232" s="48"/>
      <c r="L11232" s="48"/>
      <c r="M11232" s="48"/>
    </row>
    <row r="11233" spans="3:13" x14ac:dyDescent="0.25">
      <c r="C11233" s="48"/>
      <c r="D11233" s="48"/>
      <c r="E11233" s="48"/>
      <c r="F11233" s="48"/>
      <c r="G11233" s="49"/>
      <c r="H11233" s="48"/>
      <c r="I11233" s="52"/>
      <c r="J11233" s="48"/>
      <c r="K11233" s="48"/>
      <c r="L11233" s="48"/>
      <c r="M11233" s="48"/>
    </row>
    <row r="11234" spans="3:13" x14ac:dyDescent="0.25">
      <c r="C11234" s="48"/>
      <c r="D11234" s="48"/>
      <c r="E11234" s="48"/>
      <c r="F11234" s="48"/>
      <c r="G11234" s="49"/>
      <c r="H11234" s="48"/>
      <c r="I11234" s="52"/>
      <c r="J11234" s="48"/>
      <c r="K11234" s="48"/>
      <c r="L11234" s="48"/>
      <c r="M11234" s="48"/>
    </row>
    <row r="11235" spans="3:13" x14ac:dyDescent="0.25">
      <c r="C11235" s="48"/>
      <c r="D11235" s="48"/>
      <c r="E11235" s="48"/>
      <c r="F11235" s="48"/>
      <c r="G11235" s="49"/>
      <c r="H11235" s="48"/>
      <c r="I11235" s="52"/>
      <c r="J11235" s="48"/>
      <c r="K11235" s="48"/>
      <c r="L11235" s="48"/>
      <c r="M11235" s="48"/>
    </row>
    <row r="11236" spans="3:13" x14ac:dyDescent="0.25">
      <c r="C11236" s="48"/>
      <c r="D11236" s="48"/>
      <c r="E11236" s="48"/>
      <c r="F11236" s="48"/>
      <c r="G11236" s="49"/>
      <c r="H11236" s="48"/>
      <c r="I11236" s="52"/>
      <c r="J11236" s="48"/>
      <c r="K11236" s="48"/>
      <c r="L11236" s="48"/>
      <c r="M11236" s="48"/>
    </row>
    <row r="11237" spans="3:13" x14ac:dyDescent="0.25">
      <c r="C11237" s="48"/>
      <c r="D11237" s="48"/>
      <c r="E11237" s="48"/>
      <c r="F11237" s="48"/>
      <c r="G11237" s="49"/>
      <c r="H11237" s="48"/>
      <c r="I11237" s="52"/>
      <c r="J11237" s="48"/>
      <c r="K11237" s="48"/>
      <c r="L11237" s="48"/>
      <c r="M11237" s="48"/>
    </row>
    <row r="11238" spans="3:13" x14ac:dyDescent="0.25">
      <c r="C11238" s="48"/>
      <c r="D11238" s="48"/>
      <c r="E11238" s="48"/>
      <c r="F11238" s="48"/>
      <c r="G11238" s="49"/>
      <c r="H11238" s="48"/>
      <c r="I11238" s="52"/>
      <c r="J11238" s="48"/>
      <c r="K11238" s="48"/>
      <c r="L11238" s="48"/>
      <c r="M11238" s="48"/>
    </row>
    <row r="11239" spans="3:13" x14ac:dyDescent="0.25">
      <c r="C11239" s="48"/>
      <c r="D11239" s="48"/>
      <c r="E11239" s="48"/>
      <c r="F11239" s="48"/>
      <c r="G11239" s="49"/>
      <c r="H11239" s="48"/>
      <c r="I11239" s="52"/>
      <c r="J11239" s="48"/>
      <c r="K11239" s="48"/>
      <c r="L11239" s="48"/>
      <c r="M11239" s="48"/>
    </row>
    <row r="11240" spans="3:13" x14ac:dyDescent="0.25">
      <c r="C11240" s="48"/>
      <c r="D11240" s="48"/>
      <c r="E11240" s="48"/>
      <c r="F11240" s="48"/>
      <c r="G11240" s="49"/>
      <c r="H11240" s="48"/>
      <c r="I11240" s="52"/>
      <c r="J11240" s="48"/>
      <c r="K11240" s="48"/>
      <c r="L11240" s="48"/>
      <c r="M11240" s="48"/>
    </row>
    <row r="11241" spans="3:13" x14ac:dyDescent="0.25">
      <c r="C11241" s="48"/>
      <c r="D11241" s="48"/>
      <c r="E11241" s="48"/>
      <c r="F11241" s="48"/>
      <c r="G11241" s="49"/>
      <c r="H11241" s="48"/>
      <c r="I11241" s="52"/>
      <c r="J11241" s="48"/>
      <c r="K11241" s="48"/>
      <c r="L11241" s="48"/>
      <c r="M11241" s="48"/>
    </row>
    <row r="11242" spans="3:13" x14ac:dyDescent="0.25">
      <c r="C11242" s="48"/>
      <c r="D11242" s="48"/>
      <c r="E11242" s="48"/>
      <c r="F11242" s="48"/>
      <c r="G11242" s="49"/>
      <c r="H11242" s="48"/>
      <c r="I11242" s="52"/>
      <c r="J11242" s="48"/>
      <c r="K11242" s="48"/>
      <c r="L11242" s="48"/>
      <c r="M11242" s="48"/>
    </row>
    <row r="11243" spans="3:13" x14ac:dyDescent="0.25">
      <c r="C11243" s="48"/>
      <c r="D11243" s="48"/>
      <c r="E11243" s="48"/>
      <c r="F11243" s="48"/>
      <c r="G11243" s="49"/>
      <c r="H11243" s="48"/>
      <c r="I11243" s="52"/>
      <c r="J11243" s="48"/>
      <c r="K11243" s="48"/>
      <c r="L11243" s="48"/>
      <c r="M11243" s="48"/>
    </row>
    <row r="11244" spans="3:13" x14ac:dyDescent="0.25">
      <c r="C11244" s="48"/>
      <c r="D11244" s="48"/>
      <c r="E11244" s="48"/>
      <c r="F11244" s="48"/>
      <c r="G11244" s="49"/>
      <c r="H11244" s="48"/>
      <c r="I11244" s="52"/>
      <c r="J11244" s="48"/>
      <c r="K11244" s="48"/>
      <c r="L11244" s="48"/>
      <c r="M11244" s="48"/>
    </row>
    <row r="11245" spans="3:13" x14ac:dyDescent="0.25">
      <c r="C11245" s="48"/>
      <c r="D11245" s="48"/>
      <c r="E11245" s="48"/>
      <c r="F11245" s="48"/>
      <c r="G11245" s="49"/>
      <c r="H11245" s="48"/>
      <c r="I11245" s="52"/>
      <c r="J11245" s="48"/>
      <c r="K11245" s="48"/>
      <c r="L11245" s="48"/>
      <c r="M11245" s="48"/>
    </row>
    <row r="11246" spans="3:13" x14ac:dyDescent="0.25">
      <c r="C11246" s="48"/>
      <c r="D11246" s="48"/>
      <c r="E11246" s="48"/>
      <c r="F11246" s="48"/>
      <c r="G11246" s="49"/>
      <c r="H11246" s="48"/>
      <c r="I11246" s="52"/>
      <c r="J11246" s="48"/>
      <c r="K11246" s="48"/>
      <c r="L11246" s="48"/>
      <c r="M11246" s="48"/>
    </row>
    <row r="11247" spans="3:13" x14ac:dyDescent="0.25">
      <c r="C11247" s="48"/>
      <c r="D11247" s="48"/>
      <c r="E11247" s="48"/>
      <c r="F11247" s="48"/>
      <c r="G11247" s="49"/>
      <c r="H11247" s="48"/>
      <c r="I11247" s="52"/>
      <c r="J11247" s="48"/>
      <c r="K11247" s="48"/>
      <c r="L11247" s="48"/>
      <c r="M11247" s="48"/>
    </row>
    <row r="11248" spans="3:13" x14ac:dyDescent="0.25">
      <c r="C11248" s="48"/>
      <c r="D11248" s="48"/>
      <c r="E11248" s="48"/>
      <c r="F11248" s="48"/>
      <c r="G11248" s="49"/>
      <c r="H11248" s="48"/>
      <c r="I11248" s="52"/>
      <c r="J11248" s="48"/>
      <c r="K11248" s="48"/>
      <c r="L11248" s="48"/>
      <c r="M11248" s="48"/>
    </row>
    <row r="11249" spans="3:13" x14ac:dyDescent="0.25">
      <c r="C11249" s="48"/>
      <c r="D11249" s="48"/>
      <c r="E11249" s="48"/>
      <c r="F11249" s="48"/>
      <c r="G11249" s="49"/>
      <c r="H11249" s="48"/>
      <c r="I11249" s="52"/>
      <c r="J11249" s="48"/>
      <c r="K11249" s="48"/>
      <c r="L11249" s="48"/>
      <c r="M11249" s="48"/>
    </row>
    <row r="11250" spans="3:13" x14ac:dyDescent="0.25">
      <c r="C11250" s="48"/>
      <c r="D11250" s="48"/>
      <c r="E11250" s="48"/>
      <c r="F11250" s="48"/>
      <c r="G11250" s="49"/>
      <c r="H11250" s="48"/>
      <c r="I11250" s="52"/>
      <c r="J11250" s="48"/>
      <c r="K11250" s="48"/>
      <c r="L11250" s="48"/>
      <c r="M11250" s="48"/>
    </row>
    <row r="11251" spans="3:13" x14ac:dyDescent="0.25">
      <c r="C11251" s="48"/>
      <c r="D11251" s="48"/>
      <c r="E11251" s="48"/>
      <c r="F11251" s="48"/>
      <c r="G11251" s="49"/>
      <c r="H11251" s="48"/>
      <c r="I11251" s="52"/>
      <c r="J11251" s="48"/>
      <c r="K11251" s="48"/>
      <c r="L11251" s="48"/>
      <c r="M11251" s="48"/>
    </row>
    <row r="11252" spans="3:13" x14ac:dyDescent="0.25">
      <c r="C11252" s="48"/>
      <c r="D11252" s="48"/>
      <c r="E11252" s="48"/>
      <c r="F11252" s="48"/>
      <c r="G11252" s="49"/>
      <c r="H11252" s="48"/>
      <c r="I11252" s="52"/>
      <c r="J11252" s="48"/>
      <c r="K11252" s="48"/>
      <c r="L11252" s="48"/>
      <c r="M11252" s="48"/>
    </row>
    <row r="11253" spans="3:13" x14ac:dyDescent="0.25">
      <c r="C11253" s="48"/>
      <c r="D11253" s="48"/>
      <c r="E11253" s="48"/>
      <c r="F11253" s="48"/>
      <c r="G11253" s="49"/>
      <c r="H11253" s="48"/>
      <c r="I11253" s="52"/>
      <c r="J11253" s="48"/>
      <c r="K11253" s="48"/>
      <c r="L11253" s="48"/>
      <c r="M11253" s="48"/>
    </row>
    <row r="11254" spans="3:13" x14ac:dyDescent="0.25">
      <c r="C11254" s="48"/>
      <c r="D11254" s="48"/>
      <c r="E11254" s="48"/>
      <c r="F11254" s="48"/>
      <c r="G11254" s="49"/>
      <c r="H11254" s="48"/>
      <c r="I11254" s="52"/>
      <c r="J11254" s="48"/>
      <c r="K11254" s="48"/>
      <c r="L11254" s="48"/>
      <c r="M11254" s="48"/>
    </row>
    <row r="11255" spans="3:13" x14ac:dyDescent="0.25">
      <c r="C11255" s="48"/>
      <c r="D11255" s="48"/>
      <c r="E11255" s="48"/>
      <c r="F11255" s="48"/>
      <c r="G11255" s="49"/>
      <c r="H11255" s="48"/>
      <c r="I11255" s="52"/>
      <c r="J11255" s="48"/>
      <c r="K11255" s="48"/>
      <c r="L11255" s="48"/>
      <c r="M11255" s="48"/>
    </row>
    <row r="11256" spans="3:13" x14ac:dyDescent="0.25">
      <c r="C11256" s="48"/>
      <c r="D11256" s="48"/>
      <c r="E11256" s="48"/>
      <c r="F11256" s="48"/>
      <c r="G11256" s="49"/>
      <c r="H11256" s="48"/>
      <c r="I11256" s="52"/>
      <c r="J11256" s="48"/>
      <c r="K11256" s="48"/>
      <c r="L11256" s="48"/>
      <c r="M11256" s="48"/>
    </row>
    <row r="11257" spans="3:13" x14ac:dyDescent="0.25">
      <c r="C11257" s="48"/>
      <c r="D11257" s="48"/>
      <c r="E11257" s="48"/>
      <c r="F11257" s="48"/>
      <c r="G11257" s="49"/>
      <c r="H11257" s="48"/>
      <c r="I11257" s="52"/>
      <c r="J11257" s="48"/>
      <c r="K11257" s="48"/>
      <c r="L11257" s="48"/>
      <c r="M11257" s="48"/>
    </row>
    <row r="11258" spans="3:13" x14ac:dyDescent="0.25">
      <c r="C11258" s="48"/>
      <c r="D11258" s="48"/>
      <c r="E11258" s="48"/>
      <c r="F11258" s="48"/>
      <c r="G11258" s="49"/>
      <c r="H11258" s="48"/>
      <c r="I11258" s="52"/>
      <c r="J11258" s="48"/>
      <c r="K11258" s="48"/>
      <c r="L11258" s="48"/>
      <c r="M11258" s="48"/>
    </row>
    <row r="11259" spans="3:13" x14ac:dyDescent="0.25">
      <c r="C11259" s="48"/>
      <c r="D11259" s="48"/>
      <c r="E11259" s="48"/>
      <c r="F11259" s="48"/>
      <c r="G11259" s="49"/>
      <c r="H11259" s="48"/>
      <c r="I11259" s="52"/>
      <c r="J11259" s="48"/>
      <c r="K11259" s="48"/>
      <c r="L11259" s="48"/>
      <c r="M11259" s="48"/>
    </row>
    <row r="11260" spans="3:13" x14ac:dyDescent="0.25">
      <c r="C11260" s="48"/>
      <c r="D11260" s="48"/>
      <c r="E11260" s="48"/>
      <c r="F11260" s="48"/>
      <c r="G11260" s="49"/>
      <c r="H11260" s="48"/>
      <c r="I11260" s="52"/>
      <c r="J11260" s="48"/>
      <c r="K11260" s="48"/>
      <c r="L11260" s="48"/>
      <c r="M11260" s="48"/>
    </row>
    <row r="11261" spans="3:13" x14ac:dyDescent="0.25">
      <c r="C11261" s="48"/>
      <c r="D11261" s="48"/>
      <c r="E11261" s="48"/>
      <c r="F11261" s="48"/>
      <c r="G11261" s="49"/>
      <c r="H11261" s="48"/>
      <c r="I11261" s="52"/>
      <c r="J11261" s="48"/>
      <c r="K11261" s="48"/>
      <c r="L11261" s="48"/>
      <c r="M11261" s="48"/>
    </row>
    <row r="11262" spans="3:13" x14ac:dyDescent="0.25">
      <c r="C11262" s="48"/>
      <c r="D11262" s="48"/>
      <c r="E11262" s="48"/>
      <c r="F11262" s="48"/>
      <c r="G11262" s="49"/>
      <c r="H11262" s="48"/>
      <c r="I11262" s="52"/>
      <c r="J11262" s="48"/>
      <c r="K11262" s="48"/>
      <c r="L11262" s="48"/>
      <c r="M11262" s="48"/>
    </row>
    <row r="11263" spans="3:13" x14ac:dyDescent="0.25">
      <c r="C11263" s="48"/>
      <c r="D11263" s="48"/>
      <c r="E11263" s="48"/>
      <c r="F11263" s="48"/>
      <c r="G11263" s="49"/>
      <c r="H11263" s="48"/>
      <c r="I11263" s="52"/>
      <c r="J11263" s="48"/>
      <c r="K11263" s="48"/>
      <c r="L11263" s="48"/>
      <c r="M11263" s="48"/>
    </row>
    <row r="11264" spans="3:13" x14ac:dyDescent="0.25">
      <c r="C11264" s="48"/>
      <c r="D11264" s="48"/>
      <c r="E11264" s="48"/>
      <c r="F11264" s="48"/>
      <c r="G11264" s="49"/>
      <c r="H11264" s="48"/>
      <c r="I11264" s="52"/>
      <c r="J11264" s="48"/>
      <c r="K11264" s="48"/>
      <c r="L11264" s="48"/>
      <c r="M11264" s="48"/>
    </row>
    <row r="11265" spans="3:13" x14ac:dyDescent="0.25">
      <c r="C11265" s="48"/>
      <c r="D11265" s="48"/>
      <c r="E11265" s="48"/>
      <c r="F11265" s="48"/>
      <c r="G11265" s="49"/>
      <c r="H11265" s="48"/>
      <c r="I11265" s="52"/>
      <c r="J11265" s="48"/>
      <c r="K11265" s="48"/>
      <c r="L11265" s="48"/>
      <c r="M11265" s="48"/>
    </row>
    <row r="11266" spans="3:13" x14ac:dyDescent="0.25">
      <c r="C11266" s="48"/>
      <c r="D11266" s="48"/>
      <c r="E11266" s="48"/>
      <c r="F11266" s="48"/>
      <c r="G11266" s="49"/>
      <c r="H11266" s="48"/>
      <c r="I11266" s="52"/>
      <c r="J11266" s="48"/>
      <c r="K11266" s="48"/>
      <c r="L11266" s="48"/>
      <c r="M11266" s="48"/>
    </row>
    <row r="11267" spans="3:13" x14ac:dyDescent="0.25">
      <c r="C11267" s="48"/>
      <c r="D11267" s="48"/>
      <c r="E11267" s="48"/>
      <c r="F11267" s="48"/>
      <c r="G11267" s="49"/>
      <c r="H11267" s="48"/>
      <c r="I11267" s="52"/>
      <c r="J11267" s="48"/>
      <c r="K11267" s="48"/>
      <c r="L11267" s="48"/>
      <c r="M11267" s="48"/>
    </row>
    <row r="11268" spans="3:13" x14ac:dyDescent="0.25">
      <c r="C11268" s="48"/>
      <c r="D11268" s="48"/>
      <c r="E11268" s="48"/>
      <c r="F11268" s="48"/>
      <c r="G11268" s="49"/>
      <c r="H11268" s="48"/>
      <c r="I11268" s="52"/>
      <c r="J11268" s="48"/>
      <c r="K11268" s="48"/>
      <c r="L11268" s="48"/>
      <c r="M11268" s="48"/>
    </row>
    <row r="11269" spans="3:13" x14ac:dyDescent="0.25">
      <c r="C11269" s="48"/>
      <c r="D11269" s="48"/>
      <c r="E11269" s="48"/>
      <c r="F11269" s="48"/>
      <c r="G11269" s="49"/>
      <c r="H11269" s="48"/>
      <c r="I11269" s="52"/>
      <c r="J11269" s="48"/>
      <c r="K11269" s="48"/>
      <c r="L11269" s="48"/>
      <c r="M11269" s="48"/>
    </row>
    <row r="11270" spans="3:13" x14ac:dyDescent="0.25">
      <c r="C11270" s="48"/>
      <c r="D11270" s="48"/>
      <c r="E11270" s="48"/>
      <c r="F11270" s="48"/>
      <c r="G11270" s="49"/>
      <c r="H11270" s="48"/>
      <c r="I11270" s="52"/>
      <c r="J11270" s="48"/>
      <c r="K11270" s="48"/>
      <c r="L11270" s="48"/>
      <c r="M11270" s="48"/>
    </row>
    <row r="11271" spans="3:13" x14ac:dyDescent="0.25">
      <c r="C11271" s="48"/>
      <c r="D11271" s="48"/>
      <c r="E11271" s="48"/>
      <c r="F11271" s="48"/>
      <c r="G11271" s="49"/>
      <c r="H11271" s="48"/>
      <c r="I11271" s="52"/>
      <c r="J11271" s="48"/>
      <c r="K11271" s="48"/>
      <c r="L11271" s="48"/>
      <c r="M11271" s="48"/>
    </row>
    <row r="11272" spans="3:13" x14ac:dyDescent="0.25">
      <c r="C11272" s="48"/>
      <c r="D11272" s="48"/>
      <c r="E11272" s="48"/>
      <c r="F11272" s="48"/>
      <c r="G11272" s="49"/>
      <c r="H11272" s="48"/>
      <c r="I11272" s="52"/>
      <c r="J11272" s="48"/>
      <c r="K11272" s="48"/>
      <c r="L11272" s="48"/>
      <c r="M11272" s="48"/>
    </row>
    <row r="11273" spans="3:13" x14ac:dyDescent="0.25">
      <c r="C11273" s="48"/>
      <c r="D11273" s="48"/>
      <c r="E11273" s="48"/>
      <c r="F11273" s="48"/>
      <c r="G11273" s="49"/>
      <c r="H11273" s="48"/>
      <c r="I11273" s="52"/>
      <c r="J11273" s="48"/>
      <c r="K11273" s="48"/>
      <c r="L11273" s="48"/>
      <c r="M11273" s="48"/>
    </row>
    <row r="11274" spans="3:13" x14ac:dyDescent="0.25">
      <c r="C11274" s="48"/>
      <c r="D11274" s="48"/>
      <c r="E11274" s="48"/>
      <c r="F11274" s="48"/>
      <c r="G11274" s="49"/>
      <c r="H11274" s="48"/>
      <c r="I11274" s="52"/>
      <c r="J11274" s="48"/>
      <c r="K11274" s="48"/>
      <c r="L11274" s="48"/>
      <c r="M11274" s="48"/>
    </row>
    <row r="11275" spans="3:13" x14ac:dyDescent="0.25">
      <c r="C11275" s="48"/>
      <c r="D11275" s="48"/>
      <c r="E11275" s="48"/>
      <c r="F11275" s="48"/>
      <c r="G11275" s="49"/>
      <c r="H11275" s="48"/>
      <c r="I11275" s="52"/>
      <c r="J11275" s="48"/>
      <c r="K11275" s="48"/>
      <c r="L11275" s="48"/>
      <c r="M11275" s="48"/>
    </row>
    <row r="11276" spans="3:13" x14ac:dyDescent="0.25">
      <c r="C11276" s="48"/>
      <c r="D11276" s="48"/>
      <c r="E11276" s="48"/>
      <c r="F11276" s="48"/>
      <c r="G11276" s="49"/>
      <c r="H11276" s="48"/>
      <c r="I11276" s="52"/>
      <c r="J11276" s="48"/>
      <c r="K11276" s="48"/>
      <c r="L11276" s="48"/>
      <c r="M11276" s="48"/>
    </row>
    <row r="11277" spans="3:13" x14ac:dyDescent="0.25">
      <c r="C11277" s="48"/>
      <c r="D11277" s="48"/>
      <c r="E11277" s="48"/>
      <c r="F11277" s="48"/>
      <c r="G11277" s="49"/>
      <c r="H11277" s="48"/>
      <c r="I11277" s="52"/>
      <c r="J11277" s="48"/>
      <c r="K11277" s="48"/>
      <c r="L11277" s="48"/>
      <c r="M11277" s="48"/>
    </row>
    <row r="11278" spans="3:13" x14ac:dyDescent="0.25">
      <c r="C11278" s="48"/>
      <c r="D11278" s="48"/>
      <c r="E11278" s="48"/>
      <c r="F11278" s="48"/>
      <c r="G11278" s="49"/>
      <c r="H11278" s="48"/>
      <c r="I11278" s="52"/>
      <c r="J11278" s="48"/>
      <c r="K11278" s="48"/>
      <c r="L11278" s="48"/>
      <c r="M11278" s="48"/>
    </row>
    <row r="11279" spans="3:13" x14ac:dyDescent="0.25">
      <c r="C11279" s="48"/>
      <c r="D11279" s="48"/>
      <c r="E11279" s="48"/>
      <c r="F11279" s="48"/>
      <c r="G11279" s="49"/>
      <c r="H11279" s="48"/>
      <c r="I11279" s="52"/>
      <c r="J11279" s="48"/>
      <c r="K11279" s="48"/>
      <c r="L11279" s="48"/>
      <c r="M11279" s="48"/>
    </row>
    <row r="11280" spans="3:13" x14ac:dyDescent="0.25">
      <c r="C11280" s="48"/>
      <c r="D11280" s="48"/>
      <c r="E11280" s="48"/>
      <c r="F11280" s="48"/>
      <c r="G11280" s="49"/>
      <c r="H11280" s="48"/>
      <c r="I11280" s="52"/>
      <c r="J11280" s="48"/>
      <c r="K11280" s="48"/>
      <c r="L11280" s="48"/>
      <c r="M11280" s="48"/>
    </row>
    <row r="11281" spans="3:13" x14ac:dyDescent="0.25">
      <c r="C11281" s="48"/>
      <c r="D11281" s="48"/>
      <c r="E11281" s="48"/>
      <c r="F11281" s="48"/>
      <c r="G11281" s="49"/>
      <c r="H11281" s="48"/>
      <c r="I11281" s="52"/>
      <c r="J11281" s="48"/>
      <c r="K11281" s="48"/>
      <c r="L11281" s="48"/>
      <c r="M11281" s="48"/>
    </row>
    <row r="11282" spans="3:13" x14ac:dyDescent="0.25">
      <c r="C11282" s="48"/>
      <c r="D11282" s="48"/>
      <c r="E11282" s="48"/>
      <c r="F11282" s="48"/>
      <c r="G11282" s="49"/>
      <c r="H11282" s="48"/>
      <c r="I11282" s="52"/>
      <c r="J11282" s="48"/>
      <c r="K11282" s="48"/>
      <c r="L11282" s="48"/>
      <c r="M11282" s="48"/>
    </row>
    <row r="11283" spans="3:13" x14ac:dyDescent="0.25">
      <c r="C11283" s="48"/>
      <c r="D11283" s="48"/>
      <c r="E11283" s="48"/>
      <c r="F11283" s="48"/>
      <c r="G11283" s="49"/>
      <c r="H11283" s="48"/>
      <c r="I11283" s="52"/>
      <c r="J11283" s="48"/>
      <c r="K11283" s="48"/>
      <c r="L11283" s="48"/>
      <c r="M11283" s="48"/>
    </row>
    <row r="11284" spans="3:13" x14ac:dyDescent="0.25">
      <c r="C11284" s="48"/>
      <c r="D11284" s="48"/>
      <c r="E11284" s="48"/>
      <c r="F11284" s="48"/>
      <c r="G11284" s="49"/>
      <c r="H11284" s="48"/>
      <c r="I11284" s="52"/>
      <c r="J11284" s="48"/>
      <c r="K11284" s="48"/>
      <c r="L11284" s="48"/>
      <c r="M11284" s="48"/>
    </row>
    <row r="11285" spans="3:13" x14ac:dyDescent="0.25">
      <c r="C11285" s="48"/>
      <c r="D11285" s="48"/>
      <c r="E11285" s="48"/>
      <c r="F11285" s="48"/>
      <c r="G11285" s="49"/>
      <c r="H11285" s="48"/>
      <c r="I11285" s="52"/>
      <c r="J11285" s="48"/>
      <c r="K11285" s="48"/>
      <c r="L11285" s="48"/>
      <c r="M11285" s="48"/>
    </row>
    <row r="11286" spans="3:13" x14ac:dyDescent="0.25">
      <c r="C11286" s="48"/>
      <c r="D11286" s="48"/>
      <c r="E11286" s="48"/>
      <c r="F11286" s="48"/>
      <c r="G11286" s="49"/>
      <c r="H11286" s="48"/>
      <c r="I11286" s="52"/>
      <c r="J11286" s="48"/>
      <c r="K11286" s="48"/>
      <c r="L11286" s="48"/>
      <c r="M11286" s="48"/>
    </row>
    <row r="11287" spans="3:13" x14ac:dyDescent="0.25">
      <c r="C11287" s="48"/>
      <c r="D11287" s="48"/>
      <c r="E11287" s="48"/>
      <c r="F11287" s="48"/>
      <c r="G11287" s="49"/>
      <c r="H11287" s="48"/>
      <c r="I11287" s="52"/>
      <c r="J11287" s="48"/>
      <c r="K11287" s="48"/>
      <c r="L11287" s="48"/>
      <c r="M11287" s="48"/>
    </row>
    <row r="11288" spans="3:13" x14ac:dyDescent="0.25">
      <c r="C11288" s="48"/>
      <c r="D11288" s="48"/>
      <c r="E11288" s="48"/>
      <c r="F11288" s="48"/>
      <c r="G11288" s="49"/>
      <c r="H11288" s="48"/>
      <c r="I11288" s="52"/>
      <c r="J11288" s="48"/>
      <c r="K11288" s="48"/>
      <c r="L11288" s="48"/>
      <c r="M11288" s="48"/>
    </row>
    <row r="11289" spans="3:13" x14ac:dyDescent="0.25">
      <c r="C11289" s="48"/>
      <c r="D11289" s="48"/>
      <c r="E11289" s="48"/>
      <c r="F11289" s="48"/>
      <c r="G11289" s="49"/>
      <c r="H11289" s="48"/>
      <c r="I11289" s="52"/>
      <c r="J11289" s="48"/>
      <c r="K11289" s="48"/>
      <c r="L11289" s="48"/>
      <c r="M11289" s="48"/>
    </row>
    <row r="11290" spans="3:13" x14ac:dyDescent="0.25">
      <c r="C11290" s="48"/>
      <c r="D11290" s="48"/>
      <c r="E11290" s="48"/>
      <c r="F11290" s="48"/>
      <c r="G11290" s="49"/>
      <c r="H11290" s="48"/>
      <c r="I11290" s="52"/>
      <c r="J11290" s="48"/>
      <c r="K11290" s="48"/>
      <c r="L11290" s="48"/>
      <c r="M11290" s="48"/>
    </row>
    <row r="11291" spans="3:13" x14ac:dyDescent="0.25">
      <c r="C11291" s="48"/>
      <c r="D11291" s="48"/>
      <c r="E11291" s="48"/>
      <c r="F11291" s="48"/>
      <c r="G11291" s="49"/>
      <c r="H11291" s="48"/>
      <c r="I11291" s="52"/>
      <c r="J11291" s="48"/>
      <c r="K11291" s="48"/>
      <c r="L11291" s="48"/>
      <c r="M11291" s="48"/>
    </row>
    <row r="11292" spans="3:13" x14ac:dyDescent="0.25">
      <c r="C11292" s="48"/>
      <c r="D11292" s="48"/>
      <c r="E11292" s="48"/>
      <c r="F11292" s="48"/>
      <c r="G11292" s="49"/>
      <c r="H11292" s="48"/>
      <c r="I11292" s="52"/>
      <c r="J11292" s="48"/>
      <c r="K11292" s="48"/>
      <c r="L11292" s="48"/>
      <c r="M11292" s="48"/>
    </row>
    <row r="11293" spans="3:13" x14ac:dyDescent="0.25">
      <c r="C11293" s="48"/>
      <c r="D11293" s="48"/>
      <c r="E11293" s="48"/>
      <c r="F11293" s="48"/>
      <c r="G11293" s="49"/>
      <c r="H11293" s="48"/>
      <c r="I11293" s="52"/>
      <c r="J11293" s="48"/>
      <c r="K11293" s="48"/>
      <c r="L11293" s="48"/>
      <c r="M11293" s="48"/>
    </row>
    <row r="11294" spans="3:13" x14ac:dyDescent="0.25">
      <c r="C11294" s="48"/>
      <c r="D11294" s="48"/>
      <c r="E11294" s="48"/>
      <c r="F11294" s="48"/>
      <c r="G11294" s="49"/>
      <c r="H11294" s="48"/>
      <c r="I11294" s="52"/>
      <c r="J11294" s="48"/>
      <c r="K11294" s="48"/>
      <c r="L11294" s="48"/>
      <c r="M11294" s="48"/>
    </row>
    <row r="11295" spans="3:13" x14ac:dyDescent="0.25">
      <c r="C11295" s="48"/>
      <c r="D11295" s="48"/>
      <c r="E11295" s="48"/>
      <c r="F11295" s="48"/>
      <c r="G11295" s="49"/>
      <c r="H11295" s="48"/>
      <c r="I11295" s="52"/>
      <c r="J11295" s="48"/>
      <c r="K11295" s="48"/>
      <c r="L11295" s="48"/>
      <c r="M11295" s="48"/>
    </row>
    <row r="11296" spans="3:13" x14ac:dyDescent="0.25">
      <c r="C11296" s="48"/>
      <c r="D11296" s="48"/>
      <c r="E11296" s="48"/>
      <c r="F11296" s="48"/>
      <c r="G11296" s="49"/>
      <c r="H11296" s="48"/>
      <c r="I11296" s="52"/>
      <c r="J11296" s="48"/>
      <c r="K11296" s="48"/>
      <c r="L11296" s="48"/>
      <c r="M11296" s="48"/>
    </row>
    <row r="11297" spans="3:13" x14ac:dyDescent="0.25">
      <c r="C11297" s="48"/>
      <c r="D11297" s="48"/>
      <c r="E11297" s="48"/>
      <c r="F11297" s="48"/>
      <c r="G11297" s="49"/>
      <c r="H11297" s="48"/>
      <c r="I11297" s="52"/>
      <c r="J11297" s="48"/>
      <c r="K11297" s="48"/>
      <c r="L11297" s="48"/>
      <c r="M11297" s="48"/>
    </row>
    <row r="11298" spans="3:13" x14ac:dyDescent="0.25">
      <c r="C11298" s="48"/>
      <c r="D11298" s="48"/>
      <c r="E11298" s="48"/>
      <c r="F11298" s="48"/>
      <c r="G11298" s="49"/>
      <c r="H11298" s="48"/>
      <c r="I11298" s="52"/>
      <c r="J11298" s="48"/>
      <c r="K11298" s="48"/>
      <c r="L11298" s="48"/>
      <c r="M11298" s="48"/>
    </row>
    <row r="11299" spans="3:13" x14ac:dyDescent="0.25">
      <c r="C11299" s="48"/>
      <c r="D11299" s="48"/>
      <c r="E11299" s="48"/>
      <c r="F11299" s="48"/>
      <c r="G11299" s="49"/>
      <c r="H11299" s="48"/>
      <c r="I11299" s="52"/>
      <c r="J11299" s="48"/>
      <c r="K11299" s="48"/>
      <c r="L11299" s="48"/>
      <c r="M11299" s="48"/>
    </row>
    <row r="11300" spans="3:13" x14ac:dyDescent="0.25">
      <c r="C11300" s="48"/>
      <c r="D11300" s="48"/>
      <c r="E11300" s="48"/>
      <c r="F11300" s="48"/>
      <c r="G11300" s="49"/>
      <c r="H11300" s="48"/>
      <c r="I11300" s="52"/>
      <c r="J11300" s="48"/>
      <c r="K11300" s="48"/>
      <c r="L11300" s="48"/>
      <c r="M11300" s="48"/>
    </row>
    <row r="11301" spans="3:13" x14ac:dyDescent="0.25">
      <c r="C11301" s="48"/>
      <c r="D11301" s="48"/>
      <c r="E11301" s="48"/>
      <c r="F11301" s="48"/>
      <c r="G11301" s="49"/>
      <c r="H11301" s="48"/>
      <c r="I11301" s="52"/>
      <c r="J11301" s="48"/>
      <c r="K11301" s="48"/>
      <c r="L11301" s="48"/>
      <c r="M11301" s="48"/>
    </row>
    <row r="11302" spans="3:13" x14ac:dyDescent="0.25">
      <c r="C11302" s="48"/>
      <c r="D11302" s="48"/>
      <c r="E11302" s="48"/>
      <c r="F11302" s="48"/>
      <c r="G11302" s="49"/>
      <c r="H11302" s="48"/>
      <c r="I11302" s="52"/>
      <c r="J11302" s="48"/>
      <c r="K11302" s="48"/>
      <c r="L11302" s="48"/>
      <c r="M11302" s="48"/>
    </row>
    <row r="11303" spans="3:13" x14ac:dyDescent="0.25">
      <c r="C11303" s="48"/>
      <c r="D11303" s="48"/>
      <c r="E11303" s="48"/>
      <c r="F11303" s="48"/>
      <c r="G11303" s="49"/>
      <c r="H11303" s="48"/>
      <c r="I11303" s="52"/>
      <c r="J11303" s="48"/>
      <c r="K11303" s="48"/>
      <c r="L11303" s="48"/>
      <c r="M11303" s="48"/>
    </row>
    <row r="11304" spans="3:13" x14ac:dyDescent="0.25">
      <c r="C11304" s="48"/>
      <c r="D11304" s="48"/>
      <c r="E11304" s="48"/>
      <c r="F11304" s="48"/>
      <c r="G11304" s="49"/>
      <c r="H11304" s="48"/>
      <c r="I11304" s="52"/>
      <c r="J11304" s="48"/>
      <c r="K11304" s="48"/>
      <c r="L11304" s="48"/>
      <c r="M11304" s="48"/>
    </row>
    <row r="11305" spans="3:13" x14ac:dyDescent="0.25">
      <c r="C11305" s="48"/>
      <c r="D11305" s="48"/>
      <c r="E11305" s="48"/>
      <c r="F11305" s="48"/>
      <c r="G11305" s="49"/>
      <c r="H11305" s="48"/>
      <c r="I11305" s="52"/>
      <c r="J11305" s="48"/>
      <c r="K11305" s="48"/>
      <c r="L11305" s="48"/>
      <c r="M11305" s="48"/>
    </row>
    <row r="11306" spans="3:13" x14ac:dyDescent="0.25">
      <c r="C11306" s="48"/>
      <c r="D11306" s="48"/>
      <c r="E11306" s="48"/>
      <c r="F11306" s="48"/>
      <c r="G11306" s="49"/>
      <c r="H11306" s="48"/>
      <c r="I11306" s="52"/>
      <c r="J11306" s="48"/>
      <c r="K11306" s="48"/>
      <c r="L11306" s="48"/>
      <c r="M11306" s="48"/>
    </row>
    <row r="11307" spans="3:13" x14ac:dyDescent="0.25">
      <c r="C11307" s="48"/>
      <c r="D11307" s="48"/>
      <c r="E11307" s="48"/>
      <c r="F11307" s="48"/>
      <c r="G11307" s="49"/>
      <c r="H11307" s="48"/>
      <c r="I11307" s="52"/>
      <c r="J11307" s="48"/>
      <c r="K11307" s="48"/>
      <c r="L11307" s="48"/>
      <c r="M11307" s="48"/>
    </row>
    <row r="11308" spans="3:13" x14ac:dyDescent="0.25">
      <c r="C11308" s="48"/>
      <c r="D11308" s="48"/>
      <c r="E11308" s="48"/>
      <c r="F11308" s="48"/>
      <c r="G11308" s="49"/>
      <c r="H11308" s="48"/>
      <c r="I11308" s="52"/>
      <c r="J11308" s="48"/>
      <c r="K11308" s="48"/>
      <c r="L11308" s="48"/>
      <c r="M11308" s="48"/>
    </row>
    <row r="11309" spans="3:13" x14ac:dyDescent="0.25">
      <c r="C11309" s="48"/>
      <c r="D11309" s="48"/>
      <c r="E11309" s="48"/>
      <c r="F11309" s="48"/>
      <c r="G11309" s="49"/>
      <c r="H11309" s="48"/>
      <c r="I11309" s="52"/>
      <c r="J11309" s="48"/>
      <c r="K11309" s="48"/>
      <c r="L11309" s="48"/>
      <c r="M11309" s="48"/>
    </row>
    <row r="11310" spans="3:13" x14ac:dyDescent="0.25">
      <c r="C11310" s="48"/>
      <c r="D11310" s="48"/>
      <c r="E11310" s="48"/>
      <c r="F11310" s="48"/>
      <c r="G11310" s="49"/>
      <c r="H11310" s="48"/>
      <c r="I11310" s="52"/>
      <c r="J11310" s="48"/>
      <c r="K11310" s="48"/>
      <c r="L11310" s="48"/>
      <c r="M11310" s="48"/>
    </row>
    <row r="11311" spans="3:13" x14ac:dyDescent="0.25">
      <c r="C11311" s="48"/>
      <c r="D11311" s="48"/>
      <c r="E11311" s="48"/>
      <c r="F11311" s="48"/>
      <c r="G11311" s="49"/>
      <c r="H11311" s="48"/>
      <c r="I11311" s="52"/>
      <c r="J11311" s="48"/>
      <c r="K11311" s="48"/>
      <c r="L11311" s="48"/>
      <c r="M11311" s="48"/>
    </row>
    <row r="11312" spans="3:13" x14ac:dyDescent="0.25">
      <c r="C11312" s="48"/>
      <c r="D11312" s="48"/>
      <c r="E11312" s="48"/>
      <c r="F11312" s="48"/>
      <c r="G11312" s="49"/>
      <c r="H11312" s="48"/>
      <c r="I11312" s="52"/>
      <c r="J11312" s="48"/>
      <c r="K11312" s="48"/>
      <c r="L11312" s="48"/>
      <c r="M11312" s="48"/>
    </row>
    <row r="11313" spans="3:13" x14ac:dyDescent="0.25">
      <c r="C11313" s="48"/>
      <c r="D11313" s="48"/>
      <c r="E11313" s="48"/>
      <c r="F11313" s="48"/>
      <c r="G11313" s="49"/>
      <c r="H11313" s="48"/>
      <c r="I11313" s="52"/>
      <c r="J11313" s="48"/>
      <c r="K11313" s="48"/>
      <c r="L11313" s="48"/>
      <c r="M11313" s="48"/>
    </row>
    <row r="11314" spans="3:13" x14ac:dyDescent="0.25">
      <c r="C11314" s="48"/>
      <c r="D11314" s="48"/>
      <c r="E11314" s="48"/>
      <c r="F11314" s="48"/>
      <c r="G11314" s="49"/>
      <c r="H11314" s="48"/>
      <c r="I11314" s="52"/>
      <c r="J11314" s="48"/>
      <c r="K11314" s="48"/>
      <c r="L11314" s="48"/>
      <c r="M11314" s="48"/>
    </row>
    <row r="11315" spans="3:13" x14ac:dyDescent="0.25">
      <c r="C11315" s="48"/>
      <c r="D11315" s="48"/>
      <c r="E11315" s="48"/>
      <c r="F11315" s="48"/>
      <c r="G11315" s="49"/>
      <c r="H11315" s="48"/>
      <c r="I11315" s="52"/>
      <c r="J11315" s="48"/>
      <c r="K11315" s="48"/>
      <c r="L11315" s="48"/>
      <c r="M11315" s="48"/>
    </row>
    <row r="11316" spans="3:13" x14ac:dyDescent="0.25">
      <c r="C11316" s="48"/>
      <c r="D11316" s="48"/>
      <c r="E11316" s="48"/>
      <c r="F11316" s="48"/>
      <c r="G11316" s="49"/>
      <c r="H11316" s="48"/>
      <c r="I11316" s="52"/>
      <c r="J11316" s="48"/>
      <c r="K11316" s="48"/>
      <c r="L11316" s="48"/>
      <c r="M11316" s="48"/>
    </row>
    <row r="11317" spans="3:13" x14ac:dyDescent="0.25">
      <c r="C11317" s="48"/>
      <c r="D11317" s="48"/>
      <c r="E11317" s="48"/>
      <c r="F11317" s="48"/>
      <c r="G11317" s="49"/>
      <c r="H11317" s="48"/>
      <c r="I11317" s="52"/>
      <c r="J11317" s="48"/>
      <c r="K11317" s="48"/>
      <c r="L11317" s="48"/>
      <c r="M11317" s="48"/>
    </row>
    <row r="11318" spans="3:13" x14ac:dyDescent="0.25">
      <c r="C11318" s="48"/>
      <c r="D11318" s="48"/>
      <c r="E11318" s="48"/>
      <c r="F11318" s="48"/>
      <c r="G11318" s="49"/>
      <c r="H11318" s="48"/>
      <c r="I11318" s="52"/>
      <c r="J11318" s="48"/>
      <c r="K11318" s="48"/>
      <c r="L11318" s="48"/>
      <c r="M11318" s="48"/>
    </row>
    <row r="11319" spans="3:13" x14ac:dyDescent="0.25">
      <c r="C11319" s="48"/>
      <c r="D11319" s="48"/>
      <c r="E11319" s="48"/>
      <c r="F11319" s="48"/>
      <c r="G11319" s="49"/>
      <c r="H11319" s="48"/>
      <c r="I11319" s="52"/>
      <c r="J11319" s="48"/>
      <c r="K11319" s="48"/>
      <c r="L11319" s="48"/>
      <c r="M11319" s="48"/>
    </row>
    <row r="11320" spans="3:13" x14ac:dyDescent="0.25">
      <c r="C11320" s="48"/>
      <c r="D11320" s="48"/>
      <c r="E11320" s="48"/>
      <c r="F11320" s="48"/>
      <c r="G11320" s="49"/>
      <c r="H11320" s="48"/>
      <c r="I11320" s="52"/>
      <c r="J11320" s="48"/>
      <c r="K11320" s="48"/>
      <c r="L11320" s="48"/>
      <c r="M11320" s="48"/>
    </row>
    <row r="11321" spans="3:13" x14ac:dyDescent="0.25">
      <c r="C11321" s="48"/>
      <c r="D11321" s="48"/>
      <c r="E11321" s="48"/>
      <c r="F11321" s="48"/>
      <c r="G11321" s="49"/>
      <c r="H11321" s="48"/>
      <c r="I11321" s="52"/>
      <c r="J11321" s="48"/>
      <c r="K11321" s="48"/>
      <c r="L11321" s="48"/>
      <c r="M11321" s="48"/>
    </row>
    <row r="11322" spans="3:13" x14ac:dyDescent="0.25">
      <c r="C11322" s="48"/>
      <c r="D11322" s="48"/>
      <c r="E11322" s="48"/>
      <c r="F11322" s="48"/>
      <c r="G11322" s="49"/>
      <c r="H11322" s="48"/>
      <c r="I11322" s="52"/>
      <c r="J11322" s="48"/>
      <c r="K11322" s="48"/>
      <c r="L11322" s="48"/>
      <c r="M11322" s="48"/>
    </row>
    <row r="11323" spans="3:13" x14ac:dyDescent="0.25">
      <c r="C11323" s="48"/>
      <c r="D11323" s="48"/>
      <c r="E11323" s="48"/>
      <c r="F11323" s="48"/>
      <c r="G11323" s="49"/>
      <c r="H11323" s="48"/>
      <c r="I11323" s="52"/>
      <c r="J11323" s="48"/>
      <c r="K11323" s="48"/>
      <c r="L11323" s="48"/>
      <c r="M11323" s="48"/>
    </row>
    <row r="11324" spans="3:13" x14ac:dyDescent="0.25">
      <c r="C11324" s="48"/>
      <c r="D11324" s="48"/>
      <c r="E11324" s="48"/>
      <c r="F11324" s="48"/>
      <c r="G11324" s="49"/>
      <c r="H11324" s="48"/>
      <c r="I11324" s="52"/>
      <c r="J11324" s="48"/>
      <c r="K11324" s="48"/>
      <c r="L11324" s="48"/>
      <c r="M11324" s="48"/>
    </row>
    <row r="11325" spans="3:13" x14ac:dyDescent="0.25">
      <c r="C11325" s="48"/>
      <c r="D11325" s="48"/>
      <c r="E11325" s="48"/>
      <c r="F11325" s="48"/>
      <c r="G11325" s="49"/>
      <c r="H11325" s="48"/>
      <c r="I11325" s="52"/>
      <c r="J11325" s="48"/>
      <c r="K11325" s="48"/>
      <c r="L11325" s="48"/>
      <c r="M11325" s="48"/>
    </row>
    <row r="11326" spans="3:13" x14ac:dyDescent="0.25">
      <c r="C11326" s="48"/>
      <c r="D11326" s="48"/>
      <c r="E11326" s="48"/>
      <c r="F11326" s="48"/>
      <c r="G11326" s="49"/>
      <c r="H11326" s="48"/>
      <c r="I11326" s="52"/>
      <c r="J11326" s="48"/>
      <c r="K11326" s="48"/>
      <c r="L11326" s="48"/>
      <c r="M11326" s="48"/>
    </row>
    <row r="11327" spans="3:13" x14ac:dyDescent="0.25">
      <c r="C11327" s="48"/>
      <c r="D11327" s="48"/>
      <c r="E11327" s="48"/>
      <c r="F11327" s="48"/>
      <c r="G11327" s="49"/>
      <c r="H11327" s="48"/>
      <c r="I11327" s="52"/>
      <c r="J11327" s="48"/>
      <c r="K11327" s="48"/>
      <c r="L11327" s="48"/>
      <c r="M11327" s="48"/>
    </row>
    <row r="11328" spans="3:13" x14ac:dyDescent="0.25">
      <c r="C11328" s="48"/>
      <c r="D11328" s="48"/>
      <c r="E11328" s="48"/>
      <c r="F11328" s="48"/>
      <c r="G11328" s="49"/>
      <c r="H11328" s="48"/>
      <c r="I11328" s="52"/>
      <c r="J11328" s="48"/>
      <c r="K11328" s="48"/>
      <c r="L11328" s="48"/>
      <c r="M11328" s="48"/>
    </row>
    <row r="11329" spans="3:13" x14ac:dyDescent="0.25">
      <c r="C11329" s="48"/>
      <c r="D11329" s="48"/>
      <c r="E11329" s="48"/>
      <c r="F11329" s="48"/>
      <c r="G11329" s="49"/>
      <c r="H11329" s="48"/>
      <c r="I11329" s="52"/>
      <c r="J11329" s="48"/>
      <c r="K11329" s="48"/>
      <c r="L11329" s="48"/>
      <c r="M11329" s="48"/>
    </row>
    <row r="11330" spans="3:13" x14ac:dyDescent="0.25">
      <c r="C11330" s="48"/>
      <c r="D11330" s="48"/>
      <c r="E11330" s="48"/>
      <c r="F11330" s="48"/>
      <c r="G11330" s="49"/>
      <c r="H11330" s="48"/>
      <c r="I11330" s="52"/>
      <c r="J11330" s="48"/>
      <c r="K11330" s="48"/>
      <c r="L11330" s="48"/>
      <c r="M11330" s="48"/>
    </row>
    <row r="11331" spans="3:13" x14ac:dyDescent="0.25">
      <c r="C11331" s="48"/>
      <c r="D11331" s="48"/>
      <c r="E11331" s="48"/>
      <c r="F11331" s="48"/>
      <c r="G11331" s="49"/>
      <c r="H11331" s="48"/>
      <c r="I11331" s="52"/>
      <c r="J11331" s="48"/>
      <c r="K11331" s="48"/>
      <c r="L11331" s="48"/>
      <c r="M11331" s="48"/>
    </row>
    <row r="11332" spans="3:13" x14ac:dyDescent="0.25">
      <c r="C11332" s="48"/>
      <c r="D11332" s="48"/>
      <c r="E11332" s="48"/>
      <c r="F11332" s="48"/>
      <c r="G11332" s="49"/>
      <c r="H11332" s="48"/>
      <c r="I11332" s="52"/>
      <c r="J11332" s="48"/>
      <c r="K11332" s="48"/>
      <c r="L11332" s="48"/>
      <c r="M11332" s="48"/>
    </row>
    <row r="11333" spans="3:13" x14ac:dyDescent="0.25">
      <c r="C11333" s="48"/>
      <c r="D11333" s="48"/>
      <c r="E11333" s="48"/>
      <c r="F11333" s="48"/>
      <c r="G11333" s="49"/>
      <c r="H11333" s="48"/>
      <c r="I11333" s="52"/>
      <c r="J11333" s="48"/>
      <c r="K11333" s="48"/>
      <c r="L11333" s="48"/>
      <c r="M11333" s="48"/>
    </row>
    <row r="11334" spans="3:13" x14ac:dyDescent="0.25">
      <c r="C11334" s="48"/>
      <c r="D11334" s="48"/>
      <c r="E11334" s="48"/>
      <c r="F11334" s="48"/>
      <c r="G11334" s="49"/>
      <c r="H11334" s="48"/>
      <c r="I11334" s="52"/>
      <c r="J11334" s="48"/>
      <c r="K11334" s="48"/>
      <c r="L11334" s="48"/>
      <c r="M11334" s="48"/>
    </row>
    <row r="11335" spans="3:13" x14ac:dyDescent="0.25">
      <c r="C11335" s="48"/>
      <c r="D11335" s="48"/>
      <c r="E11335" s="48"/>
      <c r="F11335" s="48"/>
      <c r="G11335" s="49"/>
      <c r="H11335" s="48"/>
      <c r="I11335" s="52"/>
      <c r="J11335" s="48"/>
      <c r="K11335" s="48"/>
      <c r="L11335" s="48"/>
      <c r="M11335" s="48"/>
    </row>
    <row r="11336" spans="3:13" x14ac:dyDescent="0.25">
      <c r="C11336" s="48"/>
      <c r="D11336" s="48"/>
      <c r="E11336" s="48"/>
      <c r="F11336" s="48"/>
      <c r="G11336" s="49"/>
      <c r="H11336" s="48"/>
      <c r="I11336" s="52"/>
      <c r="J11336" s="48"/>
      <c r="K11336" s="48"/>
      <c r="L11336" s="48"/>
      <c r="M11336" s="48"/>
    </row>
    <row r="11337" spans="3:13" x14ac:dyDescent="0.25">
      <c r="C11337" s="48"/>
      <c r="D11337" s="48"/>
      <c r="E11337" s="48"/>
      <c r="F11337" s="48"/>
      <c r="G11337" s="49"/>
      <c r="H11337" s="48"/>
      <c r="I11337" s="52"/>
      <c r="J11337" s="48"/>
      <c r="K11337" s="48"/>
      <c r="L11337" s="48"/>
      <c r="M11337" s="48"/>
    </row>
    <row r="11338" spans="3:13" x14ac:dyDescent="0.25">
      <c r="C11338" s="48"/>
      <c r="D11338" s="48"/>
      <c r="E11338" s="48"/>
      <c r="F11338" s="48"/>
      <c r="G11338" s="49"/>
      <c r="H11338" s="48"/>
      <c r="I11338" s="52"/>
      <c r="J11338" s="48"/>
      <c r="K11338" s="48"/>
      <c r="L11338" s="48"/>
      <c r="M11338" s="48"/>
    </row>
    <row r="11339" spans="3:13" x14ac:dyDescent="0.25">
      <c r="C11339" s="48"/>
      <c r="D11339" s="48"/>
      <c r="E11339" s="48"/>
      <c r="F11339" s="48"/>
      <c r="G11339" s="49"/>
      <c r="H11339" s="48"/>
      <c r="I11339" s="52"/>
      <c r="J11339" s="48"/>
      <c r="K11339" s="48"/>
      <c r="L11339" s="48"/>
      <c r="M11339" s="48"/>
    </row>
    <row r="11340" spans="3:13" x14ac:dyDescent="0.25">
      <c r="C11340" s="48"/>
      <c r="D11340" s="48"/>
      <c r="E11340" s="48"/>
      <c r="F11340" s="48"/>
      <c r="G11340" s="49"/>
      <c r="H11340" s="48"/>
      <c r="I11340" s="52"/>
      <c r="J11340" s="48"/>
      <c r="K11340" s="48"/>
      <c r="L11340" s="48"/>
      <c r="M11340" s="48"/>
    </row>
    <row r="11341" spans="3:13" x14ac:dyDescent="0.25">
      <c r="C11341" s="48"/>
      <c r="D11341" s="48"/>
      <c r="E11341" s="48"/>
      <c r="F11341" s="48"/>
      <c r="G11341" s="49"/>
      <c r="H11341" s="48"/>
      <c r="I11341" s="52"/>
      <c r="J11341" s="48"/>
      <c r="K11341" s="48"/>
      <c r="L11341" s="48"/>
      <c r="M11341" s="48"/>
    </row>
    <row r="11342" spans="3:13" x14ac:dyDescent="0.25">
      <c r="C11342" s="48"/>
      <c r="D11342" s="48"/>
      <c r="E11342" s="48"/>
      <c r="F11342" s="48"/>
      <c r="G11342" s="49"/>
      <c r="H11342" s="48"/>
      <c r="I11342" s="52"/>
      <c r="J11342" s="48"/>
      <c r="K11342" s="48"/>
      <c r="L11342" s="48"/>
      <c r="M11342" s="48"/>
    </row>
    <row r="11343" spans="3:13" x14ac:dyDescent="0.25">
      <c r="C11343" s="48"/>
      <c r="D11343" s="48"/>
      <c r="E11343" s="48"/>
      <c r="F11343" s="48"/>
      <c r="G11343" s="49"/>
      <c r="H11343" s="48"/>
      <c r="I11343" s="52"/>
      <c r="J11343" s="48"/>
      <c r="K11343" s="48"/>
      <c r="L11343" s="48"/>
      <c r="M11343" s="48"/>
    </row>
    <row r="11344" spans="3:13" x14ac:dyDescent="0.25">
      <c r="C11344" s="48"/>
      <c r="D11344" s="48"/>
      <c r="E11344" s="48"/>
      <c r="F11344" s="48"/>
      <c r="G11344" s="49"/>
      <c r="H11344" s="48"/>
      <c r="I11344" s="52"/>
      <c r="J11344" s="48"/>
      <c r="K11344" s="48"/>
      <c r="L11344" s="48"/>
      <c r="M11344" s="48"/>
    </row>
    <row r="11345" spans="3:13" x14ac:dyDescent="0.25">
      <c r="C11345" s="48"/>
      <c r="D11345" s="48"/>
      <c r="E11345" s="48"/>
      <c r="F11345" s="48"/>
      <c r="G11345" s="49"/>
      <c r="H11345" s="48"/>
      <c r="I11345" s="52"/>
      <c r="J11345" s="48"/>
      <c r="K11345" s="48"/>
      <c r="L11345" s="48"/>
      <c r="M11345" s="48"/>
    </row>
    <row r="11346" spans="3:13" x14ac:dyDescent="0.25">
      <c r="C11346" s="48"/>
      <c r="D11346" s="48"/>
      <c r="E11346" s="48"/>
      <c r="F11346" s="48"/>
      <c r="G11346" s="49"/>
      <c r="H11346" s="48"/>
      <c r="I11346" s="52"/>
      <c r="J11346" s="48"/>
      <c r="K11346" s="48"/>
      <c r="L11346" s="48"/>
      <c r="M11346" s="48"/>
    </row>
    <row r="11347" spans="3:13" x14ac:dyDescent="0.25">
      <c r="C11347" s="48"/>
      <c r="D11347" s="48"/>
      <c r="E11347" s="48"/>
      <c r="F11347" s="48"/>
      <c r="G11347" s="49"/>
      <c r="H11347" s="48"/>
      <c r="I11347" s="52"/>
      <c r="J11347" s="48"/>
      <c r="K11347" s="48"/>
      <c r="L11347" s="48"/>
      <c r="M11347" s="48"/>
    </row>
    <row r="11348" spans="3:13" x14ac:dyDescent="0.25">
      <c r="C11348" s="48"/>
      <c r="D11348" s="48"/>
      <c r="E11348" s="48"/>
      <c r="F11348" s="48"/>
      <c r="G11348" s="49"/>
      <c r="H11348" s="48"/>
      <c r="I11348" s="52"/>
      <c r="J11348" s="48"/>
      <c r="K11348" s="48"/>
      <c r="L11348" s="48"/>
      <c r="M11348" s="48"/>
    </row>
    <row r="11349" spans="3:13" x14ac:dyDescent="0.25">
      <c r="C11349" s="48"/>
      <c r="D11349" s="48"/>
      <c r="E11349" s="48"/>
      <c r="F11349" s="48"/>
      <c r="G11349" s="49"/>
      <c r="H11349" s="48"/>
      <c r="I11349" s="52"/>
      <c r="J11349" s="48"/>
      <c r="K11349" s="48"/>
      <c r="L11349" s="48"/>
      <c r="M11349" s="48"/>
    </row>
    <row r="11350" spans="3:13" x14ac:dyDescent="0.25">
      <c r="C11350" s="48"/>
      <c r="D11350" s="48"/>
      <c r="E11350" s="48"/>
      <c r="F11350" s="48"/>
      <c r="G11350" s="49"/>
      <c r="H11350" s="48"/>
      <c r="I11350" s="52"/>
      <c r="J11350" s="48"/>
      <c r="K11350" s="48"/>
      <c r="L11350" s="48"/>
      <c r="M11350" s="48"/>
    </row>
    <row r="11351" spans="3:13" x14ac:dyDescent="0.25">
      <c r="C11351" s="48"/>
      <c r="D11351" s="48"/>
      <c r="E11351" s="48"/>
      <c r="F11351" s="48"/>
      <c r="G11351" s="49"/>
      <c r="H11351" s="48"/>
      <c r="I11351" s="52"/>
      <c r="J11351" s="48"/>
      <c r="K11351" s="48"/>
      <c r="L11351" s="48"/>
      <c r="M11351" s="48"/>
    </row>
    <row r="11352" spans="3:13" x14ac:dyDescent="0.25">
      <c r="C11352" s="48"/>
      <c r="D11352" s="48"/>
      <c r="E11352" s="48"/>
      <c r="F11352" s="48"/>
      <c r="G11352" s="49"/>
      <c r="H11352" s="48"/>
      <c r="I11352" s="52"/>
      <c r="J11352" s="48"/>
      <c r="K11352" s="48"/>
      <c r="L11352" s="48"/>
      <c r="M11352" s="48"/>
    </row>
    <row r="11353" spans="3:13" x14ac:dyDescent="0.25">
      <c r="C11353" s="48"/>
      <c r="D11353" s="48"/>
      <c r="E11353" s="48"/>
      <c r="F11353" s="48"/>
      <c r="G11353" s="49"/>
      <c r="H11353" s="48"/>
      <c r="I11353" s="52"/>
      <c r="J11353" s="48"/>
      <c r="K11353" s="48"/>
      <c r="L11353" s="48"/>
      <c r="M11353" s="48"/>
    </row>
    <row r="11354" spans="3:13" x14ac:dyDescent="0.25">
      <c r="C11354" s="48"/>
      <c r="D11354" s="48"/>
      <c r="E11354" s="48"/>
      <c r="F11354" s="48"/>
      <c r="G11354" s="49"/>
      <c r="H11354" s="48"/>
      <c r="I11354" s="52"/>
      <c r="J11354" s="48"/>
      <c r="K11354" s="48"/>
      <c r="L11354" s="48"/>
      <c r="M11354" s="48"/>
    </row>
    <row r="11355" spans="3:13" x14ac:dyDescent="0.25">
      <c r="C11355" s="48"/>
      <c r="D11355" s="48"/>
      <c r="E11355" s="48"/>
      <c r="F11355" s="48"/>
      <c r="G11355" s="49"/>
      <c r="H11355" s="48"/>
      <c r="I11355" s="52"/>
      <c r="J11355" s="48"/>
      <c r="K11355" s="48"/>
      <c r="L11355" s="48"/>
      <c r="M11355" s="48"/>
    </row>
    <row r="11356" spans="3:13" x14ac:dyDescent="0.25">
      <c r="C11356" s="48"/>
      <c r="D11356" s="48"/>
      <c r="E11356" s="48"/>
      <c r="F11356" s="48"/>
      <c r="G11356" s="49"/>
      <c r="H11356" s="48"/>
      <c r="I11356" s="52"/>
      <c r="J11356" s="48"/>
      <c r="K11356" s="48"/>
      <c r="L11356" s="48"/>
      <c r="M11356" s="48"/>
    </row>
    <row r="11357" spans="3:13" x14ac:dyDescent="0.25">
      <c r="C11357" s="48"/>
      <c r="D11357" s="48"/>
      <c r="E11357" s="48"/>
      <c r="F11357" s="48"/>
      <c r="G11357" s="49"/>
      <c r="H11357" s="48"/>
      <c r="I11357" s="52"/>
      <c r="J11357" s="48"/>
      <c r="K11357" s="48"/>
      <c r="L11357" s="48"/>
      <c r="M11357" s="48"/>
    </row>
    <row r="11358" spans="3:13" x14ac:dyDescent="0.25">
      <c r="C11358" s="48"/>
      <c r="D11358" s="48"/>
      <c r="E11358" s="48"/>
      <c r="F11358" s="48"/>
      <c r="G11358" s="49"/>
      <c r="H11358" s="48"/>
      <c r="I11358" s="52"/>
      <c r="J11358" s="48"/>
      <c r="K11358" s="48"/>
      <c r="L11358" s="48"/>
      <c r="M11358" s="48"/>
    </row>
    <row r="11359" spans="3:13" x14ac:dyDescent="0.25">
      <c r="C11359" s="48"/>
      <c r="D11359" s="48"/>
      <c r="E11359" s="48"/>
      <c r="F11359" s="48"/>
      <c r="G11359" s="49"/>
      <c r="H11359" s="48"/>
      <c r="I11359" s="52"/>
      <c r="J11359" s="48"/>
      <c r="K11359" s="48"/>
      <c r="L11359" s="48"/>
      <c r="M11359" s="48"/>
    </row>
    <row r="11360" spans="3:13" x14ac:dyDescent="0.25">
      <c r="C11360" s="48"/>
      <c r="D11360" s="48"/>
      <c r="E11360" s="48"/>
      <c r="F11360" s="48"/>
      <c r="G11360" s="49"/>
      <c r="H11360" s="48"/>
      <c r="I11360" s="52"/>
      <c r="J11360" s="48"/>
      <c r="K11360" s="48"/>
      <c r="L11360" s="48"/>
      <c r="M11360" s="48"/>
    </row>
    <row r="11361" spans="3:13" x14ac:dyDescent="0.25">
      <c r="C11361" s="48"/>
      <c r="D11361" s="48"/>
      <c r="E11361" s="48"/>
      <c r="F11361" s="48"/>
      <c r="G11361" s="49"/>
      <c r="H11361" s="48"/>
      <c r="I11361" s="52"/>
      <c r="J11361" s="48"/>
      <c r="K11361" s="48"/>
      <c r="L11361" s="48"/>
      <c r="M11361" s="48"/>
    </row>
    <row r="11362" spans="3:13" x14ac:dyDescent="0.25">
      <c r="C11362" s="48"/>
      <c r="D11362" s="48"/>
      <c r="E11362" s="48"/>
      <c r="F11362" s="48"/>
      <c r="G11362" s="49"/>
      <c r="H11362" s="48"/>
      <c r="I11362" s="52"/>
      <c r="J11362" s="48"/>
      <c r="K11362" s="48"/>
      <c r="L11362" s="48"/>
      <c r="M11362" s="48"/>
    </row>
    <row r="11363" spans="3:13" x14ac:dyDescent="0.25">
      <c r="C11363" s="48"/>
      <c r="D11363" s="48"/>
      <c r="E11363" s="48"/>
      <c r="F11363" s="48"/>
      <c r="G11363" s="49"/>
      <c r="H11363" s="48"/>
      <c r="I11363" s="52"/>
      <c r="J11363" s="48"/>
      <c r="K11363" s="48"/>
      <c r="L11363" s="48"/>
      <c r="M11363" s="48"/>
    </row>
    <row r="11364" spans="3:13" x14ac:dyDescent="0.25">
      <c r="C11364" s="48"/>
      <c r="D11364" s="48"/>
      <c r="E11364" s="48"/>
      <c r="F11364" s="48"/>
      <c r="G11364" s="49"/>
      <c r="H11364" s="48"/>
      <c r="I11364" s="52"/>
      <c r="J11364" s="48"/>
      <c r="K11364" s="48"/>
      <c r="L11364" s="48"/>
      <c r="M11364" s="48"/>
    </row>
    <row r="11365" spans="3:13" x14ac:dyDescent="0.25">
      <c r="C11365" s="48"/>
      <c r="D11365" s="48"/>
      <c r="E11365" s="48"/>
      <c r="F11365" s="48"/>
      <c r="G11365" s="49"/>
      <c r="H11365" s="48"/>
      <c r="I11365" s="52"/>
      <c r="J11365" s="48"/>
      <c r="K11365" s="48"/>
      <c r="L11365" s="48"/>
      <c r="M11365" s="48"/>
    </row>
    <row r="11366" spans="3:13" x14ac:dyDescent="0.25">
      <c r="C11366" s="48"/>
      <c r="D11366" s="48"/>
      <c r="E11366" s="48"/>
      <c r="F11366" s="48"/>
      <c r="G11366" s="49"/>
      <c r="H11366" s="48"/>
      <c r="I11366" s="52"/>
      <c r="J11366" s="48"/>
      <c r="K11366" s="48"/>
      <c r="L11366" s="48"/>
      <c r="M11366" s="48"/>
    </row>
    <row r="11367" spans="3:13" x14ac:dyDescent="0.25">
      <c r="C11367" s="48"/>
      <c r="D11367" s="48"/>
      <c r="E11367" s="48"/>
      <c r="F11367" s="48"/>
      <c r="G11367" s="49"/>
      <c r="H11367" s="48"/>
      <c r="I11367" s="52"/>
      <c r="J11367" s="48"/>
      <c r="K11367" s="48"/>
      <c r="L11367" s="48"/>
      <c r="M11367" s="48"/>
    </row>
    <row r="11368" spans="3:13" x14ac:dyDescent="0.25">
      <c r="C11368" s="48"/>
      <c r="D11368" s="48"/>
      <c r="E11368" s="48"/>
      <c r="F11368" s="48"/>
      <c r="G11368" s="49"/>
      <c r="H11368" s="48"/>
      <c r="I11368" s="52"/>
      <c r="J11368" s="48"/>
      <c r="K11368" s="48"/>
      <c r="L11368" s="48"/>
      <c r="M11368" s="48"/>
    </row>
    <row r="11369" spans="3:13" x14ac:dyDescent="0.25">
      <c r="C11369" s="48"/>
      <c r="D11369" s="48"/>
      <c r="E11369" s="48"/>
      <c r="F11369" s="48"/>
      <c r="G11369" s="49"/>
      <c r="H11369" s="48"/>
      <c r="I11369" s="52"/>
      <c r="J11369" s="48"/>
      <c r="K11369" s="48"/>
      <c r="L11369" s="48"/>
      <c r="M11369" s="48"/>
    </row>
    <row r="11370" spans="3:13" x14ac:dyDescent="0.25">
      <c r="C11370" s="48"/>
      <c r="D11370" s="48"/>
      <c r="E11370" s="48"/>
      <c r="F11370" s="48"/>
      <c r="G11370" s="49"/>
      <c r="H11370" s="48"/>
      <c r="I11370" s="52"/>
      <c r="J11370" s="48"/>
      <c r="K11370" s="48"/>
      <c r="L11370" s="48"/>
      <c r="M11370" s="48"/>
    </row>
    <row r="11371" spans="3:13" x14ac:dyDescent="0.25">
      <c r="C11371" s="48"/>
      <c r="D11371" s="48"/>
      <c r="E11371" s="48"/>
      <c r="F11371" s="48"/>
      <c r="G11371" s="49"/>
      <c r="H11371" s="48"/>
      <c r="I11371" s="52"/>
      <c r="J11371" s="48"/>
      <c r="K11371" s="48"/>
      <c r="L11371" s="48"/>
      <c r="M11371" s="48"/>
    </row>
    <row r="11372" spans="3:13" x14ac:dyDescent="0.25">
      <c r="C11372" s="48"/>
      <c r="D11372" s="48"/>
      <c r="E11372" s="48"/>
      <c r="F11372" s="48"/>
      <c r="G11372" s="49"/>
      <c r="H11372" s="48"/>
      <c r="I11372" s="52"/>
      <c r="J11372" s="48"/>
      <c r="K11372" s="48"/>
      <c r="L11372" s="48"/>
      <c r="M11372" s="48"/>
    </row>
    <row r="11373" spans="3:13" x14ac:dyDescent="0.25">
      <c r="C11373" s="48"/>
      <c r="D11373" s="48"/>
      <c r="E11373" s="48"/>
      <c r="F11373" s="48"/>
      <c r="G11373" s="49"/>
      <c r="H11373" s="48"/>
      <c r="I11373" s="52"/>
      <c r="J11373" s="48"/>
      <c r="K11373" s="48"/>
      <c r="L11373" s="48"/>
      <c r="M11373" s="48"/>
    </row>
    <row r="11374" spans="3:13" x14ac:dyDescent="0.25">
      <c r="C11374" s="48"/>
      <c r="D11374" s="48"/>
      <c r="E11374" s="48"/>
      <c r="F11374" s="48"/>
      <c r="G11374" s="49"/>
      <c r="H11374" s="48"/>
      <c r="I11374" s="52"/>
      <c r="J11374" s="48"/>
      <c r="K11374" s="48"/>
      <c r="L11374" s="48"/>
      <c r="M11374" s="48"/>
    </row>
    <row r="11375" spans="3:13" x14ac:dyDescent="0.25">
      <c r="C11375" s="48"/>
      <c r="D11375" s="48"/>
      <c r="E11375" s="48"/>
      <c r="F11375" s="48"/>
      <c r="G11375" s="49"/>
      <c r="H11375" s="48"/>
      <c r="I11375" s="52"/>
      <c r="J11375" s="48"/>
      <c r="K11375" s="48"/>
      <c r="L11375" s="48"/>
      <c r="M11375" s="48"/>
    </row>
    <row r="11376" spans="3:13" x14ac:dyDescent="0.25">
      <c r="C11376" s="48"/>
      <c r="D11376" s="48"/>
      <c r="E11376" s="48"/>
      <c r="F11376" s="48"/>
      <c r="G11376" s="49"/>
      <c r="H11376" s="48"/>
      <c r="I11376" s="52"/>
      <c r="J11376" s="48"/>
      <c r="K11376" s="48"/>
      <c r="L11376" s="48"/>
      <c r="M11376" s="48"/>
    </row>
    <row r="11377" spans="3:13" x14ac:dyDescent="0.25">
      <c r="C11377" s="48"/>
      <c r="D11377" s="48"/>
      <c r="E11377" s="48"/>
      <c r="F11377" s="48"/>
      <c r="G11377" s="49"/>
      <c r="H11377" s="48"/>
      <c r="I11377" s="52"/>
      <c r="J11377" s="48"/>
      <c r="K11377" s="48"/>
      <c r="L11377" s="48"/>
      <c r="M11377" s="48"/>
    </row>
    <row r="11378" spans="3:13" x14ac:dyDescent="0.25">
      <c r="C11378" s="48"/>
      <c r="D11378" s="48"/>
      <c r="E11378" s="48"/>
      <c r="F11378" s="48"/>
      <c r="G11378" s="49"/>
      <c r="H11378" s="48"/>
      <c r="I11378" s="52"/>
      <c r="J11378" s="48"/>
      <c r="K11378" s="48"/>
      <c r="L11378" s="48"/>
      <c r="M11378" s="48"/>
    </row>
    <row r="11379" spans="3:13" x14ac:dyDescent="0.25">
      <c r="C11379" s="48"/>
      <c r="D11379" s="48"/>
      <c r="E11379" s="48"/>
      <c r="F11379" s="48"/>
      <c r="G11379" s="49"/>
      <c r="H11379" s="48"/>
      <c r="I11379" s="52"/>
      <c r="J11379" s="48"/>
      <c r="K11379" s="48"/>
      <c r="L11379" s="48"/>
      <c r="M11379" s="48"/>
    </row>
    <row r="11380" spans="3:13" x14ac:dyDescent="0.25">
      <c r="C11380" s="48"/>
      <c r="D11380" s="48"/>
      <c r="E11380" s="48"/>
      <c r="F11380" s="48"/>
      <c r="G11380" s="49"/>
      <c r="H11380" s="48"/>
      <c r="I11380" s="52"/>
      <c r="J11380" s="48"/>
      <c r="K11380" s="48"/>
      <c r="L11380" s="48"/>
      <c r="M11380" s="48"/>
    </row>
    <row r="11381" spans="3:13" x14ac:dyDescent="0.25">
      <c r="C11381" s="48"/>
      <c r="D11381" s="48"/>
      <c r="E11381" s="48"/>
      <c r="F11381" s="48"/>
      <c r="G11381" s="49"/>
      <c r="H11381" s="48"/>
      <c r="I11381" s="52"/>
      <c r="J11381" s="48"/>
      <c r="K11381" s="48"/>
      <c r="L11381" s="48"/>
      <c r="M11381" s="48"/>
    </row>
    <row r="11382" spans="3:13" x14ac:dyDescent="0.25">
      <c r="C11382" s="48"/>
      <c r="D11382" s="48"/>
      <c r="E11382" s="48"/>
      <c r="F11382" s="48"/>
      <c r="G11382" s="49"/>
      <c r="H11382" s="48"/>
      <c r="I11382" s="52"/>
      <c r="J11382" s="48"/>
      <c r="K11382" s="48"/>
      <c r="L11382" s="48"/>
      <c r="M11382" s="48"/>
    </row>
    <row r="11383" spans="3:13" x14ac:dyDescent="0.25">
      <c r="C11383" s="48"/>
      <c r="D11383" s="48"/>
      <c r="E11383" s="48"/>
      <c r="F11383" s="48"/>
      <c r="G11383" s="49"/>
      <c r="H11383" s="48"/>
      <c r="I11383" s="52"/>
      <c r="J11383" s="48"/>
      <c r="K11383" s="48"/>
      <c r="L11383" s="48"/>
      <c r="M11383" s="48"/>
    </row>
    <row r="11384" spans="3:13" x14ac:dyDescent="0.25">
      <c r="C11384" s="48"/>
      <c r="D11384" s="48"/>
      <c r="E11384" s="48"/>
      <c r="F11384" s="48"/>
      <c r="G11384" s="49"/>
      <c r="H11384" s="48"/>
      <c r="I11384" s="52"/>
      <c r="J11384" s="48"/>
      <c r="K11384" s="48"/>
      <c r="L11384" s="48"/>
      <c r="M11384" s="48"/>
    </row>
    <row r="11385" spans="3:13" x14ac:dyDescent="0.25">
      <c r="C11385" s="48"/>
      <c r="D11385" s="48"/>
      <c r="E11385" s="48"/>
      <c r="F11385" s="48"/>
      <c r="G11385" s="49"/>
      <c r="H11385" s="48"/>
      <c r="I11385" s="52"/>
      <c r="J11385" s="48"/>
      <c r="K11385" s="48"/>
      <c r="L11385" s="48"/>
      <c r="M11385" s="48"/>
    </row>
    <row r="11386" spans="3:13" x14ac:dyDescent="0.25">
      <c r="C11386" s="48"/>
      <c r="D11386" s="48"/>
      <c r="E11386" s="48"/>
      <c r="F11386" s="48"/>
      <c r="G11386" s="49"/>
      <c r="H11386" s="48"/>
      <c r="I11386" s="52"/>
      <c r="J11386" s="48"/>
      <c r="K11386" s="48"/>
      <c r="L11386" s="48"/>
      <c r="M11386" s="48"/>
    </row>
    <row r="11387" spans="3:13" x14ac:dyDescent="0.25">
      <c r="C11387" s="48"/>
      <c r="D11387" s="48"/>
      <c r="E11387" s="48"/>
      <c r="F11387" s="48"/>
      <c r="G11387" s="49"/>
      <c r="H11387" s="48"/>
      <c r="I11387" s="52"/>
      <c r="J11387" s="48"/>
      <c r="K11387" s="48"/>
      <c r="L11387" s="48"/>
      <c r="M11387" s="48"/>
    </row>
    <row r="11388" spans="3:13" x14ac:dyDescent="0.25">
      <c r="C11388" s="48"/>
      <c r="D11388" s="48"/>
      <c r="E11388" s="48"/>
      <c r="F11388" s="48"/>
      <c r="G11388" s="49"/>
      <c r="H11388" s="48"/>
      <c r="I11388" s="52"/>
      <c r="J11388" s="48"/>
      <c r="K11388" s="48"/>
      <c r="L11388" s="48"/>
      <c r="M11388" s="48"/>
    </row>
    <row r="11389" spans="3:13" x14ac:dyDescent="0.25">
      <c r="C11389" s="48"/>
      <c r="D11389" s="48"/>
      <c r="E11389" s="48"/>
      <c r="F11389" s="48"/>
      <c r="G11389" s="49"/>
      <c r="H11389" s="48"/>
      <c r="I11389" s="52"/>
      <c r="J11389" s="48"/>
      <c r="K11389" s="48"/>
      <c r="L11389" s="48"/>
      <c r="M11389" s="48"/>
    </row>
    <row r="11390" spans="3:13" x14ac:dyDescent="0.25">
      <c r="C11390" s="48"/>
      <c r="D11390" s="48"/>
      <c r="E11390" s="48"/>
      <c r="F11390" s="48"/>
      <c r="G11390" s="49"/>
      <c r="H11390" s="48"/>
      <c r="I11390" s="52"/>
      <c r="J11390" s="48"/>
      <c r="K11390" s="48"/>
      <c r="L11390" s="48"/>
      <c r="M11390" s="48"/>
    </row>
    <row r="11391" spans="3:13" x14ac:dyDescent="0.25">
      <c r="C11391" s="48"/>
      <c r="D11391" s="48"/>
      <c r="E11391" s="48"/>
      <c r="F11391" s="48"/>
      <c r="G11391" s="49"/>
      <c r="H11391" s="48"/>
      <c r="I11391" s="52"/>
      <c r="J11391" s="48"/>
      <c r="K11391" s="48"/>
      <c r="L11391" s="48"/>
      <c r="M11391" s="48"/>
    </row>
    <row r="11392" spans="3:13" x14ac:dyDescent="0.25">
      <c r="C11392" s="48"/>
      <c r="D11392" s="48"/>
      <c r="E11392" s="48"/>
      <c r="F11392" s="48"/>
      <c r="G11392" s="49"/>
      <c r="H11392" s="48"/>
      <c r="I11392" s="52"/>
      <c r="J11392" s="48"/>
      <c r="K11392" s="48"/>
      <c r="L11392" s="48"/>
      <c r="M11392" s="48"/>
    </row>
    <row r="11393" spans="3:13" x14ac:dyDescent="0.25">
      <c r="C11393" s="48"/>
      <c r="D11393" s="48"/>
      <c r="E11393" s="48"/>
      <c r="F11393" s="48"/>
      <c r="G11393" s="49"/>
      <c r="H11393" s="48"/>
      <c r="I11393" s="52"/>
      <c r="J11393" s="48"/>
      <c r="K11393" s="48"/>
      <c r="L11393" s="48"/>
      <c r="M11393" s="48"/>
    </row>
    <row r="11394" spans="3:13" x14ac:dyDescent="0.25">
      <c r="C11394" s="48"/>
      <c r="D11394" s="48"/>
      <c r="E11394" s="48"/>
      <c r="F11394" s="48"/>
      <c r="G11394" s="49"/>
      <c r="H11394" s="48"/>
      <c r="I11394" s="52"/>
      <c r="J11394" s="48"/>
      <c r="K11394" s="48"/>
      <c r="L11394" s="48"/>
      <c r="M11394" s="48"/>
    </row>
    <row r="11395" spans="3:13" x14ac:dyDescent="0.25">
      <c r="C11395" s="48"/>
      <c r="D11395" s="48"/>
      <c r="E11395" s="48"/>
      <c r="F11395" s="48"/>
      <c r="G11395" s="49"/>
      <c r="H11395" s="48"/>
      <c r="I11395" s="52"/>
      <c r="J11395" s="48"/>
      <c r="K11395" s="48"/>
      <c r="L11395" s="48"/>
      <c r="M11395" s="48"/>
    </row>
    <row r="11396" spans="3:13" x14ac:dyDescent="0.25">
      <c r="C11396" s="48"/>
      <c r="D11396" s="48"/>
      <c r="E11396" s="48"/>
      <c r="F11396" s="48"/>
      <c r="G11396" s="49"/>
      <c r="H11396" s="48"/>
      <c r="I11396" s="52"/>
      <c r="J11396" s="48"/>
      <c r="K11396" s="48"/>
      <c r="L11396" s="48"/>
      <c r="M11396" s="48"/>
    </row>
    <row r="11397" spans="3:13" x14ac:dyDescent="0.25">
      <c r="C11397" s="48"/>
      <c r="D11397" s="48"/>
      <c r="E11397" s="48"/>
      <c r="F11397" s="48"/>
      <c r="G11397" s="49"/>
      <c r="H11397" s="48"/>
      <c r="I11397" s="52"/>
      <c r="J11397" s="48"/>
      <c r="K11397" s="48"/>
      <c r="L11397" s="48"/>
      <c r="M11397" s="48"/>
    </row>
    <row r="11398" spans="3:13" x14ac:dyDescent="0.25">
      <c r="C11398" s="48"/>
      <c r="D11398" s="48"/>
      <c r="E11398" s="48"/>
      <c r="F11398" s="48"/>
      <c r="G11398" s="49"/>
      <c r="H11398" s="48"/>
      <c r="I11398" s="52"/>
      <c r="J11398" s="48"/>
      <c r="K11398" s="48"/>
      <c r="L11398" s="48"/>
      <c r="M11398" s="48"/>
    </row>
    <row r="11399" spans="3:13" x14ac:dyDescent="0.25">
      <c r="C11399" s="48"/>
      <c r="D11399" s="48"/>
      <c r="E11399" s="48"/>
      <c r="F11399" s="48"/>
      <c r="G11399" s="49"/>
      <c r="H11399" s="48"/>
      <c r="I11399" s="52"/>
      <c r="J11399" s="48"/>
      <c r="K11399" s="48"/>
      <c r="L11399" s="48"/>
      <c r="M11399" s="48"/>
    </row>
    <row r="11400" spans="3:13" x14ac:dyDescent="0.25">
      <c r="C11400" s="48"/>
      <c r="D11400" s="48"/>
      <c r="E11400" s="48"/>
      <c r="F11400" s="48"/>
      <c r="G11400" s="49"/>
      <c r="H11400" s="48"/>
      <c r="I11400" s="52"/>
      <c r="J11400" s="48"/>
      <c r="K11400" s="48"/>
      <c r="L11400" s="48"/>
      <c r="M11400" s="48"/>
    </row>
    <row r="11401" spans="3:13" x14ac:dyDescent="0.25">
      <c r="C11401" s="48"/>
      <c r="D11401" s="48"/>
      <c r="E11401" s="48"/>
      <c r="F11401" s="48"/>
      <c r="G11401" s="49"/>
      <c r="H11401" s="48"/>
      <c r="I11401" s="52"/>
      <c r="J11401" s="48"/>
      <c r="K11401" s="48"/>
      <c r="L11401" s="48"/>
      <c r="M11401" s="48"/>
    </row>
    <row r="11402" spans="3:13" x14ac:dyDescent="0.25">
      <c r="C11402" s="48"/>
      <c r="D11402" s="48"/>
      <c r="E11402" s="48"/>
      <c r="F11402" s="48"/>
      <c r="G11402" s="49"/>
      <c r="H11402" s="48"/>
      <c r="I11402" s="52"/>
      <c r="J11402" s="48"/>
      <c r="K11402" s="48"/>
      <c r="L11402" s="48"/>
      <c r="M11402" s="48"/>
    </row>
    <row r="11403" spans="3:13" x14ac:dyDescent="0.25">
      <c r="C11403" s="48"/>
      <c r="D11403" s="48"/>
      <c r="E11403" s="48"/>
      <c r="F11403" s="48"/>
      <c r="G11403" s="49"/>
      <c r="H11403" s="48"/>
      <c r="I11403" s="52"/>
      <c r="J11403" s="48"/>
      <c r="K11403" s="48"/>
      <c r="L11403" s="48"/>
      <c r="M11403" s="48"/>
    </row>
    <row r="11404" spans="3:13" x14ac:dyDescent="0.25">
      <c r="C11404" s="48"/>
      <c r="D11404" s="48"/>
      <c r="E11404" s="48"/>
      <c r="F11404" s="48"/>
      <c r="G11404" s="49"/>
      <c r="H11404" s="48"/>
      <c r="I11404" s="52"/>
      <c r="J11404" s="48"/>
      <c r="K11404" s="48"/>
      <c r="L11404" s="48"/>
      <c r="M11404" s="48"/>
    </row>
    <row r="11405" spans="3:13" x14ac:dyDescent="0.25">
      <c r="C11405" s="48"/>
      <c r="D11405" s="48"/>
      <c r="E11405" s="48"/>
      <c r="F11405" s="48"/>
      <c r="G11405" s="49"/>
      <c r="H11405" s="48"/>
      <c r="I11405" s="52"/>
      <c r="J11405" s="48"/>
      <c r="K11405" s="48"/>
      <c r="L11405" s="48"/>
      <c r="M11405" s="48"/>
    </row>
    <row r="11406" spans="3:13" x14ac:dyDescent="0.25">
      <c r="C11406" s="48"/>
      <c r="D11406" s="48"/>
      <c r="E11406" s="48"/>
      <c r="F11406" s="48"/>
      <c r="G11406" s="49"/>
      <c r="H11406" s="48"/>
      <c r="I11406" s="52"/>
      <c r="J11406" s="48"/>
      <c r="K11406" s="48"/>
      <c r="L11406" s="48"/>
      <c r="M11406" s="48"/>
    </row>
    <row r="11407" spans="3:13" x14ac:dyDescent="0.25">
      <c r="C11407" s="48"/>
      <c r="D11407" s="48"/>
      <c r="E11407" s="48"/>
      <c r="F11407" s="48"/>
      <c r="G11407" s="49"/>
      <c r="H11407" s="48"/>
      <c r="I11407" s="52"/>
      <c r="J11407" s="48"/>
      <c r="K11407" s="48"/>
      <c r="L11407" s="48"/>
      <c r="M11407" s="48"/>
    </row>
    <row r="11408" spans="3:13" x14ac:dyDescent="0.25">
      <c r="C11408" s="48"/>
      <c r="D11408" s="48"/>
      <c r="E11408" s="48"/>
      <c r="F11408" s="48"/>
      <c r="G11408" s="49"/>
      <c r="H11408" s="48"/>
      <c r="I11408" s="52"/>
      <c r="J11408" s="48"/>
      <c r="K11408" s="48"/>
      <c r="L11408" s="48"/>
      <c r="M11408" s="48"/>
    </row>
    <row r="11409" spans="3:13" x14ac:dyDescent="0.25">
      <c r="C11409" s="48"/>
      <c r="D11409" s="48"/>
      <c r="E11409" s="48"/>
      <c r="F11409" s="48"/>
      <c r="G11409" s="49"/>
      <c r="H11409" s="48"/>
      <c r="I11409" s="52"/>
      <c r="J11409" s="48"/>
      <c r="K11409" s="48"/>
      <c r="L11409" s="48"/>
      <c r="M11409" s="48"/>
    </row>
    <row r="11410" spans="3:13" x14ac:dyDescent="0.25">
      <c r="C11410" s="48"/>
      <c r="D11410" s="48"/>
      <c r="E11410" s="48"/>
      <c r="F11410" s="48"/>
      <c r="G11410" s="49"/>
      <c r="H11410" s="48"/>
      <c r="I11410" s="52"/>
      <c r="J11410" s="48"/>
      <c r="K11410" s="48"/>
      <c r="L11410" s="48"/>
      <c r="M11410" s="48"/>
    </row>
    <row r="11411" spans="3:13" x14ac:dyDescent="0.25">
      <c r="C11411" s="48"/>
      <c r="D11411" s="48"/>
      <c r="E11411" s="48"/>
      <c r="F11411" s="48"/>
      <c r="G11411" s="49"/>
      <c r="H11411" s="48"/>
      <c r="I11411" s="52"/>
      <c r="J11411" s="48"/>
      <c r="K11411" s="48"/>
      <c r="L11411" s="48"/>
      <c r="M11411" s="48"/>
    </row>
    <row r="11412" spans="3:13" x14ac:dyDescent="0.25">
      <c r="C11412" s="48"/>
      <c r="D11412" s="48"/>
      <c r="E11412" s="48"/>
      <c r="F11412" s="48"/>
      <c r="G11412" s="49"/>
      <c r="H11412" s="48"/>
      <c r="I11412" s="52"/>
      <c r="J11412" s="48"/>
      <c r="K11412" s="48"/>
      <c r="L11412" s="48"/>
      <c r="M11412" s="48"/>
    </row>
    <row r="11413" spans="3:13" x14ac:dyDescent="0.25">
      <c r="C11413" s="48"/>
      <c r="D11413" s="48"/>
      <c r="E11413" s="48"/>
      <c r="F11413" s="48"/>
      <c r="G11413" s="49"/>
      <c r="H11413" s="48"/>
      <c r="I11413" s="52"/>
      <c r="J11413" s="48"/>
      <c r="K11413" s="48"/>
      <c r="L11413" s="48"/>
      <c r="M11413" s="48"/>
    </row>
    <row r="11414" spans="3:13" x14ac:dyDescent="0.25">
      <c r="C11414" s="48"/>
      <c r="D11414" s="48"/>
      <c r="E11414" s="48"/>
      <c r="F11414" s="48"/>
      <c r="G11414" s="49"/>
      <c r="H11414" s="48"/>
      <c r="I11414" s="52"/>
      <c r="J11414" s="48"/>
      <c r="K11414" s="48"/>
      <c r="L11414" s="48"/>
      <c r="M11414" s="48"/>
    </row>
    <row r="11415" spans="3:13" x14ac:dyDescent="0.25">
      <c r="C11415" s="48"/>
      <c r="D11415" s="48"/>
      <c r="E11415" s="48"/>
      <c r="F11415" s="48"/>
      <c r="G11415" s="49"/>
      <c r="H11415" s="48"/>
      <c r="I11415" s="52"/>
      <c r="J11415" s="48"/>
      <c r="K11415" s="48"/>
      <c r="L11415" s="48"/>
      <c r="M11415" s="48"/>
    </row>
    <row r="11416" spans="3:13" x14ac:dyDescent="0.25">
      <c r="C11416" s="48"/>
      <c r="D11416" s="48"/>
      <c r="E11416" s="48"/>
      <c r="F11416" s="48"/>
      <c r="G11416" s="49"/>
      <c r="H11416" s="48"/>
      <c r="I11416" s="52"/>
      <c r="J11416" s="48"/>
      <c r="K11416" s="48"/>
      <c r="L11416" s="48"/>
      <c r="M11416" s="48"/>
    </row>
    <row r="11417" spans="3:13" x14ac:dyDescent="0.25">
      <c r="C11417" s="48"/>
      <c r="D11417" s="48"/>
      <c r="E11417" s="48"/>
      <c r="F11417" s="48"/>
      <c r="G11417" s="49"/>
      <c r="H11417" s="48"/>
      <c r="I11417" s="52"/>
      <c r="J11417" s="48"/>
      <c r="K11417" s="48"/>
      <c r="L11417" s="48"/>
      <c r="M11417" s="48"/>
    </row>
    <row r="11418" spans="3:13" x14ac:dyDescent="0.25">
      <c r="C11418" s="48"/>
      <c r="D11418" s="48"/>
      <c r="E11418" s="48"/>
      <c r="F11418" s="48"/>
      <c r="G11418" s="49"/>
      <c r="H11418" s="48"/>
      <c r="I11418" s="52"/>
      <c r="J11418" s="48"/>
      <c r="K11418" s="48"/>
      <c r="L11418" s="48"/>
      <c r="M11418" s="48"/>
    </row>
    <row r="11419" spans="3:13" x14ac:dyDescent="0.25">
      <c r="C11419" s="48"/>
      <c r="D11419" s="48"/>
      <c r="E11419" s="48"/>
      <c r="F11419" s="48"/>
      <c r="G11419" s="49"/>
      <c r="H11419" s="48"/>
      <c r="I11419" s="52"/>
      <c r="J11419" s="48"/>
      <c r="K11419" s="48"/>
      <c r="L11419" s="48"/>
      <c r="M11419" s="48"/>
    </row>
    <row r="11420" spans="3:13" x14ac:dyDescent="0.25">
      <c r="C11420" s="48"/>
      <c r="D11420" s="48"/>
      <c r="E11420" s="48"/>
      <c r="F11420" s="48"/>
      <c r="G11420" s="49"/>
      <c r="H11420" s="48"/>
      <c r="I11420" s="52"/>
      <c r="J11420" s="48"/>
      <c r="K11420" s="48"/>
      <c r="L11420" s="48"/>
      <c r="M11420" s="48"/>
    </row>
    <row r="11421" spans="3:13" x14ac:dyDescent="0.25">
      <c r="C11421" s="48"/>
      <c r="D11421" s="48"/>
      <c r="E11421" s="48"/>
      <c r="F11421" s="48"/>
      <c r="G11421" s="49"/>
      <c r="H11421" s="48"/>
      <c r="I11421" s="52"/>
      <c r="J11421" s="48"/>
      <c r="K11421" s="48"/>
      <c r="L11421" s="48"/>
      <c r="M11421" s="48"/>
    </row>
    <row r="11422" spans="3:13" x14ac:dyDescent="0.25">
      <c r="C11422" s="48"/>
      <c r="D11422" s="48"/>
      <c r="E11422" s="48"/>
      <c r="F11422" s="48"/>
      <c r="G11422" s="49"/>
      <c r="H11422" s="48"/>
      <c r="I11422" s="52"/>
      <c r="J11422" s="48"/>
      <c r="K11422" s="48"/>
      <c r="L11422" s="48"/>
      <c r="M11422" s="48"/>
    </row>
    <row r="11423" spans="3:13" x14ac:dyDescent="0.25">
      <c r="C11423" s="48"/>
      <c r="D11423" s="48"/>
      <c r="E11423" s="48"/>
      <c r="F11423" s="48"/>
      <c r="G11423" s="49"/>
      <c r="H11423" s="48"/>
      <c r="I11423" s="52"/>
      <c r="J11423" s="48"/>
      <c r="K11423" s="48"/>
      <c r="L11423" s="48"/>
      <c r="M11423" s="48"/>
    </row>
    <row r="11424" spans="3:13" x14ac:dyDescent="0.25">
      <c r="C11424" s="48"/>
      <c r="D11424" s="48"/>
      <c r="E11424" s="48"/>
      <c r="F11424" s="48"/>
      <c r="G11424" s="49"/>
      <c r="H11424" s="48"/>
      <c r="I11424" s="52"/>
      <c r="J11424" s="48"/>
      <c r="K11424" s="48"/>
      <c r="L11424" s="48"/>
      <c r="M11424" s="48"/>
    </row>
    <row r="11425" spans="3:13" x14ac:dyDescent="0.25">
      <c r="C11425" s="48"/>
      <c r="D11425" s="48"/>
      <c r="E11425" s="48"/>
      <c r="F11425" s="48"/>
      <c r="G11425" s="49"/>
      <c r="H11425" s="48"/>
      <c r="I11425" s="52"/>
      <c r="J11425" s="48"/>
      <c r="K11425" s="48"/>
      <c r="L11425" s="48"/>
      <c r="M11425" s="48"/>
    </row>
    <row r="11426" spans="3:13" x14ac:dyDescent="0.25">
      <c r="C11426" s="48"/>
      <c r="D11426" s="48"/>
      <c r="E11426" s="48"/>
      <c r="F11426" s="48"/>
      <c r="G11426" s="49"/>
      <c r="H11426" s="48"/>
      <c r="I11426" s="52"/>
      <c r="J11426" s="48"/>
      <c r="K11426" s="48"/>
      <c r="L11426" s="48"/>
      <c r="M11426" s="48"/>
    </row>
    <row r="11427" spans="3:13" x14ac:dyDescent="0.25">
      <c r="C11427" s="48"/>
      <c r="D11427" s="48"/>
      <c r="E11427" s="48"/>
      <c r="F11427" s="48"/>
      <c r="G11427" s="49"/>
      <c r="H11427" s="48"/>
      <c r="I11427" s="52"/>
      <c r="J11427" s="48"/>
      <c r="K11427" s="48"/>
      <c r="L11427" s="48"/>
      <c r="M11427" s="48"/>
    </row>
    <row r="11428" spans="3:13" x14ac:dyDescent="0.25">
      <c r="C11428" s="48"/>
      <c r="D11428" s="48"/>
      <c r="E11428" s="48"/>
      <c r="F11428" s="48"/>
      <c r="G11428" s="49"/>
      <c r="H11428" s="48"/>
      <c r="I11428" s="52"/>
      <c r="J11428" s="48"/>
      <c r="K11428" s="48"/>
      <c r="L11428" s="48"/>
      <c r="M11428" s="48"/>
    </row>
    <row r="11429" spans="3:13" x14ac:dyDescent="0.25">
      <c r="C11429" s="48"/>
      <c r="D11429" s="48"/>
      <c r="E11429" s="48"/>
      <c r="F11429" s="48"/>
      <c r="G11429" s="49"/>
      <c r="H11429" s="48"/>
      <c r="I11429" s="52"/>
      <c r="J11429" s="48"/>
      <c r="K11429" s="48"/>
      <c r="L11429" s="48"/>
      <c r="M11429" s="48"/>
    </row>
    <row r="11430" spans="3:13" x14ac:dyDescent="0.25">
      <c r="C11430" s="48"/>
      <c r="D11430" s="48"/>
      <c r="E11430" s="48"/>
      <c r="F11430" s="48"/>
      <c r="G11430" s="49"/>
      <c r="H11430" s="48"/>
      <c r="I11430" s="52"/>
      <c r="J11430" s="48"/>
      <c r="K11430" s="48"/>
      <c r="L11430" s="48"/>
      <c r="M11430" s="48"/>
    </row>
    <row r="11431" spans="3:13" x14ac:dyDescent="0.25">
      <c r="C11431" s="48"/>
      <c r="D11431" s="48"/>
      <c r="E11431" s="48"/>
      <c r="F11431" s="48"/>
      <c r="G11431" s="49"/>
      <c r="H11431" s="48"/>
      <c r="I11431" s="52"/>
      <c r="J11431" s="48"/>
      <c r="K11431" s="48"/>
      <c r="L11431" s="48"/>
      <c r="M11431" s="48"/>
    </row>
    <row r="11432" spans="3:13" x14ac:dyDescent="0.25">
      <c r="C11432" s="48"/>
      <c r="D11432" s="48"/>
      <c r="E11432" s="48"/>
      <c r="F11432" s="48"/>
      <c r="G11432" s="49"/>
      <c r="H11432" s="48"/>
      <c r="I11432" s="52"/>
      <c r="J11432" s="48"/>
      <c r="K11432" s="48"/>
      <c r="L11432" s="48"/>
      <c r="M11432" s="48"/>
    </row>
    <row r="11433" spans="3:13" x14ac:dyDescent="0.25">
      <c r="C11433" s="48"/>
      <c r="D11433" s="48"/>
      <c r="E11433" s="48"/>
      <c r="F11433" s="48"/>
      <c r="G11433" s="49"/>
      <c r="H11433" s="48"/>
      <c r="I11433" s="52"/>
      <c r="J11433" s="48"/>
      <c r="K11433" s="48"/>
      <c r="L11433" s="48"/>
      <c r="M11433" s="48"/>
    </row>
    <row r="11434" spans="3:13" x14ac:dyDescent="0.25">
      <c r="C11434" s="48"/>
      <c r="D11434" s="48"/>
      <c r="E11434" s="48"/>
      <c r="F11434" s="48"/>
      <c r="G11434" s="49"/>
      <c r="H11434" s="48"/>
      <c r="I11434" s="52"/>
      <c r="J11434" s="48"/>
      <c r="K11434" s="48"/>
      <c r="L11434" s="48"/>
      <c r="M11434" s="48"/>
    </row>
    <row r="11435" spans="3:13" x14ac:dyDescent="0.25">
      <c r="C11435" s="48"/>
      <c r="D11435" s="48"/>
      <c r="E11435" s="48"/>
      <c r="F11435" s="48"/>
      <c r="G11435" s="49"/>
      <c r="H11435" s="48"/>
      <c r="I11435" s="52"/>
      <c r="J11435" s="48"/>
      <c r="K11435" s="48"/>
      <c r="L11435" s="48"/>
      <c r="M11435" s="48"/>
    </row>
    <row r="11436" spans="3:13" x14ac:dyDescent="0.25">
      <c r="C11436" s="48"/>
      <c r="D11436" s="48"/>
      <c r="E11436" s="48"/>
      <c r="F11436" s="48"/>
      <c r="G11436" s="49"/>
      <c r="H11436" s="48"/>
      <c r="I11436" s="52"/>
      <c r="J11436" s="48"/>
      <c r="K11436" s="48"/>
      <c r="L11436" s="48"/>
      <c r="M11436" s="48"/>
    </row>
    <row r="11437" spans="3:13" x14ac:dyDescent="0.25">
      <c r="C11437" s="48"/>
      <c r="D11437" s="48"/>
      <c r="E11437" s="48"/>
      <c r="F11437" s="48"/>
      <c r="G11437" s="49"/>
      <c r="H11437" s="48"/>
      <c r="I11437" s="52"/>
      <c r="J11437" s="48"/>
      <c r="K11437" s="48"/>
      <c r="L11437" s="48"/>
      <c r="M11437" s="48"/>
    </row>
    <row r="11438" spans="3:13" x14ac:dyDescent="0.25">
      <c r="C11438" s="48"/>
      <c r="D11438" s="48"/>
      <c r="E11438" s="48"/>
      <c r="F11438" s="48"/>
      <c r="G11438" s="49"/>
      <c r="H11438" s="48"/>
      <c r="I11438" s="52"/>
      <c r="J11438" s="48"/>
      <c r="K11438" s="48"/>
      <c r="L11438" s="48"/>
      <c r="M11438" s="48"/>
    </row>
    <row r="11439" spans="3:13" x14ac:dyDescent="0.25">
      <c r="C11439" s="48"/>
      <c r="D11439" s="48"/>
      <c r="E11439" s="48"/>
      <c r="F11439" s="48"/>
      <c r="G11439" s="49"/>
      <c r="H11439" s="48"/>
      <c r="I11439" s="52"/>
      <c r="J11439" s="48"/>
      <c r="K11439" s="48"/>
      <c r="L11439" s="48"/>
      <c r="M11439" s="48"/>
    </row>
    <row r="11440" spans="3:13" x14ac:dyDescent="0.25">
      <c r="C11440" s="48"/>
      <c r="D11440" s="48"/>
      <c r="E11440" s="48"/>
      <c r="F11440" s="48"/>
      <c r="G11440" s="49"/>
      <c r="H11440" s="48"/>
      <c r="I11440" s="52"/>
      <c r="J11440" s="48"/>
      <c r="K11440" s="48"/>
      <c r="L11440" s="48"/>
      <c r="M11440" s="48"/>
    </row>
    <row r="11441" spans="3:13" x14ac:dyDescent="0.25">
      <c r="C11441" s="48"/>
      <c r="D11441" s="48"/>
      <c r="E11441" s="48"/>
      <c r="F11441" s="48"/>
      <c r="G11441" s="49"/>
      <c r="H11441" s="48"/>
      <c r="I11441" s="52"/>
      <c r="J11441" s="48"/>
      <c r="K11441" s="48"/>
      <c r="L11441" s="48"/>
      <c r="M11441" s="48"/>
    </row>
    <row r="11442" spans="3:13" x14ac:dyDescent="0.25">
      <c r="C11442" s="48"/>
      <c r="D11442" s="48"/>
      <c r="E11442" s="48"/>
      <c r="F11442" s="48"/>
      <c r="G11442" s="49"/>
      <c r="H11442" s="48"/>
      <c r="I11442" s="52"/>
      <c r="J11442" s="48"/>
      <c r="K11442" s="48"/>
      <c r="L11442" s="48"/>
      <c r="M11442" s="48"/>
    </row>
    <row r="11443" spans="3:13" x14ac:dyDescent="0.25">
      <c r="C11443" s="48"/>
      <c r="D11443" s="48"/>
      <c r="E11443" s="48"/>
      <c r="F11443" s="48"/>
      <c r="G11443" s="49"/>
      <c r="H11443" s="48"/>
      <c r="I11443" s="52"/>
      <c r="J11443" s="48"/>
      <c r="K11443" s="48"/>
      <c r="L11443" s="48"/>
      <c r="M11443" s="48"/>
    </row>
    <row r="11444" spans="3:13" x14ac:dyDescent="0.25">
      <c r="C11444" s="48"/>
      <c r="D11444" s="48"/>
      <c r="E11444" s="48"/>
      <c r="F11444" s="48"/>
      <c r="G11444" s="49"/>
      <c r="H11444" s="48"/>
      <c r="I11444" s="52"/>
      <c r="J11444" s="48"/>
      <c r="K11444" s="48"/>
      <c r="L11444" s="48"/>
      <c r="M11444" s="48"/>
    </row>
    <row r="11445" spans="3:13" x14ac:dyDescent="0.25">
      <c r="C11445" s="48"/>
      <c r="D11445" s="48"/>
      <c r="E11445" s="48"/>
      <c r="F11445" s="48"/>
      <c r="G11445" s="49"/>
      <c r="H11445" s="48"/>
      <c r="I11445" s="52"/>
      <c r="J11445" s="48"/>
      <c r="K11445" s="48"/>
      <c r="L11445" s="48"/>
      <c r="M11445" s="48"/>
    </row>
    <row r="11446" spans="3:13" x14ac:dyDescent="0.25">
      <c r="C11446" s="48"/>
      <c r="D11446" s="48"/>
      <c r="E11446" s="48"/>
      <c r="F11446" s="48"/>
      <c r="G11446" s="49"/>
      <c r="H11446" s="48"/>
      <c r="I11446" s="52"/>
      <c r="J11446" s="48"/>
      <c r="K11446" s="48"/>
      <c r="L11446" s="48"/>
      <c r="M11446" s="48"/>
    </row>
    <row r="11447" spans="3:13" x14ac:dyDescent="0.25">
      <c r="C11447" s="48"/>
      <c r="D11447" s="48"/>
      <c r="E11447" s="48"/>
      <c r="F11447" s="48"/>
      <c r="G11447" s="49"/>
      <c r="H11447" s="48"/>
      <c r="I11447" s="52"/>
      <c r="J11447" s="48"/>
      <c r="K11447" s="48"/>
      <c r="L11447" s="48"/>
      <c r="M11447" s="48"/>
    </row>
    <row r="11448" spans="3:13" x14ac:dyDescent="0.25">
      <c r="C11448" s="48"/>
      <c r="D11448" s="48"/>
      <c r="E11448" s="48"/>
      <c r="F11448" s="48"/>
      <c r="G11448" s="49"/>
      <c r="H11448" s="48"/>
      <c r="I11448" s="52"/>
      <c r="J11448" s="48"/>
      <c r="K11448" s="48"/>
      <c r="L11448" s="48"/>
      <c r="M11448" s="48"/>
    </row>
    <row r="11449" spans="3:13" x14ac:dyDescent="0.25">
      <c r="C11449" s="48"/>
      <c r="D11449" s="48"/>
      <c r="E11449" s="48"/>
      <c r="F11449" s="48"/>
      <c r="G11449" s="49"/>
      <c r="H11449" s="48"/>
      <c r="I11449" s="52"/>
      <c r="J11449" s="48"/>
      <c r="K11449" s="48"/>
      <c r="L11449" s="48"/>
      <c r="M11449" s="48"/>
    </row>
    <row r="11450" spans="3:13" x14ac:dyDescent="0.25">
      <c r="C11450" s="48"/>
      <c r="D11450" s="48"/>
      <c r="E11450" s="48"/>
      <c r="F11450" s="48"/>
      <c r="G11450" s="49"/>
      <c r="H11450" s="48"/>
      <c r="I11450" s="52"/>
      <c r="J11450" s="48"/>
      <c r="K11450" s="48"/>
      <c r="L11450" s="48"/>
      <c r="M11450" s="48"/>
    </row>
    <row r="11451" spans="3:13" x14ac:dyDescent="0.25">
      <c r="C11451" s="48"/>
      <c r="D11451" s="48"/>
      <c r="E11451" s="48"/>
      <c r="F11451" s="48"/>
      <c r="G11451" s="49"/>
      <c r="H11451" s="48"/>
      <c r="I11451" s="52"/>
      <c r="J11451" s="48"/>
      <c r="K11451" s="48"/>
      <c r="L11451" s="48"/>
      <c r="M11451" s="48"/>
    </row>
    <row r="11452" spans="3:13" x14ac:dyDescent="0.25">
      <c r="C11452" s="48"/>
      <c r="D11452" s="48"/>
      <c r="E11452" s="48"/>
      <c r="F11452" s="48"/>
      <c r="G11452" s="49"/>
      <c r="H11452" s="48"/>
      <c r="I11452" s="52"/>
      <c r="J11452" s="48"/>
      <c r="K11452" s="48"/>
      <c r="L11452" s="48"/>
      <c r="M11452" s="48"/>
    </row>
    <row r="11453" spans="3:13" x14ac:dyDescent="0.25">
      <c r="C11453" s="48"/>
      <c r="D11453" s="48"/>
      <c r="E11453" s="48"/>
      <c r="F11453" s="48"/>
      <c r="G11453" s="49"/>
      <c r="H11453" s="48"/>
      <c r="I11453" s="52"/>
      <c r="J11453" s="48"/>
      <c r="K11453" s="48"/>
      <c r="L11453" s="48"/>
      <c r="M11453" s="48"/>
    </row>
    <row r="11454" spans="3:13" x14ac:dyDescent="0.25">
      <c r="C11454" s="48"/>
      <c r="D11454" s="48"/>
      <c r="E11454" s="48"/>
      <c r="F11454" s="48"/>
      <c r="G11454" s="49"/>
      <c r="H11454" s="48"/>
      <c r="I11454" s="52"/>
      <c r="J11454" s="48"/>
      <c r="K11454" s="48"/>
      <c r="L11454" s="48"/>
      <c r="M11454" s="48"/>
    </row>
    <row r="11455" spans="3:13" x14ac:dyDescent="0.25">
      <c r="C11455" s="48"/>
      <c r="D11455" s="48"/>
      <c r="E11455" s="48"/>
      <c r="F11455" s="48"/>
      <c r="G11455" s="49"/>
      <c r="H11455" s="48"/>
      <c r="I11455" s="52"/>
      <c r="J11455" s="48"/>
      <c r="K11455" s="48"/>
      <c r="L11455" s="48"/>
      <c r="M11455" s="48"/>
    </row>
    <row r="11456" spans="3:13" x14ac:dyDescent="0.25">
      <c r="C11456" s="48"/>
      <c r="D11456" s="48"/>
      <c r="E11456" s="48"/>
      <c r="F11456" s="48"/>
      <c r="G11456" s="49"/>
      <c r="H11456" s="48"/>
      <c r="I11456" s="52"/>
      <c r="J11456" s="48"/>
      <c r="K11456" s="48"/>
      <c r="L11456" s="48"/>
      <c r="M11456" s="48"/>
    </row>
    <row r="11457" spans="3:13" x14ac:dyDescent="0.25">
      <c r="C11457" s="48"/>
      <c r="D11457" s="48"/>
      <c r="E11457" s="48"/>
      <c r="F11457" s="48"/>
      <c r="G11457" s="49"/>
      <c r="H11457" s="48"/>
      <c r="I11457" s="52"/>
      <c r="J11457" s="48"/>
      <c r="K11457" s="48"/>
      <c r="L11457" s="48"/>
      <c r="M11457" s="48"/>
    </row>
    <row r="11458" spans="3:13" x14ac:dyDescent="0.25">
      <c r="C11458" s="48"/>
      <c r="D11458" s="48"/>
      <c r="E11458" s="48"/>
      <c r="F11458" s="48"/>
      <c r="G11458" s="49"/>
      <c r="H11458" s="48"/>
      <c r="I11458" s="52"/>
      <c r="J11458" s="48"/>
      <c r="K11458" s="48"/>
      <c r="L11458" s="48"/>
      <c r="M11458" s="48"/>
    </row>
    <row r="11459" spans="3:13" x14ac:dyDescent="0.25">
      <c r="C11459" s="48"/>
      <c r="D11459" s="48"/>
      <c r="E11459" s="48"/>
      <c r="F11459" s="48"/>
      <c r="G11459" s="49"/>
      <c r="H11459" s="48"/>
      <c r="I11459" s="52"/>
      <c r="J11459" s="48"/>
      <c r="K11459" s="48"/>
      <c r="L11459" s="48"/>
      <c r="M11459" s="48"/>
    </row>
    <row r="11460" spans="3:13" x14ac:dyDescent="0.25">
      <c r="C11460" s="48"/>
      <c r="D11460" s="48"/>
      <c r="E11460" s="48"/>
      <c r="F11460" s="48"/>
      <c r="G11460" s="49"/>
      <c r="H11460" s="48"/>
      <c r="I11460" s="52"/>
      <c r="J11460" s="48"/>
      <c r="K11460" s="48"/>
      <c r="L11460" s="48"/>
      <c r="M11460" s="48"/>
    </row>
    <row r="11461" spans="3:13" x14ac:dyDescent="0.25">
      <c r="C11461" s="48"/>
      <c r="D11461" s="48"/>
      <c r="E11461" s="48"/>
      <c r="F11461" s="48"/>
      <c r="G11461" s="49"/>
      <c r="H11461" s="48"/>
      <c r="I11461" s="52"/>
      <c r="J11461" s="48"/>
      <c r="K11461" s="48"/>
      <c r="L11461" s="48"/>
      <c r="M11461" s="48"/>
    </row>
    <row r="11462" spans="3:13" x14ac:dyDescent="0.25">
      <c r="C11462" s="48"/>
      <c r="D11462" s="48"/>
      <c r="E11462" s="48"/>
      <c r="F11462" s="48"/>
      <c r="G11462" s="49"/>
      <c r="H11462" s="48"/>
      <c r="I11462" s="52"/>
      <c r="J11462" s="48"/>
      <c r="K11462" s="48"/>
      <c r="L11462" s="48"/>
      <c r="M11462" s="48"/>
    </row>
    <row r="11463" spans="3:13" x14ac:dyDescent="0.25">
      <c r="C11463" s="48"/>
      <c r="D11463" s="48"/>
      <c r="E11463" s="48"/>
      <c r="F11463" s="48"/>
      <c r="G11463" s="49"/>
      <c r="H11463" s="48"/>
      <c r="I11463" s="52"/>
      <c r="J11463" s="48"/>
      <c r="K11463" s="48"/>
      <c r="L11463" s="48"/>
      <c r="M11463" s="48"/>
    </row>
    <row r="11464" spans="3:13" x14ac:dyDescent="0.25">
      <c r="C11464" s="48"/>
      <c r="D11464" s="48"/>
      <c r="E11464" s="48"/>
      <c r="F11464" s="48"/>
      <c r="G11464" s="49"/>
      <c r="H11464" s="48"/>
      <c r="I11464" s="52"/>
      <c r="J11464" s="48"/>
      <c r="K11464" s="48"/>
      <c r="L11464" s="48"/>
      <c r="M11464" s="48"/>
    </row>
    <row r="11465" spans="3:13" x14ac:dyDescent="0.25">
      <c r="C11465" s="48"/>
      <c r="D11465" s="48"/>
      <c r="E11465" s="48"/>
      <c r="F11465" s="48"/>
      <c r="G11465" s="49"/>
      <c r="H11465" s="48"/>
      <c r="I11465" s="52"/>
      <c r="J11465" s="48"/>
      <c r="K11465" s="48"/>
      <c r="L11465" s="48"/>
      <c r="M11465" s="48"/>
    </row>
    <row r="11466" spans="3:13" x14ac:dyDescent="0.25">
      <c r="C11466" s="48"/>
      <c r="D11466" s="48"/>
      <c r="E11466" s="48"/>
      <c r="F11466" s="48"/>
      <c r="G11466" s="49"/>
      <c r="H11466" s="48"/>
      <c r="I11466" s="52"/>
      <c r="J11466" s="48"/>
      <c r="K11466" s="48"/>
      <c r="L11466" s="48"/>
      <c r="M11466" s="48"/>
    </row>
    <row r="11467" spans="3:13" x14ac:dyDescent="0.25">
      <c r="C11467" s="48"/>
      <c r="D11467" s="48"/>
      <c r="E11467" s="48"/>
      <c r="F11467" s="48"/>
      <c r="G11467" s="49"/>
      <c r="H11467" s="48"/>
      <c r="I11467" s="52"/>
      <c r="J11467" s="48"/>
      <c r="K11467" s="48"/>
      <c r="L11467" s="48"/>
      <c r="M11467" s="48"/>
    </row>
    <row r="11468" spans="3:13" x14ac:dyDescent="0.25">
      <c r="C11468" s="48"/>
      <c r="D11468" s="48"/>
      <c r="E11468" s="48"/>
      <c r="F11468" s="48"/>
      <c r="G11468" s="49"/>
      <c r="H11468" s="48"/>
      <c r="I11468" s="52"/>
      <c r="J11468" s="48"/>
      <c r="K11468" s="48"/>
      <c r="L11468" s="48"/>
      <c r="M11468" s="48"/>
    </row>
    <row r="11469" spans="3:13" x14ac:dyDescent="0.25">
      <c r="C11469" s="48"/>
      <c r="D11469" s="48"/>
      <c r="E11469" s="48"/>
      <c r="F11469" s="48"/>
      <c r="G11469" s="49"/>
      <c r="H11469" s="48"/>
      <c r="I11469" s="52"/>
      <c r="J11469" s="48"/>
      <c r="K11469" s="48"/>
      <c r="L11469" s="48"/>
      <c r="M11469" s="48"/>
    </row>
    <row r="11470" spans="3:13" x14ac:dyDescent="0.25">
      <c r="C11470" s="48"/>
      <c r="D11470" s="48"/>
      <c r="E11470" s="48"/>
      <c r="F11470" s="48"/>
      <c r="G11470" s="49"/>
      <c r="H11470" s="48"/>
      <c r="I11470" s="52"/>
      <c r="J11470" s="48"/>
      <c r="K11470" s="48"/>
      <c r="L11470" s="48"/>
      <c r="M11470" s="48"/>
    </row>
    <row r="11471" spans="3:13" x14ac:dyDescent="0.25">
      <c r="C11471" s="48"/>
      <c r="D11471" s="48"/>
      <c r="E11471" s="48"/>
      <c r="F11471" s="48"/>
      <c r="G11471" s="49"/>
      <c r="H11471" s="48"/>
      <c r="I11471" s="52"/>
      <c r="J11471" s="48"/>
      <c r="K11471" s="48"/>
      <c r="L11471" s="48"/>
      <c r="M11471" s="48"/>
    </row>
    <row r="11472" spans="3:13" x14ac:dyDescent="0.25">
      <c r="C11472" s="48"/>
      <c r="D11472" s="48"/>
      <c r="E11472" s="48"/>
      <c r="F11472" s="48"/>
      <c r="G11472" s="49"/>
      <c r="H11472" s="48"/>
      <c r="I11472" s="52"/>
      <c r="J11472" s="48"/>
      <c r="K11472" s="48"/>
      <c r="L11472" s="48"/>
      <c r="M11472" s="48"/>
    </row>
    <row r="11473" spans="3:13" x14ac:dyDescent="0.25">
      <c r="C11473" s="48"/>
      <c r="D11473" s="48"/>
      <c r="E11473" s="48"/>
      <c r="F11473" s="48"/>
      <c r="G11473" s="49"/>
      <c r="H11473" s="48"/>
      <c r="I11473" s="52"/>
      <c r="J11473" s="48"/>
      <c r="K11473" s="48"/>
      <c r="L11473" s="48"/>
      <c r="M11473" s="48"/>
    </row>
    <row r="11474" spans="3:13" x14ac:dyDescent="0.25">
      <c r="C11474" s="48"/>
      <c r="D11474" s="48"/>
      <c r="E11474" s="48"/>
      <c r="F11474" s="48"/>
      <c r="G11474" s="49"/>
      <c r="H11474" s="48"/>
      <c r="I11474" s="52"/>
      <c r="J11474" s="48"/>
      <c r="K11474" s="48"/>
      <c r="L11474" s="48"/>
      <c r="M11474" s="48"/>
    </row>
    <row r="11475" spans="3:13" x14ac:dyDescent="0.25">
      <c r="C11475" s="48"/>
      <c r="D11475" s="48"/>
      <c r="E11475" s="48"/>
      <c r="F11475" s="48"/>
      <c r="G11475" s="49"/>
      <c r="H11475" s="48"/>
      <c r="I11475" s="52"/>
      <c r="J11475" s="48"/>
      <c r="K11475" s="48"/>
      <c r="L11475" s="48"/>
      <c r="M11475" s="48"/>
    </row>
    <row r="11476" spans="3:13" x14ac:dyDescent="0.25">
      <c r="C11476" s="48"/>
      <c r="D11476" s="48"/>
      <c r="E11476" s="48"/>
      <c r="F11476" s="48"/>
      <c r="G11476" s="49"/>
      <c r="H11476" s="48"/>
      <c r="I11476" s="52"/>
      <c r="J11476" s="48"/>
      <c r="K11476" s="48"/>
      <c r="L11476" s="48"/>
      <c r="M11476" s="48"/>
    </row>
    <row r="11477" spans="3:13" x14ac:dyDescent="0.25">
      <c r="C11477" s="48"/>
      <c r="D11477" s="48"/>
      <c r="E11477" s="48"/>
      <c r="F11477" s="48"/>
      <c r="G11477" s="49"/>
      <c r="H11477" s="48"/>
      <c r="I11477" s="52"/>
      <c r="J11477" s="48"/>
      <c r="K11477" s="48"/>
      <c r="L11477" s="48"/>
      <c r="M11477" s="48"/>
    </row>
    <row r="11478" spans="3:13" x14ac:dyDescent="0.25">
      <c r="C11478" s="48"/>
      <c r="D11478" s="48"/>
      <c r="E11478" s="48"/>
      <c r="F11478" s="48"/>
      <c r="G11478" s="49"/>
      <c r="H11478" s="48"/>
      <c r="I11478" s="52"/>
      <c r="J11478" s="48"/>
      <c r="K11478" s="48"/>
      <c r="L11478" s="48"/>
      <c r="M11478" s="48"/>
    </row>
    <row r="11479" spans="3:13" x14ac:dyDescent="0.25">
      <c r="C11479" s="48"/>
      <c r="D11479" s="48"/>
      <c r="E11479" s="48"/>
      <c r="F11479" s="48"/>
      <c r="G11479" s="49"/>
      <c r="H11479" s="48"/>
      <c r="I11479" s="52"/>
      <c r="J11479" s="48"/>
      <c r="K11479" s="48"/>
      <c r="L11479" s="48"/>
      <c r="M11479" s="48"/>
    </row>
    <row r="11480" spans="3:13" x14ac:dyDescent="0.25">
      <c r="C11480" s="48"/>
      <c r="D11480" s="48"/>
      <c r="E11480" s="48"/>
      <c r="F11480" s="48"/>
      <c r="G11480" s="49"/>
      <c r="H11480" s="48"/>
      <c r="I11480" s="52"/>
      <c r="J11480" s="48"/>
      <c r="K11480" s="48"/>
      <c r="L11480" s="48"/>
      <c r="M11480" s="48"/>
    </row>
    <row r="11481" spans="3:13" x14ac:dyDescent="0.25">
      <c r="C11481" s="48"/>
      <c r="D11481" s="48"/>
      <c r="E11481" s="48"/>
      <c r="F11481" s="48"/>
      <c r="G11481" s="49"/>
      <c r="H11481" s="48"/>
      <c r="I11481" s="52"/>
      <c r="J11481" s="48"/>
      <c r="K11481" s="48"/>
      <c r="L11481" s="48"/>
      <c r="M11481" s="48"/>
    </row>
    <row r="11482" spans="3:13" x14ac:dyDescent="0.25">
      <c r="C11482" s="48"/>
      <c r="D11482" s="48"/>
      <c r="E11482" s="48"/>
      <c r="F11482" s="48"/>
      <c r="G11482" s="49"/>
      <c r="H11482" s="48"/>
      <c r="I11482" s="52"/>
      <c r="J11482" s="48"/>
      <c r="K11482" s="48"/>
      <c r="L11482" s="48"/>
      <c r="M11482" s="48"/>
    </row>
    <row r="11483" spans="3:13" x14ac:dyDescent="0.25">
      <c r="C11483" s="48"/>
      <c r="D11483" s="48"/>
      <c r="E11483" s="48"/>
      <c r="F11483" s="48"/>
      <c r="G11483" s="49"/>
      <c r="H11483" s="48"/>
      <c r="I11483" s="52"/>
      <c r="J11483" s="48"/>
      <c r="K11483" s="48"/>
      <c r="L11483" s="48"/>
      <c r="M11483" s="48"/>
    </row>
    <row r="11484" spans="3:13" x14ac:dyDescent="0.25">
      <c r="C11484" s="48"/>
      <c r="D11484" s="48"/>
      <c r="E11484" s="48"/>
      <c r="F11484" s="48"/>
      <c r="G11484" s="49"/>
      <c r="H11484" s="48"/>
      <c r="I11484" s="52"/>
      <c r="J11484" s="48"/>
      <c r="K11484" s="48"/>
      <c r="L11484" s="48"/>
      <c r="M11484" s="48"/>
    </row>
    <row r="11485" spans="3:13" x14ac:dyDescent="0.25">
      <c r="C11485" s="48"/>
      <c r="D11485" s="48"/>
      <c r="E11485" s="48"/>
      <c r="F11485" s="48"/>
      <c r="G11485" s="49"/>
      <c r="H11485" s="48"/>
      <c r="I11485" s="52"/>
      <c r="J11485" s="48"/>
      <c r="K11485" s="48"/>
      <c r="L11485" s="48"/>
      <c r="M11485" s="48"/>
    </row>
    <row r="11486" spans="3:13" x14ac:dyDescent="0.25">
      <c r="C11486" s="48"/>
      <c r="D11486" s="48"/>
      <c r="E11486" s="48"/>
      <c r="F11486" s="48"/>
      <c r="G11486" s="49"/>
      <c r="H11486" s="48"/>
      <c r="I11486" s="52"/>
      <c r="J11486" s="48"/>
      <c r="K11486" s="48"/>
      <c r="L11486" s="48"/>
      <c r="M11486" s="48"/>
    </row>
    <row r="11487" spans="3:13" x14ac:dyDescent="0.25">
      <c r="C11487" s="48"/>
      <c r="D11487" s="48"/>
      <c r="E11487" s="48"/>
      <c r="F11487" s="48"/>
      <c r="G11487" s="49"/>
      <c r="H11487" s="48"/>
      <c r="I11487" s="52"/>
      <c r="J11487" s="48"/>
      <c r="K11487" s="48"/>
      <c r="L11487" s="48"/>
      <c r="M11487" s="48"/>
    </row>
    <row r="11488" spans="3:13" x14ac:dyDescent="0.25">
      <c r="C11488" s="48"/>
      <c r="D11488" s="48"/>
      <c r="E11488" s="48"/>
      <c r="F11488" s="48"/>
      <c r="G11488" s="49"/>
      <c r="H11488" s="48"/>
      <c r="I11488" s="52"/>
      <c r="J11488" s="48"/>
      <c r="K11488" s="48"/>
      <c r="L11488" s="48"/>
      <c r="M11488" s="48"/>
    </row>
    <row r="11489" spans="3:13" x14ac:dyDescent="0.25">
      <c r="C11489" s="48"/>
      <c r="D11489" s="48"/>
      <c r="E11489" s="48"/>
      <c r="F11489" s="48"/>
      <c r="G11489" s="49"/>
      <c r="H11489" s="48"/>
      <c r="I11489" s="52"/>
      <c r="J11489" s="48"/>
      <c r="K11489" s="48"/>
      <c r="L11489" s="48"/>
      <c r="M11489" s="48"/>
    </row>
    <row r="11490" spans="3:13" x14ac:dyDescent="0.25">
      <c r="C11490" s="48"/>
      <c r="D11490" s="48"/>
      <c r="E11490" s="48"/>
      <c r="F11490" s="48"/>
      <c r="G11490" s="49"/>
      <c r="H11490" s="48"/>
      <c r="I11490" s="52"/>
      <c r="J11490" s="48"/>
      <c r="K11490" s="48"/>
      <c r="L11490" s="48"/>
      <c r="M11490" s="48"/>
    </row>
    <row r="11491" spans="3:13" x14ac:dyDescent="0.25">
      <c r="C11491" s="48"/>
      <c r="D11491" s="48"/>
      <c r="E11491" s="48"/>
      <c r="F11491" s="48"/>
      <c r="G11491" s="49"/>
      <c r="H11491" s="48"/>
      <c r="I11491" s="52"/>
      <c r="J11491" s="48"/>
      <c r="K11491" s="48"/>
      <c r="L11491" s="48"/>
      <c r="M11491" s="48"/>
    </row>
    <row r="11492" spans="3:13" x14ac:dyDescent="0.25">
      <c r="C11492" s="48"/>
      <c r="D11492" s="48"/>
      <c r="E11492" s="48"/>
      <c r="F11492" s="48"/>
      <c r="G11492" s="49"/>
      <c r="H11492" s="48"/>
      <c r="I11492" s="52"/>
      <c r="J11492" s="48"/>
      <c r="K11492" s="48"/>
      <c r="L11492" s="48"/>
      <c r="M11492" s="48"/>
    </row>
    <row r="11493" spans="3:13" x14ac:dyDescent="0.25">
      <c r="C11493" s="48"/>
      <c r="D11493" s="48"/>
      <c r="E11493" s="48"/>
      <c r="F11493" s="48"/>
      <c r="G11493" s="49"/>
      <c r="H11493" s="48"/>
      <c r="I11493" s="52"/>
      <c r="J11493" s="48"/>
      <c r="K11493" s="48"/>
      <c r="L11493" s="48"/>
      <c r="M11493" s="48"/>
    </row>
    <row r="11494" spans="3:13" x14ac:dyDescent="0.25">
      <c r="C11494" s="48"/>
      <c r="D11494" s="48"/>
      <c r="E11494" s="48"/>
      <c r="F11494" s="48"/>
      <c r="G11494" s="49"/>
      <c r="H11494" s="48"/>
      <c r="I11494" s="52"/>
      <c r="J11494" s="48"/>
      <c r="K11494" s="48"/>
      <c r="L11494" s="48"/>
      <c r="M11494" s="48"/>
    </row>
    <row r="11495" spans="3:13" x14ac:dyDescent="0.25">
      <c r="C11495" s="48"/>
      <c r="D11495" s="48"/>
      <c r="E11495" s="48"/>
      <c r="F11495" s="48"/>
      <c r="G11495" s="49"/>
      <c r="H11495" s="48"/>
      <c r="I11495" s="52"/>
      <c r="J11495" s="48"/>
      <c r="K11495" s="48"/>
      <c r="L11495" s="48"/>
      <c r="M11495" s="48"/>
    </row>
    <row r="11496" spans="3:13" x14ac:dyDescent="0.25">
      <c r="C11496" s="48"/>
      <c r="D11496" s="48"/>
      <c r="E11496" s="48"/>
      <c r="F11496" s="48"/>
      <c r="G11496" s="49"/>
      <c r="H11496" s="48"/>
      <c r="I11496" s="52"/>
      <c r="J11496" s="48"/>
      <c r="K11496" s="48"/>
      <c r="L11496" s="48"/>
      <c r="M11496" s="48"/>
    </row>
    <row r="11497" spans="3:13" x14ac:dyDescent="0.25">
      <c r="C11497" s="48"/>
      <c r="D11497" s="48"/>
      <c r="E11497" s="48"/>
      <c r="F11497" s="48"/>
      <c r="G11497" s="49"/>
      <c r="H11497" s="48"/>
      <c r="I11497" s="52"/>
      <c r="J11497" s="48"/>
      <c r="K11497" s="48"/>
      <c r="L11497" s="48"/>
      <c r="M11497" s="48"/>
    </row>
    <row r="11498" spans="3:13" x14ac:dyDescent="0.25">
      <c r="C11498" s="48"/>
      <c r="D11498" s="48"/>
      <c r="E11498" s="48"/>
      <c r="F11498" s="48"/>
      <c r="G11498" s="49"/>
      <c r="H11498" s="48"/>
      <c r="I11498" s="52"/>
      <c r="J11498" s="48"/>
      <c r="K11498" s="48"/>
      <c r="L11498" s="48"/>
      <c r="M11498" s="48"/>
    </row>
    <row r="11499" spans="3:13" x14ac:dyDescent="0.25">
      <c r="C11499" s="48"/>
      <c r="D11499" s="48"/>
      <c r="E11499" s="48"/>
      <c r="F11499" s="48"/>
      <c r="G11499" s="49"/>
      <c r="H11499" s="48"/>
      <c r="I11499" s="52"/>
      <c r="J11499" s="48"/>
      <c r="K11499" s="48"/>
      <c r="L11499" s="48"/>
      <c r="M11499" s="48"/>
    </row>
    <row r="11500" spans="3:13" x14ac:dyDescent="0.25">
      <c r="C11500" s="48"/>
      <c r="D11500" s="48"/>
      <c r="E11500" s="48"/>
      <c r="F11500" s="48"/>
      <c r="G11500" s="49"/>
      <c r="H11500" s="48"/>
      <c r="I11500" s="52"/>
      <c r="J11500" s="48"/>
      <c r="K11500" s="48"/>
      <c r="L11500" s="48"/>
      <c r="M11500" s="48"/>
    </row>
    <row r="11501" spans="3:13" x14ac:dyDescent="0.25">
      <c r="C11501" s="48"/>
      <c r="D11501" s="48"/>
      <c r="E11501" s="48"/>
      <c r="F11501" s="48"/>
      <c r="G11501" s="49"/>
      <c r="H11501" s="48"/>
      <c r="I11501" s="52"/>
      <c r="J11501" s="48"/>
      <c r="K11501" s="48"/>
      <c r="L11501" s="48"/>
      <c r="M11501" s="48"/>
    </row>
    <row r="11502" spans="3:13" x14ac:dyDescent="0.25">
      <c r="C11502" s="48"/>
      <c r="D11502" s="48"/>
      <c r="E11502" s="48"/>
      <c r="F11502" s="48"/>
      <c r="G11502" s="49"/>
      <c r="H11502" s="48"/>
      <c r="I11502" s="52"/>
      <c r="J11502" s="48"/>
      <c r="K11502" s="48"/>
      <c r="L11502" s="48"/>
      <c r="M11502" s="48"/>
    </row>
    <row r="11503" spans="3:13" x14ac:dyDescent="0.25">
      <c r="C11503" s="48"/>
      <c r="D11503" s="48"/>
      <c r="E11503" s="48"/>
      <c r="F11503" s="48"/>
      <c r="G11503" s="49"/>
      <c r="H11503" s="48"/>
      <c r="I11503" s="52"/>
      <c r="J11503" s="48"/>
      <c r="K11503" s="48"/>
      <c r="L11503" s="48"/>
      <c r="M11503" s="48"/>
    </row>
    <row r="11504" spans="3:13" x14ac:dyDescent="0.25">
      <c r="C11504" s="48"/>
      <c r="D11504" s="48"/>
      <c r="E11504" s="48"/>
      <c r="F11504" s="48"/>
      <c r="G11504" s="49"/>
      <c r="H11504" s="48"/>
      <c r="I11504" s="52"/>
      <c r="J11504" s="48"/>
      <c r="K11504" s="48"/>
      <c r="L11504" s="48"/>
      <c r="M11504" s="48"/>
    </row>
    <row r="11505" spans="3:13" x14ac:dyDescent="0.25">
      <c r="C11505" s="48"/>
      <c r="D11505" s="48"/>
      <c r="E11505" s="48"/>
      <c r="F11505" s="48"/>
      <c r="G11505" s="49"/>
      <c r="H11505" s="48"/>
      <c r="I11505" s="52"/>
      <c r="J11505" s="48"/>
      <c r="K11505" s="48"/>
      <c r="L11505" s="48"/>
      <c r="M11505" s="48"/>
    </row>
    <row r="11506" spans="3:13" x14ac:dyDescent="0.25">
      <c r="C11506" s="48"/>
      <c r="D11506" s="48"/>
      <c r="E11506" s="48"/>
      <c r="F11506" s="48"/>
      <c r="G11506" s="49"/>
      <c r="H11506" s="48"/>
      <c r="I11506" s="52"/>
      <c r="J11506" s="48"/>
      <c r="K11506" s="48"/>
      <c r="L11506" s="48"/>
      <c r="M11506" s="48"/>
    </row>
    <row r="11507" spans="3:13" x14ac:dyDescent="0.25">
      <c r="C11507" s="48"/>
      <c r="D11507" s="48"/>
      <c r="E11507" s="48"/>
      <c r="F11507" s="48"/>
      <c r="G11507" s="49"/>
      <c r="H11507" s="48"/>
      <c r="I11507" s="52"/>
      <c r="J11507" s="48"/>
      <c r="K11507" s="48"/>
      <c r="L11507" s="48"/>
      <c r="M11507" s="48"/>
    </row>
    <row r="11508" spans="3:13" x14ac:dyDescent="0.25">
      <c r="C11508" s="48"/>
      <c r="D11508" s="48"/>
      <c r="E11508" s="48"/>
      <c r="F11508" s="48"/>
      <c r="G11508" s="49"/>
      <c r="H11508" s="48"/>
      <c r="I11508" s="52"/>
      <c r="J11508" s="48"/>
      <c r="K11508" s="48"/>
      <c r="L11508" s="48"/>
      <c r="M11508" s="48"/>
    </row>
    <row r="11509" spans="3:13" x14ac:dyDescent="0.25">
      <c r="C11509" s="48"/>
      <c r="D11509" s="48"/>
      <c r="E11509" s="48"/>
      <c r="F11509" s="48"/>
      <c r="G11509" s="49"/>
      <c r="H11509" s="48"/>
      <c r="I11509" s="52"/>
      <c r="J11509" s="48"/>
      <c r="K11509" s="48"/>
      <c r="L11509" s="48"/>
      <c r="M11509" s="48"/>
    </row>
    <row r="11510" spans="3:13" x14ac:dyDescent="0.25">
      <c r="C11510" s="48"/>
      <c r="D11510" s="48"/>
      <c r="E11510" s="48"/>
      <c r="F11510" s="48"/>
      <c r="G11510" s="49"/>
      <c r="H11510" s="48"/>
      <c r="I11510" s="52"/>
      <c r="J11510" s="48"/>
      <c r="K11510" s="48"/>
      <c r="L11510" s="48"/>
      <c r="M11510" s="48"/>
    </row>
    <row r="11511" spans="3:13" x14ac:dyDescent="0.25">
      <c r="C11511" s="48"/>
      <c r="D11511" s="48"/>
      <c r="E11511" s="48"/>
      <c r="F11511" s="48"/>
      <c r="G11511" s="49"/>
      <c r="H11511" s="48"/>
      <c r="I11511" s="52"/>
      <c r="J11511" s="48"/>
      <c r="K11511" s="48"/>
      <c r="L11511" s="48"/>
      <c r="M11511" s="48"/>
    </row>
    <row r="11512" spans="3:13" x14ac:dyDescent="0.25">
      <c r="C11512" s="48"/>
      <c r="D11512" s="48"/>
      <c r="E11512" s="48"/>
      <c r="F11512" s="48"/>
      <c r="G11512" s="49"/>
      <c r="H11512" s="48"/>
      <c r="I11512" s="52"/>
      <c r="J11512" s="48"/>
      <c r="K11512" s="48"/>
      <c r="L11512" s="48"/>
      <c r="M11512" s="48"/>
    </row>
    <row r="11513" spans="3:13" x14ac:dyDescent="0.25">
      <c r="C11513" s="48"/>
      <c r="D11513" s="48"/>
      <c r="E11513" s="48"/>
      <c r="F11513" s="48"/>
      <c r="G11513" s="49"/>
      <c r="H11513" s="48"/>
      <c r="I11513" s="52"/>
      <c r="J11513" s="48"/>
      <c r="K11513" s="48"/>
      <c r="L11513" s="48"/>
      <c r="M11513" s="48"/>
    </row>
    <row r="11514" spans="3:13" x14ac:dyDescent="0.25">
      <c r="C11514" s="48"/>
      <c r="D11514" s="48"/>
      <c r="E11514" s="48"/>
      <c r="F11514" s="48"/>
      <c r="G11514" s="49"/>
      <c r="H11514" s="48"/>
      <c r="I11514" s="52"/>
      <c r="J11514" s="48"/>
      <c r="K11514" s="48"/>
      <c r="L11514" s="48"/>
      <c r="M11514" s="48"/>
    </row>
    <row r="11515" spans="3:13" x14ac:dyDescent="0.25">
      <c r="C11515" s="48"/>
      <c r="D11515" s="48"/>
      <c r="E11515" s="48"/>
      <c r="F11515" s="48"/>
      <c r="G11515" s="49"/>
      <c r="H11515" s="48"/>
      <c r="I11515" s="52"/>
      <c r="J11515" s="48"/>
      <c r="K11515" s="48"/>
      <c r="L11515" s="48"/>
      <c r="M11515" s="48"/>
    </row>
    <row r="11516" spans="3:13" x14ac:dyDescent="0.25">
      <c r="C11516" s="48"/>
      <c r="D11516" s="48"/>
      <c r="E11516" s="48"/>
      <c r="F11516" s="48"/>
      <c r="G11516" s="49"/>
      <c r="H11516" s="48"/>
      <c r="I11516" s="52"/>
      <c r="J11516" s="48"/>
      <c r="K11516" s="48"/>
      <c r="L11516" s="48"/>
      <c r="M11516" s="48"/>
    </row>
    <row r="11517" spans="3:13" x14ac:dyDescent="0.25">
      <c r="C11517" s="48"/>
      <c r="D11517" s="48"/>
      <c r="E11517" s="48"/>
      <c r="F11517" s="48"/>
      <c r="G11517" s="49"/>
      <c r="H11517" s="48"/>
      <c r="I11517" s="52"/>
      <c r="J11517" s="48"/>
      <c r="K11517" s="48"/>
      <c r="L11517" s="48"/>
      <c r="M11517" s="48"/>
    </row>
    <row r="11518" spans="3:13" x14ac:dyDescent="0.25">
      <c r="C11518" s="48"/>
      <c r="D11518" s="48"/>
      <c r="E11518" s="48"/>
      <c r="F11518" s="48"/>
      <c r="G11518" s="49"/>
      <c r="H11518" s="48"/>
      <c r="I11518" s="52"/>
      <c r="J11518" s="48"/>
      <c r="K11518" s="48"/>
      <c r="L11518" s="48"/>
      <c r="M11518" s="48"/>
    </row>
    <row r="11519" spans="3:13" x14ac:dyDescent="0.25">
      <c r="C11519" s="48"/>
      <c r="D11519" s="48"/>
      <c r="E11519" s="48"/>
      <c r="F11519" s="48"/>
      <c r="G11519" s="49"/>
      <c r="H11519" s="48"/>
      <c r="I11519" s="52"/>
      <c r="J11519" s="48"/>
      <c r="K11519" s="48"/>
      <c r="L11519" s="48"/>
      <c r="M11519" s="48"/>
    </row>
    <row r="11520" spans="3:13" x14ac:dyDescent="0.25">
      <c r="C11520" s="48"/>
      <c r="D11520" s="48"/>
      <c r="E11520" s="48"/>
      <c r="F11520" s="48"/>
      <c r="G11520" s="49"/>
      <c r="H11520" s="48"/>
      <c r="I11520" s="52"/>
      <c r="J11520" s="48"/>
      <c r="K11520" s="48"/>
      <c r="L11520" s="48"/>
      <c r="M11520" s="48"/>
    </row>
    <row r="11521" spans="3:13" x14ac:dyDescent="0.25">
      <c r="C11521" s="48"/>
      <c r="D11521" s="48"/>
      <c r="E11521" s="48"/>
      <c r="F11521" s="48"/>
      <c r="G11521" s="49"/>
      <c r="H11521" s="48"/>
      <c r="I11521" s="52"/>
      <c r="J11521" s="48"/>
      <c r="K11521" s="48"/>
      <c r="L11521" s="48"/>
      <c r="M11521" s="48"/>
    </row>
    <row r="11522" spans="3:13" x14ac:dyDescent="0.25">
      <c r="C11522" s="48"/>
      <c r="D11522" s="48"/>
      <c r="E11522" s="48"/>
      <c r="F11522" s="48"/>
      <c r="G11522" s="49"/>
      <c r="H11522" s="48"/>
      <c r="I11522" s="52"/>
      <c r="J11522" s="48"/>
      <c r="K11522" s="48"/>
      <c r="L11522" s="48"/>
      <c r="M11522" s="48"/>
    </row>
    <row r="11523" spans="3:13" x14ac:dyDescent="0.25">
      <c r="C11523" s="48"/>
      <c r="D11523" s="48"/>
      <c r="E11523" s="48"/>
      <c r="F11523" s="48"/>
      <c r="G11523" s="49"/>
      <c r="H11523" s="48"/>
      <c r="I11523" s="52"/>
      <c r="J11523" s="48"/>
      <c r="K11523" s="48"/>
      <c r="L11523" s="48"/>
      <c r="M11523" s="48"/>
    </row>
    <row r="11524" spans="3:13" x14ac:dyDescent="0.25">
      <c r="C11524" s="48"/>
      <c r="D11524" s="48"/>
      <c r="E11524" s="48"/>
      <c r="F11524" s="48"/>
      <c r="G11524" s="49"/>
      <c r="H11524" s="48"/>
      <c r="I11524" s="52"/>
      <c r="J11524" s="48"/>
      <c r="K11524" s="48"/>
      <c r="L11524" s="48"/>
      <c r="M11524" s="48"/>
    </row>
    <row r="11525" spans="3:13" x14ac:dyDescent="0.25">
      <c r="C11525" s="48"/>
      <c r="D11525" s="48"/>
      <c r="E11525" s="48"/>
      <c r="F11525" s="48"/>
      <c r="G11525" s="49"/>
      <c r="H11525" s="48"/>
      <c r="I11525" s="52"/>
      <c r="J11525" s="48"/>
      <c r="K11525" s="48"/>
      <c r="L11525" s="48"/>
      <c r="M11525" s="48"/>
    </row>
    <row r="11526" spans="3:13" x14ac:dyDescent="0.25">
      <c r="C11526" s="48"/>
      <c r="D11526" s="48"/>
      <c r="E11526" s="48"/>
      <c r="F11526" s="48"/>
      <c r="G11526" s="49"/>
      <c r="H11526" s="48"/>
      <c r="I11526" s="52"/>
      <c r="J11526" s="48"/>
      <c r="K11526" s="48"/>
      <c r="L11526" s="48"/>
      <c r="M11526" s="48"/>
    </row>
    <row r="11527" spans="3:13" x14ac:dyDescent="0.25">
      <c r="C11527" s="48"/>
      <c r="D11527" s="48"/>
      <c r="E11527" s="48"/>
      <c r="F11527" s="48"/>
      <c r="G11527" s="49"/>
      <c r="H11527" s="48"/>
      <c r="I11527" s="52"/>
      <c r="J11527" s="48"/>
      <c r="K11527" s="48"/>
      <c r="L11527" s="48"/>
      <c r="M11527" s="48"/>
    </row>
    <row r="11528" spans="3:13" x14ac:dyDescent="0.25">
      <c r="C11528" s="48"/>
      <c r="D11528" s="48"/>
      <c r="E11528" s="48"/>
      <c r="F11528" s="48"/>
      <c r="G11528" s="49"/>
      <c r="H11528" s="48"/>
      <c r="I11528" s="52"/>
      <c r="J11528" s="48"/>
      <c r="K11528" s="48"/>
      <c r="L11528" s="48"/>
      <c r="M11528" s="48"/>
    </row>
    <row r="11529" spans="3:13" x14ac:dyDescent="0.25">
      <c r="C11529" s="48"/>
      <c r="D11529" s="48"/>
      <c r="E11529" s="48"/>
      <c r="F11529" s="48"/>
      <c r="G11529" s="49"/>
      <c r="H11529" s="48"/>
      <c r="I11529" s="52"/>
      <c r="J11529" s="48"/>
      <c r="K11529" s="48"/>
      <c r="L11529" s="48"/>
      <c r="M11529" s="48"/>
    </row>
    <row r="11530" spans="3:13" x14ac:dyDescent="0.25">
      <c r="C11530" s="48"/>
      <c r="D11530" s="48"/>
      <c r="E11530" s="48"/>
      <c r="F11530" s="48"/>
      <c r="G11530" s="49"/>
      <c r="H11530" s="48"/>
      <c r="I11530" s="52"/>
      <c r="J11530" s="48"/>
      <c r="K11530" s="48"/>
      <c r="L11530" s="48"/>
      <c r="M11530" s="48"/>
    </row>
    <row r="11531" spans="3:13" x14ac:dyDescent="0.25">
      <c r="C11531" s="48"/>
      <c r="D11531" s="48"/>
      <c r="E11531" s="48"/>
      <c r="F11531" s="48"/>
      <c r="G11531" s="49"/>
      <c r="H11531" s="48"/>
      <c r="I11531" s="52"/>
      <c r="J11531" s="48"/>
      <c r="K11531" s="48"/>
      <c r="L11531" s="48"/>
      <c r="M11531" s="48"/>
    </row>
    <row r="11532" spans="3:13" x14ac:dyDescent="0.25">
      <c r="C11532" s="48"/>
      <c r="D11532" s="48"/>
      <c r="E11532" s="48"/>
      <c r="F11532" s="48"/>
      <c r="G11532" s="49"/>
      <c r="H11532" s="48"/>
      <c r="I11532" s="52"/>
      <c r="J11532" s="48"/>
      <c r="K11532" s="48"/>
      <c r="L11532" s="48"/>
      <c r="M11532" s="48"/>
    </row>
    <row r="11533" spans="3:13" x14ac:dyDescent="0.25">
      <c r="C11533" s="48"/>
      <c r="D11533" s="48"/>
      <c r="E11533" s="48"/>
      <c r="F11533" s="48"/>
      <c r="G11533" s="49"/>
      <c r="H11533" s="48"/>
      <c r="I11533" s="52"/>
      <c r="J11533" s="48"/>
      <c r="K11533" s="48"/>
      <c r="L11533" s="48"/>
      <c r="M11533" s="48"/>
    </row>
    <row r="11534" spans="3:13" x14ac:dyDescent="0.25">
      <c r="C11534" s="48"/>
      <c r="D11534" s="48"/>
      <c r="E11534" s="48"/>
      <c r="F11534" s="48"/>
      <c r="G11534" s="49"/>
      <c r="H11534" s="48"/>
      <c r="I11534" s="52"/>
      <c r="J11534" s="48"/>
      <c r="K11534" s="48"/>
      <c r="L11534" s="48"/>
      <c r="M11534" s="48"/>
    </row>
    <row r="11535" spans="3:13" x14ac:dyDescent="0.25">
      <c r="C11535" s="48"/>
      <c r="D11535" s="48"/>
      <c r="E11535" s="48"/>
      <c r="F11535" s="48"/>
      <c r="G11535" s="49"/>
      <c r="H11535" s="48"/>
      <c r="I11535" s="52"/>
      <c r="J11535" s="48"/>
      <c r="K11535" s="48"/>
      <c r="L11535" s="48"/>
      <c r="M11535" s="48"/>
    </row>
    <row r="11536" spans="3:13" x14ac:dyDescent="0.25">
      <c r="C11536" s="48"/>
      <c r="D11536" s="48"/>
      <c r="E11536" s="48"/>
      <c r="F11536" s="48"/>
      <c r="G11536" s="49"/>
      <c r="H11536" s="48"/>
      <c r="I11536" s="52"/>
      <c r="J11536" s="48"/>
      <c r="K11536" s="48"/>
      <c r="L11536" s="48"/>
      <c r="M11536" s="48"/>
    </row>
    <row r="11537" spans="3:13" x14ac:dyDescent="0.25">
      <c r="C11537" s="48"/>
      <c r="D11537" s="48"/>
      <c r="E11537" s="48"/>
      <c r="F11537" s="48"/>
      <c r="G11537" s="49"/>
      <c r="H11537" s="48"/>
      <c r="I11537" s="52"/>
      <c r="J11537" s="48"/>
      <c r="K11537" s="48"/>
      <c r="L11537" s="48"/>
      <c r="M11537" s="48"/>
    </row>
    <row r="11538" spans="3:13" x14ac:dyDescent="0.25">
      <c r="C11538" s="48"/>
      <c r="D11538" s="48"/>
      <c r="E11538" s="48"/>
      <c r="F11538" s="48"/>
      <c r="G11538" s="49"/>
      <c r="H11538" s="48"/>
      <c r="I11538" s="52"/>
      <c r="J11538" s="48"/>
      <c r="K11538" s="48"/>
      <c r="L11538" s="48"/>
      <c r="M11538" s="48"/>
    </row>
    <row r="11539" spans="3:13" x14ac:dyDescent="0.25">
      <c r="C11539" s="48"/>
      <c r="D11539" s="48"/>
      <c r="E11539" s="48"/>
      <c r="F11539" s="48"/>
      <c r="G11539" s="49"/>
      <c r="H11539" s="48"/>
      <c r="I11539" s="52"/>
      <c r="J11539" s="48"/>
      <c r="K11539" s="48"/>
      <c r="L11539" s="48"/>
      <c r="M11539" s="48"/>
    </row>
    <row r="11540" spans="3:13" x14ac:dyDescent="0.25">
      <c r="C11540" s="48"/>
      <c r="D11540" s="48"/>
      <c r="E11540" s="48"/>
      <c r="F11540" s="48"/>
      <c r="G11540" s="49"/>
      <c r="H11540" s="48"/>
      <c r="I11540" s="52"/>
      <c r="J11540" s="48"/>
      <c r="K11540" s="48"/>
      <c r="L11540" s="48"/>
      <c r="M11540" s="48"/>
    </row>
    <row r="11541" spans="3:13" x14ac:dyDescent="0.25">
      <c r="C11541" s="48"/>
      <c r="D11541" s="48"/>
      <c r="E11541" s="48"/>
      <c r="F11541" s="48"/>
      <c r="G11541" s="49"/>
      <c r="H11541" s="48"/>
      <c r="I11541" s="52"/>
      <c r="J11541" s="48"/>
      <c r="K11541" s="48"/>
      <c r="L11541" s="48"/>
      <c r="M11541" s="48"/>
    </row>
    <row r="11542" spans="3:13" x14ac:dyDescent="0.25">
      <c r="C11542" s="48"/>
      <c r="D11542" s="48"/>
      <c r="E11542" s="48"/>
      <c r="F11542" s="48"/>
      <c r="G11542" s="49"/>
      <c r="H11542" s="48"/>
      <c r="I11542" s="52"/>
      <c r="J11542" s="48"/>
      <c r="K11542" s="48"/>
      <c r="L11542" s="48"/>
      <c r="M11542" s="48"/>
    </row>
    <row r="11543" spans="3:13" x14ac:dyDescent="0.25">
      <c r="C11543" s="48"/>
      <c r="D11543" s="48"/>
      <c r="E11543" s="48"/>
      <c r="F11543" s="48"/>
      <c r="G11543" s="49"/>
      <c r="H11543" s="48"/>
      <c r="I11543" s="52"/>
      <c r="J11543" s="48"/>
      <c r="K11543" s="48"/>
      <c r="L11543" s="48"/>
      <c r="M11543" s="48"/>
    </row>
    <row r="11544" spans="3:13" x14ac:dyDescent="0.25">
      <c r="C11544" s="48"/>
      <c r="D11544" s="48"/>
      <c r="E11544" s="48"/>
      <c r="F11544" s="48"/>
      <c r="G11544" s="49"/>
      <c r="H11544" s="48"/>
      <c r="I11544" s="52"/>
      <c r="J11544" s="48"/>
      <c r="K11544" s="48"/>
      <c r="L11544" s="48"/>
      <c r="M11544" s="48"/>
    </row>
    <row r="11545" spans="3:13" x14ac:dyDescent="0.25">
      <c r="C11545" s="48"/>
      <c r="D11545" s="48"/>
      <c r="E11545" s="48"/>
      <c r="F11545" s="48"/>
      <c r="G11545" s="49"/>
      <c r="H11545" s="48"/>
      <c r="I11545" s="52"/>
      <c r="J11545" s="48"/>
      <c r="K11545" s="48"/>
      <c r="L11545" s="48"/>
      <c r="M11545" s="48"/>
    </row>
    <row r="11546" spans="3:13" x14ac:dyDescent="0.25">
      <c r="C11546" s="48"/>
      <c r="D11546" s="48"/>
      <c r="E11546" s="48"/>
      <c r="F11546" s="48"/>
      <c r="G11546" s="49"/>
      <c r="H11546" s="48"/>
      <c r="I11546" s="52"/>
      <c r="J11546" s="48"/>
      <c r="K11546" s="48"/>
      <c r="L11546" s="48"/>
      <c r="M11546" s="48"/>
    </row>
    <row r="11547" spans="3:13" x14ac:dyDescent="0.25">
      <c r="C11547" s="48"/>
      <c r="D11547" s="48"/>
      <c r="E11547" s="48"/>
      <c r="F11547" s="48"/>
      <c r="G11547" s="49"/>
      <c r="H11547" s="48"/>
      <c r="I11547" s="52"/>
      <c r="J11547" s="48"/>
      <c r="K11547" s="48"/>
      <c r="L11547" s="48"/>
      <c r="M11547" s="48"/>
    </row>
    <row r="11548" spans="3:13" x14ac:dyDescent="0.25">
      <c r="C11548" s="48"/>
      <c r="D11548" s="48"/>
      <c r="E11548" s="48"/>
      <c r="F11548" s="48"/>
      <c r="G11548" s="49"/>
      <c r="H11548" s="48"/>
      <c r="I11548" s="52"/>
      <c r="J11548" s="48"/>
      <c r="K11548" s="48"/>
      <c r="L11548" s="48"/>
      <c r="M11548" s="48"/>
    </row>
    <row r="11549" spans="3:13" x14ac:dyDescent="0.25">
      <c r="C11549" s="48"/>
      <c r="D11549" s="48"/>
      <c r="E11549" s="48"/>
      <c r="F11549" s="48"/>
      <c r="G11549" s="49"/>
      <c r="H11549" s="48"/>
      <c r="I11549" s="52"/>
      <c r="J11549" s="48"/>
      <c r="K11549" s="48"/>
      <c r="L11549" s="48"/>
      <c r="M11549" s="48"/>
    </row>
    <row r="11550" spans="3:13" x14ac:dyDescent="0.25">
      <c r="C11550" s="48"/>
      <c r="D11550" s="48"/>
      <c r="E11550" s="48"/>
      <c r="F11550" s="48"/>
      <c r="G11550" s="49"/>
      <c r="H11550" s="48"/>
      <c r="I11550" s="52"/>
      <c r="J11550" s="48"/>
      <c r="K11550" s="48"/>
      <c r="L11550" s="48"/>
      <c r="M11550" s="48"/>
    </row>
    <row r="11551" spans="3:13" x14ac:dyDescent="0.25">
      <c r="C11551" s="48"/>
      <c r="D11551" s="48"/>
      <c r="E11551" s="48"/>
      <c r="F11551" s="48"/>
      <c r="G11551" s="49"/>
      <c r="H11551" s="48"/>
      <c r="I11551" s="52"/>
      <c r="J11551" s="48"/>
      <c r="K11551" s="48"/>
      <c r="L11551" s="48"/>
      <c r="M11551" s="48"/>
    </row>
    <row r="11552" spans="3:13" x14ac:dyDescent="0.25">
      <c r="C11552" s="48"/>
      <c r="D11552" s="48"/>
      <c r="E11552" s="48"/>
      <c r="F11552" s="48"/>
      <c r="G11552" s="49"/>
      <c r="H11552" s="48"/>
      <c r="I11552" s="52"/>
      <c r="J11552" s="48"/>
      <c r="K11552" s="48"/>
      <c r="L11552" s="48"/>
      <c r="M11552" s="48"/>
    </row>
    <row r="11553" spans="3:13" x14ac:dyDescent="0.25">
      <c r="C11553" s="48"/>
      <c r="D11553" s="48"/>
      <c r="E11553" s="48"/>
      <c r="F11553" s="48"/>
      <c r="G11553" s="49"/>
      <c r="H11553" s="48"/>
      <c r="I11553" s="52"/>
      <c r="J11553" s="48"/>
      <c r="K11553" s="48"/>
      <c r="L11553" s="48"/>
      <c r="M11553" s="48"/>
    </row>
    <row r="11554" spans="3:13" x14ac:dyDescent="0.25">
      <c r="C11554" s="48"/>
      <c r="D11554" s="48"/>
      <c r="E11554" s="48"/>
      <c r="F11554" s="48"/>
      <c r="G11554" s="49"/>
      <c r="H11554" s="48"/>
      <c r="I11554" s="52"/>
      <c r="J11554" s="48"/>
      <c r="K11554" s="48"/>
      <c r="L11554" s="48"/>
      <c r="M11554" s="48"/>
    </row>
    <row r="11555" spans="3:13" x14ac:dyDescent="0.25">
      <c r="C11555" s="48"/>
      <c r="D11555" s="48"/>
      <c r="E11555" s="48"/>
      <c r="F11555" s="48"/>
      <c r="G11555" s="49"/>
      <c r="H11555" s="48"/>
      <c r="I11555" s="52"/>
      <c r="J11555" s="48"/>
      <c r="K11555" s="48"/>
      <c r="L11555" s="48"/>
      <c r="M11555" s="48"/>
    </row>
    <row r="11556" spans="3:13" x14ac:dyDescent="0.25">
      <c r="C11556" s="48"/>
      <c r="D11556" s="48"/>
      <c r="E11556" s="48"/>
      <c r="F11556" s="48"/>
      <c r="G11556" s="49"/>
      <c r="H11556" s="48"/>
      <c r="I11556" s="52"/>
      <c r="J11556" s="48"/>
      <c r="K11556" s="48"/>
      <c r="L11556" s="48"/>
      <c r="M11556" s="48"/>
    </row>
    <row r="11557" spans="3:13" x14ac:dyDescent="0.25">
      <c r="C11557" s="48"/>
      <c r="D11557" s="48"/>
      <c r="E11557" s="48"/>
      <c r="F11557" s="48"/>
      <c r="G11557" s="49"/>
      <c r="H11557" s="48"/>
      <c r="I11557" s="52"/>
      <c r="J11557" s="48"/>
      <c r="K11557" s="48"/>
      <c r="L11557" s="48"/>
      <c r="M11557" s="48"/>
    </row>
    <row r="11558" spans="3:13" x14ac:dyDescent="0.25">
      <c r="C11558" s="48"/>
      <c r="D11558" s="48"/>
      <c r="E11558" s="48"/>
      <c r="F11558" s="48"/>
      <c r="G11558" s="49"/>
      <c r="H11558" s="48"/>
      <c r="I11558" s="52"/>
      <c r="J11558" s="48"/>
      <c r="K11558" s="48"/>
      <c r="L11558" s="48"/>
      <c r="M11558" s="48"/>
    </row>
    <row r="11559" spans="3:13" x14ac:dyDescent="0.25">
      <c r="C11559" s="48"/>
      <c r="D11559" s="48"/>
      <c r="E11559" s="48"/>
      <c r="F11559" s="48"/>
      <c r="G11559" s="49"/>
      <c r="H11559" s="48"/>
      <c r="I11559" s="52"/>
      <c r="J11559" s="48"/>
      <c r="K11559" s="48"/>
      <c r="L11559" s="48"/>
      <c r="M11559" s="48"/>
    </row>
    <row r="11560" spans="3:13" x14ac:dyDescent="0.25">
      <c r="C11560" s="48"/>
      <c r="D11560" s="48"/>
      <c r="E11560" s="48"/>
      <c r="F11560" s="48"/>
      <c r="G11560" s="49"/>
      <c r="H11560" s="48"/>
      <c r="I11560" s="52"/>
      <c r="J11560" s="48"/>
      <c r="K11560" s="48"/>
      <c r="L11560" s="48"/>
      <c r="M11560" s="48"/>
    </row>
    <row r="11561" spans="3:13" x14ac:dyDescent="0.25">
      <c r="C11561" s="48"/>
      <c r="D11561" s="48"/>
      <c r="E11561" s="48"/>
      <c r="F11561" s="48"/>
      <c r="G11561" s="49"/>
      <c r="H11561" s="48"/>
      <c r="I11561" s="52"/>
      <c r="J11561" s="48"/>
      <c r="K11561" s="48"/>
      <c r="L11561" s="48"/>
      <c r="M11561" s="48"/>
    </row>
    <row r="11562" spans="3:13" x14ac:dyDescent="0.25">
      <c r="C11562" s="48"/>
      <c r="D11562" s="48"/>
      <c r="E11562" s="48"/>
      <c r="F11562" s="48"/>
      <c r="G11562" s="49"/>
      <c r="H11562" s="48"/>
      <c r="I11562" s="52"/>
      <c r="J11562" s="48"/>
      <c r="K11562" s="48"/>
      <c r="L11562" s="48"/>
      <c r="M11562" s="48"/>
    </row>
    <row r="11563" spans="3:13" x14ac:dyDescent="0.25">
      <c r="C11563" s="48"/>
      <c r="D11563" s="48"/>
      <c r="E11563" s="48"/>
      <c r="F11563" s="48"/>
      <c r="G11563" s="49"/>
      <c r="H11563" s="48"/>
      <c r="I11563" s="52"/>
      <c r="J11563" s="48"/>
      <c r="K11563" s="48"/>
      <c r="L11563" s="48"/>
      <c r="M11563" s="48"/>
    </row>
    <row r="11564" spans="3:13" x14ac:dyDescent="0.25">
      <c r="C11564" s="48"/>
      <c r="D11564" s="48"/>
      <c r="E11564" s="48"/>
      <c r="F11564" s="48"/>
      <c r="G11564" s="49"/>
      <c r="H11564" s="48"/>
      <c r="I11564" s="52"/>
      <c r="J11564" s="48"/>
      <c r="K11564" s="48"/>
      <c r="L11564" s="48"/>
      <c r="M11564" s="48"/>
    </row>
    <row r="11565" spans="3:13" x14ac:dyDescent="0.25">
      <c r="C11565" s="48"/>
      <c r="D11565" s="48"/>
      <c r="E11565" s="48"/>
      <c r="F11565" s="48"/>
      <c r="G11565" s="49"/>
      <c r="H11565" s="48"/>
      <c r="I11565" s="52"/>
      <c r="J11565" s="48"/>
      <c r="K11565" s="48"/>
      <c r="L11565" s="48"/>
      <c r="M11565" s="48"/>
    </row>
    <row r="11566" spans="3:13" x14ac:dyDescent="0.25">
      <c r="C11566" s="48"/>
      <c r="D11566" s="48"/>
      <c r="E11566" s="48"/>
      <c r="F11566" s="48"/>
      <c r="G11566" s="49"/>
      <c r="H11566" s="48"/>
      <c r="I11566" s="52"/>
      <c r="J11566" s="48"/>
      <c r="K11566" s="48"/>
      <c r="L11566" s="48"/>
      <c r="M11566" s="48"/>
    </row>
    <row r="11567" spans="3:13" x14ac:dyDescent="0.25">
      <c r="C11567" s="48"/>
      <c r="D11567" s="48"/>
      <c r="E11567" s="48"/>
      <c r="F11567" s="48"/>
      <c r="G11567" s="49"/>
      <c r="H11567" s="48"/>
      <c r="I11567" s="52"/>
      <c r="J11567" s="48"/>
      <c r="K11567" s="48"/>
      <c r="L11567" s="48"/>
      <c r="M11567" s="48"/>
    </row>
    <row r="11568" spans="3:13" x14ac:dyDescent="0.25">
      <c r="C11568" s="48"/>
      <c r="D11568" s="48"/>
      <c r="E11568" s="48"/>
      <c r="F11568" s="48"/>
      <c r="G11568" s="49"/>
      <c r="H11568" s="48"/>
      <c r="I11568" s="52"/>
      <c r="J11568" s="48"/>
      <c r="K11568" s="48"/>
      <c r="L11568" s="48"/>
      <c r="M11568" s="48"/>
    </row>
    <row r="11569" spans="3:13" x14ac:dyDescent="0.25">
      <c r="C11569" s="48"/>
      <c r="D11569" s="48"/>
      <c r="E11569" s="48"/>
      <c r="F11569" s="48"/>
      <c r="G11569" s="49"/>
      <c r="H11569" s="48"/>
      <c r="I11569" s="52"/>
      <c r="J11569" s="48"/>
      <c r="K11569" s="48"/>
      <c r="L11569" s="48"/>
      <c r="M11569" s="48"/>
    </row>
    <row r="11570" spans="3:13" x14ac:dyDescent="0.25">
      <c r="C11570" s="48"/>
      <c r="D11570" s="48"/>
      <c r="E11570" s="48"/>
      <c r="F11570" s="48"/>
      <c r="G11570" s="49"/>
      <c r="H11570" s="48"/>
      <c r="I11570" s="52"/>
      <c r="J11570" s="48"/>
      <c r="K11570" s="48"/>
      <c r="L11570" s="48"/>
      <c r="M11570" s="48"/>
    </row>
    <row r="11571" spans="3:13" x14ac:dyDescent="0.25">
      <c r="C11571" s="48"/>
      <c r="D11571" s="48"/>
      <c r="E11571" s="48"/>
      <c r="F11571" s="48"/>
      <c r="G11571" s="49"/>
      <c r="H11571" s="48"/>
      <c r="I11571" s="52"/>
      <c r="J11571" s="48"/>
      <c r="K11571" s="48"/>
      <c r="L11571" s="48"/>
      <c r="M11571" s="48"/>
    </row>
    <row r="11572" spans="3:13" x14ac:dyDescent="0.25">
      <c r="C11572" s="48"/>
      <c r="D11572" s="48"/>
      <c r="E11572" s="48"/>
      <c r="F11572" s="48"/>
      <c r="G11572" s="49"/>
      <c r="H11572" s="48"/>
      <c r="I11572" s="52"/>
      <c r="J11572" s="48"/>
      <c r="K11572" s="48"/>
      <c r="L11572" s="48"/>
      <c r="M11572" s="48"/>
    </row>
    <row r="11573" spans="3:13" x14ac:dyDescent="0.25">
      <c r="C11573" s="48"/>
      <c r="D11573" s="48"/>
      <c r="E11573" s="48"/>
      <c r="F11573" s="48"/>
      <c r="G11573" s="49"/>
      <c r="H11573" s="48"/>
      <c r="I11573" s="52"/>
      <c r="J11573" s="48"/>
      <c r="K11573" s="48"/>
      <c r="L11573" s="48"/>
      <c r="M11573" s="48"/>
    </row>
    <row r="11574" spans="3:13" x14ac:dyDescent="0.25">
      <c r="C11574" s="48"/>
      <c r="D11574" s="48"/>
      <c r="E11574" s="48"/>
      <c r="F11574" s="48"/>
      <c r="G11574" s="49"/>
      <c r="H11574" s="48"/>
      <c r="I11574" s="52"/>
      <c r="J11574" s="48"/>
      <c r="K11574" s="48"/>
      <c r="L11574" s="48"/>
      <c r="M11574" s="48"/>
    </row>
    <row r="11575" spans="3:13" x14ac:dyDescent="0.25">
      <c r="C11575" s="48"/>
      <c r="D11575" s="48"/>
      <c r="E11575" s="48"/>
      <c r="F11575" s="48"/>
      <c r="G11575" s="49"/>
      <c r="H11575" s="48"/>
      <c r="I11575" s="52"/>
      <c r="J11575" s="48"/>
      <c r="K11575" s="48"/>
      <c r="L11575" s="48"/>
      <c r="M11575" s="48"/>
    </row>
    <row r="11576" spans="3:13" x14ac:dyDescent="0.25">
      <c r="C11576" s="48"/>
      <c r="D11576" s="48"/>
      <c r="E11576" s="48"/>
      <c r="F11576" s="48"/>
      <c r="G11576" s="49"/>
      <c r="H11576" s="48"/>
      <c r="I11576" s="52"/>
      <c r="J11576" s="48"/>
      <c r="K11576" s="48"/>
      <c r="L11576" s="48"/>
      <c r="M11576" s="48"/>
    </row>
    <row r="11577" spans="3:13" x14ac:dyDescent="0.25">
      <c r="C11577" s="48"/>
      <c r="D11577" s="48"/>
      <c r="E11577" s="48"/>
      <c r="F11577" s="48"/>
      <c r="G11577" s="49"/>
      <c r="H11577" s="48"/>
      <c r="I11577" s="52"/>
      <c r="J11577" s="48"/>
      <c r="K11577" s="48"/>
      <c r="L11577" s="48"/>
      <c r="M11577" s="48"/>
    </row>
    <row r="11578" spans="3:13" x14ac:dyDescent="0.25">
      <c r="C11578" s="48"/>
      <c r="D11578" s="48"/>
      <c r="E11578" s="48"/>
      <c r="F11578" s="48"/>
      <c r="G11578" s="49"/>
      <c r="H11578" s="48"/>
      <c r="I11578" s="52"/>
      <c r="J11578" s="48"/>
      <c r="K11578" s="48"/>
      <c r="L11578" s="48"/>
      <c r="M11578" s="48"/>
    </row>
    <row r="11579" spans="3:13" x14ac:dyDescent="0.25">
      <c r="C11579" s="48"/>
      <c r="D11579" s="48"/>
      <c r="E11579" s="48"/>
      <c r="F11579" s="48"/>
      <c r="G11579" s="49"/>
      <c r="H11579" s="48"/>
      <c r="I11579" s="52"/>
      <c r="J11579" s="48"/>
      <c r="K11579" s="48"/>
      <c r="L11579" s="48"/>
      <c r="M11579" s="48"/>
    </row>
    <row r="11580" spans="3:13" x14ac:dyDescent="0.25">
      <c r="C11580" s="48"/>
      <c r="D11580" s="48"/>
      <c r="E11580" s="48"/>
      <c r="F11580" s="48"/>
      <c r="G11580" s="49"/>
      <c r="H11580" s="48"/>
      <c r="I11580" s="52"/>
      <c r="J11580" s="48"/>
      <c r="K11580" s="48"/>
      <c r="L11580" s="48"/>
      <c r="M11580" s="48"/>
    </row>
    <row r="11581" spans="3:13" x14ac:dyDescent="0.25">
      <c r="C11581" s="48"/>
      <c r="D11581" s="48"/>
      <c r="E11581" s="48"/>
      <c r="F11581" s="48"/>
      <c r="G11581" s="49"/>
      <c r="H11581" s="48"/>
      <c r="I11581" s="52"/>
      <c r="J11581" s="48"/>
      <c r="K11581" s="48"/>
      <c r="L11581" s="48"/>
      <c r="M11581" s="48"/>
    </row>
    <row r="11582" spans="3:13" x14ac:dyDescent="0.25">
      <c r="C11582" s="48"/>
      <c r="D11582" s="48"/>
      <c r="E11582" s="48"/>
      <c r="F11582" s="48"/>
      <c r="G11582" s="49"/>
      <c r="H11582" s="48"/>
      <c r="I11582" s="52"/>
      <c r="J11582" s="48"/>
      <c r="K11582" s="48"/>
      <c r="L11582" s="48"/>
      <c r="M11582" s="48"/>
    </row>
    <row r="11583" spans="3:13" x14ac:dyDescent="0.25">
      <c r="C11583" s="48"/>
      <c r="D11583" s="48"/>
      <c r="E11583" s="48"/>
      <c r="F11583" s="48"/>
      <c r="G11583" s="49"/>
      <c r="H11583" s="48"/>
      <c r="I11583" s="52"/>
      <c r="J11583" s="48"/>
      <c r="K11583" s="48"/>
      <c r="L11583" s="48"/>
      <c r="M11583" s="48"/>
    </row>
    <row r="11584" spans="3:13" x14ac:dyDescent="0.25">
      <c r="C11584" s="48"/>
      <c r="D11584" s="48"/>
      <c r="E11584" s="48"/>
      <c r="F11584" s="48"/>
      <c r="G11584" s="49"/>
      <c r="H11584" s="48"/>
      <c r="I11584" s="52"/>
      <c r="J11584" s="48"/>
      <c r="K11584" s="48"/>
      <c r="L11584" s="48"/>
      <c r="M11584" s="48"/>
    </row>
    <row r="11585" spans="3:13" x14ac:dyDescent="0.25">
      <c r="C11585" s="48"/>
      <c r="D11585" s="48"/>
      <c r="E11585" s="48"/>
      <c r="F11585" s="48"/>
      <c r="G11585" s="49"/>
      <c r="H11585" s="48"/>
      <c r="I11585" s="52"/>
      <c r="J11585" s="48"/>
      <c r="K11585" s="48"/>
      <c r="L11585" s="48"/>
      <c r="M11585" s="48"/>
    </row>
    <row r="11586" spans="3:13" x14ac:dyDescent="0.25">
      <c r="C11586" s="48"/>
      <c r="D11586" s="48"/>
      <c r="E11586" s="48"/>
      <c r="F11586" s="48"/>
      <c r="G11586" s="49"/>
      <c r="H11586" s="48"/>
      <c r="I11586" s="52"/>
      <c r="J11586" s="48"/>
      <c r="K11586" s="48"/>
      <c r="L11586" s="48"/>
      <c r="M11586" s="48"/>
    </row>
    <row r="11587" spans="3:13" x14ac:dyDescent="0.25">
      <c r="C11587" s="48"/>
      <c r="D11587" s="48"/>
      <c r="E11587" s="48"/>
      <c r="F11587" s="48"/>
      <c r="G11587" s="49"/>
      <c r="H11587" s="48"/>
      <c r="I11587" s="52"/>
      <c r="J11587" s="48"/>
      <c r="K11587" s="48"/>
      <c r="L11587" s="48"/>
      <c r="M11587" s="48"/>
    </row>
    <row r="11588" spans="3:13" x14ac:dyDescent="0.25">
      <c r="C11588" s="48"/>
      <c r="D11588" s="48"/>
      <c r="E11588" s="48"/>
      <c r="F11588" s="48"/>
      <c r="G11588" s="49"/>
      <c r="H11588" s="48"/>
      <c r="I11588" s="52"/>
      <c r="J11588" s="48"/>
      <c r="K11588" s="48"/>
      <c r="L11588" s="48"/>
      <c r="M11588" s="48"/>
    </row>
    <row r="11589" spans="3:13" x14ac:dyDescent="0.25">
      <c r="C11589" s="48"/>
      <c r="D11589" s="48"/>
      <c r="E11589" s="48"/>
      <c r="F11589" s="48"/>
      <c r="G11589" s="49"/>
      <c r="H11589" s="48"/>
      <c r="I11589" s="52"/>
      <c r="J11589" s="48"/>
      <c r="K11589" s="48"/>
      <c r="L11589" s="48"/>
      <c r="M11589" s="48"/>
    </row>
    <row r="11590" spans="3:13" x14ac:dyDescent="0.25">
      <c r="C11590" s="48"/>
      <c r="D11590" s="48"/>
      <c r="E11590" s="48"/>
      <c r="F11590" s="48"/>
      <c r="G11590" s="49"/>
      <c r="H11590" s="48"/>
      <c r="I11590" s="52"/>
      <c r="J11590" s="48"/>
      <c r="K11590" s="48"/>
      <c r="L11590" s="48"/>
      <c r="M11590" s="48"/>
    </row>
    <row r="11591" spans="3:13" x14ac:dyDescent="0.25">
      <c r="C11591" s="48"/>
      <c r="D11591" s="48"/>
      <c r="E11591" s="48"/>
      <c r="F11591" s="48"/>
      <c r="G11591" s="49"/>
      <c r="H11591" s="48"/>
      <c r="I11591" s="52"/>
      <c r="J11591" s="48"/>
      <c r="K11591" s="48"/>
      <c r="L11591" s="48"/>
      <c r="M11591" s="48"/>
    </row>
    <row r="11592" spans="3:13" x14ac:dyDescent="0.25">
      <c r="C11592" s="48"/>
      <c r="D11592" s="48"/>
      <c r="E11592" s="48"/>
      <c r="F11592" s="48"/>
      <c r="G11592" s="49"/>
      <c r="H11592" s="48"/>
      <c r="I11592" s="52"/>
      <c r="J11592" s="48"/>
      <c r="K11592" s="48"/>
      <c r="L11592" s="48"/>
      <c r="M11592" s="48"/>
    </row>
    <row r="11593" spans="3:13" x14ac:dyDescent="0.25">
      <c r="C11593" s="48"/>
      <c r="D11593" s="48"/>
      <c r="E11593" s="48"/>
      <c r="F11593" s="48"/>
      <c r="G11593" s="49"/>
      <c r="H11593" s="48"/>
      <c r="I11593" s="52"/>
      <c r="J11593" s="48"/>
      <c r="K11593" s="48"/>
      <c r="L11593" s="48"/>
      <c r="M11593" s="48"/>
    </row>
    <row r="11594" spans="3:13" x14ac:dyDescent="0.25">
      <c r="C11594" s="48"/>
      <c r="D11594" s="48"/>
      <c r="E11594" s="48"/>
      <c r="F11594" s="48"/>
      <c r="G11594" s="49"/>
      <c r="H11594" s="48"/>
      <c r="I11594" s="52"/>
      <c r="J11594" s="48"/>
      <c r="K11594" s="48"/>
      <c r="L11594" s="48"/>
      <c r="M11594" s="48"/>
    </row>
    <row r="11595" spans="3:13" x14ac:dyDescent="0.25">
      <c r="C11595" s="48"/>
      <c r="D11595" s="48"/>
      <c r="E11595" s="48"/>
      <c r="F11595" s="48"/>
      <c r="G11595" s="49"/>
      <c r="H11595" s="48"/>
      <c r="I11595" s="52"/>
      <c r="J11595" s="48"/>
      <c r="K11595" s="48"/>
      <c r="L11595" s="48"/>
      <c r="M11595" s="48"/>
    </row>
    <row r="11596" spans="3:13" x14ac:dyDescent="0.25">
      <c r="C11596" s="48"/>
      <c r="D11596" s="48"/>
      <c r="E11596" s="48"/>
      <c r="F11596" s="48"/>
      <c r="G11596" s="49"/>
      <c r="H11596" s="48"/>
      <c r="I11596" s="52"/>
      <c r="J11596" s="48"/>
      <c r="K11596" s="48"/>
      <c r="L11596" s="48"/>
      <c r="M11596" s="48"/>
    </row>
    <row r="11597" spans="3:13" x14ac:dyDescent="0.25">
      <c r="C11597" s="48"/>
      <c r="D11597" s="48"/>
      <c r="E11597" s="48"/>
      <c r="F11597" s="48"/>
      <c r="G11597" s="49"/>
      <c r="H11597" s="48"/>
      <c r="I11597" s="52"/>
      <c r="J11597" s="48"/>
      <c r="K11597" s="48"/>
      <c r="L11597" s="48"/>
      <c r="M11597" s="48"/>
    </row>
    <row r="11598" spans="3:13" x14ac:dyDescent="0.25">
      <c r="C11598" s="48"/>
      <c r="D11598" s="48"/>
      <c r="E11598" s="48"/>
      <c r="F11598" s="48"/>
      <c r="G11598" s="49"/>
      <c r="H11598" s="48"/>
      <c r="I11598" s="52"/>
      <c r="J11598" s="48"/>
      <c r="K11598" s="48"/>
      <c r="L11598" s="48"/>
      <c r="M11598" s="48"/>
    </row>
    <row r="11599" spans="3:13" x14ac:dyDescent="0.25">
      <c r="C11599" s="48"/>
      <c r="D11599" s="48"/>
      <c r="E11599" s="48"/>
      <c r="F11599" s="48"/>
      <c r="G11599" s="49"/>
      <c r="H11599" s="48"/>
      <c r="I11599" s="52"/>
      <c r="J11599" s="48"/>
      <c r="K11599" s="48"/>
      <c r="L11599" s="48"/>
      <c r="M11599" s="48"/>
    </row>
    <row r="11600" spans="3:13" x14ac:dyDescent="0.25">
      <c r="C11600" s="48"/>
      <c r="D11600" s="48"/>
      <c r="E11600" s="48"/>
      <c r="F11600" s="48"/>
      <c r="G11600" s="49"/>
      <c r="H11600" s="48"/>
      <c r="I11600" s="52"/>
      <c r="J11600" s="48"/>
      <c r="K11600" s="48"/>
      <c r="L11600" s="48"/>
      <c r="M11600" s="48"/>
    </row>
    <row r="11601" spans="3:13" x14ac:dyDescent="0.25">
      <c r="C11601" s="48"/>
      <c r="D11601" s="48"/>
      <c r="E11601" s="48"/>
      <c r="F11601" s="48"/>
      <c r="G11601" s="49"/>
      <c r="H11601" s="48"/>
      <c r="I11601" s="52"/>
      <c r="J11601" s="48"/>
      <c r="K11601" s="48"/>
      <c r="L11601" s="48"/>
      <c r="M11601" s="48"/>
    </row>
    <row r="11602" spans="3:13" x14ac:dyDescent="0.25">
      <c r="C11602" s="48"/>
      <c r="D11602" s="48"/>
      <c r="E11602" s="48"/>
      <c r="F11602" s="48"/>
      <c r="G11602" s="49"/>
      <c r="H11602" s="48"/>
      <c r="I11602" s="52"/>
      <c r="J11602" s="48"/>
      <c r="K11602" s="48"/>
      <c r="L11602" s="48"/>
      <c r="M11602" s="48"/>
    </row>
    <row r="11603" spans="3:13" x14ac:dyDescent="0.25">
      <c r="C11603" s="48"/>
      <c r="D11603" s="48"/>
      <c r="E11603" s="48"/>
      <c r="F11603" s="48"/>
      <c r="G11603" s="49"/>
      <c r="H11603" s="48"/>
      <c r="I11603" s="52"/>
      <c r="J11603" s="48"/>
      <c r="K11603" s="48"/>
      <c r="L11603" s="48"/>
      <c r="M11603" s="48"/>
    </row>
    <row r="11604" spans="3:13" x14ac:dyDescent="0.25">
      <c r="C11604" s="48"/>
      <c r="D11604" s="48"/>
      <c r="E11604" s="48"/>
      <c r="F11604" s="48"/>
      <c r="G11604" s="49"/>
      <c r="H11604" s="48"/>
      <c r="I11604" s="52"/>
      <c r="J11604" s="48"/>
      <c r="K11604" s="48"/>
      <c r="L11604" s="48"/>
      <c r="M11604" s="48"/>
    </row>
    <row r="11605" spans="3:13" x14ac:dyDescent="0.25">
      <c r="C11605" s="48"/>
      <c r="D11605" s="48"/>
      <c r="E11605" s="48"/>
      <c r="F11605" s="48"/>
      <c r="G11605" s="49"/>
      <c r="H11605" s="48"/>
      <c r="I11605" s="52"/>
      <c r="J11605" s="48"/>
      <c r="K11605" s="48"/>
      <c r="L11605" s="48"/>
      <c r="M11605" s="48"/>
    </row>
    <row r="11606" spans="3:13" x14ac:dyDescent="0.25">
      <c r="C11606" s="48"/>
      <c r="D11606" s="48"/>
      <c r="E11606" s="48"/>
      <c r="F11606" s="48"/>
      <c r="G11606" s="49"/>
      <c r="H11606" s="48"/>
      <c r="I11606" s="52"/>
      <c r="J11606" s="48"/>
      <c r="K11606" s="48"/>
      <c r="L11606" s="48"/>
      <c r="M11606" s="48"/>
    </row>
    <row r="11607" spans="3:13" x14ac:dyDescent="0.25">
      <c r="C11607" s="48"/>
      <c r="D11607" s="48"/>
      <c r="E11607" s="48"/>
      <c r="F11607" s="48"/>
      <c r="G11607" s="49"/>
      <c r="H11607" s="48"/>
      <c r="I11607" s="52"/>
      <c r="J11607" s="48"/>
      <c r="K11607" s="48"/>
      <c r="L11607" s="48"/>
      <c r="M11607" s="48"/>
    </row>
    <row r="11608" spans="3:13" x14ac:dyDescent="0.25">
      <c r="C11608" s="48"/>
      <c r="D11608" s="48"/>
      <c r="E11608" s="48"/>
      <c r="F11608" s="48"/>
      <c r="G11608" s="49"/>
      <c r="H11608" s="48"/>
      <c r="I11608" s="52"/>
      <c r="J11608" s="48"/>
      <c r="K11608" s="48"/>
      <c r="L11608" s="48"/>
      <c r="M11608" s="48"/>
    </row>
    <row r="11609" spans="3:13" x14ac:dyDescent="0.25">
      <c r="C11609" s="48"/>
      <c r="D11609" s="48"/>
      <c r="E11609" s="48"/>
      <c r="F11609" s="48"/>
      <c r="G11609" s="49"/>
      <c r="H11609" s="48"/>
      <c r="I11609" s="52"/>
      <c r="J11609" s="48"/>
      <c r="K11609" s="48"/>
      <c r="L11609" s="48"/>
      <c r="M11609" s="48"/>
    </row>
    <row r="11610" spans="3:13" x14ac:dyDescent="0.25">
      <c r="C11610" s="48"/>
      <c r="D11610" s="48"/>
      <c r="E11610" s="48"/>
      <c r="F11610" s="48"/>
      <c r="G11610" s="49"/>
      <c r="H11610" s="48"/>
      <c r="I11610" s="52"/>
      <c r="J11610" s="48"/>
      <c r="K11610" s="48"/>
      <c r="L11610" s="48"/>
      <c r="M11610" s="48"/>
    </row>
    <row r="11611" spans="3:13" x14ac:dyDescent="0.25">
      <c r="C11611" s="48"/>
      <c r="D11611" s="48"/>
      <c r="E11611" s="48"/>
      <c r="F11611" s="48"/>
      <c r="G11611" s="49"/>
      <c r="H11611" s="48"/>
      <c r="I11611" s="52"/>
      <c r="J11611" s="48"/>
      <c r="K11611" s="48"/>
      <c r="L11611" s="48"/>
      <c r="M11611" s="48"/>
    </row>
    <row r="11612" spans="3:13" x14ac:dyDescent="0.25">
      <c r="C11612" s="48"/>
      <c r="D11612" s="48"/>
      <c r="E11612" s="48"/>
      <c r="F11612" s="48"/>
      <c r="G11612" s="49"/>
      <c r="H11612" s="48"/>
      <c r="I11612" s="52"/>
      <c r="J11612" s="48"/>
      <c r="K11612" s="48"/>
      <c r="L11612" s="48"/>
      <c r="M11612" s="48"/>
    </row>
    <row r="11613" spans="3:13" x14ac:dyDescent="0.25">
      <c r="C11613" s="48"/>
      <c r="D11613" s="48"/>
      <c r="E11613" s="48"/>
      <c r="F11613" s="48"/>
      <c r="G11613" s="49"/>
      <c r="H11613" s="48"/>
      <c r="I11613" s="52"/>
      <c r="J11613" s="48"/>
      <c r="K11613" s="48"/>
      <c r="L11613" s="48"/>
      <c r="M11613" s="48"/>
    </row>
    <row r="11614" spans="3:13" x14ac:dyDescent="0.25">
      <c r="C11614" s="48"/>
      <c r="D11614" s="48"/>
      <c r="E11614" s="48"/>
      <c r="F11614" s="48"/>
      <c r="G11614" s="49"/>
      <c r="H11614" s="48"/>
      <c r="I11614" s="52"/>
      <c r="J11614" s="48"/>
      <c r="K11614" s="48"/>
      <c r="L11614" s="48"/>
      <c r="M11614" s="48"/>
    </row>
    <row r="11615" spans="3:13" x14ac:dyDescent="0.25">
      <c r="C11615" s="48"/>
      <c r="D11615" s="48"/>
      <c r="E11615" s="48"/>
      <c r="F11615" s="48"/>
      <c r="G11615" s="49"/>
      <c r="H11615" s="48"/>
      <c r="I11615" s="52"/>
      <c r="J11615" s="48"/>
      <c r="K11615" s="48"/>
      <c r="L11615" s="48"/>
      <c r="M11615" s="48"/>
    </row>
    <row r="11616" spans="3:13" x14ac:dyDescent="0.25">
      <c r="C11616" s="48"/>
      <c r="D11616" s="48"/>
      <c r="E11616" s="48"/>
      <c r="F11616" s="48"/>
      <c r="G11616" s="49"/>
      <c r="H11616" s="48"/>
      <c r="I11616" s="52"/>
      <c r="J11616" s="48"/>
      <c r="K11616" s="48"/>
      <c r="L11616" s="48"/>
      <c r="M11616" s="48"/>
    </row>
    <row r="11617" spans="3:13" x14ac:dyDescent="0.25">
      <c r="C11617" s="48"/>
      <c r="D11617" s="48"/>
      <c r="E11617" s="48"/>
      <c r="F11617" s="48"/>
      <c r="G11617" s="49"/>
      <c r="H11617" s="48"/>
      <c r="I11617" s="52"/>
      <c r="J11617" s="48"/>
      <c r="K11617" s="48"/>
      <c r="L11617" s="48"/>
      <c r="M11617" s="48"/>
    </row>
    <row r="11618" spans="3:13" x14ac:dyDescent="0.25">
      <c r="C11618" s="48"/>
      <c r="D11618" s="48"/>
      <c r="E11618" s="48"/>
      <c r="F11618" s="48"/>
      <c r="G11618" s="49"/>
      <c r="H11618" s="48"/>
      <c r="I11618" s="52"/>
      <c r="J11618" s="48"/>
      <c r="K11618" s="48"/>
      <c r="L11618" s="48"/>
      <c r="M11618" s="48"/>
    </row>
    <row r="11619" spans="3:13" x14ac:dyDescent="0.25">
      <c r="C11619" s="48"/>
      <c r="D11619" s="48"/>
      <c r="E11619" s="48"/>
      <c r="F11619" s="48"/>
      <c r="G11619" s="49"/>
      <c r="H11619" s="48"/>
      <c r="I11619" s="52"/>
      <c r="J11619" s="48"/>
      <c r="K11619" s="48"/>
      <c r="L11619" s="48"/>
      <c r="M11619" s="48"/>
    </row>
    <row r="11620" spans="3:13" x14ac:dyDescent="0.25">
      <c r="C11620" s="48"/>
      <c r="D11620" s="48"/>
      <c r="E11620" s="48"/>
      <c r="F11620" s="48"/>
      <c r="G11620" s="49"/>
      <c r="H11620" s="48"/>
      <c r="I11620" s="52"/>
      <c r="J11620" s="48"/>
      <c r="K11620" s="48"/>
      <c r="L11620" s="48"/>
      <c r="M11620" s="48"/>
    </row>
    <row r="11621" spans="3:13" x14ac:dyDescent="0.25">
      <c r="C11621" s="48"/>
      <c r="D11621" s="48"/>
      <c r="E11621" s="48"/>
      <c r="F11621" s="48"/>
      <c r="G11621" s="49"/>
      <c r="H11621" s="48"/>
      <c r="I11621" s="52"/>
      <c r="J11621" s="48"/>
      <c r="K11621" s="48"/>
      <c r="L11621" s="48"/>
      <c r="M11621" s="48"/>
    </row>
    <row r="11622" spans="3:13" x14ac:dyDescent="0.25">
      <c r="C11622" s="48"/>
      <c r="D11622" s="48"/>
      <c r="E11622" s="48"/>
      <c r="F11622" s="48"/>
      <c r="G11622" s="49"/>
      <c r="H11622" s="48"/>
      <c r="I11622" s="52"/>
      <c r="J11622" s="48"/>
      <c r="K11622" s="48"/>
      <c r="L11622" s="48"/>
      <c r="M11622" s="48"/>
    </row>
    <row r="11623" spans="3:13" x14ac:dyDescent="0.25">
      <c r="C11623" s="48"/>
      <c r="D11623" s="48"/>
      <c r="E11623" s="48"/>
      <c r="F11623" s="48"/>
      <c r="G11623" s="49"/>
      <c r="H11623" s="48"/>
      <c r="I11623" s="52"/>
      <c r="J11623" s="48"/>
      <c r="K11623" s="48"/>
      <c r="L11623" s="48"/>
      <c r="M11623" s="48"/>
    </row>
    <row r="11624" spans="3:13" x14ac:dyDescent="0.25">
      <c r="C11624" s="48"/>
      <c r="D11624" s="48"/>
      <c r="E11624" s="48"/>
      <c r="F11624" s="48"/>
      <c r="G11624" s="49"/>
      <c r="H11624" s="48"/>
      <c r="I11624" s="52"/>
      <c r="J11624" s="48"/>
      <c r="K11624" s="48"/>
      <c r="L11624" s="48"/>
      <c r="M11624" s="48"/>
    </row>
    <row r="11625" spans="3:13" x14ac:dyDescent="0.25">
      <c r="C11625" s="48"/>
      <c r="D11625" s="48"/>
      <c r="E11625" s="48"/>
      <c r="F11625" s="48"/>
      <c r="G11625" s="49"/>
      <c r="H11625" s="48"/>
      <c r="I11625" s="52"/>
      <c r="J11625" s="48"/>
      <c r="K11625" s="48"/>
      <c r="L11625" s="48"/>
      <c r="M11625" s="48"/>
    </row>
    <row r="11626" spans="3:13" x14ac:dyDescent="0.25">
      <c r="C11626" s="48"/>
      <c r="D11626" s="48"/>
      <c r="E11626" s="48"/>
      <c r="F11626" s="48"/>
      <c r="G11626" s="49"/>
      <c r="H11626" s="48"/>
      <c r="I11626" s="52"/>
      <c r="J11626" s="48"/>
      <c r="K11626" s="48"/>
      <c r="L11626" s="48"/>
      <c r="M11626" s="48"/>
    </row>
    <row r="11627" spans="3:13" x14ac:dyDescent="0.25">
      <c r="C11627" s="48"/>
      <c r="D11627" s="48"/>
      <c r="E11627" s="48"/>
      <c r="F11627" s="48"/>
      <c r="G11627" s="49"/>
      <c r="H11627" s="48"/>
      <c r="I11627" s="52"/>
      <c r="J11627" s="48"/>
      <c r="K11627" s="48"/>
      <c r="L11627" s="48"/>
      <c r="M11627" s="48"/>
    </row>
    <row r="11628" spans="3:13" x14ac:dyDescent="0.25">
      <c r="C11628" s="48"/>
      <c r="D11628" s="48"/>
      <c r="E11628" s="48"/>
      <c r="F11628" s="48"/>
      <c r="G11628" s="49"/>
      <c r="H11628" s="48"/>
      <c r="I11628" s="52"/>
      <c r="J11628" s="48"/>
      <c r="K11628" s="48"/>
      <c r="L11628" s="48"/>
      <c r="M11628" s="48"/>
    </row>
    <row r="11629" spans="3:13" x14ac:dyDescent="0.25">
      <c r="C11629" s="48"/>
      <c r="D11629" s="48"/>
      <c r="E11629" s="48"/>
      <c r="F11629" s="48"/>
      <c r="G11629" s="49"/>
      <c r="H11629" s="48"/>
      <c r="I11629" s="52"/>
      <c r="J11629" s="48"/>
      <c r="K11629" s="48"/>
      <c r="L11629" s="48"/>
      <c r="M11629" s="48"/>
    </row>
    <row r="11630" spans="3:13" x14ac:dyDescent="0.25">
      <c r="C11630" s="48"/>
      <c r="D11630" s="48"/>
      <c r="E11630" s="48"/>
      <c r="F11630" s="48"/>
      <c r="G11630" s="49"/>
      <c r="H11630" s="48"/>
      <c r="I11630" s="52"/>
      <c r="J11630" s="48"/>
      <c r="K11630" s="48"/>
      <c r="L11630" s="48"/>
      <c r="M11630" s="48"/>
    </row>
    <row r="11631" spans="3:13" x14ac:dyDescent="0.25">
      <c r="C11631" s="48"/>
      <c r="D11631" s="48"/>
      <c r="E11631" s="48"/>
      <c r="F11631" s="48"/>
      <c r="G11631" s="49"/>
      <c r="H11631" s="48"/>
      <c r="I11631" s="52"/>
      <c r="J11631" s="48"/>
      <c r="K11631" s="48"/>
      <c r="L11631" s="48"/>
      <c r="M11631" s="48"/>
    </row>
    <row r="11632" spans="3:13" x14ac:dyDescent="0.25">
      <c r="C11632" s="48"/>
      <c r="D11632" s="48"/>
      <c r="E11632" s="48"/>
      <c r="F11632" s="48"/>
      <c r="G11632" s="49"/>
      <c r="H11632" s="48"/>
      <c r="I11632" s="52"/>
      <c r="J11632" s="48"/>
      <c r="K11632" s="48"/>
      <c r="L11632" s="48"/>
      <c r="M11632" s="48"/>
    </row>
    <row r="11633" spans="3:13" x14ac:dyDescent="0.25">
      <c r="C11633" s="48"/>
      <c r="D11633" s="48"/>
      <c r="E11633" s="48"/>
      <c r="F11633" s="48"/>
      <c r="G11633" s="49"/>
      <c r="H11633" s="48"/>
      <c r="I11633" s="52"/>
      <c r="J11633" s="48"/>
      <c r="K11633" s="48"/>
      <c r="L11633" s="48"/>
      <c r="M11633" s="48"/>
    </row>
    <row r="11634" spans="3:13" x14ac:dyDescent="0.25">
      <c r="C11634" s="48"/>
      <c r="D11634" s="48"/>
      <c r="E11634" s="48"/>
      <c r="F11634" s="48"/>
      <c r="G11634" s="49"/>
      <c r="H11634" s="48"/>
      <c r="I11634" s="52"/>
      <c r="J11634" s="48"/>
      <c r="K11634" s="48"/>
      <c r="L11634" s="48"/>
      <c r="M11634" s="48"/>
    </row>
    <row r="11635" spans="3:13" x14ac:dyDescent="0.25">
      <c r="C11635" s="48"/>
      <c r="D11635" s="48"/>
      <c r="E11635" s="48"/>
      <c r="F11635" s="48"/>
      <c r="G11635" s="49"/>
      <c r="H11635" s="48"/>
      <c r="I11635" s="52"/>
      <c r="J11635" s="48"/>
      <c r="K11635" s="48"/>
      <c r="L11635" s="48"/>
      <c r="M11635" s="48"/>
    </row>
    <row r="11636" spans="3:13" x14ac:dyDescent="0.25">
      <c r="C11636" s="48"/>
      <c r="D11636" s="48"/>
      <c r="E11636" s="48"/>
      <c r="F11636" s="48"/>
      <c r="G11636" s="49"/>
      <c r="H11636" s="48"/>
      <c r="I11636" s="52"/>
      <c r="J11636" s="48"/>
      <c r="K11636" s="48"/>
      <c r="L11636" s="48"/>
      <c r="M11636" s="48"/>
    </row>
    <row r="11637" spans="3:13" x14ac:dyDescent="0.25">
      <c r="C11637" s="48"/>
      <c r="D11637" s="48"/>
      <c r="E11637" s="48"/>
      <c r="F11637" s="48"/>
      <c r="G11637" s="49"/>
      <c r="H11637" s="48"/>
      <c r="I11637" s="52"/>
      <c r="J11637" s="48"/>
      <c r="K11637" s="48"/>
      <c r="L11637" s="48"/>
      <c r="M11637" s="48"/>
    </row>
    <row r="11638" spans="3:13" x14ac:dyDescent="0.25">
      <c r="C11638" s="48"/>
      <c r="D11638" s="48"/>
      <c r="E11638" s="48"/>
      <c r="F11638" s="48"/>
      <c r="G11638" s="49"/>
      <c r="H11638" s="48"/>
      <c r="I11638" s="52"/>
      <c r="J11638" s="48"/>
      <c r="K11638" s="48"/>
      <c r="L11638" s="48"/>
      <c r="M11638" s="48"/>
    </row>
    <row r="11639" spans="3:13" x14ac:dyDescent="0.25">
      <c r="C11639" s="48"/>
      <c r="D11639" s="48"/>
      <c r="E11639" s="48"/>
      <c r="F11639" s="48"/>
      <c r="G11639" s="49"/>
      <c r="H11639" s="48"/>
      <c r="I11639" s="52"/>
      <c r="J11639" s="48"/>
      <c r="K11639" s="48"/>
      <c r="L11639" s="48"/>
      <c r="M11639" s="48"/>
    </row>
    <row r="11640" spans="3:13" x14ac:dyDescent="0.25">
      <c r="C11640" s="48"/>
      <c r="D11640" s="48"/>
      <c r="E11640" s="48"/>
      <c r="F11640" s="48"/>
      <c r="G11640" s="49"/>
      <c r="H11640" s="48"/>
      <c r="I11640" s="52"/>
      <c r="J11640" s="48"/>
      <c r="K11640" s="48"/>
      <c r="L11640" s="48"/>
      <c r="M11640" s="48"/>
    </row>
    <row r="11641" spans="3:13" x14ac:dyDescent="0.25">
      <c r="C11641" s="48"/>
      <c r="D11641" s="48"/>
      <c r="E11641" s="48"/>
      <c r="F11641" s="48"/>
      <c r="G11641" s="49"/>
      <c r="H11641" s="48"/>
      <c r="I11641" s="52"/>
      <c r="J11641" s="48"/>
      <c r="K11641" s="48"/>
      <c r="L11641" s="48"/>
      <c r="M11641" s="48"/>
    </row>
    <row r="11642" spans="3:13" x14ac:dyDescent="0.25">
      <c r="C11642" s="48"/>
      <c r="D11642" s="48"/>
      <c r="E11642" s="48"/>
      <c r="F11642" s="48"/>
      <c r="G11642" s="49"/>
      <c r="H11642" s="48"/>
      <c r="I11642" s="52"/>
      <c r="J11642" s="48"/>
      <c r="K11642" s="48"/>
      <c r="L11642" s="48"/>
      <c r="M11642" s="48"/>
    </row>
    <row r="11643" spans="3:13" x14ac:dyDescent="0.25">
      <c r="C11643" s="48"/>
      <c r="D11643" s="48"/>
      <c r="E11643" s="48"/>
      <c r="F11643" s="48"/>
      <c r="G11643" s="49"/>
      <c r="H11643" s="48"/>
      <c r="I11643" s="52"/>
      <c r="J11643" s="48"/>
      <c r="K11643" s="48"/>
      <c r="L11643" s="48"/>
      <c r="M11643" s="48"/>
    </row>
    <row r="11644" spans="3:13" x14ac:dyDescent="0.25">
      <c r="C11644" s="48"/>
      <c r="D11644" s="48"/>
      <c r="E11644" s="48"/>
      <c r="F11644" s="48"/>
      <c r="G11644" s="49"/>
      <c r="H11644" s="48"/>
      <c r="I11644" s="52"/>
      <c r="J11644" s="48"/>
      <c r="K11644" s="48"/>
      <c r="L11644" s="48"/>
      <c r="M11644" s="48"/>
    </row>
    <row r="11645" spans="3:13" x14ac:dyDescent="0.25">
      <c r="C11645" s="48"/>
      <c r="D11645" s="48"/>
      <c r="E11645" s="48"/>
      <c r="F11645" s="48"/>
      <c r="G11645" s="49"/>
      <c r="H11645" s="48"/>
      <c r="I11645" s="52"/>
      <c r="J11645" s="48"/>
      <c r="K11645" s="48"/>
      <c r="L11645" s="48"/>
      <c r="M11645" s="48"/>
    </row>
    <row r="11646" spans="3:13" x14ac:dyDescent="0.25">
      <c r="C11646" s="48"/>
      <c r="D11646" s="48"/>
      <c r="E11646" s="48"/>
      <c r="F11646" s="48"/>
      <c r="G11646" s="49"/>
      <c r="H11646" s="48"/>
      <c r="I11646" s="52"/>
      <c r="J11646" s="48"/>
      <c r="K11646" s="48"/>
      <c r="L11646" s="48"/>
      <c r="M11646" s="48"/>
    </row>
    <row r="11647" spans="3:13" x14ac:dyDescent="0.25">
      <c r="C11647" s="48"/>
      <c r="D11647" s="48"/>
      <c r="E11647" s="48"/>
      <c r="F11647" s="48"/>
      <c r="G11647" s="49"/>
      <c r="H11647" s="48"/>
      <c r="I11647" s="52"/>
      <c r="J11647" s="48"/>
      <c r="K11647" s="48"/>
      <c r="L11647" s="48"/>
      <c r="M11647" s="48"/>
    </row>
    <row r="11648" spans="3:13" x14ac:dyDescent="0.25">
      <c r="C11648" s="48"/>
      <c r="D11648" s="48"/>
      <c r="E11648" s="48"/>
      <c r="F11648" s="48"/>
      <c r="G11648" s="49"/>
      <c r="H11648" s="48"/>
      <c r="I11648" s="52"/>
      <c r="J11648" s="48"/>
      <c r="K11648" s="48"/>
      <c r="L11648" s="48"/>
      <c r="M11648" s="48"/>
    </row>
    <row r="11649" spans="3:13" x14ac:dyDescent="0.25">
      <c r="C11649" s="48"/>
      <c r="D11649" s="48"/>
      <c r="E11649" s="48"/>
      <c r="F11649" s="48"/>
      <c r="G11649" s="49"/>
      <c r="H11649" s="48"/>
      <c r="I11649" s="52"/>
      <c r="J11649" s="48"/>
      <c r="K11649" s="48"/>
      <c r="L11649" s="48"/>
      <c r="M11649" s="48"/>
    </row>
    <row r="11650" spans="3:13" x14ac:dyDescent="0.25">
      <c r="C11650" s="48"/>
      <c r="D11650" s="48"/>
      <c r="E11650" s="48"/>
      <c r="F11650" s="48"/>
      <c r="G11650" s="49"/>
      <c r="H11650" s="48"/>
      <c r="I11650" s="52"/>
      <c r="J11650" s="48"/>
      <c r="K11650" s="48"/>
      <c r="L11650" s="48"/>
      <c r="M11650" s="48"/>
    </row>
    <row r="11651" spans="3:13" x14ac:dyDescent="0.25">
      <c r="C11651" s="48"/>
      <c r="D11651" s="48"/>
      <c r="E11651" s="48"/>
      <c r="F11651" s="48"/>
      <c r="G11651" s="49"/>
      <c r="H11651" s="48"/>
      <c r="I11651" s="52"/>
      <c r="J11651" s="48"/>
      <c r="K11651" s="48"/>
      <c r="L11651" s="48"/>
      <c r="M11651" s="48"/>
    </row>
    <row r="11652" spans="3:13" x14ac:dyDescent="0.25">
      <c r="C11652" s="48"/>
      <c r="D11652" s="48"/>
      <c r="E11652" s="48"/>
      <c r="F11652" s="48"/>
      <c r="G11652" s="49"/>
      <c r="H11652" s="48"/>
      <c r="I11652" s="52"/>
      <c r="J11652" s="48"/>
      <c r="K11652" s="48"/>
      <c r="L11652" s="48"/>
      <c r="M11652" s="48"/>
    </row>
    <row r="11653" spans="3:13" x14ac:dyDescent="0.25">
      <c r="C11653" s="48"/>
      <c r="D11653" s="48"/>
      <c r="E11653" s="48"/>
      <c r="F11653" s="48"/>
      <c r="G11653" s="49"/>
      <c r="H11653" s="48"/>
      <c r="I11653" s="52"/>
      <c r="J11653" s="48"/>
      <c r="K11653" s="48"/>
      <c r="L11653" s="48"/>
      <c r="M11653" s="48"/>
    </row>
    <row r="11654" spans="3:13" x14ac:dyDescent="0.25">
      <c r="C11654" s="48"/>
      <c r="D11654" s="48"/>
      <c r="E11654" s="48"/>
      <c r="F11654" s="48"/>
      <c r="G11654" s="49"/>
      <c r="H11654" s="48"/>
      <c r="I11654" s="52"/>
      <c r="J11654" s="48"/>
      <c r="K11654" s="48"/>
      <c r="L11654" s="48"/>
      <c r="M11654" s="48"/>
    </row>
    <row r="11655" spans="3:13" x14ac:dyDescent="0.25">
      <c r="C11655" s="48"/>
      <c r="D11655" s="48"/>
      <c r="E11655" s="48"/>
      <c r="F11655" s="48"/>
      <c r="G11655" s="49"/>
      <c r="H11655" s="48"/>
      <c r="I11655" s="52"/>
      <c r="J11655" s="48"/>
      <c r="K11655" s="48"/>
      <c r="L11655" s="48"/>
      <c r="M11655" s="48"/>
    </row>
    <row r="11656" spans="3:13" x14ac:dyDescent="0.25">
      <c r="C11656" s="48"/>
      <c r="D11656" s="48"/>
      <c r="E11656" s="48"/>
      <c r="F11656" s="48"/>
      <c r="G11656" s="49"/>
      <c r="H11656" s="48"/>
      <c r="I11656" s="52"/>
      <c r="J11656" s="48"/>
      <c r="K11656" s="48"/>
      <c r="L11656" s="48"/>
      <c r="M11656" s="48"/>
    </row>
    <row r="11657" spans="3:13" x14ac:dyDescent="0.25">
      <c r="C11657" s="48"/>
      <c r="D11657" s="48"/>
      <c r="E11657" s="48"/>
      <c r="F11657" s="48"/>
      <c r="G11657" s="49"/>
      <c r="H11657" s="48"/>
      <c r="I11657" s="52"/>
      <c r="J11657" s="48"/>
      <c r="K11657" s="48"/>
      <c r="L11657" s="48"/>
      <c r="M11657" s="48"/>
    </row>
    <row r="11658" spans="3:13" x14ac:dyDescent="0.25">
      <c r="C11658" s="48"/>
      <c r="D11658" s="48"/>
      <c r="E11658" s="48"/>
      <c r="F11658" s="48"/>
      <c r="G11658" s="49"/>
      <c r="H11658" s="48"/>
      <c r="I11658" s="52"/>
      <c r="J11658" s="48"/>
      <c r="K11658" s="48"/>
      <c r="L11658" s="48"/>
      <c r="M11658" s="48"/>
    </row>
    <row r="11659" spans="3:13" x14ac:dyDescent="0.25">
      <c r="C11659" s="48"/>
      <c r="D11659" s="48"/>
      <c r="E11659" s="48"/>
      <c r="F11659" s="48"/>
      <c r="G11659" s="49"/>
      <c r="H11659" s="48"/>
      <c r="I11659" s="52"/>
      <c r="J11659" s="48"/>
      <c r="K11659" s="48"/>
      <c r="L11659" s="48"/>
      <c r="M11659" s="48"/>
    </row>
    <row r="11660" spans="3:13" x14ac:dyDescent="0.25">
      <c r="C11660" s="48"/>
      <c r="D11660" s="48"/>
      <c r="E11660" s="48"/>
      <c r="F11660" s="48"/>
      <c r="G11660" s="49"/>
      <c r="H11660" s="48"/>
      <c r="I11660" s="52"/>
      <c r="J11660" s="48"/>
      <c r="K11660" s="48"/>
      <c r="L11660" s="48"/>
      <c r="M11660" s="48"/>
    </row>
    <row r="11661" spans="3:13" x14ac:dyDescent="0.25">
      <c r="C11661" s="48"/>
      <c r="D11661" s="48"/>
      <c r="E11661" s="48"/>
      <c r="F11661" s="48"/>
      <c r="G11661" s="49"/>
      <c r="H11661" s="48"/>
      <c r="I11661" s="52"/>
      <c r="J11661" s="48"/>
      <c r="K11661" s="48"/>
      <c r="L11661" s="48"/>
      <c r="M11661" s="48"/>
    </row>
    <row r="11662" spans="3:13" x14ac:dyDescent="0.25">
      <c r="C11662" s="48"/>
      <c r="D11662" s="48"/>
      <c r="E11662" s="48"/>
      <c r="F11662" s="48"/>
      <c r="G11662" s="49"/>
      <c r="H11662" s="48"/>
      <c r="I11662" s="52"/>
      <c r="J11662" s="48"/>
      <c r="K11662" s="48"/>
      <c r="L11662" s="48"/>
      <c r="M11662" s="48"/>
    </row>
    <row r="11663" spans="3:13" x14ac:dyDescent="0.25">
      <c r="C11663" s="48"/>
      <c r="D11663" s="48"/>
      <c r="E11663" s="48"/>
      <c r="F11663" s="48"/>
      <c r="G11663" s="49"/>
      <c r="H11663" s="48"/>
      <c r="I11663" s="52"/>
      <c r="J11663" s="48"/>
      <c r="K11663" s="48"/>
      <c r="L11663" s="48"/>
      <c r="M11663" s="48"/>
    </row>
    <row r="11664" spans="3:13" x14ac:dyDescent="0.25">
      <c r="C11664" s="48"/>
      <c r="D11664" s="48"/>
      <c r="E11664" s="48"/>
      <c r="F11664" s="48"/>
      <c r="G11664" s="49"/>
      <c r="H11664" s="48"/>
      <c r="I11664" s="52"/>
      <c r="J11664" s="48"/>
      <c r="K11664" s="48"/>
      <c r="L11664" s="48"/>
      <c r="M11664" s="48"/>
    </row>
    <row r="11665" spans="3:13" x14ac:dyDescent="0.25">
      <c r="C11665" s="48"/>
      <c r="D11665" s="48"/>
      <c r="E11665" s="48"/>
      <c r="F11665" s="48"/>
      <c r="G11665" s="49"/>
      <c r="H11665" s="48"/>
      <c r="I11665" s="52"/>
      <c r="J11665" s="48"/>
      <c r="K11665" s="48"/>
      <c r="L11665" s="48"/>
      <c r="M11665" s="48"/>
    </row>
    <row r="11666" spans="3:13" x14ac:dyDescent="0.25">
      <c r="C11666" s="48"/>
      <c r="D11666" s="48"/>
      <c r="E11666" s="48"/>
      <c r="F11666" s="48"/>
      <c r="G11666" s="49"/>
      <c r="H11666" s="48"/>
      <c r="I11666" s="52"/>
      <c r="J11666" s="48"/>
      <c r="K11666" s="48"/>
      <c r="L11666" s="48"/>
      <c r="M11666" s="48"/>
    </row>
    <row r="11667" spans="3:13" x14ac:dyDescent="0.25">
      <c r="C11667" s="48"/>
      <c r="D11667" s="48"/>
      <c r="E11667" s="48"/>
      <c r="F11667" s="48"/>
      <c r="G11667" s="49"/>
      <c r="H11667" s="48"/>
      <c r="I11667" s="52"/>
      <c r="J11667" s="48"/>
      <c r="K11667" s="48"/>
      <c r="L11667" s="48"/>
      <c r="M11667" s="48"/>
    </row>
    <row r="11668" spans="3:13" x14ac:dyDescent="0.25">
      <c r="C11668" s="48"/>
      <c r="D11668" s="48"/>
      <c r="E11668" s="48"/>
      <c r="F11668" s="48"/>
      <c r="G11668" s="49"/>
      <c r="H11668" s="48"/>
      <c r="I11668" s="52"/>
      <c r="J11668" s="48"/>
      <c r="K11668" s="48"/>
      <c r="L11668" s="48"/>
      <c r="M11668" s="48"/>
    </row>
    <row r="11669" spans="3:13" x14ac:dyDescent="0.25">
      <c r="C11669" s="48"/>
      <c r="D11669" s="48"/>
      <c r="E11669" s="48"/>
      <c r="F11669" s="48"/>
      <c r="G11669" s="49"/>
      <c r="H11669" s="48"/>
      <c r="I11669" s="52"/>
      <c r="J11669" s="48"/>
      <c r="K11669" s="48"/>
      <c r="L11669" s="48"/>
      <c r="M11669" s="48"/>
    </row>
    <row r="11670" spans="3:13" x14ac:dyDescent="0.25">
      <c r="C11670" s="48"/>
      <c r="D11670" s="48"/>
      <c r="E11670" s="48"/>
      <c r="F11670" s="48"/>
      <c r="G11670" s="49"/>
      <c r="H11670" s="48"/>
      <c r="I11670" s="52"/>
      <c r="J11670" s="48"/>
      <c r="K11670" s="48"/>
      <c r="L11670" s="48"/>
      <c r="M11670" s="48"/>
    </row>
    <row r="11671" spans="3:13" x14ac:dyDescent="0.25">
      <c r="C11671" s="48"/>
      <c r="D11671" s="48"/>
      <c r="E11671" s="48"/>
      <c r="F11671" s="48"/>
      <c r="G11671" s="49"/>
      <c r="H11671" s="48"/>
      <c r="I11671" s="52"/>
      <c r="J11671" s="48"/>
      <c r="K11671" s="48"/>
      <c r="L11671" s="48"/>
      <c r="M11671" s="48"/>
    </row>
    <row r="11672" spans="3:13" x14ac:dyDescent="0.25">
      <c r="C11672" s="48"/>
      <c r="D11672" s="48"/>
      <c r="E11672" s="48"/>
      <c r="F11672" s="48"/>
      <c r="G11672" s="49"/>
      <c r="H11672" s="48"/>
      <c r="I11672" s="52"/>
      <c r="J11672" s="48"/>
      <c r="K11672" s="48"/>
      <c r="L11672" s="48"/>
      <c r="M11672" s="48"/>
    </row>
    <row r="11673" spans="3:13" x14ac:dyDescent="0.25">
      <c r="C11673" s="48"/>
      <c r="D11673" s="48"/>
      <c r="E11673" s="48"/>
      <c r="F11673" s="48"/>
      <c r="G11673" s="49"/>
      <c r="H11673" s="48"/>
      <c r="I11673" s="52"/>
      <c r="J11673" s="48"/>
      <c r="K11673" s="48"/>
      <c r="L11673" s="48"/>
      <c r="M11673" s="48"/>
    </row>
    <row r="11674" spans="3:13" x14ac:dyDescent="0.25">
      <c r="C11674" s="48"/>
      <c r="D11674" s="48"/>
      <c r="E11674" s="48"/>
      <c r="F11674" s="48"/>
      <c r="G11674" s="49"/>
      <c r="H11674" s="48"/>
      <c r="I11674" s="52"/>
      <c r="J11674" s="48"/>
      <c r="K11674" s="48"/>
      <c r="L11674" s="48"/>
      <c r="M11674" s="48"/>
    </row>
    <row r="11675" spans="3:13" x14ac:dyDescent="0.25">
      <c r="C11675" s="48"/>
      <c r="D11675" s="48"/>
      <c r="E11675" s="48"/>
      <c r="F11675" s="48"/>
      <c r="G11675" s="49"/>
      <c r="H11675" s="48"/>
      <c r="I11675" s="52"/>
      <c r="J11675" s="48"/>
      <c r="K11675" s="48"/>
      <c r="L11675" s="48"/>
      <c r="M11675" s="48"/>
    </row>
    <row r="11676" spans="3:13" x14ac:dyDescent="0.25">
      <c r="C11676" s="48"/>
      <c r="D11676" s="48"/>
      <c r="E11676" s="48"/>
      <c r="F11676" s="48"/>
      <c r="G11676" s="49"/>
      <c r="H11676" s="48"/>
      <c r="I11676" s="52"/>
      <c r="J11676" s="48"/>
      <c r="K11676" s="48"/>
      <c r="L11676" s="48"/>
      <c r="M11676" s="48"/>
    </row>
    <row r="11677" spans="3:13" x14ac:dyDescent="0.25">
      <c r="C11677" s="48"/>
      <c r="D11677" s="48"/>
      <c r="E11677" s="48"/>
      <c r="F11677" s="48"/>
      <c r="G11677" s="49"/>
      <c r="H11677" s="48"/>
      <c r="I11677" s="52"/>
      <c r="J11677" s="48"/>
      <c r="K11677" s="48"/>
      <c r="L11677" s="48"/>
      <c r="M11677" s="48"/>
    </row>
    <row r="11678" spans="3:13" x14ac:dyDescent="0.25">
      <c r="C11678" s="48"/>
      <c r="D11678" s="48"/>
      <c r="E11678" s="48"/>
      <c r="F11678" s="48"/>
      <c r="G11678" s="49"/>
      <c r="H11678" s="48"/>
      <c r="I11678" s="52"/>
      <c r="J11678" s="48"/>
      <c r="K11678" s="48"/>
      <c r="L11678" s="48"/>
      <c r="M11678" s="48"/>
    </row>
    <row r="11679" spans="3:13" x14ac:dyDescent="0.25">
      <c r="C11679" s="48"/>
      <c r="D11679" s="48"/>
      <c r="E11679" s="48"/>
      <c r="F11679" s="48"/>
      <c r="G11679" s="49"/>
      <c r="H11679" s="48"/>
      <c r="I11679" s="52"/>
      <c r="J11679" s="48"/>
      <c r="K11679" s="48"/>
      <c r="L11679" s="48"/>
      <c r="M11679" s="48"/>
    </row>
    <row r="11680" spans="3:13" x14ac:dyDescent="0.25">
      <c r="C11680" s="48"/>
      <c r="D11680" s="48"/>
      <c r="E11680" s="48"/>
      <c r="F11680" s="48"/>
      <c r="G11680" s="49"/>
      <c r="H11680" s="48"/>
      <c r="I11680" s="52"/>
      <c r="J11680" s="48"/>
      <c r="K11680" s="48"/>
      <c r="L11680" s="48"/>
      <c r="M11680" s="48"/>
    </row>
    <row r="11681" spans="3:13" x14ac:dyDescent="0.25">
      <c r="C11681" s="48"/>
      <c r="D11681" s="48"/>
      <c r="E11681" s="48"/>
      <c r="F11681" s="48"/>
      <c r="G11681" s="49"/>
      <c r="H11681" s="48"/>
      <c r="I11681" s="52"/>
      <c r="J11681" s="48"/>
      <c r="K11681" s="48"/>
      <c r="L11681" s="48"/>
      <c r="M11681" s="48"/>
    </row>
    <row r="11682" spans="3:13" x14ac:dyDescent="0.25">
      <c r="C11682" s="48"/>
      <c r="D11682" s="48"/>
      <c r="E11682" s="48"/>
      <c r="F11682" s="48"/>
      <c r="G11682" s="49"/>
      <c r="H11682" s="48"/>
      <c r="I11682" s="52"/>
      <c r="J11682" s="48"/>
      <c r="K11682" s="48"/>
      <c r="L11682" s="48"/>
      <c r="M11682" s="48"/>
    </row>
    <row r="11683" spans="3:13" x14ac:dyDescent="0.25">
      <c r="C11683" s="48"/>
      <c r="D11683" s="48"/>
      <c r="E11683" s="48"/>
      <c r="F11683" s="48"/>
      <c r="G11683" s="49"/>
      <c r="H11683" s="48"/>
      <c r="I11683" s="52"/>
      <c r="J11683" s="48"/>
      <c r="K11683" s="48"/>
      <c r="L11683" s="48"/>
      <c r="M11683" s="48"/>
    </row>
    <row r="11684" spans="3:13" x14ac:dyDescent="0.25">
      <c r="C11684" s="48"/>
      <c r="D11684" s="48"/>
      <c r="E11684" s="48"/>
      <c r="F11684" s="48"/>
      <c r="G11684" s="49"/>
      <c r="H11684" s="48"/>
      <c r="I11684" s="52"/>
      <c r="J11684" s="48"/>
      <c r="K11684" s="48"/>
      <c r="L11684" s="48"/>
      <c r="M11684" s="48"/>
    </row>
    <row r="11685" spans="3:13" x14ac:dyDescent="0.25">
      <c r="C11685" s="48"/>
      <c r="D11685" s="48"/>
      <c r="E11685" s="48"/>
      <c r="F11685" s="48"/>
      <c r="G11685" s="49"/>
      <c r="H11685" s="48"/>
      <c r="I11685" s="52"/>
      <c r="J11685" s="48"/>
      <c r="K11685" s="48"/>
      <c r="L11685" s="48"/>
      <c r="M11685" s="48"/>
    </row>
    <row r="11686" spans="3:13" x14ac:dyDescent="0.25">
      <c r="C11686" s="48"/>
      <c r="D11686" s="48"/>
      <c r="E11686" s="48"/>
      <c r="F11686" s="48"/>
      <c r="G11686" s="49"/>
      <c r="H11686" s="48"/>
      <c r="I11686" s="52"/>
      <c r="J11686" s="48"/>
      <c r="K11686" s="48"/>
      <c r="L11686" s="48"/>
      <c r="M11686" s="48"/>
    </row>
    <row r="11687" spans="3:13" x14ac:dyDescent="0.25">
      <c r="C11687" s="48"/>
      <c r="D11687" s="48"/>
      <c r="E11687" s="48"/>
      <c r="F11687" s="48"/>
      <c r="G11687" s="49"/>
      <c r="H11687" s="48"/>
      <c r="I11687" s="52"/>
      <c r="J11687" s="48"/>
      <c r="K11687" s="48"/>
      <c r="L11687" s="48"/>
      <c r="M11687" s="48"/>
    </row>
    <row r="11688" spans="3:13" x14ac:dyDescent="0.25">
      <c r="C11688" s="48"/>
      <c r="D11688" s="48"/>
      <c r="E11688" s="48"/>
      <c r="F11688" s="48"/>
      <c r="G11688" s="49"/>
      <c r="H11688" s="48"/>
      <c r="I11688" s="52"/>
      <c r="J11688" s="48"/>
      <c r="K11688" s="48"/>
      <c r="L11688" s="48"/>
      <c r="M11688" s="48"/>
    </row>
    <row r="11689" spans="3:13" x14ac:dyDescent="0.25">
      <c r="C11689" s="48"/>
      <c r="D11689" s="48"/>
      <c r="E11689" s="48"/>
      <c r="F11689" s="48"/>
      <c r="G11689" s="49"/>
      <c r="H11689" s="48"/>
      <c r="I11689" s="52"/>
      <c r="J11689" s="48"/>
      <c r="K11689" s="48"/>
      <c r="L11689" s="48"/>
      <c r="M11689" s="48"/>
    </row>
    <row r="11690" spans="3:13" x14ac:dyDescent="0.25">
      <c r="C11690" s="48"/>
      <c r="D11690" s="48"/>
      <c r="E11690" s="48"/>
      <c r="F11690" s="48"/>
      <c r="G11690" s="49"/>
      <c r="H11690" s="48"/>
      <c r="I11690" s="52"/>
      <c r="J11690" s="48"/>
      <c r="K11690" s="48"/>
      <c r="L11690" s="48"/>
      <c r="M11690" s="48"/>
    </row>
    <row r="11691" spans="3:13" x14ac:dyDescent="0.25">
      <c r="C11691" s="48"/>
      <c r="D11691" s="48"/>
      <c r="E11691" s="48"/>
      <c r="F11691" s="48"/>
      <c r="G11691" s="49"/>
      <c r="H11691" s="48"/>
      <c r="I11691" s="52"/>
      <c r="J11691" s="48"/>
      <c r="K11691" s="48"/>
      <c r="L11691" s="48"/>
      <c r="M11691" s="48"/>
    </row>
    <row r="11692" spans="3:13" x14ac:dyDescent="0.25">
      <c r="C11692" s="48"/>
      <c r="D11692" s="48"/>
      <c r="E11692" s="48"/>
      <c r="F11692" s="48"/>
      <c r="G11692" s="49"/>
      <c r="H11692" s="48"/>
      <c r="I11692" s="52"/>
      <c r="J11692" s="48"/>
      <c r="K11692" s="48"/>
      <c r="L11692" s="48"/>
      <c r="M11692" s="48"/>
    </row>
    <row r="11693" spans="3:13" x14ac:dyDescent="0.25">
      <c r="C11693" s="48"/>
      <c r="D11693" s="48"/>
      <c r="E11693" s="48"/>
      <c r="F11693" s="48"/>
      <c r="G11693" s="49"/>
      <c r="H11693" s="48"/>
      <c r="I11693" s="52"/>
      <c r="J11693" s="48"/>
      <c r="K11693" s="48"/>
      <c r="L11693" s="48"/>
      <c r="M11693" s="48"/>
    </row>
    <row r="11694" spans="3:13" x14ac:dyDescent="0.25">
      <c r="C11694" s="48"/>
      <c r="D11694" s="48"/>
      <c r="E11694" s="48"/>
      <c r="F11694" s="48"/>
      <c r="G11694" s="49"/>
      <c r="H11694" s="48"/>
      <c r="I11694" s="52"/>
      <c r="J11694" s="48"/>
      <c r="K11694" s="48"/>
      <c r="L11694" s="48"/>
      <c r="M11694" s="48"/>
    </row>
    <row r="11695" spans="3:13" x14ac:dyDescent="0.25">
      <c r="C11695" s="48"/>
      <c r="D11695" s="48"/>
      <c r="E11695" s="48"/>
      <c r="F11695" s="48"/>
      <c r="G11695" s="49"/>
      <c r="H11695" s="48"/>
      <c r="I11695" s="52"/>
      <c r="J11695" s="48"/>
      <c r="K11695" s="48"/>
      <c r="L11695" s="48"/>
      <c r="M11695" s="48"/>
    </row>
    <row r="11696" spans="3:13" x14ac:dyDescent="0.25">
      <c r="C11696" s="48"/>
      <c r="D11696" s="48"/>
      <c r="E11696" s="48"/>
      <c r="F11696" s="48"/>
      <c r="G11696" s="49"/>
      <c r="H11696" s="48"/>
      <c r="I11696" s="52"/>
      <c r="J11696" s="48"/>
      <c r="K11696" s="48"/>
      <c r="L11696" s="48"/>
      <c r="M11696" s="48"/>
    </row>
    <row r="11697" spans="3:13" x14ac:dyDescent="0.25">
      <c r="C11697" s="48"/>
      <c r="D11697" s="48"/>
      <c r="E11697" s="48"/>
      <c r="F11697" s="48"/>
      <c r="G11697" s="49"/>
      <c r="H11697" s="48"/>
      <c r="I11697" s="52"/>
      <c r="J11697" s="48"/>
      <c r="K11697" s="48"/>
      <c r="L11697" s="48"/>
      <c r="M11697" s="48"/>
    </row>
    <row r="11698" spans="3:13" x14ac:dyDescent="0.25">
      <c r="C11698" s="48"/>
      <c r="D11698" s="48"/>
      <c r="E11698" s="48"/>
      <c r="F11698" s="48"/>
      <c r="G11698" s="49"/>
      <c r="H11698" s="48"/>
      <c r="I11698" s="52"/>
      <c r="J11698" s="48"/>
      <c r="K11698" s="48"/>
      <c r="L11698" s="48"/>
      <c r="M11698" s="48"/>
    </row>
    <row r="11699" spans="3:13" x14ac:dyDescent="0.25">
      <c r="C11699" s="48"/>
      <c r="D11699" s="48"/>
      <c r="E11699" s="48"/>
      <c r="F11699" s="48"/>
      <c r="G11699" s="49"/>
      <c r="H11699" s="48"/>
      <c r="I11699" s="52"/>
      <c r="J11699" s="48"/>
      <c r="K11699" s="48"/>
      <c r="L11699" s="48"/>
      <c r="M11699" s="48"/>
    </row>
    <row r="11700" spans="3:13" x14ac:dyDescent="0.25">
      <c r="C11700" s="48"/>
      <c r="D11700" s="48"/>
      <c r="E11700" s="48"/>
      <c r="F11700" s="48"/>
      <c r="G11700" s="49"/>
      <c r="H11700" s="48"/>
      <c r="I11700" s="52"/>
      <c r="J11700" s="48"/>
      <c r="K11700" s="48"/>
      <c r="L11700" s="48"/>
      <c r="M11700" s="48"/>
    </row>
    <row r="11701" spans="3:13" x14ac:dyDescent="0.25">
      <c r="C11701" s="48"/>
      <c r="D11701" s="48"/>
      <c r="E11701" s="48"/>
      <c r="F11701" s="48"/>
      <c r="G11701" s="49"/>
      <c r="H11701" s="48"/>
      <c r="I11701" s="52"/>
      <c r="J11701" s="48"/>
      <c r="K11701" s="48"/>
      <c r="L11701" s="48"/>
      <c r="M11701" s="48"/>
    </row>
    <row r="11702" spans="3:13" x14ac:dyDescent="0.25">
      <c r="C11702" s="48"/>
      <c r="D11702" s="48"/>
      <c r="E11702" s="48"/>
      <c r="F11702" s="48"/>
      <c r="G11702" s="49"/>
      <c r="H11702" s="48"/>
      <c r="I11702" s="52"/>
      <c r="J11702" s="48"/>
      <c r="K11702" s="48"/>
      <c r="L11702" s="48"/>
      <c r="M11702" s="48"/>
    </row>
    <row r="11703" spans="3:13" x14ac:dyDescent="0.25">
      <c r="C11703" s="48"/>
      <c r="D11703" s="48"/>
      <c r="E11703" s="48"/>
      <c r="F11703" s="48"/>
      <c r="G11703" s="49"/>
      <c r="H11703" s="48"/>
      <c r="I11703" s="52"/>
      <c r="J11703" s="48"/>
      <c r="K11703" s="48"/>
      <c r="L11703" s="48"/>
      <c r="M11703" s="48"/>
    </row>
    <row r="11704" spans="3:13" x14ac:dyDescent="0.25">
      <c r="C11704" s="48"/>
      <c r="D11704" s="48"/>
      <c r="E11704" s="48"/>
      <c r="F11704" s="48"/>
      <c r="G11704" s="49"/>
      <c r="H11704" s="48"/>
      <c r="I11704" s="52"/>
      <c r="J11704" s="48"/>
      <c r="K11704" s="48"/>
      <c r="L11704" s="48"/>
      <c r="M11704" s="48"/>
    </row>
    <row r="11705" spans="3:13" x14ac:dyDescent="0.25">
      <c r="C11705" s="48"/>
      <c r="D11705" s="48"/>
      <c r="E11705" s="48"/>
      <c r="F11705" s="48"/>
      <c r="G11705" s="49"/>
      <c r="H11705" s="48"/>
      <c r="I11705" s="52"/>
      <c r="J11705" s="48"/>
      <c r="K11705" s="48"/>
      <c r="L11705" s="48"/>
      <c r="M11705" s="48"/>
    </row>
    <row r="11706" spans="3:13" x14ac:dyDescent="0.25">
      <c r="C11706" s="48"/>
      <c r="D11706" s="48"/>
      <c r="E11706" s="48"/>
      <c r="F11706" s="48"/>
      <c r="G11706" s="49"/>
      <c r="H11706" s="48"/>
      <c r="I11706" s="52"/>
      <c r="J11706" s="48"/>
      <c r="K11706" s="48"/>
      <c r="L11706" s="48"/>
      <c r="M11706" s="48"/>
    </row>
    <row r="11707" spans="3:13" x14ac:dyDescent="0.25">
      <c r="C11707" s="48"/>
      <c r="D11707" s="48"/>
      <c r="E11707" s="48"/>
      <c r="F11707" s="48"/>
      <c r="G11707" s="49"/>
      <c r="H11707" s="48"/>
      <c r="I11707" s="52"/>
      <c r="J11707" s="48"/>
      <c r="K11707" s="48"/>
      <c r="L11707" s="48"/>
      <c r="M11707" s="48"/>
    </row>
    <row r="11708" spans="3:13" x14ac:dyDescent="0.25">
      <c r="C11708" s="48"/>
      <c r="D11708" s="48"/>
      <c r="E11708" s="48"/>
      <c r="F11708" s="48"/>
      <c r="G11708" s="49"/>
      <c r="H11708" s="48"/>
      <c r="I11708" s="52"/>
      <c r="J11708" s="48"/>
      <c r="K11708" s="48"/>
      <c r="L11708" s="48"/>
      <c r="M11708" s="48"/>
    </row>
    <row r="11709" spans="3:13" x14ac:dyDescent="0.25">
      <c r="C11709" s="48"/>
      <c r="D11709" s="48"/>
      <c r="E11709" s="48"/>
      <c r="F11709" s="48"/>
      <c r="G11709" s="49"/>
      <c r="H11709" s="48"/>
      <c r="I11709" s="52"/>
      <c r="J11709" s="48"/>
      <c r="K11709" s="48"/>
      <c r="L11709" s="48"/>
      <c r="M11709" s="48"/>
    </row>
    <row r="11710" spans="3:13" x14ac:dyDescent="0.25">
      <c r="C11710" s="48"/>
      <c r="D11710" s="48"/>
      <c r="E11710" s="48"/>
      <c r="F11710" s="48"/>
      <c r="G11710" s="49"/>
      <c r="H11710" s="48"/>
      <c r="I11710" s="52"/>
      <c r="J11710" s="48"/>
      <c r="K11710" s="48"/>
      <c r="L11710" s="48"/>
      <c r="M11710" s="48"/>
    </row>
    <row r="11711" spans="3:13" x14ac:dyDescent="0.25">
      <c r="C11711" s="48"/>
      <c r="D11711" s="48"/>
      <c r="E11711" s="48"/>
      <c r="F11711" s="48"/>
      <c r="G11711" s="49"/>
      <c r="H11711" s="48"/>
      <c r="I11711" s="52"/>
      <c r="J11711" s="48"/>
      <c r="K11711" s="48"/>
      <c r="L11711" s="48"/>
      <c r="M11711" s="48"/>
    </row>
    <row r="11712" spans="3:13" x14ac:dyDescent="0.25">
      <c r="C11712" s="48"/>
      <c r="D11712" s="48"/>
      <c r="E11712" s="48"/>
      <c r="F11712" s="48"/>
      <c r="G11712" s="49"/>
      <c r="H11712" s="48"/>
      <c r="I11712" s="52"/>
      <c r="J11712" s="48"/>
      <c r="K11712" s="48"/>
      <c r="L11712" s="48"/>
      <c r="M11712" s="48"/>
    </row>
    <row r="11713" spans="3:13" x14ac:dyDescent="0.25">
      <c r="C11713" s="48"/>
      <c r="D11713" s="48"/>
      <c r="E11713" s="48"/>
      <c r="F11713" s="48"/>
      <c r="G11713" s="49"/>
      <c r="H11713" s="48"/>
      <c r="I11713" s="52"/>
      <c r="J11713" s="48"/>
      <c r="K11713" s="48"/>
      <c r="L11713" s="48"/>
      <c r="M11713" s="48"/>
    </row>
    <row r="11714" spans="3:13" x14ac:dyDescent="0.25">
      <c r="C11714" s="48"/>
      <c r="D11714" s="48"/>
      <c r="E11714" s="48"/>
      <c r="F11714" s="48"/>
      <c r="G11714" s="49"/>
      <c r="H11714" s="48"/>
      <c r="I11714" s="52"/>
      <c r="J11714" s="48"/>
      <c r="K11714" s="48"/>
      <c r="L11714" s="48"/>
      <c r="M11714" s="48"/>
    </row>
    <row r="11715" spans="3:13" x14ac:dyDescent="0.25">
      <c r="C11715" s="48"/>
      <c r="D11715" s="48"/>
      <c r="E11715" s="48"/>
      <c r="F11715" s="48"/>
      <c r="G11715" s="49"/>
      <c r="H11715" s="48"/>
      <c r="I11715" s="52"/>
      <c r="J11715" s="48"/>
      <c r="K11715" s="48"/>
      <c r="L11715" s="48"/>
      <c r="M11715" s="48"/>
    </row>
    <row r="11716" spans="3:13" x14ac:dyDescent="0.25">
      <c r="C11716" s="48"/>
      <c r="D11716" s="48"/>
      <c r="E11716" s="48"/>
      <c r="F11716" s="48"/>
      <c r="G11716" s="49"/>
      <c r="H11716" s="48"/>
      <c r="I11716" s="52"/>
      <c r="J11716" s="48"/>
      <c r="K11716" s="48"/>
      <c r="L11716" s="48"/>
      <c r="M11716" s="48"/>
    </row>
    <row r="11717" spans="3:13" x14ac:dyDescent="0.25">
      <c r="C11717" s="48"/>
      <c r="D11717" s="48"/>
      <c r="E11717" s="48"/>
      <c r="F11717" s="48"/>
      <c r="G11717" s="49"/>
      <c r="H11717" s="48"/>
      <c r="I11717" s="52"/>
      <c r="J11717" s="48"/>
      <c r="K11717" s="48"/>
      <c r="L11717" s="48"/>
      <c r="M11717" s="48"/>
    </row>
    <row r="11718" spans="3:13" x14ac:dyDescent="0.25">
      <c r="C11718" s="48"/>
      <c r="D11718" s="48"/>
      <c r="E11718" s="48"/>
      <c r="F11718" s="48"/>
      <c r="G11718" s="49"/>
      <c r="H11718" s="48"/>
      <c r="I11718" s="52"/>
      <c r="J11718" s="48"/>
      <c r="K11718" s="48"/>
      <c r="L11718" s="48"/>
      <c r="M11718" s="48"/>
    </row>
    <row r="11719" spans="3:13" x14ac:dyDescent="0.25">
      <c r="C11719" s="48"/>
      <c r="D11719" s="48"/>
      <c r="E11719" s="48"/>
      <c r="F11719" s="48"/>
      <c r="G11719" s="49"/>
      <c r="H11719" s="48"/>
      <c r="I11719" s="52"/>
      <c r="J11719" s="48"/>
      <c r="K11719" s="48"/>
      <c r="L11719" s="48"/>
      <c r="M11719" s="48"/>
    </row>
    <row r="11720" spans="3:13" x14ac:dyDescent="0.25">
      <c r="C11720" s="48"/>
      <c r="D11720" s="48"/>
      <c r="E11720" s="48"/>
      <c r="F11720" s="48"/>
      <c r="G11720" s="49"/>
      <c r="H11720" s="48"/>
      <c r="I11720" s="52"/>
      <c r="J11720" s="48"/>
      <c r="K11720" s="48"/>
      <c r="L11720" s="48"/>
      <c r="M11720" s="48"/>
    </row>
    <row r="11721" spans="3:13" x14ac:dyDescent="0.25">
      <c r="C11721" s="48"/>
      <c r="D11721" s="48"/>
      <c r="E11721" s="48"/>
      <c r="F11721" s="48"/>
      <c r="G11721" s="49"/>
      <c r="H11721" s="48"/>
      <c r="I11721" s="52"/>
      <c r="J11721" s="48"/>
      <c r="K11721" s="48"/>
      <c r="L11721" s="48"/>
      <c r="M11721" s="48"/>
    </row>
    <row r="11722" spans="3:13" x14ac:dyDescent="0.25">
      <c r="C11722" s="48"/>
      <c r="D11722" s="48"/>
      <c r="E11722" s="48"/>
      <c r="F11722" s="48"/>
      <c r="G11722" s="49"/>
      <c r="H11722" s="48"/>
      <c r="I11722" s="52"/>
      <c r="J11722" s="48"/>
      <c r="K11722" s="48"/>
      <c r="L11722" s="48"/>
      <c r="M11722" s="48"/>
    </row>
    <row r="11723" spans="3:13" x14ac:dyDescent="0.25">
      <c r="C11723" s="48"/>
      <c r="D11723" s="48"/>
      <c r="E11723" s="48"/>
      <c r="F11723" s="48"/>
      <c r="G11723" s="49"/>
      <c r="H11723" s="48"/>
      <c r="I11723" s="52"/>
      <c r="J11723" s="48"/>
      <c r="K11723" s="48"/>
      <c r="L11723" s="48"/>
      <c r="M11723" s="48"/>
    </row>
    <row r="11724" spans="3:13" x14ac:dyDescent="0.25">
      <c r="C11724" s="48"/>
      <c r="D11724" s="48"/>
      <c r="E11724" s="48"/>
      <c r="F11724" s="48"/>
      <c r="G11724" s="49"/>
      <c r="H11724" s="48"/>
      <c r="I11724" s="52"/>
      <c r="J11724" s="48"/>
      <c r="K11724" s="48"/>
      <c r="L11724" s="48"/>
      <c r="M11724" s="48"/>
    </row>
    <row r="11725" spans="3:13" x14ac:dyDescent="0.25">
      <c r="C11725" s="48"/>
      <c r="D11725" s="48"/>
      <c r="E11725" s="48"/>
      <c r="F11725" s="48"/>
      <c r="G11725" s="49"/>
      <c r="H11725" s="48"/>
      <c r="I11725" s="52"/>
      <c r="J11725" s="48"/>
      <c r="K11725" s="48"/>
      <c r="L11725" s="48"/>
      <c r="M11725" s="48"/>
    </row>
    <row r="11726" spans="3:13" x14ac:dyDescent="0.25">
      <c r="C11726" s="48"/>
      <c r="D11726" s="48"/>
      <c r="E11726" s="48"/>
      <c r="F11726" s="48"/>
      <c r="G11726" s="49"/>
      <c r="H11726" s="48"/>
      <c r="I11726" s="52"/>
      <c r="J11726" s="48"/>
      <c r="K11726" s="48"/>
      <c r="L11726" s="48"/>
      <c r="M11726" s="48"/>
    </row>
    <row r="11727" spans="3:13" x14ac:dyDescent="0.25">
      <c r="C11727" s="48"/>
      <c r="D11727" s="48"/>
      <c r="E11727" s="48"/>
      <c r="F11727" s="48"/>
      <c r="G11727" s="49"/>
      <c r="H11727" s="48"/>
      <c r="I11727" s="52"/>
      <c r="J11727" s="48"/>
      <c r="K11727" s="48"/>
      <c r="L11727" s="48"/>
      <c r="M11727" s="48"/>
    </row>
    <row r="11728" spans="3:13" x14ac:dyDescent="0.25">
      <c r="C11728" s="48"/>
      <c r="D11728" s="48"/>
      <c r="E11728" s="48"/>
      <c r="F11728" s="48"/>
      <c r="G11728" s="49"/>
      <c r="H11728" s="48"/>
      <c r="I11728" s="52"/>
      <c r="J11728" s="48"/>
      <c r="K11728" s="48"/>
      <c r="L11728" s="48"/>
      <c r="M11728" s="48"/>
    </row>
    <row r="11729" spans="3:13" x14ac:dyDescent="0.25">
      <c r="C11729" s="48"/>
      <c r="D11729" s="48"/>
      <c r="E11729" s="48"/>
      <c r="F11729" s="48"/>
      <c r="G11729" s="49"/>
      <c r="H11729" s="48"/>
      <c r="I11729" s="52"/>
      <c r="J11729" s="48"/>
      <c r="K11729" s="48"/>
      <c r="L11729" s="48"/>
      <c r="M11729" s="48"/>
    </row>
    <row r="11730" spans="3:13" x14ac:dyDescent="0.25">
      <c r="C11730" s="48"/>
      <c r="D11730" s="48"/>
      <c r="E11730" s="48"/>
      <c r="F11730" s="48"/>
      <c r="G11730" s="49"/>
      <c r="H11730" s="48"/>
      <c r="I11730" s="52"/>
      <c r="J11730" s="48"/>
      <c r="K11730" s="48"/>
      <c r="L11730" s="48"/>
      <c r="M11730" s="48"/>
    </row>
    <row r="11731" spans="3:13" x14ac:dyDescent="0.25">
      <c r="C11731" s="48"/>
      <c r="D11731" s="48"/>
      <c r="E11731" s="48"/>
      <c r="F11731" s="48"/>
      <c r="G11731" s="49"/>
      <c r="H11731" s="48"/>
      <c r="I11731" s="52"/>
      <c r="J11731" s="48"/>
      <c r="K11731" s="48"/>
      <c r="L11731" s="48"/>
      <c r="M11731" s="48"/>
    </row>
    <row r="11732" spans="3:13" x14ac:dyDescent="0.25">
      <c r="C11732" s="48"/>
      <c r="D11732" s="48"/>
      <c r="E11732" s="48"/>
      <c r="F11732" s="48"/>
      <c r="G11732" s="49"/>
      <c r="H11732" s="48"/>
      <c r="I11732" s="52"/>
      <c r="J11732" s="48"/>
      <c r="K11732" s="48"/>
      <c r="L11732" s="48"/>
      <c r="M11732" s="48"/>
    </row>
    <row r="11733" spans="3:13" x14ac:dyDescent="0.25">
      <c r="C11733" s="48"/>
      <c r="D11733" s="48"/>
      <c r="E11733" s="48"/>
      <c r="F11733" s="48"/>
      <c r="G11733" s="49"/>
      <c r="H11733" s="48"/>
      <c r="I11733" s="52"/>
      <c r="J11733" s="48"/>
      <c r="K11733" s="48"/>
      <c r="L11733" s="48"/>
      <c r="M11733" s="48"/>
    </row>
    <row r="11734" spans="3:13" x14ac:dyDescent="0.25">
      <c r="C11734" s="48"/>
      <c r="D11734" s="48"/>
      <c r="E11734" s="48"/>
      <c r="F11734" s="48"/>
      <c r="G11734" s="49"/>
      <c r="H11734" s="48"/>
      <c r="I11734" s="52"/>
      <c r="J11734" s="48"/>
      <c r="K11734" s="48"/>
      <c r="L11734" s="48"/>
      <c r="M11734" s="48"/>
    </row>
    <row r="11735" spans="3:13" x14ac:dyDescent="0.25">
      <c r="C11735" s="48"/>
      <c r="D11735" s="48"/>
      <c r="E11735" s="48"/>
      <c r="F11735" s="48"/>
      <c r="G11735" s="49"/>
      <c r="H11735" s="48"/>
      <c r="I11735" s="52"/>
      <c r="J11735" s="48"/>
      <c r="K11735" s="48"/>
      <c r="L11735" s="48"/>
      <c r="M11735" s="48"/>
    </row>
    <row r="11736" spans="3:13" x14ac:dyDescent="0.25">
      <c r="C11736" s="48"/>
      <c r="D11736" s="48"/>
      <c r="E11736" s="48"/>
      <c r="F11736" s="48"/>
      <c r="G11736" s="49"/>
      <c r="H11736" s="48"/>
      <c r="I11736" s="52"/>
      <c r="J11736" s="48"/>
      <c r="K11736" s="48"/>
      <c r="L11736" s="48"/>
      <c r="M11736" s="48"/>
    </row>
    <row r="11737" spans="3:13" x14ac:dyDescent="0.25">
      <c r="C11737" s="48"/>
      <c r="D11737" s="48"/>
      <c r="E11737" s="48"/>
      <c r="F11737" s="48"/>
      <c r="G11737" s="49"/>
      <c r="H11737" s="48"/>
      <c r="I11737" s="52"/>
      <c r="J11737" s="48"/>
      <c r="K11737" s="48"/>
      <c r="L11737" s="48"/>
      <c r="M11737" s="48"/>
    </row>
    <row r="11738" spans="3:13" x14ac:dyDescent="0.25">
      <c r="C11738" s="48"/>
      <c r="D11738" s="48"/>
      <c r="E11738" s="48"/>
      <c r="F11738" s="48"/>
      <c r="G11738" s="49"/>
      <c r="H11738" s="48"/>
      <c r="I11738" s="52"/>
      <c r="J11738" s="48"/>
      <c r="K11738" s="48"/>
      <c r="L11738" s="48"/>
      <c r="M11738" s="48"/>
    </row>
    <row r="11739" spans="3:13" x14ac:dyDescent="0.25">
      <c r="C11739" s="48"/>
      <c r="D11739" s="48"/>
      <c r="E11739" s="48"/>
      <c r="F11739" s="48"/>
      <c r="G11739" s="49"/>
      <c r="H11739" s="48"/>
      <c r="I11739" s="52"/>
      <c r="J11739" s="48"/>
      <c r="K11739" s="48"/>
      <c r="L11739" s="48"/>
      <c r="M11739" s="48"/>
    </row>
    <row r="11740" spans="3:13" x14ac:dyDescent="0.25">
      <c r="C11740" s="48"/>
      <c r="D11740" s="48"/>
      <c r="E11740" s="48"/>
      <c r="F11740" s="48"/>
      <c r="G11740" s="49"/>
      <c r="H11740" s="48"/>
      <c r="I11740" s="52"/>
      <c r="J11740" s="48"/>
      <c r="K11740" s="48"/>
      <c r="L11740" s="48"/>
      <c r="M11740" s="48"/>
    </row>
    <row r="11741" spans="3:13" x14ac:dyDescent="0.25">
      <c r="C11741" s="48"/>
      <c r="D11741" s="48"/>
      <c r="E11741" s="48"/>
      <c r="F11741" s="48"/>
      <c r="G11741" s="49"/>
      <c r="H11741" s="48"/>
      <c r="I11741" s="52"/>
      <c r="J11741" s="48"/>
      <c r="K11741" s="48"/>
      <c r="L11741" s="48"/>
      <c r="M11741" s="48"/>
    </row>
    <row r="11742" spans="3:13" x14ac:dyDescent="0.25">
      <c r="C11742" s="48"/>
      <c r="D11742" s="48"/>
      <c r="E11742" s="48"/>
      <c r="F11742" s="48"/>
      <c r="G11742" s="49"/>
      <c r="H11742" s="48"/>
      <c r="I11742" s="52"/>
      <c r="J11742" s="48"/>
      <c r="K11742" s="48"/>
      <c r="L11742" s="48"/>
      <c r="M11742" s="48"/>
    </row>
    <row r="11743" spans="3:13" x14ac:dyDescent="0.25">
      <c r="C11743" s="48"/>
      <c r="D11743" s="48"/>
      <c r="E11743" s="48"/>
      <c r="F11743" s="48"/>
      <c r="G11743" s="49"/>
      <c r="H11743" s="48"/>
      <c r="I11743" s="52"/>
      <c r="J11743" s="48"/>
      <c r="K11743" s="48"/>
      <c r="L11743" s="48"/>
      <c r="M11743" s="48"/>
    </row>
    <row r="11744" spans="3:13" x14ac:dyDescent="0.25">
      <c r="C11744" s="48"/>
      <c r="D11744" s="48"/>
      <c r="E11744" s="48"/>
      <c r="F11744" s="48"/>
      <c r="G11744" s="49"/>
      <c r="H11744" s="48"/>
      <c r="I11744" s="52"/>
      <c r="J11744" s="48"/>
      <c r="K11744" s="48"/>
      <c r="L11744" s="48"/>
      <c r="M11744" s="48"/>
    </row>
    <row r="11745" spans="3:13" x14ac:dyDescent="0.25">
      <c r="C11745" s="48"/>
      <c r="D11745" s="48"/>
      <c r="E11745" s="48"/>
      <c r="F11745" s="48"/>
      <c r="G11745" s="49"/>
      <c r="H11745" s="48"/>
      <c r="I11745" s="52"/>
      <c r="J11745" s="48"/>
      <c r="K11745" s="48"/>
      <c r="L11745" s="48"/>
      <c r="M11745" s="48"/>
    </row>
    <row r="11746" spans="3:13" x14ac:dyDescent="0.25">
      <c r="C11746" s="48"/>
      <c r="D11746" s="48"/>
      <c r="E11746" s="48"/>
      <c r="F11746" s="48"/>
      <c r="G11746" s="49"/>
      <c r="H11746" s="48"/>
      <c r="I11746" s="52"/>
      <c r="J11746" s="48"/>
      <c r="K11746" s="48"/>
      <c r="L11746" s="48"/>
      <c r="M11746" s="48"/>
    </row>
    <row r="11747" spans="3:13" x14ac:dyDescent="0.25">
      <c r="C11747" s="48"/>
      <c r="D11747" s="48"/>
      <c r="E11747" s="48"/>
      <c r="F11747" s="48"/>
      <c r="G11747" s="49"/>
      <c r="H11747" s="48"/>
      <c r="I11747" s="52"/>
      <c r="J11747" s="48"/>
      <c r="K11747" s="48"/>
      <c r="L11747" s="48"/>
      <c r="M11747" s="48"/>
    </row>
    <row r="11748" spans="3:13" x14ac:dyDescent="0.25">
      <c r="C11748" s="48"/>
      <c r="D11748" s="48"/>
      <c r="E11748" s="48"/>
      <c r="F11748" s="48"/>
      <c r="G11748" s="49"/>
      <c r="H11748" s="48"/>
      <c r="I11748" s="52"/>
      <c r="J11748" s="48"/>
      <c r="K11748" s="48"/>
      <c r="L11748" s="48"/>
      <c r="M11748" s="48"/>
    </row>
    <row r="11749" spans="3:13" x14ac:dyDescent="0.25">
      <c r="C11749" s="48"/>
      <c r="D11749" s="48"/>
      <c r="E11749" s="48"/>
      <c r="F11749" s="48"/>
      <c r="G11749" s="49"/>
      <c r="H11749" s="48"/>
      <c r="I11749" s="52"/>
      <c r="J11749" s="48"/>
      <c r="K11749" s="48"/>
      <c r="L11749" s="48"/>
      <c r="M11749" s="48"/>
    </row>
    <row r="11750" spans="3:13" x14ac:dyDescent="0.25">
      <c r="C11750" s="48"/>
      <c r="D11750" s="48"/>
      <c r="E11750" s="48"/>
      <c r="F11750" s="48"/>
      <c r="G11750" s="49"/>
      <c r="H11750" s="48"/>
      <c r="I11750" s="52"/>
      <c r="J11750" s="48"/>
      <c r="K11750" s="48"/>
      <c r="L11750" s="48"/>
      <c r="M11750" s="48"/>
    </row>
    <row r="11751" spans="3:13" x14ac:dyDescent="0.25">
      <c r="C11751" s="48"/>
      <c r="D11751" s="48"/>
      <c r="E11751" s="48"/>
      <c r="F11751" s="48"/>
      <c r="G11751" s="49"/>
      <c r="H11751" s="48"/>
      <c r="I11751" s="52"/>
      <c r="J11751" s="48"/>
      <c r="K11751" s="48"/>
      <c r="L11751" s="48"/>
      <c r="M11751" s="48"/>
    </row>
    <row r="11752" spans="3:13" x14ac:dyDescent="0.25">
      <c r="C11752" s="48"/>
      <c r="D11752" s="48"/>
      <c r="E11752" s="48"/>
      <c r="F11752" s="48"/>
      <c r="G11752" s="49"/>
      <c r="H11752" s="48"/>
      <c r="I11752" s="52"/>
      <c r="J11752" s="48"/>
      <c r="K11752" s="48"/>
      <c r="L11752" s="48"/>
      <c r="M11752" s="48"/>
    </row>
    <row r="11753" spans="3:13" x14ac:dyDescent="0.25">
      <c r="C11753" s="48"/>
      <c r="D11753" s="48"/>
      <c r="E11753" s="48"/>
      <c r="F11753" s="48"/>
      <c r="G11753" s="49"/>
      <c r="H11753" s="48"/>
      <c r="I11753" s="52"/>
      <c r="J11753" s="48"/>
      <c r="K11753" s="48"/>
      <c r="L11753" s="48"/>
      <c r="M11753" s="48"/>
    </row>
    <row r="11754" spans="3:13" x14ac:dyDescent="0.25">
      <c r="C11754" s="48"/>
      <c r="D11754" s="48"/>
      <c r="E11754" s="48"/>
      <c r="F11754" s="48"/>
      <c r="G11754" s="49"/>
      <c r="H11754" s="48"/>
      <c r="I11754" s="52"/>
      <c r="J11754" s="48"/>
      <c r="K11754" s="48"/>
      <c r="L11754" s="48"/>
      <c r="M11754" s="48"/>
    </row>
    <row r="11755" spans="3:13" x14ac:dyDescent="0.25">
      <c r="C11755" s="48"/>
      <c r="D11755" s="48"/>
      <c r="E11755" s="48"/>
      <c r="F11755" s="48"/>
      <c r="G11755" s="49"/>
      <c r="H11755" s="48"/>
      <c r="I11755" s="52"/>
      <c r="J11755" s="48"/>
      <c r="K11755" s="48"/>
      <c r="L11755" s="48"/>
      <c r="M11755" s="48"/>
    </row>
    <row r="11756" spans="3:13" x14ac:dyDescent="0.25">
      <c r="C11756" s="48"/>
      <c r="D11756" s="48"/>
      <c r="E11756" s="48"/>
      <c r="F11756" s="48"/>
      <c r="G11756" s="49"/>
      <c r="H11756" s="48"/>
      <c r="I11756" s="52"/>
      <c r="J11756" s="48"/>
      <c r="K11756" s="48"/>
      <c r="L11756" s="48"/>
      <c r="M11756" s="48"/>
    </row>
    <row r="11757" spans="3:13" x14ac:dyDescent="0.25">
      <c r="C11757" s="48"/>
      <c r="D11757" s="48"/>
      <c r="E11757" s="48"/>
      <c r="F11757" s="48"/>
      <c r="G11757" s="49"/>
      <c r="H11757" s="48"/>
      <c r="I11757" s="52"/>
      <c r="J11757" s="48"/>
      <c r="K11757" s="48"/>
      <c r="L11757" s="48"/>
      <c r="M11757" s="48"/>
    </row>
    <row r="11758" spans="3:13" x14ac:dyDescent="0.25">
      <c r="C11758" s="48"/>
      <c r="D11758" s="48"/>
      <c r="E11758" s="48"/>
      <c r="F11758" s="48"/>
      <c r="G11758" s="49"/>
      <c r="H11758" s="48"/>
      <c r="I11758" s="52"/>
      <c r="J11758" s="48"/>
      <c r="K11758" s="48"/>
      <c r="L11758" s="48"/>
      <c r="M11758" s="48"/>
    </row>
    <row r="11759" spans="3:13" x14ac:dyDescent="0.25">
      <c r="C11759" s="48"/>
      <c r="D11759" s="48"/>
      <c r="E11759" s="48"/>
      <c r="F11759" s="48"/>
      <c r="G11759" s="49"/>
      <c r="H11759" s="48"/>
      <c r="I11759" s="52"/>
      <c r="J11759" s="48"/>
      <c r="K11759" s="48"/>
      <c r="L11759" s="48"/>
      <c r="M11759" s="48"/>
    </row>
    <row r="11760" spans="3:13" x14ac:dyDescent="0.25">
      <c r="C11760" s="48"/>
      <c r="D11760" s="48"/>
      <c r="E11760" s="48"/>
      <c r="F11760" s="48"/>
      <c r="G11760" s="49"/>
      <c r="H11760" s="48"/>
      <c r="I11760" s="52"/>
      <c r="J11760" s="48"/>
      <c r="K11760" s="48"/>
      <c r="L11760" s="48"/>
      <c r="M11760" s="48"/>
    </row>
    <row r="11761" spans="3:13" x14ac:dyDescent="0.25">
      <c r="C11761" s="48"/>
      <c r="D11761" s="48"/>
      <c r="E11761" s="48"/>
      <c r="F11761" s="48"/>
      <c r="G11761" s="49"/>
      <c r="H11761" s="48"/>
      <c r="I11761" s="52"/>
      <c r="J11761" s="48"/>
      <c r="K11761" s="48"/>
      <c r="L11761" s="48"/>
      <c r="M11761" s="48"/>
    </row>
    <row r="11762" spans="3:13" x14ac:dyDescent="0.25">
      <c r="C11762" s="48"/>
      <c r="D11762" s="48"/>
      <c r="E11762" s="48"/>
      <c r="F11762" s="48"/>
      <c r="G11762" s="49"/>
      <c r="H11762" s="48"/>
      <c r="I11762" s="52"/>
      <c r="J11762" s="48"/>
      <c r="K11762" s="48"/>
      <c r="L11762" s="48"/>
      <c r="M11762" s="48"/>
    </row>
    <row r="11763" spans="3:13" x14ac:dyDescent="0.25">
      <c r="C11763" s="48"/>
      <c r="D11763" s="48"/>
      <c r="E11763" s="48"/>
      <c r="F11763" s="48"/>
      <c r="G11763" s="49"/>
      <c r="H11763" s="48"/>
      <c r="I11763" s="52"/>
      <c r="J11763" s="48"/>
      <c r="K11763" s="48"/>
      <c r="L11763" s="48"/>
      <c r="M11763" s="48"/>
    </row>
    <row r="11764" spans="3:13" x14ac:dyDescent="0.25">
      <c r="C11764" s="48"/>
      <c r="D11764" s="48"/>
      <c r="E11764" s="48"/>
      <c r="F11764" s="48"/>
      <c r="G11764" s="49"/>
      <c r="H11764" s="48"/>
      <c r="I11764" s="52"/>
      <c r="J11764" s="48"/>
      <c r="K11764" s="48"/>
      <c r="L11764" s="48"/>
      <c r="M11764" s="48"/>
    </row>
    <row r="11765" spans="3:13" x14ac:dyDescent="0.25">
      <c r="C11765" s="48"/>
      <c r="D11765" s="48"/>
      <c r="E11765" s="48"/>
      <c r="F11765" s="48"/>
      <c r="G11765" s="49"/>
      <c r="H11765" s="48"/>
      <c r="I11765" s="52"/>
      <c r="J11765" s="48"/>
      <c r="K11765" s="48"/>
      <c r="L11765" s="48"/>
      <c r="M11765" s="48"/>
    </row>
    <row r="11766" spans="3:13" x14ac:dyDescent="0.25">
      <c r="C11766" s="48"/>
      <c r="D11766" s="48"/>
      <c r="E11766" s="48"/>
      <c r="F11766" s="48"/>
      <c r="G11766" s="49"/>
      <c r="H11766" s="48"/>
      <c r="I11766" s="52"/>
      <c r="J11766" s="48"/>
      <c r="K11766" s="48"/>
      <c r="L11766" s="48"/>
      <c r="M11766" s="48"/>
    </row>
    <row r="11767" spans="3:13" x14ac:dyDescent="0.25">
      <c r="C11767" s="48"/>
      <c r="D11767" s="48"/>
      <c r="E11767" s="48"/>
      <c r="F11767" s="48"/>
      <c r="G11767" s="49"/>
      <c r="H11767" s="48"/>
      <c r="I11767" s="52"/>
      <c r="J11767" s="48"/>
      <c r="K11767" s="48"/>
      <c r="L11767" s="48"/>
      <c r="M11767" s="48"/>
    </row>
    <row r="11768" spans="3:13" x14ac:dyDescent="0.25">
      <c r="C11768" s="48"/>
      <c r="D11768" s="48"/>
      <c r="E11768" s="48"/>
      <c r="F11768" s="48"/>
      <c r="G11768" s="49"/>
      <c r="H11768" s="48"/>
      <c r="I11768" s="52"/>
      <c r="J11768" s="48"/>
      <c r="K11768" s="48"/>
      <c r="L11768" s="48"/>
      <c r="M11768" s="48"/>
    </row>
    <row r="11769" spans="3:13" x14ac:dyDescent="0.25">
      <c r="C11769" s="48"/>
      <c r="D11769" s="48"/>
      <c r="E11769" s="48"/>
      <c r="F11769" s="48"/>
      <c r="G11769" s="49"/>
      <c r="H11769" s="48"/>
      <c r="I11769" s="52"/>
      <c r="J11769" s="48"/>
      <c r="K11769" s="48"/>
      <c r="L11769" s="48"/>
      <c r="M11769" s="48"/>
    </row>
    <row r="11770" spans="3:13" x14ac:dyDescent="0.25">
      <c r="C11770" s="48"/>
      <c r="D11770" s="48"/>
      <c r="E11770" s="48"/>
      <c r="F11770" s="48"/>
      <c r="G11770" s="49"/>
      <c r="H11770" s="48"/>
      <c r="I11770" s="52"/>
      <c r="J11770" s="48"/>
      <c r="K11770" s="48"/>
      <c r="L11770" s="48"/>
      <c r="M11770" s="48"/>
    </row>
    <row r="11771" spans="3:13" x14ac:dyDescent="0.25">
      <c r="C11771" s="48"/>
      <c r="D11771" s="48"/>
      <c r="E11771" s="48"/>
      <c r="F11771" s="48"/>
      <c r="G11771" s="49"/>
      <c r="H11771" s="48"/>
      <c r="I11771" s="52"/>
      <c r="J11771" s="48"/>
      <c r="K11771" s="48"/>
      <c r="L11771" s="48"/>
      <c r="M11771" s="48"/>
    </row>
    <row r="11772" spans="3:13" x14ac:dyDescent="0.25">
      <c r="C11772" s="48"/>
      <c r="D11772" s="48"/>
      <c r="E11772" s="48"/>
      <c r="F11772" s="48"/>
      <c r="G11772" s="49"/>
      <c r="H11772" s="48"/>
      <c r="I11772" s="52"/>
      <c r="J11772" s="48"/>
      <c r="K11772" s="48"/>
      <c r="L11772" s="48"/>
      <c r="M11772" s="48"/>
    </row>
    <row r="11773" spans="3:13" x14ac:dyDescent="0.25">
      <c r="C11773" s="48"/>
      <c r="D11773" s="48"/>
      <c r="E11773" s="48"/>
      <c r="F11773" s="48"/>
      <c r="G11773" s="49"/>
      <c r="H11773" s="48"/>
      <c r="I11773" s="52"/>
      <c r="J11773" s="48"/>
      <c r="K11773" s="48"/>
      <c r="L11773" s="48"/>
      <c r="M11773" s="48"/>
    </row>
    <row r="11774" spans="3:13" x14ac:dyDescent="0.25">
      <c r="C11774" s="48"/>
      <c r="D11774" s="48"/>
      <c r="E11774" s="48"/>
      <c r="F11774" s="48"/>
      <c r="G11774" s="49"/>
      <c r="H11774" s="48"/>
      <c r="I11774" s="52"/>
      <c r="J11774" s="48"/>
      <c r="K11774" s="48"/>
      <c r="L11774" s="48"/>
      <c r="M11774" s="48"/>
    </row>
    <row r="11775" spans="3:13" x14ac:dyDescent="0.25">
      <c r="C11775" s="48"/>
      <c r="D11775" s="48"/>
      <c r="E11775" s="48"/>
      <c r="F11775" s="48"/>
      <c r="G11775" s="49"/>
      <c r="H11775" s="48"/>
      <c r="I11775" s="52"/>
      <c r="J11775" s="48"/>
      <c r="K11775" s="48"/>
      <c r="L11775" s="48"/>
      <c r="M11775" s="48"/>
    </row>
    <row r="11776" spans="3:13" x14ac:dyDescent="0.25">
      <c r="C11776" s="48"/>
      <c r="D11776" s="48"/>
      <c r="E11776" s="48"/>
      <c r="F11776" s="48"/>
      <c r="G11776" s="49"/>
      <c r="H11776" s="48"/>
      <c r="I11776" s="52"/>
      <c r="J11776" s="48"/>
      <c r="K11776" s="48"/>
      <c r="L11776" s="48"/>
      <c r="M11776" s="48"/>
    </row>
    <row r="11777" spans="3:13" x14ac:dyDescent="0.25">
      <c r="C11777" s="48"/>
      <c r="D11777" s="48"/>
      <c r="E11777" s="48"/>
      <c r="F11777" s="48"/>
      <c r="G11777" s="49"/>
      <c r="H11777" s="48"/>
      <c r="I11777" s="52"/>
      <c r="J11777" s="48"/>
      <c r="K11777" s="48"/>
      <c r="L11777" s="48"/>
      <c r="M11777" s="48"/>
    </row>
    <row r="11778" spans="3:13" x14ac:dyDescent="0.25">
      <c r="C11778" s="48"/>
      <c r="D11778" s="48"/>
      <c r="E11778" s="48"/>
      <c r="F11778" s="48"/>
      <c r="G11778" s="49"/>
      <c r="H11778" s="48"/>
      <c r="I11778" s="52"/>
      <c r="J11778" s="48"/>
      <c r="K11778" s="48"/>
      <c r="L11778" s="48"/>
      <c r="M11778" s="48"/>
    </row>
    <row r="11779" spans="3:13" x14ac:dyDescent="0.25">
      <c r="C11779" s="48"/>
      <c r="D11779" s="48"/>
      <c r="E11779" s="48"/>
      <c r="F11779" s="48"/>
      <c r="G11779" s="49"/>
      <c r="H11779" s="48"/>
      <c r="I11779" s="52"/>
      <c r="J11779" s="48"/>
      <c r="K11779" s="48"/>
      <c r="L11779" s="48"/>
      <c r="M11779" s="48"/>
    </row>
    <row r="11780" spans="3:13" x14ac:dyDescent="0.25">
      <c r="C11780" s="48"/>
      <c r="D11780" s="48"/>
      <c r="E11780" s="48"/>
      <c r="F11780" s="48"/>
      <c r="G11780" s="49"/>
      <c r="H11780" s="48"/>
      <c r="I11780" s="52"/>
      <c r="J11780" s="48"/>
      <c r="K11780" s="48"/>
      <c r="L11780" s="48"/>
      <c r="M11780" s="48"/>
    </row>
    <row r="11781" spans="3:13" x14ac:dyDescent="0.25">
      <c r="C11781" s="48"/>
      <c r="D11781" s="48"/>
      <c r="E11781" s="48"/>
      <c r="F11781" s="48"/>
      <c r="G11781" s="49"/>
      <c r="H11781" s="48"/>
      <c r="I11781" s="52"/>
      <c r="J11781" s="48"/>
      <c r="K11781" s="48"/>
      <c r="L11781" s="48"/>
      <c r="M11781" s="48"/>
    </row>
    <row r="11782" spans="3:13" x14ac:dyDescent="0.25">
      <c r="C11782" s="48"/>
      <c r="D11782" s="48"/>
      <c r="E11782" s="48"/>
      <c r="F11782" s="48"/>
      <c r="G11782" s="49"/>
      <c r="H11782" s="48"/>
      <c r="I11782" s="52"/>
      <c r="J11782" s="48"/>
      <c r="K11782" s="48"/>
      <c r="L11782" s="48"/>
      <c r="M11782" s="48"/>
    </row>
    <row r="11783" spans="3:13" x14ac:dyDescent="0.25">
      <c r="C11783" s="48"/>
      <c r="D11783" s="48"/>
      <c r="E11783" s="48"/>
      <c r="F11783" s="48"/>
      <c r="G11783" s="49"/>
      <c r="H11783" s="48"/>
      <c r="I11783" s="52"/>
      <c r="J11783" s="48"/>
      <c r="K11783" s="48"/>
      <c r="L11783" s="48"/>
      <c r="M11783" s="48"/>
    </row>
    <row r="11784" spans="3:13" x14ac:dyDescent="0.25">
      <c r="C11784" s="48"/>
      <c r="D11784" s="48"/>
      <c r="E11784" s="48"/>
      <c r="F11784" s="48"/>
      <c r="G11784" s="49"/>
      <c r="H11784" s="48"/>
      <c r="I11784" s="52"/>
      <c r="J11784" s="48"/>
      <c r="K11784" s="48"/>
      <c r="L11784" s="48"/>
      <c r="M11784" s="48"/>
    </row>
    <row r="11785" spans="3:13" x14ac:dyDescent="0.25">
      <c r="C11785" s="48"/>
      <c r="D11785" s="48"/>
      <c r="E11785" s="48"/>
      <c r="F11785" s="48"/>
      <c r="G11785" s="49"/>
      <c r="H11785" s="48"/>
      <c r="I11785" s="52"/>
      <c r="J11785" s="48"/>
      <c r="K11785" s="48"/>
      <c r="L11785" s="48"/>
      <c r="M11785" s="48"/>
    </row>
    <row r="11786" spans="3:13" x14ac:dyDescent="0.25">
      <c r="C11786" s="48"/>
      <c r="D11786" s="48"/>
      <c r="E11786" s="48"/>
      <c r="F11786" s="48"/>
      <c r="G11786" s="49"/>
      <c r="H11786" s="48"/>
      <c r="I11786" s="52"/>
      <c r="J11786" s="48"/>
      <c r="K11786" s="48"/>
      <c r="L11786" s="48"/>
      <c r="M11786" s="48"/>
    </row>
    <row r="11787" spans="3:13" x14ac:dyDescent="0.25">
      <c r="C11787" s="48"/>
      <c r="D11787" s="48"/>
      <c r="E11787" s="48"/>
      <c r="F11787" s="48"/>
      <c r="G11787" s="49"/>
      <c r="H11787" s="48"/>
      <c r="I11787" s="52"/>
      <c r="J11787" s="48"/>
      <c r="K11787" s="48"/>
      <c r="L11787" s="48"/>
      <c r="M11787" s="48"/>
    </row>
    <row r="11788" spans="3:13" x14ac:dyDescent="0.25">
      <c r="C11788" s="48"/>
      <c r="D11788" s="48"/>
      <c r="E11788" s="48"/>
      <c r="F11788" s="48"/>
      <c r="G11788" s="49"/>
      <c r="H11788" s="48"/>
      <c r="I11788" s="52"/>
      <c r="J11788" s="48"/>
      <c r="K11788" s="48"/>
      <c r="L11788" s="48"/>
      <c r="M11788" s="48"/>
    </row>
    <row r="11789" spans="3:13" x14ac:dyDescent="0.25">
      <c r="C11789" s="48"/>
      <c r="D11789" s="48"/>
      <c r="E11789" s="48"/>
      <c r="F11789" s="48"/>
      <c r="G11789" s="49"/>
      <c r="H11789" s="48"/>
      <c r="I11789" s="52"/>
      <c r="J11789" s="48"/>
      <c r="K11789" s="48"/>
      <c r="L11789" s="48"/>
      <c r="M11789" s="48"/>
    </row>
    <row r="11790" spans="3:13" x14ac:dyDescent="0.25">
      <c r="C11790" s="48"/>
      <c r="D11790" s="48"/>
      <c r="E11790" s="48"/>
      <c r="F11790" s="48"/>
      <c r="G11790" s="49"/>
      <c r="H11790" s="48"/>
      <c r="I11790" s="52"/>
      <c r="J11790" s="48"/>
      <c r="K11790" s="48"/>
      <c r="L11790" s="48"/>
      <c r="M11790" s="48"/>
    </row>
    <row r="11791" spans="3:13" x14ac:dyDescent="0.25">
      <c r="C11791" s="48"/>
      <c r="D11791" s="48"/>
      <c r="E11791" s="48"/>
      <c r="F11791" s="48"/>
      <c r="G11791" s="49"/>
      <c r="H11791" s="48"/>
      <c r="I11791" s="52"/>
      <c r="J11791" s="48"/>
      <c r="K11791" s="48"/>
      <c r="L11791" s="48"/>
      <c r="M11791" s="48"/>
    </row>
    <row r="11792" spans="3:13" x14ac:dyDescent="0.25">
      <c r="C11792" s="48"/>
      <c r="D11792" s="48"/>
      <c r="E11792" s="48"/>
      <c r="F11792" s="48"/>
      <c r="G11792" s="49"/>
      <c r="H11792" s="48"/>
      <c r="I11792" s="52"/>
      <c r="J11792" s="48"/>
      <c r="K11792" s="48"/>
      <c r="L11792" s="48"/>
      <c r="M11792" s="48"/>
    </row>
    <row r="11793" spans="3:13" x14ac:dyDescent="0.25">
      <c r="C11793" s="48"/>
      <c r="D11793" s="48"/>
      <c r="E11793" s="48"/>
      <c r="F11793" s="48"/>
      <c r="G11793" s="49"/>
      <c r="H11793" s="48"/>
      <c r="I11793" s="52"/>
      <c r="J11793" s="48"/>
      <c r="K11793" s="48"/>
      <c r="L11793" s="48"/>
      <c r="M11793" s="48"/>
    </row>
    <row r="11794" spans="3:13" x14ac:dyDescent="0.25">
      <c r="C11794" s="48"/>
      <c r="D11794" s="48"/>
      <c r="E11794" s="48"/>
      <c r="F11794" s="48"/>
      <c r="G11794" s="49"/>
      <c r="H11794" s="48"/>
      <c r="I11794" s="52"/>
      <c r="J11794" s="48"/>
      <c r="K11794" s="48"/>
      <c r="L11794" s="48"/>
      <c r="M11794" s="48"/>
    </row>
    <row r="11795" spans="3:13" x14ac:dyDescent="0.25">
      <c r="C11795" s="48"/>
      <c r="D11795" s="48"/>
      <c r="E11795" s="48"/>
      <c r="F11795" s="48"/>
      <c r="G11795" s="49"/>
      <c r="H11795" s="48"/>
      <c r="I11795" s="52"/>
      <c r="J11795" s="48"/>
      <c r="K11795" s="48"/>
      <c r="L11795" s="48"/>
      <c r="M11795" s="48"/>
    </row>
    <row r="11796" spans="3:13" x14ac:dyDescent="0.25">
      <c r="C11796" s="48"/>
      <c r="D11796" s="48"/>
      <c r="E11796" s="48"/>
      <c r="F11796" s="48"/>
      <c r="G11796" s="49"/>
      <c r="H11796" s="48"/>
      <c r="I11796" s="52"/>
      <c r="J11796" s="48"/>
      <c r="K11796" s="48"/>
      <c r="L11796" s="48"/>
      <c r="M11796" s="48"/>
    </row>
    <row r="11797" spans="3:13" x14ac:dyDescent="0.25">
      <c r="C11797" s="48"/>
      <c r="D11797" s="48"/>
      <c r="E11797" s="48"/>
      <c r="F11797" s="48"/>
      <c r="G11797" s="49"/>
      <c r="H11797" s="48"/>
      <c r="I11797" s="52"/>
      <c r="J11797" s="48"/>
      <c r="K11797" s="48"/>
      <c r="L11797" s="48"/>
      <c r="M11797" s="48"/>
    </row>
    <row r="11798" spans="3:13" x14ac:dyDescent="0.25">
      <c r="C11798" s="48"/>
      <c r="D11798" s="48"/>
      <c r="E11798" s="48"/>
      <c r="F11798" s="48"/>
      <c r="G11798" s="49"/>
      <c r="H11798" s="48"/>
      <c r="I11798" s="52"/>
      <c r="J11798" s="48"/>
      <c r="K11798" s="48"/>
      <c r="L11798" s="48"/>
      <c r="M11798" s="48"/>
    </row>
    <row r="11799" spans="3:13" x14ac:dyDescent="0.25">
      <c r="C11799" s="48"/>
      <c r="D11799" s="48"/>
      <c r="E11799" s="48"/>
      <c r="F11799" s="48"/>
      <c r="G11799" s="49"/>
      <c r="H11799" s="48"/>
      <c r="I11799" s="52"/>
      <c r="J11799" s="48"/>
      <c r="K11799" s="48"/>
      <c r="L11799" s="48"/>
      <c r="M11799" s="48"/>
    </row>
    <row r="11800" spans="3:13" x14ac:dyDescent="0.25">
      <c r="C11800" s="48"/>
      <c r="D11800" s="48"/>
      <c r="E11800" s="48"/>
      <c r="F11800" s="48"/>
      <c r="G11800" s="49"/>
      <c r="H11800" s="48"/>
      <c r="I11800" s="52"/>
      <c r="J11800" s="48"/>
      <c r="K11800" s="48"/>
      <c r="L11800" s="48"/>
      <c r="M11800" s="48"/>
    </row>
    <row r="11801" spans="3:13" x14ac:dyDescent="0.25">
      <c r="C11801" s="48"/>
      <c r="D11801" s="48"/>
      <c r="E11801" s="48"/>
      <c r="F11801" s="48"/>
      <c r="G11801" s="49"/>
      <c r="H11801" s="48"/>
      <c r="I11801" s="52"/>
      <c r="J11801" s="48"/>
      <c r="K11801" s="48"/>
      <c r="L11801" s="48"/>
      <c r="M11801" s="48"/>
    </row>
    <row r="11802" spans="3:13" x14ac:dyDescent="0.25">
      <c r="C11802" s="48"/>
      <c r="D11802" s="48"/>
      <c r="E11802" s="48"/>
      <c r="F11802" s="48"/>
      <c r="G11802" s="49"/>
      <c r="H11802" s="48"/>
      <c r="I11802" s="52"/>
      <c r="J11802" s="48"/>
      <c r="K11802" s="48"/>
      <c r="L11802" s="48"/>
      <c r="M11802" s="48"/>
    </row>
    <row r="11803" spans="3:13" x14ac:dyDescent="0.25">
      <c r="C11803" s="48"/>
      <c r="D11803" s="48"/>
      <c r="E11803" s="48"/>
      <c r="F11803" s="48"/>
      <c r="G11803" s="49"/>
      <c r="H11803" s="48"/>
      <c r="I11803" s="52"/>
      <c r="J11803" s="48"/>
      <c r="K11803" s="48"/>
      <c r="L11803" s="48"/>
      <c r="M11803" s="48"/>
    </row>
    <row r="11804" spans="3:13" x14ac:dyDescent="0.25">
      <c r="C11804" s="48"/>
      <c r="D11804" s="48"/>
      <c r="E11804" s="48"/>
      <c r="F11804" s="48"/>
      <c r="G11804" s="49"/>
      <c r="H11804" s="48"/>
      <c r="I11804" s="52"/>
      <c r="J11804" s="48"/>
      <c r="K11804" s="48"/>
      <c r="L11804" s="48"/>
      <c r="M11804" s="48"/>
    </row>
    <row r="11805" spans="3:13" x14ac:dyDescent="0.25">
      <c r="C11805" s="48"/>
      <c r="D11805" s="48"/>
      <c r="E11805" s="48"/>
      <c r="F11805" s="48"/>
      <c r="G11805" s="49"/>
      <c r="H11805" s="48"/>
      <c r="I11805" s="52"/>
      <c r="J11805" s="48"/>
      <c r="K11805" s="48"/>
      <c r="L11805" s="48"/>
      <c r="M11805" s="48"/>
    </row>
    <row r="11806" spans="3:13" x14ac:dyDescent="0.25">
      <c r="C11806" s="48"/>
      <c r="D11806" s="48"/>
      <c r="E11806" s="48"/>
      <c r="F11806" s="48"/>
      <c r="G11806" s="49"/>
      <c r="H11806" s="48"/>
      <c r="I11806" s="52"/>
      <c r="J11806" s="48"/>
      <c r="K11806" s="48"/>
      <c r="L11806" s="48"/>
      <c r="M11806" s="48"/>
    </row>
    <row r="11807" spans="3:13" x14ac:dyDescent="0.25">
      <c r="C11807" s="48"/>
      <c r="D11807" s="48"/>
      <c r="E11807" s="48"/>
      <c r="F11807" s="48"/>
      <c r="G11807" s="49"/>
      <c r="H11807" s="48"/>
      <c r="I11807" s="52"/>
      <c r="J11807" s="48"/>
      <c r="K11807" s="48"/>
      <c r="L11807" s="48"/>
      <c r="M11807" s="48"/>
    </row>
    <row r="11808" spans="3:13" x14ac:dyDescent="0.25">
      <c r="C11808" s="48"/>
      <c r="D11808" s="48"/>
      <c r="E11808" s="48"/>
      <c r="F11808" s="48"/>
      <c r="G11808" s="49"/>
      <c r="H11808" s="48"/>
      <c r="I11808" s="52"/>
      <c r="J11808" s="48"/>
      <c r="K11808" s="48"/>
      <c r="L11808" s="48"/>
      <c r="M11808" s="48"/>
    </row>
    <row r="11809" spans="3:13" x14ac:dyDescent="0.25">
      <c r="C11809" s="48"/>
      <c r="D11809" s="48"/>
      <c r="E11809" s="48"/>
      <c r="F11809" s="48"/>
      <c r="G11809" s="49"/>
      <c r="H11809" s="48"/>
      <c r="I11809" s="52"/>
      <c r="J11809" s="48"/>
      <c r="K11809" s="48"/>
      <c r="L11809" s="48"/>
      <c r="M11809" s="48"/>
    </row>
    <row r="11810" spans="3:13" x14ac:dyDescent="0.25">
      <c r="C11810" s="48"/>
      <c r="D11810" s="48"/>
      <c r="E11810" s="48"/>
      <c r="F11810" s="48"/>
      <c r="G11810" s="49"/>
      <c r="H11810" s="48"/>
      <c r="I11810" s="52"/>
      <c r="J11810" s="48"/>
      <c r="K11810" s="48"/>
      <c r="L11810" s="48"/>
      <c r="M11810" s="48"/>
    </row>
    <row r="11811" spans="3:13" x14ac:dyDescent="0.25">
      <c r="C11811" s="48"/>
      <c r="D11811" s="48"/>
      <c r="E11811" s="48"/>
      <c r="F11811" s="48"/>
      <c r="G11811" s="49"/>
      <c r="H11811" s="48"/>
      <c r="I11811" s="52"/>
      <c r="J11811" s="48"/>
      <c r="K11811" s="48"/>
      <c r="L11811" s="48"/>
      <c r="M11811" s="48"/>
    </row>
    <row r="11812" spans="3:13" x14ac:dyDescent="0.25">
      <c r="C11812" s="48"/>
      <c r="D11812" s="48"/>
      <c r="E11812" s="48"/>
      <c r="F11812" s="48"/>
      <c r="G11812" s="49"/>
      <c r="H11812" s="48"/>
      <c r="I11812" s="52"/>
      <c r="J11812" s="48"/>
      <c r="K11812" s="48"/>
      <c r="L11812" s="48"/>
      <c r="M11812" s="48"/>
    </row>
    <row r="11813" spans="3:13" x14ac:dyDescent="0.25">
      <c r="C11813" s="48"/>
      <c r="D11813" s="48"/>
      <c r="E11813" s="48"/>
      <c r="F11813" s="48"/>
      <c r="G11813" s="49"/>
      <c r="H11813" s="48"/>
      <c r="I11813" s="52"/>
      <c r="J11813" s="48"/>
      <c r="K11813" s="48"/>
      <c r="L11813" s="48"/>
      <c r="M11813" s="48"/>
    </row>
    <row r="11814" spans="3:13" x14ac:dyDescent="0.25">
      <c r="C11814" s="48"/>
      <c r="D11814" s="48"/>
      <c r="E11814" s="48"/>
      <c r="F11814" s="48"/>
      <c r="G11814" s="49"/>
      <c r="H11814" s="48"/>
      <c r="I11814" s="52"/>
      <c r="J11814" s="48"/>
      <c r="K11814" s="48"/>
      <c r="L11814" s="48"/>
      <c r="M11814" s="48"/>
    </row>
    <row r="11815" spans="3:13" x14ac:dyDescent="0.25">
      <c r="C11815" s="48"/>
      <c r="D11815" s="48"/>
      <c r="E11815" s="48"/>
      <c r="F11815" s="48"/>
      <c r="G11815" s="49"/>
      <c r="H11815" s="48"/>
      <c r="I11815" s="52"/>
      <c r="J11815" s="48"/>
      <c r="K11815" s="48"/>
      <c r="L11815" s="48"/>
      <c r="M11815" s="48"/>
    </row>
    <row r="11816" spans="3:13" x14ac:dyDescent="0.25">
      <c r="C11816" s="48"/>
      <c r="D11816" s="48"/>
      <c r="E11816" s="48"/>
      <c r="F11816" s="48"/>
      <c r="G11816" s="49"/>
      <c r="H11816" s="48"/>
      <c r="I11816" s="52"/>
      <c r="J11816" s="48"/>
      <c r="K11816" s="48"/>
      <c r="L11816" s="48"/>
      <c r="M11816" s="48"/>
    </row>
    <row r="11817" spans="3:13" x14ac:dyDescent="0.25">
      <c r="C11817" s="48"/>
      <c r="D11817" s="48"/>
      <c r="E11817" s="48"/>
      <c r="F11817" s="48"/>
      <c r="G11817" s="49"/>
      <c r="H11817" s="48"/>
      <c r="I11817" s="52"/>
      <c r="J11817" s="48"/>
      <c r="K11817" s="48"/>
      <c r="L11817" s="48"/>
      <c r="M11817" s="48"/>
    </row>
    <row r="11818" spans="3:13" x14ac:dyDescent="0.25">
      <c r="C11818" s="48"/>
      <c r="D11818" s="48"/>
      <c r="E11818" s="48"/>
      <c r="F11818" s="48"/>
      <c r="G11818" s="49"/>
      <c r="H11818" s="48"/>
      <c r="I11818" s="52"/>
      <c r="J11818" s="48"/>
      <c r="K11818" s="48"/>
      <c r="L11818" s="48"/>
      <c r="M11818" s="48"/>
    </row>
    <row r="11819" spans="3:13" x14ac:dyDescent="0.25">
      <c r="C11819" s="48"/>
      <c r="D11819" s="48"/>
      <c r="E11819" s="48"/>
      <c r="F11819" s="48"/>
      <c r="G11819" s="49"/>
      <c r="H11819" s="48"/>
      <c r="I11819" s="52"/>
      <c r="J11819" s="48"/>
      <c r="K11819" s="48"/>
      <c r="L11819" s="48"/>
      <c r="M11819" s="48"/>
    </row>
    <row r="11820" spans="3:13" x14ac:dyDescent="0.25">
      <c r="C11820" s="48"/>
      <c r="D11820" s="48"/>
      <c r="E11820" s="48"/>
      <c r="F11820" s="48"/>
      <c r="G11820" s="49"/>
      <c r="H11820" s="48"/>
      <c r="I11820" s="52"/>
      <c r="J11820" s="48"/>
      <c r="K11820" s="48"/>
      <c r="L11820" s="48"/>
      <c r="M11820" s="48"/>
    </row>
    <row r="11821" spans="3:13" x14ac:dyDescent="0.25">
      <c r="C11821" s="48"/>
      <c r="D11821" s="48"/>
      <c r="E11821" s="48"/>
      <c r="F11821" s="48"/>
      <c r="G11821" s="49"/>
      <c r="H11821" s="48"/>
      <c r="I11821" s="52"/>
      <c r="J11821" s="48"/>
      <c r="K11821" s="48"/>
      <c r="L11821" s="48"/>
      <c r="M11821" s="48"/>
    </row>
    <row r="11822" spans="3:13" x14ac:dyDescent="0.25">
      <c r="C11822" s="48"/>
      <c r="D11822" s="48"/>
      <c r="E11822" s="48"/>
      <c r="F11822" s="48"/>
      <c r="G11822" s="49"/>
      <c r="H11822" s="48"/>
      <c r="I11822" s="52"/>
      <c r="J11822" s="48"/>
      <c r="K11822" s="48"/>
      <c r="L11822" s="48"/>
      <c r="M11822" s="48"/>
    </row>
    <row r="11823" spans="3:13" x14ac:dyDescent="0.25">
      <c r="C11823" s="48"/>
      <c r="D11823" s="48"/>
      <c r="E11823" s="48"/>
      <c r="F11823" s="48"/>
      <c r="G11823" s="49"/>
      <c r="H11823" s="48"/>
      <c r="I11823" s="52"/>
      <c r="J11823" s="48"/>
      <c r="K11823" s="48"/>
      <c r="L11823" s="48"/>
      <c r="M11823" s="48"/>
    </row>
    <row r="11824" spans="3:13" x14ac:dyDescent="0.25">
      <c r="C11824" s="48"/>
      <c r="D11824" s="48"/>
      <c r="E11824" s="48"/>
      <c r="F11824" s="48"/>
      <c r="G11824" s="49"/>
      <c r="H11824" s="48"/>
      <c r="I11824" s="52"/>
      <c r="J11824" s="48"/>
      <c r="K11824" s="48"/>
      <c r="L11824" s="48"/>
      <c r="M11824" s="48"/>
    </row>
    <row r="11825" spans="3:13" x14ac:dyDescent="0.25">
      <c r="C11825" s="48"/>
      <c r="D11825" s="48"/>
      <c r="E11825" s="48"/>
      <c r="F11825" s="48"/>
      <c r="G11825" s="49"/>
      <c r="H11825" s="48"/>
      <c r="I11825" s="52"/>
      <c r="J11825" s="48"/>
      <c r="K11825" s="48"/>
      <c r="L11825" s="48"/>
      <c r="M11825" s="48"/>
    </row>
    <row r="11826" spans="3:13" x14ac:dyDescent="0.25">
      <c r="C11826" s="48"/>
      <c r="D11826" s="48"/>
      <c r="E11826" s="48"/>
      <c r="F11826" s="48"/>
      <c r="G11826" s="49"/>
      <c r="H11826" s="48"/>
      <c r="I11826" s="52"/>
      <c r="J11826" s="48"/>
      <c r="K11826" s="48"/>
      <c r="L11826" s="48"/>
      <c r="M11826" s="48"/>
    </row>
    <row r="11827" spans="3:13" x14ac:dyDescent="0.25">
      <c r="C11827" s="48"/>
      <c r="D11827" s="48"/>
      <c r="E11827" s="48"/>
      <c r="F11827" s="48"/>
      <c r="G11827" s="49"/>
      <c r="H11827" s="48"/>
      <c r="I11827" s="52"/>
      <c r="J11827" s="48"/>
      <c r="K11827" s="48"/>
      <c r="L11827" s="48"/>
      <c r="M11827" s="48"/>
    </row>
    <row r="11828" spans="3:13" x14ac:dyDescent="0.25">
      <c r="C11828" s="48"/>
      <c r="D11828" s="48"/>
      <c r="E11828" s="48"/>
      <c r="F11828" s="48"/>
      <c r="G11828" s="49"/>
      <c r="H11828" s="48"/>
      <c r="I11828" s="52"/>
      <c r="J11828" s="48"/>
      <c r="K11828" s="48"/>
      <c r="L11828" s="48"/>
      <c r="M11828" s="48"/>
    </row>
    <row r="11829" spans="3:13" x14ac:dyDescent="0.25">
      <c r="C11829" s="48"/>
      <c r="D11829" s="48"/>
      <c r="E11829" s="48"/>
      <c r="F11829" s="48"/>
      <c r="G11829" s="49"/>
      <c r="H11829" s="48"/>
      <c r="I11829" s="52"/>
      <c r="J11829" s="48"/>
      <c r="K11829" s="48"/>
      <c r="L11829" s="48"/>
      <c r="M11829" s="48"/>
    </row>
    <row r="11830" spans="3:13" x14ac:dyDescent="0.25">
      <c r="C11830" s="48"/>
      <c r="D11830" s="48"/>
      <c r="E11830" s="48"/>
      <c r="F11830" s="48"/>
      <c r="G11830" s="49"/>
      <c r="H11830" s="48"/>
      <c r="I11830" s="52"/>
      <c r="J11830" s="48"/>
      <c r="K11830" s="48"/>
      <c r="L11830" s="48"/>
      <c r="M11830" s="48"/>
    </row>
    <row r="11831" spans="3:13" x14ac:dyDescent="0.25">
      <c r="C11831" s="48"/>
      <c r="D11831" s="48"/>
      <c r="E11831" s="48"/>
      <c r="F11831" s="48"/>
      <c r="G11831" s="49"/>
      <c r="H11831" s="48"/>
      <c r="I11831" s="52"/>
      <c r="J11831" s="48"/>
      <c r="K11831" s="48"/>
      <c r="L11831" s="48"/>
      <c r="M11831" s="48"/>
    </row>
    <row r="11832" spans="3:13" x14ac:dyDescent="0.25">
      <c r="C11832" s="48"/>
      <c r="D11832" s="48"/>
      <c r="E11832" s="48"/>
      <c r="F11832" s="48"/>
      <c r="G11832" s="49"/>
      <c r="H11832" s="48"/>
      <c r="I11832" s="52"/>
      <c r="J11832" s="48"/>
      <c r="K11832" s="48"/>
      <c r="L11832" s="48"/>
      <c r="M11832" s="48"/>
    </row>
    <row r="11833" spans="3:13" x14ac:dyDescent="0.25">
      <c r="C11833" s="48"/>
      <c r="D11833" s="48"/>
      <c r="E11833" s="48"/>
      <c r="F11833" s="48"/>
      <c r="G11833" s="49"/>
      <c r="H11833" s="48"/>
      <c r="I11833" s="52"/>
      <c r="J11833" s="48"/>
      <c r="K11833" s="48"/>
      <c r="L11833" s="48"/>
      <c r="M11833" s="48"/>
    </row>
    <row r="11834" spans="3:13" x14ac:dyDescent="0.25">
      <c r="C11834" s="48"/>
      <c r="D11834" s="48"/>
      <c r="E11834" s="48"/>
      <c r="F11834" s="48"/>
      <c r="G11834" s="49"/>
      <c r="H11834" s="48"/>
      <c r="I11834" s="52"/>
      <c r="J11834" s="48"/>
      <c r="K11834" s="48"/>
      <c r="L11834" s="48"/>
      <c r="M11834" s="48"/>
    </row>
    <row r="11835" spans="3:13" x14ac:dyDescent="0.25">
      <c r="C11835" s="48"/>
      <c r="D11835" s="48"/>
      <c r="E11835" s="48"/>
      <c r="F11835" s="48"/>
      <c r="G11835" s="49"/>
      <c r="H11835" s="48"/>
      <c r="I11835" s="52"/>
      <c r="J11835" s="48"/>
      <c r="K11835" s="48"/>
      <c r="L11835" s="48"/>
      <c r="M11835" s="48"/>
    </row>
    <row r="11836" spans="3:13" x14ac:dyDescent="0.25">
      <c r="C11836" s="48"/>
      <c r="D11836" s="48"/>
      <c r="E11836" s="48"/>
      <c r="F11836" s="48"/>
      <c r="G11836" s="49"/>
      <c r="H11836" s="48"/>
      <c r="I11836" s="52"/>
      <c r="J11836" s="48"/>
      <c r="K11836" s="48"/>
      <c r="L11836" s="48"/>
      <c r="M11836" s="48"/>
    </row>
    <row r="11837" spans="3:13" x14ac:dyDescent="0.25">
      <c r="C11837" s="48"/>
      <c r="D11837" s="48"/>
      <c r="E11837" s="48"/>
      <c r="F11837" s="48"/>
      <c r="G11837" s="49"/>
      <c r="H11837" s="48"/>
      <c r="I11837" s="52"/>
      <c r="J11837" s="48"/>
      <c r="K11837" s="48"/>
      <c r="L11837" s="48"/>
      <c r="M11837" s="48"/>
    </row>
    <row r="11838" spans="3:13" x14ac:dyDescent="0.25">
      <c r="C11838" s="48"/>
      <c r="D11838" s="48"/>
      <c r="E11838" s="48"/>
      <c r="F11838" s="48"/>
      <c r="G11838" s="49"/>
      <c r="H11838" s="48"/>
      <c r="I11838" s="52"/>
      <c r="J11838" s="48"/>
      <c r="K11838" s="48"/>
      <c r="L11838" s="48"/>
      <c r="M11838" s="48"/>
    </row>
    <row r="11839" spans="3:13" x14ac:dyDescent="0.25">
      <c r="C11839" s="48"/>
      <c r="D11839" s="48"/>
      <c r="E11839" s="48"/>
      <c r="F11839" s="48"/>
      <c r="G11839" s="49"/>
      <c r="H11839" s="48"/>
      <c r="I11839" s="52"/>
      <c r="J11839" s="48"/>
      <c r="K11839" s="48"/>
      <c r="L11839" s="48"/>
      <c r="M11839" s="48"/>
    </row>
    <row r="11840" spans="3:13" x14ac:dyDescent="0.25">
      <c r="C11840" s="48"/>
      <c r="D11840" s="48"/>
      <c r="E11840" s="48"/>
      <c r="F11840" s="48"/>
      <c r="G11840" s="49"/>
      <c r="H11840" s="48"/>
      <c r="I11840" s="52"/>
      <c r="J11840" s="48"/>
      <c r="K11840" s="48"/>
      <c r="L11840" s="48"/>
      <c r="M11840" s="48"/>
    </row>
    <row r="11841" spans="3:13" x14ac:dyDescent="0.25">
      <c r="C11841" s="48"/>
      <c r="D11841" s="48"/>
      <c r="E11841" s="48"/>
      <c r="F11841" s="48"/>
      <c r="G11841" s="49"/>
      <c r="H11841" s="48"/>
      <c r="I11841" s="52"/>
      <c r="J11841" s="48"/>
      <c r="K11841" s="48"/>
      <c r="L11841" s="48"/>
      <c r="M11841" s="48"/>
    </row>
    <row r="11842" spans="3:13" x14ac:dyDescent="0.25">
      <c r="C11842" s="48"/>
      <c r="D11842" s="48"/>
      <c r="E11842" s="48"/>
      <c r="F11842" s="48"/>
      <c r="G11842" s="49"/>
      <c r="H11842" s="48"/>
      <c r="I11842" s="52"/>
      <c r="J11842" s="48"/>
      <c r="K11842" s="48"/>
      <c r="L11842" s="48"/>
      <c r="M11842" s="48"/>
    </row>
    <row r="11843" spans="3:13" x14ac:dyDescent="0.25">
      <c r="C11843" s="48"/>
      <c r="D11843" s="48"/>
      <c r="E11843" s="48"/>
      <c r="F11843" s="48"/>
      <c r="G11843" s="49"/>
      <c r="H11843" s="48"/>
      <c r="I11843" s="52"/>
      <c r="J11843" s="48"/>
      <c r="K11843" s="48"/>
      <c r="L11843" s="48"/>
      <c r="M11843" s="48"/>
    </row>
    <row r="11844" spans="3:13" x14ac:dyDescent="0.25">
      <c r="C11844" s="48"/>
      <c r="D11844" s="48"/>
      <c r="E11844" s="48"/>
      <c r="F11844" s="48"/>
      <c r="G11844" s="49"/>
      <c r="H11844" s="48"/>
      <c r="I11844" s="52"/>
      <c r="J11844" s="48"/>
      <c r="K11844" s="48"/>
      <c r="L11844" s="48"/>
      <c r="M11844" s="48"/>
    </row>
    <row r="11845" spans="3:13" x14ac:dyDescent="0.25">
      <c r="C11845" s="48"/>
      <c r="D11845" s="48"/>
      <c r="E11845" s="48"/>
      <c r="F11845" s="48"/>
      <c r="G11845" s="49"/>
      <c r="H11845" s="48"/>
      <c r="I11845" s="52"/>
      <c r="J11845" s="48"/>
      <c r="K11845" s="48"/>
      <c r="L11845" s="48"/>
      <c r="M11845" s="48"/>
    </row>
    <row r="11846" spans="3:13" x14ac:dyDescent="0.25">
      <c r="C11846" s="48"/>
      <c r="D11846" s="48"/>
      <c r="E11846" s="48"/>
      <c r="F11846" s="48"/>
      <c r="G11846" s="49"/>
      <c r="H11846" s="48"/>
      <c r="I11846" s="52"/>
      <c r="J11846" s="48"/>
      <c r="K11846" s="48"/>
      <c r="L11846" s="48"/>
      <c r="M11846" s="48"/>
    </row>
    <row r="11847" spans="3:13" x14ac:dyDescent="0.25">
      <c r="C11847" s="48"/>
      <c r="D11847" s="48"/>
      <c r="E11847" s="48"/>
      <c r="F11847" s="48"/>
      <c r="G11847" s="49"/>
      <c r="H11847" s="48"/>
      <c r="I11847" s="52"/>
      <c r="J11847" s="48"/>
      <c r="K11847" s="48"/>
      <c r="L11847" s="48"/>
      <c r="M11847" s="48"/>
    </row>
    <row r="11848" spans="3:13" x14ac:dyDescent="0.25">
      <c r="C11848" s="48"/>
      <c r="D11848" s="48"/>
      <c r="E11848" s="48"/>
      <c r="F11848" s="48"/>
      <c r="G11848" s="49"/>
      <c r="H11848" s="48"/>
      <c r="I11848" s="52"/>
      <c r="J11848" s="48"/>
      <c r="K11848" s="48"/>
      <c r="L11848" s="48"/>
      <c r="M11848" s="48"/>
    </row>
    <row r="11849" spans="3:13" x14ac:dyDescent="0.25">
      <c r="C11849" s="48"/>
      <c r="D11849" s="48"/>
      <c r="E11849" s="48"/>
      <c r="F11849" s="48"/>
      <c r="G11849" s="49"/>
      <c r="H11849" s="48"/>
      <c r="I11849" s="52"/>
      <c r="J11849" s="48"/>
      <c r="K11849" s="48"/>
      <c r="L11849" s="48"/>
      <c r="M11849" s="48"/>
    </row>
    <row r="11850" spans="3:13" x14ac:dyDescent="0.25">
      <c r="C11850" s="48"/>
      <c r="D11850" s="48"/>
      <c r="E11850" s="48"/>
      <c r="F11850" s="48"/>
      <c r="G11850" s="49"/>
      <c r="H11850" s="48"/>
      <c r="I11850" s="52"/>
      <c r="J11850" s="48"/>
      <c r="K11850" s="48"/>
      <c r="L11850" s="48"/>
      <c r="M11850" s="48"/>
    </row>
    <row r="11851" spans="3:13" x14ac:dyDescent="0.25">
      <c r="C11851" s="48"/>
      <c r="D11851" s="48"/>
      <c r="E11851" s="48"/>
      <c r="F11851" s="48"/>
      <c r="G11851" s="49"/>
      <c r="H11851" s="48"/>
      <c r="I11851" s="52"/>
      <c r="J11851" s="48"/>
      <c r="K11851" s="48"/>
      <c r="L11851" s="48"/>
      <c r="M11851" s="48"/>
    </row>
    <row r="11852" spans="3:13" x14ac:dyDescent="0.25">
      <c r="C11852" s="48"/>
      <c r="D11852" s="48"/>
      <c r="E11852" s="48"/>
      <c r="F11852" s="48"/>
      <c r="G11852" s="49"/>
      <c r="H11852" s="48"/>
      <c r="I11852" s="52"/>
      <c r="J11852" s="48"/>
      <c r="K11852" s="48"/>
      <c r="L11852" s="48"/>
      <c r="M11852" s="48"/>
    </row>
    <row r="11853" spans="3:13" x14ac:dyDescent="0.25">
      <c r="C11853" s="48"/>
      <c r="D11853" s="48"/>
      <c r="E11853" s="48"/>
      <c r="F11853" s="48"/>
      <c r="G11853" s="49"/>
      <c r="H11853" s="48"/>
      <c r="I11853" s="52"/>
      <c r="J11853" s="48"/>
      <c r="K11853" s="48"/>
      <c r="L11853" s="48"/>
      <c r="M11853" s="48"/>
    </row>
    <row r="11854" spans="3:13" x14ac:dyDescent="0.25">
      <c r="C11854" s="48"/>
      <c r="D11854" s="48"/>
      <c r="E11854" s="48"/>
      <c r="F11854" s="48"/>
      <c r="G11854" s="49"/>
      <c r="H11854" s="48"/>
      <c r="I11854" s="52"/>
      <c r="J11854" s="48"/>
      <c r="K11854" s="48"/>
      <c r="L11854" s="48"/>
      <c r="M11854" s="48"/>
    </row>
    <row r="11855" spans="3:13" x14ac:dyDescent="0.25">
      <c r="C11855" s="48"/>
      <c r="D11855" s="48"/>
      <c r="E11855" s="48"/>
      <c r="F11855" s="48"/>
      <c r="G11855" s="49"/>
      <c r="H11855" s="48"/>
      <c r="I11855" s="52"/>
      <c r="J11855" s="48"/>
      <c r="K11855" s="48"/>
      <c r="L11855" s="48"/>
      <c r="M11855" s="48"/>
    </row>
    <row r="11856" spans="3:13" x14ac:dyDescent="0.25">
      <c r="C11856" s="48"/>
      <c r="D11856" s="48"/>
      <c r="E11856" s="48"/>
      <c r="F11856" s="48"/>
      <c r="G11856" s="49"/>
      <c r="H11856" s="48"/>
      <c r="I11856" s="52"/>
      <c r="J11856" s="48"/>
      <c r="K11856" s="48"/>
      <c r="L11856" s="48"/>
      <c r="M11856" s="48"/>
    </row>
    <row r="11857" spans="3:13" x14ac:dyDescent="0.25">
      <c r="C11857" s="48"/>
      <c r="D11857" s="48"/>
      <c r="E11857" s="48"/>
      <c r="F11857" s="48"/>
      <c r="G11857" s="49"/>
      <c r="H11857" s="48"/>
      <c r="I11857" s="52"/>
      <c r="J11857" s="48"/>
      <c r="K11857" s="48"/>
      <c r="L11857" s="48"/>
      <c r="M11857" s="48"/>
    </row>
    <row r="11858" spans="3:13" x14ac:dyDescent="0.25">
      <c r="C11858" s="48"/>
      <c r="D11858" s="48"/>
      <c r="E11858" s="48"/>
      <c r="F11858" s="48"/>
      <c r="G11858" s="49"/>
      <c r="H11858" s="48"/>
      <c r="I11858" s="52"/>
      <c r="J11858" s="48"/>
      <c r="K11858" s="48"/>
      <c r="L11858" s="48"/>
      <c r="M11858" s="48"/>
    </row>
    <row r="11859" spans="3:13" x14ac:dyDescent="0.25">
      <c r="C11859" s="48"/>
      <c r="D11859" s="48"/>
      <c r="E11859" s="48"/>
      <c r="F11859" s="48"/>
      <c r="G11859" s="49"/>
      <c r="H11859" s="48"/>
      <c r="I11859" s="52"/>
      <c r="J11859" s="48"/>
      <c r="K11859" s="48"/>
      <c r="L11859" s="48"/>
      <c r="M11859" s="48"/>
    </row>
    <row r="11860" spans="3:13" x14ac:dyDescent="0.25">
      <c r="C11860" s="48"/>
      <c r="D11860" s="48"/>
      <c r="E11860" s="48"/>
      <c r="F11860" s="48"/>
      <c r="G11860" s="49"/>
      <c r="H11860" s="48"/>
      <c r="I11860" s="52"/>
      <c r="J11860" s="48"/>
      <c r="K11860" s="48"/>
      <c r="L11860" s="48"/>
      <c r="M11860" s="48"/>
    </row>
    <row r="11861" spans="3:13" x14ac:dyDescent="0.25">
      <c r="C11861" s="48"/>
      <c r="D11861" s="48"/>
      <c r="E11861" s="48"/>
      <c r="F11861" s="48"/>
      <c r="G11861" s="49"/>
      <c r="H11861" s="48"/>
      <c r="I11861" s="52"/>
      <c r="J11861" s="48"/>
      <c r="K11861" s="48"/>
      <c r="L11861" s="48"/>
      <c r="M11861" s="48"/>
    </row>
    <row r="11862" spans="3:13" x14ac:dyDescent="0.25">
      <c r="C11862" s="48"/>
      <c r="D11862" s="48"/>
      <c r="E11862" s="48"/>
      <c r="F11862" s="48"/>
      <c r="G11862" s="49"/>
      <c r="H11862" s="48"/>
      <c r="I11862" s="52"/>
      <c r="J11862" s="48"/>
      <c r="K11862" s="48"/>
      <c r="L11862" s="48"/>
      <c r="M11862" s="48"/>
    </row>
    <row r="11863" spans="3:13" x14ac:dyDescent="0.25">
      <c r="C11863" s="48"/>
      <c r="D11863" s="48"/>
      <c r="E11863" s="48"/>
      <c r="F11863" s="48"/>
      <c r="G11863" s="49"/>
      <c r="H11863" s="48"/>
      <c r="I11863" s="52"/>
      <c r="J11863" s="48"/>
      <c r="K11863" s="48"/>
      <c r="L11863" s="48"/>
      <c r="M11863" s="48"/>
    </row>
    <row r="11864" spans="3:13" x14ac:dyDescent="0.25">
      <c r="C11864" s="48"/>
      <c r="D11864" s="48"/>
      <c r="E11864" s="48"/>
      <c r="F11864" s="48"/>
      <c r="G11864" s="49"/>
      <c r="H11864" s="48"/>
      <c r="I11864" s="52"/>
      <c r="J11864" s="48"/>
      <c r="K11864" s="48"/>
      <c r="L11864" s="48"/>
      <c r="M11864" s="48"/>
    </row>
    <row r="11865" spans="3:13" x14ac:dyDescent="0.25">
      <c r="C11865" s="48"/>
      <c r="D11865" s="48"/>
      <c r="E11865" s="48"/>
      <c r="F11865" s="48"/>
      <c r="G11865" s="49"/>
      <c r="H11865" s="48"/>
      <c r="I11865" s="52"/>
      <c r="J11865" s="48"/>
      <c r="K11865" s="48"/>
      <c r="L11865" s="48"/>
      <c r="M11865" s="48"/>
    </row>
    <row r="11866" spans="3:13" x14ac:dyDescent="0.25">
      <c r="C11866" s="48"/>
      <c r="D11866" s="48"/>
      <c r="E11866" s="48"/>
      <c r="F11866" s="48"/>
      <c r="G11866" s="49"/>
      <c r="H11866" s="48"/>
      <c r="I11866" s="52"/>
      <c r="J11866" s="48"/>
      <c r="K11866" s="48"/>
      <c r="L11866" s="48"/>
      <c r="M11866" s="48"/>
    </row>
    <row r="11867" spans="3:13" x14ac:dyDescent="0.25">
      <c r="C11867" s="48"/>
      <c r="D11867" s="48"/>
      <c r="E11867" s="48"/>
      <c r="F11867" s="48"/>
      <c r="G11867" s="49"/>
      <c r="H11867" s="48"/>
      <c r="I11867" s="52"/>
      <c r="J11867" s="48"/>
      <c r="K11867" s="48"/>
      <c r="L11867" s="48"/>
      <c r="M11867" s="48"/>
    </row>
    <row r="11868" spans="3:13" x14ac:dyDescent="0.25">
      <c r="C11868" s="48"/>
      <c r="D11868" s="48"/>
      <c r="E11868" s="48"/>
      <c r="F11868" s="48"/>
      <c r="G11868" s="49"/>
      <c r="H11868" s="48"/>
      <c r="I11868" s="52"/>
      <c r="J11868" s="48"/>
      <c r="K11868" s="48"/>
      <c r="L11868" s="48"/>
      <c r="M11868" s="48"/>
    </row>
    <row r="11869" spans="3:13" x14ac:dyDescent="0.25">
      <c r="C11869" s="48"/>
      <c r="D11869" s="48"/>
      <c r="E11869" s="48"/>
      <c r="F11869" s="48"/>
      <c r="G11869" s="49"/>
      <c r="H11869" s="48"/>
      <c r="I11869" s="52"/>
      <c r="J11869" s="48"/>
      <c r="K11869" s="48"/>
      <c r="L11869" s="48"/>
      <c r="M11869" s="48"/>
    </row>
    <row r="11870" spans="3:13" x14ac:dyDescent="0.25">
      <c r="C11870" s="48"/>
      <c r="D11870" s="48"/>
      <c r="E11870" s="48"/>
      <c r="F11870" s="48"/>
      <c r="G11870" s="49"/>
      <c r="H11870" s="48"/>
      <c r="I11870" s="52"/>
      <c r="J11870" s="48"/>
      <c r="K11870" s="48"/>
      <c r="L11870" s="48"/>
      <c r="M11870" s="48"/>
    </row>
    <row r="11871" spans="3:13" x14ac:dyDescent="0.25">
      <c r="C11871" s="48"/>
      <c r="D11871" s="48"/>
      <c r="E11871" s="48"/>
      <c r="F11871" s="48"/>
      <c r="G11871" s="49"/>
      <c r="H11871" s="48"/>
      <c r="I11871" s="52"/>
      <c r="J11871" s="48"/>
      <c r="K11871" s="48"/>
      <c r="L11871" s="48"/>
      <c r="M11871" s="48"/>
    </row>
    <row r="11872" spans="3:13" x14ac:dyDescent="0.25">
      <c r="C11872" s="48"/>
      <c r="D11872" s="48"/>
      <c r="E11872" s="48"/>
      <c r="F11872" s="48"/>
      <c r="G11872" s="49"/>
      <c r="H11872" s="48"/>
      <c r="I11872" s="52"/>
      <c r="J11872" s="48"/>
      <c r="K11872" s="48"/>
      <c r="L11872" s="48"/>
      <c r="M11872" s="48"/>
    </row>
    <row r="11873" spans="3:13" x14ac:dyDescent="0.25">
      <c r="C11873" s="48"/>
      <c r="D11873" s="48"/>
      <c r="E11873" s="48"/>
      <c r="F11873" s="48"/>
      <c r="G11873" s="49"/>
      <c r="H11873" s="48"/>
      <c r="I11873" s="52"/>
      <c r="J11873" s="48"/>
      <c r="K11873" s="48"/>
      <c r="L11873" s="48"/>
      <c r="M11873" s="48"/>
    </row>
    <row r="11874" spans="3:13" x14ac:dyDescent="0.25">
      <c r="C11874" s="48"/>
      <c r="D11874" s="48"/>
      <c r="E11874" s="48"/>
      <c r="F11874" s="48"/>
      <c r="G11874" s="49"/>
      <c r="H11874" s="48"/>
      <c r="I11874" s="52"/>
      <c r="J11874" s="48"/>
      <c r="K11874" s="48"/>
      <c r="L11874" s="48"/>
      <c r="M11874" s="48"/>
    </row>
    <row r="11875" spans="3:13" x14ac:dyDescent="0.25">
      <c r="C11875" s="48"/>
      <c r="D11875" s="48"/>
      <c r="E11875" s="48"/>
      <c r="F11875" s="48"/>
      <c r="G11875" s="49"/>
      <c r="H11875" s="48"/>
      <c r="I11875" s="52"/>
      <c r="J11875" s="48"/>
      <c r="K11875" s="48"/>
      <c r="L11875" s="48"/>
      <c r="M11875" s="48"/>
    </row>
    <row r="11876" spans="3:13" x14ac:dyDescent="0.25">
      <c r="C11876" s="48"/>
      <c r="D11876" s="48"/>
      <c r="E11876" s="48"/>
      <c r="F11876" s="48"/>
      <c r="G11876" s="49"/>
      <c r="H11876" s="48"/>
      <c r="I11876" s="52"/>
      <c r="J11876" s="48"/>
      <c r="K11876" s="48"/>
      <c r="L11876" s="48"/>
      <c r="M11876" s="48"/>
    </row>
    <row r="11877" spans="3:13" x14ac:dyDescent="0.25">
      <c r="C11877" s="48"/>
      <c r="D11877" s="48"/>
      <c r="E11877" s="48"/>
      <c r="F11877" s="48"/>
      <c r="G11877" s="49"/>
      <c r="H11877" s="48"/>
      <c r="I11877" s="52"/>
      <c r="J11877" s="48"/>
      <c r="K11877" s="48"/>
      <c r="L11877" s="48"/>
      <c r="M11877" s="48"/>
    </row>
    <row r="11878" spans="3:13" x14ac:dyDescent="0.25">
      <c r="C11878" s="48"/>
      <c r="D11878" s="48"/>
      <c r="E11878" s="48"/>
      <c r="F11878" s="48"/>
      <c r="G11878" s="49"/>
      <c r="H11878" s="48"/>
      <c r="I11878" s="52"/>
      <c r="J11878" s="48"/>
      <c r="K11878" s="48"/>
      <c r="L11878" s="48"/>
      <c r="M11878" s="48"/>
    </row>
    <row r="11879" spans="3:13" x14ac:dyDescent="0.25">
      <c r="C11879" s="48"/>
      <c r="D11879" s="48"/>
      <c r="E11879" s="48"/>
      <c r="F11879" s="48"/>
      <c r="G11879" s="49"/>
      <c r="H11879" s="48"/>
      <c r="I11879" s="52"/>
      <c r="J11879" s="48"/>
      <c r="K11879" s="48"/>
      <c r="L11879" s="48"/>
      <c r="M11879" s="48"/>
    </row>
    <row r="11880" spans="3:13" x14ac:dyDescent="0.25">
      <c r="C11880" s="48"/>
      <c r="D11880" s="48"/>
      <c r="E11880" s="48"/>
      <c r="F11880" s="48"/>
      <c r="G11880" s="49"/>
      <c r="H11880" s="48"/>
      <c r="I11880" s="52"/>
      <c r="J11880" s="48"/>
      <c r="K11880" s="48"/>
      <c r="L11880" s="48"/>
      <c r="M11880" s="48"/>
    </row>
    <row r="11881" spans="3:13" x14ac:dyDescent="0.25">
      <c r="C11881" s="48"/>
      <c r="D11881" s="48"/>
      <c r="E11881" s="48"/>
      <c r="F11881" s="48"/>
      <c r="G11881" s="49"/>
      <c r="H11881" s="48"/>
      <c r="I11881" s="52"/>
      <c r="J11881" s="48"/>
      <c r="K11881" s="48"/>
      <c r="L11881" s="48"/>
      <c r="M11881" s="48"/>
    </row>
    <row r="11882" spans="3:13" x14ac:dyDescent="0.25">
      <c r="C11882" s="48"/>
      <c r="D11882" s="48"/>
      <c r="E11882" s="48"/>
      <c r="F11882" s="48"/>
      <c r="G11882" s="49"/>
      <c r="H11882" s="48"/>
      <c r="I11882" s="52"/>
      <c r="J11882" s="48"/>
      <c r="K11882" s="48"/>
      <c r="L11882" s="48"/>
      <c r="M11882" s="48"/>
    </row>
    <row r="11883" spans="3:13" x14ac:dyDescent="0.25">
      <c r="C11883" s="48"/>
      <c r="D11883" s="48"/>
      <c r="E11883" s="48"/>
      <c r="F11883" s="48"/>
      <c r="G11883" s="49"/>
      <c r="H11883" s="48"/>
      <c r="I11883" s="52"/>
      <c r="J11883" s="48"/>
      <c r="K11883" s="48"/>
      <c r="L11883" s="48"/>
      <c r="M11883" s="48"/>
    </row>
    <row r="11884" spans="3:13" x14ac:dyDescent="0.25">
      <c r="C11884" s="48"/>
      <c r="D11884" s="48"/>
      <c r="E11884" s="48"/>
      <c r="F11884" s="48"/>
      <c r="G11884" s="49"/>
      <c r="H11884" s="48"/>
      <c r="I11884" s="52"/>
      <c r="J11884" s="48"/>
      <c r="K11884" s="48"/>
      <c r="L11884" s="48"/>
      <c r="M11884" s="48"/>
    </row>
    <row r="11885" spans="3:13" x14ac:dyDescent="0.25">
      <c r="C11885" s="48"/>
      <c r="D11885" s="48"/>
      <c r="E11885" s="48"/>
      <c r="F11885" s="48"/>
      <c r="G11885" s="49"/>
      <c r="H11885" s="48"/>
      <c r="I11885" s="52"/>
      <c r="J11885" s="48"/>
      <c r="K11885" s="48"/>
      <c r="L11885" s="48"/>
      <c r="M11885" s="48"/>
    </row>
    <row r="11886" spans="3:13" x14ac:dyDescent="0.25">
      <c r="C11886" s="48"/>
      <c r="D11886" s="48"/>
      <c r="E11886" s="48"/>
      <c r="F11886" s="48"/>
      <c r="G11886" s="49"/>
      <c r="H11886" s="48"/>
      <c r="I11886" s="52"/>
      <c r="J11886" s="48"/>
      <c r="K11886" s="48"/>
      <c r="L11886" s="48"/>
      <c r="M11886" s="48"/>
    </row>
    <row r="11887" spans="3:13" x14ac:dyDescent="0.25">
      <c r="C11887" s="48"/>
      <c r="D11887" s="48"/>
      <c r="E11887" s="48"/>
      <c r="F11887" s="48"/>
      <c r="G11887" s="49"/>
      <c r="H11887" s="48"/>
      <c r="I11887" s="52"/>
      <c r="J11887" s="48"/>
      <c r="K11887" s="48"/>
      <c r="L11887" s="48"/>
      <c r="M11887" s="48"/>
    </row>
    <row r="11888" spans="3:13" x14ac:dyDescent="0.25">
      <c r="C11888" s="48"/>
      <c r="D11888" s="48"/>
      <c r="E11888" s="48"/>
      <c r="F11888" s="48"/>
      <c r="G11888" s="49"/>
      <c r="H11888" s="48"/>
      <c r="I11888" s="52"/>
      <c r="J11888" s="48"/>
      <c r="K11888" s="48"/>
      <c r="L11888" s="48"/>
      <c r="M11888" s="48"/>
    </row>
    <row r="11889" spans="3:13" x14ac:dyDescent="0.25">
      <c r="C11889" s="48"/>
      <c r="D11889" s="48"/>
      <c r="E11889" s="48"/>
      <c r="F11889" s="48"/>
      <c r="G11889" s="49"/>
      <c r="H11889" s="48"/>
      <c r="I11889" s="52"/>
      <c r="J11889" s="48"/>
      <c r="K11889" s="48"/>
      <c r="L11889" s="48"/>
      <c r="M11889" s="48"/>
    </row>
    <row r="11890" spans="3:13" x14ac:dyDescent="0.25">
      <c r="C11890" s="48"/>
      <c r="D11890" s="48"/>
      <c r="E11890" s="48"/>
      <c r="F11890" s="48"/>
      <c r="G11890" s="49"/>
      <c r="H11890" s="48"/>
      <c r="I11890" s="52"/>
      <c r="J11890" s="48"/>
      <c r="K11890" s="48"/>
      <c r="L11890" s="48"/>
      <c r="M11890" s="48"/>
    </row>
    <row r="11891" spans="3:13" x14ac:dyDescent="0.25">
      <c r="C11891" s="48"/>
      <c r="D11891" s="48"/>
      <c r="E11891" s="48"/>
      <c r="F11891" s="48"/>
      <c r="G11891" s="49"/>
      <c r="H11891" s="48"/>
      <c r="I11891" s="52"/>
      <c r="J11891" s="48"/>
      <c r="K11891" s="48"/>
      <c r="L11891" s="48"/>
      <c r="M11891" s="48"/>
    </row>
    <row r="11892" spans="3:13" x14ac:dyDescent="0.25">
      <c r="C11892" s="48"/>
      <c r="D11892" s="48"/>
      <c r="E11892" s="48"/>
      <c r="F11892" s="48"/>
      <c r="G11892" s="49"/>
      <c r="H11892" s="48"/>
      <c r="I11892" s="52"/>
      <c r="J11892" s="48"/>
      <c r="K11892" s="48"/>
      <c r="L11892" s="48"/>
      <c r="M11892" s="48"/>
    </row>
    <row r="11893" spans="3:13" x14ac:dyDescent="0.25">
      <c r="C11893" s="48"/>
      <c r="D11893" s="48"/>
      <c r="E11893" s="48"/>
      <c r="F11893" s="48"/>
      <c r="G11893" s="49"/>
      <c r="H11893" s="48"/>
      <c r="I11893" s="52"/>
      <c r="J11893" s="48"/>
      <c r="K11893" s="48"/>
      <c r="L11893" s="48"/>
      <c r="M11893" s="48"/>
    </row>
    <row r="11894" spans="3:13" x14ac:dyDescent="0.25">
      <c r="C11894" s="48"/>
      <c r="D11894" s="48"/>
      <c r="E11894" s="48"/>
      <c r="F11894" s="48"/>
      <c r="G11894" s="49"/>
      <c r="H11894" s="48"/>
      <c r="I11894" s="52"/>
      <c r="J11894" s="48"/>
      <c r="K11894" s="48"/>
      <c r="L11894" s="48"/>
      <c r="M11894" s="48"/>
    </row>
    <row r="11895" spans="3:13" x14ac:dyDescent="0.25">
      <c r="C11895" s="48"/>
      <c r="D11895" s="48"/>
      <c r="E11895" s="48"/>
      <c r="F11895" s="48"/>
      <c r="G11895" s="49"/>
      <c r="H11895" s="48"/>
      <c r="I11895" s="52"/>
      <c r="J11895" s="48"/>
      <c r="K11895" s="48"/>
      <c r="L11895" s="48"/>
      <c r="M11895" s="48"/>
    </row>
    <row r="11896" spans="3:13" x14ac:dyDescent="0.25">
      <c r="C11896" s="48"/>
      <c r="D11896" s="48"/>
      <c r="E11896" s="48"/>
      <c r="F11896" s="48"/>
      <c r="G11896" s="49"/>
      <c r="H11896" s="48"/>
      <c r="I11896" s="52"/>
      <c r="J11896" s="48"/>
      <c r="K11896" s="48"/>
      <c r="L11896" s="48"/>
      <c r="M11896" s="48"/>
    </row>
    <row r="11897" spans="3:13" x14ac:dyDescent="0.25">
      <c r="C11897" s="48"/>
      <c r="D11897" s="48"/>
      <c r="E11897" s="48"/>
      <c r="F11897" s="48"/>
      <c r="G11897" s="49"/>
      <c r="H11897" s="48"/>
      <c r="I11897" s="52"/>
      <c r="J11897" s="48"/>
      <c r="K11897" s="48"/>
      <c r="L11897" s="48"/>
      <c r="M11897" s="48"/>
    </row>
    <row r="11898" spans="3:13" x14ac:dyDescent="0.25">
      <c r="C11898" s="48"/>
      <c r="D11898" s="48"/>
      <c r="E11898" s="48"/>
      <c r="F11898" s="48"/>
      <c r="G11898" s="49"/>
      <c r="H11898" s="48"/>
      <c r="I11898" s="52"/>
      <c r="J11898" s="48"/>
      <c r="K11898" s="48"/>
      <c r="L11898" s="48"/>
      <c r="M11898" s="48"/>
    </row>
    <row r="11899" spans="3:13" x14ac:dyDescent="0.25">
      <c r="C11899" s="48"/>
      <c r="D11899" s="48"/>
      <c r="E11899" s="48"/>
      <c r="F11899" s="48"/>
      <c r="G11899" s="49"/>
      <c r="H11899" s="48"/>
      <c r="I11899" s="52"/>
      <c r="J11899" s="48"/>
      <c r="K11899" s="48"/>
      <c r="L11899" s="48"/>
      <c r="M11899" s="48"/>
    </row>
    <row r="11900" spans="3:13" x14ac:dyDescent="0.25">
      <c r="C11900" s="48"/>
      <c r="D11900" s="48"/>
      <c r="E11900" s="48"/>
      <c r="F11900" s="48"/>
      <c r="G11900" s="49"/>
      <c r="H11900" s="48"/>
      <c r="I11900" s="52"/>
      <c r="J11900" s="48"/>
      <c r="K11900" s="48"/>
      <c r="L11900" s="48"/>
      <c r="M11900" s="48"/>
    </row>
    <row r="11901" spans="3:13" x14ac:dyDescent="0.25">
      <c r="C11901" s="48"/>
      <c r="D11901" s="48"/>
      <c r="E11901" s="48"/>
      <c r="F11901" s="48"/>
      <c r="G11901" s="49"/>
      <c r="H11901" s="48"/>
      <c r="I11901" s="52"/>
      <c r="J11901" s="48"/>
      <c r="K11901" s="48"/>
      <c r="L11901" s="48"/>
      <c r="M11901" s="48"/>
    </row>
    <row r="11902" spans="3:13" x14ac:dyDescent="0.25">
      <c r="C11902" s="48"/>
      <c r="D11902" s="48"/>
      <c r="E11902" s="48"/>
      <c r="F11902" s="48"/>
      <c r="G11902" s="49"/>
      <c r="H11902" s="48"/>
      <c r="I11902" s="52"/>
      <c r="J11902" s="48"/>
      <c r="K11902" s="48"/>
      <c r="L11902" s="48"/>
      <c r="M11902" s="48"/>
    </row>
    <row r="11903" spans="3:13" x14ac:dyDescent="0.25">
      <c r="C11903" s="48"/>
      <c r="D11903" s="48"/>
      <c r="E11903" s="48"/>
      <c r="F11903" s="48"/>
      <c r="G11903" s="49"/>
      <c r="H11903" s="48"/>
      <c r="I11903" s="52"/>
      <c r="J11903" s="48"/>
      <c r="K11903" s="48"/>
      <c r="L11903" s="48"/>
      <c r="M11903" s="48"/>
    </row>
    <row r="11904" spans="3:13" x14ac:dyDescent="0.25">
      <c r="C11904" s="48"/>
      <c r="D11904" s="48"/>
      <c r="E11904" s="48"/>
      <c r="F11904" s="48"/>
      <c r="G11904" s="49"/>
      <c r="H11904" s="48"/>
      <c r="I11904" s="52"/>
      <c r="J11904" s="48"/>
      <c r="K11904" s="48"/>
      <c r="L11904" s="48"/>
      <c r="M11904" s="48"/>
    </row>
    <row r="11905" spans="3:13" x14ac:dyDescent="0.25">
      <c r="C11905" s="48"/>
      <c r="D11905" s="48"/>
      <c r="E11905" s="48"/>
      <c r="F11905" s="48"/>
      <c r="G11905" s="49"/>
      <c r="H11905" s="48"/>
      <c r="I11905" s="52"/>
      <c r="J11905" s="48"/>
      <c r="K11905" s="48"/>
      <c r="L11905" s="48"/>
      <c r="M11905" s="48"/>
    </row>
    <row r="11906" spans="3:13" x14ac:dyDescent="0.25">
      <c r="C11906" s="48"/>
      <c r="D11906" s="48"/>
      <c r="E11906" s="48"/>
      <c r="F11906" s="48"/>
      <c r="G11906" s="49"/>
      <c r="H11906" s="48"/>
      <c r="I11906" s="52"/>
      <c r="J11906" s="48"/>
      <c r="K11906" s="48"/>
      <c r="L11906" s="48"/>
      <c r="M11906" s="48"/>
    </row>
    <row r="11907" spans="3:13" x14ac:dyDescent="0.25">
      <c r="C11907" s="48"/>
      <c r="D11907" s="48"/>
      <c r="E11907" s="48"/>
      <c r="F11907" s="48"/>
      <c r="G11907" s="49"/>
      <c r="H11907" s="48"/>
      <c r="I11907" s="52"/>
      <c r="J11907" s="48"/>
      <c r="K11907" s="48"/>
      <c r="L11907" s="48"/>
      <c r="M11907" s="48"/>
    </row>
    <row r="11908" spans="3:13" x14ac:dyDescent="0.25">
      <c r="C11908" s="48"/>
      <c r="D11908" s="48"/>
      <c r="E11908" s="48"/>
      <c r="F11908" s="48"/>
      <c r="G11908" s="49"/>
      <c r="H11908" s="48"/>
      <c r="I11908" s="52"/>
      <c r="J11908" s="48"/>
      <c r="K11908" s="48"/>
      <c r="L11908" s="48"/>
      <c r="M11908" s="48"/>
    </row>
    <row r="11909" spans="3:13" x14ac:dyDescent="0.25">
      <c r="C11909" s="48"/>
      <c r="D11909" s="48"/>
      <c r="E11909" s="48"/>
      <c r="F11909" s="48"/>
      <c r="G11909" s="49"/>
      <c r="H11909" s="48"/>
      <c r="I11909" s="52"/>
      <c r="J11909" s="48"/>
      <c r="K11909" s="48"/>
      <c r="L11909" s="48"/>
      <c r="M11909" s="48"/>
    </row>
    <row r="11910" spans="3:13" x14ac:dyDescent="0.25">
      <c r="C11910" s="48"/>
      <c r="D11910" s="48"/>
      <c r="E11910" s="48"/>
      <c r="F11910" s="48"/>
      <c r="G11910" s="49"/>
      <c r="H11910" s="48"/>
      <c r="I11910" s="52"/>
      <c r="J11910" s="48"/>
      <c r="K11910" s="48"/>
      <c r="L11910" s="48"/>
      <c r="M11910" s="48"/>
    </row>
    <row r="11911" spans="3:13" x14ac:dyDescent="0.25">
      <c r="C11911" s="48"/>
      <c r="D11911" s="48"/>
      <c r="E11911" s="48"/>
      <c r="F11911" s="48"/>
      <c r="G11911" s="49"/>
      <c r="H11911" s="48"/>
      <c r="I11911" s="52"/>
      <c r="J11911" s="48"/>
      <c r="K11911" s="48"/>
      <c r="L11911" s="48"/>
      <c r="M11911" s="48"/>
    </row>
    <row r="11912" spans="3:13" x14ac:dyDescent="0.25">
      <c r="C11912" s="48"/>
      <c r="D11912" s="48"/>
      <c r="E11912" s="48"/>
      <c r="F11912" s="48"/>
      <c r="G11912" s="49"/>
      <c r="H11912" s="48"/>
      <c r="I11912" s="52"/>
      <c r="J11912" s="48"/>
      <c r="K11912" s="48"/>
      <c r="L11912" s="48"/>
      <c r="M11912" s="48"/>
    </row>
    <row r="11913" spans="3:13" x14ac:dyDescent="0.25">
      <c r="C11913" s="48"/>
      <c r="D11913" s="48"/>
      <c r="E11913" s="48"/>
      <c r="F11913" s="48"/>
      <c r="G11913" s="49"/>
      <c r="H11913" s="48"/>
      <c r="I11913" s="52"/>
      <c r="J11913" s="48"/>
      <c r="K11913" s="48"/>
      <c r="L11913" s="48"/>
      <c r="M11913" s="48"/>
    </row>
    <row r="11914" spans="3:13" x14ac:dyDescent="0.25">
      <c r="C11914" s="48"/>
      <c r="D11914" s="48"/>
      <c r="E11914" s="48"/>
      <c r="F11914" s="48"/>
      <c r="G11914" s="49"/>
      <c r="H11914" s="48"/>
      <c r="I11914" s="52"/>
      <c r="J11914" s="48"/>
      <c r="K11914" s="48"/>
      <c r="L11914" s="48"/>
      <c r="M11914" s="48"/>
    </row>
    <row r="11915" spans="3:13" x14ac:dyDescent="0.25">
      <c r="C11915" s="48"/>
      <c r="D11915" s="48"/>
      <c r="E11915" s="48"/>
      <c r="F11915" s="48"/>
      <c r="G11915" s="49"/>
      <c r="H11915" s="48"/>
      <c r="I11915" s="52"/>
      <c r="J11915" s="48"/>
      <c r="K11915" s="48"/>
      <c r="L11915" s="48"/>
      <c r="M11915" s="48"/>
    </row>
    <row r="11916" spans="3:13" x14ac:dyDescent="0.25">
      <c r="C11916" s="48"/>
      <c r="D11916" s="48"/>
      <c r="E11916" s="48"/>
      <c r="F11916" s="48"/>
      <c r="G11916" s="49"/>
      <c r="H11916" s="48"/>
      <c r="I11916" s="52"/>
      <c r="J11916" s="48"/>
      <c r="K11916" s="48"/>
      <c r="L11916" s="48"/>
      <c r="M11916" s="48"/>
    </row>
    <row r="11917" spans="3:13" x14ac:dyDescent="0.25">
      <c r="C11917" s="48"/>
      <c r="D11917" s="48"/>
      <c r="E11917" s="48"/>
      <c r="F11917" s="48"/>
      <c r="G11917" s="49"/>
      <c r="H11917" s="48"/>
      <c r="I11917" s="52"/>
      <c r="J11917" s="48"/>
      <c r="K11917" s="48"/>
      <c r="L11917" s="48"/>
      <c r="M11917" s="48"/>
    </row>
    <row r="11918" spans="3:13" x14ac:dyDescent="0.25">
      <c r="C11918" s="48"/>
      <c r="D11918" s="48"/>
      <c r="E11918" s="48"/>
      <c r="F11918" s="48"/>
      <c r="G11918" s="49"/>
      <c r="H11918" s="48"/>
      <c r="I11918" s="52"/>
      <c r="J11918" s="48"/>
      <c r="K11918" s="48"/>
      <c r="L11918" s="48"/>
      <c r="M11918" s="48"/>
    </row>
    <row r="11919" spans="3:13" x14ac:dyDescent="0.25">
      <c r="C11919" s="48"/>
      <c r="D11919" s="48"/>
      <c r="E11919" s="48"/>
      <c r="F11919" s="48"/>
      <c r="G11919" s="49"/>
      <c r="H11919" s="48"/>
      <c r="I11919" s="52"/>
      <c r="J11919" s="48"/>
      <c r="K11919" s="48"/>
      <c r="L11919" s="48"/>
      <c r="M11919" s="48"/>
    </row>
    <row r="11920" spans="3:13" x14ac:dyDescent="0.25">
      <c r="C11920" s="48"/>
      <c r="D11920" s="48"/>
      <c r="E11920" s="48"/>
      <c r="F11920" s="48"/>
      <c r="G11920" s="49"/>
      <c r="H11920" s="48"/>
      <c r="I11920" s="52"/>
      <c r="J11920" s="48"/>
      <c r="K11920" s="48"/>
      <c r="L11920" s="48"/>
      <c r="M11920" s="48"/>
    </row>
    <row r="11921" spans="3:13" x14ac:dyDescent="0.25">
      <c r="C11921" s="48"/>
      <c r="D11921" s="48"/>
      <c r="E11921" s="48"/>
      <c r="F11921" s="48"/>
      <c r="G11921" s="49"/>
      <c r="H11921" s="48"/>
      <c r="I11921" s="52"/>
      <c r="J11921" s="48"/>
      <c r="K11921" s="48"/>
      <c r="L11921" s="48"/>
      <c r="M11921" s="48"/>
    </row>
    <row r="11922" spans="3:13" x14ac:dyDescent="0.25">
      <c r="C11922" s="48"/>
      <c r="D11922" s="48"/>
      <c r="E11922" s="48"/>
      <c r="F11922" s="48"/>
      <c r="G11922" s="49"/>
      <c r="H11922" s="48"/>
      <c r="I11922" s="52"/>
      <c r="J11922" s="48"/>
      <c r="K11922" s="48"/>
      <c r="L11922" s="48"/>
      <c r="M11922" s="48"/>
    </row>
    <row r="11923" spans="3:13" x14ac:dyDescent="0.25">
      <c r="C11923" s="48"/>
      <c r="D11923" s="48"/>
      <c r="E11923" s="48"/>
      <c r="F11923" s="48"/>
      <c r="G11923" s="49"/>
      <c r="H11923" s="48"/>
      <c r="I11923" s="52"/>
      <c r="J11923" s="48"/>
      <c r="K11923" s="48"/>
      <c r="L11923" s="48"/>
      <c r="M11923" s="48"/>
    </row>
    <row r="11924" spans="3:13" x14ac:dyDescent="0.25">
      <c r="C11924" s="48"/>
      <c r="D11924" s="48"/>
      <c r="E11924" s="48"/>
      <c r="F11924" s="48"/>
      <c r="G11924" s="49"/>
      <c r="H11924" s="48"/>
      <c r="I11924" s="52"/>
      <c r="J11924" s="48"/>
      <c r="K11924" s="48"/>
      <c r="L11924" s="48"/>
      <c r="M11924" s="48"/>
    </row>
    <row r="11925" spans="3:13" x14ac:dyDescent="0.25">
      <c r="C11925" s="48"/>
      <c r="D11925" s="48"/>
      <c r="E11925" s="48"/>
      <c r="F11925" s="48"/>
      <c r="G11925" s="49"/>
      <c r="H11925" s="48"/>
      <c r="I11925" s="52"/>
      <c r="J11925" s="48"/>
      <c r="K11925" s="48"/>
      <c r="L11925" s="48"/>
      <c r="M11925" s="48"/>
    </row>
    <row r="11926" spans="3:13" x14ac:dyDescent="0.25">
      <c r="C11926" s="48"/>
      <c r="D11926" s="48"/>
      <c r="E11926" s="48"/>
      <c r="F11926" s="48"/>
      <c r="G11926" s="49"/>
      <c r="H11926" s="48"/>
      <c r="I11926" s="52"/>
      <c r="J11926" s="48"/>
      <c r="K11926" s="48"/>
      <c r="L11926" s="48"/>
      <c r="M11926" s="48"/>
    </row>
    <row r="11927" spans="3:13" x14ac:dyDescent="0.25">
      <c r="C11927" s="48"/>
      <c r="D11927" s="48"/>
      <c r="E11927" s="48"/>
      <c r="F11927" s="48"/>
      <c r="G11927" s="49"/>
      <c r="H11927" s="48"/>
      <c r="I11927" s="52"/>
      <c r="J11927" s="48"/>
      <c r="K11927" s="48"/>
      <c r="L11927" s="48"/>
      <c r="M11927" s="48"/>
    </row>
    <row r="11928" spans="3:13" x14ac:dyDescent="0.25">
      <c r="C11928" s="48"/>
      <c r="D11928" s="48"/>
      <c r="E11928" s="48"/>
      <c r="F11928" s="48"/>
      <c r="G11928" s="49"/>
      <c r="H11928" s="48"/>
      <c r="I11928" s="52"/>
      <c r="J11928" s="48"/>
      <c r="K11928" s="48"/>
      <c r="L11928" s="48"/>
      <c r="M11928" s="48"/>
    </row>
    <row r="11929" spans="3:13" x14ac:dyDescent="0.25">
      <c r="C11929" s="48"/>
      <c r="D11929" s="48"/>
      <c r="E11929" s="48"/>
      <c r="F11929" s="48"/>
      <c r="G11929" s="49"/>
      <c r="H11929" s="48"/>
      <c r="I11929" s="52"/>
      <c r="J11929" s="48"/>
      <c r="K11929" s="48"/>
      <c r="L11929" s="48"/>
      <c r="M11929" s="48"/>
    </row>
    <row r="11930" spans="3:13" x14ac:dyDescent="0.25">
      <c r="C11930" s="48"/>
      <c r="D11930" s="48"/>
      <c r="E11930" s="48"/>
      <c r="F11930" s="48"/>
      <c r="G11930" s="49"/>
      <c r="H11930" s="48"/>
      <c r="I11930" s="52"/>
      <c r="J11930" s="48"/>
      <c r="K11930" s="48"/>
      <c r="L11930" s="48"/>
      <c r="M11930" s="48"/>
    </row>
    <row r="11931" spans="3:13" x14ac:dyDescent="0.25">
      <c r="C11931" s="48"/>
      <c r="D11931" s="48"/>
      <c r="E11931" s="48"/>
      <c r="F11931" s="48"/>
      <c r="G11931" s="49"/>
      <c r="H11931" s="48"/>
      <c r="I11931" s="52"/>
      <c r="J11931" s="48"/>
      <c r="K11931" s="48"/>
      <c r="L11931" s="48"/>
      <c r="M11931" s="48"/>
    </row>
    <row r="11932" spans="3:13" x14ac:dyDescent="0.25">
      <c r="C11932" s="48"/>
      <c r="D11932" s="48"/>
      <c r="E11932" s="48"/>
      <c r="F11932" s="48"/>
      <c r="G11932" s="49"/>
      <c r="H11932" s="48"/>
      <c r="I11932" s="52"/>
      <c r="J11932" s="48"/>
      <c r="K11932" s="48"/>
      <c r="L11932" s="48"/>
      <c r="M11932" s="48"/>
    </row>
    <row r="11933" spans="3:13" x14ac:dyDescent="0.25">
      <c r="C11933" s="48"/>
      <c r="D11933" s="48"/>
      <c r="E11933" s="48"/>
      <c r="F11933" s="48"/>
      <c r="G11933" s="49"/>
      <c r="H11933" s="48"/>
      <c r="I11933" s="52"/>
      <c r="J11933" s="48"/>
      <c r="K11933" s="48"/>
      <c r="L11933" s="48"/>
      <c r="M11933" s="48"/>
    </row>
    <row r="11934" spans="3:13" x14ac:dyDescent="0.25">
      <c r="C11934" s="48"/>
      <c r="D11934" s="48"/>
      <c r="E11934" s="48"/>
      <c r="F11934" s="48"/>
      <c r="G11934" s="49"/>
      <c r="H11934" s="48"/>
      <c r="I11934" s="52"/>
      <c r="J11934" s="48"/>
      <c r="K11934" s="48"/>
      <c r="L11934" s="48"/>
      <c r="M11934" s="48"/>
    </row>
    <row r="11935" spans="3:13" x14ac:dyDescent="0.25">
      <c r="C11935" s="48"/>
      <c r="D11935" s="48"/>
      <c r="E11935" s="48"/>
      <c r="F11935" s="48"/>
      <c r="G11935" s="49"/>
      <c r="H11935" s="48"/>
      <c r="I11935" s="52"/>
      <c r="J11935" s="48"/>
      <c r="K11935" s="48"/>
      <c r="L11935" s="48"/>
      <c r="M11935" s="48"/>
    </row>
    <row r="11936" spans="3:13" x14ac:dyDescent="0.25">
      <c r="C11936" s="48"/>
      <c r="D11936" s="48"/>
      <c r="E11936" s="48"/>
      <c r="F11936" s="48"/>
      <c r="G11936" s="49"/>
      <c r="H11936" s="48"/>
      <c r="I11936" s="52"/>
      <c r="J11936" s="48"/>
      <c r="K11936" s="48"/>
      <c r="L11936" s="48"/>
      <c r="M11936" s="48"/>
    </row>
    <row r="11937" spans="3:13" x14ac:dyDescent="0.25">
      <c r="C11937" s="48"/>
      <c r="D11937" s="48"/>
      <c r="E11937" s="48"/>
      <c r="F11937" s="48"/>
      <c r="G11937" s="49"/>
      <c r="H11937" s="48"/>
      <c r="I11937" s="52"/>
      <c r="J11937" s="48"/>
      <c r="K11937" s="48"/>
      <c r="L11937" s="48"/>
      <c r="M11937" s="48"/>
    </row>
    <row r="11938" spans="3:13" x14ac:dyDescent="0.25">
      <c r="C11938" s="48"/>
      <c r="D11938" s="48"/>
      <c r="E11938" s="48"/>
      <c r="F11938" s="48"/>
      <c r="G11938" s="49"/>
      <c r="H11938" s="48"/>
      <c r="I11938" s="52"/>
      <c r="J11938" s="48"/>
      <c r="K11938" s="48"/>
      <c r="L11938" s="48"/>
      <c r="M11938" s="48"/>
    </row>
    <row r="11939" spans="3:13" x14ac:dyDescent="0.25">
      <c r="C11939" s="48"/>
      <c r="D11939" s="48"/>
      <c r="E11939" s="48"/>
      <c r="F11939" s="48"/>
      <c r="G11939" s="49"/>
      <c r="H11939" s="48"/>
      <c r="I11939" s="52"/>
      <c r="J11939" s="48"/>
      <c r="K11939" s="48"/>
      <c r="L11939" s="48"/>
      <c r="M11939" s="48"/>
    </row>
    <row r="11940" spans="3:13" x14ac:dyDescent="0.25">
      <c r="C11940" s="48"/>
      <c r="D11940" s="48"/>
      <c r="E11940" s="48"/>
      <c r="F11940" s="48"/>
      <c r="G11940" s="49"/>
      <c r="H11940" s="48"/>
      <c r="I11940" s="52"/>
      <c r="J11940" s="48"/>
      <c r="K11940" s="48"/>
      <c r="L11940" s="48"/>
      <c r="M11940" s="48"/>
    </row>
    <row r="11941" spans="3:13" x14ac:dyDescent="0.25">
      <c r="C11941" s="48"/>
      <c r="D11941" s="48"/>
      <c r="E11941" s="48"/>
      <c r="F11941" s="48"/>
      <c r="G11941" s="49"/>
      <c r="H11941" s="48"/>
      <c r="I11941" s="52"/>
      <c r="J11941" s="48"/>
      <c r="K11941" s="48"/>
      <c r="L11941" s="48"/>
      <c r="M11941" s="48"/>
    </row>
    <row r="11942" spans="3:13" x14ac:dyDescent="0.25">
      <c r="C11942" s="48"/>
      <c r="D11942" s="48"/>
      <c r="E11942" s="48"/>
      <c r="F11942" s="48"/>
      <c r="G11942" s="49"/>
      <c r="H11942" s="48"/>
      <c r="I11942" s="52"/>
      <c r="J11942" s="48"/>
      <c r="K11942" s="48"/>
      <c r="L11942" s="48"/>
      <c r="M11942" s="48"/>
    </row>
    <row r="11943" spans="3:13" x14ac:dyDescent="0.25">
      <c r="C11943" s="48"/>
      <c r="D11943" s="48"/>
      <c r="E11943" s="48"/>
      <c r="F11943" s="48"/>
      <c r="G11943" s="49"/>
      <c r="H11943" s="48"/>
      <c r="I11943" s="52"/>
      <c r="J11943" s="48"/>
      <c r="K11943" s="48"/>
      <c r="L11943" s="48"/>
      <c r="M11943" s="48"/>
    </row>
    <row r="11944" spans="3:13" x14ac:dyDescent="0.25">
      <c r="C11944" s="48"/>
      <c r="D11944" s="48"/>
      <c r="E11944" s="48"/>
      <c r="F11944" s="48"/>
      <c r="G11944" s="49"/>
      <c r="H11944" s="48"/>
      <c r="I11944" s="52"/>
      <c r="J11944" s="48"/>
      <c r="K11944" s="48"/>
      <c r="L11944" s="48"/>
      <c r="M11944" s="48"/>
    </row>
    <row r="11945" spans="3:13" x14ac:dyDescent="0.25">
      <c r="C11945" s="48"/>
      <c r="D11945" s="48"/>
      <c r="E11945" s="48"/>
      <c r="F11945" s="48"/>
      <c r="G11945" s="49"/>
      <c r="H11945" s="48"/>
      <c r="I11945" s="52"/>
      <c r="J11945" s="48"/>
      <c r="K11945" s="48"/>
      <c r="L11945" s="48"/>
      <c r="M11945" s="48"/>
    </row>
    <row r="11946" spans="3:13" x14ac:dyDescent="0.25">
      <c r="C11946" s="48"/>
      <c r="D11946" s="48"/>
      <c r="E11946" s="48"/>
      <c r="F11946" s="48"/>
      <c r="G11946" s="49"/>
      <c r="H11946" s="48"/>
      <c r="I11946" s="52"/>
      <c r="J11946" s="48"/>
      <c r="K11946" s="48"/>
      <c r="L11946" s="48"/>
      <c r="M11946" s="48"/>
    </row>
    <row r="11947" spans="3:13" x14ac:dyDescent="0.25">
      <c r="C11947" s="48"/>
      <c r="D11947" s="48"/>
      <c r="E11947" s="48"/>
      <c r="F11947" s="48"/>
      <c r="G11947" s="49"/>
      <c r="H11947" s="48"/>
      <c r="I11947" s="52"/>
      <c r="J11947" s="48"/>
      <c r="K11947" s="48"/>
      <c r="L11947" s="48"/>
      <c r="M11947" s="48"/>
    </row>
    <row r="11948" spans="3:13" x14ac:dyDescent="0.25">
      <c r="C11948" s="48"/>
      <c r="D11948" s="48"/>
      <c r="E11948" s="48"/>
      <c r="F11948" s="48"/>
      <c r="G11948" s="49"/>
      <c r="H11948" s="48"/>
      <c r="I11948" s="52"/>
      <c r="J11948" s="48"/>
      <c r="K11948" s="48"/>
      <c r="L11948" s="48"/>
      <c r="M11948" s="48"/>
    </row>
    <row r="11949" spans="3:13" x14ac:dyDescent="0.25">
      <c r="C11949" s="48"/>
      <c r="D11949" s="48"/>
      <c r="E11949" s="48"/>
      <c r="F11949" s="48"/>
      <c r="G11949" s="49"/>
      <c r="H11949" s="48"/>
      <c r="I11949" s="52"/>
      <c r="J11949" s="48"/>
      <c r="K11949" s="48"/>
      <c r="L11949" s="48"/>
      <c r="M11949" s="48"/>
    </row>
    <row r="11950" spans="3:13" x14ac:dyDescent="0.25">
      <c r="C11950" s="48"/>
      <c r="D11950" s="48"/>
      <c r="E11950" s="48"/>
      <c r="F11950" s="48"/>
      <c r="G11950" s="49"/>
      <c r="H11950" s="48"/>
      <c r="I11950" s="52"/>
      <c r="J11950" s="48"/>
      <c r="K11950" s="48"/>
      <c r="L11950" s="48"/>
      <c r="M11950" s="48"/>
    </row>
    <row r="11951" spans="3:13" x14ac:dyDescent="0.25">
      <c r="C11951" s="48"/>
      <c r="D11951" s="48"/>
      <c r="E11951" s="48"/>
      <c r="F11951" s="48"/>
      <c r="G11951" s="49"/>
      <c r="H11951" s="48"/>
      <c r="I11951" s="52"/>
      <c r="J11951" s="48"/>
      <c r="K11951" s="48"/>
      <c r="L11951" s="48"/>
      <c r="M11951" s="48"/>
    </row>
    <row r="11952" spans="3:13" x14ac:dyDescent="0.25">
      <c r="C11952" s="48"/>
      <c r="D11952" s="48"/>
      <c r="E11952" s="48"/>
      <c r="F11952" s="48"/>
      <c r="G11952" s="49"/>
      <c r="H11952" s="48"/>
      <c r="I11952" s="52"/>
      <c r="J11952" s="48"/>
      <c r="K11952" s="48"/>
      <c r="L11952" s="48"/>
      <c r="M11952" s="48"/>
    </row>
    <row r="11953" spans="3:13" x14ac:dyDescent="0.25">
      <c r="C11953" s="48"/>
      <c r="D11953" s="48"/>
      <c r="E11953" s="48"/>
      <c r="F11953" s="48"/>
      <c r="G11953" s="49"/>
      <c r="H11953" s="48"/>
      <c r="I11953" s="52"/>
      <c r="J11953" s="48"/>
      <c r="K11953" s="48"/>
      <c r="L11953" s="48"/>
      <c r="M11953" s="48"/>
    </row>
    <row r="11954" spans="3:13" x14ac:dyDescent="0.25">
      <c r="C11954" s="48"/>
      <c r="D11954" s="48"/>
      <c r="E11954" s="48"/>
      <c r="F11954" s="48"/>
      <c r="G11954" s="49"/>
      <c r="H11954" s="48"/>
      <c r="I11954" s="52"/>
      <c r="J11954" s="48"/>
      <c r="K11954" s="48"/>
      <c r="L11954" s="48"/>
      <c r="M11954" s="48"/>
    </row>
    <row r="11955" spans="3:13" x14ac:dyDescent="0.25">
      <c r="C11955" s="48"/>
      <c r="D11955" s="48"/>
      <c r="E11955" s="48"/>
      <c r="F11955" s="48"/>
      <c r="G11955" s="49"/>
      <c r="H11955" s="48"/>
      <c r="I11955" s="52"/>
      <c r="J11955" s="48"/>
      <c r="K11955" s="48"/>
      <c r="L11955" s="48"/>
      <c r="M11955" s="48"/>
    </row>
    <row r="11956" spans="3:13" x14ac:dyDescent="0.25">
      <c r="C11956" s="48"/>
      <c r="D11956" s="48"/>
      <c r="E11956" s="48"/>
      <c r="F11956" s="48"/>
      <c r="G11956" s="49"/>
      <c r="H11956" s="48"/>
      <c r="I11956" s="52"/>
      <c r="J11956" s="48"/>
      <c r="K11956" s="48"/>
      <c r="L11956" s="48"/>
      <c r="M11956" s="48"/>
    </row>
    <row r="11957" spans="3:13" x14ac:dyDescent="0.25">
      <c r="C11957" s="48"/>
      <c r="D11957" s="48"/>
      <c r="E11957" s="48"/>
      <c r="F11957" s="48"/>
      <c r="G11957" s="49"/>
      <c r="H11957" s="48"/>
      <c r="I11957" s="52"/>
      <c r="J11957" s="48"/>
      <c r="K11957" s="48"/>
      <c r="L11957" s="48"/>
      <c r="M11957" s="48"/>
    </row>
    <row r="11958" spans="3:13" x14ac:dyDescent="0.25">
      <c r="C11958" s="48"/>
      <c r="D11958" s="48"/>
      <c r="E11958" s="48"/>
      <c r="F11958" s="48"/>
      <c r="G11958" s="49"/>
      <c r="H11958" s="48"/>
      <c r="I11958" s="52"/>
      <c r="J11958" s="48"/>
      <c r="K11958" s="48"/>
      <c r="L11958" s="48"/>
      <c r="M11958" s="48"/>
    </row>
    <row r="11959" spans="3:13" x14ac:dyDescent="0.25">
      <c r="C11959" s="48"/>
      <c r="D11959" s="48"/>
      <c r="E11959" s="48"/>
      <c r="F11959" s="48"/>
      <c r="G11959" s="49"/>
      <c r="H11959" s="48"/>
      <c r="I11959" s="52"/>
      <c r="J11959" s="48"/>
      <c r="K11959" s="48"/>
      <c r="L11959" s="48"/>
      <c r="M11959" s="48"/>
    </row>
    <row r="11960" spans="3:13" x14ac:dyDescent="0.25">
      <c r="C11960" s="48"/>
      <c r="D11960" s="48"/>
      <c r="E11960" s="48"/>
      <c r="F11960" s="48"/>
      <c r="G11960" s="49"/>
      <c r="H11960" s="48"/>
      <c r="I11960" s="52"/>
      <c r="J11960" s="48"/>
      <c r="K11960" s="48"/>
      <c r="L11960" s="48"/>
      <c r="M11960" s="48"/>
    </row>
    <row r="11961" spans="3:13" x14ac:dyDescent="0.25">
      <c r="C11961" s="48"/>
      <c r="D11961" s="48"/>
      <c r="E11961" s="48"/>
      <c r="F11961" s="48"/>
      <c r="G11961" s="49"/>
      <c r="H11961" s="48"/>
      <c r="I11961" s="52"/>
      <c r="J11961" s="48"/>
      <c r="K11961" s="48"/>
      <c r="L11961" s="48"/>
      <c r="M11961" s="48"/>
    </row>
    <row r="11962" spans="3:13" x14ac:dyDescent="0.25">
      <c r="C11962" s="48"/>
      <c r="D11962" s="48"/>
      <c r="E11962" s="48"/>
      <c r="F11962" s="48"/>
      <c r="G11962" s="49"/>
      <c r="H11962" s="48"/>
      <c r="I11962" s="52"/>
      <c r="J11962" s="48"/>
      <c r="K11962" s="48"/>
      <c r="L11962" s="48"/>
      <c r="M11962" s="48"/>
    </row>
    <row r="11963" spans="3:13" x14ac:dyDescent="0.25">
      <c r="C11963" s="48"/>
      <c r="D11963" s="48"/>
      <c r="E11963" s="48"/>
      <c r="F11963" s="48"/>
      <c r="G11963" s="49"/>
      <c r="H11963" s="48"/>
      <c r="I11963" s="52"/>
      <c r="J11963" s="48"/>
      <c r="K11963" s="48"/>
      <c r="L11963" s="48"/>
      <c r="M11963" s="48"/>
    </row>
    <row r="11964" spans="3:13" x14ac:dyDescent="0.25">
      <c r="C11964" s="48"/>
      <c r="D11964" s="48"/>
      <c r="E11964" s="48"/>
      <c r="F11964" s="48"/>
      <c r="G11964" s="49"/>
      <c r="H11964" s="48"/>
      <c r="I11964" s="52"/>
      <c r="J11964" s="48"/>
      <c r="K11964" s="48"/>
      <c r="L11964" s="48"/>
      <c r="M11964" s="48"/>
    </row>
    <row r="11965" spans="3:13" x14ac:dyDescent="0.25">
      <c r="C11965" s="48"/>
      <c r="D11965" s="48"/>
      <c r="E11965" s="48"/>
      <c r="F11965" s="48"/>
      <c r="G11965" s="49"/>
      <c r="H11965" s="48"/>
      <c r="I11965" s="52"/>
      <c r="J11965" s="48"/>
      <c r="K11965" s="48"/>
      <c r="L11965" s="48"/>
      <c r="M11965" s="48"/>
    </row>
    <row r="11966" spans="3:13" x14ac:dyDescent="0.25">
      <c r="C11966" s="48"/>
      <c r="D11966" s="48"/>
      <c r="E11966" s="48"/>
      <c r="F11966" s="48"/>
      <c r="G11966" s="49"/>
      <c r="H11966" s="48"/>
      <c r="I11966" s="52"/>
      <c r="J11966" s="48"/>
      <c r="K11966" s="48"/>
      <c r="L11966" s="48"/>
      <c r="M11966" s="48"/>
    </row>
    <row r="11967" spans="3:13" x14ac:dyDescent="0.25">
      <c r="C11967" s="48"/>
      <c r="D11967" s="48"/>
      <c r="E11967" s="48"/>
      <c r="F11967" s="48"/>
      <c r="G11967" s="49"/>
      <c r="H11967" s="48"/>
      <c r="I11967" s="52"/>
      <c r="J11967" s="48"/>
      <c r="K11967" s="48"/>
      <c r="L11967" s="48"/>
      <c r="M11967" s="48"/>
    </row>
    <row r="11968" spans="3:13" x14ac:dyDescent="0.25">
      <c r="C11968" s="48"/>
      <c r="D11968" s="48"/>
      <c r="E11968" s="48"/>
      <c r="F11968" s="48"/>
      <c r="G11968" s="49"/>
      <c r="H11968" s="48"/>
      <c r="I11968" s="52"/>
      <c r="J11968" s="48"/>
      <c r="K11968" s="48"/>
      <c r="L11968" s="48"/>
      <c r="M11968" s="48"/>
    </row>
    <row r="11969" spans="3:13" x14ac:dyDescent="0.25">
      <c r="C11969" s="48"/>
      <c r="D11969" s="48"/>
      <c r="E11969" s="48"/>
      <c r="F11969" s="48"/>
      <c r="G11969" s="49"/>
      <c r="H11969" s="48"/>
      <c r="I11969" s="52"/>
      <c r="J11969" s="48"/>
      <c r="K11969" s="48"/>
      <c r="L11969" s="48"/>
      <c r="M11969" s="48"/>
    </row>
    <row r="11970" spans="3:13" x14ac:dyDescent="0.25">
      <c r="C11970" s="48"/>
      <c r="D11970" s="48"/>
      <c r="E11970" s="48"/>
      <c r="F11970" s="48"/>
      <c r="G11970" s="49"/>
      <c r="H11970" s="48"/>
      <c r="I11970" s="52"/>
      <c r="J11970" s="48"/>
      <c r="K11970" s="48"/>
      <c r="L11970" s="48"/>
      <c r="M11970" s="48"/>
    </row>
    <row r="11971" spans="3:13" x14ac:dyDescent="0.25">
      <c r="C11971" s="48"/>
      <c r="D11971" s="48"/>
      <c r="E11971" s="48"/>
      <c r="F11971" s="48"/>
      <c r="G11971" s="49"/>
      <c r="H11971" s="48"/>
      <c r="I11971" s="52"/>
      <c r="J11971" s="48"/>
      <c r="K11971" s="48"/>
      <c r="L11971" s="48"/>
      <c r="M11971" s="48"/>
    </row>
    <row r="11972" spans="3:13" x14ac:dyDescent="0.25">
      <c r="C11972" s="48"/>
      <c r="D11972" s="48"/>
      <c r="E11972" s="48"/>
      <c r="F11972" s="48"/>
      <c r="G11972" s="49"/>
      <c r="H11972" s="48"/>
      <c r="I11972" s="52"/>
      <c r="J11972" s="48"/>
      <c r="K11972" s="48"/>
      <c r="L11972" s="48"/>
      <c r="M11972" s="48"/>
    </row>
    <row r="11973" spans="3:13" x14ac:dyDescent="0.25">
      <c r="C11973" s="48"/>
      <c r="D11973" s="48"/>
      <c r="E11973" s="48"/>
      <c r="F11973" s="48"/>
      <c r="G11973" s="49"/>
      <c r="H11973" s="48"/>
      <c r="I11973" s="52"/>
      <c r="J11973" s="48"/>
      <c r="K11973" s="48"/>
      <c r="L11973" s="48"/>
      <c r="M11973" s="48"/>
    </row>
    <row r="11974" spans="3:13" x14ac:dyDescent="0.25">
      <c r="C11974" s="48"/>
      <c r="D11974" s="48"/>
      <c r="E11974" s="48"/>
      <c r="F11974" s="48"/>
      <c r="G11974" s="49"/>
      <c r="H11974" s="48"/>
      <c r="I11974" s="52"/>
      <c r="J11974" s="48"/>
      <c r="K11974" s="48"/>
      <c r="L11974" s="48"/>
      <c r="M11974" s="48"/>
    </row>
    <row r="11975" spans="3:13" x14ac:dyDescent="0.25">
      <c r="C11975" s="48"/>
      <c r="D11975" s="48"/>
      <c r="E11975" s="48"/>
      <c r="F11975" s="48"/>
      <c r="G11975" s="49"/>
      <c r="H11975" s="48"/>
      <c r="I11975" s="52"/>
      <c r="J11975" s="48"/>
      <c r="K11975" s="48"/>
      <c r="L11975" s="48"/>
      <c r="M11975" s="48"/>
    </row>
    <row r="11976" spans="3:13" x14ac:dyDescent="0.25">
      <c r="C11976" s="48"/>
      <c r="D11976" s="48"/>
      <c r="E11976" s="48"/>
      <c r="F11976" s="48"/>
      <c r="G11976" s="49"/>
      <c r="H11976" s="48"/>
      <c r="I11976" s="52"/>
      <c r="J11976" s="48"/>
      <c r="K11976" s="48"/>
      <c r="L11976" s="48"/>
      <c r="M11976" s="48"/>
    </row>
    <row r="11977" spans="3:13" x14ac:dyDescent="0.25">
      <c r="C11977" s="48"/>
      <c r="D11977" s="48"/>
      <c r="E11977" s="48"/>
      <c r="F11977" s="48"/>
      <c r="G11977" s="49"/>
      <c r="H11977" s="48"/>
      <c r="I11977" s="52"/>
      <c r="J11977" s="48"/>
      <c r="K11977" s="48"/>
      <c r="L11977" s="48"/>
      <c r="M11977" s="48"/>
    </row>
    <row r="11978" spans="3:13" x14ac:dyDescent="0.25">
      <c r="C11978" s="48"/>
      <c r="D11978" s="48"/>
      <c r="E11978" s="48"/>
      <c r="F11978" s="48"/>
      <c r="G11978" s="49"/>
      <c r="H11978" s="48"/>
      <c r="I11978" s="52"/>
      <c r="J11978" s="48"/>
      <c r="K11978" s="48"/>
      <c r="L11978" s="48"/>
      <c r="M11978" s="48"/>
    </row>
    <row r="11979" spans="3:13" x14ac:dyDescent="0.25">
      <c r="C11979" s="48"/>
      <c r="D11979" s="48"/>
      <c r="E11979" s="48"/>
      <c r="F11979" s="48"/>
      <c r="G11979" s="49"/>
      <c r="H11979" s="48"/>
      <c r="I11979" s="52"/>
      <c r="J11979" s="48"/>
      <c r="K11979" s="48"/>
      <c r="L11979" s="48"/>
      <c r="M11979" s="48"/>
    </row>
    <row r="11980" spans="3:13" x14ac:dyDescent="0.25">
      <c r="C11980" s="48"/>
      <c r="D11980" s="48"/>
      <c r="E11980" s="48"/>
      <c r="F11980" s="48"/>
      <c r="G11980" s="49"/>
      <c r="H11980" s="48"/>
      <c r="I11980" s="52"/>
      <c r="J11980" s="48"/>
      <c r="K11980" s="48"/>
      <c r="L11980" s="48"/>
      <c r="M11980" s="48"/>
    </row>
    <row r="11981" spans="3:13" x14ac:dyDescent="0.25">
      <c r="C11981" s="48"/>
      <c r="D11981" s="48"/>
      <c r="E11981" s="48"/>
      <c r="F11981" s="48"/>
      <c r="G11981" s="49"/>
      <c r="H11981" s="48"/>
      <c r="I11981" s="52"/>
      <c r="J11981" s="48"/>
      <c r="K11981" s="48"/>
      <c r="L11981" s="48"/>
      <c r="M11981" s="48"/>
    </row>
    <row r="11982" spans="3:13" x14ac:dyDescent="0.25">
      <c r="C11982" s="48"/>
      <c r="D11982" s="48"/>
      <c r="E11982" s="48"/>
      <c r="F11982" s="48"/>
      <c r="G11982" s="49"/>
      <c r="H11982" s="48"/>
      <c r="I11982" s="52"/>
      <c r="J11982" s="48"/>
      <c r="K11982" s="48"/>
      <c r="L11982" s="48"/>
      <c r="M11982" s="48"/>
    </row>
    <row r="11983" spans="3:13" x14ac:dyDescent="0.25">
      <c r="C11983" s="48"/>
      <c r="D11983" s="48"/>
      <c r="E11983" s="48"/>
      <c r="F11983" s="48"/>
      <c r="G11983" s="49"/>
      <c r="H11983" s="48"/>
      <c r="I11983" s="52"/>
      <c r="J11983" s="48"/>
      <c r="K11983" s="48"/>
      <c r="L11983" s="48"/>
      <c r="M11983" s="48"/>
    </row>
    <row r="11984" spans="3:13" x14ac:dyDescent="0.25">
      <c r="C11984" s="48"/>
      <c r="D11984" s="48"/>
      <c r="E11984" s="48"/>
      <c r="F11984" s="48"/>
      <c r="G11984" s="49"/>
      <c r="H11984" s="48"/>
      <c r="I11984" s="52"/>
      <c r="J11984" s="48"/>
      <c r="K11984" s="48"/>
      <c r="L11984" s="48"/>
      <c r="M11984" s="48"/>
    </row>
    <row r="11985" spans="3:13" x14ac:dyDescent="0.25">
      <c r="C11985" s="48"/>
      <c r="D11985" s="48"/>
      <c r="E11985" s="48"/>
      <c r="F11985" s="48"/>
      <c r="G11985" s="49"/>
      <c r="H11985" s="48"/>
      <c r="I11985" s="52"/>
      <c r="J11985" s="48"/>
      <c r="K11985" s="48"/>
      <c r="L11985" s="48"/>
      <c r="M11985" s="48"/>
    </row>
    <row r="11986" spans="3:13" x14ac:dyDescent="0.25">
      <c r="C11986" s="48"/>
      <c r="D11986" s="48"/>
      <c r="E11986" s="48"/>
      <c r="F11986" s="48"/>
      <c r="G11986" s="49"/>
      <c r="H11986" s="48"/>
      <c r="I11986" s="52"/>
      <c r="J11986" s="48"/>
      <c r="K11986" s="48"/>
      <c r="L11986" s="48"/>
      <c r="M11986" s="48"/>
    </row>
    <row r="11987" spans="3:13" x14ac:dyDescent="0.25">
      <c r="C11987" s="48"/>
      <c r="D11987" s="48"/>
      <c r="E11987" s="48"/>
      <c r="F11987" s="48"/>
      <c r="G11987" s="49"/>
      <c r="H11987" s="48"/>
      <c r="I11987" s="52"/>
      <c r="J11987" s="48"/>
      <c r="K11987" s="48"/>
      <c r="L11987" s="48"/>
      <c r="M11987" s="48"/>
    </row>
    <row r="11988" spans="3:13" x14ac:dyDescent="0.25">
      <c r="C11988" s="48"/>
      <c r="D11988" s="48"/>
      <c r="E11988" s="48"/>
      <c r="F11988" s="48"/>
      <c r="G11988" s="49"/>
      <c r="H11988" s="48"/>
      <c r="I11988" s="52"/>
      <c r="J11988" s="48"/>
      <c r="K11988" s="48"/>
      <c r="L11988" s="48"/>
      <c r="M11988" s="48"/>
    </row>
    <row r="11989" spans="3:13" x14ac:dyDescent="0.25">
      <c r="C11989" s="48"/>
      <c r="D11989" s="48"/>
      <c r="E11989" s="48"/>
      <c r="F11989" s="48"/>
      <c r="G11989" s="49"/>
      <c r="H11989" s="48"/>
      <c r="I11989" s="52"/>
      <c r="J11989" s="48"/>
      <c r="K11989" s="48"/>
      <c r="L11989" s="48"/>
      <c r="M11989" s="48"/>
    </row>
    <row r="11990" spans="3:13" x14ac:dyDescent="0.25">
      <c r="C11990" s="48"/>
      <c r="D11990" s="48"/>
      <c r="E11990" s="48"/>
      <c r="F11990" s="48"/>
      <c r="G11990" s="49"/>
      <c r="H11990" s="48"/>
      <c r="I11990" s="52"/>
      <c r="J11990" s="48"/>
      <c r="K11990" s="48"/>
      <c r="L11990" s="48"/>
      <c r="M11990" s="48"/>
    </row>
    <row r="11991" spans="3:13" x14ac:dyDescent="0.25">
      <c r="C11991" s="48"/>
      <c r="D11991" s="48"/>
      <c r="E11991" s="48"/>
      <c r="F11991" s="48"/>
      <c r="G11991" s="49"/>
      <c r="H11991" s="48"/>
      <c r="I11991" s="52"/>
      <c r="J11991" s="48"/>
      <c r="K11991" s="48"/>
      <c r="L11991" s="48"/>
      <c r="M11991" s="48"/>
    </row>
    <row r="11992" spans="3:13" x14ac:dyDescent="0.25">
      <c r="C11992" s="48"/>
      <c r="D11992" s="48"/>
      <c r="E11992" s="48"/>
      <c r="F11992" s="48"/>
      <c r="G11992" s="49"/>
      <c r="H11992" s="48"/>
      <c r="I11992" s="52"/>
      <c r="J11992" s="48"/>
      <c r="K11992" s="48"/>
      <c r="L11992" s="48"/>
      <c r="M11992" s="48"/>
    </row>
    <row r="11993" spans="3:13" x14ac:dyDescent="0.25">
      <c r="C11993" s="48"/>
      <c r="D11993" s="48"/>
      <c r="E11993" s="48"/>
      <c r="F11993" s="48"/>
      <c r="G11993" s="49"/>
      <c r="H11993" s="48"/>
      <c r="I11993" s="52"/>
      <c r="J11993" s="48"/>
      <c r="K11993" s="48"/>
      <c r="L11993" s="48"/>
      <c r="M11993" s="48"/>
    </row>
    <row r="11994" spans="3:13" x14ac:dyDescent="0.25">
      <c r="C11994" s="48"/>
      <c r="D11994" s="48"/>
      <c r="E11994" s="48"/>
      <c r="F11994" s="48"/>
      <c r="G11994" s="49"/>
      <c r="H11994" s="48"/>
      <c r="I11994" s="52"/>
      <c r="J11994" s="48"/>
      <c r="K11994" s="48"/>
      <c r="L11994" s="48"/>
      <c r="M11994" s="48"/>
    </row>
    <row r="11995" spans="3:13" x14ac:dyDescent="0.25">
      <c r="C11995" s="48"/>
      <c r="D11995" s="48"/>
      <c r="E11995" s="48"/>
      <c r="F11995" s="48"/>
      <c r="G11995" s="49"/>
      <c r="H11995" s="48"/>
      <c r="I11995" s="52"/>
      <c r="J11995" s="48"/>
      <c r="K11995" s="48"/>
      <c r="L11995" s="48"/>
      <c r="M11995" s="48"/>
    </row>
    <row r="11996" spans="3:13" x14ac:dyDescent="0.25">
      <c r="C11996" s="48"/>
      <c r="D11996" s="48"/>
      <c r="E11996" s="48"/>
      <c r="F11996" s="48"/>
      <c r="G11996" s="49"/>
      <c r="H11996" s="48"/>
      <c r="I11996" s="52"/>
      <c r="J11996" s="48"/>
      <c r="K11996" s="48"/>
      <c r="L11996" s="48"/>
      <c r="M11996" s="48"/>
    </row>
    <row r="11997" spans="3:13" x14ac:dyDescent="0.25">
      <c r="C11997" s="48"/>
      <c r="D11997" s="48"/>
      <c r="E11997" s="48"/>
      <c r="F11997" s="48"/>
      <c r="G11997" s="49"/>
      <c r="H11997" s="48"/>
      <c r="I11997" s="52"/>
      <c r="J11997" s="48"/>
      <c r="K11997" s="48"/>
      <c r="L11997" s="48"/>
      <c r="M11997" s="48"/>
    </row>
    <row r="11998" spans="3:13" x14ac:dyDescent="0.25">
      <c r="C11998" s="48"/>
      <c r="D11998" s="48"/>
      <c r="E11998" s="48"/>
      <c r="F11998" s="48"/>
      <c r="G11998" s="49"/>
      <c r="H11998" s="48"/>
      <c r="I11998" s="52"/>
      <c r="J11998" s="48"/>
      <c r="K11998" s="48"/>
      <c r="L11998" s="48"/>
      <c r="M11998" s="48"/>
    </row>
    <row r="11999" spans="3:13" x14ac:dyDescent="0.25">
      <c r="C11999" s="48"/>
      <c r="D11999" s="48"/>
      <c r="E11999" s="48"/>
      <c r="F11999" s="48"/>
      <c r="G11999" s="49"/>
      <c r="H11999" s="48"/>
      <c r="I11999" s="52"/>
      <c r="J11999" s="48"/>
      <c r="K11999" s="48"/>
      <c r="L11999" s="48"/>
      <c r="M11999" s="48"/>
    </row>
    <row r="12000" spans="3:13" x14ac:dyDescent="0.25">
      <c r="C12000" s="48"/>
      <c r="D12000" s="48"/>
      <c r="E12000" s="48"/>
      <c r="F12000" s="48"/>
      <c r="G12000" s="49"/>
      <c r="H12000" s="48"/>
      <c r="I12000" s="52"/>
      <c r="J12000" s="48"/>
      <c r="K12000" s="48"/>
      <c r="L12000" s="48"/>
      <c r="M12000" s="48"/>
    </row>
    <row r="12001" spans="3:13" x14ac:dyDescent="0.25">
      <c r="C12001" s="48"/>
      <c r="D12001" s="48"/>
      <c r="E12001" s="48"/>
      <c r="F12001" s="48"/>
      <c r="G12001" s="49"/>
      <c r="H12001" s="48"/>
      <c r="I12001" s="52"/>
      <c r="J12001" s="48"/>
      <c r="K12001" s="48"/>
      <c r="L12001" s="48"/>
      <c r="M12001" s="48"/>
    </row>
    <row r="12002" spans="3:13" x14ac:dyDescent="0.25">
      <c r="C12002" s="48"/>
      <c r="D12002" s="48"/>
      <c r="E12002" s="48"/>
      <c r="F12002" s="48"/>
      <c r="G12002" s="49"/>
      <c r="H12002" s="48"/>
      <c r="I12002" s="52"/>
      <c r="J12002" s="48"/>
      <c r="K12002" s="48"/>
      <c r="L12002" s="48"/>
      <c r="M12002" s="48"/>
    </row>
    <row r="12003" spans="3:13" x14ac:dyDescent="0.25">
      <c r="C12003" s="48"/>
      <c r="D12003" s="48"/>
      <c r="E12003" s="48"/>
      <c r="F12003" s="48"/>
      <c r="G12003" s="49"/>
      <c r="H12003" s="48"/>
      <c r="I12003" s="52"/>
      <c r="J12003" s="48"/>
      <c r="K12003" s="48"/>
      <c r="L12003" s="48"/>
      <c r="M12003" s="48"/>
    </row>
    <row r="12004" spans="3:13" x14ac:dyDescent="0.25">
      <c r="C12004" s="48"/>
      <c r="D12004" s="48"/>
      <c r="E12004" s="48"/>
      <c r="F12004" s="48"/>
      <c r="G12004" s="49"/>
      <c r="H12004" s="48"/>
      <c r="I12004" s="52"/>
      <c r="J12004" s="48"/>
      <c r="K12004" s="48"/>
      <c r="L12004" s="48"/>
      <c r="M12004" s="48"/>
    </row>
    <row r="12005" spans="3:13" x14ac:dyDescent="0.25">
      <c r="C12005" s="48"/>
      <c r="D12005" s="48"/>
      <c r="E12005" s="48"/>
      <c r="F12005" s="48"/>
      <c r="G12005" s="49"/>
      <c r="H12005" s="48"/>
      <c r="I12005" s="52"/>
      <c r="J12005" s="48"/>
      <c r="K12005" s="48"/>
      <c r="L12005" s="48"/>
      <c r="M12005" s="48"/>
    </row>
    <row r="12006" spans="3:13" x14ac:dyDescent="0.25">
      <c r="C12006" s="48"/>
      <c r="D12006" s="48"/>
      <c r="E12006" s="48"/>
      <c r="F12006" s="48"/>
      <c r="G12006" s="49"/>
      <c r="H12006" s="48"/>
      <c r="I12006" s="52"/>
      <c r="J12006" s="48"/>
      <c r="K12006" s="48"/>
      <c r="L12006" s="48"/>
      <c r="M12006" s="48"/>
    </row>
    <row r="12007" spans="3:13" x14ac:dyDescent="0.25">
      <c r="C12007" s="48"/>
      <c r="D12007" s="48"/>
      <c r="E12007" s="48"/>
      <c r="F12007" s="48"/>
      <c r="G12007" s="49"/>
      <c r="H12007" s="48"/>
      <c r="I12007" s="52"/>
      <c r="J12007" s="48"/>
      <c r="K12007" s="48"/>
      <c r="L12007" s="48"/>
      <c r="M12007" s="48"/>
    </row>
    <row r="12008" spans="3:13" x14ac:dyDescent="0.25">
      <c r="C12008" s="48"/>
      <c r="D12008" s="48"/>
      <c r="E12008" s="48"/>
      <c r="F12008" s="48"/>
      <c r="G12008" s="49"/>
      <c r="H12008" s="48"/>
      <c r="I12008" s="52"/>
      <c r="J12008" s="48"/>
      <c r="K12008" s="48"/>
      <c r="L12008" s="48"/>
      <c r="M12008" s="48"/>
    </row>
    <row r="12009" spans="3:13" x14ac:dyDescent="0.25">
      <c r="C12009" s="48"/>
      <c r="D12009" s="48"/>
      <c r="E12009" s="48"/>
      <c r="F12009" s="48"/>
      <c r="G12009" s="49"/>
      <c r="H12009" s="48"/>
      <c r="I12009" s="52"/>
      <c r="J12009" s="48"/>
      <c r="K12009" s="48"/>
      <c r="L12009" s="48"/>
      <c r="M12009" s="48"/>
    </row>
    <row r="12010" spans="3:13" x14ac:dyDescent="0.25">
      <c r="C12010" s="48"/>
      <c r="D12010" s="48"/>
      <c r="E12010" s="48"/>
      <c r="F12010" s="48"/>
      <c r="G12010" s="49"/>
      <c r="H12010" s="48"/>
      <c r="I12010" s="52"/>
      <c r="J12010" s="48"/>
      <c r="K12010" s="48"/>
      <c r="L12010" s="48"/>
      <c r="M12010" s="48"/>
    </row>
    <row r="12011" spans="3:13" x14ac:dyDescent="0.25">
      <c r="C12011" s="48"/>
      <c r="D12011" s="48"/>
      <c r="E12011" s="48"/>
      <c r="F12011" s="48"/>
      <c r="G12011" s="49"/>
      <c r="H12011" s="48"/>
      <c r="I12011" s="52"/>
      <c r="J12011" s="48"/>
      <c r="K12011" s="48"/>
      <c r="L12011" s="48"/>
      <c r="M12011" s="48"/>
    </row>
    <row r="12012" spans="3:13" x14ac:dyDescent="0.25">
      <c r="C12012" s="48"/>
      <c r="D12012" s="48"/>
      <c r="E12012" s="48"/>
      <c r="F12012" s="48"/>
      <c r="G12012" s="49"/>
      <c r="H12012" s="48"/>
      <c r="I12012" s="52"/>
      <c r="J12012" s="48"/>
      <c r="K12012" s="48"/>
      <c r="L12012" s="48"/>
      <c r="M12012" s="48"/>
    </row>
    <row r="12013" spans="3:13" x14ac:dyDescent="0.25">
      <c r="C12013" s="48"/>
      <c r="D12013" s="48"/>
      <c r="E12013" s="48"/>
      <c r="F12013" s="48"/>
      <c r="G12013" s="49"/>
      <c r="H12013" s="48"/>
      <c r="I12013" s="52"/>
      <c r="J12013" s="48"/>
      <c r="K12013" s="48"/>
      <c r="L12013" s="48"/>
      <c r="M12013" s="48"/>
    </row>
    <row r="12014" spans="3:13" x14ac:dyDescent="0.25">
      <c r="C12014" s="48"/>
      <c r="D12014" s="48"/>
      <c r="E12014" s="48"/>
      <c r="F12014" s="48"/>
      <c r="G12014" s="49"/>
      <c r="H12014" s="48"/>
      <c r="I12014" s="52"/>
      <c r="J12014" s="48"/>
      <c r="K12014" s="48"/>
      <c r="L12014" s="48"/>
      <c r="M12014" s="48"/>
    </row>
    <row r="12015" spans="3:13" x14ac:dyDescent="0.25">
      <c r="C12015" s="48"/>
      <c r="D12015" s="48"/>
      <c r="E12015" s="48"/>
      <c r="F12015" s="48"/>
      <c r="G12015" s="49"/>
      <c r="H12015" s="48"/>
      <c r="I12015" s="52"/>
      <c r="J12015" s="48"/>
      <c r="K12015" s="48"/>
      <c r="L12015" s="48"/>
      <c r="M12015" s="48"/>
    </row>
    <row r="12016" spans="3:13" x14ac:dyDescent="0.25">
      <c r="C12016" s="48"/>
      <c r="D12016" s="48"/>
      <c r="E12016" s="48"/>
      <c r="F12016" s="48"/>
      <c r="G12016" s="49"/>
      <c r="H12016" s="48"/>
      <c r="I12016" s="52"/>
      <c r="J12016" s="48"/>
      <c r="K12016" s="48"/>
      <c r="L12016" s="48"/>
      <c r="M12016" s="48"/>
    </row>
    <row r="12017" spans="3:13" x14ac:dyDescent="0.25">
      <c r="C12017" s="48"/>
      <c r="D12017" s="48"/>
      <c r="E12017" s="48"/>
      <c r="F12017" s="48"/>
      <c r="G12017" s="49"/>
      <c r="H12017" s="48"/>
      <c r="I12017" s="52"/>
      <c r="J12017" s="48"/>
      <c r="K12017" s="48"/>
      <c r="L12017" s="48"/>
      <c r="M12017" s="48"/>
    </row>
    <row r="12018" spans="3:13" x14ac:dyDescent="0.25">
      <c r="C12018" s="48"/>
      <c r="D12018" s="48"/>
      <c r="E12018" s="48"/>
      <c r="F12018" s="48"/>
      <c r="G12018" s="49"/>
      <c r="H12018" s="48"/>
      <c r="I12018" s="52"/>
      <c r="J12018" s="48"/>
      <c r="K12018" s="48"/>
      <c r="L12018" s="48"/>
      <c r="M12018" s="48"/>
    </row>
    <row r="12019" spans="3:13" x14ac:dyDescent="0.25">
      <c r="C12019" s="48"/>
      <c r="D12019" s="48"/>
      <c r="E12019" s="48"/>
      <c r="F12019" s="48"/>
      <c r="G12019" s="49"/>
      <c r="H12019" s="48"/>
      <c r="I12019" s="52"/>
      <c r="J12019" s="48"/>
      <c r="K12019" s="48"/>
      <c r="L12019" s="48"/>
      <c r="M12019" s="48"/>
    </row>
    <row r="12020" spans="3:13" x14ac:dyDescent="0.25">
      <c r="C12020" s="48"/>
      <c r="D12020" s="48"/>
      <c r="E12020" s="48"/>
      <c r="F12020" s="48"/>
      <c r="G12020" s="49"/>
      <c r="H12020" s="48"/>
      <c r="I12020" s="52"/>
      <c r="J12020" s="48"/>
      <c r="K12020" s="48"/>
      <c r="L12020" s="48"/>
      <c r="M12020" s="48"/>
    </row>
    <row r="12021" spans="3:13" x14ac:dyDescent="0.25">
      <c r="C12021" s="48"/>
      <c r="D12021" s="48"/>
      <c r="E12021" s="48"/>
      <c r="F12021" s="48"/>
      <c r="G12021" s="49"/>
      <c r="H12021" s="48"/>
      <c r="I12021" s="52"/>
      <c r="J12021" s="48"/>
      <c r="K12021" s="48"/>
      <c r="L12021" s="48"/>
      <c r="M12021" s="48"/>
    </row>
    <row r="12022" spans="3:13" x14ac:dyDescent="0.25">
      <c r="C12022" s="48"/>
      <c r="D12022" s="48"/>
      <c r="E12022" s="48"/>
      <c r="F12022" s="48"/>
      <c r="G12022" s="49"/>
      <c r="H12022" s="48"/>
      <c r="I12022" s="52"/>
      <c r="J12022" s="48"/>
      <c r="K12022" s="48"/>
      <c r="L12022" s="48"/>
      <c r="M12022" s="48"/>
    </row>
    <row r="12023" spans="3:13" x14ac:dyDescent="0.25">
      <c r="C12023" s="48"/>
      <c r="D12023" s="48"/>
      <c r="E12023" s="48"/>
      <c r="F12023" s="48"/>
      <c r="G12023" s="49"/>
      <c r="H12023" s="48"/>
      <c r="I12023" s="52"/>
      <c r="J12023" s="48"/>
      <c r="K12023" s="48"/>
      <c r="L12023" s="48"/>
      <c r="M12023" s="48"/>
    </row>
    <row r="12024" spans="3:13" x14ac:dyDescent="0.25">
      <c r="C12024" s="48"/>
      <c r="D12024" s="48"/>
      <c r="E12024" s="48"/>
      <c r="F12024" s="48"/>
      <c r="G12024" s="49"/>
      <c r="H12024" s="48"/>
      <c r="I12024" s="52"/>
      <c r="J12024" s="48"/>
      <c r="K12024" s="48"/>
      <c r="L12024" s="48"/>
      <c r="M12024" s="48"/>
    </row>
    <row r="12025" spans="3:13" x14ac:dyDescent="0.25">
      <c r="C12025" s="48"/>
      <c r="D12025" s="48"/>
      <c r="E12025" s="48"/>
      <c r="F12025" s="48"/>
      <c r="G12025" s="49"/>
      <c r="H12025" s="48"/>
      <c r="I12025" s="52"/>
      <c r="J12025" s="48"/>
      <c r="K12025" s="48"/>
      <c r="L12025" s="48"/>
      <c r="M12025" s="48"/>
    </row>
    <row r="12026" spans="3:13" x14ac:dyDescent="0.25">
      <c r="C12026" s="48"/>
      <c r="D12026" s="48"/>
      <c r="E12026" s="48"/>
      <c r="F12026" s="48"/>
      <c r="G12026" s="49"/>
      <c r="H12026" s="48"/>
      <c r="I12026" s="52"/>
      <c r="J12026" s="48"/>
      <c r="K12026" s="48"/>
      <c r="L12026" s="48"/>
      <c r="M12026" s="48"/>
    </row>
    <row r="12027" spans="3:13" x14ac:dyDescent="0.25">
      <c r="C12027" s="48"/>
      <c r="D12027" s="48"/>
      <c r="E12027" s="48"/>
      <c r="F12027" s="48"/>
      <c r="G12027" s="49"/>
      <c r="H12027" s="48"/>
      <c r="I12027" s="52"/>
      <c r="J12027" s="48"/>
      <c r="K12027" s="48"/>
      <c r="L12027" s="48"/>
      <c r="M12027" s="48"/>
    </row>
    <row r="12028" spans="3:13" x14ac:dyDescent="0.25">
      <c r="C12028" s="48"/>
      <c r="D12028" s="48"/>
      <c r="E12028" s="48"/>
      <c r="F12028" s="48"/>
      <c r="G12028" s="49"/>
      <c r="H12028" s="48"/>
      <c r="I12028" s="52"/>
      <c r="J12028" s="48"/>
      <c r="K12028" s="48"/>
      <c r="L12028" s="48"/>
      <c r="M12028" s="48"/>
    </row>
    <row r="12029" spans="3:13" x14ac:dyDescent="0.25">
      <c r="C12029" s="48"/>
      <c r="D12029" s="48"/>
      <c r="E12029" s="48"/>
      <c r="F12029" s="48"/>
      <c r="G12029" s="49"/>
      <c r="H12029" s="48"/>
      <c r="I12029" s="52"/>
      <c r="J12029" s="48"/>
      <c r="K12029" s="48"/>
      <c r="L12029" s="48"/>
      <c r="M12029" s="48"/>
    </row>
    <row r="12030" spans="3:13" x14ac:dyDescent="0.25">
      <c r="C12030" s="48"/>
      <c r="D12030" s="48"/>
      <c r="E12030" s="48"/>
      <c r="F12030" s="48"/>
      <c r="G12030" s="49"/>
      <c r="H12030" s="48"/>
      <c r="I12030" s="52"/>
      <c r="J12030" s="48"/>
      <c r="K12030" s="48"/>
      <c r="L12030" s="48"/>
      <c r="M12030" s="48"/>
    </row>
    <row r="12031" spans="3:13" x14ac:dyDescent="0.25">
      <c r="C12031" s="48"/>
      <c r="D12031" s="48"/>
      <c r="E12031" s="48"/>
      <c r="F12031" s="48"/>
      <c r="G12031" s="49"/>
      <c r="H12031" s="48"/>
      <c r="I12031" s="52"/>
      <c r="J12031" s="48"/>
      <c r="K12031" s="48"/>
      <c r="L12031" s="48"/>
      <c r="M12031" s="48"/>
    </row>
    <row r="12032" spans="3:13" x14ac:dyDescent="0.25">
      <c r="C12032" s="48"/>
      <c r="D12032" s="48"/>
      <c r="E12032" s="48"/>
      <c r="F12032" s="48"/>
      <c r="G12032" s="49"/>
      <c r="H12032" s="48"/>
      <c r="I12032" s="52"/>
      <c r="J12032" s="48"/>
      <c r="K12032" s="48"/>
      <c r="L12032" s="48"/>
      <c r="M12032" s="48"/>
    </row>
    <row r="12033" spans="3:13" x14ac:dyDescent="0.25">
      <c r="C12033" s="48"/>
      <c r="D12033" s="48"/>
      <c r="E12033" s="48"/>
      <c r="F12033" s="48"/>
      <c r="G12033" s="49"/>
      <c r="H12033" s="48"/>
      <c r="I12033" s="52"/>
      <c r="J12033" s="48"/>
      <c r="K12033" s="48"/>
      <c r="L12033" s="48"/>
      <c r="M12033" s="48"/>
    </row>
    <row r="12034" spans="3:13" x14ac:dyDescent="0.25">
      <c r="C12034" s="48"/>
      <c r="D12034" s="48"/>
      <c r="E12034" s="48"/>
      <c r="F12034" s="48"/>
      <c r="G12034" s="49"/>
      <c r="H12034" s="48"/>
      <c r="I12034" s="52"/>
      <c r="J12034" s="48"/>
      <c r="K12034" s="48"/>
      <c r="L12034" s="48"/>
      <c r="M12034" s="48"/>
    </row>
    <row r="12035" spans="3:13" x14ac:dyDescent="0.25">
      <c r="C12035" s="48"/>
      <c r="D12035" s="48"/>
      <c r="E12035" s="48"/>
      <c r="F12035" s="48"/>
      <c r="G12035" s="49"/>
      <c r="H12035" s="48"/>
      <c r="I12035" s="52"/>
      <c r="J12035" s="48"/>
      <c r="K12035" s="48"/>
      <c r="L12035" s="48"/>
      <c r="M12035" s="48"/>
    </row>
    <row r="12036" spans="3:13" x14ac:dyDescent="0.25">
      <c r="C12036" s="48"/>
      <c r="D12036" s="48"/>
      <c r="E12036" s="48"/>
      <c r="F12036" s="48"/>
      <c r="G12036" s="49"/>
      <c r="H12036" s="48"/>
      <c r="I12036" s="52"/>
      <c r="J12036" s="48"/>
      <c r="K12036" s="48"/>
      <c r="L12036" s="48"/>
      <c r="M12036" s="48"/>
    </row>
    <row r="12037" spans="3:13" x14ac:dyDescent="0.25">
      <c r="C12037" s="48"/>
      <c r="D12037" s="48"/>
      <c r="E12037" s="48"/>
      <c r="F12037" s="48"/>
      <c r="G12037" s="49"/>
      <c r="H12037" s="48"/>
      <c r="I12037" s="52"/>
      <c r="J12037" s="48"/>
      <c r="K12037" s="48"/>
      <c r="L12037" s="48"/>
      <c r="M12037" s="48"/>
    </row>
    <row r="12038" spans="3:13" x14ac:dyDescent="0.25">
      <c r="C12038" s="48"/>
      <c r="D12038" s="48"/>
      <c r="E12038" s="48"/>
      <c r="F12038" s="48"/>
      <c r="G12038" s="49"/>
      <c r="H12038" s="48"/>
      <c r="I12038" s="52"/>
      <c r="J12038" s="48"/>
      <c r="K12038" s="48"/>
      <c r="L12038" s="48"/>
      <c r="M12038" s="48"/>
    </row>
    <row r="12039" spans="3:13" x14ac:dyDescent="0.25">
      <c r="C12039" s="48"/>
      <c r="D12039" s="48"/>
      <c r="E12039" s="48"/>
      <c r="F12039" s="48"/>
      <c r="G12039" s="49"/>
      <c r="H12039" s="48"/>
      <c r="I12039" s="52"/>
      <c r="J12039" s="48"/>
      <c r="K12039" s="48"/>
      <c r="L12039" s="48"/>
      <c r="M12039" s="48"/>
    </row>
    <row r="12040" spans="3:13" x14ac:dyDescent="0.25">
      <c r="C12040" s="48"/>
      <c r="D12040" s="48"/>
      <c r="E12040" s="48"/>
      <c r="F12040" s="48"/>
      <c r="G12040" s="49"/>
      <c r="H12040" s="48"/>
      <c r="I12040" s="52"/>
      <c r="J12040" s="48"/>
      <c r="K12040" s="48"/>
      <c r="L12040" s="48"/>
      <c r="M12040" s="48"/>
    </row>
    <row r="12041" spans="3:13" x14ac:dyDescent="0.25">
      <c r="C12041" s="48"/>
      <c r="D12041" s="48"/>
      <c r="E12041" s="48"/>
      <c r="F12041" s="48"/>
      <c r="G12041" s="49"/>
      <c r="H12041" s="48"/>
      <c r="I12041" s="52"/>
      <c r="J12041" s="48"/>
      <c r="K12041" s="48"/>
      <c r="L12041" s="48"/>
      <c r="M12041" s="48"/>
    </row>
    <row r="12042" spans="3:13" x14ac:dyDescent="0.25">
      <c r="C12042" s="48"/>
      <c r="D12042" s="48"/>
      <c r="E12042" s="48"/>
      <c r="F12042" s="48"/>
      <c r="G12042" s="49"/>
      <c r="H12042" s="48"/>
      <c r="I12042" s="52"/>
      <c r="J12042" s="48"/>
      <c r="K12042" s="48"/>
      <c r="L12042" s="48"/>
      <c r="M12042" s="48"/>
    </row>
    <row r="12043" spans="3:13" x14ac:dyDescent="0.25">
      <c r="C12043" s="48"/>
      <c r="D12043" s="48"/>
      <c r="E12043" s="48"/>
      <c r="F12043" s="48"/>
      <c r="G12043" s="49"/>
      <c r="H12043" s="48"/>
      <c r="I12043" s="52"/>
      <c r="J12043" s="48"/>
      <c r="K12043" s="48"/>
      <c r="L12043" s="48"/>
      <c r="M12043" s="48"/>
    </row>
    <row r="12044" spans="3:13" x14ac:dyDescent="0.25">
      <c r="C12044" s="48"/>
      <c r="D12044" s="48"/>
      <c r="E12044" s="48"/>
      <c r="F12044" s="48"/>
      <c r="G12044" s="49"/>
      <c r="H12044" s="48"/>
      <c r="I12044" s="52"/>
      <c r="J12044" s="48"/>
      <c r="K12044" s="48"/>
      <c r="L12044" s="48"/>
      <c r="M12044" s="48"/>
    </row>
    <row r="12045" spans="3:13" x14ac:dyDescent="0.25">
      <c r="C12045" s="48"/>
      <c r="D12045" s="48"/>
      <c r="E12045" s="48"/>
      <c r="F12045" s="48"/>
      <c r="G12045" s="49"/>
      <c r="H12045" s="48"/>
      <c r="I12045" s="52"/>
      <c r="J12045" s="48"/>
      <c r="K12045" s="48"/>
      <c r="L12045" s="48"/>
      <c r="M12045" s="48"/>
    </row>
    <row r="12046" spans="3:13" x14ac:dyDescent="0.25">
      <c r="C12046" s="48"/>
      <c r="D12046" s="48"/>
      <c r="E12046" s="48"/>
      <c r="F12046" s="48"/>
      <c r="G12046" s="49"/>
      <c r="H12046" s="48"/>
      <c r="I12046" s="52"/>
      <c r="J12046" s="48"/>
      <c r="K12046" s="48"/>
      <c r="L12046" s="48"/>
      <c r="M12046" s="48"/>
    </row>
    <row r="12047" spans="3:13" x14ac:dyDescent="0.25">
      <c r="C12047" s="48"/>
      <c r="D12047" s="48"/>
      <c r="E12047" s="48"/>
      <c r="F12047" s="48"/>
      <c r="G12047" s="49"/>
      <c r="H12047" s="48"/>
      <c r="I12047" s="52"/>
      <c r="J12047" s="48"/>
      <c r="K12047" s="48"/>
      <c r="L12047" s="48"/>
      <c r="M12047" s="48"/>
    </row>
    <row r="12048" spans="3:13" x14ac:dyDescent="0.25">
      <c r="C12048" s="48"/>
      <c r="D12048" s="48"/>
      <c r="E12048" s="48"/>
      <c r="F12048" s="48"/>
      <c r="G12048" s="49"/>
      <c r="H12048" s="48"/>
      <c r="I12048" s="52"/>
      <c r="J12048" s="48"/>
      <c r="K12048" s="48"/>
      <c r="L12048" s="48"/>
      <c r="M12048" s="48"/>
    </row>
    <row r="12049" spans="3:13" x14ac:dyDescent="0.25">
      <c r="C12049" s="48"/>
      <c r="D12049" s="48"/>
      <c r="E12049" s="48"/>
      <c r="F12049" s="48"/>
      <c r="G12049" s="49"/>
      <c r="H12049" s="48"/>
      <c r="I12049" s="52"/>
      <c r="J12049" s="48"/>
      <c r="K12049" s="48"/>
      <c r="L12049" s="48"/>
      <c r="M12049" s="48"/>
    </row>
    <row r="12050" spans="3:13" x14ac:dyDescent="0.25">
      <c r="C12050" s="48"/>
      <c r="D12050" s="48"/>
      <c r="E12050" s="48"/>
      <c r="F12050" s="48"/>
      <c r="G12050" s="49"/>
      <c r="H12050" s="48"/>
      <c r="I12050" s="52"/>
      <c r="J12050" s="48"/>
      <c r="K12050" s="48"/>
      <c r="L12050" s="48"/>
      <c r="M12050" s="48"/>
    </row>
    <row r="12051" spans="3:13" x14ac:dyDescent="0.25">
      <c r="C12051" s="48"/>
      <c r="D12051" s="48"/>
      <c r="E12051" s="48"/>
      <c r="F12051" s="48"/>
      <c r="G12051" s="49"/>
      <c r="H12051" s="48"/>
      <c r="I12051" s="52"/>
      <c r="J12051" s="48"/>
      <c r="K12051" s="48"/>
      <c r="L12051" s="48"/>
      <c r="M12051" s="48"/>
    </row>
    <row r="12052" spans="3:13" x14ac:dyDescent="0.25">
      <c r="C12052" s="48"/>
      <c r="D12052" s="48"/>
      <c r="E12052" s="48"/>
      <c r="F12052" s="48"/>
      <c r="G12052" s="49"/>
      <c r="H12052" s="48"/>
      <c r="I12052" s="52"/>
      <c r="J12052" s="48"/>
      <c r="K12052" s="48"/>
      <c r="L12052" s="48"/>
      <c r="M12052" s="48"/>
    </row>
    <row r="12053" spans="3:13" x14ac:dyDescent="0.25">
      <c r="C12053" s="48"/>
      <c r="D12053" s="48"/>
      <c r="E12053" s="48"/>
      <c r="F12053" s="48"/>
      <c r="G12053" s="49"/>
      <c r="H12053" s="48"/>
      <c r="I12053" s="52"/>
      <c r="J12053" s="48"/>
      <c r="K12053" s="48"/>
      <c r="L12053" s="48"/>
      <c r="M12053" s="48"/>
    </row>
    <row r="12054" spans="3:13" x14ac:dyDescent="0.25">
      <c r="C12054" s="48"/>
      <c r="D12054" s="48"/>
      <c r="E12054" s="48"/>
      <c r="F12054" s="48"/>
      <c r="G12054" s="49"/>
      <c r="H12054" s="48"/>
      <c r="I12054" s="52"/>
      <c r="J12054" s="48"/>
      <c r="K12054" s="48"/>
      <c r="L12054" s="48"/>
      <c r="M12054" s="48"/>
    </row>
    <row r="12055" spans="3:13" x14ac:dyDescent="0.25">
      <c r="C12055" s="48"/>
      <c r="D12055" s="48"/>
      <c r="E12055" s="48"/>
      <c r="F12055" s="48"/>
      <c r="G12055" s="49"/>
      <c r="H12055" s="48"/>
      <c r="I12055" s="52"/>
      <c r="J12055" s="48"/>
      <c r="K12055" s="48"/>
      <c r="L12055" s="48"/>
      <c r="M12055" s="48"/>
    </row>
    <row r="12056" spans="3:13" x14ac:dyDescent="0.25">
      <c r="C12056" s="48"/>
      <c r="D12056" s="48"/>
      <c r="E12056" s="48"/>
      <c r="F12056" s="48"/>
      <c r="G12056" s="49"/>
      <c r="H12056" s="48"/>
      <c r="I12056" s="52"/>
      <c r="J12056" s="48"/>
      <c r="K12056" s="48"/>
      <c r="L12056" s="48"/>
      <c r="M12056" s="48"/>
    </row>
    <row r="12057" spans="3:13" x14ac:dyDescent="0.25">
      <c r="C12057" s="48"/>
      <c r="D12057" s="48"/>
      <c r="E12057" s="48"/>
      <c r="F12057" s="48"/>
      <c r="G12057" s="49"/>
      <c r="H12057" s="48"/>
      <c r="I12057" s="52"/>
      <c r="J12057" s="48"/>
      <c r="K12057" s="48"/>
      <c r="L12057" s="48"/>
      <c r="M12057" s="48"/>
    </row>
    <row r="12058" spans="3:13" x14ac:dyDescent="0.25">
      <c r="C12058" s="48"/>
      <c r="D12058" s="48"/>
      <c r="E12058" s="48"/>
      <c r="F12058" s="48"/>
      <c r="G12058" s="49"/>
      <c r="H12058" s="48"/>
      <c r="I12058" s="52"/>
      <c r="J12058" s="48"/>
      <c r="K12058" s="48"/>
      <c r="L12058" s="48"/>
      <c r="M12058" s="48"/>
    </row>
    <row r="12059" spans="3:13" x14ac:dyDescent="0.25">
      <c r="C12059" s="48"/>
      <c r="D12059" s="48"/>
      <c r="E12059" s="48"/>
      <c r="F12059" s="48"/>
      <c r="G12059" s="49"/>
      <c r="H12059" s="48"/>
      <c r="I12059" s="52"/>
      <c r="J12059" s="48"/>
      <c r="K12059" s="48"/>
      <c r="L12059" s="48"/>
      <c r="M12059" s="48"/>
    </row>
    <row r="12060" spans="3:13" x14ac:dyDescent="0.25">
      <c r="C12060" s="48"/>
      <c r="D12060" s="48"/>
      <c r="E12060" s="48"/>
      <c r="F12060" s="48"/>
      <c r="G12060" s="49"/>
      <c r="H12060" s="48"/>
      <c r="I12060" s="52"/>
      <c r="J12060" s="48"/>
      <c r="K12060" s="48"/>
      <c r="L12060" s="48"/>
      <c r="M12060" s="48"/>
    </row>
    <row r="12061" spans="3:13" x14ac:dyDescent="0.25">
      <c r="C12061" s="48"/>
      <c r="D12061" s="48"/>
      <c r="E12061" s="48"/>
      <c r="F12061" s="48"/>
      <c r="G12061" s="49"/>
      <c r="H12061" s="48"/>
      <c r="I12061" s="52"/>
      <c r="J12061" s="48"/>
      <c r="K12061" s="48"/>
      <c r="L12061" s="48"/>
      <c r="M12061" s="48"/>
    </row>
    <row r="12062" spans="3:13" x14ac:dyDescent="0.25">
      <c r="C12062" s="48"/>
      <c r="D12062" s="48"/>
      <c r="E12062" s="48"/>
      <c r="F12062" s="48"/>
      <c r="G12062" s="49"/>
      <c r="H12062" s="48"/>
      <c r="I12062" s="52"/>
      <c r="J12062" s="48"/>
      <c r="K12062" s="48"/>
      <c r="L12062" s="48"/>
      <c r="M12062" s="48"/>
    </row>
    <row r="12063" spans="3:13" x14ac:dyDescent="0.25">
      <c r="C12063" s="48"/>
      <c r="D12063" s="48"/>
      <c r="E12063" s="48"/>
      <c r="F12063" s="48"/>
      <c r="G12063" s="49"/>
      <c r="H12063" s="48"/>
      <c r="I12063" s="52"/>
      <c r="J12063" s="48"/>
      <c r="K12063" s="48"/>
      <c r="L12063" s="48"/>
      <c r="M12063" s="48"/>
    </row>
    <row r="12064" spans="3:13" x14ac:dyDescent="0.25">
      <c r="C12064" s="48"/>
      <c r="D12064" s="48"/>
      <c r="E12064" s="48"/>
      <c r="F12064" s="48"/>
      <c r="G12064" s="49"/>
      <c r="H12064" s="48"/>
      <c r="I12064" s="52"/>
      <c r="J12064" s="48"/>
      <c r="K12064" s="48"/>
      <c r="L12064" s="48"/>
      <c r="M12064" s="48"/>
    </row>
    <row r="12065" spans="3:13" x14ac:dyDescent="0.25">
      <c r="C12065" s="48"/>
      <c r="D12065" s="48"/>
      <c r="E12065" s="48"/>
      <c r="F12065" s="48"/>
      <c r="G12065" s="49"/>
      <c r="H12065" s="48"/>
      <c r="I12065" s="52"/>
      <c r="J12065" s="48"/>
      <c r="K12065" s="48"/>
      <c r="L12065" s="48"/>
      <c r="M12065" s="48"/>
    </row>
    <row r="12066" spans="3:13" x14ac:dyDescent="0.25">
      <c r="C12066" s="48"/>
      <c r="D12066" s="48"/>
      <c r="E12066" s="48"/>
      <c r="F12066" s="48"/>
      <c r="G12066" s="49"/>
      <c r="H12066" s="48"/>
      <c r="I12066" s="52"/>
      <c r="J12066" s="48"/>
      <c r="K12066" s="48"/>
      <c r="L12066" s="48"/>
      <c r="M12066" s="48"/>
    </row>
    <row r="12067" spans="3:13" x14ac:dyDescent="0.25">
      <c r="C12067" s="48"/>
      <c r="D12067" s="48"/>
      <c r="E12067" s="48"/>
      <c r="F12067" s="48"/>
      <c r="G12067" s="49"/>
      <c r="H12067" s="48"/>
      <c r="I12067" s="52"/>
      <c r="J12067" s="48"/>
      <c r="K12067" s="48"/>
      <c r="L12067" s="48"/>
      <c r="M12067" s="48"/>
    </row>
    <row r="12068" spans="3:13" x14ac:dyDescent="0.25">
      <c r="C12068" s="48"/>
      <c r="D12068" s="48"/>
      <c r="E12068" s="48"/>
      <c r="F12068" s="48"/>
      <c r="G12068" s="49"/>
      <c r="H12068" s="48"/>
      <c r="I12068" s="52"/>
      <c r="J12068" s="48"/>
      <c r="K12068" s="48"/>
      <c r="L12068" s="48"/>
      <c r="M12068" s="48"/>
    </row>
    <row r="12069" spans="3:13" x14ac:dyDescent="0.25">
      <c r="C12069" s="48"/>
      <c r="D12069" s="48"/>
      <c r="E12069" s="48"/>
      <c r="F12069" s="48"/>
      <c r="G12069" s="49"/>
      <c r="H12069" s="48"/>
      <c r="I12069" s="52"/>
      <c r="J12069" s="48"/>
      <c r="K12069" s="48"/>
      <c r="L12069" s="48"/>
      <c r="M12069" s="48"/>
    </row>
    <row r="12070" spans="3:13" x14ac:dyDescent="0.25">
      <c r="C12070" s="48"/>
      <c r="D12070" s="48"/>
      <c r="E12070" s="48"/>
      <c r="F12070" s="48"/>
      <c r="G12070" s="49"/>
      <c r="H12070" s="48"/>
      <c r="I12070" s="52"/>
      <c r="J12070" s="48"/>
      <c r="K12070" s="48"/>
      <c r="L12070" s="48"/>
      <c r="M12070" s="48"/>
    </row>
    <row r="12071" spans="3:13" x14ac:dyDescent="0.25">
      <c r="C12071" s="48"/>
      <c r="D12071" s="48"/>
      <c r="E12071" s="48"/>
      <c r="F12071" s="48"/>
      <c r="G12071" s="49"/>
      <c r="H12071" s="48"/>
      <c r="I12071" s="52"/>
      <c r="J12071" s="48"/>
      <c r="K12071" s="48"/>
      <c r="L12071" s="48"/>
      <c r="M12071" s="48"/>
    </row>
    <row r="12072" spans="3:13" x14ac:dyDescent="0.25">
      <c r="C12072" s="48"/>
      <c r="D12072" s="48"/>
      <c r="E12072" s="48"/>
      <c r="F12072" s="48"/>
      <c r="G12072" s="49"/>
      <c r="H12072" s="48"/>
      <c r="I12072" s="52"/>
      <c r="J12072" s="48"/>
      <c r="K12072" s="48"/>
      <c r="L12072" s="48"/>
      <c r="M12072" s="48"/>
    </row>
    <row r="12073" spans="3:13" x14ac:dyDescent="0.25">
      <c r="C12073" s="48"/>
      <c r="D12073" s="48"/>
      <c r="E12073" s="48"/>
      <c r="F12073" s="48"/>
      <c r="G12073" s="49"/>
      <c r="H12073" s="48"/>
      <c r="I12073" s="52"/>
      <c r="J12073" s="48"/>
      <c r="K12073" s="48"/>
      <c r="L12073" s="48"/>
      <c r="M12073" s="48"/>
    </row>
    <row r="12074" spans="3:13" x14ac:dyDescent="0.25">
      <c r="C12074" s="48"/>
      <c r="D12074" s="48"/>
      <c r="E12074" s="48"/>
      <c r="F12074" s="48"/>
      <c r="G12074" s="49"/>
      <c r="H12074" s="48"/>
      <c r="I12074" s="52"/>
      <c r="J12074" s="48"/>
      <c r="K12074" s="48"/>
      <c r="L12074" s="48"/>
      <c r="M12074" s="48"/>
    </row>
    <row r="12075" spans="3:13" x14ac:dyDescent="0.25">
      <c r="C12075" s="48"/>
      <c r="D12075" s="48"/>
      <c r="E12075" s="48"/>
      <c r="F12075" s="48"/>
      <c r="G12075" s="49"/>
      <c r="H12075" s="48"/>
      <c r="I12075" s="52"/>
      <c r="J12075" s="48"/>
      <c r="K12075" s="48"/>
      <c r="L12075" s="48"/>
      <c r="M12075" s="48"/>
    </row>
    <row r="12076" spans="3:13" x14ac:dyDescent="0.25">
      <c r="C12076" s="48"/>
      <c r="D12076" s="48"/>
      <c r="E12076" s="48"/>
      <c r="F12076" s="48"/>
      <c r="G12076" s="49"/>
      <c r="H12076" s="48"/>
      <c r="I12076" s="52"/>
      <c r="J12076" s="48"/>
      <c r="K12076" s="48"/>
      <c r="L12076" s="48"/>
      <c r="M12076" s="48"/>
    </row>
    <row r="12077" spans="3:13" x14ac:dyDescent="0.25">
      <c r="C12077" s="48"/>
      <c r="D12077" s="48"/>
      <c r="E12077" s="48"/>
      <c r="F12077" s="48"/>
      <c r="G12077" s="49"/>
      <c r="H12077" s="48"/>
      <c r="I12077" s="52"/>
      <c r="J12077" s="48"/>
      <c r="K12077" s="48"/>
      <c r="L12077" s="48"/>
      <c r="M12077" s="48"/>
    </row>
    <row r="12078" spans="3:13" x14ac:dyDescent="0.25">
      <c r="C12078" s="48"/>
      <c r="D12078" s="48"/>
      <c r="E12078" s="48"/>
      <c r="F12078" s="48"/>
      <c r="G12078" s="49"/>
      <c r="H12078" s="48"/>
      <c r="I12078" s="52"/>
      <c r="J12078" s="48"/>
      <c r="K12078" s="48"/>
      <c r="L12078" s="48"/>
      <c r="M12078" s="48"/>
    </row>
    <row r="12079" spans="3:13" x14ac:dyDescent="0.25">
      <c r="C12079" s="48"/>
      <c r="D12079" s="48"/>
      <c r="E12079" s="48"/>
      <c r="F12079" s="48"/>
      <c r="G12079" s="49"/>
      <c r="H12079" s="48"/>
      <c r="I12079" s="52"/>
      <c r="J12079" s="48"/>
      <c r="K12079" s="48"/>
      <c r="L12079" s="48"/>
      <c r="M12079" s="48"/>
    </row>
    <row r="12080" spans="3:13" x14ac:dyDescent="0.25">
      <c r="C12080" s="48"/>
      <c r="D12080" s="48"/>
      <c r="E12080" s="48"/>
      <c r="F12080" s="48"/>
      <c r="G12080" s="49"/>
      <c r="H12080" s="48"/>
      <c r="I12080" s="52"/>
      <c r="J12080" s="48"/>
      <c r="K12080" s="48"/>
      <c r="L12080" s="48"/>
      <c r="M12080" s="48"/>
    </row>
    <row r="12081" spans="3:13" x14ac:dyDescent="0.25">
      <c r="C12081" s="48"/>
      <c r="D12081" s="48"/>
      <c r="E12081" s="48"/>
      <c r="F12081" s="48"/>
      <c r="G12081" s="49"/>
      <c r="H12081" s="48"/>
      <c r="I12081" s="52"/>
      <c r="J12081" s="48"/>
      <c r="K12081" s="48"/>
      <c r="L12081" s="48"/>
      <c r="M12081" s="48"/>
    </row>
    <row r="12082" spans="3:13" x14ac:dyDescent="0.25">
      <c r="C12082" s="48"/>
      <c r="D12082" s="48"/>
      <c r="E12082" s="48"/>
      <c r="F12082" s="48"/>
      <c r="G12082" s="49"/>
      <c r="H12082" s="48"/>
      <c r="I12082" s="52"/>
      <c r="J12082" s="48"/>
      <c r="K12082" s="48"/>
      <c r="L12082" s="48"/>
      <c r="M12082" s="48"/>
    </row>
    <row r="12083" spans="3:13" x14ac:dyDescent="0.25">
      <c r="C12083" s="48"/>
      <c r="D12083" s="48"/>
      <c r="E12083" s="48"/>
      <c r="F12083" s="48"/>
      <c r="G12083" s="49"/>
      <c r="H12083" s="48"/>
      <c r="I12083" s="52"/>
      <c r="J12083" s="48"/>
      <c r="K12083" s="48"/>
      <c r="L12083" s="48"/>
      <c r="M12083" s="48"/>
    </row>
    <row r="12084" spans="3:13" x14ac:dyDescent="0.25">
      <c r="C12084" s="48"/>
      <c r="D12084" s="48"/>
      <c r="E12084" s="48"/>
      <c r="F12084" s="48"/>
      <c r="G12084" s="49"/>
      <c r="H12084" s="48"/>
      <c r="I12084" s="52"/>
      <c r="J12084" s="48"/>
      <c r="K12084" s="48"/>
      <c r="L12084" s="48"/>
      <c r="M12084" s="48"/>
    </row>
    <row r="12085" spans="3:13" x14ac:dyDescent="0.25">
      <c r="C12085" s="48"/>
      <c r="D12085" s="48"/>
      <c r="E12085" s="48"/>
      <c r="F12085" s="48"/>
      <c r="G12085" s="49"/>
      <c r="H12085" s="48"/>
      <c r="I12085" s="52"/>
      <c r="J12085" s="48"/>
      <c r="K12085" s="48"/>
      <c r="L12085" s="48"/>
      <c r="M12085" s="48"/>
    </row>
    <row r="12086" spans="3:13" x14ac:dyDescent="0.25">
      <c r="C12086" s="48"/>
      <c r="D12086" s="48"/>
      <c r="E12086" s="48"/>
      <c r="F12086" s="48"/>
      <c r="G12086" s="49"/>
      <c r="H12086" s="48"/>
      <c r="I12086" s="52"/>
      <c r="J12086" s="48"/>
      <c r="K12086" s="48"/>
      <c r="L12086" s="48"/>
      <c r="M12086" s="48"/>
    </row>
    <row r="12087" spans="3:13" x14ac:dyDescent="0.25">
      <c r="C12087" s="48"/>
      <c r="D12087" s="48"/>
      <c r="E12087" s="48"/>
      <c r="F12087" s="48"/>
      <c r="G12087" s="49"/>
      <c r="H12087" s="48"/>
      <c r="I12087" s="52"/>
      <c r="J12087" s="48"/>
      <c r="K12087" s="48"/>
      <c r="L12087" s="48"/>
      <c r="M12087" s="48"/>
    </row>
    <row r="12088" spans="3:13" x14ac:dyDescent="0.25">
      <c r="C12088" s="48"/>
      <c r="D12088" s="48"/>
      <c r="E12088" s="48"/>
      <c r="F12088" s="48"/>
      <c r="G12088" s="49"/>
      <c r="H12088" s="48"/>
      <c r="I12088" s="52"/>
      <c r="J12088" s="48"/>
      <c r="K12088" s="48"/>
      <c r="L12088" s="48"/>
      <c r="M12088" s="48"/>
    </row>
    <row r="12089" spans="3:13" x14ac:dyDescent="0.25">
      <c r="C12089" s="48"/>
      <c r="D12089" s="48"/>
      <c r="E12089" s="48"/>
      <c r="F12089" s="48"/>
      <c r="G12089" s="49"/>
      <c r="H12089" s="48"/>
      <c r="I12089" s="52"/>
      <c r="J12089" s="48"/>
      <c r="K12089" s="48"/>
      <c r="L12089" s="48"/>
      <c r="M12089" s="48"/>
    </row>
    <row r="12090" spans="3:13" x14ac:dyDescent="0.25">
      <c r="C12090" s="48"/>
      <c r="D12090" s="48"/>
      <c r="E12090" s="48"/>
      <c r="F12090" s="48"/>
      <c r="G12090" s="49"/>
      <c r="H12090" s="48"/>
      <c r="I12090" s="52"/>
      <c r="J12090" s="48"/>
      <c r="K12090" s="48"/>
      <c r="L12090" s="48"/>
      <c r="M12090" s="48"/>
    </row>
    <row r="12091" spans="3:13" x14ac:dyDescent="0.25">
      <c r="C12091" s="48"/>
      <c r="D12091" s="48"/>
      <c r="E12091" s="48"/>
      <c r="F12091" s="48"/>
      <c r="G12091" s="49"/>
      <c r="H12091" s="48"/>
      <c r="I12091" s="52"/>
      <c r="J12091" s="48"/>
      <c r="K12091" s="48"/>
      <c r="L12091" s="48"/>
      <c r="M12091" s="48"/>
    </row>
    <row r="12092" spans="3:13" x14ac:dyDescent="0.25">
      <c r="C12092" s="48"/>
      <c r="D12092" s="48"/>
      <c r="E12092" s="48"/>
      <c r="F12092" s="48"/>
      <c r="G12092" s="49"/>
      <c r="H12092" s="48"/>
      <c r="I12092" s="52"/>
      <c r="J12092" s="48"/>
      <c r="K12092" s="48"/>
      <c r="L12092" s="48"/>
      <c r="M12092" s="48"/>
    </row>
    <row r="12093" spans="3:13" x14ac:dyDescent="0.25">
      <c r="C12093" s="48"/>
      <c r="D12093" s="48"/>
      <c r="E12093" s="48"/>
      <c r="F12093" s="48"/>
      <c r="G12093" s="49"/>
      <c r="H12093" s="48"/>
      <c r="I12093" s="52"/>
      <c r="J12093" s="48"/>
      <c r="K12093" s="48"/>
      <c r="L12093" s="48"/>
      <c r="M12093" s="48"/>
    </row>
    <row r="12094" spans="3:13" x14ac:dyDescent="0.25">
      <c r="C12094" s="48"/>
      <c r="D12094" s="48"/>
      <c r="E12094" s="48"/>
      <c r="F12094" s="48"/>
      <c r="G12094" s="49"/>
      <c r="H12094" s="48"/>
      <c r="I12094" s="52"/>
      <c r="J12094" s="48"/>
      <c r="K12094" s="48"/>
      <c r="L12094" s="48"/>
      <c r="M12094" s="48"/>
    </row>
    <row r="12095" spans="3:13" x14ac:dyDescent="0.25">
      <c r="C12095" s="48"/>
      <c r="D12095" s="48"/>
      <c r="E12095" s="48"/>
      <c r="F12095" s="48"/>
      <c r="G12095" s="49"/>
      <c r="H12095" s="48"/>
      <c r="I12095" s="52"/>
      <c r="J12095" s="48"/>
      <c r="K12095" s="48"/>
      <c r="L12095" s="48"/>
      <c r="M12095" s="48"/>
    </row>
    <row r="12096" spans="3:13" x14ac:dyDescent="0.25">
      <c r="C12096" s="48"/>
      <c r="D12096" s="48"/>
      <c r="E12096" s="48"/>
      <c r="F12096" s="48"/>
      <c r="G12096" s="49"/>
      <c r="H12096" s="48"/>
      <c r="I12096" s="52"/>
      <c r="J12096" s="48"/>
      <c r="K12096" s="48"/>
      <c r="L12096" s="48"/>
      <c r="M12096" s="48"/>
    </row>
    <row r="12097" spans="3:13" x14ac:dyDescent="0.25">
      <c r="C12097" s="48"/>
      <c r="D12097" s="48"/>
      <c r="E12097" s="48"/>
      <c r="F12097" s="48"/>
      <c r="G12097" s="49"/>
      <c r="H12097" s="48"/>
      <c r="I12097" s="52"/>
      <c r="J12097" s="48"/>
      <c r="K12097" s="48"/>
      <c r="L12097" s="48"/>
      <c r="M12097" s="48"/>
    </row>
    <row r="12098" spans="3:13" x14ac:dyDescent="0.25">
      <c r="C12098" s="48"/>
      <c r="D12098" s="48"/>
      <c r="E12098" s="48"/>
      <c r="F12098" s="48"/>
      <c r="G12098" s="49"/>
      <c r="H12098" s="48"/>
      <c r="I12098" s="52"/>
      <c r="J12098" s="48"/>
      <c r="K12098" s="48"/>
      <c r="L12098" s="48"/>
      <c r="M12098" s="48"/>
    </row>
    <row r="12099" spans="3:13" x14ac:dyDescent="0.25">
      <c r="C12099" s="48"/>
      <c r="D12099" s="48"/>
      <c r="E12099" s="48"/>
      <c r="F12099" s="48"/>
      <c r="G12099" s="49"/>
      <c r="H12099" s="48"/>
      <c r="I12099" s="52"/>
      <c r="J12099" s="48"/>
      <c r="K12099" s="48"/>
      <c r="L12099" s="48"/>
      <c r="M12099" s="48"/>
    </row>
    <row r="12100" spans="3:13" x14ac:dyDescent="0.25">
      <c r="C12100" s="48"/>
      <c r="D12100" s="48"/>
      <c r="E12100" s="48"/>
      <c r="F12100" s="48"/>
      <c r="G12100" s="49"/>
      <c r="H12100" s="48"/>
      <c r="I12100" s="52"/>
      <c r="J12100" s="48"/>
      <c r="K12100" s="48"/>
      <c r="L12100" s="48"/>
      <c r="M12100" s="48"/>
    </row>
    <row r="12101" spans="3:13" x14ac:dyDescent="0.25">
      <c r="C12101" s="48"/>
      <c r="D12101" s="48"/>
      <c r="E12101" s="48"/>
      <c r="F12101" s="48"/>
      <c r="G12101" s="49"/>
      <c r="H12101" s="48"/>
      <c r="I12101" s="52"/>
      <c r="J12101" s="48"/>
      <c r="K12101" s="48"/>
      <c r="L12101" s="48"/>
      <c r="M12101" s="48"/>
    </row>
    <row r="12102" spans="3:13" x14ac:dyDescent="0.25">
      <c r="C12102" s="48"/>
      <c r="D12102" s="48"/>
      <c r="E12102" s="48"/>
      <c r="F12102" s="48"/>
      <c r="G12102" s="49"/>
      <c r="H12102" s="48"/>
      <c r="I12102" s="52"/>
      <c r="J12102" s="48"/>
      <c r="K12102" s="48"/>
      <c r="L12102" s="48"/>
      <c r="M12102" s="48"/>
    </row>
    <row r="12103" spans="3:13" x14ac:dyDescent="0.25">
      <c r="C12103" s="48"/>
      <c r="D12103" s="48"/>
      <c r="E12103" s="48"/>
      <c r="F12103" s="48"/>
      <c r="G12103" s="49"/>
      <c r="H12103" s="48"/>
      <c r="I12103" s="52"/>
      <c r="J12103" s="48"/>
      <c r="K12103" s="48"/>
      <c r="L12103" s="48"/>
      <c r="M12103" s="48"/>
    </row>
    <row r="12104" spans="3:13" x14ac:dyDescent="0.25">
      <c r="C12104" s="48"/>
      <c r="D12104" s="48"/>
      <c r="E12104" s="48"/>
      <c r="F12104" s="48"/>
      <c r="G12104" s="49"/>
      <c r="H12104" s="48"/>
      <c r="I12104" s="52"/>
      <c r="J12104" s="48"/>
      <c r="K12104" s="48"/>
      <c r="L12104" s="48"/>
      <c r="M12104" s="48"/>
    </row>
    <row r="12105" spans="3:13" x14ac:dyDescent="0.25">
      <c r="C12105" s="48"/>
      <c r="D12105" s="48"/>
      <c r="E12105" s="48"/>
      <c r="F12105" s="48"/>
      <c r="G12105" s="49"/>
      <c r="H12105" s="48"/>
      <c r="I12105" s="52"/>
      <c r="J12105" s="48"/>
      <c r="K12105" s="48"/>
      <c r="L12105" s="48"/>
      <c r="M12105" s="48"/>
    </row>
    <row r="12106" spans="3:13" x14ac:dyDescent="0.25">
      <c r="C12106" s="48"/>
      <c r="D12106" s="48"/>
      <c r="E12106" s="48"/>
      <c r="F12106" s="48"/>
      <c r="G12106" s="49"/>
      <c r="H12106" s="48"/>
      <c r="I12106" s="52"/>
      <c r="J12106" s="48"/>
      <c r="K12106" s="48"/>
      <c r="L12106" s="48"/>
      <c r="M12106" s="48"/>
    </row>
    <row r="12107" spans="3:13" x14ac:dyDescent="0.25">
      <c r="C12107" s="48"/>
      <c r="D12107" s="48"/>
      <c r="E12107" s="48"/>
      <c r="F12107" s="48"/>
      <c r="G12107" s="49"/>
      <c r="H12107" s="48"/>
      <c r="I12107" s="52"/>
      <c r="J12107" s="48"/>
      <c r="K12107" s="48"/>
      <c r="L12107" s="48"/>
      <c r="M12107" s="48"/>
    </row>
    <row r="12108" spans="3:13" x14ac:dyDescent="0.25">
      <c r="C12108" s="48"/>
      <c r="D12108" s="48"/>
      <c r="E12108" s="48"/>
      <c r="F12108" s="48"/>
      <c r="G12108" s="49"/>
      <c r="H12108" s="48"/>
      <c r="I12108" s="52"/>
      <c r="J12108" s="48"/>
      <c r="K12108" s="48"/>
      <c r="L12108" s="48"/>
      <c r="M12108" s="48"/>
    </row>
    <row r="12109" spans="3:13" x14ac:dyDescent="0.25">
      <c r="C12109" s="48"/>
      <c r="D12109" s="48"/>
      <c r="E12109" s="48"/>
      <c r="F12109" s="48"/>
      <c r="G12109" s="49"/>
      <c r="H12109" s="48"/>
      <c r="I12109" s="52"/>
      <c r="J12109" s="48"/>
      <c r="K12109" s="48"/>
      <c r="L12109" s="48"/>
      <c r="M12109" s="48"/>
    </row>
    <row r="12110" spans="3:13" x14ac:dyDescent="0.25">
      <c r="C12110" s="48"/>
      <c r="D12110" s="48"/>
      <c r="E12110" s="48"/>
      <c r="F12110" s="48"/>
      <c r="G12110" s="49"/>
      <c r="H12110" s="48"/>
      <c r="I12110" s="52"/>
      <c r="J12110" s="48"/>
      <c r="K12110" s="48"/>
      <c r="L12110" s="48"/>
      <c r="M12110" s="48"/>
    </row>
    <row r="12111" spans="3:13" x14ac:dyDescent="0.25">
      <c r="C12111" s="48"/>
      <c r="D12111" s="48"/>
      <c r="E12111" s="48"/>
      <c r="F12111" s="48"/>
      <c r="G12111" s="49"/>
      <c r="H12111" s="48"/>
      <c r="I12111" s="52"/>
      <c r="J12111" s="48"/>
      <c r="K12111" s="48"/>
      <c r="L12111" s="48"/>
      <c r="M12111" s="48"/>
    </row>
    <row r="12112" spans="3:13" x14ac:dyDescent="0.25">
      <c r="C12112" s="48"/>
      <c r="D12112" s="48"/>
      <c r="E12112" s="48"/>
      <c r="F12112" s="48"/>
      <c r="G12112" s="49"/>
      <c r="H12112" s="48"/>
      <c r="I12112" s="52"/>
      <c r="J12112" s="48"/>
      <c r="K12112" s="48"/>
      <c r="L12112" s="48"/>
      <c r="M12112" s="48"/>
    </row>
    <row r="12113" spans="3:13" x14ac:dyDescent="0.25">
      <c r="C12113" s="48"/>
      <c r="D12113" s="48"/>
      <c r="E12113" s="48"/>
      <c r="F12113" s="48"/>
      <c r="G12113" s="49"/>
      <c r="H12113" s="48"/>
      <c r="I12113" s="52"/>
      <c r="J12113" s="48"/>
      <c r="K12113" s="48"/>
      <c r="L12113" s="48"/>
      <c r="M12113" s="48"/>
    </row>
    <row r="12114" spans="3:13" x14ac:dyDescent="0.25">
      <c r="C12114" s="48"/>
      <c r="D12114" s="48"/>
      <c r="E12114" s="48"/>
      <c r="F12114" s="48"/>
      <c r="G12114" s="49"/>
      <c r="H12114" s="48"/>
      <c r="I12114" s="52"/>
      <c r="J12114" s="48"/>
      <c r="K12114" s="48"/>
      <c r="L12114" s="48"/>
      <c r="M12114" s="48"/>
    </row>
    <row r="12115" spans="3:13" x14ac:dyDescent="0.25">
      <c r="C12115" s="48"/>
      <c r="D12115" s="48"/>
      <c r="E12115" s="48"/>
      <c r="F12115" s="48"/>
      <c r="G12115" s="49"/>
      <c r="H12115" s="48"/>
      <c r="I12115" s="52"/>
      <c r="J12115" s="48"/>
      <c r="K12115" s="48"/>
      <c r="L12115" s="48"/>
      <c r="M12115" s="48"/>
    </row>
    <row r="12116" spans="3:13" x14ac:dyDescent="0.25">
      <c r="C12116" s="48"/>
      <c r="D12116" s="48"/>
      <c r="E12116" s="48"/>
      <c r="F12116" s="48"/>
      <c r="G12116" s="49"/>
      <c r="H12116" s="48"/>
      <c r="I12116" s="52"/>
      <c r="J12116" s="48"/>
      <c r="K12116" s="48"/>
      <c r="L12116" s="48"/>
      <c r="M12116" s="48"/>
    </row>
    <row r="12117" spans="3:13" x14ac:dyDescent="0.25">
      <c r="C12117" s="48"/>
      <c r="D12117" s="48"/>
      <c r="E12117" s="48"/>
      <c r="F12117" s="48"/>
      <c r="G12117" s="49"/>
      <c r="H12117" s="48"/>
      <c r="I12117" s="52"/>
      <c r="J12117" s="48"/>
      <c r="K12117" s="48"/>
      <c r="L12117" s="48"/>
      <c r="M12117" s="48"/>
    </row>
    <row r="12118" spans="3:13" x14ac:dyDescent="0.25">
      <c r="C12118" s="48"/>
      <c r="D12118" s="48"/>
      <c r="E12118" s="48"/>
      <c r="F12118" s="48"/>
      <c r="G12118" s="49"/>
      <c r="H12118" s="48"/>
      <c r="I12118" s="52"/>
      <c r="J12118" s="48"/>
      <c r="K12118" s="48"/>
      <c r="L12118" s="48"/>
      <c r="M12118" s="48"/>
    </row>
    <row r="12119" spans="3:13" x14ac:dyDescent="0.25">
      <c r="C12119" s="48"/>
      <c r="D12119" s="48"/>
      <c r="E12119" s="48"/>
      <c r="F12119" s="48"/>
      <c r="G12119" s="49"/>
      <c r="H12119" s="48"/>
      <c r="I12119" s="52"/>
      <c r="J12119" s="48"/>
      <c r="K12119" s="48"/>
      <c r="L12119" s="48"/>
      <c r="M12119" s="48"/>
    </row>
    <row r="12120" spans="3:13" x14ac:dyDescent="0.25">
      <c r="C12120" s="48"/>
      <c r="D12120" s="48"/>
      <c r="E12120" s="48"/>
      <c r="F12120" s="48"/>
      <c r="G12120" s="49"/>
      <c r="H12120" s="48"/>
      <c r="I12120" s="52"/>
      <c r="J12120" s="48"/>
      <c r="K12120" s="48"/>
      <c r="L12120" s="48"/>
      <c r="M12120" s="48"/>
    </row>
    <row r="12121" spans="3:13" x14ac:dyDescent="0.25">
      <c r="C12121" s="48"/>
      <c r="D12121" s="48"/>
      <c r="E12121" s="48"/>
      <c r="F12121" s="48"/>
      <c r="G12121" s="49"/>
      <c r="H12121" s="48"/>
      <c r="I12121" s="52"/>
      <c r="J12121" s="48"/>
      <c r="K12121" s="48"/>
      <c r="L12121" s="48"/>
      <c r="M12121" s="48"/>
    </row>
    <row r="12122" spans="3:13" x14ac:dyDescent="0.25">
      <c r="C12122" s="48"/>
      <c r="D12122" s="48"/>
      <c r="E12122" s="48"/>
      <c r="F12122" s="48"/>
      <c r="G12122" s="49"/>
      <c r="H12122" s="48"/>
      <c r="I12122" s="52"/>
      <c r="J12122" s="48"/>
      <c r="K12122" s="48"/>
      <c r="L12122" s="48"/>
      <c r="M12122" s="48"/>
    </row>
    <row r="12123" spans="3:13" x14ac:dyDescent="0.25">
      <c r="C12123" s="48"/>
      <c r="D12123" s="48"/>
      <c r="E12123" s="48"/>
      <c r="F12123" s="48"/>
      <c r="G12123" s="49"/>
      <c r="H12123" s="48"/>
      <c r="I12123" s="52"/>
      <c r="J12123" s="48"/>
      <c r="K12123" s="48"/>
      <c r="L12123" s="48"/>
      <c r="M12123" s="48"/>
    </row>
    <row r="12124" spans="3:13" x14ac:dyDescent="0.25">
      <c r="C12124" s="48"/>
      <c r="D12124" s="48"/>
      <c r="E12124" s="48"/>
      <c r="F12124" s="48"/>
      <c r="G12124" s="49"/>
      <c r="H12124" s="48"/>
      <c r="I12124" s="52"/>
      <c r="J12124" s="48"/>
      <c r="K12124" s="48"/>
      <c r="L12124" s="48"/>
      <c r="M12124" s="48"/>
    </row>
    <row r="12125" spans="3:13" x14ac:dyDescent="0.25">
      <c r="C12125" s="48"/>
      <c r="D12125" s="48"/>
      <c r="E12125" s="48"/>
      <c r="F12125" s="48"/>
      <c r="G12125" s="49"/>
      <c r="H12125" s="48"/>
      <c r="I12125" s="52"/>
      <c r="J12125" s="48"/>
      <c r="K12125" s="48"/>
      <c r="L12125" s="48"/>
      <c r="M12125" s="48"/>
    </row>
    <row r="12126" spans="3:13" x14ac:dyDescent="0.25">
      <c r="C12126" s="48"/>
      <c r="D12126" s="48"/>
      <c r="E12126" s="48"/>
      <c r="F12126" s="48"/>
      <c r="G12126" s="49"/>
      <c r="H12126" s="48"/>
      <c r="I12126" s="52"/>
      <c r="J12126" s="48"/>
      <c r="K12126" s="48"/>
      <c r="L12126" s="48"/>
      <c r="M12126" s="48"/>
    </row>
    <row r="12127" spans="3:13" x14ac:dyDescent="0.25">
      <c r="C12127" s="48"/>
      <c r="D12127" s="48"/>
      <c r="E12127" s="48"/>
      <c r="F12127" s="48"/>
      <c r="G12127" s="49"/>
      <c r="H12127" s="48"/>
      <c r="I12127" s="52"/>
      <c r="J12127" s="48"/>
      <c r="K12127" s="48"/>
      <c r="L12127" s="48"/>
      <c r="M12127" s="48"/>
    </row>
    <row r="12128" spans="3:13" x14ac:dyDescent="0.25">
      <c r="C12128" s="48"/>
      <c r="D12128" s="48"/>
      <c r="E12128" s="48"/>
      <c r="F12128" s="48"/>
      <c r="G12128" s="49"/>
      <c r="H12128" s="48"/>
      <c r="I12128" s="52"/>
      <c r="J12128" s="48"/>
      <c r="K12128" s="48"/>
      <c r="L12128" s="48"/>
      <c r="M12128" s="48"/>
    </row>
    <row r="12129" spans="3:13" x14ac:dyDescent="0.25">
      <c r="C12129" s="48"/>
      <c r="D12129" s="48"/>
      <c r="E12129" s="48"/>
      <c r="F12129" s="48"/>
      <c r="G12129" s="49"/>
      <c r="H12129" s="48"/>
      <c r="I12129" s="52"/>
      <c r="J12129" s="48"/>
      <c r="K12129" s="48"/>
      <c r="L12129" s="48"/>
      <c r="M12129" s="48"/>
    </row>
    <row r="12130" spans="3:13" x14ac:dyDescent="0.25">
      <c r="C12130" s="48"/>
      <c r="D12130" s="48"/>
      <c r="E12130" s="48"/>
      <c r="F12130" s="48"/>
      <c r="G12130" s="49"/>
      <c r="H12130" s="48"/>
      <c r="I12130" s="52"/>
      <c r="J12130" s="48"/>
      <c r="K12130" s="48"/>
      <c r="L12130" s="48"/>
      <c r="M12130" s="48"/>
    </row>
    <row r="12131" spans="3:13" x14ac:dyDescent="0.25">
      <c r="C12131" s="48"/>
      <c r="D12131" s="48"/>
      <c r="E12131" s="48"/>
      <c r="F12131" s="48"/>
      <c r="G12131" s="49"/>
      <c r="H12131" s="48"/>
      <c r="I12131" s="52"/>
      <c r="J12131" s="48"/>
      <c r="K12131" s="48"/>
      <c r="L12131" s="48"/>
      <c r="M12131" s="48"/>
    </row>
    <row r="12132" spans="3:13" x14ac:dyDescent="0.25">
      <c r="C12132" s="48"/>
      <c r="D12132" s="48"/>
      <c r="E12132" s="48"/>
      <c r="F12132" s="48"/>
      <c r="G12132" s="49"/>
      <c r="H12132" s="48"/>
      <c r="I12132" s="52"/>
      <c r="J12132" s="48"/>
      <c r="K12132" s="48"/>
      <c r="L12132" s="48"/>
      <c r="M12132" s="48"/>
    </row>
    <row r="12133" spans="3:13" x14ac:dyDescent="0.25">
      <c r="C12133" s="48"/>
      <c r="D12133" s="48"/>
      <c r="E12133" s="48"/>
      <c r="F12133" s="48"/>
      <c r="G12133" s="49"/>
      <c r="H12133" s="48"/>
      <c r="I12133" s="52"/>
      <c r="J12133" s="48"/>
      <c r="K12133" s="48"/>
      <c r="L12133" s="48"/>
      <c r="M12133" s="48"/>
    </row>
    <row r="12134" spans="3:13" x14ac:dyDescent="0.25">
      <c r="C12134" s="48"/>
      <c r="D12134" s="48"/>
      <c r="E12134" s="48"/>
      <c r="F12134" s="48"/>
      <c r="G12134" s="49"/>
      <c r="H12134" s="48"/>
      <c r="I12134" s="52"/>
      <c r="J12134" s="48"/>
      <c r="K12134" s="48"/>
      <c r="L12134" s="48"/>
      <c r="M12134" s="48"/>
    </row>
    <row r="12135" spans="3:13" x14ac:dyDescent="0.25">
      <c r="C12135" s="48"/>
      <c r="D12135" s="48"/>
      <c r="E12135" s="48"/>
      <c r="F12135" s="48"/>
      <c r="G12135" s="49"/>
      <c r="H12135" s="48"/>
      <c r="I12135" s="52"/>
      <c r="J12135" s="48"/>
      <c r="K12135" s="48"/>
      <c r="L12135" s="48"/>
      <c r="M12135" s="48"/>
    </row>
    <row r="12136" spans="3:13" x14ac:dyDescent="0.25">
      <c r="C12136" s="48"/>
      <c r="D12136" s="48"/>
      <c r="E12136" s="48"/>
      <c r="F12136" s="48"/>
      <c r="G12136" s="49"/>
      <c r="H12136" s="48"/>
      <c r="I12136" s="52"/>
      <c r="J12136" s="48"/>
      <c r="K12136" s="48"/>
      <c r="L12136" s="48"/>
      <c r="M12136" s="48"/>
    </row>
    <row r="12137" spans="3:13" x14ac:dyDescent="0.25">
      <c r="C12137" s="48"/>
      <c r="D12137" s="48"/>
      <c r="E12137" s="48"/>
      <c r="F12137" s="48"/>
      <c r="G12137" s="49"/>
      <c r="H12137" s="48"/>
      <c r="I12137" s="52"/>
      <c r="J12137" s="48"/>
      <c r="K12137" s="48"/>
      <c r="L12137" s="48"/>
      <c r="M12137" s="48"/>
    </row>
    <row r="12138" spans="3:13" x14ac:dyDescent="0.25">
      <c r="C12138" s="48"/>
      <c r="D12138" s="48"/>
      <c r="E12138" s="48"/>
      <c r="F12138" s="48"/>
      <c r="G12138" s="49"/>
      <c r="H12138" s="48"/>
      <c r="I12138" s="52"/>
      <c r="J12138" s="48"/>
      <c r="K12138" s="48"/>
      <c r="L12138" s="48"/>
      <c r="M12138" s="48"/>
    </row>
    <row r="12139" spans="3:13" x14ac:dyDescent="0.25">
      <c r="C12139" s="48"/>
      <c r="D12139" s="48"/>
      <c r="E12139" s="48"/>
      <c r="F12139" s="48"/>
      <c r="G12139" s="49"/>
      <c r="H12139" s="48"/>
      <c r="I12139" s="52"/>
      <c r="J12139" s="48"/>
      <c r="K12139" s="48"/>
      <c r="L12139" s="48"/>
      <c r="M12139" s="48"/>
    </row>
    <row r="12140" spans="3:13" x14ac:dyDescent="0.25">
      <c r="C12140" s="48"/>
      <c r="D12140" s="48"/>
      <c r="E12140" s="48"/>
      <c r="F12140" s="48"/>
      <c r="G12140" s="49"/>
      <c r="H12140" s="48"/>
      <c r="I12140" s="52"/>
      <c r="J12140" s="48"/>
      <c r="K12140" s="48"/>
      <c r="L12140" s="48"/>
      <c r="M12140" s="48"/>
    </row>
    <row r="12141" spans="3:13" x14ac:dyDescent="0.25">
      <c r="C12141" s="48"/>
      <c r="D12141" s="48"/>
      <c r="E12141" s="48"/>
      <c r="F12141" s="48"/>
      <c r="G12141" s="49"/>
      <c r="H12141" s="48"/>
      <c r="I12141" s="52"/>
      <c r="J12141" s="48"/>
      <c r="K12141" s="48"/>
      <c r="L12141" s="48"/>
      <c r="M12141" s="48"/>
    </row>
    <row r="12142" spans="3:13" x14ac:dyDescent="0.25">
      <c r="C12142" s="48"/>
      <c r="D12142" s="48"/>
      <c r="E12142" s="48"/>
      <c r="F12142" s="48"/>
      <c r="G12142" s="49"/>
      <c r="H12142" s="48"/>
      <c r="I12142" s="52"/>
      <c r="J12142" s="48"/>
      <c r="K12142" s="48"/>
      <c r="L12142" s="48"/>
      <c r="M12142" s="48"/>
    </row>
    <row r="12143" spans="3:13" x14ac:dyDescent="0.25">
      <c r="C12143" s="48"/>
      <c r="D12143" s="48"/>
      <c r="E12143" s="48"/>
      <c r="F12143" s="48"/>
      <c r="G12143" s="49"/>
      <c r="H12143" s="48"/>
      <c r="I12143" s="52"/>
      <c r="J12143" s="48"/>
      <c r="K12143" s="48"/>
      <c r="L12143" s="48"/>
      <c r="M12143" s="48"/>
    </row>
    <row r="12144" spans="3:13" x14ac:dyDescent="0.25">
      <c r="C12144" s="48"/>
      <c r="D12144" s="48"/>
      <c r="E12144" s="48"/>
      <c r="F12144" s="48"/>
      <c r="G12144" s="49"/>
      <c r="H12144" s="48"/>
      <c r="I12144" s="52"/>
      <c r="J12144" s="48"/>
      <c r="K12144" s="48"/>
      <c r="L12144" s="48"/>
      <c r="M12144" s="48"/>
    </row>
    <row r="12145" spans="3:13" x14ac:dyDescent="0.25">
      <c r="C12145" s="48"/>
      <c r="D12145" s="48"/>
      <c r="E12145" s="48"/>
      <c r="F12145" s="48"/>
      <c r="G12145" s="49"/>
      <c r="H12145" s="48"/>
      <c r="I12145" s="52"/>
      <c r="J12145" s="48"/>
      <c r="K12145" s="48"/>
      <c r="L12145" s="48"/>
      <c r="M12145" s="48"/>
    </row>
    <row r="12146" spans="3:13" x14ac:dyDescent="0.25">
      <c r="C12146" s="48"/>
      <c r="D12146" s="48"/>
      <c r="E12146" s="48"/>
      <c r="F12146" s="48"/>
      <c r="G12146" s="49"/>
      <c r="H12146" s="48"/>
      <c r="I12146" s="52"/>
      <c r="J12146" s="48"/>
      <c r="K12146" s="48"/>
      <c r="L12146" s="48"/>
      <c r="M12146" s="48"/>
    </row>
    <row r="12147" spans="3:13" x14ac:dyDescent="0.25">
      <c r="C12147" s="48"/>
      <c r="D12147" s="48"/>
      <c r="E12147" s="48"/>
      <c r="F12147" s="48"/>
      <c r="G12147" s="49"/>
      <c r="H12147" s="48"/>
      <c r="I12147" s="52"/>
      <c r="J12147" s="48"/>
      <c r="K12147" s="48"/>
      <c r="L12147" s="48"/>
      <c r="M12147" s="48"/>
    </row>
    <row r="12148" spans="3:13" x14ac:dyDescent="0.25">
      <c r="C12148" s="48"/>
      <c r="D12148" s="48"/>
      <c r="E12148" s="48"/>
      <c r="F12148" s="48"/>
      <c r="G12148" s="49"/>
      <c r="H12148" s="48"/>
      <c r="I12148" s="52"/>
      <c r="J12148" s="48"/>
      <c r="K12148" s="48"/>
      <c r="L12148" s="48"/>
      <c r="M12148" s="48"/>
    </row>
    <row r="12149" spans="3:13" x14ac:dyDescent="0.25">
      <c r="C12149" s="48"/>
      <c r="D12149" s="48"/>
      <c r="E12149" s="48"/>
      <c r="F12149" s="48"/>
      <c r="G12149" s="49"/>
      <c r="H12149" s="48"/>
      <c r="I12149" s="52"/>
      <c r="J12149" s="48"/>
      <c r="K12149" s="48"/>
      <c r="L12149" s="48"/>
      <c r="M12149" s="48"/>
    </row>
    <row r="12150" spans="3:13" x14ac:dyDescent="0.25">
      <c r="C12150" s="48"/>
      <c r="D12150" s="48"/>
      <c r="E12150" s="48"/>
      <c r="F12150" s="48"/>
      <c r="G12150" s="49"/>
      <c r="H12150" s="48"/>
      <c r="I12150" s="52"/>
      <c r="J12150" s="48"/>
      <c r="K12150" s="48"/>
      <c r="L12150" s="48"/>
      <c r="M12150" s="48"/>
    </row>
    <row r="12151" spans="3:13" x14ac:dyDescent="0.25">
      <c r="C12151" s="48"/>
      <c r="D12151" s="48"/>
      <c r="E12151" s="48"/>
      <c r="F12151" s="48"/>
      <c r="G12151" s="49"/>
      <c r="H12151" s="48"/>
      <c r="I12151" s="52"/>
      <c r="J12151" s="48"/>
      <c r="K12151" s="48"/>
      <c r="L12151" s="48"/>
      <c r="M12151" s="48"/>
    </row>
    <row r="12152" spans="3:13" x14ac:dyDescent="0.25">
      <c r="C12152" s="48"/>
      <c r="D12152" s="48"/>
      <c r="E12152" s="48"/>
      <c r="F12152" s="48"/>
      <c r="G12152" s="49"/>
      <c r="H12152" s="48"/>
      <c r="I12152" s="52"/>
      <c r="J12152" s="48"/>
      <c r="K12152" s="48"/>
      <c r="L12152" s="48"/>
      <c r="M12152" s="48"/>
    </row>
    <row r="12153" spans="3:13" x14ac:dyDescent="0.25">
      <c r="C12153" s="48"/>
      <c r="D12153" s="48"/>
      <c r="E12153" s="48"/>
      <c r="F12153" s="48"/>
      <c r="G12153" s="49"/>
      <c r="H12153" s="48"/>
      <c r="I12153" s="52"/>
      <c r="J12153" s="48"/>
      <c r="K12153" s="48"/>
      <c r="L12153" s="48"/>
      <c r="M12153" s="48"/>
    </row>
    <row r="12154" spans="3:13" x14ac:dyDescent="0.25">
      <c r="C12154" s="48"/>
      <c r="D12154" s="48"/>
      <c r="E12154" s="48"/>
      <c r="F12154" s="48"/>
      <c r="G12154" s="49"/>
      <c r="H12154" s="48"/>
      <c r="I12154" s="52"/>
      <c r="J12154" s="48"/>
      <c r="K12154" s="48"/>
      <c r="L12154" s="48"/>
      <c r="M12154" s="48"/>
    </row>
    <row r="12155" spans="3:13" x14ac:dyDescent="0.25">
      <c r="C12155" s="48"/>
      <c r="D12155" s="48"/>
      <c r="E12155" s="48"/>
      <c r="F12155" s="48"/>
      <c r="G12155" s="49"/>
      <c r="H12155" s="48"/>
      <c r="I12155" s="52"/>
      <c r="J12155" s="48"/>
      <c r="K12155" s="48"/>
      <c r="L12155" s="48"/>
      <c r="M12155" s="48"/>
    </row>
    <row r="12156" spans="3:13" x14ac:dyDescent="0.25">
      <c r="C12156" s="48"/>
      <c r="D12156" s="48"/>
      <c r="E12156" s="48"/>
      <c r="F12156" s="48"/>
      <c r="G12156" s="49"/>
      <c r="H12156" s="48"/>
      <c r="I12156" s="52"/>
      <c r="J12156" s="48"/>
      <c r="K12156" s="48"/>
      <c r="L12156" s="48"/>
      <c r="M12156" s="48"/>
    </row>
    <row r="12157" spans="3:13" x14ac:dyDescent="0.25">
      <c r="C12157" s="48"/>
      <c r="D12157" s="48"/>
      <c r="E12157" s="48"/>
      <c r="F12157" s="48"/>
      <c r="G12157" s="49"/>
      <c r="H12157" s="48"/>
      <c r="I12157" s="52"/>
      <c r="J12157" s="48"/>
      <c r="K12157" s="48"/>
      <c r="L12157" s="48"/>
      <c r="M12157" s="48"/>
    </row>
    <row r="12158" spans="3:13" x14ac:dyDescent="0.25">
      <c r="C12158" s="48"/>
      <c r="D12158" s="48"/>
      <c r="E12158" s="48"/>
      <c r="F12158" s="48"/>
      <c r="G12158" s="49"/>
      <c r="H12158" s="48"/>
      <c r="I12158" s="52"/>
      <c r="J12158" s="48"/>
      <c r="K12158" s="48"/>
      <c r="L12158" s="48"/>
      <c r="M12158" s="48"/>
    </row>
    <row r="12159" spans="3:13" x14ac:dyDescent="0.25">
      <c r="C12159" s="48"/>
      <c r="D12159" s="48"/>
      <c r="E12159" s="48"/>
      <c r="F12159" s="48"/>
      <c r="G12159" s="49"/>
      <c r="H12159" s="48"/>
      <c r="I12159" s="52"/>
      <c r="J12159" s="48"/>
      <c r="K12159" s="48"/>
      <c r="L12159" s="48"/>
      <c r="M12159" s="48"/>
    </row>
    <row r="12160" spans="3:13" x14ac:dyDescent="0.25">
      <c r="C12160" s="48"/>
      <c r="D12160" s="48"/>
      <c r="E12160" s="48"/>
      <c r="F12160" s="48"/>
      <c r="G12160" s="49"/>
      <c r="H12160" s="48"/>
      <c r="I12160" s="52"/>
      <c r="J12160" s="48"/>
      <c r="K12160" s="48"/>
      <c r="L12160" s="48"/>
      <c r="M12160" s="48"/>
    </row>
    <row r="12161" spans="3:13" x14ac:dyDescent="0.25">
      <c r="C12161" s="48"/>
      <c r="D12161" s="48"/>
      <c r="E12161" s="48"/>
      <c r="F12161" s="48"/>
      <c r="G12161" s="49"/>
      <c r="H12161" s="48"/>
      <c r="I12161" s="52"/>
      <c r="J12161" s="48"/>
      <c r="K12161" s="48"/>
      <c r="L12161" s="48"/>
      <c r="M12161" s="48"/>
    </row>
    <row r="12162" spans="3:13" x14ac:dyDescent="0.25">
      <c r="C12162" s="48"/>
      <c r="D12162" s="48"/>
      <c r="E12162" s="48"/>
      <c r="F12162" s="48"/>
      <c r="G12162" s="49"/>
      <c r="H12162" s="48"/>
      <c r="I12162" s="52"/>
      <c r="J12162" s="48"/>
      <c r="K12162" s="48"/>
      <c r="L12162" s="48"/>
      <c r="M12162" s="48"/>
    </row>
    <row r="12163" spans="3:13" x14ac:dyDescent="0.25">
      <c r="C12163" s="48"/>
      <c r="D12163" s="48"/>
      <c r="E12163" s="48"/>
      <c r="F12163" s="48"/>
      <c r="G12163" s="49"/>
      <c r="H12163" s="48"/>
      <c r="I12163" s="52"/>
      <c r="J12163" s="48"/>
      <c r="K12163" s="48"/>
      <c r="L12163" s="48"/>
      <c r="M12163" s="48"/>
    </row>
    <row r="12164" spans="3:13" x14ac:dyDescent="0.25">
      <c r="C12164" s="48"/>
      <c r="D12164" s="48"/>
      <c r="E12164" s="48"/>
      <c r="F12164" s="48"/>
      <c r="G12164" s="49"/>
      <c r="H12164" s="48"/>
      <c r="I12164" s="52"/>
      <c r="J12164" s="48"/>
      <c r="K12164" s="48"/>
      <c r="L12164" s="48"/>
      <c r="M12164" s="48"/>
    </row>
    <row r="12165" spans="3:13" x14ac:dyDescent="0.25">
      <c r="C12165" s="48"/>
      <c r="D12165" s="48"/>
      <c r="E12165" s="48"/>
      <c r="F12165" s="48"/>
      <c r="G12165" s="49"/>
      <c r="H12165" s="48"/>
      <c r="I12165" s="52"/>
      <c r="J12165" s="48"/>
      <c r="K12165" s="48"/>
      <c r="L12165" s="48"/>
      <c r="M12165" s="48"/>
    </row>
    <row r="12166" spans="3:13" x14ac:dyDescent="0.25">
      <c r="C12166" s="48"/>
      <c r="D12166" s="48"/>
      <c r="E12166" s="48"/>
      <c r="F12166" s="48"/>
      <c r="G12166" s="49"/>
      <c r="H12166" s="48"/>
      <c r="I12166" s="52"/>
      <c r="J12166" s="48"/>
      <c r="K12166" s="48"/>
      <c r="L12166" s="48"/>
      <c r="M12166" s="48"/>
    </row>
    <row r="12167" spans="3:13" x14ac:dyDescent="0.25">
      <c r="C12167" s="48"/>
      <c r="D12167" s="48"/>
      <c r="E12167" s="48"/>
      <c r="F12167" s="48"/>
      <c r="G12167" s="49"/>
      <c r="H12167" s="48"/>
      <c r="I12167" s="52"/>
      <c r="J12167" s="48"/>
      <c r="K12167" s="48"/>
      <c r="L12167" s="48"/>
      <c r="M12167" s="48"/>
    </row>
    <row r="12168" spans="3:13" x14ac:dyDescent="0.25">
      <c r="C12168" s="48"/>
      <c r="D12168" s="48"/>
      <c r="E12168" s="48"/>
      <c r="F12168" s="48"/>
      <c r="G12168" s="49"/>
      <c r="H12168" s="48"/>
      <c r="I12168" s="52"/>
      <c r="J12168" s="48"/>
      <c r="K12168" s="48"/>
      <c r="L12168" s="48"/>
      <c r="M12168" s="48"/>
    </row>
    <row r="12169" spans="3:13" x14ac:dyDescent="0.25">
      <c r="C12169" s="48"/>
      <c r="D12169" s="48"/>
      <c r="E12169" s="48"/>
      <c r="F12169" s="48"/>
      <c r="G12169" s="49"/>
      <c r="H12169" s="48"/>
      <c r="I12169" s="52"/>
      <c r="J12169" s="48"/>
      <c r="K12169" s="48"/>
      <c r="L12169" s="48"/>
      <c r="M12169" s="48"/>
    </row>
    <row r="12170" spans="3:13" x14ac:dyDescent="0.25">
      <c r="C12170" s="48"/>
      <c r="D12170" s="48"/>
      <c r="E12170" s="48"/>
      <c r="F12170" s="48"/>
      <c r="G12170" s="49"/>
      <c r="H12170" s="48"/>
      <c r="I12170" s="52"/>
      <c r="J12170" s="48"/>
      <c r="K12170" s="48"/>
      <c r="L12170" s="48"/>
      <c r="M12170" s="48"/>
    </row>
    <row r="12171" spans="3:13" x14ac:dyDescent="0.25">
      <c r="C12171" s="48"/>
      <c r="D12171" s="48"/>
      <c r="E12171" s="48"/>
      <c r="F12171" s="48"/>
      <c r="G12171" s="49"/>
      <c r="H12171" s="48"/>
      <c r="I12171" s="52"/>
      <c r="J12171" s="48"/>
      <c r="K12171" s="48"/>
      <c r="L12171" s="48"/>
      <c r="M12171" s="48"/>
    </row>
    <row r="12172" spans="3:13" x14ac:dyDescent="0.25">
      <c r="C12172" s="48"/>
      <c r="D12172" s="48"/>
      <c r="E12172" s="48"/>
      <c r="F12172" s="48"/>
      <c r="G12172" s="49"/>
      <c r="H12172" s="48"/>
      <c r="I12172" s="52"/>
      <c r="J12172" s="48"/>
      <c r="K12172" s="48"/>
      <c r="L12172" s="48"/>
      <c r="M12172" s="48"/>
    </row>
    <row r="12173" spans="3:13" x14ac:dyDescent="0.25">
      <c r="C12173" s="48"/>
      <c r="D12173" s="48"/>
      <c r="E12173" s="48"/>
      <c r="F12173" s="48"/>
      <c r="G12173" s="49"/>
      <c r="H12173" s="48"/>
      <c r="I12173" s="52"/>
      <c r="J12173" s="48"/>
      <c r="K12173" s="48"/>
      <c r="L12173" s="48"/>
      <c r="M12173" s="48"/>
    </row>
    <row r="12174" spans="3:13" x14ac:dyDescent="0.25">
      <c r="C12174" s="48"/>
      <c r="D12174" s="48"/>
      <c r="E12174" s="48"/>
      <c r="F12174" s="48"/>
      <c r="G12174" s="49"/>
      <c r="H12174" s="48"/>
      <c r="I12174" s="52"/>
      <c r="J12174" s="48"/>
      <c r="K12174" s="48"/>
      <c r="L12174" s="48"/>
      <c r="M12174" s="48"/>
    </row>
    <row r="12175" spans="3:13" x14ac:dyDescent="0.25">
      <c r="C12175" s="48"/>
      <c r="D12175" s="48"/>
      <c r="E12175" s="48"/>
      <c r="F12175" s="48"/>
      <c r="G12175" s="49"/>
      <c r="H12175" s="48"/>
      <c r="I12175" s="52"/>
      <c r="J12175" s="48"/>
      <c r="K12175" s="48"/>
      <c r="L12175" s="48"/>
      <c r="M12175" s="48"/>
    </row>
    <row r="12176" spans="3:13" x14ac:dyDescent="0.25">
      <c r="C12176" s="48"/>
      <c r="D12176" s="48"/>
      <c r="E12176" s="48"/>
      <c r="F12176" s="48"/>
      <c r="G12176" s="49"/>
      <c r="H12176" s="48"/>
      <c r="I12176" s="52"/>
      <c r="J12176" s="48"/>
      <c r="K12176" s="48"/>
      <c r="L12176" s="48"/>
      <c r="M12176" s="48"/>
    </row>
    <row r="12177" spans="3:13" x14ac:dyDescent="0.25">
      <c r="C12177" s="48"/>
      <c r="D12177" s="48"/>
      <c r="E12177" s="48"/>
      <c r="F12177" s="48"/>
      <c r="G12177" s="49"/>
      <c r="H12177" s="48"/>
      <c r="I12177" s="52"/>
      <c r="J12177" s="48"/>
      <c r="K12177" s="48"/>
      <c r="L12177" s="48"/>
      <c r="M12177" s="48"/>
    </row>
    <row r="12178" spans="3:13" x14ac:dyDescent="0.25">
      <c r="C12178" s="48"/>
      <c r="D12178" s="48"/>
      <c r="E12178" s="48"/>
      <c r="F12178" s="48"/>
      <c r="G12178" s="49"/>
      <c r="H12178" s="48"/>
      <c r="I12178" s="52"/>
      <c r="J12178" s="48"/>
      <c r="K12178" s="48"/>
      <c r="L12178" s="48"/>
      <c r="M12178" s="48"/>
    </row>
    <row r="12179" spans="3:13" x14ac:dyDescent="0.25">
      <c r="C12179" s="48"/>
      <c r="D12179" s="48"/>
      <c r="E12179" s="48"/>
      <c r="F12179" s="48"/>
      <c r="G12179" s="49"/>
      <c r="H12179" s="48"/>
      <c r="I12179" s="52"/>
      <c r="J12179" s="48"/>
      <c r="K12179" s="48"/>
      <c r="L12179" s="48"/>
      <c r="M12179" s="48"/>
    </row>
    <row r="12180" spans="3:13" x14ac:dyDescent="0.25">
      <c r="C12180" s="48"/>
      <c r="D12180" s="48"/>
      <c r="E12180" s="48"/>
      <c r="F12180" s="48"/>
      <c r="G12180" s="49"/>
      <c r="H12180" s="48"/>
      <c r="I12180" s="52"/>
      <c r="J12180" s="48"/>
      <c r="K12180" s="48"/>
      <c r="L12180" s="48"/>
      <c r="M12180" s="48"/>
    </row>
    <row r="12181" spans="3:13" x14ac:dyDescent="0.25">
      <c r="C12181" s="48"/>
      <c r="D12181" s="48"/>
      <c r="E12181" s="48"/>
      <c r="F12181" s="48"/>
      <c r="G12181" s="49"/>
      <c r="H12181" s="48"/>
      <c r="I12181" s="52"/>
      <c r="J12181" s="48"/>
      <c r="K12181" s="48"/>
      <c r="L12181" s="48"/>
      <c r="M12181" s="48"/>
    </row>
    <row r="12182" spans="3:13" x14ac:dyDescent="0.25">
      <c r="C12182" s="48"/>
      <c r="D12182" s="48"/>
      <c r="E12182" s="48"/>
      <c r="F12182" s="48"/>
      <c r="G12182" s="49"/>
      <c r="H12182" s="48"/>
      <c r="I12182" s="52"/>
      <c r="J12182" s="48"/>
      <c r="K12182" s="48"/>
      <c r="L12182" s="48"/>
      <c r="M12182" s="48"/>
    </row>
    <row r="12183" spans="3:13" x14ac:dyDescent="0.25">
      <c r="C12183" s="48"/>
      <c r="D12183" s="48"/>
      <c r="E12183" s="48"/>
      <c r="F12183" s="48"/>
      <c r="G12183" s="49"/>
      <c r="H12183" s="48"/>
      <c r="I12183" s="52"/>
      <c r="J12183" s="48"/>
      <c r="K12183" s="48"/>
      <c r="L12183" s="48"/>
      <c r="M12183" s="48"/>
    </row>
    <row r="12184" spans="3:13" x14ac:dyDescent="0.25">
      <c r="C12184" s="48"/>
      <c r="D12184" s="48"/>
      <c r="E12184" s="48"/>
      <c r="F12184" s="48"/>
      <c r="G12184" s="49"/>
      <c r="H12184" s="48"/>
      <c r="I12184" s="52"/>
      <c r="J12184" s="48"/>
      <c r="K12184" s="48"/>
      <c r="L12184" s="48"/>
      <c r="M12184" s="48"/>
    </row>
    <row r="12185" spans="3:13" x14ac:dyDescent="0.25">
      <c r="C12185" s="48"/>
      <c r="D12185" s="48"/>
      <c r="E12185" s="48"/>
      <c r="F12185" s="48"/>
      <c r="G12185" s="49"/>
      <c r="H12185" s="48"/>
      <c r="I12185" s="52"/>
      <c r="J12185" s="48"/>
      <c r="K12185" s="48"/>
      <c r="L12185" s="48"/>
      <c r="M12185" s="48"/>
    </row>
    <row r="12186" spans="3:13" x14ac:dyDescent="0.25">
      <c r="C12186" s="48"/>
      <c r="D12186" s="48"/>
      <c r="E12186" s="48"/>
      <c r="F12186" s="48"/>
      <c r="G12186" s="49"/>
      <c r="H12186" s="48"/>
      <c r="I12186" s="52"/>
      <c r="J12186" s="48"/>
      <c r="K12186" s="48"/>
      <c r="L12186" s="48"/>
      <c r="M12186" s="48"/>
    </row>
    <row r="12187" spans="3:13" x14ac:dyDescent="0.25">
      <c r="C12187" s="48"/>
      <c r="D12187" s="48"/>
      <c r="E12187" s="48"/>
      <c r="F12187" s="48"/>
      <c r="G12187" s="49"/>
      <c r="H12187" s="48"/>
      <c r="I12187" s="52"/>
      <c r="J12187" s="48"/>
      <c r="K12187" s="48"/>
      <c r="L12187" s="48"/>
      <c r="M12187" s="48"/>
    </row>
    <row r="12188" spans="3:13" x14ac:dyDescent="0.25">
      <c r="C12188" s="48"/>
      <c r="D12188" s="48"/>
      <c r="E12188" s="48"/>
      <c r="F12188" s="48"/>
      <c r="G12188" s="49"/>
      <c r="H12188" s="48"/>
      <c r="I12188" s="52"/>
      <c r="J12188" s="48"/>
      <c r="K12188" s="48"/>
      <c r="L12188" s="48"/>
      <c r="M12188" s="48"/>
    </row>
    <row r="12189" spans="3:13" x14ac:dyDescent="0.25">
      <c r="C12189" s="48"/>
      <c r="D12189" s="48"/>
      <c r="E12189" s="48"/>
      <c r="F12189" s="48"/>
      <c r="G12189" s="49"/>
      <c r="H12189" s="48"/>
      <c r="I12189" s="52"/>
      <c r="J12189" s="48"/>
      <c r="K12189" s="48"/>
      <c r="L12189" s="48"/>
      <c r="M12189" s="48"/>
    </row>
    <row r="12190" spans="3:13" x14ac:dyDescent="0.25">
      <c r="C12190" s="48"/>
      <c r="D12190" s="48"/>
      <c r="E12190" s="48"/>
      <c r="F12190" s="48"/>
      <c r="G12190" s="49"/>
      <c r="H12190" s="48"/>
      <c r="I12190" s="52"/>
      <c r="J12190" s="48"/>
      <c r="K12190" s="48"/>
      <c r="L12190" s="48"/>
      <c r="M12190" s="48"/>
    </row>
    <row r="12191" spans="3:13" x14ac:dyDescent="0.25">
      <c r="C12191" s="48"/>
      <c r="D12191" s="48"/>
      <c r="E12191" s="48"/>
      <c r="F12191" s="48"/>
      <c r="G12191" s="49"/>
      <c r="H12191" s="48"/>
      <c r="I12191" s="52"/>
      <c r="J12191" s="48"/>
      <c r="K12191" s="48"/>
      <c r="L12191" s="48"/>
      <c r="M12191" s="48"/>
    </row>
    <row r="12192" spans="3:13" x14ac:dyDescent="0.25">
      <c r="C12192" s="48"/>
      <c r="D12192" s="48"/>
      <c r="E12192" s="48"/>
      <c r="F12192" s="48"/>
      <c r="G12192" s="49"/>
      <c r="H12192" s="48"/>
      <c r="I12192" s="52"/>
      <c r="J12192" s="48"/>
      <c r="K12192" s="48"/>
      <c r="L12192" s="48"/>
      <c r="M12192" s="48"/>
    </row>
    <row r="12193" spans="3:13" x14ac:dyDescent="0.25">
      <c r="C12193" s="48"/>
      <c r="D12193" s="48"/>
      <c r="E12193" s="48"/>
      <c r="F12193" s="48"/>
      <c r="G12193" s="49"/>
      <c r="H12193" s="48"/>
      <c r="I12193" s="52"/>
      <c r="J12193" s="48"/>
      <c r="K12193" s="48"/>
      <c r="L12193" s="48"/>
      <c r="M12193" s="48"/>
    </row>
    <row r="12194" spans="3:13" x14ac:dyDescent="0.25">
      <c r="C12194" s="48"/>
      <c r="D12194" s="48"/>
      <c r="E12194" s="48"/>
      <c r="F12194" s="48"/>
      <c r="G12194" s="49"/>
      <c r="H12194" s="48"/>
      <c r="I12194" s="52"/>
      <c r="J12194" s="48"/>
      <c r="K12194" s="48"/>
      <c r="L12194" s="48"/>
      <c r="M12194" s="48"/>
    </row>
    <row r="12195" spans="3:13" x14ac:dyDescent="0.25">
      <c r="C12195" s="48"/>
      <c r="D12195" s="48"/>
      <c r="E12195" s="48"/>
      <c r="F12195" s="48"/>
      <c r="G12195" s="49"/>
      <c r="H12195" s="48"/>
      <c r="I12195" s="52"/>
      <c r="J12195" s="48"/>
      <c r="K12195" s="48"/>
      <c r="L12195" s="48"/>
      <c r="M12195" s="48"/>
    </row>
    <row r="12196" spans="3:13" x14ac:dyDescent="0.25">
      <c r="C12196" s="48"/>
      <c r="D12196" s="48"/>
      <c r="E12196" s="48"/>
      <c r="F12196" s="48"/>
      <c r="G12196" s="49"/>
      <c r="H12196" s="48"/>
      <c r="I12196" s="52"/>
      <c r="J12196" s="48"/>
      <c r="K12196" s="48"/>
      <c r="L12196" s="48"/>
      <c r="M12196" s="48"/>
    </row>
    <row r="12197" spans="3:13" x14ac:dyDescent="0.25">
      <c r="C12197" s="48"/>
      <c r="D12197" s="48"/>
      <c r="E12197" s="48"/>
      <c r="F12197" s="48"/>
      <c r="G12197" s="49"/>
      <c r="H12197" s="48"/>
      <c r="I12197" s="52"/>
      <c r="J12197" s="48"/>
      <c r="K12197" s="48"/>
      <c r="L12197" s="48"/>
      <c r="M12197" s="48"/>
    </row>
    <row r="12198" spans="3:13" x14ac:dyDescent="0.25">
      <c r="C12198" s="48"/>
      <c r="D12198" s="48"/>
      <c r="E12198" s="48"/>
      <c r="F12198" s="48"/>
      <c r="G12198" s="49"/>
      <c r="H12198" s="48"/>
      <c r="I12198" s="52"/>
      <c r="J12198" s="48"/>
      <c r="K12198" s="48"/>
      <c r="L12198" s="48"/>
      <c r="M12198" s="48"/>
    </row>
    <row r="12199" spans="3:13" x14ac:dyDescent="0.25">
      <c r="C12199" s="48"/>
      <c r="D12199" s="48"/>
      <c r="E12199" s="48"/>
      <c r="F12199" s="48"/>
      <c r="G12199" s="49"/>
      <c r="H12199" s="48"/>
      <c r="I12199" s="52"/>
      <c r="J12199" s="48"/>
      <c r="K12199" s="48"/>
      <c r="L12199" s="48"/>
      <c r="M12199" s="48"/>
    </row>
    <row r="12200" spans="3:13" x14ac:dyDescent="0.25">
      <c r="C12200" s="48"/>
      <c r="D12200" s="48"/>
      <c r="E12200" s="48"/>
      <c r="F12200" s="48"/>
      <c r="G12200" s="49"/>
      <c r="H12200" s="48"/>
      <c r="I12200" s="52"/>
      <c r="J12200" s="48"/>
      <c r="K12200" s="48"/>
      <c r="L12200" s="48"/>
      <c r="M12200" s="48"/>
    </row>
    <row r="12201" spans="3:13" x14ac:dyDescent="0.25">
      <c r="C12201" s="48"/>
      <c r="D12201" s="48"/>
      <c r="E12201" s="48"/>
      <c r="F12201" s="48"/>
      <c r="G12201" s="49"/>
      <c r="H12201" s="48"/>
      <c r="I12201" s="52"/>
      <c r="J12201" s="48"/>
      <c r="K12201" s="48"/>
      <c r="L12201" s="48"/>
      <c r="M12201" s="48"/>
    </row>
    <row r="12202" spans="3:13" x14ac:dyDescent="0.25">
      <c r="C12202" s="48"/>
      <c r="D12202" s="48"/>
      <c r="E12202" s="48"/>
      <c r="F12202" s="48"/>
      <c r="G12202" s="49"/>
      <c r="H12202" s="48"/>
      <c r="I12202" s="52"/>
      <c r="J12202" s="48"/>
      <c r="K12202" s="48"/>
      <c r="L12202" s="48"/>
      <c r="M12202" s="48"/>
    </row>
    <row r="12203" spans="3:13" x14ac:dyDescent="0.25">
      <c r="C12203" s="48"/>
      <c r="D12203" s="48"/>
      <c r="E12203" s="48"/>
      <c r="F12203" s="48"/>
      <c r="G12203" s="49"/>
      <c r="H12203" s="48"/>
      <c r="I12203" s="52"/>
      <c r="J12203" s="48"/>
      <c r="K12203" s="48"/>
      <c r="L12203" s="48"/>
      <c r="M12203" s="48"/>
    </row>
    <row r="12204" spans="3:13" x14ac:dyDescent="0.25">
      <c r="C12204" s="48"/>
      <c r="D12204" s="48"/>
      <c r="E12204" s="48"/>
      <c r="F12204" s="48"/>
      <c r="G12204" s="49"/>
      <c r="H12204" s="48"/>
      <c r="I12204" s="52"/>
      <c r="J12204" s="48"/>
      <c r="K12204" s="48"/>
      <c r="L12204" s="48"/>
      <c r="M12204" s="48"/>
    </row>
    <row r="12205" spans="3:13" x14ac:dyDescent="0.25">
      <c r="C12205" s="48"/>
      <c r="D12205" s="48"/>
      <c r="E12205" s="48"/>
      <c r="F12205" s="48"/>
      <c r="G12205" s="49"/>
      <c r="H12205" s="48"/>
      <c r="I12205" s="52"/>
      <c r="J12205" s="48"/>
      <c r="K12205" s="48"/>
      <c r="L12205" s="48"/>
      <c r="M12205" s="48"/>
    </row>
    <row r="12206" spans="3:13" x14ac:dyDescent="0.25">
      <c r="C12206" s="48"/>
      <c r="D12206" s="48"/>
      <c r="E12206" s="48"/>
      <c r="F12206" s="48"/>
      <c r="G12206" s="49"/>
      <c r="H12206" s="48"/>
      <c r="I12206" s="52"/>
      <c r="J12206" s="48"/>
      <c r="K12206" s="48"/>
      <c r="L12206" s="48"/>
      <c r="M12206" s="48"/>
    </row>
    <row r="12207" spans="3:13" x14ac:dyDescent="0.25">
      <c r="C12207" s="48"/>
      <c r="D12207" s="48"/>
      <c r="E12207" s="48"/>
      <c r="F12207" s="48"/>
      <c r="G12207" s="49"/>
      <c r="H12207" s="48"/>
      <c r="I12207" s="52"/>
      <c r="J12207" s="48"/>
      <c r="K12207" s="48"/>
      <c r="L12207" s="48"/>
      <c r="M12207" s="48"/>
    </row>
    <row r="12208" spans="3:13" x14ac:dyDescent="0.25">
      <c r="C12208" s="48"/>
      <c r="D12208" s="48"/>
      <c r="E12208" s="48"/>
      <c r="F12208" s="48"/>
      <c r="G12208" s="49"/>
      <c r="H12208" s="48"/>
      <c r="I12208" s="52"/>
      <c r="J12208" s="48"/>
      <c r="K12208" s="48"/>
      <c r="L12208" s="48"/>
      <c r="M12208" s="48"/>
    </row>
    <row r="12209" spans="3:13" x14ac:dyDescent="0.25">
      <c r="C12209" s="48"/>
      <c r="D12209" s="48"/>
      <c r="E12209" s="48"/>
      <c r="F12209" s="48"/>
      <c r="G12209" s="49"/>
      <c r="H12209" s="48"/>
      <c r="I12209" s="52"/>
      <c r="J12209" s="48"/>
      <c r="K12209" s="48"/>
      <c r="L12209" s="48"/>
      <c r="M12209" s="48"/>
    </row>
    <row r="12210" spans="3:13" x14ac:dyDescent="0.25">
      <c r="C12210" s="48"/>
      <c r="D12210" s="48"/>
      <c r="E12210" s="48"/>
      <c r="F12210" s="48"/>
      <c r="G12210" s="49"/>
      <c r="H12210" s="48"/>
      <c r="I12210" s="52"/>
      <c r="J12210" s="48"/>
      <c r="K12210" s="48"/>
      <c r="L12210" s="48"/>
      <c r="M12210" s="48"/>
    </row>
    <row r="12211" spans="3:13" x14ac:dyDescent="0.25">
      <c r="C12211" s="48"/>
      <c r="D12211" s="48"/>
      <c r="E12211" s="48"/>
      <c r="F12211" s="48"/>
      <c r="G12211" s="49"/>
      <c r="H12211" s="48"/>
      <c r="I12211" s="52"/>
      <c r="J12211" s="48"/>
      <c r="K12211" s="48"/>
      <c r="L12211" s="48"/>
      <c r="M12211" s="48"/>
    </row>
    <row r="12212" spans="3:13" x14ac:dyDescent="0.25">
      <c r="C12212" s="48"/>
      <c r="D12212" s="48"/>
      <c r="E12212" s="48"/>
      <c r="F12212" s="48"/>
      <c r="G12212" s="49"/>
      <c r="H12212" s="48"/>
      <c r="I12212" s="52"/>
      <c r="J12212" s="48"/>
      <c r="K12212" s="48"/>
      <c r="L12212" s="48"/>
      <c r="M12212" s="48"/>
    </row>
    <row r="12213" spans="3:13" x14ac:dyDescent="0.25">
      <c r="C12213" s="48"/>
      <c r="D12213" s="48"/>
      <c r="E12213" s="48"/>
      <c r="F12213" s="48"/>
      <c r="G12213" s="49"/>
      <c r="H12213" s="48"/>
      <c r="I12213" s="52"/>
      <c r="J12213" s="48"/>
      <c r="K12213" s="48"/>
      <c r="L12213" s="48"/>
      <c r="M12213" s="48"/>
    </row>
    <row r="12214" spans="3:13" x14ac:dyDescent="0.25">
      <c r="C12214" s="48"/>
      <c r="D12214" s="48"/>
      <c r="E12214" s="48"/>
      <c r="F12214" s="48"/>
      <c r="G12214" s="49"/>
      <c r="H12214" s="48"/>
      <c r="I12214" s="52"/>
      <c r="J12214" s="48"/>
      <c r="K12214" s="48"/>
      <c r="L12214" s="48"/>
      <c r="M12214" s="48"/>
    </row>
    <row r="12215" spans="3:13" x14ac:dyDescent="0.25">
      <c r="C12215" s="48"/>
      <c r="D12215" s="48"/>
      <c r="E12215" s="48"/>
      <c r="F12215" s="48"/>
      <c r="G12215" s="49"/>
      <c r="H12215" s="48"/>
      <c r="I12215" s="52"/>
      <c r="J12215" s="48"/>
      <c r="K12215" s="48"/>
      <c r="L12215" s="48"/>
      <c r="M12215" s="48"/>
    </row>
    <row r="12216" spans="3:13" x14ac:dyDescent="0.25">
      <c r="C12216" s="48"/>
      <c r="D12216" s="48"/>
      <c r="E12216" s="48"/>
      <c r="F12216" s="48"/>
      <c r="G12216" s="49"/>
      <c r="H12216" s="48"/>
      <c r="I12216" s="52"/>
      <c r="J12216" s="48"/>
      <c r="K12216" s="48"/>
      <c r="L12216" s="48"/>
      <c r="M12216" s="48"/>
    </row>
    <row r="12217" spans="3:13" x14ac:dyDescent="0.25">
      <c r="C12217" s="48"/>
      <c r="D12217" s="48"/>
      <c r="E12217" s="48"/>
      <c r="F12217" s="48"/>
      <c r="G12217" s="49"/>
      <c r="H12217" s="48"/>
      <c r="I12217" s="52"/>
      <c r="J12217" s="48"/>
      <c r="K12217" s="48"/>
      <c r="L12217" s="48"/>
      <c r="M12217" s="48"/>
    </row>
    <row r="12218" spans="3:13" x14ac:dyDescent="0.25">
      <c r="C12218" s="48"/>
      <c r="D12218" s="48"/>
      <c r="E12218" s="48"/>
      <c r="F12218" s="48"/>
      <c r="G12218" s="49"/>
      <c r="H12218" s="48"/>
      <c r="I12218" s="52"/>
      <c r="J12218" s="48"/>
      <c r="K12218" s="48"/>
      <c r="L12218" s="48"/>
      <c r="M12218" s="48"/>
    </row>
    <row r="12219" spans="3:13" x14ac:dyDescent="0.25">
      <c r="C12219" s="48"/>
      <c r="D12219" s="48"/>
      <c r="E12219" s="48"/>
      <c r="F12219" s="48"/>
      <c r="G12219" s="49"/>
      <c r="H12219" s="48"/>
      <c r="I12219" s="52"/>
      <c r="J12219" s="48"/>
      <c r="K12219" s="48"/>
      <c r="L12219" s="48"/>
      <c r="M12219" s="48"/>
    </row>
    <row r="12220" spans="3:13" x14ac:dyDescent="0.25">
      <c r="C12220" s="48"/>
      <c r="D12220" s="48"/>
      <c r="E12220" s="48"/>
      <c r="F12220" s="48"/>
      <c r="G12220" s="49"/>
      <c r="H12220" s="48"/>
      <c r="I12220" s="52"/>
      <c r="J12220" s="48"/>
      <c r="K12220" s="48"/>
      <c r="L12220" s="48"/>
      <c r="M12220" s="48"/>
    </row>
    <row r="12221" spans="3:13" x14ac:dyDescent="0.25">
      <c r="C12221" s="48"/>
      <c r="D12221" s="48"/>
      <c r="E12221" s="48"/>
      <c r="F12221" s="48"/>
      <c r="G12221" s="49"/>
      <c r="H12221" s="48"/>
      <c r="I12221" s="52"/>
      <c r="J12221" s="48"/>
      <c r="K12221" s="48"/>
      <c r="L12221" s="48"/>
      <c r="M12221" s="48"/>
    </row>
    <row r="12222" spans="3:13" x14ac:dyDescent="0.25">
      <c r="C12222" s="48"/>
      <c r="D12222" s="48"/>
      <c r="E12222" s="48"/>
      <c r="F12222" s="48"/>
      <c r="G12222" s="49"/>
      <c r="H12222" s="48"/>
      <c r="I12222" s="52"/>
      <c r="J12222" s="48"/>
      <c r="K12222" s="48"/>
      <c r="L12222" s="48"/>
      <c r="M12222" s="48"/>
    </row>
    <row r="12223" spans="3:13" x14ac:dyDescent="0.25">
      <c r="C12223" s="48"/>
      <c r="D12223" s="48"/>
      <c r="E12223" s="48"/>
      <c r="F12223" s="48"/>
      <c r="G12223" s="49"/>
      <c r="H12223" s="48"/>
      <c r="I12223" s="52"/>
      <c r="J12223" s="48"/>
      <c r="K12223" s="48"/>
      <c r="L12223" s="48"/>
      <c r="M12223" s="48"/>
    </row>
    <row r="12224" spans="3:13" x14ac:dyDescent="0.25">
      <c r="C12224" s="48"/>
      <c r="D12224" s="48"/>
      <c r="E12224" s="48"/>
      <c r="F12224" s="48"/>
      <c r="G12224" s="49"/>
      <c r="H12224" s="48"/>
      <c r="I12224" s="52"/>
      <c r="J12224" s="48"/>
      <c r="K12224" s="48"/>
      <c r="L12224" s="48"/>
      <c r="M12224" s="48"/>
    </row>
    <row r="12225" spans="3:13" x14ac:dyDescent="0.25">
      <c r="C12225" s="48"/>
      <c r="D12225" s="48"/>
      <c r="E12225" s="48"/>
      <c r="F12225" s="48"/>
      <c r="G12225" s="49"/>
      <c r="H12225" s="48"/>
      <c r="I12225" s="52"/>
      <c r="J12225" s="48"/>
      <c r="K12225" s="48"/>
      <c r="L12225" s="48"/>
      <c r="M12225" s="48"/>
    </row>
    <row r="12226" spans="3:13" x14ac:dyDescent="0.25">
      <c r="C12226" s="48"/>
      <c r="D12226" s="48"/>
      <c r="E12226" s="48"/>
      <c r="F12226" s="48"/>
      <c r="G12226" s="49"/>
      <c r="H12226" s="48"/>
      <c r="I12226" s="52"/>
      <c r="J12226" s="48"/>
      <c r="K12226" s="48"/>
      <c r="L12226" s="48"/>
      <c r="M12226" s="48"/>
    </row>
    <row r="12227" spans="3:13" x14ac:dyDescent="0.25">
      <c r="C12227" s="48"/>
      <c r="D12227" s="48"/>
      <c r="E12227" s="48"/>
      <c r="F12227" s="48"/>
      <c r="G12227" s="49"/>
      <c r="H12227" s="48"/>
      <c r="I12227" s="52"/>
      <c r="J12227" s="48"/>
      <c r="K12227" s="48"/>
      <c r="L12227" s="48"/>
      <c r="M12227" s="48"/>
    </row>
    <row r="12228" spans="3:13" x14ac:dyDescent="0.25">
      <c r="C12228" s="48"/>
      <c r="D12228" s="48"/>
      <c r="E12228" s="48"/>
      <c r="F12228" s="48"/>
      <c r="G12228" s="49"/>
      <c r="H12228" s="48"/>
      <c r="I12228" s="52"/>
      <c r="J12228" s="48"/>
      <c r="K12228" s="48"/>
      <c r="L12228" s="48"/>
      <c r="M12228" s="48"/>
    </row>
    <row r="12229" spans="3:13" x14ac:dyDescent="0.25">
      <c r="C12229" s="48"/>
      <c r="D12229" s="48"/>
      <c r="E12229" s="48"/>
      <c r="F12229" s="48"/>
      <c r="G12229" s="49"/>
      <c r="H12229" s="48"/>
      <c r="I12229" s="52"/>
      <c r="J12229" s="48"/>
      <c r="K12229" s="48"/>
      <c r="L12229" s="48"/>
      <c r="M12229" s="48"/>
    </row>
    <row r="12230" spans="3:13" x14ac:dyDescent="0.25">
      <c r="C12230" s="48"/>
      <c r="D12230" s="48"/>
      <c r="E12230" s="48"/>
      <c r="F12230" s="48"/>
      <c r="G12230" s="49"/>
      <c r="H12230" s="48"/>
      <c r="I12230" s="52"/>
      <c r="J12230" s="48"/>
      <c r="K12230" s="48"/>
      <c r="L12230" s="48"/>
      <c r="M12230" s="48"/>
    </row>
    <row r="12231" spans="3:13" x14ac:dyDescent="0.25">
      <c r="C12231" s="48"/>
      <c r="D12231" s="48"/>
      <c r="E12231" s="48"/>
      <c r="F12231" s="48"/>
      <c r="G12231" s="49"/>
      <c r="H12231" s="48"/>
      <c r="I12231" s="52"/>
      <c r="J12231" s="48"/>
      <c r="K12231" s="48"/>
      <c r="L12231" s="48"/>
      <c r="M12231" s="48"/>
    </row>
    <row r="12232" spans="3:13" x14ac:dyDescent="0.25">
      <c r="C12232" s="48"/>
      <c r="D12232" s="48"/>
      <c r="E12232" s="48"/>
      <c r="F12232" s="48"/>
      <c r="G12232" s="49"/>
      <c r="H12232" s="48"/>
      <c r="I12232" s="52"/>
      <c r="J12232" s="48"/>
      <c r="K12232" s="48"/>
      <c r="L12232" s="48"/>
      <c r="M12232" s="48"/>
    </row>
    <row r="12233" spans="3:13" x14ac:dyDescent="0.25">
      <c r="C12233" s="48"/>
      <c r="D12233" s="48"/>
      <c r="E12233" s="48"/>
      <c r="F12233" s="48"/>
      <c r="G12233" s="49"/>
      <c r="H12233" s="48"/>
      <c r="I12233" s="52"/>
      <c r="J12233" s="48"/>
      <c r="K12233" s="48"/>
      <c r="L12233" s="48"/>
      <c r="M12233" s="48"/>
    </row>
    <row r="12234" spans="3:13" x14ac:dyDescent="0.25">
      <c r="C12234" s="48"/>
      <c r="D12234" s="48"/>
      <c r="E12234" s="48"/>
      <c r="F12234" s="48"/>
      <c r="G12234" s="49"/>
      <c r="H12234" s="48"/>
      <c r="I12234" s="52"/>
      <c r="J12234" s="48"/>
      <c r="K12234" s="48"/>
      <c r="L12234" s="48"/>
      <c r="M12234" s="48"/>
    </row>
    <row r="12235" spans="3:13" x14ac:dyDescent="0.25">
      <c r="C12235" s="48"/>
      <c r="D12235" s="48"/>
      <c r="E12235" s="48"/>
      <c r="F12235" s="48"/>
      <c r="G12235" s="49"/>
      <c r="H12235" s="48"/>
      <c r="I12235" s="52"/>
      <c r="J12235" s="48"/>
      <c r="K12235" s="48"/>
      <c r="L12235" s="48"/>
      <c r="M12235" s="48"/>
    </row>
    <row r="12236" spans="3:13" x14ac:dyDescent="0.25">
      <c r="C12236" s="48"/>
      <c r="D12236" s="48"/>
      <c r="E12236" s="48"/>
      <c r="F12236" s="48"/>
      <c r="G12236" s="49"/>
      <c r="H12236" s="48"/>
      <c r="I12236" s="52"/>
      <c r="J12236" s="48"/>
      <c r="K12236" s="48"/>
      <c r="L12236" s="48"/>
      <c r="M12236" s="48"/>
    </row>
    <row r="12237" spans="3:13" x14ac:dyDescent="0.25">
      <c r="C12237" s="48"/>
      <c r="D12237" s="48"/>
      <c r="E12237" s="48"/>
      <c r="F12237" s="48"/>
      <c r="G12237" s="49"/>
      <c r="H12237" s="48"/>
      <c r="I12237" s="52"/>
      <c r="J12237" s="48"/>
      <c r="K12237" s="48"/>
      <c r="L12237" s="48"/>
      <c r="M12237" s="48"/>
    </row>
    <row r="12238" spans="3:13" x14ac:dyDescent="0.25">
      <c r="C12238" s="48"/>
      <c r="D12238" s="48"/>
      <c r="E12238" s="48"/>
      <c r="F12238" s="48"/>
      <c r="G12238" s="49"/>
      <c r="H12238" s="48"/>
      <c r="I12238" s="52"/>
      <c r="J12238" s="48"/>
      <c r="K12238" s="48"/>
      <c r="L12238" s="48"/>
      <c r="M12238" s="48"/>
    </row>
    <row r="12239" spans="3:13" x14ac:dyDescent="0.25">
      <c r="C12239" s="48"/>
      <c r="D12239" s="48"/>
      <c r="E12239" s="48"/>
      <c r="F12239" s="48"/>
      <c r="G12239" s="49"/>
      <c r="H12239" s="48"/>
      <c r="I12239" s="52"/>
      <c r="J12239" s="48"/>
      <c r="K12239" s="48"/>
      <c r="L12239" s="48"/>
      <c r="M12239" s="48"/>
    </row>
    <row r="12240" spans="3:13" x14ac:dyDescent="0.25">
      <c r="C12240" s="48"/>
      <c r="D12240" s="48"/>
      <c r="E12240" s="48"/>
      <c r="F12240" s="48"/>
      <c r="G12240" s="49"/>
      <c r="H12240" s="48"/>
      <c r="I12240" s="52"/>
      <c r="J12240" s="48"/>
      <c r="K12240" s="48"/>
      <c r="L12240" s="48"/>
      <c r="M12240" s="48"/>
    </row>
    <row r="12241" spans="3:13" x14ac:dyDescent="0.25">
      <c r="C12241" s="48"/>
      <c r="D12241" s="48"/>
      <c r="E12241" s="48"/>
      <c r="F12241" s="48"/>
      <c r="G12241" s="49"/>
      <c r="H12241" s="48"/>
      <c r="I12241" s="52"/>
      <c r="J12241" s="48"/>
      <c r="K12241" s="48"/>
      <c r="L12241" s="48"/>
      <c r="M12241" s="48"/>
    </row>
    <row r="12242" spans="3:13" x14ac:dyDescent="0.25">
      <c r="C12242" s="48"/>
      <c r="D12242" s="48"/>
      <c r="E12242" s="48"/>
      <c r="F12242" s="48"/>
      <c r="G12242" s="49"/>
      <c r="H12242" s="48"/>
      <c r="I12242" s="52"/>
      <c r="J12242" s="48"/>
      <c r="K12242" s="48"/>
      <c r="L12242" s="48"/>
      <c r="M12242" s="48"/>
    </row>
    <row r="12243" spans="3:13" x14ac:dyDescent="0.25">
      <c r="C12243" s="48"/>
      <c r="D12243" s="48"/>
      <c r="E12243" s="48"/>
      <c r="F12243" s="48"/>
      <c r="G12243" s="49"/>
      <c r="H12243" s="48"/>
      <c r="I12243" s="52"/>
      <c r="J12243" s="48"/>
      <c r="K12243" s="48"/>
      <c r="L12243" s="48"/>
      <c r="M12243" s="48"/>
    </row>
    <row r="12244" spans="3:13" x14ac:dyDescent="0.25">
      <c r="C12244" s="48"/>
      <c r="D12244" s="48"/>
      <c r="E12244" s="48"/>
      <c r="F12244" s="48"/>
      <c r="G12244" s="49"/>
      <c r="H12244" s="48"/>
      <c r="I12244" s="52"/>
      <c r="J12244" s="48"/>
      <c r="K12244" s="48"/>
      <c r="L12244" s="48"/>
      <c r="M12244" s="48"/>
    </row>
    <row r="12245" spans="3:13" x14ac:dyDescent="0.25">
      <c r="C12245" s="48"/>
      <c r="D12245" s="48"/>
      <c r="E12245" s="48"/>
      <c r="F12245" s="48"/>
      <c r="G12245" s="49"/>
      <c r="H12245" s="48"/>
      <c r="I12245" s="52"/>
      <c r="J12245" s="48"/>
      <c r="K12245" s="48"/>
      <c r="L12245" s="48"/>
      <c r="M12245" s="48"/>
    </row>
    <row r="12246" spans="3:13" x14ac:dyDescent="0.25">
      <c r="C12246" s="48"/>
      <c r="D12246" s="48"/>
      <c r="E12246" s="48"/>
      <c r="F12246" s="48"/>
      <c r="G12246" s="49"/>
      <c r="H12246" s="48"/>
      <c r="I12246" s="52"/>
      <c r="J12246" s="48"/>
      <c r="K12246" s="48"/>
      <c r="L12246" s="48"/>
      <c r="M12246" s="48"/>
    </row>
    <row r="12247" spans="3:13" x14ac:dyDescent="0.25">
      <c r="C12247" s="48"/>
      <c r="D12247" s="48"/>
      <c r="E12247" s="48"/>
      <c r="F12247" s="48"/>
      <c r="G12247" s="49"/>
      <c r="H12247" s="48"/>
      <c r="I12247" s="52"/>
      <c r="J12247" s="48"/>
      <c r="K12247" s="48"/>
      <c r="L12247" s="48"/>
      <c r="M12247" s="48"/>
    </row>
    <row r="12248" spans="3:13" x14ac:dyDescent="0.25">
      <c r="C12248" s="48"/>
      <c r="D12248" s="48"/>
      <c r="E12248" s="48"/>
      <c r="F12248" s="48"/>
      <c r="G12248" s="49"/>
      <c r="H12248" s="48"/>
      <c r="I12248" s="52"/>
      <c r="J12248" s="48"/>
      <c r="K12248" s="48"/>
      <c r="L12248" s="48"/>
      <c r="M12248" s="48"/>
    </row>
    <row r="12249" spans="3:13" x14ac:dyDescent="0.25">
      <c r="C12249" s="48"/>
      <c r="D12249" s="48"/>
      <c r="E12249" s="48"/>
      <c r="F12249" s="48"/>
      <c r="G12249" s="49"/>
      <c r="H12249" s="48"/>
      <c r="I12249" s="52"/>
      <c r="J12249" s="48"/>
      <c r="K12249" s="48"/>
      <c r="L12249" s="48"/>
      <c r="M12249" s="48"/>
    </row>
    <row r="12250" spans="3:13" x14ac:dyDescent="0.25">
      <c r="C12250" s="48"/>
      <c r="D12250" s="48"/>
      <c r="E12250" s="48"/>
      <c r="F12250" s="48"/>
      <c r="G12250" s="49"/>
      <c r="H12250" s="48"/>
      <c r="I12250" s="52"/>
      <c r="J12250" s="48"/>
      <c r="K12250" s="48"/>
      <c r="L12250" s="48"/>
      <c r="M12250" s="48"/>
    </row>
    <row r="12251" spans="3:13" x14ac:dyDescent="0.25">
      <c r="C12251" s="48"/>
      <c r="D12251" s="48"/>
      <c r="E12251" s="48"/>
      <c r="F12251" s="48"/>
      <c r="G12251" s="49"/>
      <c r="H12251" s="48"/>
      <c r="I12251" s="52"/>
      <c r="J12251" s="48"/>
      <c r="K12251" s="48"/>
      <c r="L12251" s="48"/>
      <c r="M12251" s="48"/>
    </row>
    <row r="12252" spans="3:13" x14ac:dyDescent="0.25">
      <c r="C12252" s="48"/>
      <c r="D12252" s="48"/>
      <c r="E12252" s="48"/>
      <c r="F12252" s="48"/>
      <c r="G12252" s="49"/>
      <c r="H12252" s="48"/>
      <c r="I12252" s="52"/>
      <c r="J12252" s="48"/>
      <c r="K12252" s="48"/>
      <c r="L12252" s="48"/>
      <c r="M12252" s="48"/>
    </row>
    <row r="12253" spans="3:13" x14ac:dyDescent="0.25">
      <c r="C12253" s="48"/>
      <c r="D12253" s="48"/>
      <c r="E12253" s="48"/>
      <c r="F12253" s="48"/>
      <c r="G12253" s="49"/>
      <c r="H12253" s="48"/>
      <c r="I12253" s="52"/>
      <c r="J12253" s="48"/>
      <c r="K12253" s="48"/>
      <c r="L12253" s="48"/>
      <c r="M12253" s="48"/>
    </row>
    <row r="12254" spans="3:13" x14ac:dyDescent="0.25">
      <c r="C12254" s="48"/>
      <c r="D12254" s="48"/>
      <c r="E12254" s="48"/>
      <c r="F12254" s="48"/>
      <c r="G12254" s="49"/>
      <c r="H12254" s="48"/>
      <c r="I12254" s="52"/>
      <c r="J12254" s="48"/>
      <c r="K12254" s="48"/>
      <c r="L12254" s="48"/>
      <c r="M12254" s="48"/>
    </row>
    <row r="12255" spans="3:13" x14ac:dyDescent="0.25">
      <c r="C12255" s="48"/>
      <c r="D12255" s="48"/>
      <c r="E12255" s="48"/>
      <c r="F12255" s="48"/>
      <c r="G12255" s="49"/>
      <c r="H12255" s="48"/>
      <c r="I12255" s="52"/>
      <c r="J12255" s="48"/>
      <c r="K12255" s="48"/>
      <c r="L12255" s="48"/>
      <c r="M12255" s="48"/>
    </row>
    <row r="12256" spans="3:13" x14ac:dyDescent="0.25">
      <c r="C12256" s="48"/>
      <c r="D12256" s="48"/>
      <c r="E12256" s="48"/>
      <c r="F12256" s="48"/>
      <c r="G12256" s="49"/>
      <c r="H12256" s="48"/>
      <c r="I12256" s="52"/>
      <c r="J12256" s="48"/>
      <c r="K12256" s="48"/>
      <c r="L12256" s="48"/>
      <c r="M12256" s="48"/>
    </row>
    <row r="12257" spans="3:13" x14ac:dyDescent="0.25">
      <c r="C12257" s="48"/>
      <c r="D12257" s="48"/>
      <c r="E12257" s="48"/>
      <c r="F12257" s="48"/>
      <c r="G12257" s="49"/>
      <c r="H12257" s="48"/>
      <c r="I12257" s="52"/>
      <c r="J12257" s="48"/>
      <c r="K12257" s="48"/>
      <c r="L12257" s="48"/>
      <c r="M12257" s="48"/>
    </row>
    <row r="12258" spans="3:13" x14ac:dyDescent="0.25">
      <c r="C12258" s="48"/>
      <c r="D12258" s="48"/>
      <c r="E12258" s="48"/>
      <c r="F12258" s="48"/>
      <c r="G12258" s="49"/>
      <c r="H12258" s="48"/>
      <c r="I12258" s="52"/>
      <c r="J12258" s="48"/>
      <c r="K12258" s="48"/>
      <c r="L12258" s="48"/>
      <c r="M12258" s="48"/>
    </row>
    <row r="12259" spans="3:13" x14ac:dyDescent="0.25">
      <c r="C12259" s="48"/>
      <c r="D12259" s="48"/>
      <c r="E12259" s="48"/>
      <c r="F12259" s="48"/>
      <c r="G12259" s="49"/>
      <c r="H12259" s="48"/>
      <c r="I12259" s="52"/>
      <c r="J12259" s="48"/>
      <c r="K12259" s="48"/>
      <c r="L12259" s="48"/>
      <c r="M12259" s="48"/>
    </row>
    <row r="12260" spans="3:13" x14ac:dyDescent="0.25">
      <c r="C12260" s="48"/>
      <c r="D12260" s="48"/>
      <c r="E12260" s="48"/>
      <c r="F12260" s="48"/>
      <c r="G12260" s="49"/>
      <c r="H12260" s="48"/>
      <c r="I12260" s="52"/>
      <c r="J12260" s="48"/>
      <c r="K12260" s="48"/>
      <c r="L12260" s="48"/>
      <c r="M12260" s="48"/>
    </row>
    <row r="12261" spans="3:13" x14ac:dyDescent="0.25">
      <c r="C12261" s="48"/>
      <c r="D12261" s="48"/>
      <c r="E12261" s="48"/>
      <c r="F12261" s="48"/>
      <c r="G12261" s="49"/>
      <c r="H12261" s="48"/>
      <c r="I12261" s="52"/>
      <c r="J12261" s="48"/>
      <c r="K12261" s="48"/>
      <c r="L12261" s="48"/>
      <c r="M12261" s="48"/>
    </row>
    <row r="12262" spans="3:13" x14ac:dyDescent="0.25">
      <c r="C12262" s="48"/>
      <c r="D12262" s="48"/>
      <c r="E12262" s="48"/>
      <c r="F12262" s="48"/>
      <c r="G12262" s="49"/>
      <c r="H12262" s="48"/>
      <c r="I12262" s="52"/>
      <c r="J12262" s="48"/>
      <c r="K12262" s="48"/>
      <c r="L12262" s="48"/>
      <c r="M12262" s="48"/>
    </row>
    <row r="12263" spans="3:13" x14ac:dyDescent="0.25">
      <c r="C12263" s="48"/>
      <c r="D12263" s="48"/>
      <c r="E12263" s="48"/>
      <c r="F12263" s="48"/>
      <c r="G12263" s="49"/>
      <c r="H12263" s="48"/>
      <c r="I12263" s="52"/>
      <c r="J12263" s="48"/>
      <c r="K12263" s="48"/>
      <c r="L12263" s="48"/>
      <c r="M12263" s="48"/>
    </row>
    <row r="12264" spans="3:13" x14ac:dyDescent="0.25">
      <c r="C12264" s="48"/>
      <c r="D12264" s="48"/>
      <c r="E12264" s="48"/>
      <c r="F12264" s="48"/>
      <c r="G12264" s="49"/>
      <c r="H12264" s="48"/>
      <c r="I12264" s="52"/>
      <c r="J12264" s="48"/>
      <c r="K12264" s="48"/>
      <c r="L12264" s="48"/>
      <c r="M12264" s="48"/>
    </row>
    <row r="12265" spans="3:13" x14ac:dyDescent="0.25">
      <c r="C12265" s="48"/>
      <c r="D12265" s="48"/>
      <c r="E12265" s="48"/>
      <c r="F12265" s="48"/>
      <c r="G12265" s="49"/>
      <c r="H12265" s="48"/>
      <c r="I12265" s="52"/>
      <c r="J12265" s="48"/>
      <c r="K12265" s="48"/>
      <c r="L12265" s="48"/>
      <c r="M12265" s="48"/>
    </row>
    <row r="12266" spans="3:13" x14ac:dyDescent="0.25">
      <c r="C12266" s="48"/>
      <c r="D12266" s="48"/>
      <c r="E12266" s="48"/>
      <c r="F12266" s="48"/>
      <c r="G12266" s="49"/>
      <c r="H12266" s="48"/>
      <c r="I12266" s="52"/>
      <c r="J12266" s="48"/>
      <c r="K12266" s="48"/>
      <c r="L12266" s="48"/>
      <c r="M12266" s="48"/>
    </row>
    <row r="12267" spans="3:13" x14ac:dyDescent="0.25">
      <c r="C12267" s="48"/>
      <c r="D12267" s="48"/>
      <c r="E12267" s="48"/>
      <c r="F12267" s="48"/>
      <c r="G12267" s="49"/>
      <c r="H12267" s="48"/>
      <c r="I12267" s="52"/>
      <c r="J12267" s="48"/>
      <c r="K12267" s="48"/>
      <c r="L12267" s="48"/>
      <c r="M12267" s="48"/>
    </row>
    <row r="12268" spans="3:13" x14ac:dyDescent="0.25">
      <c r="C12268" s="48"/>
      <c r="D12268" s="48"/>
      <c r="E12268" s="48"/>
      <c r="F12268" s="48"/>
      <c r="G12268" s="49"/>
      <c r="H12268" s="48"/>
      <c r="I12268" s="52"/>
      <c r="J12268" s="48"/>
      <c r="K12268" s="48"/>
      <c r="L12268" s="48"/>
      <c r="M12268" s="48"/>
    </row>
    <row r="12269" spans="3:13" x14ac:dyDescent="0.25">
      <c r="C12269" s="48"/>
      <c r="D12269" s="48"/>
      <c r="E12269" s="48"/>
      <c r="F12269" s="48"/>
      <c r="G12269" s="49"/>
      <c r="H12269" s="48"/>
      <c r="I12269" s="52"/>
      <c r="J12269" s="48"/>
      <c r="K12269" s="48"/>
      <c r="L12269" s="48"/>
      <c r="M12269" s="48"/>
    </row>
    <row r="12270" spans="3:13" x14ac:dyDescent="0.25">
      <c r="C12270" s="48"/>
      <c r="D12270" s="48"/>
      <c r="E12270" s="48"/>
      <c r="F12270" s="48"/>
      <c r="G12270" s="49"/>
      <c r="H12270" s="48"/>
      <c r="I12270" s="52"/>
      <c r="J12270" s="48"/>
      <c r="K12270" s="48"/>
      <c r="L12270" s="48"/>
      <c r="M12270" s="48"/>
    </row>
    <row r="12271" spans="3:13" x14ac:dyDescent="0.25">
      <c r="C12271" s="48"/>
      <c r="D12271" s="48"/>
      <c r="E12271" s="48"/>
      <c r="F12271" s="48"/>
      <c r="G12271" s="49"/>
      <c r="H12271" s="48"/>
      <c r="I12271" s="52"/>
      <c r="J12271" s="48"/>
      <c r="K12271" s="48"/>
      <c r="L12271" s="48"/>
      <c r="M12271" s="48"/>
    </row>
    <row r="12272" spans="3:13" x14ac:dyDescent="0.25">
      <c r="C12272" s="48"/>
      <c r="D12272" s="48"/>
      <c r="E12272" s="48"/>
      <c r="F12272" s="48"/>
      <c r="G12272" s="49"/>
      <c r="H12272" s="48"/>
      <c r="I12272" s="52"/>
      <c r="J12272" s="48"/>
      <c r="K12272" s="48"/>
      <c r="L12272" s="48"/>
      <c r="M12272" s="48"/>
    </row>
    <row r="12273" spans="3:13" x14ac:dyDescent="0.25">
      <c r="C12273" s="48"/>
      <c r="D12273" s="48"/>
      <c r="E12273" s="48"/>
      <c r="F12273" s="48"/>
      <c r="G12273" s="49"/>
      <c r="H12273" s="48"/>
      <c r="I12273" s="52"/>
      <c r="J12273" s="48"/>
      <c r="K12273" s="48"/>
      <c r="L12273" s="48"/>
      <c r="M12273" s="48"/>
    </row>
    <row r="12274" spans="3:13" x14ac:dyDescent="0.25">
      <c r="C12274" s="48"/>
      <c r="D12274" s="48"/>
      <c r="E12274" s="48"/>
      <c r="F12274" s="48"/>
      <c r="G12274" s="49"/>
      <c r="H12274" s="48"/>
      <c r="I12274" s="52"/>
      <c r="J12274" s="48"/>
      <c r="K12274" s="48"/>
      <c r="L12274" s="48"/>
      <c r="M12274" s="48"/>
    </row>
    <row r="12275" spans="3:13" x14ac:dyDescent="0.25">
      <c r="C12275" s="48"/>
      <c r="D12275" s="48"/>
      <c r="E12275" s="48"/>
      <c r="F12275" s="48"/>
      <c r="G12275" s="49"/>
      <c r="H12275" s="48"/>
      <c r="I12275" s="52"/>
      <c r="J12275" s="48"/>
      <c r="K12275" s="48"/>
      <c r="L12275" s="48"/>
      <c r="M12275" s="48"/>
    </row>
    <row r="12276" spans="3:13" x14ac:dyDescent="0.25">
      <c r="C12276" s="48"/>
      <c r="D12276" s="48"/>
      <c r="E12276" s="48"/>
      <c r="F12276" s="48"/>
      <c r="G12276" s="49"/>
      <c r="H12276" s="48"/>
      <c r="I12276" s="52"/>
      <c r="J12276" s="48"/>
      <c r="K12276" s="48"/>
      <c r="L12276" s="48"/>
      <c r="M12276" s="48"/>
    </row>
    <row r="12277" spans="3:13" x14ac:dyDescent="0.25">
      <c r="C12277" s="48"/>
      <c r="D12277" s="48"/>
      <c r="E12277" s="48"/>
      <c r="F12277" s="48"/>
      <c r="G12277" s="49"/>
      <c r="H12277" s="48"/>
      <c r="I12277" s="52"/>
      <c r="J12277" s="48"/>
      <c r="K12277" s="48"/>
      <c r="L12277" s="48"/>
      <c r="M12277" s="48"/>
    </row>
    <row r="12278" spans="3:13" x14ac:dyDescent="0.25">
      <c r="C12278" s="48"/>
      <c r="D12278" s="48"/>
      <c r="E12278" s="48"/>
      <c r="F12278" s="48"/>
      <c r="G12278" s="49"/>
      <c r="H12278" s="48"/>
      <c r="I12278" s="52"/>
      <c r="J12278" s="48"/>
      <c r="K12278" s="48"/>
      <c r="L12278" s="48"/>
      <c r="M12278" s="48"/>
    </row>
    <row r="12279" spans="3:13" x14ac:dyDescent="0.25">
      <c r="C12279" s="48"/>
      <c r="D12279" s="48"/>
      <c r="E12279" s="48"/>
      <c r="F12279" s="48"/>
      <c r="G12279" s="49"/>
      <c r="H12279" s="48"/>
      <c r="I12279" s="52"/>
      <c r="J12279" s="48"/>
      <c r="K12279" s="48"/>
      <c r="L12279" s="48"/>
      <c r="M12279" s="48"/>
    </row>
    <row r="12280" spans="3:13" x14ac:dyDescent="0.25">
      <c r="C12280" s="48"/>
      <c r="D12280" s="48"/>
      <c r="E12280" s="48"/>
      <c r="F12280" s="48"/>
      <c r="G12280" s="49"/>
      <c r="H12280" s="48"/>
      <c r="I12280" s="52"/>
      <c r="J12280" s="48"/>
      <c r="K12280" s="48"/>
      <c r="L12280" s="48"/>
      <c r="M12280" s="48"/>
    </row>
    <row r="12281" spans="3:13" x14ac:dyDescent="0.25">
      <c r="C12281" s="48"/>
      <c r="D12281" s="48"/>
      <c r="E12281" s="48"/>
      <c r="F12281" s="48"/>
      <c r="G12281" s="49"/>
      <c r="H12281" s="48"/>
      <c r="I12281" s="52"/>
      <c r="J12281" s="48"/>
      <c r="K12281" s="48"/>
      <c r="L12281" s="48"/>
      <c r="M12281" s="48"/>
    </row>
    <row r="12282" spans="3:13" x14ac:dyDescent="0.25">
      <c r="C12282" s="48"/>
      <c r="D12282" s="48"/>
      <c r="E12282" s="48"/>
      <c r="F12282" s="48"/>
      <c r="G12282" s="49"/>
      <c r="H12282" s="48"/>
      <c r="I12282" s="52"/>
      <c r="J12282" s="48"/>
      <c r="K12282" s="48"/>
      <c r="L12282" s="48"/>
      <c r="M12282" s="48"/>
    </row>
    <row r="12283" spans="3:13" x14ac:dyDescent="0.25">
      <c r="C12283" s="48"/>
      <c r="D12283" s="48"/>
      <c r="E12283" s="48"/>
      <c r="F12283" s="48"/>
      <c r="G12283" s="49"/>
      <c r="H12283" s="48"/>
      <c r="I12283" s="52"/>
      <c r="J12283" s="48"/>
      <c r="K12283" s="48"/>
      <c r="L12283" s="48"/>
      <c r="M12283" s="48"/>
    </row>
    <row r="12284" spans="3:13" x14ac:dyDescent="0.25">
      <c r="C12284" s="48"/>
      <c r="D12284" s="48"/>
      <c r="E12284" s="48"/>
      <c r="F12284" s="48"/>
      <c r="G12284" s="49"/>
      <c r="H12284" s="48"/>
      <c r="I12284" s="52"/>
      <c r="J12284" s="48"/>
      <c r="K12284" s="48"/>
      <c r="L12284" s="48"/>
      <c r="M12284" s="48"/>
    </row>
    <row r="12285" spans="3:13" x14ac:dyDescent="0.25">
      <c r="C12285" s="48"/>
      <c r="D12285" s="48"/>
      <c r="E12285" s="48"/>
      <c r="F12285" s="48"/>
      <c r="G12285" s="49"/>
      <c r="H12285" s="48"/>
      <c r="I12285" s="52"/>
      <c r="J12285" s="48"/>
      <c r="K12285" s="48"/>
      <c r="L12285" s="48"/>
      <c r="M12285" s="48"/>
    </row>
    <row r="12286" spans="3:13" x14ac:dyDescent="0.25">
      <c r="C12286" s="48"/>
      <c r="D12286" s="48"/>
      <c r="E12286" s="48"/>
      <c r="F12286" s="48"/>
      <c r="G12286" s="49"/>
      <c r="H12286" s="48"/>
      <c r="I12286" s="52"/>
      <c r="J12286" s="48"/>
      <c r="K12286" s="48"/>
      <c r="L12286" s="48"/>
      <c r="M12286" s="48"/>
    </row>
    <row r="12287" spans="3:13" x14ac:dyDescent="0.25">
      <c r="C12287" s="48"/>
      <c r="D12287" s="48"/>
      <c r="E12287" s="48"/>
      <c r="F12287" s="48"/>
      <c r="G12287" s="49"/>
      <c r="H12287" s="48"/>
      <c r="I12287" s="52"/>
      <c r="J12287" s="48"/>
      <c r="K12287" s="48"/>
      <c r="L12287" s="48"/>
      <c r="M12287" s="48"/>
    </row>
    <row r="12288" spans="3:13" x14ac:dyDescent="0.25">
      <c r="C12288" s="48"/>
      <c r="D12288" s="48"/>
      <c r="E12288" s="48"/>
      <c r="F12288" s="48"/>
      <c r="G12288" s="49"/>
      <c r="H12288" s="48"/>
      <c r="I12288" s="52"/>
      <c r="J12288" s="48"/>
      <c r="K12288" s="48"/>
      <c r="L12288" s="48"/>
      <c r="M12288" s="48"/>
    </row>
    <row r="12289" spans="3:13" x14ac:dyDescent="0.25">
      <c r="C12289" s="48"/>
      <c r="D12289" s="48"/>
      <c r="E12289" s="48"/>
      <c r="F12289" s="48"/>
      <c r="G12289" s="49"/>
      <c r="H12289" s="48"/>
      <c r="I12289" s="52"/>
      <c r="J12289" s="48"/>
      <c r="K12289" s="48"/>
      <c r="L12289" s="48"/>
      <c r="M12289" s="48"/>
    </row>
    <row r="12290" spans="3:13" x14ac:dyDescent="0.25">
      <c r="C12290" s="48"/>
      <c r="D12290" s="48"/>
      <c r="E12290" s="48"/>
      <c r="F12290" s="48"/>
      <c r="G12290" s="49"/>
      <c r="H12290" s="48"/>
      <c r="I12290" s="52"/>
      <c r="J12290" s="48"/>
      <c r="K12290" s="48"/>
      <c r="L12290" s="48"/>
      <c r="M12290" s="48"/>
    </row>
    <row r="12291" spans="3:13" x14ac:dyDescent="0.25">
      <c r="C12291" s="48"/>
      <c r="D12291" s="48"/>
      <c r="E12291" s="48"/>
      <c r="F12291" s="48"/>
      <c r="G12291" s="49"/>
      <c r="H12291" s="48"/>
      <c r="I12291" s="52"/>
      <c r="J12291" s="48"/>
      <c r="K12291" s="48"/>
      <c r="L12291" s="48"/>
      <c r="M12291" s="48"/>
    </row>
    <row r="12292" spans="3:13" x14ac:dyDescent="0.25">
      <c r="C12292" s="48"/>
      <c r="D12292" s="48"/>
      <c r="E12292" s="48"/>
      <c r="F12292" s="48"/>
      <c r="G12292" s="49"/>
      <c r="H12292" s="48"/>
      <c r="I12292" s="52"/>
      <c r="J12292" s="48"/>
      <c r="K12292" s="48"/>
      <c r="L12292" s="48"/>
      <c r="M12292" s="48"/>
    </row>
    <row r="12293" spans="3:13" x14ac:dyDescent="0.25">
      <c r="C12293" s="48"/>
      <c r="D12293" s="48"/>
      <c r="E12293" s="48"/>
      <c r="F12293" s="48"/>
      <c r="G12293" s="49"/>
      <c r="H12293" s="48"/>
      <c r="I12293" s="52"/>
      <c r="J12293" s="48"/>
      <c r="K12293" s="48"/>
      <c r="L12293" s="48"/>
      <c r="M12293" s="48"/>
    </row>
    <row r="12294" spans="3:13" x14ac:dyDescent="0.25">
      <c r="C12294" s="48"/>
      <c r="D12294" s="48"/>
      <c r="E12294" s="48"/>
      <c r="F12294" s="48"/>
      <c r="G12294" s="49"/>
      <c r="H12294" s="48"/>
      <c r="I12294" s="52"/>
      <c r="J12294" s="48"/>
      <c r="K12294" s="48"/>
      <c r="L12294" s="48"/>
      <c r="M12294" s="48"/>
    </row>
    <row r="12295" spans="3:13" x14ac:dyDescent="0.25">
      <c r="C12295" s="48"/>
      <c r="D12295" s="48"/>
      <c r="E12295" s="48"/>
      <c r="F12295" s="48"/>
      <c r="G12295" s="49"/>
      <c r="H12295" s="48"/>
      <c r="I12295" s="52"/>
      <c r="J12295" s="48"/>
      <c r="K12295" s="48"/>
      <c r="L12295" s="48"/>
      <c r="M12295" s="48"/>
    </row>
    <row r="12296" spans="3:13" x14ac:dyDescent="0.25">
      <c r="C12296" s="48"/>
      <c r="D12296" s="48"/>
      <c r="E12296" s="48"/>
      <c r="F12296" s="48"/>
      <c r="G12296" s="49"/>
      <c r="H12296" s="48"/>
      <c r="I12296" s="52"/>
      <c r="J12296" s="48"/>
      <c r="K12296" s="48"/>
      <c r="L12296" s="48"/>
      <c r="M12296" s="48"/>
    </row>
    <row r="12297" spans="3:13" x14ac:dyDescent="0.25">
      <c r="C12297" s="48"/>
      <c r="D12297" s="48"/>
      <c r="E12297" s="48"/>
      <c r="F12297" s="48"/>
      <c r="G12297" s="49"/>
      <c r="H12297" s="48"/>
      <c r="I12297" s="52"/>
      <c r="J12297" s="48"/>
      <c r="K12297" s="48"/>
      <c r="L12297" s="48"/>
      <c r="M12297" s="48"/>
    </row>
    <row r="12298" spans="3:13" x14ac:dyDescent="0.25">
      <c r="C12298" s="48"/>
      <c r="D12298" s="48"/>
      <c r="E12298" s="48"/>
      <c r="F12298" s="48"/>
      <c r="G12298" s="49"/>
      <c r="H12298" s="48"/>
      <c r="I12298" s="52"/>
      <c r="J12298" s="48"/>
      <c r="K12298" s="48"/>
      <c r="L12298" s="48"/>
      <c r="M12298" s="48"/>
    </row>
    <row r="12299" spans="3:13" x14ac:dyDescent="0.25">
      <c r="C12299" s="48"/>
      <c r="D12299" s="48"/>
      <c r="E12299" s="48"/>
      <c r="F12299" s="48"/>
      <c r="G12299" s="49"/>
      <c r="H12299" s="48"/>
      <c r="I12299" s="52"/>
      <c r="J12299" s="48"/>
      <c r="K12299" s="48"/>
      <c r="L12299" s="48"/>
      <c r="M12299" s="48"/>
    </row>
    <row r="12300" spans="3:13" x14ac:dyDescent="0.25">
      <c r="C12300" s="48"/>
      <c r="D12300" s="48"/>
      <c r="E12300" s="48"/>
      <c r="F12300" s="48"/>
      <c r="G12300" s="49"/>
      <c r="H12300" s="48"/>
      <c r="I12300" s="52"/>
      <c r="J12300" s="48"/>
      <c r="K12300" s="48"/>
      <c r="L12300" s="48"/>
      <c r="M12300" s="48"/>
    </row>
    <row r="12301" spans="3:13" x14ac:dyDescent="0.25">
      <c r="C12301" s="48"/>
      <c r="D12301" s="48"/>
      <c r="E12301" s="48"/>
      <c r="F12301" s="48"/>
      <c r="G12301" s="49"/>
      <c r="H12301" s="48"/>
      <c r="I12301" s="52"/>
      <c r="J12301" s="48"/>
      <c r="K12301" s="48"/>
      <c r="L12301" s="48"/>
      <c r="M12301" s="48"/>
    </row>
    <row r="12302" spans="3:13" x14ac:dyDescent="0.25">
      <c r="C12302" s="48"/>
      <c r="D12302" s="48"/>
      <c r="E12302" s="48"/>
      <c r="F12302" s="48"/>
      <c r="G12302" s="49"/>
      <c r="H12302" s="48"/>
      <c r="I12302" s="52"/>
      <c r="J12302" s="48"/>
      <c r="K12302" s="48"/>
      <c r="L12302" s="48"/>
      <c r="M12302" s="48"/>
    </row>
    <row r="12303" spans="3:13" x14ac:dyDescent="0.25">
      <c r="C12303" s="48"/>
      <c r="D12303" s="48"/>
      <c r="E12303" s="48"/>
      <c r="F12303" s="48"/>
      <c r="G12303" s="49"/>
      <c r="H12303" s="48"/>
      <c r="I12303" s="52"/>
      <c r="J12303" s="48"/>
      <c r="K12303" s="48"/>
      <c r="L12303" s="48"/>
      <c r="M12303" s="48"/>
    </row>
    <row r="12304" spans="3:13" x14ac:dyDescent="0.25">
      <c r="C12304" s="48"/>
      <c r="D12304" s="48"/>
      <c r="E12304" s="48"/>
      <c r="F12304" s="48"/>
      <c r="G12304" s="49"/>
      <c r="H12304" s="48"/>
      <c r="I12304" s="52"/>
      <c r="J12304" s="48"/>
      <c r="K12304" s="48"/>
      <c r="L12304" s="48"/>
      <c r="M12304" s="48"/>
    </row>
    <row r="12305" spans="3:13" x14ac:dyDescent="0.25">
      <c r="C12305" s="48"/>
      <c r="D12305" s="48"/>
      <c r="E12305" s="48"/>
      <c r="F12305" s="48"/>
      <c r="G12305" s="49"/>
      <c r="H12305" s="48"/>
      <c r="I12305" s="52"/>
      <c r="J12305" s="48"/>
      <c r="K12305" s="48"/>
      <c r="L12305" s="48"/>
      <c r="M12305" s="48"/>
    </row>
    <row r="12306" spans="3:13" x14ac:dyDescent="0.25">
      <c r="C12306" s="48"/>
      <c r="D12306" s="48"/>
      <c r="E12306" s="48"/>
      <c r="F12306" s="48"/>
      <c r="G12306" s="49"/>
      <c r="H12306" s="48"/>
      <c r="I12306" s="52"/>
      <c r="J12306" s="48"/>
      <c r="K12306" s="48"/>
      <c r="L12306" s="48"/>
      <c r="M12306" s="48"/>
    </row>
    <row r="12307" spans="3:13" x14ac:dyDescent="0.25">
      <c r="C12307" s="48"/>
      <c r="D12307" s="48"/>
      <c r="E12307" s="48"/>
      <c r="F12307" s="48"/>
      <c r="G12307" s="49"/>
      <c r="H12307" s="48"/>
      <c r="I12307" s="52"/>
      <c r="J12307" s="48"/>
      <c r="K12307" s="48"/>
      <c r="L12307" s="48"/>
      <c r="M12307" s="48"/>
    </row>
    <row r="12308" spans="3:13" x14ac:dyDescent="0.25">
      <c r="C12308" s="48"/>
      <c r="D12308" s="48"/>
      <c r="E12308" s="48"/>
      <c r="F12308" s="48"/>
      <c r="G12308" s="49"/>
      <c r="H12308" s="48"/>
      <c r="I12308" s="52"/>
      <c r="J12308" s="48"/>
      <c r="K12308" s="48"/>
      <c r="L12308" s="48"/>
      <c r="M12308" s="48"/>
    </row>
    <row r="12309" spans="3:13" x14ac:dyDescent="0.25">
      <c r="C12309" s="48"/>
      <c r="D12309" s="48"/>
      <c r="E12309" s="48"/>
      <c r="F12309" s="48"/>
      <c r="G12309" s="49"/>
      <c r="H12309" s="48"/>
      <c r="I12309" s="52"/>
      <c r="J12309" s="48"/>
      <c r="K12309" s="48"/>
      <c r="L12309" s="48"/>
      <c r="M12309" s="48"/>
    </row>
    <row r="12310" spans="3:13" x14ac:dyDescent="0.25">
      <c r="C12310" s="48"/>
      <c r="D12310" s="48"/>
      <c r="E12310" s="48"/>
      <c r="F12310" s="48"/>
      <c r="G12310" s="49"/>
      <c r="H12310" s="48"/>
      <c r="I12310" s="52"/>
      <c r="J12310" s="48"/>
      <c r="K12310" s="48"/>
      <c r="L12310" s="48"/>
      <c r="M12310" s="48"/>
    </row>
    <row r="12311" spans="3:13" x14ac:dyDescent="0.25">
      <c r="C12311" s="48"/>
      <c r="D12311" s="48"/>
      <c r="E12311" s="48"/>
      <c r="F12311" s="48"/>
      <c r="G12311" s="49"/>
      <c r="H12311" s="48"/>
      <c r="I12311" s="52"/>
      <c r="J12311" s="48"/>
      <c r="K12311" s="48"/>
      <c r="L12311" s="48"/>
      <c r="M12311" s="48"/>
    </row>
    <row r="12312" spans="3:13" x14ac:dyDescent="0.25">
      <c r="C12312" s="48"/>
      <c r="D12312" s="48"/>
      <c r="E12312" s="48"/>
      <c r="F12312" s="48"/>
      <c r="G12312" s="49"/>
      <c r="H12312" s="48"/>
      <c r="I12312" s="52"/>
      <c r="J12312" s="48"/>
      <c r="K12312" s="48"/>
      <c r="L12312" s="48"/>
      <c r="M12312" s="48"/>
    </row>
    <row r="12313" spans="3:13" x14ac:dyDescent="0.25">
      <c r="C12313" s="48"/>
      <c r="D12313" s="48"/>
      <c r="E12313" s="48"/>
      <c r="F12313" s="48"/>
      <c r="G12313" s="49"/>
      <c r="H12313" s="48"/>
      <c r="I12313" s="52"/>
      <c r="J12313" s="48"/>
      <c r="K12313" s="48"/>
      <c r="L12313" s="48"/>
      <c r="M12313" s="48"/>
    </row>
    <row r="12314" spans="3:13" x14ac:dyDescent="0.25">
      <c r="C12314" s="48"/>
      <c r="D12314" s="48"/>
      <c r="E12314" s="48"/>
      <c r="F12314" s="48"/>
      <c r="G12314" s="49"/>
      <c r="H12314" s="48"/>
      <c r="I12314" s="52"/>
      <c r="J12314" s="48"/>
      <c r="K12314" s="48"/>
      <c r="L12314" s="48"/>
      <c r="M12314" s="48"/>
    </row>
    <row r="12315" spans="3:13" x14ac:dyDescent="0.25">
      <c r="C12315" s="48"/>
      <c r="D12315" s="48"/>
      <c r="E12315" s="48"/>
      <c r="F12315" s="48"/>
      <c r="G12315" s="49"/>
      <c r="H12315" s="48"/>
      <c r="I12315" s="52"/>
      <c r="J12315" s="48"/>
      <c r="K12315" s="48"/>
      <c r="L12315" s="48"/>
      <c r="M12315" s="48"/>
    </row>
    <row r="12316" spans="3:13" x14ac:dyDescent="0.25">
      <c r="C12316" s="48"/>
      <c r="D12316" s="48"/>
      <c r="E12316" s="48"/>
      <c r="F12316" s="48"/>
      <c r="G12316" s="49"/>
      <c r="H12316" s="48"/>
      <c r="I12316" s="52"/>
      <c r="J12316" s="48"/>
      <c r="K12316" s="48"/>
      <c r="L12316" s="48"/>
      <c r="M12316" s="48"/>
    </row>
    <row r="12317" spans="3:13" x14ac:dyDescent="0.25">
      <c r="C12317" s="48"/>
      <c r="D12317" s="48"/>
      <c r="E12317" s="48"/>
      <c r="F12317" s="48"/>
      <c r="G12317" s="49"/>
      <c r="H12317" s="48"/>
      <c r="I12317" s="52"/>
      <c r="J12317" s="48"/>
      <c r="K12317" s="48"/>
      <c r="L12317" s="48"/>
      <c r="M12317" s="48"/>
    </row>
    <row r="12318" spans="3:13" x14ac:dyDescent="0.25">
      <c r="C12318" s="48"/>
      <c r="D12318" s="48"/>
      <c r="E12318" s="48"/>
      <c r="F12318" s="48"/>
      <c r="G12318" s="49"/>
      <c r="H12318" s="48"/>
      <c r="I12318" s="52"/>
      <c r="J12318" s="48"/>
      <c r="K12318" s="48"/>
      <c r="L12318" s="48"/>
      <c r="M12318" s="48"/>
    </row>
    <row r="12319" spans="3:13" x14ac:dyDescent="0.25">
      <c r="C12319" s="48"/>
      <c r="D12319" s="48"/>
      <c r="E12319" s="48"/>
      <c r="F12319" s="48"/>
      <c r="G12319" s="49"/>
      <c r="H12319" s="48"/>
      <c r="I12319" s="52"/>
      <c r="J12319" s="48"/>
      <c r="K12319" s="48"/>
      <c r="L12319" s="48"/>
      <c r="M12319" s="48"/>
    </row>
    <row r="12320" spans="3:13" x14ac:dyDescent="0.25">
      <c r="C12320" s="48"/>
      <c r="D12320" s="48"/>
      <c r="E12320" s="48"/>
      <c r="F12320" s="48"/>
      <c r="G12320" s="49"/>
      <c r="H12320" s="48"/>
      <c r="I12320" s="52"/>
      <c r="J12320" s="48"/>
      <c r="K12320" s="48"/>
      <c r="L12320" s="48"/>
      <c r="M12320" s="48"/>
    </row>
    <row r="12321" spans="3:13" x14ac:dyDescent="0.25">
      <c r="C12321" s="48"/>
      <c r="D12321" s="48"/>
      <c r="E12321" s="48"/>
      <c r="F12321" s="48"/>
      <c r="G12321" s="49"/>
      <c r="H12321" s="48"/>
      <c r="I12321" s="52"/>
      <c r="J12321" s="48"/>
      <c r="K12321" s="48"/>
      <c r="L12321" s="48"/>
      <c r="M12321" s="48"/>
    </row>
    <row r="12322" spans="3:13" x14ac:dyDescent="0.25">
      <c r="C12322" s="48"/>
      <c r="D12322" s="48"/>
      <c r="E12322" s="48"/>
      <c r="F12322" s="48"/>
      <c r="G12322" s="49"/>
      <c r="H12322" s="48"/>
      <c r="I12322" s="52"/>
      <c r="J12322" s="48"/>
      <c r="K12322" s="48"/>
      <c r="L12322" s="48"/>
      <c r="M12322" s="48"/>
    </row>
    <row r="12323" spans="3:13" x14ac:dyDescent="0.25">
      <c r="C12323" s="48"/>
      <c r="D12323" s="48"/>
      <c r="E12323" s="48"/>
      <c r="F12323" s="48"/>
      <c r="G12323" s="49"/>
      <c r="H12323" s="48"/>
      <c r="I12323" s="52"/>
      <c r="J12323" s="48"/>
      <c r="K12323" s="48"/>
      <c r="L12323" s="48"/>
      <c r="M12323" s="48"/>
    </row>
    <row r="12324" spans="3:13" x14ac:dyDescent="0.25">
      <c r="C12324" s="48"/>
      <c r="D12324" s="48"/>
      <c r="E12324" s="48"/>
      <c r="F12324" s="48"/>
      <c r="G12324" s="49"/>
      <c r="H12324" s="48"/>
      <c r="I12324" s="52"/>
      <c r="J12324" s="48"/>
      <c r="K12324" s="48"/>
      <c r="L12324" s="48"/>
      <c r="M12324" s="48"/>
    </row>
    <row r="12325" spans="3:13" x14ac:dyDescent="0.25">
      <c r="C12325" s="48"/>
      <c r="D12325" s="48"/>
      <c r="E12325" s="48"/>
      <c r="F12325" s="48"/>
      <c r="G12325" s="49"/>
      <c r="H12325" s="48"/>
      <c r="I12325" s="52"/>
      <c r="J12325" s="48"/>
      <c r="K12325" s="48"/>
      <c r="L12325" s="48"/>
      <c r="M12325" s="48"/>
    </row>
    <row r="12326" spans="3:13" x14ac:dyDescent="0.25">
      <c r="C12326" s="48"/>
      <c r="D12326" s="48"/>
      <c r="E12326" s="48"/>
      <c r="F12326" s="48"/>
      <c r="G12326" s="49"/>
      <c r="H12326" s="48"/>
      <c r="I12326" s="52"/>
      <c r="J12326" s="48"/>
      <c r="K12326" s="48"/>
      <c r="L12326" s="48"/>
      <c r="M12326" s="48"/>
    </row>
    <row r="12327" spans="3:13" x14ac:dyDescent="0.25">
      <c r="C12327" s="48"/>
      <c r="D12327" s="48"/>
      <c r="E12327" s="48"/>
      <c r="F12327" s="48"/>
      <c r="G12327" s="49"/>
      <c r="H12327" s="48"/>
      <c r="I12327" s="52"/>
      <c r="J12327" s="48"/>
      <c r="K12327" s="48"/>
      <c r="L12327" s="48"/>
      <c r="M12327" s="48"/>
    </row>
    <row r="12328" spans="3:13" x14ac:dyDescent="0.25">
      <c r="C12328" s="48"/>
      <c r="D12328" s="48"/>
      <c r="E12328" s="48"/>
      <c r="F12328" s="48"/>
      <c r="G12328" s="49"/>
      <c r="H12328" s="48"/>
      <c r="I12328" s="52"/>
      <c r="J12328" s="48"/>
      <c r="K12328" s="48"/>
      <c r="L12328" s="48"/>
      <c r="M12328" s="48"/>
    </row>
    <row r="12329" spans="3:13" x14ac:dyDescent="0.25">
      <c r="C12329" s="48"/>
      <c r="D12329" s="48"/>
      <c r="E12329" s="48"/>
      <c r="F12329" s="48"/>
      <c r="G12329" s="49"/>
      <c r="H12329" s="48"/>
      <c r="I12329" s="52"/>
      <c r="J12329" s="48"/>
      <c r="K12329" s="48"/>
      <c r="L12329" s="48"/>
      <c r="M12329" s="48"/>
    </row>
    <row r="12330" spans="3:13" x14ac:dyDescent="0.25">
      <c r="C12330" s="48"/>
      <c r="D12330" s="48"/>
      <c r="E12330" s="48"/>
      <c r="F12330" s="48"/>
      <c r="G12330" s="49"/>
      <c r="H12330" s="48"/>
      <c r="I12330" s="52"/>
      <c r="J12330" s="48"/>
      <c r="K12330" s="48"/>
      <c r="L12330" s="48"/>
      <c r="M12330" s="48"/>
    </row>
    <row r="12331" spans="3:13" x14ac:dyDescent="0.25">
      <c r="C12331" s="48"/>
      <c r="D12331" s="48"/>
      <c r="E12331" s="48"/>
      <c r="F12331" s="48"/>
      <c r="G12331" s="49"/>
      <c r="H12331" s="48"/>
      <c r="I12331" s="52"/>
      <c r="J12331" s="48"/>
      <c r="K12331" s="48"/>
      <c r="L12331" s="48"/>
      <c r="M12331" s="48"/>
    </row>
    <row r="12332" spans="3:13" x14ac:dyDescent="0.25">
      <c r="C12332" s="48"/>
      <c r="D12332" s="48"/>
      <c r="E12332" s="48"/>
      <c r="F12332" s="48"/>
      <c r="G12332" s="49"/>
      <c r="H12332" s="48"/>
      <c r="I12332" s="52"/>
      <c r="J12332" s="48"/>
      <c r="K12332" s="48"/>
      <c r="L12332" s="48"/>
      <c r="M12332" s="48"/>
    </row>
    <row r="12333" spans="3:13" x14ac:dyDescent="0.25">
      <c r="C12333" s="48"/>
      <c r="D12333" s="48"/>
      <c r="E12333" s="48"/>
      <c r="F12333" s="48"/>
      <c r="G12333" s="49"/>
      <c r="H12333" s="48"/>
      <c r="I12333" s="52"/>
      <c r="J12333" s="48"/>
      <c r="K12333" s="48"/>
      <c r="L12333" s="48"/>
      <c r="M12333" s="48"/>
    </row>
    <row r="12334" spans="3:13" x14ac:dyDescent="0.25">
      <c r="C12334" s="48"/>
      <c r="D12334" s="48"/>
      <c r="E12334" s="48"/>
      <c r="F12334" s="48"/>
      <c r="G12334" s="49"/>
      <c r="H12334" s="48"/>
      <c r="I12334" s="52"/>
      <c r="J12334" s="48"/>
      <c r="K12334" s="48"/>
      <c r="L12334" s="48"/>
      <c r="M12334" s="48"/>
    </row>
    <row r="12335" spans="3:13" x14ac:dyDescent="0.25">
      <c r="C12335" s="48"/>
      <c r="D12335" s="48"/>
      <c r="E12335" s="48"/>
      <c r="F12335" s="48"/>
      <c r="G12335" s="49"/>
      <c r="H12335" s="48"/>
      <c r="I12335" s="52"/>
      <c r="J12335" s="48"/>
      <c r="K12335" s="48"/>
      <c r="L12335" s="48"/>
      <c r="M12335" s="48"/>
    </row>
    <row r="12336" spans="3:13" x14ac:dyDescent="0.25">
      <c r="C12336" s="48"/>
      <c r="D12336" s="48"/>
      <c r="E12336" s="48"/>
      <c r="F12336" s="48"/>
      <c r="G12336" s="49"/>
      <c r="H12336" s="48"/>
      <c r="I12336" s="52"/>
      <c r="J12336" s="48"/>
      <c r="K12336" s="48"/>
      <c r="L12336" s="48"/>
      <c r="M12336" s="48"/>
    </row>
    <row r="12337" spans="3:13" x14ac:dyDescent="0.25">
      <c r="C12337" s="48"/>
      <c r="D12337" s="48"/>
      <c r="E12337" s="48"/>
      <c r="F12337" s="48"/>
      <c r="G12337" s="49"/>
      <c r="H12337" s="48"/>
      <c r="I12337" s="52"/>
      <c r="J12337" s="48"/>
      <c r="K12337" s="48"/>
      <c r="L12337" s="48"/>
      <c r="M12337" s="48"/>
    </row>
    <row r="12338" spans="3:13" x14ac:dyDescent="0.25">
      <c r="C12338" s="48"/>
      <c r="D12338" s="48"/>
      <c r="E12338" s="48"/>
      <c r="F12338" s="48"/>
      <c r="G12338" s="49"/>
      <c r="H12338" s="48"/>
      <c r="I12338" s="52"/>
      <c r="J12338" s="48"/>
      <c r="K12338" s="48"/>
      <c r="L12338" s="48"/>
      <c r="M12338" s="48"/>
    </row>
    <row r="12339" spans="3:13" x14ac:dyDescent="0.25">
      <c r="C12339" s="48"/>
      <c r="D12339" s="48"/>
      <c r="E12339" s="48"/>
      <c r="F12339" s="48"/>
      <c r="G12339" s="49"/>
      <c r="H12339" s="48"/>
      <c r="I12339" s="52"/>
      <c r="J12339" s="48"/>
      <c r="K12339" s="48"/>
      <c r="L12339" s="48"/>
      <c r="M12339" s="48"/>
    </row>
    <row r="12340" spans="3:13" x14ac:dyDescent="0.25">
      <c r="C12340" s="48"/>
      <c r="D12340" s="48"/>
      <c r="E12340" s="48"/>
      <c r="F12340" s="48"/>
      <c r="G12340" s="49"/>
      <c r="H12340" s="48"/>
      <c r="I12340" s="52"/>
      <c r="J12340" s="48"/>
      <c r="K12340" s="48"/>
      <c r="L12340" s="48"/>
      <c r="M12340" s="48"/>
    </row>
    <row r="12341" spans="3:13" x14ac:dyDescent="0.25">
      <c r="C12341" s="48"/>
      <c r="D12341" s="48"/>
      <c r="E12341" s="48"/>
      <c r="F12341" s="48"/>
      <c r="G12341" s="49"/>
      <c r="H12341" s="48"/>
      <c r="I12341" s="52"/>
      <c r="J12341" s="48"/>
      <c r="K12341" s="48"/>
      <c r="L12341" s="48"/>
      <c r="M12341" s="48"/>
    </row>
    <row r="12342" spans="3:13" x14ac:dyDescent="0.25">
      <c r="C12342" s="48"/>
      <c r="D12342" s="48"/>
      <c r="E12342" s="48"/>
      <c r="F12342" s="48"/>
      <c r="G12342" s="49"/>
      <c r="H12342" s="48"/>
      <c r="I12342" s="52"/>
      <c r="J12342" s="48"/>
      <c r="K12342" s="48"/>
      <c r="L12342" s="48"/>
      <c r="M12342" s="48"/>
    </row>
    <row r="12343" spans="3:13" x14ac:dyDescent="0.25">
      <c r="C12343" s="48"/>
      <c r="D12343" s="48"/>
      <c r="E12343" s="48"/>
      <c r="F12343" s="48"/>
      <c r="G12343" s="49"/>
      <c r="H12343" s="48"/>
      <c r="I12343" s="52"/>
      <c r="J12343" s="48"/>
      <c r="K12343" s="48"/>
      <c r="L12343" s="48"/>
      <c r="M12343" s="48"/>
    </row>
    <row r="12344" spans="3:13" x14ac:dyDescent="0.25">
      <c r="C12344" s="48"/>
      <c r="D12344" s="48"/>
      <c r="E12344" s="48"/>
      <c r="F12344" s="48"/>
      <c r="G12344" s="49"/>
      <c r="H12344" s="48"/>
      <c r="I12344" s="52"/>
      <c r="J12344" s="48"/>
      <c r="K12344" s="48"/>
      <c r="L12344" s="48"/>
      <c r="M12344" s="48"/>
    </row>
    <row r="12345" spans="3:13" x14ac:dyDescent="0.25">
      <c r="C12345" s="48"/>
      <c r="D12345" s="48"/>
      <c r="E12345" s="48"/>
      <c r="F12345" s="48"/>
      <c r="G12345" s="49"/>
      <c r="H12345" s="48"/>
      <c r="I12345" s="52"/>
      <c r="J12345" s="48"/>
      <c r="K12345" s="48"/>
      <c r="L12345" s="48"/>
      <c r="M12345" s="48"/>
    </row>
    <row r="12346" spans="3:13" x14ac:dyDescent="0.25">
      <c r="C12346" s="48"/>
      <c r="D12346" s="48"/>
      <c r="E12346" s="48"/>
      <c r="F12346" s="48"/>
      <c r="G12346" s="49"/>
      <c r="H12346" s="48"/>
      <c r="I12346" s="52"/>
      <c r="J12346" s="48"/>
      <c r="K12346" s="48"/>
      <c r="L12346" s="48"/>
      <c r="M12346" s="48"/>
    </row>
    <row r="12347" spans="3:13" x14ac:dyDescent="0.25">
      <c r="C12347" s="48"/>
      <c r="D12347" s="48"/>
      <c r="E12347" s="48"/>
      <c r="F12347" s="48"/>
      <c r="G12347" s="49"/>
      <c r="H12347" s="48"/>
      <c r="I12347" s="52"/>
      <c r="J12347" s="48"/>
      <c r="K12347" s="48"/>
      <c r="L12347" s="48"/>
      <c r="M12347" s="48"/>
    </row>
    <row r="12348" spans="3:13" x14ac:dyDescent="0.25">
      <c r="C12348" s="48"/>
      <c r="D12348" s="48"/>
      <c r="E12348" s="48"/>
      <c r="F12348" s="48"/>
      <c r="G12348" s="49"/>
      <c r="H12348" s="48"/>
      <c r="I12348" s="52"/>
      <c r="J12348" s="48"/>
      <c r="K12348" s="48"/>
      <c r="L12348" s="48"/>
      <c r="M12348" s="48"/>
    </row>
    <row r="12349" spans="3:13" x14ac:dyDescent="0.25">
      <c r="C12349" s="48"/>
      <c r="D12349" s="48"/>
      <c r="E12349" s="48"/>
      <c r="F12349" s="48"/>
      <c r="G12349" s="49"/>
      <c r="H12349" s="48"/>
      <c r="I12349" s="52"/>
      <c r="J12349" s="48"/>
      <c r="K12349" s="48"/>
      <c r="L12349" s="48"/>
      <c r="M12349" s="48"/>
    </row>
    <row r="12350" spans="3:13" x14ac:dyDescent="0.25">
      <c r="C12350" s="48"/>
      <c r="D12350" s="48"/>
      <c r="E12350" s="48"/>
      <c r="F12350" s="48"/>
      <c r="G12350" s="49"/>
      <c r="H12350" s="48"/>
      <c r="I12350" s="52"/>
      <c r="J12350" s="48"/>
      <c r="K12350" s="48"/>
      <c r="L12350" s="48"/>
      <c r="M12350" s="48"/>
    </row>
    <row r="12351" spans="3:13" x14ac:dyDescent="0.25">
      <c r="C12351" s="48"/>
      <c r="D12351" s="48"/>
      <c r="E12351" s="48"/>
      <c r="F12351" s="48"/>
      <c r="G12351" s="49"/>
      <c r="H12351" s="48"/>
      <c r="I12351" s="52"/>
      <c r="J12351" s="48"/>
      <c r="K12351" s="48"/>
      <c r="L12351" s="48"/>
      <c r="M12351" s="48"/>
    </row>
    <row r="12352" spans="3:13" x14ac:dyDescent="0.25">
      <c r="C12352" s="48"/>
      <c r="D12352" s="48"/>
      <c r="E12352" s="48"/>
      <c r="F12352" s="48"/>
      <c r="G12352" s="49"/>
      <c r="H12352" s="48"/>
      <c r="I12352" s="52"/>
      <c r="J12352" s="48"/>
      <c r="K12352" s="48"/>
      <c r="L12352" s="48"/>
      <c r="M12352" s="48"/>
    </row>
    <row r="12353" spans="3:13" x14ac:dyDescent="0.25">
      <c r="C12353" s="48"/>
      <c r="D12353" s="48"/>
      <c r="E12353" s="48"/>
      <c r="F12353" s="48"/>
      <c r="G12353" s="49"/>
      <c r="H12353" s="48"/>
      <c r="I12353" s="52"/>
      <c r="J12353" s="48"/>
      <c r="K12353" s="48"/>
      <c r="L12353" s="48"/>
      <c r="M12353" s="48"/>
    </row>
    <row r="12354" spans="3:13" x14ac:dyDescent="0.25">
      <c r="C12354" s="48"/>
      <c r="D12354" s="48"/>
      <c r="E12354" s="48"/>
      <c r="F12354" s="48"/>
      <c r="G12354" s="49"/>
      <c r="H12354" s="48"/>
      <c r="I12354" s="52"/>
      <c r="J12354" s="48"/>
      <c r="K12354" s="48"/>
      <c r="L12354" s="48"/>
      <c r="M12354" s="48"/>
    </row>
    <row r="12355" spans="3:13" x14ac:dyDescent="0.25">
      <c r="C12355" s="48"/>
      <c r="D12355" s="48"/>
      <c r="E12355" s="48"/>
      <c r="F12355" s="48"/>
      <c r="G12355" s="49"/>
      <c r="H12355" s="48"/>
      <c r="I12355" s="52"/>
      <c r="J12355" s="48"/>
      <c r="K12355" s="48"/>
      <c r="L12355" s="48"/>
      <c r="M12355" s="48"/>
    </row>
    <row r="12356" spans="3:13" x14ac:dyDescent="0.25">
      <c r="C12356" s="48"/>
      <c r="D12356" s="48"/>
      <c r="E12356" s="48"/>
      <c r="F12356" s="48"/>
      <c r="G12356" s="49"/>
      <c r="H12356" s="48"/>
      <c r="I12356" s="52"/>
      <c r="J12356" s="48"/>
      <c r="K12356" s="48"/>
      <c r="L12356" s="48"/>
      <c r="M12356" s="48"/>
    </row>
    <row r="12357" spans="3:13" x14ac:dyDescent="0.25">
      <c r="C12357" s="48"/>
      <c r="D12357" s="48"/>
      <c r="E12357" s="48"/>
      <c r="F12357" s="48"/>
      <c r="G12357" s="49"/>
      <c r="H12357" s="48"/>
      <c r="I12357" s="52"/>
      <c r="J12357" s="48"/>
      <c r="K12357" s="48"/>
      <c r="L12357" s="48"/>
      <c r="M12357" s="48"/>
    </row>
    <row r="12358" spans="3:13" x14ac:dyDescent="0.25">
      <c r="C12358" s="48"/>
      <c r="D12358" s="48"/>
      <c r="E12358" s="48"/>
      <c r="F12358" s="48"/>
      <c r="G12358" s="49"/>
      <c r="H12358" s="48"/>
      <c r="I12358" s="52"/>
      <c r="J12358" s="48"/>
      <c r="K12358" s="48"/>
      <c r="L12358" s="48"/>
      <c r="M12358" s="48"/>
    </row>
    <row r="12359" spans="3:13" x14ac:dyDescent="0.25">
      <c r="C12359" s="48"/>
      <c r="D12359" s="48"/>
      <c r="E12359" s="48"/>
      <c r="F12359" s="48"/>
      <c r="G12359" s="49"/>
      <c r="H12359" s="48"/>
      <c r="I12359" s="52"/>
      <c r="J12359" s="48"/>
      <c r="K12359" s="48"/>
      <c r="L12359" s="48"/>
      <c r="M12359" s="48"/>
    </row>
    <row r="12360" spans="3:13" x14ac:dyDescent="0.25">
      <c r="C12360" s="48"/>
      <c r="D12360" s="48"/>
      <c r="E12360" s="48"/>
      <c r="F12360" s="48"/>
      <c r="G12360" s="49"/>
      <c r="H12360" s="48"/>
      <c r="I12360" s="52"/>
      <c r="J12360" s="48"/>
      <c r="K12360" s="48"/>
      <c r="L12360" s="48"/>
      <c r="M12360" s="48"/>
    </row>
    <row r="12361" spans="3:13" x14ac:dyDescent="0.25">
      <c r="C12361" s="48"/>
      <c r="D12361" s="48"/>
      <c r="E12361" s="48"/>
      <c r="F12361" s="48"/>
      <c r="G12361" s="49"/>
      <c r="H12361" s="48"/>
      <c r="I12361" s="52"/>
      <c r="J12361" s="48"/>
      <c r="K12361" s="48"/>
      <c r="L12361" s="48"/>
      <c r="M12361" s="48"/>
    </row>
    <row r="12362" spans="3:13" x14ac:dyDescent="0.25">
      <c r="C12362" s="48"/>
      <c r="D12362" s="48"/>
      <c r="E12362" s="48"/>
      <c r="F12362" s="48"/>
      <c r="G12362" s="49"/>
      <c r="H12362" s="48"/>
      <c r="I12362" s="52"/>
      <c r="J12362" s="48"/>
      <c r="K12362" s="48"/>
      <c r="L12362" s="48"/>
      <c r="M12362" s="48"/>
    </row>
    <row r="12363" spans="3:13" x14ac:dyDescent="0.25">
      <c r="C12363" s="48"/>
      <c r="D12363" s="48"/>
      <c r="E12363" s="48"/>
      <c r="F12363" s="48"/>
      <c r="G12363" s="49"/>
      <c r="H12363" s="48"/>
      <c r="I12363" s="52"/>
      <c r="J12363" s="48"/>
      <c r="K12363" s="48"/>
      <c r="L12363" s="48"/>
      <c r="M12363" s="48"/>
    </row>
    <row r="12364" spans="3:13" x14ac:dyDescent="0.25">
      <c r="C12364" s="48"/>
      <c r="D12364" s="48"/>
      <c r="E12364" s="48"/>
      <c r="F12364" s="48"/>
      <c r="G12364" s="49"/>
      <c r="H12364" s="48"/>
      <c r="I12364" s="52"/>
      <c r="J12364" s="48"/>
      <c r="K12364" s="48"/>
      <c r="L12364" s="48"/>
      <c r="M12364" s="48"/>
    </row>
    <row r="12365" spans="3:13" x14ac:dyDescent="0.25">
      <c r="C12365" s="48"/>
      <c r="D12365" s="48"/>
      <c r="E12365" s="48"/>
      <c r="F12365" s="48"/>
      <c r="G12365" s="49"/>
      <c r="H12365" s="48"/>
      <c r="I12365" s="52"/>
      <c r="J12365" s="48"/>
      <c r="K12365" s="48"/>
      <c r="L12365" s="48"/>
      <c r="M12365" s="48"/>
    </row>
    <row r="12366" spans="3:13" x14ac:dyDescent="0.25">
      <c r="C12366" s="48"/>
      <c r="D12366" s="48"/>
      <c r="E12366" s="48"/>
      <c r="F12366" s="48"/>
      <c r="G12366" s="49"/>
      <c r="H12366" s="48"/>
      <c r="I12366" s="52"/>
      <c r="J12366" s="48"/>
      <c r="K12366" s="48"/>
      <c r="L12366" s="48"/>
      <c r="M12366" s="48"/>
    </row>
    <row r="12367" spans="3:13" x14ac:dyDescent="0.25">
      <c r="C12367" s="48"/>
      <c r="D12367" s="48"/>
      <c r="E12367" s="48"/>
      <c r="F12367" s="48"/>
      <c r="G12367" s="49"/>
      <c r="H12367" s="48"/>
      <c r="I12367" s="52"/>
      <c r="J12367" s="48"/>
      <c r="K12367" s="48"/>
      <c r="L12367" s="48"/>
      <c r="M12367" s="48"/>
    </row>
    <row r="12368" spans="3:13" x14ac:dyDescent="0.25">
      <c r="C12368" s="48"/>
      <c r="D12368" s="48"/>
      <c r="E12368" s="48"/>
      <c r="F12368" s="48"/>
      <c r="G12368" s="49"/>
      <c r="H12368" s="48"/>
      <c r="I12368" s="52"/>
      <c r="J12368" s="48"/>
      <c r="K12368" s="48"/>
      <c r="L12368" s="48"/>
      <c r="M12368" s="48"/>
    </row>
    <row r="12369" spans="3:13" x14ac:dyDescent="0.25">
      <c r="C12369" s="48"/>
      <c r="D12369" s="48"/>
      <c r="E12369" s="48"/>
      <c r="F12369" s="48"/>
      <c r="G12369" s="49"/>
      <c r="H12369" s="48"/>
      <c r="I12369" s="52"/>
      <c r="J12369" s="48"/>
      <c r="K12369" s="48"/>
      <c r="L12369" s="48"/>
      <c r="M12369" s="48"/>
    </row>
    <row r="12370" spans="3:13" x14ac:dyDescent="0.25">
      <c r="C12370" s="48"/>
      <c r="D12370" s="48"/>
      <c r="E12370" s="48"/>
      <c r="F12370" s="48"/>
      <c r="G12370" s="49"/>
      <c r="H12370" s="48"/>
      <c r="I12370" s="52"/>
      <c r="J12370" s="48"/>
      <c r="K12370" s="48"/>
      <c r="L12370" s="48"/>
      <c r="M12370" s="48"/>
    </row>
    <row r="12371" spans="3:13" x14ac:dyDescent="0.25">
      <c r="C12371" s="48"/>
      <c r="D12371" s="48"/>
      <c r="E12371" s="48"/>
      <c r="F12371" s="48"/>
      <c r="G12371" s="49"/>
      <c r="H12371" s="48"/>
      <c r="I12371" s="52"/>
      <c r="J12371" s="48"/>
      <c r="K12371" s="48"/>
      <c r="L12371" s="48"/>
      <c r="M12371" s="48"/>
    </row>
    <row r="12372" spans="3:13" x14ac:dyDescent="0.25">
      <c r="C12372" s="48"/>
      <c r="D12372" s="48"/>
      <c r="E12372" s="48"/>
      <c r="F12372" s="48"/>
      <c r="G12372" s="49"/>
      <c r="H12372" s="48"/>
      <c r="I12372" s="52"/>
      <c r="J12372" s="48"/>
      <c r="K12372" s="48"/>
      <c r="L12372" s="48"/>
      <c r="M12372" s="48"/>
    </row>
    <row r="12373" spans="3:13" x14ac:dyDescent="0.25">
      <c r="C12373" s="48"/>
      <c r="D12373" s="48"/>
      <c r="E12373" s="48"/>
      <c r="F12373" s="48"/>
      <c r="G12373" s="49"/>
      <c r="H12373" s="48"/>
      <c r="I12373" s="52"/>
      <c r="J12373" s="48"/>
      <c r="K12373" s="48"/>
      <c r="L12373" s="48"/>
      <c r="M12373" s="48"/>
    </row>
    <row r="12374" spans="3:13" x14ac:dyDescent="0.25">
      <c r="C12374" s="48"/>
      <c r="D12374" s="48"/>
      <c r="E12374" s="48"/>
      <c r="F12374" s="48"/>
      <c r="G12374" s="49"/>
      <c r="H12374" s="48"/>
      <c r="I12374" s="52"/>
      <c r="J12374" s="48"/>
      <c r="K12374" s="48"/>
      <c r="L12374" s="48"/>
      <c r="M12374" s="48"/>
    </row>
    <row r="12375" spans="3:13" x14ac:dyDescent="0.25">
      <c r="C12375" s="48"/>
      <c r="D12375" s="48"/>
      <c r="E12375" s="48"/>
      <c r="F12375" s="48"/>
      <c r="G12375" s="49"/>
      <c r="H12375" s="48"/>
      <c r="I12375" s="52"/>
      <c r="J12375" s="48"/>
      <c r="K12375" s="48"/>
      <c r="L12375" s="48"/>
      <c r="M12375" s="48"/>
    </row>
    <row r="12376" spans="3:13" x14ac:dyDescent="0.25">
      <c r="C12376" s="48"/>
      <c r="D12376" s="48"/>
      <c r="E12376" s="48"/>
      <c r="F12376" s="48"/>
      <c r="G12376" s="49"/>
      <c r="H12376" s="48"/>
      <c r="I12376" s="52"/>
      <c r="J12376" s="48"/>
      <c r="K12376" s="48"/>
      <c r="L12376" s="48"/>
      <c r="M12376" s="48"/>
    </row>
    <row r="12377" spans="3:13" x14ac:dyDescent="0.25">
      <c r="C12377" s="48"/>
      <c r="D12377" s="48"/>
      <c r="E12377" s="48"/>
      <c r="F12377" s="48"/>
      <c r="G12377" s="49"/>
      <c r="H12377" s="48"/>
      <c r="I12377" s="52"/>
      <c r="J12377" s="48"/>
      <c r="K12377" s="48"/>
      <c r="L12377" s="48"/>
      <c r="M12377" s="48"/>
    </row>
    <row r="12378" spans="3:13" x14ac:dyDescent="0.25">
      <c r="C12378" s="48"/>
      <c r="D12378" s="48"/>
      <c r="E12378" s="48"/>
      <c r="F12378" s="48"/>
      <c r="G12378" s="49"/>
      <c r="H12378" s="48"/>
      <c r="I12378" s="52"/>
      <c r="J12378" s="48"/>
      <c r="K12378" s="48"/>
      <c r="L12378" s="48"/>
      <c r="M12378" s="48"/>
    </row>
    <row r="12379" spans="3:13" x14ac:dyDescent="0.25">
      <c r="C12379" s="48"/>
      <c r="D12379" s="48"/>
      <c r="E12379" s="48"/>
      <c r="F12379" s="48"/>
      <c r="G12379" s="49"/>
      <c r="H12379" s="48"/>
      <c r="I12379" s="52"/>
      <c r="J12379" s="48"/>
      <c r="K12379" s="48"/>
      <c r="L12379" s="48"/>
      <c r="M12379" s="48"/>
    </row>
    <row r="12380" spans="3:13" x14ac:dyDescent="0.25">
      <c r="C12380" s="48"/>
      <c r="D12380" s="48"/>
      <c r="E12380" s="48"/>
      <c r="F12380" s="48"/>
      <c r="G12380" s="49"/>
      <c r="H12380" s="48"/>
      <c r="I12380" s="52"/>
      <c r="J12380" s="48"/>
      <c r="K12380" s="48"/>
      <c r="L12380" s="48"/>
      <c r="M12380" s="48"/>
    </row>
    <row r="12381" spans="3:13" x14ac:dyDescent="0.25">
      <c r="C12381" s="48"/>
      <c r="D12381" s="48"/>
      <c r="E12381" s="48"/>
      <c r="F12381" s="48"/>
      <c r="G12381" s="49"/>
      <c r="H12381" s="48"/>
      <c r="I12381" s="52"/>
      <c r="J12381" s="48"/>
      <c r="K12381" s="48"/>
      <c r="L12381" s="48"/>
      <c r="M12381" s="48"/>
    </row>
    <row r="12382" spans="3:13" x14ac:dyDescent="0.25">
      <c r="C12382" s="48"/>
      <c r="D12382" s="48"/>
      <c r="E12382" s="48"/>
      <c r="F12382" s="48"/>
      <c r="G12382" s="49"/>
      <c r="H12382" s="48"/>
      <c r="I12382" s="52"/>
      <c r="J12382" s="48"/>
      <c r="K12382" s="48"/>
      <c r="L12382" s="48"/>
      <c r="M12382" s="48"/>
    </row>
    <row r="12383" spans="3:13" x14ac:dyDescent="0.25">
      <c r="C12383" s="48"/>
      <c r="D12383" s="48"/>
      <c r="E12383" s="48"/>
      <c r="F12383" s="48"/>
      <c r="G12383" s="49"/>
      <c r="H12383" s="48"/>
      <c r="I12383" s="52"/>
      <c r="J12383" s="48"/>
      <c r="K12383" s="48"/>
      <c r="L12383" s="48"/>
      <c r="M12383" s="48"/>
    </row>
    <row r="12384" spans="3:13" x14ac:dyDescent="0.25">
      <c r="C12384" s="48"/>
      <c r="D12384" s="48"/>
      <c r="E12384" s="48"/>
      <c r="F12384" s="48"/>
      <c r="G12384" s="49"/>
      <c r="H12384" s="48"/>
      <c r="I12384" s="52"/>
      <c r="J12384" s="48"/>
      <c r="K12384" s="48"/>
      <c r="L12384" s="48"/>
      <c r="M12384" s="48"/>
    </row>
    <row r="12385" spans="3:13" x14ac:dyDescent="0.25">
      <c r="C12385" s="48"/>
      <c r="D12385" s="48"/>
      <c r="E12385" s="48"/>
      <c r="F12385" s="48"/>
      <c r="G12385" s="49"/>
      <c r="H12385" s="48"/>
      <c r="I12385" s="52"/>
      <c r="J12385" s="48"/>
      <c r="K12385" s="48"/>
      <c r="L12385" s="48"/>
      <c r="M12385" s="48"/>
    </row>
    <row r="12386" spans="3:13" x14ac:dyDescent="0.25">
      <c r="C12386" s="48"/>
      <c r="D12386" s="48"/>
      <c r="E12386" s="48"/>
      <c r="F12386" s="48"/>
      <c r="G12386" s="49"/>
      <c r="H12386" s="48"/>
      <c r="I12386" s="52"/>
      <c r="J12386" s="48"/>
      <c r="K12386" s="48"/>
      <c r="L12386" s="48"/>
      <c r="M12386" s="48"/>
    </row>
    <row r="12387" spans="3:13" x14ac:dyDescent="0.25">
      <c r="C12387" s="48"/>
      <c r="D12387" s="48"/>
      <c r="E12387" s="48"/>
      <c r="F12387" s="48"/>
      <c r="G12387" s="49"/>
      <c r="H12387" s="48"/>
      <c r="I12387" s="52"/>
      <c r="J12387" s="48"/>
      <c r="K12387" s="48"/>
      <c r="L12387" s="48"/>
      <c r="M12387" s="48"/>
    </row>
    <row r="12388" spans="3:13" x14ac:dyDescent="0.25">
      <c r="C12388" s="48"/>
      <c r="D12388" s="48"/>
      <c r="E12388" s="48"/>
      <c r="F12388" s="48"/>
      <c r="G12388" s="49"/>
      <c r="H12388" s="48"/>
      <c r="I12388" s="52"/>
      <c r="J12388" s="48"/>
      <c r="K12388" s="48"/>
      <c r="L12388" s="48"/>
      <c r="M12388" s="48"/>
    </row>
    <row r="12389" spans="3:13" x14ac:dyDescent="0.25">
      <c r="C12389" s="48"/>
      <c r="D12389" s="48"/>
      <c r="E12389" s="48"/>
      <c r="F12389" s="48"/>
      <c r="G12389" s="49"/>
      <c r="H12389" s="48"/>
      <c r="I12389" s="52"/>
      <c r="J12389" s="48"/>
      <c r="K12389" s="48"/>
      <c r="L12389" s="48"/>
      <c r="M12389" s="48"/>
    </row>
    <row r="12390" spans="3:13" x14ac:dyDescent="0.25">
      <c r="C12390" s="48"/>
      <c r="D12390" s="48"/>
      <c r="E12390" s="48"/>
      <c r="F12390" s="48"/>
      <c r="G12390" s="49"/>
      <c r="H12390" s="48"/>
      <c r="I12390" s="52"/>
      <c r="J12390" s="48"/>
      <c r="K12390" s="48"/>
      <c r="L12390" s="48"/>
      <c r="M12390" s="48"/>
    </row>
    <row r="12391" spans="3:13" x14ac:dyDescent="0.25">
      <c r="C12391" s="48"/>
      <c r="D12391" s="48"/>
      <c r="E12391" s="48"/>
      <c r="F12391" s="48"/>
      <c r="G12391" s="49"/>
      <c r="H12391" s="48"/>
      <c r="I12391" s="52"/>
      <c r="J12391" s="48"/>
      <c r="K12391" s="48"/>
      <c r="L12391" s="48"/>
      <c r="M12391" s="48"/>
    </row>
    <row r="12392" spans="3:13" x14ac:dyDescent="0.25">
      <c r="C12392" s="48"/>
      <c r="D12392" s="48"/>
      <c r="E12392" s="48"/>
      <c r="F12392" s="48"/>
      <c r="G12392" s="49"/>
      <c r="H12392" s="48"/>
      <c r="I12392" s="52"/>
      <c r="J12392" s="48"/>
      <c r="K12392" s="48"/>
      <c r="L12392" s="48"/>
      <c r="M12392" s="48"/>
    </row>
    <row r="12393" spans="3:13" x14ac:dyDescent="0.25">
      <c r="C12393" s="48"/>
      <c r="D12393" s="48"/>
      <c r="E12393" s="48"/>
      <c r="F12393" s="48"/>
      <c r="G12393" s="49"/>
      <c r="H12393" s="48"/>
      <c r="I12393" s="52"/>
      <c r="J12393" s="48"/>
      <c r="K12393" s="48"/>
      <c r="L12393" s="48"/>
      <c r="M12393" s="48"/>
    </row>
    <row r="12394" spans="3:13" x14ac:dyDescent="0.25">
      <c r="C12394" s="48"/>
      <c r="D12394" s="48"/>
      <c r="E12394" s="48"/>
      <c r="F12394" s="48"/>
      <c r="G12394" s="49"/>
      <c r="H12394" s="48"/>
      <c r="I12394" s="52"/>
      <c r="J12394" s="48"/>
      <c r="K12394" s="48"/>
      <c r="L12394" s="48"/>
      <c r="M12394" s="48"/>
    </row>
    <row r="12395" spans="3:13" x14ac:dyDescent="0.25">
      <c r="C12395" s="48"/>
      <c r="D12395" s="48"/>
      <c r="E12395" s="48"/>
      <c r="F12395" s="48"/>
      <c r="G12395" s="49"/>
      <c r="H12395" s="48"/>
      <c r="I12395" s="52"/>
      <c r="J12395" s="48"/>
      <c r="K12395" s="48"/>
      <c r="L12395" s="48"/>
      <c r="M12395" s="48"/>
    </row>
    <row r="12396" spans="3:13" x14ac:dyDescent="0.25">
      <c r="C12396" s="48"/>
      <c r="D12396" s="48"/>
      <c r="E12396" s="48"/>
      <c r="F12396" s="48"/>
      <c r="G12396" s="49"/>
      <c r="H12396" s="48"/>
      <c r="I12396" s="52"/>
      <c r="J12396" s="48"/>
      <c r="K12396" s="48"/>
      <c r="L12396" s="48"/>
      <c r="M12396" s="48"/>
    </row>
    <row r="12397" spans="3:13" x14ac:dyDescent="0.25">
      <c r="C12397" s="48"/>
      <c r="D12397" s="48"/>
      <c r="E12397" s="48"/>
      <c r="F12397" s="48"/>
      <c r="G12397" s="49"/>
      <c r="H12397" s="48"/>
      <c r="I12397" s="52"/>
      <c r="J12397" s="48"/>
      <c r="K12397" s="48"/>
      <c r="L12397" s="48"/>
      <c r="M12397" s="48"/>
    </row>
    <row r="12398" spans="3:13" x14ac:dyDescent="0.25">
      <c r="C12398" s="48"/>
      <c r="D12398" s="48"/>
      <c r="E12398" s="48"/>
      <c r="F12398" s="48"/>
      <c r="G12398" s="49"/>
      <c r="H12398" s="48"/>
      <c r="I12398" s="52"/>
      <c r="J12398" s="48"/>
      <c r="K12398" s="48"/>
      <c r="L12398" s="48"/>
      <c r="M12398" s="48"/>
    </row>
    <row r="12399" spans="3:13" x14ac:dyDescent="0.25">
      <c r="C12399" s="48"/>
      <c r="D12399" s="48"/>
      <c r="E12399" s="48"/>
      <c r="F12399" s="48"/>
      <c r="G12399" s="49"/>
      <c r="H12399" s="48"/>
      <c r="I12399" s="52"/>
      <c r="J12399" s="48"/>
      <c r="K12399" s="48"/>
      <c r="L12399" s="48"/>
      <c r="M12399" s="48"/>
    </row>
    <row r="12400" spans="3:13" x14ac:dyDescent="0.25">
      <c r="C12400" s="48"/>
      <c r="D12400" s="48"/>
      <c r="E12400" s="48"/>
      <c r="F12400" s="48"/>
      <c r="G12400" s="49"/>
      <c r="H12400" s="48"/>
      <c r="I12400" s="52"/>
      <c r="J12400" s="48"/>
      <c r="K12400" s="48"/>
      <c r="L12400" s="48"/>
      <c r="M12400" s="48"/>
    </row>
    <row r="12401" spans="3:13" x14ac:dyDescent="0.25">
      <c r="C12401" s="48"/>
      <c r="D12401" s="48"/>
      <c r="E12401" s="48"/>
      <c r="F12401" s="48"/>
      <c r="G12401" s="49"/>
      <c r="H12401" s="48"/>
      <c r="I12401" s="52"/>
      <c r="J12401" s="48"/>
      <c r="K12401" s="48"/>
      <c r="L12401" s="48"/>
      <c r="M12401" s="48"/>
    </row>
    <row r="12402" spans="3:13" x14ac:dyDescent="0.25">
      <c r="C12402" s="48"/>
      <c r="D12402" s="48"/>
      <c r="E12402" s="48"/>
      <c r="F12402" s="48"/>
      <c r="G12402" s="49"/>
      <c r="H12402" s="48"/>
      <c r="I12402" s="52"/>
      <c r="J12402" s="48"/>
      <c r="K12402" s="48"/>
      <c r="L12402" s="48"/>
      <c r="M12402" s="48"/>
    </row>
    <row r="12403" spans="3:13" x14ac:dyDescent="0.25">
      <c r="C12403" s="48"/>
      <c r="D12403" s="48"/>
      <c r="E12403" s="48"/>
      <c r="F12403" s="48"/>
      <c r="G12403" s="49"/>
      <c r="H12403" s="48"/>
      <c r="I12403" s="52"/>
      <c r="J12403" s="48"/>
      <c r="K12403" s="48"/>
      <c r="L12403" s="48"/>
      <c r="M12403" s="48"/>
    </row>
    <row r="12404" spans="3:13" x14ac:dyDescent="0.25">
      <c r="C12404" s="48"/>
      <c r="D12404" s="48"/>
      <c r="E12404" s="48"/>
      <c r="F12404" s="48"/>
      <c r="G12404" s="49"/>
      <c r="H12404" s="48"/>
      <c r="I12404" s="52"/>
      <c r="J12404" s="48"/>
      <c r="K12404" s="48"/>
      <c r="L12404" s="48"/>
      <c r="M12404" s="48"/>
    </row>
    <row r="12405" spans="3:13" x14ac:dyDescent="0.25">
      <c r="C12405" s="48"/>
      <c r="D12405" s="48"/>
      <c r="E12405" s="48"/>
      <c r="F12405" s="48"/>
      <c r="G12405" s="49"/>
      <c r="H12405" s="48"/>
      <c r="I12405" s="52"/>
      <c r="J12405" s="48"/>
      <c r="K12405" s="48"/>
      <c r="L12405" s="48"/>
      <c r="M12405" s="48"/>
    </row>
    <row r="12406" spans="3:13" x14ac:dyDescent="0.25">
      <c r="C12406" s="48"/>
      <c r="D12406" s="48"/>
      <c r="E12406" s="48"/>
      <c r="F12406" s="48"/>
      <c r="G12406" s="49"/>
      <c r="H12406" s="48"/>
      <c r="I12406" s="52"/>
      <c r="J12406" s="48"/>
      <c r="K12406" s="48"/>
      <c r="L12406" s="48"/>
      <c r="M12406" s="48"/>
    </row>
    <row r="12407" spans="3:13" x14ac:dyDescent="0.25">
      <c r="C12407" s="48"/>
      <c r="D12407" s="48"/>
      <c r="E12407" s="48"/>
      <c r="F12407" s="48"/>
      <c r="G12407" s="49"/>
      <c r="H12407" s="48"/>
      <c r="I12407" s="52"/>
      <c r="J12407" s="48"/>
      <c r="K12407" s="48"/>
      <c r="L12407" s="48"/>
      <c r="M12407" s="48"/>
    </row>
    <row r="12408" spans="3:13" x14ac:dyDescent="0.25">
      <c r="C12408" s="48"/>
      <c r="D12408" s="48"/>
      <c r="E12408" s="48"/>
      <c r="F12408" s="48"/>
      <c r="G12408" s="49"/>
      <c r="H12408" s="48"/>
      <c r="I12408" s="52"/>
      <c r="J12408" s="48"/>
      <c r="K12408" s="48"/>
      <c r="L12408" s="48"/>
      <c r="M12408" s="48"/>
    </row>
    <row r="12409" spans="3:13" x14ac:dyDescent="0.25">
      <c r="C12409" s="48"/>
      <c r="D12409" s="48"/>
      <c r="E12409" s="48"/>
      <c r="F12409" s="48"/>
      <c r="G12409" s="49"/>
      <c r="H12409" s="48"/>
      <c r="I12409" s="52"/>
      <c r="J12409" s="48"/>
      <c r="K12409" s="48"/>
      <c r="L12409" s="48"/>
      <c r="M12409" s="48"/>
    </row>
    <row r="12410" spans="3:13" x14ac:dyDescent="0.25">
      <c r="C12410" s="48"/>
      <c r="D12410" s="48"/>
      <c r="E12410" s="48"/>
      <c r="F12410" s="48"/>
      <c r="G12410" s="49"/>
      <c r="H12410" s="48"/>
      <c r="I12410" s="52"/>
      <c r="J12410" s="48"/>
      <c r="K12410" s="48"/>
      <c r="L12410" s="48"/>
      <c r="M12410" s="48"/>
    </row>
    <row r="12411" spans="3:13" x14ac:dyDescent="0.25">
      <c r="C12411" s="48"/>
      <c r="D12411" s="48"/>
      <c r="E12411" s="48"/>
      <c r="F12411" s="48"/>
      <c r="G12411" s="49"/>
      <c r="H12411" s="48"/>
      <c r="I12411" s="52"/>
      <c r="J12411" s="48"/>
      <c r="K12411" s="48"/>
      <c r="L12411" s="48"/>
      <c r="M12411" s="48"/>
    </row>
    <row r="12412" spans="3:13" x14ac:dyDescent="0.25">
      <c r="C12412" s="48"/>
      <c r="D12412" s="48"/>
      <c r="E12412" s="48"/>
      <c r="F12412" s="48"/>
      <c r="G12412" s="49"/>
      <c r="H12412" s="48"/>
      <c r="I12412" s="52"/>
      <c r="J12412" s="48"/>
      <c r="K12412" s="48"/>
      <c r="L12412" s="48"/>
      <c r="M12412" s="48"/>
    </row>
    <row r="12413" spans="3:13" x14ac:dyDescent="0.25">
      <c r="C12413" s="48"/>
      <c r="D12413" s="48"/>
      <c r="E12413" s="48"/>
      <c r="F12413" s="48"/>
      <c r="G12413" s="49"/>
      <c r="H12413" s="48"/>
      <c r="I12413" s="52"/>
      <c r="J12413" s="48"/>
      <c r="K12413" s="48"/>
      <c r="L12413" s="48"/>
      <c r="M12413" s="48"/>
    </row>
    <row r="12414" spans="3:13" x14ac:dyDescent="0.25">
      <c r="C12414" s="48"/>
      <c r="D12414" s="48"/>
      <c r="E12414" s="48"/>
      <c r="F12414" s="48"/>
      <c r="G12414" s="49"/>
      <c r="H12414" s="48"/>
      <c r="I12414" s="52"/>
      <c r="J12414" s="48"/>
      <c r="K12414" s="48"/>
      <c r="L12414" s="48"/>
      <c r="M12414" s="48"/>
    </row>
    <row r="12415" spans="3:13" x14ac:dyDescent="0.25">
      <c r="C12415" s="48"/>
      <c r="D12415" s="48"/>
      <c r="E12415" s="48"/>
      <c r="F12415" s="48"/>
      <c r="G12415" s="49"/>
      <c r="H12415" s="48"/>
      <c r="I12415" s="52"/>
      <c r="J12415" s="48"/>
      <c r="K12415" s="48"/>
      <c r="L12415" s="48"/>
      <c r="M12415" s="48"/>
    </row>
    <row r="12416" spans="3:13" x14ac:dyDescent="0.25">
      <c r="C12416" s="48"/>
      <c r="D12416" s="48"/>
      <c r="E12416" s="48"/>
      <c r="F12416" s="48"/>
      <c r="G12416" s="49"/>
      <c r="H12416" s="48"/>
      <c r="I12416" s="52"/>
      <c r="J12416" s="48"/>
      <c r="K12416" s="48"/>
      <c r="L12416" s="48"/>
      <c r="M12416" s="48"/>
    </row>
    <row r="12417" spans="3:13" x14ac:dyDescent="0.25">
      <c r="C12417" s="48"/>
      <c r="D12417" s="48"/>
      <c r="E12417" s="48"/>
      <c r="F12417" s="48"/>
      <c r="G12417" s="49"/>
      <c r="H12417" s="48"/>
      <c r="I12417" s="52"/>
      <c r="J12417" s="48"/>
      <c r="K12417" s="48"/>
      <c r="L12417" s="48"/>
      <c r="M12417" s="48"/>
    </row>
    <row r="12418" spans="3:13" x14ac:dyDescent="0.25">
      <c r="C12418" s="48"/>
      <c r="D12418" s="48"/>
      <c r="E12418" s="48"/>
      <c r="F12418" s="48"/>
      <c r="G12418" s="49"/>
      <c r="H12418" s="48"/>
      <c r="I12418" s="52"/>
      <c r="J12418" s="48"/>
      <c r="K12418" s="48"/>
      <c r="L12418" s="48"/>
      <c r="M12418" s="48"/>
    </row>
    <row r="12419" spans="3:13" x14ac:dyDescent="0.25">
      <c r="C12419" s="48"/>
      <c r="D12419" s="48"/>
      <c r="E12419" s="48"/>
      <c r="F12419" s="48"/>
      <c r="G12419" s="49"/>
      <c r="H12419" s="48"/>
      <c r="I12419" s="52"/>
      <c r="J12419" s="48"/>
      <c r="K12419" s="48"/>
      <c r="L12419" s="48"/>
      <c r="M12419" s="48"/>
    </row>
    <row r="12420" spans="3:13" x14ac:dyDescent="0.25">
      <c r="C12420" s="48"/>
      <c r="D12420" s="48"/>
      <c r="E12420" s="48"/>
      <c r="F12420" s="48"/>
      <c r="G12420" s="49"/>
      <c r="H12420" s="48"/>
      <c r="I12420" s="52"/>
      <c r="J12420" s="48"/>
      <c r="K12420" s="48"/>
      <c r="L12420" s="48"/>
      <c r="M12420" s="48"/>
    </row>
    <row r="12421" spans="3:13" x14ac:dyDescent="0.25">
      <c r="C12421" s="48"/>
      <c r="D12421" s="48"/>
      <c r="E12421" s="48"/>
      <c r="F12421" s="48"/>
      <c r="G12421" s="49"/>
      <c r="H12421" s="48"/>
      <c r="I12421" s="52"/>
      <c r="J12421" s="48"/>
      <c r="K12421" s="48"/>
      <c r="L12421" s="48"/>
      <c r="M12421" s="48"/>
    </row>
    <row r="12422" spans="3:13" x14ac:dyDescent="0.25">
      <c r="C12422" s="48"/>
      <c r="D12422" s="48"/>
      <c r="E12422" s="48"/>
      <c r="F12422" s="48"/>
      <c r="G12422" s="49"/>
      <c r="H12422" s="48"/>
      <c r="I12422" s="52"/>
      <c r="J12422" s="48"/>
      <c r="K12422" s="48"/>
      <c r="L12422" s="48"/>
      <c r="M12422" s="48"/>
    </row>
    <row r="12423" spans="3:13" x14ac:dyDescent="0.25">
      <c r="C12423" s="48"/>
      <c r="D12423" s="48"/>
      <c r="E12423" s="48"/>
      <c r="F12423" s="48"/>
      <c r="G12423" s="49"/>
      <c r="H12423" s="48"/>
      <c r="I12423" s="52"/>
      <c r="J12423" s="48"/>
      <c r="K12423" s="48"/>
      <c r="L12423" s="48"/>
      <c r="M12423" s="48"/>
    </row>
    <row r="12424" spans="3:13" x14ac:dyDescent="0.25">
      <c r="C12424" s="48"/>
      <c r="D12424" s="48"/>
      <c r="E12424" s="48"/>
      <c r="F12424" s="48"/>
      <c r="G12424" s="49"/>
      <c r="H12424" s="48"/>
      <c r="I12424" s="52"/>
      <c r="J12424" s="48"/>
      <c r="K12424" s="48"/>
      <c r="L12424" s="48"/>
      <c r="M12424" s="48"/>
    </row>
    <row r="12425" spans="3:13" x14ac:dyDescent="0.25">
      <c r="C12425" s="48"/>
      <c r="D12425" s="48"/>
      <c r="E12425" s="48"/>
      <c r="F12425" s="48"/>
      <c r="G12425" s="49"/>
      <c r="H12425" s="48"/>
      <c r="I12425" s="52"/>
      <c r="J12425" s="48"/>
      <c r="K12425" s="48"/>
      <c r="L12425" s="48"/>
      <c r="M12425" s="48"/>
    </row>
    <row r="12426" spans="3:13" x14ac:dyDescent="0.25">
      <c r="C12426" s="48"/>
      <c r="D12426" s="48"/>
      <c r="E12426" s="48"/>
      <c r="F12426" s="48"/>
      <c r="G12426" s="49"/>
      <c r="H12426" s="48"/>
      <c r="I12426" s="52"/>
      <c r="J12426" s="48"/>
      <c r="K12426" s="48"/>
      <c r="L12426" s="48"/>
      <c r="M12426" s="48"/>
    </row>
    <row r="12427" spans="3:13" x14ac:dyDescent="0.25">
      <c r="C12427" s="48"/>
      <c r="D12427" s="48"/>
      <c r="E12427" s="48"/>
      <c r="F12427" s="48"/>
      <c r="G12427" s="49"/>
      <c r="H12427" s="48"/>
      <c r="I12427" s="52"/>
      <c r="J12427" s="48"/>
      <c r="K12427" s="48"/>
      <c r="L12427" s="48"/>
      <c r="M12427" s="48"/>
    </row>
    <row r="12428" spans="3:13" x14ac:dyDescent="0.25">
      <c r="C12428" s="48"/>
      <c r="D12428" s="48"/>
      <c r="E12428" s="48"/>
      <c r="F12428" s="48"/>
      <c r="G12428" s="49"/>
      <c r="H12428" s="48"/>
      <c r="I12428" s="52"/>
      <c r="J12428" s="48"/>
      <c r="K12428" s="48"/>
      <c r="L12428" s="48"/>
      <c r="M12428" s="48"/>
    </row>
    <row r="12429" spans="3:13" x14ac:dyDescent="0.25">
      <c r="C12429" s="48"/>
      <c r="D12429" s="48"/>
      <c r="E12429" s="48"/>
      <c r="F12429" s="48"/>
      <c r="G12429" s="49"/>
      <c r="H12429" s="48"/>
      <c r="I12429" s="52"/>
      <c r="J12429" s="48"/>
      <c r="K12429" s="48"/>
      <c r="L12429" s="48"/>
      <c r="M12429" s="48"/>
    </row>
    <row r="12430" spans="3:13" x14ac:dyDescent="0.25">
      <c r="C12430" s="48"/>
      <c r="D12430" s="48"/>
      <c r="E12430" s="48"/>
      <c r="F12430" s="48"/>
      <c r="G12430" s="49"/>
      <c r="H12430" s="48"/>
      <c r="I12430" s="52"/>
      <c r="J12430" s="48"/>
      <c r="K12430" s="48"/>
      <c r="L12430" s="48"/>
      <c r="M12430" s="48"/>
    </row>
    <row r="12431" spans="3:13" x14ac:dyDescent="0.25">
      <c r="C12431" s="48"/>
      <c r="D12431" s="48"/>
      <c r="E12431" s="48"/>
      <c r="F12431" s="48"/>
      <c r="G12431" s="49"/>
      <c r="H12431" s="48"/>
      <c r="I12431" s="52"/>
      <c r="J12431" s="48"/>
      <c r="K12431" s="48"/>
      <c r="L12431" s="48"/>
      <c r="M12431" s="48"/>
    </row>
    <row r="12432" spans="3:13" x14ac:dyDescent="0.25">
      <c r="C12432" s="48"/>
      <c r="D12432" s="48"/>
      <c r="E12432" s="48"/>
      <c r="F12432" s="48"/>
      <c r="G12432" s="49"/>
      <c r="H12432" s="48"/>
      <c r="I12432" s="52"/>
      <c r="J12432" s="48"/>
      <c r="K12432" s="48"/>
      <c r="L12432" s="48"/>
      <c r="M12432" s="48"/>
    </row>
    <row r="12433" spans="3:13" x14ac:dyDescent="0.25">
      <c r="C12433" s="48"/>
      <c r="D12433" s="48"/>
      <c r="E12433" s="48"/>
      <c r="F12433" s="48"/>
      <c r="G12433" s="49"/>
      <c r="H12433" s="48"/>
      <c r="I12433" s="52"/>
      <c r="J12433" s="48"/>
      <c r="K12433" s="48"/>
      <c r="L12433" s="48"/>
      <c r="M12433" s="48"/>
    </row>
    <row r="12434" spans="3:13" x14ac:dyDescent="0.25">
      <c r="C12434" s="48"/>
      <c r="D12434" s="48"/>
      <c r="E12434" s="48"/>
      <c r="F12434" s="48"/>
      <c r="G12434" s="49"/>
      <c r="H12434" s="48"/>
      <c r="I12434" s="52"/>
      <c r="J12434" s="48"/>
      <c r="K12434" s="48"/>
      <c r="L12434" s="48"/>
      <c r="M12434" s="48"/>
    </row>
    <row r="12435" spans="3:13" x14ac:dyDescent="0.25">
      <c r="C12435" s="48"/>
      <c r="D12435" s="48"/>
      <c r="E12435" s="48"/>
      <c r="F12435" s="48"/>
      <c r="G12435" s="49"/>
      <c r="H12435" s="48"/>
      <c r="I12435" s="52"/>
      <c r="J12435" s="48"/>
      <c r="K12435" s="48"/>
      <c r="L12435" s="48"/>
      <c r="M12435" s="48"/>
    </row>
    <row r="12436" spans="3:13" x14ac:dyDescent="0.25">
      <c r="C12436" s="48"/>
      <c r="D12436" s="48"/>
      <c r="E12436" s="48"/>
      <c r="F12436" s="48"/>
      <c r="G12436" s="49"/>
      <c r="H12436" s="48"/>
      <c r="I12436" s="52"/>
      <c r="J12436" s="48"/>
      <c r="K12436" s="48"/>
      <c r="L12436" s="48"/>
      <c r="M12436" s="48"/>
    </row>
    <row r="12437" spans="3:13" x14ac:dyDescent="0.25">
      <c r="C12437" s="48"/>
      <c r="D12437" s="48"/>
      <c r="E12437" s="48"/>
      <c r="F12437" s="48"/>
      <c r="G12437" s="49"/>
      <c r="H12437" s="48"/>
      <c r="I12437" s="52"/>
      <c r="J12437" s="48"/>
      <c r="K12437" s="48"/>
      <c r="L12437" s="48"/>
      <c r="M12437" s="48"/>
    </row>
    <row r="12438" spans="3:13" x14ac:dyDescent="0.25">
      <c r="C12438" s="48"/>
      <c r="D12438" s="48"/>
      <c r="E12438" s="48"/>
      <c r="F12438" s="48"/>
      <c r="G12438" s="49"/>
      <c r="H12438" s="48"/>
      <c r="I12438" s="52"/>
      <c r="J12438" s="48"/>
      <c r="K12438" s="48"/>
      <c r="L12438" s="48"/>
      <c r="M12438" s="48"/>
    </row>
    <row r="12439" spans="3:13" x14ac:dyDescent="0.25">
      <c r="C12439" s="48"/>
      <c r="D12439" s="48"/>
      <c r="E12439" s="48"/>
      <c r="F12439" s="48"/>
      <c r="G12439" s="49"/>
      <c r="H12439" s="48"/>
      <c r="I12439" s="52"/>
      <c r="J12439" s="48"/>
      <c r="K12439" s="48"/>
      <c r="L12439" s="48"/>
      <c r="M12439" s="48"/>
    </row>
    <row r="12440" spans="3:13" x14ac:dyDescent="0.25">
      <c r="C12440" s="48"/>
      <c r="D12440" s="48"/>
      <c r="E12440" s="48"/>
      <c r="F12440" s="48"/>
      <c r="G12440" s="49"/>
      <c r="H12440" s="48"/>
      <c r="I12440" s="52"/>
      <c r="J12440" s="48"/>
      <c r="K12440" s="48"/>
      <c r="L12440" s="48"/>
      <c r="M12440" s="48"/>
    </row>
    <row r="12441" spans="3:13" x14ac:dyDescent="0.25">
      <c r="C12441" s="48"/>
      <c r="D12441" s="48"/>
      <c r="E12441" s="48"/>
      <c r="F12441" s="48"/>
      <c r="G12441" s="49"/>
      <c r="H12441" s="48"/>
      <c r="I12441" s="52"/>
      <c r="J12441" s="48"/>
      <c r="K12441" s="48"/>
      <c r="L12441" s="48"/>
      <c r="M12441" s="48"/>
    </row>
    <row r="12442" spans="3:13" x14ac:dyDescent="0.25">
      <c r="C12442" s="48"/>
      <c r="D12442" s="48"/>
      <c r="E12442" s="48"/>
      <c r="F12442" s="48"/>
      <c r="G12442" s="49"/>
      <c r="H12442" s="48"/>
      <c r="I12442" s="52"/>
      <c r="J12442" s="48"/>
      <c r="K12442" s="48"/>
      <c r="L12442" s="48"/>
      <c r="M12442" s="48"/>
    </row>
    <row r="12443" spans="3:13" x14ac:dyDescent="0.25">
      <c r="C12443" s="48"/>
      <c r="D12443" s="48"/>
      <c r="E12443" s="48"/>
      <c r="F12443" s="48"/>
      <c r="G12443" s="49"/>
      <c r="H12443" s="48"/>
      <c r="I12443" s="52"/>
      <c r="J12443" s="48"/>
      <c r="K12443" s="48"/>
      <c r="L12443" s="48"/>
      <c r="M12443" s="48"/>
    </row>
    <row r="12444" spans="3:13" x14ac:dyDescent="0.25">
      <c r="C12444" s="48"/>
      <c r="D12444" s="48"/>
      <c r="E12444" s="48"/>
      <c r="F12444" s="48"/>
      <c r="G12444" s="49"/>
      <c r="H12444" s="48"/>
      <c r="I12444" s="52"/>
      <c r="J12444" s="48"/>
      <c r="K12444" s="48"/>
      <c r="L12444" s="48"/>
      <c r="M12444" s="48"/>
    </row>
    <row r="12445" spans="3:13" x14ac:dyDescent="0.25">
      <c r="C12445" s="48"/>
      <c r="D12445" s="48"/>
      <c r="E12445" s="48"/>
      <c r="F12445" s="48"/>
      <c r="G12445" s="49"/>
      <c r="H12445" s="48"/>
      <c r="I12445" s="52"/>
      <c r="J12445" s="48"/>
      <c r="K12445" s="48"/>
      <c r="L12445" s="48"/>
      <c r="M12445" s="48"/>
    </row>
    <row r="12446" spans="3:13" x14ac:dyDescent="0.25">
      <c r="C12446" s="48"/>
      <c r="D12446" s="48"/>
      <c r="E12446" s="48"/>
      <c r="F12446" s="48"/>
      <c r="G12446" s="49"/>
      <c r="H12446" s="48"/>
      <c r="I12446" s="52"/>
      <c r="J12446" s="48"/>
      <c r="K12446" s="48"/>
      <c r="L12446" s="48"/>
      <c r="M12446" s="48"/>
    </row>
    <row r="12447" spans="3:13" x14ac:dyDescent="0.25">
      <c r="C12447" s="48"/>
      <c r="D12447" s="48"/>
      <c r="E12447" s="48"/>
      <c r="F12447" s="48"/>
      <c r="G12447" s="49"/>
      <c r="H12447" s="48"/>
      <c r="I12447" s="52"/>
      <c r="J12447" s="48"/>
      <c r="K12447" s="48"/>
      <c r="L12447" s="48"/>
      <c r="M12447" s="48"/>
    </row>
    <row r="12448" spans="3:13" x14ac:dyDescent="0.25">
      <c r="C12448" s="48"/>
      <c r="D12448" s="48"/>
      <c r="E12448" s="48"/>
      <c r="F12448" s="48"/>
      <c r="G12448" s="49"/>
      <c r="H12448" s="48"/>
      <c r="I12448" s="52"/>
      <c r="J12448" s="48"/>
      <c r="K12448" s="48"/>
      <c r="L12448" s="48"/>
      <c r="M12448" s="48"/>
    </row>
    <row r="12449" spans="3:13" x14ac:dyDescent="0.25">
      <c r="C12449" s="48"/>
      <c r="D12449" s="48"/>
      <c r="E12449" s="48"/>
      <c r="F12449" s="48"/>
      <c r="G12449" s="49"/>
      <c r="H12449" s="48"/>
      <c r="I12449" s="52"/>
      <c r="J12449" s="48"/>
      <c r="K12449" s="48"/>
      <c r="L12449" s="48"/>
      <c r="M12449" s="48"/>
    </row>
    <row r="12450" spans="3:13" x14ac:dyDescent="0.25">
      <c r="C12450" s="48"/>
      <c r="D12450" s="48"/>
      <c r="E12450" s="48"/>
      <c r="F12450" s="48"/>
      <c r="G12450" s="49"/>
      <c r="H12450" s="48"/>
      <c r="I12450" s="52"/>
      <c r="J12450" s="48"/>
      <c r="K12450" s="48"/>
      <c r="L12450" s="48"/>
      <c r="M12450" s="48"/>
    </row>
    <row r="12451" spans="3:13" x14ac:dyDescent="0.25">
      <c r="C12451" s="48"/>
      <c r="D12451" s="48"/>
      <c r="E12451" s="48"/>
      <c r="F12451" s="48"/>
      <c r="G12451" s="49"/>
      <c r="H12451" s="48"/>
      <c r="I12451" s="52"/>
      <c r="J12451" s="48"/>
      <c r="K12451" s="48"/>
      <c r="L12451" s="48"/>
      <c r="M12451" s="48"/>
    </row>
    <row r="12452" spans="3:13" x14ac:dyDescent="0.25">
      <c r="C12452" s="48"/>
      <c r="D12452" s="48"/>
      <c r="E12452" s="48"/>
      <c r="F12452" s="48"/>
      <c r="G12452" s="49"/>
      <c r="H12452" s="48"/>
      <c r="I12452" s="52"/>
      <c r="J12452" s="48"/>
      <c r="K12452" s="48"/>
      <c r="L12452" s="48"/>
      <c r="M12452" s="48"/>
    </row>
    <row r="12453" spans="3:13" x14ac:dyDescent="0.25">
      <c r="C12453" s="48"/>
      <c r="D12453" s="48"/>
      <c r="E12453" s="48"/>
      <c r="F12453" s="48"/>
      <c r="G12453" s="49"/>
      <c r="H12453" s="48"/>
      <c r="I12453" s="52"/>
      <c r="J12453" s="48"/>
      <c r="K12453" s="48"/>
      <c r="L12453" s="48"/>
      <c r="M12453" s="48"/>
    </row>
    <row r="12454" spans="3:13" x14ac:dyDescent="0.25">
      <c r="C12454" s="48"/>
      <c r="D12454" s="48"/>
      <c r="E12454" s="48"/>
      <c r="F12454" s="48"/>
      <c r="G12454" s="49"/>
      <c r="H12454" s="48"/>
      <c r="I12454" s="52"/>
      <c r="J12454" s="48"/>
      <c r="K12454" s="48"/>
      <c r="L12454" s="48"/>
      <c r="M12454" s="48"/>
    </row>
    <row r="12455" spans="3:13" x14ac:dyDescent="0.25">
      <c r="C12455" s="48"/>
      <c r="D12455" s="48"/>
      <c r="E12455" s="48"/>
      <c r="F12455" s="48"/>
      <c r="G12455" s="49"/>
      <c r="H12455" s="48"/>
      <c r="I12455" s="52"/>
      <c r="J12455" s="48"/>
      <c r="K12455" s="48"/>
      <c r="L12455" s="48"/>
      <c r="M12455" s="48"/>
    </row>
    <row r="12456" spans="3:13" x14ac:dyDescent="0.25">
      <c r="C12456" s="48"/>
      <c r="D12456" s="48"/>
      <c r="E12456" s="48"/>
      <c r="F12456" s="48"/>
      <c r="G12456" s="49"/>
      <c r="H12456" s="48"/>
      <c r="I12456" s="52"/>
      <c r="J12456" s="48"/>
      <c r="K12456" s="48"/>
      <c r="L12456" s="48"/>
      <c r="M12456" s="48"/>
    </row>
    <row r="12457" spans="3:13" x14ac:dyDescent="0.25">
      <c r="C12457" s="48"/>
      <c r="D12457" s="48"/>
      <c r="E12457" s="48"/>
      <c r="F12457" s="48"/>
      <c r="G12457" s="49"/>
      <c r="H12457" s="48"/>
      <c r="I12457" s="52"/>
      <c r="J12457" s="48"/>
      <c r="K12457" s="48"/>
      <c r="L12457" s="48"/>
      <c r="M12457" s="48"/>
    </row>
    <row r="12458" spans="3:13" x14ac:dyDescent="0.25">
      <c r="C12458" s="48"/>
      <c r="D12458" s="48"/>
      <c r="E12458" s="48"/>
      <c r="F12458" s="48"/>
      <c r="G12458" s="49"/>
      <c r="H12458" s="48"/>
      <c r="I12458" s="52"/>
      <c r="J12458" s="48"/>
      <c r="K12458" s="48"/>
      <c r="L12458" s="48"/>
      <c r="M12458" s="48"/>
    </row>
    <row r="12459" spans="3:13" x14ac:dyDescent="0.25">
      <c r="C12459" s="48"/>
      <c r="D12459" s="48"/>
      <c r="E12459" s="48"/>
      <c r="F12459" s="48"/>
      <c r="G12459" s="49"/>
      <c r="H12459" s="48"/>
      <c r="I12459" s="52"/>
      <c r="J12459" s="48"/>
      <c r="K12459" s="48"/>
      <c r="L12459" s="48"/>
      <c r="M12459" s="48"/>
    </row>
    <row r="12460" spans="3:13" x14ac:dyDescent="0.25">
      <c r="C12460" s="48"/>
      <c r="D12460" s="48"/>
      <c r="E12460" s="48"/>
      <c r="F12460" s="48"/>
      <c r="G12460" s="49"/>
      <c r="H12460" s="48"/>
      <c r="I12460" s="52"/>
      <c r="J12460" s="48"/>
      <c r="K12460" s="48"/>
      <c r="L12460" s="48"/>
      <c r="M12460" s="48"/>
    </row>
    <row r="12461" spans="3:13" x14ac:dyDescent="0.25">
      <c r="C12461" s="48"/>
      <c r="D12461" s="48"/>
      <c r="E12461" s="48"/>
      <c r="F12461" s="48"/>
      <c r="G12461" s="49"/>
      <c r="H12461" s="48"/>
      <c r="I12461" s="52"/>
      <c r="J12461" s="48"/>
      <c r="K12461" s="48"/>
      <c r="L12461" s="48"/>
      <c r="M12461" s="48"/>
    </row>
    <row r="12462" spans="3:13" x14ac:dyDescent="0.25">
      <c r="C12462" s="48"/>
      <c r="D12462" s="48"/>
      <c r="E12462" s="48"/>
      <c r="F12462" s="48"/>
      <c r="G12462" s="49"/>
      <c r="H12462" s="48"/>
      <c r="I12462" s="52"/>
      <c r="J12462" s="48"/>
      <c r="K12462" s="48"/>
      <c r="L12462" s="48"/>
      <c r="M12462" s="48"/>
    </row>
    <row r="12463" spans="3:13" x14ac:dyDescent="0.25">
      <c r="C12463" s="48"/>
      <c r="D12463" s="48"/>
      <c r="E12463" s="48"/>
      <c r="F12463" s="48"/>
      <c r="G12463" s="49"/>
      <c r="H12463" s="48"/>
      <c r="I12463" s="52"/>
      <c r="J12463" s="48"/>
      <c r="K12463" s="48"/>
      <c r="L12463" s="48"/>
      <c r="M12463" s="48"/>
    </row>
    <row r="12464" spans="3:13" x14ac:dyDescent="0.25">
      <c r="C12464" s="48"/>
      <c r="D12464" s="48"/>
      <c r="E12464" s="48"/>
      <c r="F12464" s="48"/>
      <c r="G12464" s="49"/>
      <c r="H12464" s="48"/>
      <c r="I12464" s="52"/>
      <c r="J12464" s="48"/>
      <c r="K12464" s="48"/>
      <c r="L12464" s="48"/>
      <c r="M12464" s="48"/>
    </row>
    <row r="12465" spans="3:13" x14ac:dyDescent="0.25">
      <c r="C12465" s="48"/>
      <c r="D12465" s="48"/>
      <c r="E12465" s="48"/>
      <c r="F12465" s="48"/>
      <c r="G12465" s="49"/>
      <c r="H12465" s="48"/>
      <c r="I12465" s="52"/>
      <c r="J12465" s="48"/>
      <c r="K12465" s="48"/>
      <c r="L12465" s="48"/>
      <c r="M12465" s="48"/>
    </row>
    <row r="12466" spans="3:13" x14ac:dyDescent="0.25">
      <c r="C12466" s="48"/>
      <c r="D12466" s="48"/>
      <c r="E12466" s="48"/>
      <c r="F12466" s="48"/>
      <c r="G12466" s="49"/>
      <c r="H12466" s="48"/>
      <c r="I12466" s="52"/>
      <c r="J12466" s="48"/>
      <c r="K12466" s="48"/>
      <c r="L12466" s="48"/>
      <c r="M12466" s="48"/>
    </row>
    <row r="12467" spans="3:13" x14ac:dyDescent="0.25">
      <c r="C12467" s="48"/>
      <c r="D12467" s="48"/>
      <c r="E12467" s="48"/>
      <c r="F12467" s="48"/>
      <c r="G12467" s="49"/>
      <c r="H12467" s="48"/>
      <c r="I12467" s="52"/>
      <c r="J12467" s="48"/>
      <c r="K12467" s="48"/>
      <c r="L12467" s="48"/>
      <c r="M12467" s="48"/>
    </row>
    <row r="12468" spans="3:13" x14ac:dyDescent="0.25">
      <c r="C12468" s="48"/>
      <c r="D12468" s="48"/>
      <c r="E12468" s="48"/>
      <c r="F12468" s="48"/>
      <c r="G12468" s="49"/>
      <c r="H12468" s="48"/>
      <c r="I12468" s="52"/>
      <c r="J12468" s="48"/>
      <c r="K12468" s="48"/>
      <c r="L12468" s="48"/>
      <c r="M12468" s="48"/>
    </row>
    <row r="12469" spans="3:13" x14ac:dyDescent="0.25">
      <c r="C12469" s="48"/>
      <c r="D12469" s="48"/>
      <c r="E12469" s="48"/>
      <c r="F12469" s="48"/>
      <c r="G12469" s="49"/>
      <c r="H12469" s="48"/>
      <c r="I12469" s="52"/>
      <c r="J12469" s="48"/>
      <c r="K12469" s="48"/>
      <c r="L12469" s="48"/>
      <c r="M12469" s="48"/>
    </row>
    <row r="12470" spans="3:13" x14ac:dyDescent="0.25">
      <c r="C12470" s="48"/>
      <c r="D12470" s="48"/>
      <c r="E12470" s="48"/>
      <c r="F12470" s="48"/>
      <c r="G12470" s="49"/>
      <c r="H12470" s="48"/>
      <c r="I12470" s="52"/>
      <c r="J12470" s="48"/>
      <c r="K12470" s="48"/>
      <c r="L12470" s="48"/>
      <c r="M12470" s="48"/>
    </row>
    <row r="12471" spans="3:13" x14ac:dyDescent="0.25">
      <c r="C12471" s="48"/>
      <c r="D12471" s="48"/>
      <c r="E12471" s="48"/>
      <c r="F12471" s="48"/>
      <c r="G12471" s="49"/>
      <c r="H12471" s="48"/>
      <c r="I12471" s="52"/>
      <c r="J12471" s="48"/>
      <c r="K12471" s="48"/>
      <c r="L12471" s="48"/>
      <c r="M12471" s="48"/>
    </row>
    <row r="12472" spans="3:13" x14ac:dyDescent="0.25">
      <c r="C12472" s="48"/>
      <c r="D12472" s="48"/>
      <c r="E12472" s="48"/>
      <c r="F12472" s="48"/>
      <c r="G12472" s="49"/>
      <c r="H12472" s="48"/>
      <c r="I12472" s="52"/>
      <c r="J12472" s="48"/>
      <c r="K12472" s="48"/>
      <c r="L12472" s="48"/>
      <c r="M12472" s="48"/>
    </row>
    <row r="12473" spans="3:13" x14ac:dyDescent="0.25">
      <c r="C12473" s="48"/>
      <c r="D12473" s="48"/>
      <c r="E12473" s="48"/>
      <c r="F12473" s="48"/>
      <c r="G12473" s="49"/>
      <c r="H12473" s="48"/>
      <c r="I12473" s="52"/>
      <c r="J12473" s="48"/>
      <c r="K12473" s="48"/>
      <c r="L12473" s="48"/>
      <c r="M12473" s="48"/>
    </row>
    <row r="12474" spans="3:13" x14ac:dyDescent="0.25">
      <c r="C12474" s="48"/>
      <c r="D12474" s="48"/>
      <c r="E12474" s="48"/>
      <c r="F12474" s="48"/>
      <c r="G12474" s="49"/>
      <c r="H12474" s="48"/>
      <c r="I12474" s="52"/>
      <c r="J12474" s="48"/>
      <c r="K12474" s="48"/>
      <c r="L12474" s="48"/>
      <c r="M12474" s="48"/>
    </row>
    <row r="12475" spans="3:13" x14ac:dyDescent="0.25">
      <c r="C12475" s="48"/>
      <c r="D12475" s="48"/>
      <c r="E12475" s="48"/>
      <c r="F12475" s="48"/>
      <c r="G12475" s="49"/>
      <c r="H12475" s="48"/>
      <c r="I12475" s="52"/>
      <c r="J12475" s="48"/>
      <c r="K12475" s="48"/>
      <c r="L12475" s="48"/>
      <c r="M12475" s="48"/>
    </row>
    <row r="12476" spans="3:13" x14ac:dyDescent="0.25">
      <c r="C12476" s="48"/>
      <c r="D12476" s="48"/>
      <c r="E12476" s="48"/>
      <c r="F12476" s="48"/>
      <c r="G12476" s="49"/>
      <c r="H12476" s="48"/>
      <c r="I12476" s="52"/>
      <c r="J12476" s="48"/>
      <c r="K12476" s="48"/>
      <c r="L12476" s="48"/>
      <c r="M12476" s="48"/>
    </row>
    <row r="12477" spans="3:13" x14ac:dyDescent="0.25">
      <c r="C12477" s="48"/>
      <c r="D12477" s="48"/>
      <c r="E12477" s="48"/>
      <c r="F12477" s="48"/>
      <c r="G12477" s="49"/>
      <c r="H12477" s="48"/>
      <c r="I12477" s="52"/>
      <c r="J12477" s="48"/>
      <c r="K12477" s="48"/>
      <c r="L12477" s="48"/>
      <c r="M12477" s="48"/>
    </row>
    <row r="12478" spans="3:13" x14ac:dyDescent="0.25">
      <c r="C12478" s="48"/>
      <c r="D12478" s="48"/>
      <c r="E12478" s="48"/>
      <c r="F12478" s="48"/>
      <c r="G12478" s="49"/>
      <c r="H12478" s="48"/>
      <c r="I12478" s="52"/>
      <c r="J12478" s="48"/>
      <c r="K12478" s="48"/>
      <c r="L12478" s="48"/>
      <c r="M12478" s="48"/>
    </row>
    <row r="12479" spans="3:13" x14ac:dyDescent="0.25">
      <c r="C12479" s="48"/>
      <c r="D12479" s="48"/>
      <c r="E12479" s="48"/>
      <c r="F12479" s="48"/>
      <c r="G12479" s="49"/>
      <c r="H12479" s="48"/>
      <c r="I12479" s="52"/>
      <c r="J12479" s="48"/>
      <c r="K12479" s="48"/>
      <c r="L12479" s="48"/>
      <c r="M12479" s="48"/>
    </row>
    <row r="12480" spans="3:13" x14ac:dyDescent="0.25">
      <c r="C12480" s="48"/>
      <c r="D12480" s="48"/>
      <c r="E12480" s="48"/>
      <c r="F12480" s="48"/>
      <c r="G12480" s="49"/>
      <c r="H12480" s="48"/>
      <c r="I12480" s="52"/>
      <c r="J12480" s="48"/>
      <c r="K12480" s="48"/>
      <c r="L12480" s="48"/>
      <c r="M12480" s="48"/>
    </row>
    <row r="12481" spans="3:13" x14ac:dyDescent="0.25">
      <c r="C12481" s="48"/>
      <c r="D12481" s="48"/>
      <c r="E12481" s="48"/>
      <c r="F12481" s="48"/>
      <c r="G12481" s="49"/>
      <c r="H12481" s="48"/>
      <c r="I12481" s="52"/>
      <c r="J12481" s="48"/>
      <c r="K12481" s="48"/>
      <c r="L12481" s="48"/>
      <c r="M12481" s="48"/>
    </row>
    <row r="12482" spans="3:13" x14ac:dyDescent="0.25">
      <c r="C12482" s="48"/>
      <c r="D12482" s="48"/>
      <c r="E12482" s="48"/>
      <c r="F12482" s="48"/>
      <c r="G12482" s="49"/>
      <c r="H12482" s="48"/>
      <c r="I12482" s="52"/>
      <c r="J12482" s="48"/>
      <c r="K12482" s="48"/>
      <c r="L12482" s="48"/>
      <c r="M12482" s="48"/>
    </row>
    <row r="12483" spans="3:13" x14ac:dyDescent="0.25">
      <c r="C12483" s="48"/>
      <c r="D12483" s="48"/>
      <c r="E12483" s="48"/>
      <c r="F12483" s="48"/>
      <c r="G12483" s="49"/>
      <c r="H12483" s="48"/>
      <c r="I12483" s="52"/>
      <c r="J12483" s="48"/>
      <c r="K12483" s="48"/>
      <c r="L12483" s="48"/>
      <c r="M12483" s="48"/>
    </row>
    <row r="12484" spans="3:13" x14ac:dyDescent="0.25">
      <c r="C12484" s="48"/>
      <c r="D12484" s="48"/>
      <c r="E12484" s="48"/>
      <c r="F12484" s="48"/>
      <c r="G12484" s="49"/>
      <c r="H12484" s="48"/>
      <c r="I12484" s="52"/>
      <c r="J12484" s="48"/>
      <c r="K12484" s="48"/>
      <c r="L12484" s="48"/>
      <c r="M12484" s="48"/>
    </row>
    <row r="12485" spans="3:13" x14ac:dyDescent="0.25">
      <c r="C12485" s="48"/>
      <c r="D12485" s="48"/>
      <c r="E12485" s="48"/>
      <c r="F12485" s="48"/>
      <c r="G12485" s="49"/>
      <c r="H12485" s="48"/>
      <c r="I12485" s="52"/>
      <c r="J12485" s="48"/>
      <c r="K12485" s="48"/>
      <c r="L12485" s="48"/>
      <c r="M12485" s="48"/>
    </row>
    <row r="12486" spans="3:13" x14ac:dyDescent="0.25">
      <c r="C12486" s="48"/>
      <c r="D12486" s="48"/>
      <c r="E12486" s="48"/>
      <c r="F12486" s="48"/>
      <c r="G12486" s="49"/>
      <c r="H12486" s="48"/>
      <c r="I12486" s="52"/>
      <c r="J12486" s="48"/>
      <c r="K12486" s="48"/>
      <c r="L12486" s="48"/>
      <c r="M12486" s="48"/>
    </row>
    <row r="12487" spans="3:13" x14ac:dyDescent="0.25">
      <c r="C12487" s="48"/>
      <c r="D12487" s="48"/>
      <c r="E12487" s="48"/>
      <c r="F12487" s="48"/>
      <c r="G12487" s="49"/>
      <c r="H12487" s="48"/>
      <c r="I12487" s="52"/>
      <c r="J12487" s="48"/>
      <c r="K12487" s="48"/>
      <c r="L12487" s="48"/>
      <c r="M12487" s="48"/>
    </row>
    <row r="12488" spans="3:13" x14ac:dyDescent="0.25">
      <c r="C12488" s="48"/>
      <c r="D12488" s="48"/>
      <c r="E12488" s="48"/>
      <c r="F12488" s="48"/>
      <c r="G12488" s="49"/>
      <c r="H12488" s="48"/>
      <c r="I12488" s="52"/>
      <c r="J12488" s="48"/>
      <c r="K12488" s="48"/>
      <c r="L12488" s="48"/>
      <c r="M12488" s="48"/>
    </row>
    <row r="12489" spans="3:13" x14ac:dyDescent="0.25">
      <c r="C12489" s="48"/>
      <c r="D12489" s="48"/>
      <c r="E12489" s="48"/>
      <c r="F12489" s="48"/>
      <c r="G12489" s="49"/>
      <c r="H12489" s="48"/>
      <c r="I12489" s="52"/>
      <c r="J12489" s="48"/>
      <c r="K12489" s="48"/>
      <c r="L12489" s="48"/>
      <c r="M12489" s="48"/>
    </row>
    <row r="12490" spans="3:13" x14ac:dyDescent="0.25">
      <c r="C12490" s="48"/>
      <c r="D12490" s="48"/>
      <c r="E12490" s="48"/>
      <c r="F12490" s="48"/>
      <c r="G12490" s="49"/>
      <c r="H12490" s="48"/>
      <c r="I12490" s="52"/>
      <c r="J12490" s="48"/>
      <c r="K12490" s="48"/>
      <c r="L12490" s="48"/>
      <c r="M12490" s="48"/>
    </row>
    <row r="12491" spans="3:13" x14ac:dyDescent="0.25">
      <c r="C12491" s="48"/>
      <c r="D12491" s="48"/>
      <c r="E12491" s="48"/>
      <c r="F12491" s="48"/>
      <c r="G12491" s="49"/>
      <c r="H12491" s="48"/>
      <c r="I12491" s="52"/>
      <c r="J12491" s="48"/>
      <c r="K12491" s="48"/>
      <c r="L12491" s="48"/>
      <c r="M12491" s="48"/>
    </row>
    <row r="12492" spans="3:13" x14ac:dyDescent="0.25">
      <c r="C12492" s="48"/>
      <c r="D12492" s="48"/>
      <c r="E12492" s="48"/>
      <c r="F12492" s="48"/>
      <c r="G12492" s="49"/>
      <c r="H12492" s="48"/>
      <c r="I12492" s="52"/>
      <c r="J12492" s="48"/>
      <c r="K12492" s="48"/>
      <c r="L12492" s="48"/>
      <c r="M12492" s="48"/>
    </row>
    <row r="12493" spans="3:13" x14ac:dyDescent="0.25">
      <c r="C12493" s="48"/>
      <c r="D12493" s="48"/>
      <c r="E12493" s="48"/>
      <c r="F12493" s="48"/>
      <c r="G12493" s="49"/>
      <c r="H12493" s="48"/>
      <c r="I12493" s="52"/>
      <c r="J12493" s="48"/>
      <c r="K12493" s="48"/>
      <c r="L12493" s="48"/>
      <c r="M12493" s="48"/>
    </row>
    <row r="12494" spans="3:13" x14ac:dyDescent="0.25">
      <c r="C12494" s="48"/>
      <c r="D12494" s="48"/>
      <c r="E12494" s="48"/>
      <c r="F12494" s="48"/>
      <c r="G12494" s="49"/>
      <c r="H12494" s="48"/>
      <c r="I12494" s="52"/>
      <c r="J12494" s="48"/>
      <c r="K12494" s="48"/>
      <c r="L12494" s="48"/>
      <c r="M12494" s="48"/>
    </row>
    <row r="12495" spans="3:13" x14ac:dyDescent="0.25">
      <c r="C12495" s="48"/>
      <c r="D12495" s="48"/>
      <c r="E12495" s="48"/>
      <c r="F12495" s="48"/>
      <c r="G12495" s="49"/>
      <c r="H12495" s="48"/>
      <c r="I12495" s="52"/>
      <c r="J12495" s="48"/>
      <c r="K12495" s="48"/>
      <c r="L12495" s="48"/>
      <c r="M12495" s="48"/>
    </row>
    <row r="12496" spans="3:13" x14ac:dyDescent="0.25">
      <c r="C12496" s="48"/>
      <c r="D12496" s="48"/>
      <c r="E12496" s="48"/>
      <c r="F12496" s="48"/>
      <c r="G12496" s="49"/>
      <c r="H12496" s="48"/>
      <c r="I12496" s="52"/>
      <c r="J12496" s="48"/>
      <c r="K12496" s="48"/>
      <c r="L12496" s="48"/>
      <c r="M12496" s="48"/>
    </row>
    <row r="12497" spans="3:13" x14ac:dyDescent="0.25">
      <c r="C12497" s="48"/>
      <c r="D12497" s="48"/>
      <c r="E12497" s="48"/>
      <c r="F12497" s="48"/>
      <c r="G12497" s="49"/>
      <c r="H12497" s="48"/>
      <c r="I12497" s="52"/>
      <c r="J12497" s="48"/>
      <c r="K12497" s="48"/>
      <c r="L12497" s="48"/>
      <c r="M12497" s="48"/>
    </row>
    <row r="12498" spans="3:13" x14ac:dyDescent="0.25">
      <c r="C12498" s="48"/>
      <c r="D12498" s="48"/>
      <c r="E12498" s="48"/>
      <c r="F12498" s="48"/>
      <c r="G12498" s="49"/>
      <c r="H12498" s="48"/>
      <c r="I12498" s="52"/>
      <c r="J12498" s="48"/>
      <c r="K12498" s="48"/>
      <c r="L12498" s="48"/>
      <c r="M12498" s="48"/>
    </row>
    <row r="12499" spans="3:13" x14ac:dyDescent="0.25">
      <c r="C12499" s="48"/>
      <c r="D12499" s="48"/>
      <c r="E12499" s="48"/>
      <c r="F12499" s="48"/>
      <c r="G12499" s="49"/>
      <c r="H12499" s="48"/>
      <c r="I12499" s="52"/>
      <c r="J12499" s="48"/>
      <c r="K12499" s="48"/>
      <c r="L12499" s="48"/>
      <c r="M12499" s="48"/>
    </row>
    <row r="12500" spans="3:13" x14ac:dyDescent="0.25">
      <c r="C12500" s="48"/>
      <c r="D12500" s="48"/>
      <c r="E12500" s="48"/>
      <c r="F12500" s="48"/>
      <c r="G12500" s="49"/>
      <c r="H12500" s="48"/>
      <c r="I12500" s="52"/>
      <c r="J12500" s="48"/>
      <c r="K12500" s="48"/>
      <c r="L12500" s="48"/>
      <c r="M12500" s="48"/>
    </row>
    <row r="12501" spans="3:13" x14ac:dyDescent="0.25">
      <c r="C12501" s="48"/>
      <c r="D12501" s="48"/>
      <c r="E12501" s="48"/>
      <c r="F12501" s="48"/>
      <c r="G12501" s="49"/>
      <c r="H12501" s="48"/>
      <c r="I12501" s="52"/>
      <c r="J12501" s="48"/>
      <c r="K12501" s="48"/>
      <c r="L12501" s="48"/>
      <c r="M12501" s="48"/>
    </row>
    <row r="12502" spans="3:13" x14ac:dyDescent="0.25">
      <c r="C12502" s="48"/>
      <c r="D12502" s="48"/>
      <c r="E12502" s="48"/>
      <c r="F12502" s="48"/>
      <c r="G12502" s="49"/>
      <c r="H12502" s="48"/>
      <c r="I12502" s="52"/>
      <c r="J12502" s="48"/>
      <c r="K12502" s="48"/>
      <c r="L12502" s="48"/>
      <c r="M12502" s="48"/>
    </row>
    <row r="12503" spans="3:13" x14ac:dyDescent="0.25">
      <c r="C12503" s="48"/>
      <c r="D12503" s="48"/>
      <c r="E12503" s="48"/>
      <c r="F12503" s="48"/>
      <c r="G12503" s="49"/>
      <c r="H12503" s="48"/>
      <c r="I12503" s="52"/>
      <c r="J12503" s="48"/>
      <c r="K12503" s="48"/>
      <c r="L12503" s="48"/>
      <c r="M12503" s="48"/>
    </row>
    <row r="12504" spans="3:13" x14ac:dyDescent="0.25">
      <c r="C12504" s="48"/>
      <c r="D12504" s="48"/>
      <c r="E12504" s="48"/>
      <c r="F12504" s="48"/>
      <c r="G12504" s="49"/>
      <c r="H12504" s="48"/>
      <c r="I12504" s="52"/>
      <c r="J12504" s="48"/>
      <c r="K12504" s="48"/>
      <c r="L12504" s="48"/>
      <c r="M12504" s="48"/>
    </row>
    <row r="12505" spans="3:13" x14ac:dyDescent="0.25">
      <c r="C12505" s="48"/>
      <c r="D12505" s="48"/>
      <c r="E12505" s="48"/>
      <c r="F12505" s="48"/>
      <c r="G12505" s="49"/>
      <c r="H12505" s="48"/>
      <c r="I12505" s="52"/>
      <c r="J12505" s="48"/>
      <c r="K12505" s="48"/>
      <c r="L12505" s="48"/>
      <c r="M12505" s="48"/>
    </row>
    <row r="12506" spans="3:13" x14ac:dyDescent="0.25">
      <c r="C12506" s="48"/>
      <c r="D12506" s="48"/>
      <c r="E12506" s="48"/>
      <c r="F12506" s="48"/>
      <c r="G12506" s="49"/>
      <c r="H12506" s="48"/>
      <c r="I12506" s="52"/>
      <c r="J12506" s="48"/>
      <c r="K12506" s="48"/>
      <c r="L12506" s="48"/>
      <c r="M12506" s="48"/>
    </row>
    <row r="12507" spans="3:13" x14ac:dyDescent="0.25">
      <c r="C12507" s="48"/>
      <c r="D12507" s="48"/>
      <c r="E12507" s="48"/>
      <c r="F12507" s="48"/>
      <c r="G12507" s="49"/>
      <c r="H12507" s="48"/>
      <c r="I12507" s="52"/>
      <c r="J12507" s="48"/>
      <c r="K12507" s="48"/>
      <c r="L12507" s="48"/>
      <c r="M12507" s="48"/>
    </row>
    <row r="12508" spans="3:13" x14ac:dyDescent="0.25">
      <c r="C12508" s="48"/>
      <c r="D12508" s="48"/>
      <c r="E12508" s="48"/>
      <c r="F12508" s="48"/>
      <c r="G12508" s="49"/>
      <c r="H12508" s="48"/>
      <c r="I12508" s="52"/>
      <c r="J12508" s="48"/>
      <c r="K12508" s="48"/>
      <c r="L12508" s="48"/>
      <c r="M12508" s="48"/>
    </row>
    <row r="12509" spans="3:13" x14ac:dyDescent="0.25">
      <c r="C12509" s="48"/>
      <c r="D12509" s="48"/>
      <c r="E12509" s="48"/>
      <c r="F12509" s="48"/>
      <c r="G12509" s="49"/>
      <c r="H12509" s="48"/>
      <c r="I12509" s="52"/>
      <c r="J12509" s="48"/>
      <c r="K12509" s="48"/>
      <c r="L12509" s="48"/>
      <c r="M12509" s="48"/>
    </row>
    <row r="12510" spans="3:13" x14ac:dyDescent="0.25">
      <c r="C12510" s="48"/>
      <c r="D12510" s="48"/>
      <c r="E12510" s="48"/>
      <c r="F12510" s="48"/>
      <c r="G12510" s="49"/>
      <c r="H12510" s="48"/>
      <c r="I12510" s="52"/>
      <c r="J12510" s="48"/>
      <c r="K12510" s="48"/>
      <c r="L12510" s="48"/>
      <c r="M12510" s="48"/>
    </row>
    <row r="12511" spans="3:13" x14ac:dyDescent="0.25">
      <c r="C12511" s="48"/>
      <c r="D12511" s="48"/>
      <c r="E12511" s="48"/>
      <c r="F12511" s="48"/>
      <c r="G12511" s="49"/>
      <c r="H12511" s="48"/>
      <c r="I12511" s="52"/>
      <c r="J12511" s="48"/>
      <c r="K12511" s="48"/>
      <c r="L12511" s="48"/>
      <c r="M12511" s="48"/>
    </row>
    <row r="12512" spans="3:13" x14ac:dyDescent="0.25">
      <c r="C12512" s="48"/>
      <c r="D12512" s="48"/>
      <c r="E12512" s="48"/>
      <c r="F12512" s="48"/>
      <c r="G12512" s="49"/>
      <c r="H12512" s="48"/>
      <c r="I12512" s="52"/>
      <c r="J12512" s="48"/>
      <c r="K12512" s="48"/>
      <c r="L12512" s="48"/>
      <c r="M12512" s="48"/>
    </row>
    <row r="12513" spans="3:13" x14ac:dyDescent="0.25">
      <c r="C12513" s="48"/>
      <c r="D12513" s="48"/>
      <c r="E12513" s="48"/>
      <c r="F12513" s="48"/>
      <c r="G12513" s="49"/>
      <c r="H12513" s="48"/>
      <c r="I12513" s="52"/>
      <c r="J12513" s="48"/>
      <c r="K12513" s="48"/>
      <c r="L12513" s="48"/>
      <c r="M12513" s="48"/>
    </row>
    <row r="12514" spans="3:13" x14ac:dyDescent="0.25">
      <c r="C12514" s="48"/>
      <c r="D12514" s="48"/>
      <c r="E12514" s="48"/>
      <c r="F12514" s="48"/>
      <c r="G12514" s="49"/>
      <c r="H12514" s="48"/>
      <c r="I12514" s="52"/>
      <c r="J12514" s="48"/>
      <c r="K12514" s="48"/>
      <c r="L12514" s="48"/>
      <c r="M12514" s="48"/>
    </row>
    <row r="12515" spans="3:13" x14ac:dyDescent="0.25">
      <c r="C12515" s="48"/>
      <c r="D12515" s="48"/>
      <c r="E12515" s="48"/>
      <c r="F12515" s="48"/>
      <c r="G12515" s="49"/>
      <c r="H12515" s="48"/>
      <c r="I12515" s="52"/>
      <c r="J12515" s="48"/>
      <c r="K12515" s="48"/>
      <c r="L12515" s="48"/>
      <c r="M12515" s="48"/>
    </row>
    <row r="12516" spans="3:13" x14ac:dyDescent="0.25">
      <c r="C12516" s="48"/>
      <c r="D12516" s="48"/>
      <c r="E12516" s="48"/>
      <c r="F12516" s="48"/>
      <c r="G12516" s="49"/>
      <c r="H12516" s="48"/>
      <c r="I12516" s="52"/>
      <c r="J12516" s="48"/>
      <c r="K12516" s="48"/>
      <c r="L12516" s="48"/>
      <c r="M12516" s="48"/>
    </row>
    <row r="12517" spans="3:13" x14ac:dyDescent="0.25">
      <c r="C12517" s="48"/>
      <c r="D12517" s="48"/>
      <c r="E12517" s="48"/>
      <c r="F12517" s="48"/>
      <c r="G12517" s="49"/>
      <c r="H12517" s="48"/>
      <c r="I12517" s="52"/>
      <c r="J12517" s="48"/>
      <c r="K12517" s="48"/>
      <c r="L12517" s="48"/>
      <c r="M12517" s="48"/>
    </row>
    <row r="12518" spans="3:13" x14ac:dyDescent="0.25">
      <c r="C12518" s="48"/>
      <c r="D12518" s="48"/>
      <c r="E12518" s="48"/>
      <c r="F12518" s="48"/>
      <c r="G12518" s="49"/>
      <c r="H12518" s="48"/>
      <c r="I12518" s="52"/>
      <c r="J12518" s="48"/>
      <c r="K12518" s="48"/>
      <c r="L12518" s="48"/>
      <c r="M12518" s="48"/>
    </row>
    <row r="12519" spans="3:13" x14ac:dyDescent="0.25">
      <c r="C12519" s="48"/>
      <c r="D12519" s="48"/>
      <c r="E12519" s="48"/>
      <c r="F12519" s="48"/>
      <c r="G12519" s="49"/>
      <c r="H12519" s="48"/>
      <c r="I12519" s="52"/>
      <c r="J12519" s="48"/>
      <c r="K12519" s="48"/>
      <c r="L12519" s="48"/>
      <c r="M12519" s="48"/>
    </row>
    <row r="12520" spans="3:13" x14ac:dyDescent="0.25">
      <c r="C12520" s="48"/>
      <c r="D12520" s="48"/>
      <c r="E12520" s="48"/>
      <c r="F12520" s="48"/>
      <c r="G12520" s="49"/>
      <c r="H12520" s="48"/>
      <c r="I12520" s="52"/>
      <c r="J12520" s="48"/>
      <c r="K12520" s="48"/>
      <c r="L12520" s="48"/>
      <c r="M12520" s="48"/>
    </row>
    <row r="12521" spans="3:13" x14ac:dyDescent="0.25">
      <c r="C12521" s="48"/>
      <c r="D12521" s="48"/>
      <c r="E12521" s="48"/>
      <c r="F12521" s="48"/>
      <c r="G12521" s="49"/>
      <c r="H12521" s="48"/>
      <c r="I12521" s="52"/>
      <c r="J12521" s="48"/>
      <c r="K12521" s="48"/>
      <c r="L12521" s="48"/>
      <c r="M12521" s="48"/>
    </row>
    <row r="12522" spans="3:13" x14ac:dyDescent="0.25">
      <c r="C12522" s="48"/>
      <c r="D12522" s="48"/>
      <c r="E12522" s="48"/>
      <c r="F12522" s="48"/>
      <c r="G12522" s="49"/>
      <c r="H12522" s="48"/>
      <c r="I12522" s="52"/>
      <c r="J12522" s="48"/>
      <c r="K12522" s="48"/>
      <c r="L12522" s="48"/>
      <c r="M12522" s="48"/>
    </row>
    <row r="12523" spans="3:13" x14ac:dyDescent="0.25">
      <c r="C12523" s="48"/>
      <c r="D12523" s="48"/>
      <c r="E12523" s="48"/>
      <c r="F12523" s="48"/>
      <c r="G12523" s="49"/>
      <c r="H12523" s="48"/>
      <c r="I12523" s="52"/>
      <c r="J12523" s="48"/>
      <c r="K12523" s="48"/>
      <c r="L12523" s="48"/>
      <c r="M12523" s="48"/>
    </row>
    <row r="12524" spans="3:13" x14ac:dyDescent="0.25">
      <c r="C12524" s="48"/>
      <c r="D12524" s="48"/>
      <c r="E12524" s="48"/>
      <c r="F12524" s="48"/>
      <c r="G12524" s="49"/>
      <c r="H12524" s="48"/>
      <c r="I12524" s="52"/>
      <c r="J12524" s="48"/>
      <c r="K12524" s="48"/>
      <c r="L12524" s="48"/>
      <c r="M12524" s="48"/>
    </row>
    <row r="12525" spans="3:13" x14ac:dyDescent="0.25">
      <c r="C12525" s="48"/>
      <c r="D12525" s="48"/>
      <c r="E12525" s="48"/>
      <c r="F12525" s="48"/>
      <c r="G12525" s="49"/>
      <c r="H12525" s="48"/>
      <c r="I12525" s="52"/>
      <c r="J12525" s="48"/>
      <c r="K12525" s="48"/>
      <c r="L12525" s="48"/>
      <c r="M12525" s="48"/>
    </row>
    <row r="12526" spans="3:13" x14ac:dyDescent="0.25">
      <c r="C12526" s="48"/>
      <c r="D12526" s="48"/>
      <c r="E12526" s="48"/>
      <c r="F12526" s="48"/>
      <c r="G12526" s="49"/>
      <c r="H12526" s="48"/>
      <c r="I12526" s="52"/>
      <c r="J12526" s="48"/>
      <c r="K12526" s="48"/>
      <c r="L12526" s="48"/>
      <c r="M12526" s="48"/>
    </row>
    <row r="12527" spans="3:13" x14ac:dyDescent="0.25">
      <c r="C12527" s="48"/>
      <c r="D12527" s="48"/>
      <c r="E12527" s="48"/>
      <c r="F12527" s="48"/>
      <c r="G12527" s="49"/>
      <c r="H12527" s="48"/>
      <c r="I12527" s="52"/>
      <c r="J12527" s="48"/>
      <c r="K12527" s="48"/>
      <c r="L12527" s="48"/>
      <c r="M12527" s="48"/>
    </row>
    <row r="12528" spans="3:13" x14ac:dyDescent="0.25">
      <c r="C12528" s="48"/>
      <c r="D12528" s="48"/>
      <c r="E12528" s="48"/>
      <c r="F12528" s="48"/>
      <c r="G12528" s="49"/>
      <c r="H12528" s="48"/>
      <c r="I12528" s="52"/>
      <c r="J12528" s="48"/>
      <c r="K12528" s="48"/>
      <c r="L12528" s="48"/>
      <c r="M12528" s="48"/>
    </row>
    <row r="12529" spans="3:13" x14ac:dyDescent="0.25">
      <c r="C12529" s="48"/>
      <c r="D12529" s="48"/>
      <c r="E12529" s="48"/>
      <c r="F12529" s="48"/>
      <c r="G12529" s="49"/>
      <c r="H12529" s="48"/>
      <c r="I12529" s="52"/>
      <c r="J12529" s="48"/>
      <c r="K12529" s="48"/>
      <c r="L12529" s="48"/>
      <c r="M12529" s="48"/>
    </row>
    <row r="12530" spans="3:13" x14ac:dyDescent="0.25">
      <c r="C12530" s="48"/>
      <c r="D12530" s="48"/>
      <c r="E12530" s="48"/>
      <c r="F12530" s="48"/>
      <c r="G12530" s="49"/>
      <c r="H12530" s="48"/>
      <c r="I12530" s="52"/>
      <c r="J12530" s="48"/>
      <c r="K12530" s="48"/>
      <c r="L12530" s="48"/>
      <c r="M12530" s="48"/>
    </row>
    <row r="12531" spans="3:13" x14ac:dyDescent="0.25">
      <c r="C12531" s="48"/>
      <c r="D12531" s="48"/>
      <c r="E12531" s="48"/>
      <c r="F12531" s="48"/>
      <c r="G12531" s="49"/>
      <c r="H12531" s="48"/>
      <c r="I12531" s="52"/>
      <c r="J12531" s="48"/>
      <c r="K12531" s="48"/>
      <c r="L12531" s="48"/>
      <c r="M12531" s="48"/>
    </row>
    <row r="12532" spans="3:13" x14ac:dyDescent="0.25">
      <c r="C12532" s="48"/>
      <c r="D12532" s="48"/>
      <c r="E12532" s="48"/>
      <c r="F12532" s="48"/>
      <c r="G12532" s="49"/>
      <c r="H12532" s="48"/>
      <c r="I12532" s="52"/>
      <c r="J12532" s="48"/>
      <c r="K12532" s="48"/>
      <c r="L12532" s="48"/>
      <c r="M12532" s="48"/>
    </row>
    <row r="12533" spans="3:13" x14ac:dyDescent="0.25">
      <c r="C12533" s="48"/>
      <c r="D12533" s="48"/>
      <c r="E12533" s="48"/>
      <c r="F12533" s="48"/>
      <c r="G12533" s="49"/>
      <c r="H12533" s="48"/>
      <c r="I12533" s="52"/>
      <c r="J12533" s="48"/>
      <c r="K12533" s="48"/>
      <c r="L12533" s="48"/>
      <c r="M12533" s="48"/>
    </row>
    <row r="12534" spans="3:13" x14ac:dyDescent="0.25">
      <c r="C12534" s="48"/>
      <c r="D12534" s="48"/>
      <c r="E12534" s="48"/>
      <c r="F12534" s="48"/>
      <c r="G12534" s="49"/>
      <c r="H12534" s="48"/>
      <c r="I12534" s="52"/>
      <c r="J12534" s="48"/>
      <c r="K12534" s="48"/>
      <c r="L12534" s="48"/>
      <c r="M12534" s="48"/>
    </row>
    <row r="12535" spans="3:13" x14ac:dyDescent="0.25">
      <c r="C12535" s="48"/>
      <c r="D12535" s="48"/>
      <c r="E12535" s="48"/>
      <c r="F12535" s="48"/>
      <c r="G12535" s="49"/>
      <c r="H12535" s="48"/>
      <c r="I12535" s="52"/>
      <c r="J12535" s="48"/>
      <c r="K12535" s="48"/>
      <c r="L12535" s="48"/>
      <c r="M12535" s="48"/>
    </row>
    <row r="12536" spans="3:13" x14ac:dyDescent="0.25">
      <c r="C12536" s="48"/>
      <c r="D12536" s="48"/>
      <c r="E12536" s="48"/>
      <c r="F12536" s="48"/>
      <c r="G12536" s="49"/>
      <c r="H12536" s="48"/>
      <c r="I12536" s="52"/>
      <c r="J12536" s="48"/>
      <c r="K12536" s="48"/>
      <c r="L12536" s="48"/>
      <c r="M12536" s="48"/>
    </row>
    <row r="12537" spans="3:13" x14ac:dyDescent="0.25">
      <c r="C12537" s="48"/>
      <c r="D12537" s="48"/>
      <c r="E12537" s="48"/>
      <c r="F12537" s="48"/>
      <c r="G12537" s="49"/>
      <c r="H12537" s="48"/>
      <c r="I12537" s="52"/>
      <c r="J12537" s="48"/>
      <c r="K12537" s="48"/>
      <c r="L12537" s="48"/>
      <c r="M12537" s="48"/>
    </row>
    <row r="12538" spans="3:13" x14ac:dyDescent="0.25">
      <c r="C12538" s="48"/>
      <c r="D12538" s="48"/>
      <c r="E12538" s="48"/>
      <c r="F12538" s="48"/>
      <c r="G12538" s="49"/>
      <c r="H12538" s="48"/>
      <c r="I12538" s="52"/>
      <c r="J12538" s="48"/>
      <c r="K12538" s="48"/>
      <c r="L12538" s="48"/>
      <c r="M12538" s="48"/>
    </row>
    <row r="12539" spans="3:13" x14ac:dyDescent="0.25">
      <c r="C12539" s="48"/>
      <c r="D12539" s="48"/>
      <c r="E12539" s="48"/>
      <c r="F12539" s="48"/>
      <c r="G12539" s="49"/>
      <c r="H12539" s="48"/>
      <c r="I12539" s="52"/>
      <c r="J12539" s="48"/>
      <c r="K12539" s="48"/>
      <c r="L12539" s="48"/>
      <c r="M12539" s="48"/>
    </row>
    <row r="12540" spans="3:13" x14ac:dyDescent="0.25">
      <c r="C12540" s="48"/>
      <c r="D12540" s="48"/>
      <c r="E12540" s="48"/>
      <c r="F12540" s="48"/>
      <c r="G12540" s="49"/>
      <c r="H12540" s="48"/>
      <c r="I12540" s="52"/>
      <c r="J12540" s="48"/>
      <c r="K12540" s="48"/>
      <c r="L12540" s="48"/>
      <c r="M12540" s="48"/>
    </row>
    <row r="12541" spans="3:13" x14ac:dyDescent="0.25">
      <c r="C12541" s="48"/>
      <c r="D12541" s="48"/>
      <c r="E12541" s="48"/>
      <c r="F12541" s="48"/>
      <c r="G12541" s="49"/>
      <c r="H12541" s="48"/>
      <c r="I12541" s="52"/>
      <c r="J12541" s="48"/>
      <c r="K12541" s="48"/>
      <c r="L12541" s="48"/>
      <c r="M12541" s="48"/>
    </row>
    <row r="12542" spans="3:13" x14ac:dyDescent="0.25">
      <c r="C12542" s="48"/>
      <c r="D12542" s="48"/>
      <c r="E12542" s="48"/>
      <c r="F12542" s="48"/>
      <c r="G12542" s="49"/>
      <c r="H12542" s="48"/>
      <c r="I12542" s="52"/>
      <c r="J12542" s="48"/>
      <c r="K12542" s="48"/>
      <c r="L12542" s="48"/>
      <c r="M12542" s="48"/>
    </row>
    <row r="12543" spans="3:13" x14ac:dyDescent="0.25">
      <c r="C12543" s="48"/>
      <c r="D12543" s="48"/>
      <c r="E12543" s="48"/>
      <c r="F12543" s="48"/>
      <c r="G12543" s="49"/>
      <c r="H12543" s="48"/>
      <c r="I12543" s="52"/>
      <c r="J12543" s="48"/>
      <c r="K12543" s="48"/>
      <c r="L12543" s="48"/>
      <c r="M12543" s="48"/>
    </row>
    <row r="12544" spans="3:13" x14ac:dyDescent="0.25">
      <c r="C12544" s="48"/>
      <c r="D12544" s="48"/>
      <c r="E12544" s="48"/>
      <c r="F12544" s="48"/>
      <c r="G12544" s="49"/>
      <c r="H12544" s="48"/>
      <c r="I12544" s="52"/>
      <c r="J12544" s="48"/>
      <c r="K12544" s="48"/>
      <c r="L12544" s="48"/>
      <c r="M12544" s="48"/>
    </row>
    <row r="12545" spans="3:13" x14ac:dyDescent="0.25">
      <c r="C12545" s="48"/>
      <c r="D12545" s="48"/>
      <c r="E12545" s="48"/>
      <c r="F12545" s="48"/>
      <c r="G12545" s="49"/>
      <c r="H12545" s="48"/>
      <c r="I12545" s="52"/>
      <c r="J12545" s="48"/>
      <c r="K12545" s="48"/>
      <c r="L12545" s="48"/>
      <c r="M12545" s="48"/>
    </row>
    <row r="12546" spans="3:13" x14ac:dyDescent="0.25">
      <c r="C12546" s="48"/>
      <c r="D12546" s="48"/>
      <c r="E12546" s="48"/>
      <c r="F12546" s="48"/>
      <c r="G12546" s="49"/>
      <c r="H12546" s="48"/>
      <c r="I12546" s="52"/>
      <c r="J12546" s="48"/>
      <c r="K12546" s="48"/>
      <c r="L12546" s="48"/>
      <c r="M12546" s="48"/>
    </row>
    <row r="12547" spans="3:13" x14ac:dyDescent="0.25">
      <c r="C12547" s="48"/>
      <c r="D12547" s="48"/>
      <c r="E12547" s="48"/>
      <c r="F12547" s="48"/>
      <c r="G12547" s="49"/>
      <c r="H12547" s="48"/>
      <c r="I12547" s="52"/>
      <c r="J12547" s="48"/>
      <c r="K12547" s="48"/>
      <c r="L12547" s="48"/>
      <c r="M12547" s="48"/>
    </row>
    <row r="12548" spans="3:13" x14ac:dyDescent="0.25">
      <c r="C12548" s="48"/>
      <c r="D12548" s="48"/>
      <c r="E12548" s="48"/>
      <c r="F12548" s="48"/>
      <c r="G12548" s="49"/>
      <c r="H12548" s="48"/>
      <c r="I12548" s="52"/>
      <c r="J12548" s="48"/>
      <c r="K12548" s="48"/>
      <c r="L12548" s="48"/>
      <c r="M12548" s="48"/>
    </row>
    <row r="12549" spans="3:13" x14ac:dyDescent="0.25">
      <c r="C12549" s="48"/>
      <c r="D12549" s="48"/>
      <c r="E12549" s="48"/>
      <c r="F12549" s="48"/>
      <c r="G12549" s="49"/>
      <c r="H12549" s="48"/>
      <c r="I12549" s="52"/>
      <c r="J12549" s="48"/>
      <c r="K12549" s="48"/>
      <c r="L12549" s="48"/>
      <c r="M12549" s="48"/>
    </row>
    <row r="12550" spans="3:13" x14ac:dyDescent="0.25">
      <c r="C12550" s="48"/>
      <c r="D12550" s="48"/>
      <c r="E12550" s="48"/>
      <c r="F12550" s="48"/>
      <c r="G12550" s="49"/>
      <c r="H12550" s="48"/>
      <c r="I12550" s="52"/>
      <c r="J12550" s="48"/>
      <c r="K12550" s="48"/>
      <c r="L12550" s="48"/>
      <c r="M12550" s="48"/>
    </row>
    <row r="12551" spans="3:13" x14ac:dyDescent="0.25">
      <c r="C12551" s="48"/>
      <c r="D12551" s="48"/>
      <c r="E12551" s="48"/>
      <c r="F12551" s="48"/>
      <c r="G12551" s="49"/>
      <c r="H12551" s="48"/>
      <c r="I12551" s="52"/>
      <c r="J12551" s="48"/>
      <c r="K12551" s="48"/>
      <c r="L12551" s="48"/>
      <c r="M12551" s="48"/>
    </row>
    <row r="12552" spans="3:13" x14ac:dyDescent="0.25">
      <c r="C12552" s="48"/>
      <c r="D12552" s="48"/>
      <c r="E12552" s="48"/>
      <c r="F12552" s="48"/>
      <c r="G12552" s="49"/>
      <c r="H12552" s="48"/>
      <c r="I12552" s="52"/>
      <c r="J12552" s="48"/>
      <c r="K12552" s="48"/>
      <c r="L12552" s="48"/>
      <c r="M12552" s="48"/>
    </row>
    <row r="12553" spans="3:13" x14ac:dyDescent="0.25">
      <c r="C12553" s="48"/>
      <c r="D12553" s="48"/>
      <c r="E12553" s="48"/>
      <c r="F12553" s="48"/>
      <c r="G12553" s="49"/>
      <c r="H12553" s="48"/>
      <c r="I12553" s="52"/>
      <c r="J12553" s="48"/>
      <c r="K12553" s="48"/>
      <c r="L12553" s="48"/>
      <c r="M12553" s="48"/>
    </row>
    <row r="12554" spans="3:13" x14ac:dyDescent="0.25">
      <c r="C12554" s="48"/>
      <c r="D12554" s="48"/>
      <c r="E12554" s="48"/>
      <c r="F12554" s="48"/>
      <c r="G12554" s="49"/>
      <c r="H12554" s="48"/>
      <c r="I12554" s="52"/>
      <c r="J12554" s="48"/>
      <c r="K12554" s="48"/>
      <c r="L12554" s="48"/>
      <c r="M12554" s="48"/>
    </row>
    <row r="12555" spans="3:13" x14ac:dyDescent="0.25">
      <c r="C12555" s="48"/>
      <c r="D12555" s="48"/>
      <c r="E12555" s="48"/>
      <c r="F12555" s="48"/>
      <c r="G12555" s="49"/>
      <c r="H12555" s="48"/>
      <c r="I12555" s="52"/>
      <c r="J12555" s="48"/>
      <c r="K12555" s="48"/>
      <c r="L12555" s="48"/>
      <c r="M12555" s="48"/>
    </row>
    <row r="12556" spans="3:13" x14ac:dyDescent="0.25">
      <c r="C12556" s="48"/>
      <c r="D12556" s="48"/>
      <c r="E12556" s="48"/>
      <c r="F12556" s="48"/>
      <c r="G12556" s="49"/>
      <c r="H12556" s="48"/>
      <c r="I12556" s="52"/>
      <c r="J12556" s="48"/>
      <c r="K12556" s="48"/>
      <c r="L12556" s="48"/>
      <c r="M12556" s="48"/>
    </row>
    <row r="12557" spans="3:13" x14ac:dyDescent="0.25">
      <c r="C12557" s="48"/>
      <c r="D12557" s="48"/>
      <c r="E12557" s="48"/>
      <c r="F12557" s="48"/>
      <c r="G12557" s="49"/>
      <c r="H12557" s="48"/>
      <c r="I12557" s="52"/>
      <c r="J12557" s="48"/>
      <c r="K12557" s="48"/>
      <c r="L12557" s="48"/>
      <c r="M12557" s="48"/>
    </row>
    <row r="12558" spans="3:13" x14ac:dyDescent="0.25">
      <c r="C12558" s="48"/>
      <c r="D12558" s="48"/>
      <c r="E12558" s="48"/>
      <c r="F12558" s="48"/>
      <c r="G12558" s="49"/>
      <c r="H12558" s="48"/>
      <c r="I12558" s="52"/>
      <c r="J12558" s="48"/>
      <c r="K12558" s="48"/>
      <c r="L12558" s="48"/>
      <c r="M12558" s="48"/>
    </row>
    <row r="12559" spans="3:13" x14ac:dyDescent="0.25">
      <c r="C12559" s="48"/>
      <c r="D12559" s="48"/>
      <c r="E12559" s="48"/>
      <c r="F12559" s="48"/>
      <c r="G12559" s="49"/>
      <c r="H12559" s="48"/>
      <c r="I12559" s="52"/>
      <c r="J12559" s="48"/>
      <c r="K12559" s="48"/>
      <c r="L12559" s="48"/>
      <c r="M12559" s="48"/>
    </row>
    <row r="12560" spans="3:13" x14ac:dyDescent="0.25">
      <c r="C12560" s="48"/>
      <c r="D12560" s="48"/>
      <c r="E12560" s="48"/>
      <c r="F12560" s="48"/>
      <c r="G12560" s="49"/>
      <c r="H12560" s="48"/>
      <c r="I12560" s="52"/>
      <c r="J12560" s="48"/>
      <c r="K12560" s="48"/>
      <c r="L12560" s="48"/>
      <c r="M12560" s="48"/>
    </row>
    <row r="12561" spans="3:13" x14ac:dyDescent="0.25">
      <c r="C12561" s="48"/>
      <c r="D12561" s="48"/>
      <c r="E12561" s="48"/>
      <c r="F12561" s="48"/>
      <c r="G12561" s="49"/>
      <c r="H12561" s="48"/>
      <c r="I12561" s="52"/>
      <c r="J12561" s="48"/>
      <c r="K12561" s="48"/>
      <c r="L12561" s="48"/>
      <c r="M12561" s="48"/>
    </row>
    <row r="12562" spans="3:13" x14ac:dyDescent="0.25">
      <c r="C12562" s="48"/>
      <c r="D12562" s="48"/>
      <c r="E12562" s="48"/>
      <c r="F12562" s="48"/>
      <c r="G12562" s="49"/>
      <c r="H12562" s="48"/>
      <c r="I12562" s="52"/>
      <c r="J12562" s="48"/>
      <c r="K12562" s="48"/>
      <c r="L12562" s="48"/>
      <c r="M12562" s="48"/>
    </row>
    <row r="12563" spans="3:13" x14ac:dyDescent="0.25">
      <c r="C12563" s="48"/>
      <c r="D12563" s="48"/>
      <c r="E12563" s="48"/>
      <c r="F12563" s="48"/>
      <c r="G12563" s="49"/>
      <c r="H12563" s="48"/>
      <c r="I12563" s="52"/>
      <c r="J12563" s="48"/>
      <c r="K12563" s="48"/>
      <c r="L12563" s="48"/>
      <c r="M12563" s="48"/>
    </row>
    <row r="12564" spans="3:13" x14ac:dyDescent="0.25">
      <c r="C12564" s="48"/>
      <c r="D12564" s="48"/>
      <c r="E12564" s="48"/>
      <c r="F12564" s="48"/>
      <c r="G12564" s="49"/>
      <c r="H12564" s="48"/>
      <c r="I12564" s="52"/>
      <c r="J12564" s="48"/>
      <c r="K12564" s="48"/>
      <c r="L12564" s="48"/>
      <c r="M12564" s="48"/>
    </row>
    <row r="12565" spans="3:13" x14ac:dyDescent="0.25">
      <c r="C12565" s="48"/>
      <c r="D12565" s="48"/>
      <c r="E12565" s="48"/>
      <c r="F12565" s="48"/>
      <c r="G12565" s="49"/>
      <c r="H12565" s="48"/>
      <c r="I12565" s="52"/>
      <c r="J12565" s="48"/>
      <c r="K12565" s="48"/>
      <c r="L12565" s="48"/>
      <c r="M12565" s="48"/>
    </row>
    <row r="12566" spans="3:13" x14ac:dyDescent="0.25">
      <c r="C12566" s="48"/>
      <c r="D12566" s="48"/>
      <c r="E12566" s="48"/>
      <c r="F12566" s="48"/>
      <c r="G12566" s="49"/>
      <c r="H12566" s="48"/>
      <c r="I12566" s="52"/>
      <c r="J12566" s="48"/>
      <c r="K12566" s="48"/>
      <c r="L12566" s="48"/>
      <c r="M12566" s="48"/>
    </row>
    <row r="12567" spans="3:13" x14ac:dyDescent="0.25">
      <c r="C12567" s="48"/>
      <c r="D12567" s="48"/>
      <c r="E12567" s="48"/>
      <c r="F12567" s="48"/>
      <c r="G12567" s="49"/>
      <c r="H12567" s="48"/>
      <c r="I12567" s="52"/>
      <c r="J12567" s="48"/>
      <c r="K12567" s="48"/>
      <c r="L12567" s="48"/>
      <c r="M12567" s="48"/>
    </row>
    <row r="12568" spans="3:13" x14ac:dyDescent="0.25">
      <c r="C12568" s="48"/>
      <c r="D12568" s="48"/>
      <c r="E12568" s="48"/>
      <c r="F12568" s="48"/>
      <c r="G12568" s="49"/>
      <c r="H12568" s="48"/>
      <c r="I12568" s="52"/>
      <c r="J12568" s="48"/>
      <c r="K12568" s="48"/>
      <c r="L12568" s="48"/>
      <c r="M12568" s="48"/>
    </row>
    <row r="12569" spans="3:13" x14ac:dyDescent="0.25">
      <c r="C12569" s="48"/>
      <c r="D12569" s="48"/>
      <c r="E12569" s="48"/>
      <c r="F12569" s="48"/>
      <c r="G12569" s="49"/>
      <c r="H12569" s="48"/>
      <c r="I12569" s="52"/>
      <c r="J12569" s="48"/>
      <c r="K12569" s="48"/>
      <c r="L12569" s="48"/>
      <c r="M12569" s="48"/>
    </row>
    <row r="12570" spans="3:13" x14ac:dyDescent="0.25">
      <c r="C12570" s="48"/>
      <c r="D12570" s="48"/>
      <c r="E12570" s="48"/>
      <c r="F12570" s="48"/>
      <c r="G12570" s="49"/>
      <c r="H12570" s="48"/>
      <c r="I12570" s="52"/>
      <c r="J12570" s="48"/>
      <c r="K12570" s="48"/>
      <c r="L12570" s="48"/>
      <c r="M12570" s="48"/>
    </row>
    <row r="12571" spans="3:13" x14ac:dyDescent="0.25">
      <c r="C12571" s="48"/>
      <c r="D12571" s="48"/>
      <c r="E12571" s="48"/>
      <c r="F12571" s="48"/>
      <c r="G12571" s="49"/>
      <c r="H12571" s="48"/>
      <c r="I12571" s="52"/>
      <c r="J12571" s="48"/>
      <c r="K12571" s="48"/>
      <c r="L12571" s="48"/>
      <c r="M12571" s="48"/>
    </row>
    <row r="12572" spans="3:13" x14ac:dyDescent="0.25">
      <c r="C12572" s="48"/>
      <c r="D12572" s="48"/>
      <c r="E12572" s="48"/>
      <c r="F12572" s="48"/>
      <c r="G12572" s="49"/>
      <c r="H12572" s="48"/>
      <c r="I12572" s="52"/>
      <c r="J12572" s="48"/>
      <c r="K12572" s="48"/>
      <c r="L12572" s="48"/>
      <c r="M12572" s="48"/>
    </row>
    <row r="12573" spans="3:13" x14ac:dyDescent="0.25">
      <c r="C12573" s="48"/>
      <c r="D12573" s="48"/>
      <c r="E12573" s="48"/>
      <c r="F12573" s="48"/>
      <c r="G12573" s="49"/>
      <c r="H12573" s="48"/>
      <c r="I12573" s="52"/>
      <c r="J12573" s="48"/>
      <c r="K12573" s="48"/>
      <c r="L12573" s="48"/>
      <c r="M12573" s="48"/>
    </row>
    <row r="12574" spans="3:13" x14ac:dyDescent="0.25">
      <c r="C12574" s="48"/>
      <c r="D12574" s="48"/>
      <c r="E12574" s="48"/>
      <c r="F12574" s="48"/>
      <c r="G12574" s="49"/>
      <c r="H12574" s="48"/>
      <c r="I12574" s="52"/>
      <c r="J12574" s="48"/>
      <c r="K12574" s="48"/>
      <c r="L12574" s="48"/>
      <c r="M12574" s="48"/>
    </row>
    <row r="12575" spans="3:13" x14ac:dyDescent="0.25">
      <c r="C12575" s="48"/>
      <c r="D12575" s="48"/>
      <c r="E12575" s="48"/>
      <c r="F12575" s="48"/>
      <c r="G12575" s="49"/>
      <c r="H12575" s="48"/>
      <c r="I12575" s="52"/>
      <c r="J12575" s="48"/>
      <c r="K12575" s="48"/>
      <c r="L12575" s="48"/>
      <c r="M12575" s="48"/>
    </row>
    <row r="12576" spans="3:13" x14ac:dyDescent="0.25">
      <c r="C12576" s="48"/>
      <c r="D12576" s="48"/>
      <c r="E12576" s="48"/>
      <c r="F12576" s="48"/>
      <c r="G12576" s="49"/>
      <c r="H12576" s="48"/>
      <c r="I12576" s="52"/>
      <c r="J12576" s="48"/>
      <c r="K12576" s="48"/>
      <c r="L12576" s="48"/>
      <c r="M12576" s="48"/>
    </row>
    <row r="12577" spans="3:13" x14ac:dyDescent="0.25">
      <c r="C12577" s="48"/>
      <c r="D12577" s="48"/>
      <c r="E12577" s="48"/>
      <c r="F12577" s="48"/>
      <c r="G12577" s="49"/>
      <c r="H12577" s="48"/>
      <c r="I12577" s="52"/>
      <c r="J12577" s="48"/>
      <c r="K12577" s="48"/>
      <c r="L12577" s="48"/>
      <c r="M12577" s="48"/>
    </row>
    <row r="12578" spans="3:13" x14ac:dyDescent="0.25">
      <c r="C12578" s="48"/>
      <c r="D12578" s="48"/>
      <c r="E12578" s="48"/>
      <c r="F12578" s="48"/>
      <c r="G12578" s="49"/>
      <c r="H12578" s="48"/>
      <c r="I12578" s="52"/>
      <c r="J12578" s="48"/>
      <c r="K12578" s="48"/>
      <c r="L12578" s="48"/>
      <c r="M12578" s="48"/>
    </row>
    <row r="12579" spans="3:13" x14ac:dyDescent="0.25">
      <c r="C12579" s="48"/>
      <c r="D12579" s="48"/>
      <c r="E12579" s="48"/>
      <c r="F12579" s="48"/>
      <c r="G12579" s="49"/>
      <c r="H12579" s="48"/>
      <c r="I12579" s="52"/>
      <c r="J12579" s="48"/>
      <c r="K12579" s="48"/>
      <c r="L12579" s="48"/>
      <c r="M12579" s="48"/>
    </row>
    <row r="12580" spans="3:13" x14ac:dyDescent="0.25">
      <c r="C12580" s="48"/>
      <c r="D12580" s="48"/>
      <c r="E12580" s="48"/>
      <c r="F12580" s="48"/>
      <c r="G12580" s="49"/>
      <c r="H12580" s="48"/>
      <c r="I12580" s="52"/>
      <c r="J12580" s="48"/>
      <c r="K12580" s="48"/>
      <c r="L12580" s="48"/>
      <c r="M12580" s="48"/>
    </row>
    <row r="12581" spans="3:13" x14ac:dyDescent="0.25">
      <c r="C12581" s="48"/>
      <c r="D12581" s="48"/>
      <c r="E12581" s="48"/>
      <c r="F12581" s="48"/>
      <c r="G12581" s="49"/>
      <c r="H12581" s="48"/>
      <c r="I12581" s="52"/>
      <c r="J12581" s="48"/>
      <c r="K12581" s="48"/>
      <c r="L12581" s="48"/>
      <c r="M12581" s="48"/>
    </row>
    <row r="12582" spans="3:13" x14ac:dyDescent="0.25">
      <c r="C12582" s="48"/>
      <c r="D12582" s="48"/>
      <c r="E12582" s="48"/>
      <c r="F12582" s="48"/>
      <c r="G12582" s="49"/>
      <c r="H12582" s="48"/>
      <c r="I12582" s="52"/>
      <c r="J12582" s="48"/>
      <c r="K12582" s="48"/>
      <c r="L12582" s="48"/>
      <c r="M12582" s="48"/>
    </row>
    <row r="12583" spans="3:13" x14ac:dyDescent="0.25">
      <c r="C12583" s="48"/>
      <c r="D12583" s="48"/>
      <c r="E12583" s="48"/>
      <c r="F12583" s="48"/>
      <c r="G12583" s="49"/>
      <c r="H12583" s="48"/>
      <c r="I12583" s="52"/>
      <c r="J12583" s="48"/>
      <c r="K12583" s="48"/>
      <c r="L12583" s="48"/>
      <c r="M12583" s="48"/>
    </row>
    <row r="12584" spans="3:13" x14ac:dyDescent="0.25">
      <c r="C12584" s="48"/>
      <c r="D12584" s="48"/>
      <c r="E12584" s="48"/>
      <c r="F12584" s="48"/>
      <c r="G12584" s="49"/>
      <c r="H12584" s="48"/>
      <c r="I12584" s="52"/>
      <c r="J12584" s="48"/>
      <c r="K12584" s="48"/>
      <c r="L12584" s="48"/>
      <c r="M12584" s="48"/>
    </row>
    <row r="12585" spans="3:13" x14ac:dyDescent="0.25">
      <c r="C12585" s="48"/>
      <c r="D12585" s="48"/>
      <c r="E12585" s="48"/>
      <c r="F12585" s="48"/>
      <c r="G12585" s="49"/>
      <c r="H12585" s="48"/>
      <c r="I12585" s="52"/>
      <c r="J12585" s="48"/>
      <c r="K12585" s="48"/>
      <c r="L12585" s="48"/>
      <c r="M12585" s="48"/>
    </row>
    <row r="12586" spans="3:13" x14ac:dyDescent="0.25">
      <c r="C12586" s="48"/>
      <c r="D12586" s="48"/>
      <c r="E12586" s="48"/>
      <c r="F12586" s="48"/>
      <c r="G12586" s="49"/>
      <c r="H12586" s="48"/>
      <c r="I12586" s="52"/>
      <c r="J12586" s="48"/>
      <c r="K12586" s="48"/>
      <c r="L12586" s="48"/>
      <c r="M12586" s="48"/>
    </row>
    <row r="12587" spans="3:13" x14ac:dyDescent="0.25">
      <c r="C12587" s="48"/>
      <c r="D12587" s="48"/>
      <c r="E12587" s="48"/>
      <c r="F12587" s="48"/>
      <c r="G12587" s="49"/>
      <c r="H12587" s="48"/>
      <c r="I12587" s="52"/>
      <c r="J12587" s="48"/>
      <c r="K12587" s="48"/>
      <c r="L12587" s="48"/>
      <c r="M12587" s="48"/>
    </row>
    <row r="12588" spans="3:13" x14ac:dyDescent="0.25">
      <c r="C12588" s="48"/>
      <c r="D12588" s="48"/>
      <c r="E12588" s="48"/>
      <c r="F12588" s="48"/>
      <c r="G12588" s="49"/>
      <c r="H12588" s="48"/>
      <c r="I12588" s="52"/>
      <c r="J12588" s="48"/>
      <c r="K12588" s="48"/>
      <c r="L12588" s="48"/>
      <c r="M12588" s="48"/>
    </row>
    <row r="12589" spans="3:13" x14ac:dyDescent="0.25">
      <c r="C12589" s="48"/>
      <c r="D12589" s="48"/>
      <c r="E12589" s="48"/>
      <c r="F12589" s="48"/>
      <c r="G12589" s="49"/>
      <c r="H12589" s="48"/>
      <c r="I12589" s="52"/>
      <c r="J12589" s="48"/>
      <c r="K12589" s="48"/>
      <c r="L12589" s="48"/>
      <c r="M12589" s="48"/>
    </row>
    <row r="12590" spans="3:13" x14ac:dyDescent="0.25">
      <c r="C12590" s="48"/>
      <c r="D12590" s="48"/>
      <c r="E12590" s="48"/>
      <c r="F12590" s="48"/>
      <c r="G12590" s="49"/>
      <c r="H12590" s="48"/>
      <c r="I12590" s="52"/>
      <c r="J12590" s="48"/>
      <c r="K12590" s="48"/>
      <c r="L12590" s="48"/>
      <c r="M12590" s="48"/>
    </row>
    <row r="12591" spans="3:13" x14ac:dyDescent="0.25">
      <c r="C12591" s="48"/>
      <c r="D12591" s="48"/>
      <c r="E12591" s="48"/>
      <c r="F12591" s="48"/>
      <c r="G12591" s="49"/>
      <c r="H12591" s="48"/>
      <c r="I12591" s="52"/>
      <c r="J12591" s="48"/>
      <c r="K12591" s="48"/>
      <c r="L12591" s="48"/>
      <c r="M12591" s="48"/>
    </row>
    <row r="12592" spans="3:13" x14ac:dyDescent="0.25">
      <c r="C12592" s="48"/>
      <c r="D12592" s="48"/>
      <c r="E12592" s="48"/>
      <c r="F12592" s="48"/>
      <c r="G12592" s="49"/>
      <c r="H12592" s="48"/>
      <c r="I12592" s="52"/>
      <c r="J12592" s="48"/>
      <c r="K12592" s="48"/>
      <c r="L12592" s="48"/>
      <c r="M12592" s="48"/>
    </row>
    <row r="12593" spans="3:13" x14ac:dyDescent="0.25">
      <c r="C12593" s="48"/>
      <c r="D12593" s="48"/>
      <c r="E12593" s="48"/>
      <c r="F12593" s="48"/>
      <c r="G12593" s="49"/>
      <c r="H12593" s="48"/>
      <c r="I12593" s="52"/>
      <c r="J12593" s="48"/>
      <c r="K12593" s="48"/>
      <c r="L12593" s="48"/>
      <c r="M12593" s="48"/>
    </row>
    <row r="12594" spans="3:13" x14ac:dyDescent="0.25">
      <c r="C12594" s="48"/>
      <c r="D12594" s="48"/>
      <c r="E12594" s="48"/>
      <c r="F12594" s="48"/>
      <c r="G12594" s="49"/>
      <c r="H12594" s="48"/>
      <c r="I12594" s="52"/>
      <c r="J12594" s="48"/>
      <c r="K12594" s="48"/>
      <c r="L12594" s="48"/>
      <c r="M12594" s="48"/>
    </row>
    <row r="12595" spans="3:13" x14ac:dyDescent="0.25">
      <c r="C12595" s="48"/>
      <c r="D12595" s="48"/>
      <c r="E12595" s="48"/>
      <c r="F12595" s="48"/>
      <c r="G12595" s="49"/>
      <c r="H12595" s="48"/>
      <c r="I12595" s="52"/>
      <c r="J12595" s="48"/>
      <c r="K12595" s="48"/>
      <c r="L12595" s="48"/>
      <c r="M12595" s="48"/>
    </row>
    <row r="12596" spans="3:13" x14ac:dyDescent="0.25">
      <c r="C12596" s="48"/>
      <c r="D12596" s="48"/>
      <c r="E12596" s="48"/>
      <c r="F12596" s="48"/>
      <c r="G12596" s="49"/>
      <c r="H12596" s="48"/>
      <c r="I12596" s="52"/>
      <c r="J12596" s="48"/>
      <c r="K12596" s="48"/>
      <c r="L12596" s="48"/>
      <c r="M12596" s="48"/>
    </row>
    <row r="12597" spans="3:13" x14ac:dyDescent="0.25">
      <c r="C12597" s="48"/>
      <c r="D12597" s="48"/>
      <c r="E12597" s="48"/>
      <c r="F12597" s="48"/>
      <c r="G12597" s="49"/>
      <c r="H12597" s="48"/>
      <c r="I12597" s="52"/>
      <c r="J12597" s="48"/>
      <c r="K12597" s="48"/>
      <c r="L12597" s="48"/>
      <c r="M12597" s="48"/>
    </row>
    <row r="12598" spans="3:13" x14ac:dyDescent="0.25">
      <c r="C12598" s="48"/>
      <c r="D12598" s="48"/>
      <c r="E12598" s="48"/>
      <c r="F12598" s="48"/>
      <c r="G12598" s="49"/>
      <c r="H12598" s="48"/>
      <c r="I12598" s="52"/>
      <c r="J12598" s="48"/>
      <c r="K12598" s="48"/>
      <c r="L12598" s="48"/>
      <c r="M12598" s="48"/>
    </row>
    <row r="12599" spans="3:13" x14ac:dyDescent="0.25">
      <c r="C12599" s="48"/>
      <c r="D12599" s="48"/>
      <c r="E12599" s="48"/>
      <c r="F12599" s="48"/>
      <c r="G12599" s="49"/>
      <c r="H12599" s="48"/>
      <c r="I12599" s="52"/>
      <c r="J12599" s="48"/>
      <c r="K12599" s="48"/>
      <c r="L12599" s="48"/>
      <c r="M12599" s="48"/>
    </row>
    <row r="12600" spans="3:13" x14ac:dyDescent="0.25">
      <c r="C12600" s="48"/>
      <c r="D12600" s="48"/>
      <c r="E12600" s="48"/>
      <c r="F12600" s="48"/>
      <c r="G12600" s="49"/>
      <c r="H12600" s="48"/>
      <c r="I12600" s="52"/>
      <c r="J12600" s="48"/>
      <c r="K12600" s="48"/>
      <c r="L12600" s="48"/>
      <c r="M12600" s="48"/>
    </row>
    <row r="12601" spans="3:13" x14ac:dyDescent="0.25">
      <c r="C12601" s="48"/>
      <c r="D12601" s="48"/>
      <c r="E12601" s="48"/>
      <c r="F12601" s="48"/>
      <c r="G12601" s="49"/>
      <c r="H12601" s="48"/>
      <c r="I12601" s="52"/>
      <c r="J12601" s="48"/>
      <c r="K12601" s="48"/>
      <c r="L12601" s="48"/>
      <c r="M12601" s="48"/>
    </row>
    <row r="12602" spans="3:13" x14ac:dyDescent="0.25">
      <c r="C12602" s="48"/>
      <c r="D12602" s="48"/>
      <c r="E12602" s="48"/>
      <c r="F12602" s="48"/>
      <c r="G12602" s="49"/>
      <c r="H12602" s="48"/>
      <c r="I12602" s="52"/>
      <c r="J12602" s="48"/>
      <c r="K12602" s="48"/>
      <c r="L12602" s="48"/>
      <c r="M12602" s="48"/>
    </row>
    <row r="12603" spans="3:13" x14ac:dyDescent="0.25">
      <c r="C12603" s="48"/>
      <c r="D12603" s="48"/>
      <c r="E12603" s="48"/>
      <c r="F12603" s="48"/>
      <c r="G12603" s="49"/>
      <c r="H12603" s="48"/>
      <c r="I12603" s="52"/>
      <c r="J12603" s="48"/>
      <c r="K12603" s="48"/>
      <c r="L12603" s="48"/>
      <c r="M12603" s="48"/>
    </row>
    <row r="12604" spans="3:13" x14ac:dyDescent="0.25">
      <c r="C12604" s="48"/>
      <c r="D12604" s="48"/>
      <c r="E12604" s="48"/>
      <c r="F12604" s="48"/>
      <c r="G12604" s="49"/>
      <c r="H12604" s="48"/>
      <c r="I12604" s="52"/>
      <c r="J12604" s="48"/>
      <c r="K12604" s="48"/>
      <c r="L12604" s="48"/>
      <c r="M12604" s="48"/>
    </row>
    <row r="12605" spans="3:13" x14ac:dyDescent="0.25">
      <c r="C12605" s="48"/>
      <c r="D12605" s="48"/>
      <c r="E12605" s="48"/>
      <c r="F12605" s="48"/>
      <c r="G12605" s="49"/>
      <c r="H12605" s="48"/>
      <c r="I12605" s="52"/>
      <c r="J12605" s="48"/>
      <c r="K12605" s="48"/>
      <c r="L12605" s="48"/>
      <c r="M12605" s="48"/>
    </row>
    <row r="12606" spans="3:13" x14ac:dyDescent="0.25">
      <c r="C12606" s="48"/>
      <c r="D12606" s="48"/>
      <c r="E12606" s="48"/>
      <c r="F12606" s="48"/>
      <c r="G12606" s="49"/>
      <c r="H12606" s="48"/>
      <c r="I12606" s="52"/>
      <c r="J12606" s="48"/>
      <c r="K12606" s="48"/>
      <c r="L12606" s="48"/>
      <c r="M12606" s="48"/>
    </row>
    <row r="12607" spans="3:13" x14ac:dyDescent="0.25">
      <c r="C12607" s="48"/>
      <c r="D12607" s="48"/>
      <c r="E12607" s="48"/>
      <c r="F12607" s="48"/>
      <c r="G12607" s="49"/>
      <c r="H12607" s="48"/>
      <c r="I12607" s="52"/>
      <c r="J12607" s="48"/>
      <c r="K12607" s="48"/>
      <c r="L12607" s="48"/>
      <c r="M12607" s="48"/>
    </row>
    <row r="12608" spans="3:13" x14ac:dyDescent="0.25">
      <c r="C12608" s="48"/>
      <c r="D12608" s="48"/>
      <c r="E12608" s="48"/>
      <c r="F12608" s="48"/>
      <c r="G12608" s="49"/>
      <c r="H12608" s="48"/>
      <c r="I12608" s="52"/>
      <c r="J12608" s="48"/>
      <c r="K12608" s="48"/>
      <c r="L12608" s="48"/>
      <c r="M12608" s="48"/>
    </row>
    <row r="12609" spans="3:13" x14ac:dyDescent="0.25">
      <c r="C12609" s="48"/>
      <c r="D12609" s="48"/>
      <c r="E12609" s="48"/>
      <c r="F12609" s="48"/>
      <c r="G12609" s="49"/>
      <c r="H12609" s="48"/>
      <c r="I12609" s="52"/>
      <c r="J12609" s="48"/>
      <c r="K12609" s="48"/>
      <c r="L12609" s="48"/>
      <c r="M12609" s="48"/>
    </row>
    <row r="12610" spans="3:13" x14ac:dyDescent="0.25">
      <c r="C12610" s="48"/>
      <c r="D12610" s="48"/>
      <c r="E12610" s="48"/>
      <c r="F12610" s="48"/>
      <c r="G12610" s="49"/>
      <c r="H12610" s="48"/>
      <c r="I12610" s="52"/>
      <c r="J12610" s="48"/>
      <c r="K12610" s="48"/>
      <c r="L12610" s="48"/>
      <c r="M12610" s="48"/>
    </row>
    <row r="12611" spans="3:13" x14ac:dyDescent="0.25">
      <c r="C12611" s="48"/>
      <c r="D12611" s="48"/>
      <c r="E12611" s="48"/>
      <c r="F12611" s="48"/>
      <c r="G12611" s="49"/>
      <c r="H12611" s="48"/>
      <c r="I12611" s="52"/>
      <c r="J12611" s="48"/>
      <c r="K12611" s="48"/>
      <c r="L12611" s="48"/>
      <c r="M12611" s="48"/>
    </row>
    <row r="12612" spans="3:13" x14ac:dyDescent="0.25">
      <c r="C12612" s="48"/>
      <c r="D12612" s="48"/>
      <c r="E12612" s="48"/>
      <c r="F12612" s="48"/>
      <c r="G12612" s="49"/>
      <c r="H12612" s="48"/>
      <c r="I12612" s="52"/>
      <c r="J12612" s="48"/>
      <c r="K12612" s="48"/>
      <c r="L12612" s="48"/>
      <c r="M12612" s="48"/>
    </row>
    <row r="12613" spans="3:13" x14ac:dyDescent="0.25">
      <c r="C12613" s="48"/>
      <c r="D12613" s="48"/>
      <c r="E12613" s="48"/>
      <c r="F12613" s="48"/>
      <c r="G12613" s="49"/>
      <c r="H12613" s="48"/>
      <c r="I12613" s="52"/>
      <c r="J12613" s="48"/>
      <c r="K12613" s="48"/>
      <c r="L12613" s="48"/>
      <c r="M12613" s="48"/>
    </row>
    <row r="12614" spans="3:13" x14ac:dyDescent="0.25">
      <c r="C12614" s="48"/>
      <c r="D12614" s="48"/>
      <c r="E12614" s="48"/>
      <c r="F12614" s="48"/>
      <c r="G12614" s="49"/>
      <c r="H12614" s="48"/>
      <c r="I12614" s="52"/>
      <c r="J12614" s="48"/>
      <c r="K12614" s="48"/>
      <c r="L12614" s="48"/>
      <c r="M12614" s="48"/>
    </row>
    <row r="12615" spans="3:13" x14ac:dyDescent="0.25">
      <c r="C12615" s="48"/>
      <c r="D12615" s="48"/>
      <c r="E12615" s="48"/>
      <c r="F12615" s="48"/>
      <c r="G12615" s="49"/>
      <c r="H12615" s="48"/>
      <c r="I12615" s="52"/>
      <c r="J12615" s="48"/>
      <c r="K12615" s="48"/>
      <c r="L12615" s="48"/>
      <c r="M12615" s="48"/>
    </row>
    <row r="12616" spans="3:13" x14ac:dyDescent="0.25">
      <c r="C12616" s="48"/>
      <c r="D12616" s="48"/>
      <c r="E12616" s="48"/>
      <c r="F12616" s="48"/>
      <c r="G12616" s="49"/>
      <c r="H12616" s="48"/>
      <c r="I12616" s="52"/>
      <c r="J12616" s="48"/>
      <c r="K12616" s="48"/>
      <c r="L12616" s="48"/>
      <c r="M12616" s="48"/>
    </row>
    <row r="12617" spans="3:13" x14ac:dyDescent="0.25">
      <c r="C12617" s="48"/>
      <c r="D12617" s="48"/>
      <c r="E12617" s="48"/>
      <c r="F12617" s="48"/>
      <c r="G12617" s="49"/>
      <c r="H12617" s="48"/>
      <c r="I12617" s="52"/>
      <c r="J12617" s="48"/>
      <c r="K12617" s="48"/>
      <c r="L12617" s="48"/>
      <c r="M12617" s="48"/>
    </row>
    <row r="12618" spans="3:13" x14ac:dyDescent="0.25">
      <c r="C12618" s="48"/>
      <c r="D12618" s="48"/>
      <c r="E12618" s="48"/>
      <c r="F12618" s="48"/>
      <c r="G12618" s="49"/>
      <c r="H12618" s="48"/>
      <c r="I12618" s="52"/>
      <c r="J12618" s="48"/>
      <c r="K12618" s="48"/>
      <c r="L12618" s="48"/>
      <c r="M12618" s="48"/>
    </row>
    <row r="12619" spans="3:13" x14ac:dyDescent="0.25">
      <c r="C12619" s="48"/>
      <c r="D12619" s="48"/>
      <c r="E12619" s="48"/>
      <c r="F12619" s="48"/>
      <c r="G12619" s="49"/>
      <c r="H12619" s="48"/>
      <c r="I12619" s="52"/>
      <c r="J12619" s="48"/>
      <c r="K12619" s="48"/>
      <c r="L12619" s="48"/>
      <c r="M12619" s="48"/>
    </row>
    <row r="12620" spans="3:13" x14ac:dyDescent="0.25">
      <c r="C12620" s="48"/>
      <c r="D12620" s="48"/>
      <c r="E12620" s="48"/>
      <c r="F12620" s="48"/>
      <c r="G12620" s="49"/>
      <c r="H12620" s="48"/>
      <c r="I12620" s="52"/>
      <c r="J12620" s="48"/>
      <c r="K12620" s="48"/>
      <c r="L12620" s="48"/>
      <c r="M12620" s="48"/>
    </row>
    <row r="12621" spans="3:13" x14ac:dyDescent="0.25">
      <c r="C12621" s="48"/>
      <c r="D12621" s="48"/>
      <c r="E12621" s="48"/>
      <c r="F12621" s="48"/>
      <c r="G12621" s="49"/>
      <c r="H12621" s="48"/>
      <c r="I12621" s="52"/>
      <c r="J12621" s="48"/>
      <c r="K12621" s="48"/>
      <c r="L12621" s="48"/>
      <c r="M12621" s="48"/>
    </row>
    <row r="12622" spans="3:13" x14ac:dyDescent="0.25">
      <c r="C12622" s="48"/>
      <c r="D12622" s="48"/>
      <c r="E12622" s="48"/>
      <c r="F12622" s="48"/>
      <c r="G12622" s="49"/>
      <c r="H12622" s="48"/>
      <c r="I12622" s="52"/>
      <c r="J12622" s="48"/>
      <c r="K12622" s="48"/>
      <c r="L12622" s="48"/>
      <c r="M12622" s="48"/>
    </row>
    <row r="12623" spans="3:13" x14ac:dyDescent="0.25">
      <c r="C12623" s="48"/>
      <c r="D12623" s="48"/>
      <c r="E12623" s="48"/>
      <c r="F12623" s="48"/>
      <c r="G12623" s="49"/>
      <c r="H12623" s="48"/>
      <c r="I12623" s="52"/>
      <c r="J12623" s="48"/>
      <c r="K12623" s="48"/>
      <c r="L12623" s="48"/>
      <c r="M12623" s="48"/>
    </row>
    <row r="12624" spans="3:13" x14ac:dyDescent="0.25">
      <c r="C12624" s="48"/>
      <c r="D12624" s="48"/>
      <c r="E12624" s="48"/>
      <c r="F12624" s="48"/>
      <c r="G12624" s="49"/>
      <c r="H12624" s="48"/>
      <c r="I12624" s="52"/>
      <c r="J12624" s="48"/>
      <c r="K12624" s="48"/>
      <c r="L12624" s="48"/>
      <c r="M12624" s="48"/>
    </row>
    <row r="12625" spans="3:13" x14ac:dyDescent="0.25">
      <c r="C12625" s="48"/>
      <c r="D12625" s="48"/>
      <c r="E12625" s="48"/>
      <c r="F12625" s="48"/>
      <c r="G12625" s="49"/>
      <c r="H12625" s="48"/>
      <c r="I12625" s="52"/>
      <c r="J12625" s="48"/>
      <c r="K12625" s="48"/>
      <c r="L12625" s="48"/>
      <c r="M12625" s="48"/>
    </row>
    <row r="12626" spans="3:13" x14ac:dyDescent="0.25">
      <c r="C12626" s="48"/>
      <c r="D12626" s="48"/>
      <c r="E12626" s="48"/>
      <c r="F12626" s="48"/>
      <c r="G12626" s="49"/>
      <c r="H12626" s="48"/>
      <c r="I12626" s="52"/>
      <c r="J12626" s="48"/>
      <c r="K12626" s="48"/>
      <c r="L12626" s="48"/>
      <c r="M12626" s="48"/>
    </row>
    <row r="12627" spans="3:13" x14ac:dyDescent="0.25">
      <c r="C12627" s="48"/>
      <c r="D12627" s="48"/>
      <c r="E12627" s="48"/>
      <c r="F12627" s="48"/>
      <c r="G12627" s="49"/>
      <c r="H12627" s="48"/>
      <c r="I12627" s="52"/>
      <c r="J12627" s="48"/>
      <c r="K12627" s="48"/>
      <c r="L12627" s="48"/>
      <c r="M12627" s="48"/>
    </row>
    <row r="12628" spans="3:13" x14ac:dyDescent="0.25">
      <c r="C12628" s="48"/>
      <c r="D12628" s="48"/>
      <c r="E12628" s="48"/>
      <c r="F12628" s="48"/>
      <c r="G12628" s="49"/>
      <c r="H12628" s="48"/>
      <c r="I12628" s="52"/>
      <c r="J12628" s="48"/>
      <c r="K12628" s="48"/>
      <c r="L12628" s="48"/>
      <c r="M12628" s="48"/>
    </row>
    <row r="12629" spans="3:13" x14ac:dyDescent="0.25">
      <c r="C12629" s="48"/>
      <c r="D12629" s="48"/>
      <c r="E12629" s="48"/>
      <c r="F12629" s="48"/>
      <c r="G12629" s="49"/>
      <c r="H12629" s="48"/>
      <c r="I12629" s="52"/>
      <c r="J12629" s="48"/>
      <c r="K12629" s="48"/>
      <c r="L12629" s="48"/>
      <c r="M12629" s="48"/>
    </row>
    <row r="12630" spans="3:13" x14ac:dyDescent="0.25">
      <c r="C12630" s="48"/>
      <c r="D12630" s="48"/>
      <c r="E12630" s="48"/>
      <c r="F12630" s="48"/>
      <c r="G12630" s="49"/>
      <c r="H12630" s="48"/>
      <c r="I12630" s="52"/>
      <c r="J12630" s="48"/>
      <c r="K12630" s="48"/>
      <c r="L12630" s="48"/>
      <c r="M12630" s="48"/>
    </row>
    <row r="12631" spans="3:13" x14ac:dyDescent="0.25">
      <c r="C12631" s="48"/>
      <c r="D12631" s="48"/>
      <c r="E12631" s="48"/>
      <c r="F12631" s="48"/>
      <c r="G12631" s="49"/>
      <c r="H12631" s="48"/>
      <c r="I12631" s="52"/>
      <c r="J12631" s="48"/>
      <c r="K12631" s="48"/>
      <c r="L12631" s="48"/>
      <c r="M12631" s="48"/>
    </row>
    <row r="12632" spans="3:13" x14ac:dyDescent="0.25">
      <c r="C12632" s="48"/>
      <c r="D12632" s="48"/>
      <c r="E12632" s="48"/>
      <c r="F12632" s="48"/>
      <c r="G12632" s="49"/>
      <c r="H12632" s="48"/>
      <c r="I12632" s="52"/>
      <c r="J12632" s="48"/>
      <c r="K12632" s="48"/>
      <c r="L12632" s="48"/>
      <c r="M12632" s="48"/>
    </row>
    <row r="12633" spans="3:13" x14ac:dyDescent="0.25">
      <c r="C12633" s="48"/>
      <c r="D12633" s="48"/>
      <c r="E12633" s="48"/>
      <c r="F12633" s="48"/>
      <c r="G12633" s="49"/>
      <c r="H12633" s="48"/>
      <c r="I12633" s="52"/>
      <c r="J12633" s="48"/>
      <c r="K12633" s="48"/>
      <c r="L12633" s="48"/>
      <c r="M12633" s="48"/>
    </row>
    <row r="12634" spans="3:13" x14ac:dyDescent="0.25">
      <c r="C12634" s="48"/>
      <c r="D12634" s="48"/>
      <c r="E12634" s="48"/>
      <c r="F12634" s="48"/>
      <c r="G12634" s="49"/>
      <c r="H12634" s="48"/>
      <c r="I12634" s="52"/>
      <c r="J12634" s="48"/>
      <c r="K12634" s="48"/>
      <c r="L12634" s="48"/>
      <c r="M12634" s="48"/>
    </row>
    <row r="12635" spans="3:13" x14ac:dyDescent="0.25">
      <c r="C12635" s="48"/>
      <c r="D12635" s="48"/>
      <c r="E12635" s="48"/>
      <c r="F12635" s="48"/>
      <c r="G12635" s="49"/>
      <c r="H12635" s="48"/>
      <c r="I12635" s="52"/>
      <c r="J12635" s="48"/>
      <c r="K12635" s="48"/>
      <c r="L12635" s="48"/>
      <c r="M12635" s="48"/>
    </row>
    <row r="12636" spans="3:13" x14ac:dyDescent="0.25">
      <c r="C12636" s="48"/>
      <c r="D12636" s="48"/>
      <c r="E12636" s="48"/>
      <c r="F12636" s="48"/>
      <c r="G12636" s="49"/>
      <c r="H12636" s="48"/>
      <c r="I12636" s="52"/>
      <c r="J12636" s="48"/>
      <c r="K12636" s="48"/>
      <c r="L12636" s="48"/>
      <c r="M12636" s="48"/>
    </row>
    <row r="12637" spans="3:13" x14ac:dyDescent="0.25">
      <c r="C12637" s="48"/>
      <c r="D12637" s="48"/>
      <c r="E12637" s="48"/>
      <c r="F12637" s="48"/>
      <c r="G12637" s="49"/>
      <c r="H12637" s="48"/>
      <c r="I12637" s="52"/>
      <c r="J12637" s="48"/>
      <c r="K12637" s="48"/>
      <c r="L12637" s="48"/>
      <c r="M12637" s="48"/>
    </row>
    <row r="12638" spans="3:13" x14ac:dyDescent="0.25">
      <c r="C12638" s="48"/>
      <c r="D12638" s="48"/>
      <c r="E12638" s="48"/>
      <c r="F12638" s="48"/>
      <c r="G12638" s="49"/>
      <c r="H12638" s="48"/>
      <c r="I12638" s="52"/>
      <c r="J12638" s="48"/>
      <c r="K12638" s="48"/>
      <c r="L12638" s="48"/>
      <c r="M12638" s="48"/>
    </row>
    <row r="12639" spans="3:13" x14ac:dyDescent="0.25">
      <c r="C12639" s="48"/>
      <c r="D12639" s="48"/>
      <c r="E12639" s="48"/>
      <c r="F12639" s="48"/>
      <c r="G12639" s="49"/>
      <c r="H12639" s="48"/>
      <c r="I12639" s="52"/>
      <c r="J12639" s="48"/>
      <c r="K12639" s="48"/>
      <c r="L12639" s="48"/>
      <c r="M12639" s="48"/>
    </row>
    <row r="12640" spans="3:13" x14ac:dyDescent="0.25">
      <c r="C12640" s="48"/>
      <c r="D12640" s="48"/>
      <c r="E12640" s="48"/>
      <c r="F12640" s="48"/>
      <c r="G12640" s="49"/>
      <c r="H12640" s="48"/>
      <c r="I12640" s="52"/>
      <c r="J12640" s="48"/>
      <c r="K12640" s="48"/>
      <c r="L12640" s="48"/>
      <c r="M12640" s="48"/>
    </row>
    <row r="12641" spans="3:13" x14ac:dyDescent="0.25">
      <c r="C12641" s="48"/>
      <c r="D12641" s="48"/>
      <c r="E12641" s="48"/>
      <c r="F12641" s="48"/>
      <c r="G12641" s="49"/>
      <c r="H12641" s="48"/>
      <c r="I12641" s="52"/>
      <c r="J12641" s="48"/>
      <c r="K12641" s="48"/>
      <c r="L12641" s="48"/>
      <c r="M12641" s="48"/>
    </row>
    <row r="12642" spans="3:13" x14ac:dyDescent="0.25">
      <c r="C12642" s="48"/>
      <c r="D12642" s="48"/>
      <c r="E12642" s="48"/>
      <c r="F12642" s="48"/>
      <c r="G12642" s="49"/>
      <c r="H12642" s="48"/>
      <c r="I12642" s="52"/>
      <c r="J12642" s="48"/>
      <c r="K12642" s="48"/>
      <c r="L12642" s="48"/>
      <c r="M12642" s="48"/>
    </row>
    <row r="12643" spans="3:13" x14ac:dyDescent="0.25">
      <c r="C12643" s="48"/>
      <c r="D12643" s="48"/>
      <c r="E12643" s="48"/>
      <c r="F12643" s="48"/>
      <c r="G12643" s="49"/>
      <c r="H12643" s="48"/>
      <c r="I12643" s="52"/>
      <c r="J12643" s="48"/>
      <c r="K12643" s="48"/>
      <c r="L12643" s="48"/>
      <c r="M12643" s="48"/>
    </row>
    <row r="12644" spans="3:13" x14ac:dyDescent="0.25">
      <c r="C12644" s="48"/>
      <c r="D12644" s="48"/>
      <c r="E12644" s="48"/>
      <c r="F12644" s="48"/>
      <c r="G12644" s="49"/>
      <c r="H12644" s="48"/>
      <c r="I12644" s="52"/>
      <c r="J12644" s="48"/>
      <c r="K12644" s="48"/>
      <c r="L12644" s="48"/>
      <c r="M12644" s="48"/>
    </row>
    <row r="12645" spans="3:13" x14ac:dyDescent="0.25">
      <c r="C12645" s="48"/>
      <c r="D12645" s="48"/>
      <c r="E12645" s="48"/>
      <c r="F12645" s="48"/>
      <c r="G12645" s="49"/>
      <c r="H12645" s="48"/>
      <c r="I12645" s="52"/>
      <c r="J12645" s="48"/>
      <c r="K12645" s="48"/>
      <c r="L12645" s="48"/>
      <c r="M12645" s="48"/>
    </row>
    <row r="12646" spans="3:13" x14ac:dyDescent="0.25">
      <c r="C12646" s="48"/>
      <c r="D12646" s="48"/>
      <c r="E12646" s="48"/>
      <c r="F12646" s="48"/>
      <c r="G12646" s="49"/>
      <c r="H12646" s="48"/>
      <c r="I12646" s="52"/>
      <c r="J12646" s="48"/>
      <c r="K12646" s="48"/>
      <c r="L12646" s="48"/>
      <c r="M12646" s="48"/>
    </row>
    <row r="12647" spans="3:13" x14ac:dyDescent="0.25">
      <c r="C12647" s="48"/>
      <c r="D12647" s="48"/>
      <c r="E12647" s="48"/>
      <c r="F12647" s="48"/>
      <c r="G12647" s="49"/>
      <c r="H12647" s="48"/>
      <c r="I12647" s="52"/>
      <c r="J12647" s="48"/>
      <c r="K12647" s="48"/>
      <c r="L12647" s="48"/>
      <c r="M12647" s="48"/>
    </row>
    <row r="12648" spans="3:13" x14ac:dyDescent="0.25">
      <c r="C12648" s="48"/>
      <c r="D12648" s="48"/>
      <c r="E12648" s="48"/>
      <c r="F12648" s="48"/>
      <c r="G12648" s="49"/>
      <c r="H12648" s="48"/>
      <c r="I12648" s="52"/>
      <c r="J12648" s="48"/>
      <c r="K12648" s="48"/>
      <c r="L12648" s="48"/>
      <c r="M12648" s="48"/>
    </row>
    <row r="12649" spans="3:13" x14ac:dyDescent="0.25">
      <c r="C12649" s="48"/>
      <c r="D12649" s="48"/>
      <c r="E12649" s="48"/>
      <c r="F12649" s="48"/>
      <c r="G12649" s="49"/>
      <c r="H12649" s="48"/>
      <c r="I12649" s="52"/>
      <c r="J12649" s="48"/>
      <c r="K12649" s="48"/>
      <c r="L12649" s="48"/>
      <c r="M12649" s="48"/>
    </row>
    <row r="12650" spans="3:13" x14ac:dyDescent="0.25">
      <c r="C12650" s="48"/>
      <c r="D12650" s="48"/>
      <c r="E12650" s="48"/>
      <c r="F12650" s="48"/>
      <c r="G12650" s="49"/>
      <c r="H12650" s="48"/>
      <c r="I12650" s="52"/>
      <c r="J12650" s="48"/>
      <c r="K12650" s="48"/>
      <c r="L12650" s="48"/>
      <c r="M12650" s="48"/>
    </row>
    <row r="12651" spans="3:13" x14ac:dyDescent="0.25">
      <c r="C12651" s="48"/>
      <c r="D12651" s="48"/>
      <c r="E12651" s="48"/>
      <c r="F12651" s="48"/>
      <c r="G12651" s="49"/>
      <c r="H12651" s="48"/>
      <c r="I12651" s="52"/>
      <c r="J12651" s="48"/>
      <c r="K12651" s="48"/>
      <c r="L12651" s="48"/>
      <c r="M12651" s="48"/>
    </row>
    <row r="12652" spans="3:13" x14ac:dyDescent="0.25">
      <c r="C12652" s="48"/>
      <c r="D12652" s="48"/>
      <c r="E12652" s="48"/>
      <c r="F12652" s="48"/>
      <c r="G12652" s="49"/>
      <c r="H12652" s="48"/>
      <c r="I12652" s="52"/>
      <c r="J12652" s="48"/>
      <c r="K12652" s="48"/>
      <c r="L12652" s="48"/>
      <c r="M12652" s="48"/>
    </row>
    <row r="12653" spans="3:13" x14ac:dyDescent="0.25">
      <c r="C12653" s="48"/>
      <c r="D12653" s="48"/>
      <c r="E12653" s="48"/>
      <c r="F12653" s="48"/>
      <c r="G12653" s="49"/>
      <c r="H12653" s="48"/>
      <c r="I12653" s="52"/>
      <c r="J12653" s="48"/>
      <c r="K12653" s="48"/>
      <c r="L12653" s="48"/>
      <c r="M12653" s="48"/>
    </row>
    <row r="12654" spans="3:13" x14ac:dyDescent="0.25">
      <c r="C12654" s="48"/>
      <c r="D12654" s="48"/>
      <c r="E12654" s="48"/>
      <c r="F12654" s="48"/>
      <c r="G12654" s="49"/>
      <c r="H12654" s="48"/>
      <c r="I12654" s="52"/>
      <c r="J12654" s="48"/>
      <c r="K12654" s="48"/>
      <c r="L12654" s="48"/>
      <c r="M12654" s="48"/>
    </row>
    <row r="12655" spans="3:13" x14ac:dyDescent="0.25">
      <c r="C12655" s="48"/>
      <c r="D12655" s="48"/>
      <c r="E12655" s="48"/>
      <c r="F12655" s="48"/>
      <c r="G12655" s="49"/>
      <c r="H12655" s="48"/>
      <c r="I12655" s="52"/>
      <c r="J12655" s="48"/>
      <c r="K12655" s="48"/>
      <c r="L12655" s="48"/>
      <c r="M12655" s="48"/>
    </row>
    <row r="12656" spans="3:13" x14ac:dyDescent="0.25">
      <c r="C12656" s="48"/>
      <c r="D12656" s="48"/>
      <c r="E12656" s="48"/>
      <c r="F12656" s="48"/>
      <c r="G12656" s="49"/>
      <c r="H12656" s="48"/>
      <c r="I12656" s="52"/>
      <c r="J12656" s="48"/>
      <c r="K12656" s="48"/>
      <c r="L12656" s="48"/>
      <c r="M12656" s="48"/>
    </row>
    <row r="12657" spans="3:13" x14ac:dyDescent="0.25">
      <c r="C12657" s="48"/>
      <c r="D12657" s="48"/>
      <c r="E12657" s="48"/>
      <c r="F12657" s="48"/>
      <c r="G12657" s="49"/>
      <c r="H12657" s="48"/>
      <c r="I12657" s="52"/>
      <c r="J12657" s="48"/>
      <c r="K12657" s="48"/>
      <c r="L12657" s="48"/>
      <c r="M12657" s="48"/>
    </row>
    <row r="12658" spans="3:13" x14ac:dyDescent="0.25">
      <c r="C12658" s="48"/>
      <c r="D12658" s="48"/>
      <c r="E12658" s="48"/>
      <c r="F12658" s="48"/>
      <c r="G12658" s="49"/>
      <c r="H12658" s="48"/>
      <c r="I12658" s="52"/>
      <c r="J12658" s="48"/>
      <c r="K12658" s="48"/>
      <c r="L12658" s="48"/>
      <c r="M12658" s="48"/>
    </row>
    <row r="12659" spans="3:13" x14ac:dyDescent="0.25">
      <c r="C12659" s="48"/>
      <c r="D12659" s="48"/>
      <c r="E12659" s="48"/>
      <c r="F12659" s="48"/>
      <c r="G12659" s="49"/>
      <c r="H12659" s="48"/>
      <c r="I12659" s="52"/>
      <c r="J12659" s="48"/>
      <c r="K12659" s="48"/>
      <c r="L12659" s="48"/>
      <c r="M12659" s="48"/>
    </row>
    <row r="12660" spans="3:13" x14ac:dyDescent="0.25">
      <c r="C12660" s="48"/>
      <c r="D12660" s="48"/>
      <c r="E12660" s="48"/>
      <c r="F12660" s="48"/>
      <c r="G12660" s="49"/>
      <c r="H12660" s="48"/>
      <c r="I12660" s="52"/>
      <c r="J12660" s="48"/>
      <c r="K12660" s="48"/>
      <c r="L12660" s="48"/>
      <c r="M12660" s="48"/>
    </row>
    <row r="12661" spans="3:13" x14ac:dyDescent="0.25">
      <c r="C12661" s="48"/>
      <c r="D12661" s="48"/>
      <c r="E12661" s="48"/>
      <c r="F12661" s="48"/>
      <c r="G12661" s="49"/>
      <c r="H12661" s="48"/>
      <c r="I12661" s="52"/>
      <c r="J12661" s="48"/>
      <c r="K12661" s="48"/>
      <c r="L12661" s="48"/>
      <c r="M12661" s="48"/>
    </row>
    <row r="12662" spans="3:13" x14ac:dyDescent="0.25">
      <c r="C12662" s="48"/>
      <c r="D12662" s="48"/>
      <c r="E12662" s="48"/>
      <c r="F12662" s="48"/>
      <c r="G12662" s="49"/>
      <c r="H12662" s="48"/>
      <c r="I12662" s="52"/>
      <c r="J12662" s="48"/>
      <c r="K12662" s="48"/>
      <c r="L12662" s="48"/>
      <c r="M12662" s="48"/>
    </row>
    <row r="12663" spans="3:13" x14ac:dyDescent="0.25">
      <c r="C12663" s="48"/>
      <c r="D12663" s="48"/>
      <c r="E12663" s="48"/>
      <c r="F12663" s="48"/>
      <c r="G12663" s="49"/>
      <c r="H12663" s="48"/>
      <c r="I12663" s="52"/>
      <c r="J12663" s="48"/>
      <c r="K12663" s="48"/>
      <c r="L12663" s="48"/>
      <c r="M12663" s="48"/>
    </row>
    <row r="12664" spans="3:13" x14ac:dyDescent="0.25">
      <c r="C12664" s="48"/>
      <c r="D12664" s="48"/>
      <c r="E12664" s="48"/>
      <c r="F12664" s="48"/>
      <c r="G12664" s="49"/>
      <c r="H12664" s="48"/>
      <c r="I12664" s="52"/>
      <c r="J12664" s="48"/>
      <c r="K12664" s="48"/>
      <c r="L12664" s="48"/>
      <c r="M12664" s="48"/>
    </row>
    <row r="12665" spans="3:13" x14ac:dyDescent="0.25">
      <c r="C12665" s="48"/>
      <c r="D12665" s="48"/>
      <c r="E12665" s="48"/>
      <c r="F12665" s="48"/>
      <c r="G12665" s="49"/>
      <c r="H12665" s="48"/>
      <c r="I12665" s="52"/>
      <c r="J12665" s="48"/>
      <c r="K12665" s="48"/>
      <c r="L12665" s="48"/>
      <c r="M12665" s="48"/>
    </row>
    <row r="12666" spans="3:13" x14ac:dyDescent="0.25">
      <c r="C12666" s="48"/>
      <c r="D12666" s="48"/>
      <c r="E12666" s="48"/>
      <c r="F12666" s="48"/>
      <c r="G12666" s="49"/>
      <c r="H12666" s="48"/>
      <c r="I12666" s="52"/>
      <c r="J12666" s="48"/>
      <c r="K12666" s="48"/>
      <c r="L12666" s="48"/>
      <c r="M12666" s="48"/>
    </row>
    <row r="12667" spans="3:13" x14ac:dyDescent="0.25">
      <c r="C12667" s="48"/>
      <c r="D12667" s="48"/>
      <c r="E12667" s="48"/>
      <c r="F12667" s="48"/>
      <c r="G12667" s="49"/>
      <c r="H12667" s="48"/>
      <c r="I12667" s="52"/>
      <c r="J12667" s="48"/>
      <c r="K12667" s="48"/>
      <c r="L12667" s="48"/>
      <c r="M12667" s="48"/>
    </row>
    <row r="12668" spans="3:13" x14ac:dyDescent="0.25">
      <c r="C12668" s="48"/>
      <c r="D12668" s="48"/>
      <c r="E12668" s="48"/>
      <c r="F12668" s="48"/>
      <c r="G12668" s="49"/>
      <c r="H12668" s="48"/>
      <c r="I12668" s="52"/>
      <c r="J12668" s="48"/>
      <c r="K12668" s="48"/>
      <c r="L12668" s="48"/>
      <c r="M12668" s="48"/>
    </row>
    <row r="12669" spans="3:13" x14ac:dyDescent="0.25">
      <c r="C12669" s="48"/>
      <c r="D12669" s="48"/>
      <c r="E12669" s="48"/>
      <c r="F12669" s="48"/>
      <c r="G12669" s="49"/>
      <c r="H12669" s="48"/>
      <c r="I12669" s="52"/>
      <c r="J12669" s="48"/>
      <c r="K12669" s="48"/>
      <c r="L12669" s="48"/>
      <c r="M12669" s="48"/>
    </row>
    <row r="12670" spans="3:13" x14ac:dyDescent="0.25">
      <c r="C12670" s="48"/>
      <c r="D12670" s="48"/>
      <c r="E12670" s="48"/>
      <c r="F12670" s="48"/>
      <c r="G12670" s="49"/>
      <c r="H12670" s="48"/>
      <c r="I12670" s="52"/>
      <c r="J12670" s="48"/>
      <c r="K12670" s="48"/>
      <c r="L12670" s="48"/>
      <c r="M12670" s="48"/>
    </row>
    <row r="12671" spans="3:13" x14ac:dyDescent="0.25">
      <c r="C12671" s="48"/>
      <c r="D12671" s="48"/>
      <c r="E12671" s="48"/>
      <c r="F12671" s="48"/>
      <c r="G12671" s="49"/>
      <c r="H12671" s="48"/>
      <c r="I12671" s="52"/>
      <c r="J12671" s="48"/>
      <c r="K12671" s="48"/>
      <c r="L12671" s="48"/>
      <c r="M12671" s="48"/>
    </row>
    <row r="12672" spans="3:13" x14ac:dyDescent="0.25">
      <c r="C12672" s="48"/>
      <c r="D12672" s="48"/>
      <c r="E12672" s="48"/>
      <c r="F12672" s="48"/>
      <c r="G12672" s="49"/>
      <c r="H12672" s="48"/>
      <c r="I12672" s="52"/>
      <c r="J12672" s="48"/>
      <c r="K12672" s="48"/>
      <c r="L12672" s="48"/>
      <c r="M12672" s="48"/>
    </row>
    <row r="12673" spans="3:13" x14ac:dyDescent="0.25">
      <c r="C12673" s="48"/>
      <c r="D12673" s="48"/>
      <c r="E12673" s="48"/>
      <c r="F12673" s="48"/>
      <c r="G12673" s="49"/>
      <c r="H12673" s="48"/>
      <c r="I12673" s="52"/>
      <c r="J12673" s="48"/>
      <c r="K12673" s="48"/>
      <c r="L12673" s="48"/>
      <c r="M12673" s="48"/>
    </row>
    <row r="12674" spans="3:13" x14ac:dyDescent="0.25">
      <c r="C12674" s="48"/>
      <c r="D12674" s="48"/>
      <c r="E12674" s="48"/>
      <c r="F12674" s="48"/>
      <c r="G12674" s="49"/>
      <c r="H12674" s="48"/>
      <c r="I12674" s="52"/>
      <c r="J12674" s="48"/>
      <c r="K12674" s="48"/>
      <c r="L12674" s="48"/>
      <c r="M12674" s="48"/>
    </row>
    <row r="12675" spans="3:13" x14ac:dyDescent="0.25">
      <c r="C12675" s="48"/>
      <c r="D12675" s="48"/>
      <c r="E12675" s="48"/>
      <c r="F12675" s="48"/>
      <c r="G12675" s="49"/>
      <c r="H12675" s="48"/>
      <c r="I12675" s="52"/>
      <c r="J12675" s="48"/>
      <c r="K12675" s="48"/>
      <c r="L12675" s="48"/>
      <c r="M12675" s="48"/>
    </row>
    <row r="12676" spans="3:13" x14ac:dyDescent="0.25">
      <c r="C12676" s="48"/>
      <c r="D12676" s="48"/>
      <c r="E12676" s="48"/>
      <c r="F12676" s="48"/>
      <c r="G12676" s="49"/>
      <c r="H12676" s="48"/>
      <c r="I12676" s="52"/>
      <c r="J12676" s="48"/>
      <c r="K12676" s="48"/>
      <c r="L12676" s="48"/>
      <c r="M12676" s="48"/>
    </row>
    <row r="12677" spans="3:13" x14ac:dyDescent="0.25">
      <c r="C12677" s="48"/>
      <c r="D12677" s="48"/>
      <c r="E12677" s="48"/>
      <c r="F12677" s="48"/>
      <c r="G12677" s="49"/>
      <c r="H12677" s="48"/>
      <c r="I12677" s="52"/>
      <c r="J12677" s="48"/>
      <c r="K12677" s="48"/>
      <c r="L12677" s="48"/>
      <c r="M12677" s="48"/>
    </row>
    <row r="12678" spans="3:13" x14ac:dyDescent="0.25">
      <c r="C12678" s="48"/>
      <c r="D12678" s="48"/>
      <c r="E12678" s="48"/>
      <c r="F12678" s="48"/>
      <c r="G12678" s="49"/>
      <c r="H12678" s="48"/>
      <c r="I12678" s="52"/>
      <c r="J12678" s="48"/>
      <c r="K12678" s="48"/>
      <c r="L12678" s="48"/>
      <c r="M12678" s="48"/>
    </row>
    <row r="12679" spans="3:13" x14ac:dyDescent="0.25">
      <c r="C12679" s="48"/>
      <c r="D12679" s="48"/>
      <c r="E12679" s="48"/>
      <c r="F12679" s="48"/>
      <c r="G12679" s="49"/>
      <c r="H12679" s="48"/>
      <c r="I12679" s="52"/>
      <c r="J12679" s="48"/>
      <c r="K12679" s="48"/>
      <c r="L12679" s="48"/>
      <c r="M12679" s="48"/>
    </row>
    <row r="12680" spans="3:13" x14ac:dyDescent="0.25">
      <c r="C12680" s="48"/>
      <c r="D12680" s="48"/>
      <c r="E12680" s="48"/>
      <c r="F12680" s="48"/>
      <c r="G12680" s="49"/>
      <c r="H12680" s="48"/>
      <c r="I12680" s="52"/>
      <c r="J12680" s="48"/>
      <c r="K12680" s="48"/>
      <c r="L12680" s="48"/>
      <c r="M12680" s="48"/>
    </row>
    <row r="12681" spans="3:13" x14ac:dyDescent="0.25">
      <c r="C12681" s="48"/>
      <c r="D12681" s="48"/>
      <c r="E12681" s="48"/>
      <c r="F12681" s="48"/>
      <c r="G12681" s="49"/>
      <c r="H12681" s="48"/>
      <c r="I12681" s="52"/>
      <c r="J12681" s="48"/>
      <c r="K12681" s="48"/>
      <c r="L12681" s="48"/>
      <c r="M12681" s="48"/>
    </row>
    <row r="12682" spans="3:13" x14ac:dyDescent="0.25">
      <c r="C12682" s="48"/>
      <c r="D12682" s="48"/>
      <c r="E12682" s="48"/>
      <c r="F12682" s="48"/>
      <c r="G12682" s="49"/>
      <c r="H12682" s="48"/>
      <c r="I12682" s="52"/>
      <c r="J12682" s="48"/>
      <c r="K12682" s="48"/>
      <c r="L12682" s="48"/>
      <c r="M12682" s="48"/>
    </row>
    <row r="12683" spans="3:13" x14ac:dyDescent="0.25">
      <c r="C12683" s="48"/>
      <c r="D12683" s="48"/>
      <c r="E12683" s="48"/>
      <c r="F12683" s="48"/>
      <c r="G12683" s="49"/>
      <c r="H12683" s="48"/>
      <c r="I12683" s="52"/>
      <c r="J12683" s="48"/>
      <c r="K12683" s="48"/>
      <c r="L12683" s="48"/>
      <c r="M12683" s="48"/>
    </row>
    <row r="12684" spans="3:13" x14ac:dyDescent="0.25">
      <c r="C12684" s="48"/>
      <c r="D12684" s="48"/>
      <c r="E12684" s="48"/>
      <c r="F12684" s="48"/>
      <c r="G12684" s="49"/>
      <c r="H12684" s="48"/>
      <c r="I12684" s="52"/>
      <c r="J12684" s="48"/>
      <c r="K12684" s="48"/>
      <c r="L12684" s="48"/>
      <c r="M12684" s="48"/>
    </row>
    <row r="12685" spans="3:13" x14ac:dyDescent="0.25">
      <c r="C12685" s="48"/>
      <c r="D12685" s="48"/>
      <c r="E12685" s="48"/>
      <c r="F12685" s="48"/>
      <c r="G12685" s="49"/>
      <c r="H12685" s="48"/>
      <c r="I12685" s="52"/>
      <c r="J12685" s="48"/>
      <c r="K12685" s="48"/>
      <c r="L12685" s="48"/>
      <c r="M12685" s="48"/>
    </row>
    <row r="12686" spans="3:13" x14ac:dyDescent="0.25">
      <c r="C12686" s="48"/>
      <c r="D12686" s="48"/>
      <c r="E12686" s="48"/>
      <c r="F12686" s="48"/>
      <c r="G12686" s="49"/>
      <c r="H12686" s="48"/>
      <c r="I12686" s="52"/>
      <c r="J12686" s="48"/>
      <c r="K12686" s="48"/>
      <c r="L12686" s="48"/>
      <c r="M12686" s="48"/>
    </row>
    <row r="12687" spans="3:13" x14ac:dyDescent="0.25">
      <c r="C12687" s="48"/>
      <c r="D12687" s="48"/>
      <c r="E12687" s="48"/>
      <c r="F12687" s="48"/>
      <c r="G12687" s="49"/>
      <c r="H12687" s="48"/>
      <c r="I12687" s="52"/>
      <c r="J12687" s="48"/>
      <c r="K12687" s="48"/>
      <c r="L12687" s="48"/>
      <c r="M12687" s="48"/>
    </row>
    <row r="12688" spans="3:13" x14ac:dyDescent="0.25">
      <c r="C12688" s="48"/>
      <c r="D12688" s="48"/>
      <c r="E12688" s="48"/>
      <c r="F12688" s="48"/>
      <c r="G12688" s="49"/>
      <c r="H12688" s="48"/>
      <c r="I12688" s="52"/>
      <c r="J12688" s="48"/>
      <c r="K12688" s="48"/>
      <c r="L12688" s="48"/>
      <c r="M12688" s="48"/>
    </row>
    <row r="12689" spans="3:13" x14ac:dyDescent="0.25">
      <c r="C12689" s="48"/>
      <c r="D12689" s="48"/>
      <c r="E12689" s="48"/>
      <c r="F12689" s="48"/>
      <c r="G12689" s="49"/>
      <c r="H12689" s="48"/>
      <c r="I12689" s="52"/>
      <c r="J12689" s="48"/>
      <c r="K12689" s="48"/>
      <c r="L12689" s="48"/>
      <c r="M12689" s="48"/>
    </row>
    <row r="12690" spans="3:13" x14ac:dyDescent="0.25">
      <c r="C12690" s="48"/>
      <c r="D12690" s="48"/>
      <c r="E12690" s="48"/>
      <c r="F12690" s="48"/>
      <c r="G12690" s="49"/>
      <c r="H12690" s="48"/>
      <c r="I12690" s="52"/>
      <c r="J12690" s="48"/>
      <c r="K12690" s="48"/>
      <c r="L12690" s="48"/>
      <c r="M12690" s="48"/>
    </row>
    <row r="12691" spans="3:13" x14ac:dyDescent="0.25">
      <c r="C12691" s="48"/>
      <c r="D12691" s="48"/>
      <c r="E12691" s="48"/>
      <c r="F12691" s="48"/>
      <c r="G12691" s="49"/>
      <c r="H12691" s="48"/>
      <c r="I12691" s="52"/>
      <c r="J12691" s="48"/>
      <c r="K12691" s="48"/>
      <c r="L12691" s="48"/>
      <c r="M12691" s="48"/>
    </row>
    <row r="12692" spans="3:13" x14ac:dyDescent="0.25">
      <c r="C12692" s="48"/>
      <c r="D12692" s="48"/>
      <c r="E12692" s="48"/>
      <c r="F12692" s="48"/>
      <c r="G12692" s="49"/>
      <c r="H12692" s="48"/>
      <c r="I12692" s="52"/>
      <c r="J12692" s="48"/>
      <c r="K12692" s="48"/>
      <c r="L12692" s="48"/>
      <c r="M12692" s="48"/>
    </row>
    <row r="12693" spans="3:13" x14ac:dyDescent="0.25">
      <c r="C12693" s="48"/>
      <c r="D12693" s="48"/>
      <c r="E12693" s="48"/>
      <c r="F12693" s="48"/>
      <c r="G12693" s="49"/>
      <c r="H12693" s="48"/>
      <c r="I12693" s="52"/>
      <c r="J12693" s="48"/>
      <c r="K12693" s="48"/>
      <c r="L12693" s="48"/>
      <c r="M12693" s="48"/>
    </row>
    <row r="12694" spans="3:13" x14ac:dyDescent="0.25">
      <c r="C12694" s="48"/>
      <c r="D12694" s="48"/>
      <c r="E12694" s="48"/>
      <c r="F12694" s="48"/>
      <c r="G12694" s="49"/>
      <c r="H12694" s="48"/>
      <c r="I12694" s="52"/>
      <c r="J12694" s="48"/>
      <c r="K12694" s="48"/>
      <c r="L12694" s="48"/>
      <c r="M12694" s="48"/>
    </row>
    <row r="12695" spans="3:13" x14ac:dyDescent="0.25">
      <c r="C12695" s="48"/>
      <c r="D12695" s="48"/>
      <c r="E12695" s="48"/>
      <c r="F12695" s="48"/>
      <c r="G12695" s="49"/>
      <c r="H12695" s="48"/>
      <c r="I12695" s="52"/>
      <c r="J12695" s="48"/>
      <c r="K12695" s="48"/>
      <c r="L12695" s="48"/>
      <c r="M12695" s="48"/>
    </row>
    <row r="12696" spans="3:13" x14ac:dyDescent="0.25">
      <c r="C12696" s="48"/>
      <c r="D12696" s="48"/>
      <c r="E12696" s="48"/>
      <c r="F12696" s="48"/>
      <c r="G12696" s="49"/>
      <c r="H12696" s="48"/>
      <c r="I12696" s="52"/>
      <c r="J12696" s="48"/>
      <c r="K12696" s="48"/>
      <c r="L12696" s="48"/>
      <c r="M12696" s="48"/>
    </row>
    <row r="12697" spans="3:13" x14ac:dyDescent="0.25">
      <c r="C12697" s="48"/>
      <c r="D12697" s="48"/>
      <c r="E12697" s="48"/>
      <c r="F12697" s="48"/>
      <c r="G12697" s="49"/>
      <c r="H12697" s="48"/>
      <c r="I12697" s="52"/>
      <c r="J12697" s="48"/>
      <c r="K12697" s="48"/>
      <c r="L12697" s="48"/>
      <c r="M12697" s="48"/>
    </row>
    <row r="12698" spans="3:13" x14ac:dyDescent="0.25">
      <c r="C12698" s="48"/>
      <c r="D12698" s="48"/>
      <c r="E12698" s="48"/>
      <c r="F12698" s="48"/>
      <c r="G12698" s="49"/>
      <c r="H12698" s="48"/>
      <c r="I12698" s="52"/>
      <c r="J12698" s="48"/>
      <c r="K12698" s="48"/>
      <c r="L12698" s="48"/>
      <c r="M12698" s="48"/>
    </row>
    <row r="12699" spans="3:13" x14ac:dyDescent="0.25">
      <c r="C12699" s="48"/>
      <c r="D12699" s="48"/>
      <c r="E12699" s="48"/>
      <c r="F12699" s="48"/>
      <c r="G12699" s="49"/>
      <c r="H12699" s="48"/>
      <c r="I12699" s="52"/>
      <c r="J12699" s="48"/>
      <c r="K12699" s="48"/>
      <c r="L12699" s="48"/>
      <c r="M12699" s="48"/>
    </row>
    <row r="12700" spans="3:13" x14ac:dyDescent="0.25">
      <c r="C12700" s="48"/>
      <c r="D12700" s="48"/>
      <c r="E12700" s="48"/>
      <c r="F12700" s="48"/>
      <c r="G12700" s="49"/>
      <c r="H12700" s="48"/>
      <c r="I12700" s="52"/>
      <c r="J12700" s="48"/>
      <c r="K12700" s="48"/>
      <c r="L12700" s="48"/>
      <c r="M12700" s="48"/>
    </row>
    <row r="12701" spans="3:13" x14ac:dyDescent="0.25">
      <c r="C12701" s="48"/>
      <c r="D12701" s="48"/>
      <c r="E12701" s="48"/>
      <c r="F12701" s="48"/>
      <c r="G12701" s="49"/>
      <c r="H12701" s="48"/>
      <c r="I12701" s="52"/>
      <c r="J12701" s="48"/>
      <c r="K12701" s="48"/>
      <c r="L12701" s="48"/>
      <c r="M12701" s="48"/>
    </row>
    <row r="12702" spans="3:13" x14ac:dyDescent="0.25">
      <c r="C12702" s="48"/>
      <c r="D12702" s="48"/>
      <c r="E12702" s="48"/>
      <c r="F12702" s="48"/>
      <c r="G12702" s="49"/>
      <c r="H12702" s="48"/>
      <c r="I12702" s="52"/>
      <c r="J12702" s="48"/>
      <c r="K12702" s="48"/>
      <c r="L12702" s="48"/>
      <c r="M12702" s="48"/>
    </row>
    <row r="12703" spans="3:13" x14ac:dyDescent="0.25">
      <c r="C12703" s="48"/>
      <c r="D12703" s="48"/>
      <c r="E12703" s="48"/>
      <c r="F12703" s="48"/>
      <c r="G12703" s="49"/>
      <c r="H12703" s="48"/>
      <c r="I12703" s="52"/>
      <c r="J12703" s="48"/>
      <c r="K12703" s="48"/>
      <c r="L12703" s="48"/>
      <c r="M12703" s="48"/>
    </row>
    <row r="12704" spans="3:13" x14ac:dyDescent="0.25">
      <c r="C12704" s="48"/>
      <c r="D12704" s="48"/>
      <c r="E12704" s="48"/>
      <c r="F12704" s="48"/>
      <c r="G12704" s="49"/>
      <c r="H12704" s="48"/>
      <c r="I12704" s="52"/>
      <c r="J12704" s="48"/>
      <c r="K12704" s="48"/>
      <c r="L12704" s="48"/>
      <c r="M12704" s="48"/>
    </row>
    <row r="12705" spans="3:13" x14ac:dyDescent="0.25">
      <c r="C12705" s="48"/>
      <c r="D12705" s="48"/>
      <c r="E12705" s="48"/>
      <c r="F12705" s="48"/>
      <c r="G12705" s="49"/>
      <c r="H12705" s="48"/>
      <c r="I12705" s="52"/>
      <c r="J12705" s="48"/>
      <c r="K12705" s="48"/>
      <c r="L12705" s="48"/>
      <c r="M12705" s="48"/>
    </row>
    <row r="12706" spans="3:13" x14ac:dyDescent="0.25">
      <c r="C12706" s="48"/>
      <c r="D12706" s="48"/>
      <c r="E12706" s="48"/>
      <c r="F12706" s="48"/>
      <c r="G12706" s="49"/>
      <c r="H12706" s="48"/>
      <c r="I12706" s="52"/>
      <c r="J12706" s="48"/>
      <c r="K12706" s="48"/>
      <c r="L12706" s="48"/>
      <c r="M12706" s="48"/>
    </row>
    <row r="12707" spans="3:13" x14ac:dyDescent="0.25">
      <c r="C12707" s="48"/>
      <c r="D12707" s="48"/>
      <c r="E12707" s="48"/>
      <c r="F12707" s="48"/>
      <c r="G12707" s="49"/>
      <c r="H12707" s="48"/>
      <c r="I12707" s="52"/>
      <c r="J12707" s="48"/>
      <c r="K12707" s="48"/>
      <c r="L12707" s="48"/>
      <c r="M12707" s="48"/>
    </row>
    <row r="12708" spans="3:13" x14ac:dyDescent="0.25">
      <c r="C12708" s="48"/>
      <c r="D12708" s="48"/>
      <c r="E12708" s="48"/>
      <c r="F12708" s="48"/>
      <c r="G12708" s="49"/>
      <c r="H12708" s="48"/>
      <c r="I12708" s="52"/>
      <c r="J12708" s="48"/>
      <c r="K12708" s="48"/>
      <c r="L12708" s="48"/>
      <c r="M12708" s="48"/>
    </row>
    <row r="12709" spans="3:13" x14ac:dyDescent="0.25">
      <c r="C12709" s="48"/>
      <c r="D12709" s="48"/>
      <c r="E12709" s="48"/>
      <c r="F12709" s="48"/>
      <c r="G12709" s="49"/>
      <c r="H12709" s="48"/>
      <c r="I12709" s="52"/>
      <c r="J12709" s="48"/>
      <c r="K12709" s="48"/>
      <c r="L12709" s="48"/>
      <c r="M12709" s="48"/>
    </row>
    <row r="12710" spans="3:13" x14ac:dyDescent="0.25">
      <c r="C12710" s="48"/>
      <c r="D12710" s="48"/>
      <c r="E12710" s="48"/>
      <c r="F12710" s="48"/>
      <c r="G12710" s="49"/>
      <c r="H12710" s="48"/>
      <c r="I12710" s="52"/>
      <c r="J12710" s="48"/>
      <c r="K12710" s="48"/>
      <c r="L12710" s="48"/>
      <c r="M12710" s="48"/>
    </row>
    <row r="12711" spans="3:13" x14ac:dyDescent="0.25">
      <c r="C12711" s="48"/>
      <c r="D12711" s="48"/>
      <c r="E12711" s="48"/>
      <c r="F12711" s="48"/>
      <c r="G12711" s="49"/>
      <c r="H12711" s="48"/>
      <c r="I12711" s="52"/>
      <c r="J12711" s="48"/>
      <c r="K12711" s="48"/>
      <c r="L12711" s="48"/>
      <c r="M12711" s="48"/>
    </row>
    <row r="12712" spans="3:13" x14ac:dyDescent="0.25">
      <c r="C12712" s="48"/>
      <c r="D12712" s="48"/>
      <c r="E12712" s="48"/>
      <c r="F12712" s="48"/>
      <c r="G12712" s="49"/>
      <c r="H12712" s="48"/>
      <c r="I12712" s="52"/>
      <c r="J12712" s="48"/>
      <c r="K12712" s="48"/>
      <c r="L12712" s="48"/>
      <c r="M12712" s="48"/>
    </row>
    <row r="12713" spans="3:13" x14ac:dyDescent="0.25">
      <c r="C12713" s="48"/>
      <c r="D12713" s="48"/>
      <c r="E12713" s="48"/>
      <c r="F12713" s="48"/>
      <c r="G12713" s="49"/>
      <c r="H12713" s="48"/>
      <c r="I12713" s="52"/>
      <c r="J12713" s="48"/>
      <c r="K12713" s="48"/>
      <c r="L12713" s="48"/>
      <c r="M12713" s="48"/>
    </row>
    <row r="12714" spans="3:13" x14ac:dyDescent="0.25">
      <c r="C12714" s="48"/>
      <c r="D12714" s="48"/>
      <c r="E12714" s="48"/>
      <c r="F12714" s="48"/>
      <c r="G12714" s="49"/>
      <c r="H12714" s="48"/>
      <c r="I12714" s="52"/>
      <c r="J12714" s="48"/>
      <c r="K12714" s="48"/>
      <c r="L12714" s="48"/>
      <c r="M12714" s="48"/>
    </row>
    <row r="12715" spans="3:13" x14ac:dyDescent="0.25">
      <c r="C12715" s="48"/>
      <c r="D12715" s="48"/>
      <c r="E12715" s="48"/>
      <c r="F12715" s="48"/>
      <c r="G12715" s="49"/>
      <c r="H12715" s="48"/>
      <c r="I12715" s="52"/>
      <c r="J12715" s="48"/>
      <c r="K12715" s="48"/>
      <c r="L12715" s="48"/>
      <c r="M12715" s="48"/>
    </row>
  </sheetData>
  <sortState ref="B16:B5760">
    <sortCondition descending="1" ref="B16"/>
  </sortState>
  <mergeCells count="13">
    <mergeCell ref="AF5:AF9"/>
    <mergeCell ref="B14:G14"/>
    <mergeCell ref="K14:O14"/>
    <mergeCell ref="R14:S14"/>
    <mergeCell ref="W12:W15"/>
    <mergeCell ref="Y12:Y15"/>
    <mergeCell ref="Z12:Z15"/>
    <mergeCell ref="AA12:AA15"/>
    <mergeCell ref="AB12:AB15"/>
    <mergeCell ref="AC12:AC15"/>
    <mergeCell ref="AD12:AD15"/>
    <mergeCell ref="X12:X15"/>
    <mergeCell ref="W11:AD11"/>
  </mergeCells>
  <phoneticPr fontId="4" type="noConversion"/>
  <conditionalFormatting sqref="J2">
    <cfRule type="expression" dxfId="5" priority="1" stopIfTrue="1">
      <formula>$J$2&lt;0</formula>
    </cfRule>
    <cfRule type="expression" dxfId="4" priority="2">
      <formula>$J$2&gt;=0</formula>
    </cfRule>
  </conditionalFormatting>
  <dataValidations count="1">
    <dataValidation type="list" allowBlank="1" showInputMessage="1" showErrorMessage="1" sqref="B7">
      <formula1>$D$7:$D$9</formula1>
    </dataValidation>
  </dataValidations>
  <pageMargins left="0.75" right="0.75" top="1" bottom="1" header="0.5" footer="0.5"/>
  <pageSetup orientation="portrait" horizontalDpi="4294967293"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509954" r:id="rId4" name="Button 2">
              <controlPr defaultSize="0" print="0" autoFill="0" autoPict="0" macro="[0]!ImportDataFromYahooHistoryCSV_File">
                <anchor moveWithCells="1" sizeWithCells="1">
                  <from>
                    <xdr:col>7</xdr:col>
                    <xdr:colOff>350520</xdr:colOff>
                    <xdr:row>2</xdr:row>
                    <xdr:rowOff>167640</xdr:rowOff>
                  </from>
                  <to>
                    <xdr:col>10</xdr:col>
                    <xdr:colOff>480060</xdr:colOff>
                    <xdr:row>8</xdr:row>
                    <xdr:rowOff>167640</xdr:rowOff>
                  </to>
                </anchor>
              </controlPr>
            </control>
          </mc:Choice>
        </mc:AlternateContent>
        <mc:AlternateContent xmlns:mc="http://schemas.openxmlformats.org/markup-compatibility/2006">
          <mc:Choice Requires="x14">
            <control shapeId="509958" r:id="rId5" name="Button 6">
              <controlPr defaultSize="0" print="0" autoFill="0" autoPict="0" macro="[0]!DriveGetPriceHistory">
                <anchor moveWithCells="1" sizeWithCells="1">
                  <from>
                    <xdr:col>4</xdr:col>
                    <xdr:colOff>7620</xdr:colOff>
                    <xdr:row>2</xdr:row>
                    <xdr:rowOff>167640</xdr:rowOff>
                  </from>
                  <to>
                    <xdr:col>6</xdr:col>
                    <xdr:colOff>167640</xdr:colOff>
                    <xdr:row>9</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AD877"/>
  <sheetViews>
    <sheetView zoomScaleNormal="100" workbookViewId="0">
      <selection activeCell="B34" sqref="B34"/>
    </sheetView>
  </sheetViews>
  <sheetFormatPr defaultRowHeight="13.2" x14ac:dyDescent="0.25"/>
  <cols>
    <col min="1" max="1" width="5.77734375" customWidth="1"/>
    <col min="2" max="2" width="14.77734375" customWidth="1"/>
    <col min="3" max="3" width="15.33203125" customWidth="1"/>
    <col min="4" max="4" width="9.88671875" customWidth="1"/>
    <col min="5" max="5" width="10.44140625" customWidth="1"/>
    <col min="6" max="6" width="10.109375" bestFit="1" customWidth="1"/>
    <col min="7" max="7" width="9.6640625" customWidth="1"/>
    <col min="8" max="8" width="12.33203125" customWidth="1"/>
    <col min="9" max="9" width="11.44140625" customWidth="1"/>
    <col min="10" max="11" width="10.5546875" customWidth="1"/>
    <col min="12" max="13" width="12.109375" customWidth="1"/>
    <col min="14" max="14" width="9.88671875" customWidth="1"/>
    <col min="15" max="15" width="9.21875" customWidth="1"/>
    <col min="16" max="16" width="12.109375" bestFit="1" customWidth="1"/>
    <col min="17" max="17" width="12.109375" customWidth="1"/>
    <col min="18" max="18" width="12.5546875" customWidth="1"/>
    <col min="19" max="19" width="9.5546875" customWidth="1"/>
    <col min="20" max="20" width="10.109375" bestFit="1" customWidth="1"/>
    <col min="21" max="21" width="10.33203125" style="37" customWidth="1"/>
    <col min="22" max="25" width="10.33203125" style="134" customWidth="1"/>
    <col min="26" max="27" width="10.33203125" style="37" customWidth="1"/>
    <col min="29" max="29" width="11.109375" bestFit="1" customWidth="1"/>
    <col min="30" max="30" width="14.33203125" customWidth="1"/>
  </cols>
  <sheetData>
    <row r="1" spans="1:27" ht="13.8" customHeight="1" x14ac:dyDescent="0.3">
      <c r="A1" s="62" t="s">
        <v>242</v>
      </c>
      <c r="R1" s="76"/>
      <c r="S1" s="77"/>
      <c r="T1" s="77"/>
    </row>
    <row r="2" spans="1:27" ht="13.8" customHeight="1" x14ac:dyDescent="0.25">
      <c r="A2" s="24" t="str">
        <f>InputPriceData!A1</f>
        <v>SPDR S&amp;P 500 (SPY) -PCX (Daily)</v>
      </c>
      <c r="H2" s="38"/>
      <c r="P2" s="65"/>
      <c r="R2" s="76"/>
      <c r="S2" s="109"/>
      <c r="T2" s="77"/>
    </row>
    <row r="3" spans="1:27" ht="13.8" thickBot="1" x14ac:dyDescent="0.3">
      <c r="A3" s="5"/>
      <c r="D3" s="17"/>
      <c r="E3" s="17"/>
      <c r="F3" s="15"/>
      <c r="G3" s="16"/>
      <c r="P3" s="65"/>
      <c r="R3" s="76"/>
      <c r="S3" s="110"/>
      <c r="T3" s="76"/>
      <c r="U3" s="75"/>
      <c r="V3" s="79"/>
      <c r="W3" s="79"/>
      <c r="X3" s="79"/>
      <c r="Y3" s="79"/>
      <c r="Z3" s="75"/>
      <c r="AA3" s="75"/>
    </row>
    <row r="4" spans="1:27" ht="13.8" customHeight="1" x14ac:dyDescent="0.25">
      <c r="A4" s="30" t="s">
        <v>25</v>
      </c>
      <c r="B4" s="27"/>
      <c r="C4" s="31"/>
      <c r="D4" s="31"/>
      <c r="E4" s="31"/>
      <c r="F4" s="32"/>
      <c r="G4" s="18"/>
      <c r="P4" s="66"/>
      <c r="R4" s="76"/>
      <c r="S4" s="107"/>
      <c r="T4" s="76"/>
    </row>
    <row r="5" spans="1:27" ht="13.8" customHeight="1" x14ac:dyDescent="0.25">
      <c r="A5" s="33" t="s">
        <v>13</v>
      </c>
      <c r="B5" s="25"/>
      <c r="C5" s="25"/>
      <c r="D5" s="25"/>
      <c r="E5" s="25"/>
      <c r="F5" s="34"/>
      <c r="G5" s="16"/>
      <c r="P5" s="66"/>
      <c r="R5" s="76"/>
      <c r="S5" s="250"/>
      <c r="T5" s="76"/>
      <c r="U5" s="106"/>
      <c r="V5" s="249"/>
      <c r="W5" s="249"/>
      <c r="X5" s="249"/>
      <c r="Y5" s="249"/>
      <c r="Z5" s="106"/>
      <c r="AA5" s="106"/>
    </row>
    <row r="6" spans="1:27" ht="13.8" customHeight="1" x14ac:dyDescent="0.25">
      <c r="A6" s="41">
        <f>InputPriceData!$B$10</f>
        <v>5652</v>
      </c>
      <c r="B6" s="42" t="s">
        <v>10</v>
      </c>
      <c r="C6" s="42"/>
      <c r="D6" s="42"/>
      <c r="E6" s="43" t="s">
        <v>27</v>
      </c>
      <c r="F6" s="63">
        <f ca="1">OFFSET(InputPriceData!B15,CalculationsAndCharts!A6,0,1,1)</f>
        <v>33998</v>
      </c>
      <c r="G6" s="19"/>
      <c r="H6" s="46"/>
      <c r="P6" s="66"/>
      <c r="R6" s="76"/>
      <c r="S6" s="76"/>
      <c r="T6" s="107"/>
      <c r="U6" s="106"/>
      <c r="V6" s="249"/>
      <c r="W6" s="249"/>
      <c r="X6" s="249"/>
      <c r="Y6" s="249"/>
      <c r="Z6" s="106"/>
      <c r="AA6" s="106"/>
    </row>
    <row r="7" spans="1:27" ht="13.8" customHeight="1" x14ac:dyDescent="0.25">
      <c r="A7" s="28"/>
      <c r="B7" s="100" t="s">
        <v>64</v>
      </c>
      <c r="C7" s="101" t="b">
        <v>0</v>
      </c>
      <c r="D7" s="17"/>
      <c r="E7" s="43" t="s">
        <v>26</v>
      </c>
      <c r="F7" s="63">
        <f ca="1">OFFSET(InputPriceData!B15,1,0,1,1)</f>
        <v>42194</v>
      </c>
      <c r="G7" s="15"/>
      <c r="H7" s="46"/>
      <c r="P7" s="66"/>
      <c r="R7" s="76"/>
      <c r="S7" s="107"/>
      <c r="T7" s="107"/>
      <c r="U7" s="106"/>
      <c r="V7" s="249"/>
      <c r="W7" s="249"/>
      <c r="X7" s="249"/>
      <c r="Y7" s="249"/>
      <c r="Z7" s="106"/>
      <c r="AA7" s="106"/>
    </row>
    <row r="8" spans="1:27" ht="13.8" customHeight="1" x14ac:dyDescent="0.25">
      <c r="A8" s="36">
        <f ca="1">MIN(A6-A11,COUNTA(B33:B9983))</f>
        <v>841</v>
      </c>
      <c r="B8" s="26" t="s">
        <v>15</v>
      </c>
      <c r="C8" s="26"/>
      <c r="D8" s="26"/>
      <c r="E8" s="212" t="s">
        <v>192</v>
      </c>
      <c r="F8" s="213">
        <f ca="1">InputPriceData!I4</f>
        <v>2.2999999999999998</v>
      </c>
      <c r="G8" s="20"/>
      <c r="H8" s="46"/>
      <c r="P8" s="66"/>
      <c r="R8" s="76"/>
      <c r="S8" s="108"/>
      <c r="T8" s="107"/>
      <c r="U8" s="106"/>
      <c r="V8" s="249"/>
      <c r="W8" s="249"/>
      <c r="X8" s="249"/>
      <c r="Y8" s="249"/>
      <c r="Z8" s="106"/>
      <c r="AA8" s="106"/>
    </row>
    <row r="9" spans="1:27" ht="13.8" customHeight="1" x14ac:dyDescent="0.25">
      <c r="A9" s="35"/>
      <c r="B9" s="17"/>
      <c r="C9" s="17"/>
      <c r="D9" s="17"/>
      <c r="E9" s="17"/>
      <c r="F9" s="29"/>
      <c r="G9" s="21"/>
      <c r="H9" s="46"/>
      <c r="P9" s="45"/>
      <c r="R9" s="76"/>
      <c r="S9" s="78"/>
      <c r="T9" s="76"/>
      <c r="U9" s="106"/>
      <c r="V9" s="249"/>
      <c r="W9" s="249"/>
      <c r="X9" s="249"/>
      <c r="Y9" s="249"/>
      <c r="Z9" s="106"/>
      <c r="AA9" s="106"/>
    </row>
    <row r="10" spans="1:27" ht="13.8" customHeight="1" x14ac:dyDescent="0.25">
      <c r="A10" s="118" t="s">
        <v>17</v>
      </c>
      <c r="B10" s="119"/>
      <c r="C10" s="120"/>
      <c r="D10" s="121"/>
      <c r="E10" s="111"/>
      <c r="F10" s="112" t="s">
        <v>14</v>
      </c>
      <c r="G10" s="22"/>
      <c r="H10" s="46"/>
      <c r="P10" s="66"/>
      <c r="R10" s="76"/>
      <c r="S10" s="78"/>
      <c r="T10" s="76"/>
      <c r="U10" s="106"/>
      <c r="V10" s="249"/>
      <c r="W10" s="249"/>
      <c r="X10" s="249"/>
      <c r="Y10" s="249"/>
      <c r="Z10" s="106"/>
      <c r="AA10" s="106"/>
    </row>
    <row r="11" spans="1:27" ht="13.8" customHeight="1" x14ac:dyDescent="0.25">
      <c r="A11" s="122">
        <v>149</v>
      </c>
      <c r="B11" s="78" t="s">
        <v>18</v>
      </c>
      <c r="C11" s="123"/>
      <c r="D11" s="124"/>
      <c r="E11" s="113" t="s">
        <v>21</v>
      </c>
      <c r="F11" s="114">
        <f ca="1">CEILING(MAX(OFFSET($E$33,0,0,$A$12,1))+2*F14,0.1)</f>
        <v>211.8</v>
      </c>
      <c r="G11" s="22"/>
      <c r="P11" s="66"/>
      <c r="R11" s="76"/>
      <c r="S11" s="78"/>
      <c r="T11" s="76"/>
      <c r="U11" s="106"/>
      <c r="V11" s="249"/>
      <c r="W11" s="249"/>
      <c r="X11" s="249"/>
      <c r="Y11" s="249"/>
      <c r="Z11" s="106"/>
      <c r="AA11" s="106"/>
    </row>
    <row r="12" spans="1:27" ht="13.8" customHeight="1" x14ac:dyDescent="0.25">
      <c r="A12" s="125">
        <v>241</v>
      </c>
      <c r="B12" s="78" t="s">
        <v>19</v>
      </c>
      <c r="C12" s="123"/>
      <c r="D12" s="124"/>
      <c r="E12" s="113" t="s">
        <v>22</v>
      </c>
      <c r="F12" s="114">
        <f ca="1">FLOOR(MIN(OFFSET($F$33,0,0,$A$12,1))-2*F14,0.1)</f>
        <v>170.10000000000002</v>
      </c>
      <c r="G12" s="22"/>
      <c r="P12" s="66"/>
      <c r="R12" s="124"/>
      <c r="S12" s="252"/>
      <c r="T12" s="124"/>
      <c r="U12" s="106"/>
      <c r="V12" s="249"/>
      <c r="W12" s="249"/>
      <c r="X12" s="249"/>
      <c r="Y12" s="249"/>
      <c r="Z12" s="106"/>
      <c r="AA12" s="106"/>
    </row>
    <row r="13" spans="1:27" ht="13.8" customHeight="1" x14ac:dyDescent="0.25">
      <c r="A13" s="126"/>
      <c r="B13" s="110" t="s">
        <v>24</v>
      </c>
      <c r="C13" s="127">
        <f ca="1">OFFSET(B32,A12,0,1,1)</f>
        <v>41627</v>
      </c>
      <c r="D13" s="117"/>
      <c r="E13" s="115" t="s">
        <v>35</v>
      </c>
      <c r="F13" s="116">
        <v>0.05</v>
      </c>
      <c r="G13" s="22"/>
      <c r="P13" s="45"/>
      <c r="R13" s="124"/>
      <c r="S13" s="252"/>
      <c r="T13" s="124"/>
      <c r="U13" s="106"/>
      <c r="V13" s="249"/>
      <c r="W13" s="256"/>
      <c r="X13" s="249"/>
      <c r="Y13" s="249"/>
      <c r="Z13" s="106"/>
      <c r="AA13" s="106"/>
    </row>
    <row r="14" spans="1:27" ht="13.8" customHeight="1" thickBot="1" x14ac:dyDescent="0.3">
      <c r="A14" s="225"/>
      <c r="B14" s="226" t="str">
        <f ca="1">"Last: "&amp;OFFSET(InputPriceData!P15,1+A11,0,1,1)</f>
        <v xml:space="preserve">Last: </v>
      </c>
      <c r="C14" s="227">
        <f ca="1">B33</f>
        <v>41976</v>
      </c>
      <c r="D14" s="228"/>
      <c r="E14" s="229" t="s">
        <v>36</v>
      </c>
      <c r="F14" s="230">
        <f ca="1">FLOOR((CEILING(MAX(OFFSET($E$33,0,0,$A$12,1)),1)-FLOOR(MIN(OFFSET($F$33,0,0,$A$12,1)),1))*F13,0.01)</f>
        <v>1.8</v>
      </c>
      <c r="G14" s="19"/>
      <c r="P14" s="66"/>
      <c r="R14" s="124"/>
      <c r="S14" s="78"/>
      <c r="T14" s="124"/>
      <c r="U14" s="106"/>
      <c r="V14" s="249"/>
      <c r="W14" s="249"/>
      <c r="X14" s="249"/>
      <c r="Y14" s="249"/>
      <c r="Z14" s="106"/>
      <c r="AA14" s="106"/>
    </row>
    <row r="15" spans="1:27" ht="13.8" customHeight="1" x14ac:dyDescent="0.25">
      <c r="A15" s="263" t="s">
        <v>215</v>
      </c>
      <c r="B15" s="264"/>
      <c r="C15" s="267" t="s">
        <v>231</v>
      </c>
      <c r="D15" s="264"/>
      <c r="E15" s="265" t="s">
        <v>218</v>
      </c>
      <c r="F15" s="266">
        <v>5.0000000000000001E-3</v>
      </c>
      <c r="G15" s="19"/>
      <c r="P15" s="66"/>
      <c r="R15" s="124"/>
      <c r="S15" s="332"/>
      <c r="T15" s="332"/>
      <c r="U15" s="106"/>
      <c r="V15" s="249"/>
      <c r="W15" s="249"/>
      <c r="X15" s="249"/>
      <c r="Y15" s="249"/>
      <c r="Z15" s="106"/>
      <c r="AA15" s="106"/>
    </row>
    <row r="16" spans="1:27" ht="12.75" customHeight="1" x14ac:dyDescent="0.25">
      <c r="A16" s="271">
        <v>125</v>
      </c>
      <c r="B16" s="354" t="s">
        <v>227</v>
      </c>
      <c r="C16" s="273">
        <f>A16/2</f>
        <v>62.5</v>
      </c>
      <c r="D16" s="269"/>
      <c r="E16" s="270" t="s">
        <v>229</v>
      </c>
      <c r="F16" s="272">
        <v>1</v>
      </c>
      <c r="G16" s="19"/>
      <c r="P16" s="66"/>
      <c r="R16" s="124"/>
      <c r="S16" s="254"/>
      <c r="T16" s="254"/>
      <c r="U16" s="106"/>
      <c r="V16" s="249"/>
      <c r="W16" s="249"/>
      <c r="X16" s="249"/>
      <c r="Y16" s="249"/>
      <c r="Z16" s="106"/>
      <c r="AA16" s="106"/>
    </row>
    <row r="17" spans="1:30" ht="12.75" customHeight="1" thickBot="1" x14ac:dyDescent="0.3">
      <c r="A17" s="271">
        <v>100</v>
      </c>
      <c r="B17" s="355" t="s">
        <v>228</v>
      </c>
      <c r="C17" s="292">
        <f>A17/2</f>
        <v>50</v>
      </c>
      <c r="D17" s="268"/>
      <c r="E17" s="270" t="s">
        <v>230</v>
      </c>
      <c r="F17" s="272">
        <v>1.2</v>
      </c>
      <c r="G17" s="19"/>
      <c r="P17" s="66"/>
      <c r="R17" s="124"/>
      <c r="S17" s="78"/>
      <c r="T17" s="124"/>
      <c r="U17" s="106"/>
      <c r="V17" s="249"/>
      <c r="W17" s="249"/>
      <c r="X17" s="249"/>
      <c r="Y17" s="249"/>
      <c r="Z17" s="106"/>
      <c r="AA17" s="106"/>
    </row>
    <row r="18" spans="1:30" ht="15.75" customHeight="1" x14ac:dyDescent="0.25">
      <c r="A18" s="312" t="str">
        <f>"HPPeriod("&amp;TEXT(A16,"0") &amp; ") Based Computational Factors"</f>
        <v>HPPeriod(125) Based Computational Factors</v>
      </c>
      <c r="B18" s="296"/>
      <c r="C18" s="296"/>
      <c r="D18" s="296"/>
      <c r="E18" s="297"/>
      <c r="F18" s="298"/>
      <c r="G18" s="19"/>
      <c r="P18" s="66"/>
      <c r="R18" s="124"/>
      <c r="S18" s="289" t="str">
        <f>"HPPeriod("&amp;TEXT(A17,"0") &amp; ") Based Computational Factors"</f>
        <v>HPPeriod(100) Based Computational Factors</v>
      </c>
      <c r="T18" s="280"/>
      <c r="U18" s="280"/>
      <c r="V18" s="280"/>
      <c r="W18" s="281"/>
      <c r="X18" s="280"/>
    </row>
    <row r="19" spans="1:30" ht="15" customHeight="1" x14ac:dyDescent="0.25">
      <c r="A19" s="299"/>
      <c r="B19" s="300" t="s">
        <v>216</v>
      </c>
      <c r="C19" s="301">
        <f>(COS(RADIANS(0.707*360/$A$16)) + SIN(RADIANS(0.707*360/$A$16))-1)/COS(RADIANS(0.707*360/$A$16))</f>
        <v>3.4920867792589204E-2</v>
      </c>
      <c r="D19" s="302"/>
      <c r="E19" s="290" t="s">
        <v>217</v>
      </c>
      <c r="F19" s="303">
        <f>(COS(RADIANS(0.707*360/$C$16)) + SIN(RADIANS(0.707*360/$C$16))-1)/COS(RADIANS(0.707*360/$C$16))</f>
        <v>6.8664135401647328E-2</v>
      </c>
      <c r="G19" s="19"/>
      <c r="P19" s="66"/>
      <c r="R19" s="124"/>
      <c r="S19" s="280"/>
      <c r="T19" s="282" t="s">
        <v>216</v>
      </c>
      <c r="U19" s="283">
        <f>(COS(RADIANS(0.707*360/$A$17)) + SIN(RADIANS(0.707*360/$A$17))-1)/COS(RADIANS(0.707*360/$A$17))</f>
        <v>4.3463888678873283E-2</v>
      </c>
      <c r="V19" s="284"/>
      <c r="W19" s="285" t="s">
        <v>217</v>
      </c>
      <c r="X19" s="283">
        <f>(COS(RADIANS(0.707*360/$C$17)) + SIN(RADIANS(0.707*360/$C$17))-1)/COS(RADIANS(0.707*360/$C$17))</f>
        <v>8.5119067363118861E-2</v>
      </c>
    </row>
    <row r="20" spans="1:30" ht="15" customHeight="1" thickBot="1" x14ac:dyDescent="0.3">
      <c r="A20" s="299"/>
      <c r="B20" s="300" t="s">
        <v>219</v>
      </c>
      <c r="C20" s="301">
        <f>(1-C19/2)^2</f>
        <v>0.96538399895925764</v>
      </c>
      <c r="D20" s="291"/>
      <c r="E20" s="300" t="s">
        <v>222</v>
      </c>
      <c r="F20" s="303">
        <f>(1-F19/2)^2</f>
        <v>0.93251455547096662</v>
      </c>
      <c r="G20" s="19"/>
      <c r="R20" s="124"/>
      <c r="S20" s="280"/>
      <c r="T20" s="282" t="s">
        <v>219</v>
      </c>
      <c r="U20" s="283">
        <f>(1-U19/2)^2</f>
        <v>0.95700838872589922</v>
      </c>
      <c r="V20" s="286"/>
      <c r="W20" s="282" t="s">
        <v>222</v>
      </c>
      <c r="X20" s="283">
        <f>(1-X19/2)^2</f>
        <v>0.916692246544073</v>
      </c>
    </row>
    <row r="21" spans="1:30" ht="15" customHeight="1" x14ac:dyDescent="0.25">
      <c r="A21" s="299"/>
      <c r="B21" s="300" t="s">
        <v>220</v>
      </c>
      <c r="C21" s="301">
        <f>1-C19</f>
        <v>0.96507913220741082</v>
      </c>
      <c r="D21" s="291"/>
      <c r="E21" s="300" t="s">
        <v>223</v>
      </c>
      <c r="F21" s="303">
        <f>1-F19</f>
        <v>0.93133586459835271</v>
      </c>
      <c r="G21" s="22"/>
      <c r="R21" s="124"/>
      <c r="S21" s="280"/>
      <c r="T21" s="282" t="s">
        <v>220</v>
      </c>
      <c r="U21" s="283">
        <f>1-U19</f>
        <v>0.9565361113211267</v>
      </c>
      <c r="V21" s="286"/>
      <c r="W21" s="282" t="s">
        <v>223</v>
      </c>
      <c r="X21" s="283">
        <f>1-X19</f>
        <v>0.91488093263688119</v>
      </c>
      <c r="AB21" s="333" t="s">
        <v>200</v>
      </c>
      <c r="AC21" s="334"/>
    </row>
    <row r="22" spans="1:30" ht="13.8" thickBot="1" x14ac:dyDescent="0.3">
      <c r="A22" s="304"/>
      <c r="B22" s="305" t="s">
        <v>221</v>
      </c>
      <c r="C22" s="306">
        <f>C21^2</f>
        <v>0.93137773142220914</v>
      </c>
      <c r="D22" s="307"/>
      <c r="E22" s="305" t="s">
        <v>224</v>
      </c>
      <c r="F22" s="308">
        <f>F21^2</f>
        <v>0.86738649268716117</v>
      </c>
      <c r="G22" s="22"/>
      <c r="R22" s="124"/>
      <c r="S22" s="287"/>
      <c r="T22" s="282" t="s">
        <v>221</v>
      </c>
      <c r="U22" s="283">
        <f>U21^2</f>
        <v>0.91496133226134291</v>
      </c>
      <c r="V22" s="288"/>
      <c r="W22" s="282" t="s">
        <v>224</v>
      </c>
      <c r="X22" s="283">
        <f>X21^2</f>
        <v>0.8370071209025296</v>
      </c>
      <c r="AB22" s="335"/>
      <c r="AC22" s="336"/>
    </row>
    <row r="23" spans="1:30" ht="13.8" x14ac:dyDescent="0.25">
      <c r="A23" s="293" t="s">
        <v>28</v>
      </c>
      <c r="B23" s="294"/>
      <c r="C23" s="295"/>
      <c r="D23" s="341"/>
      <c r="E23" s="341"/>
      <c r="F23" s="342"/>
      <c r="G23" s="16"/>
      <c r="R23" s="124"/>
      <c r="S23" s="339"/>
      <c r="T23" s="339"/>
      <c r="U23" s="134"/>
      <c r="Z23" s="134"/>
      <c r="AA23" s="134"/>
      <c r="AB23" s="28"/>
      <c r="AC23" s="241">
        <f ca="1">MAX(OFFSET($C$32,1,0,$A$12,1))</f>
        <v>380715000</v>
      </c>
    </row>
    <row r="24" spans="1:30" x14ac:dyDescent="0.25">
      <c r="A24" s="218" t="s">
        <v>29</v>
      </c>
      <c r="B24" s="128">
        <v>41627</v>
      </c>
      <c r="C24" s="130">
        <f ca="1">OFFSET(InputPriceData!$A$15,MATCH(B24,OFFSET(InputPriceData!B15,1,0,InputPriceData!$B$10,1),0),0,1,1)-C25</f>
        <v>241</v>
      </c>
      <c r="D24" s="129"/>
      <c r="E24" s="129">
        <v>209</v>
      </c>
      <c r="F24" s="219"/>
      <c r="G24" s="23"/>
      <c r="N24" s="37"/>
      <c r="R24" s="124"/>
      <c r="S24" s="124"/>
      <c r="T24" s="255"/>
      <c r="U24" s="134"/>
      <c r="Z24" s="134"/>
      <c r="AA24" s="134"/>
      <c r="AB24" s="28"/>
      <c r="AC24" s="242">
        <f ca="1">LOG10(AC23)</f>
        <v>8.5805999881589798</v>
      </c>
    </row>
    <row r="25" spans="1:30" x14ac:dyDescent="0.25">
      <c r="A25" s="220" t="s">
        <v>30</v>
      </c>
      <c r="B25" s="221">
        <v>41976</v>
      </c>
      <c r="C25" s="222">
        <f ca="1">OFFSET(InputPriceData!$A$15,MATCH(B25,OFFSET(InputPriceData!$B$15,1,0,InputPriceData!$B$10,1),0),0,1,1)-1</f>
        <v>149</v>
      </c>
      <c r="D25" s="223"/>
      <c r="E25" s="223">
        <f>$A$12-$E$24+1</f>
        <v>33</v>
      </c>
      <c r="F25" s="224"/>
      <c r="G25" s="23"/>
      <c r="N25" s="37"/>
      <c r="R25" s="76"/>
      <c r="S25" s="76"/>
      <c r="T25" s="76"/>
      <c r="U25" s="134"/>
      <c r="Z25" s="134"/>
      <c r="AA25" s="134"/>
      <c r="AB25" s="28"/>
      <c r="AC25" s="242">
        <f ca="1">INT(AC24)</f>
        <v>8</v>
      </c>
    </row>
    <row r="26" spans="1:30" x14ac:dyDescent="0.25">
      <c r="A26" s="56"/>
      <c r="B26" s="56"/>
      <c r="C26" s="56"/>
      <c r="D26" s="233"/>
      <c r="E26" s="74"/>
      <c r="F26" s="237"/>
      <c r="G26" s="238"/>
      <c r="H26" s="56"/>
      <c r="I26" s="56"/>
      <c r="J26" s="56"/>
      <c r="K26" s="56"/>
      <c r="L26" s="56"/>
      <c r="M26" s="56"/>
      <c r="N26" s="56"/>
      <c r="O26" s="56"/>
      <c r="P26" s="56"/>
      <c r="Q26" s="56"/>
      <c r="R26" s="56"/>
      <c r="S26" s="76"/>
      <c r="T26" s="76"/>
      <c r="U26" s="134"/>
      <c r="Z26" s="134"/>
      <c r="AA26" s="134"/>
      <c r="AB26" s="28"/>
      <c r="AC26" s="241">
        <f ca="1">10^AC25</f>
        <v>100000000</v>
      </c>
    </row>
    <row r="27" spans="1:30" x14ac:dyDescent="0.25">
      <c r="A27" s="56"/>
      <c r="B27" s="56"/>
      <c r="C27" s="56"/>
      <c r="D27" s="234"/>
      <c r="E27" s="56"/>
      <c r="F27" s="57"/>
      <c r="G27" s="56"/>
      <c r="H27" s="56"/>
      <c r="I27" s="56"/>
      <c r="J27" s="56"/>
      <c r="K27" s="56"/>
      <c r="L27" s="56"/>
      <c r="M27" s="56"/>
      <c r="N27" s="56"/>
      <c r="O27" s="56"/>
      <c r="P27" s="56"/>
      <c r="Q27" s="56"/>
      <c r="R27" s="56"/>
      <c r="S27" s="76"/>
      <c r="T27" s="76"/>
      <c r="U27" s="134"/>
      <c r="Z27" s="134"/>
      <c r="AA27" s="134"/>
      <c r="AB27" s="28"/>
      <c r="AC27" s="241">
        <f ca="1">CEILING(AC23,AC26)*AC28</f>
        <v>380952000</v>
      </c>
    </row>
    <row r="28" spans="1:30" ht="13.2" customHeight="1" x14ac:dyDescent="0.25">
      <c r="A28" s="56"/>
      <c r="B28" s="137"/>
      <c r="C28" s="176"/>
      <c r="D28" s="235"/>
      <c r="E28" s="67"/>
      <c r="F28" s="67"/>
      <c r="G28" s="59"/>
      <c r="H28" s="70" t="s">
        <v>239</v>
      </c>
      <c r="I28" s="232" t="str">
        <f ca="1">OFFSET(A32,$E$25,0,1,1)&amp;"(RR)"</f>
        <v>33(RR)</v>
      </c>
      <c r="J28" s="239">
        <f ca="1">OFFSET($B$32,E25,0,1,1)</f>
        <v>41929</v>
      </c>
      <c r="K28" s="69" t="str">
        <f ca="1">TEXT(OFFSET(D32,$E$25,0,1,1),"#,##0.00")&amp;"(o)"</f>
        <v>188.42(o)</v>
      </c>
      <c r="L28" s="69" t="str">
        <f ca="1">TEXT(OFFSET(E32,$E$25,0,1,1),"#,##0.00")&amp;"(h)"</f>
        <v>189.75(h)</v>
      </c>
      <c r="M28" s="69" t="str">
        <f ca="1">TEXT(OFFSET(F32,$E$25,0,1,1),"#,##0.00")&amp;"(l)"</f>
        <v>187.62(l)</v>
      </c>
      <c r="N28" s="69" t="str">
        <f ca="1">TEXT(OFFSET(G32,$E$25,0,1,1),"#,##0.00")&amp;"(c)"</f>
        <v>188.47(c)</v>
      </c>
      <c r="O28" s="56"/>
      <c r="P28" s="69"/>
      <c r="Q28" s="56"/>
      <c r="R28" s="56"/>
      <c r="S28" s="75"/>
      <c r="T28" s="131"/>
      <c r="U28" s="134"/>
      <c r="Z28" s="134"/>
      <c r="AA28" s="134"/>
      <c r="AB28" s="28"/>
      <c r="AC28" s="243">
        <v>0.95238</v>
      </c>
    </row>
    <row r="29" spans="1:30" ht="12.75" customHeight="1" x14ac:dyDescent="0.25">
      <c r="A29" s="56"/>
      <c r="B29" s="137"/>
      <c r="C29" s="231"/>
      <c r="D29" s="236"/>
      <c r="E29" s="343" t="s">
        <v>135</v>
      </c>
      <c r="F29" s="343"/>
      <c r="G29" s="59"/>
      <c r="H29" s="56"/>
      <c r="I29" s="56"/>
      <c r="J29" s="56"/>
      <c r="K29" s="56"/>
      <c r="L29" s="56"/>
      <c r="M29" s="56"/>
      <c r="N29" s="58"/>
      <c r="O29" s="56"/>
      <c r="P29" s="74"/>
      <c r="Q29" s="56"/>
      <c r="R29" s="56"/>
      <c r="S29" s="75"/>
      <c r="T29" s="132"/>
      <c r="U29" s="134"/>
      <c r="X29" s="352" t="s">
        <v>234</v>
      </c>
      <c r="Y29" s="352"/>
      <c r="Z29" s="134"/>
      <c r="AA29" s="134"/>
      <c r="AB29" s="28"/>
      <c r="AC29" s="244"/>
      <c r="AD29" s="208"/>
    </row>
    <row r="30" spans="1:30" ht="12.75" customHeight="1" x14ac:dyDescent="0.25">
      <c r="A30" s="56"/>
      <c r="B30" s="137"/>
      <c r="C30" s="56"/>
      <c r="D30" s="346" t="s">
        <v>201</v>
      </c>
      <c r="E30" s="346"/>
      <c r="F30" s="346"/>
      <c r="G30" s="346"/>
      <c r="H30" s="56"/>
      <c r="I30" s="56"/>
      <c r="J30" s="56"/>
      <c r="K30" s="56"/>
      <c r="L30" s="60"/>
      <c r="M30" s="56"/>
      <c r="N30" s="56"/>
      <c r="O30" s="56"/>
      <c r="P30" s="56"/>
      <c r="Q30" s="56"/>
      <c r="R30" s="56"/>
      <c r="S30" s="37"/>
      <c r="T30" s="135"/>
      <c r="X30" s="352"/>
      <c r="Y30" s="352"/>
      <c r="AB30" s="28"/>
      <c r="AC30" s="72"/>
    </row>
    <row r="31" spans="1:30" ht="15" customHeight="1" thickBot="1" x14ac:dyDescent="0.3">
      <c r="A31" s="340" t="s">
        <v>23</v>
      </c>
      <c r="D31" s="247">
        <v>0</v>
      </c>
      <c r="E31" s="247">
        <v>1</v>
      </c>
      <c r="F31" s="247">
        <v>2</v>
      </c>
      <c r="G31" s="247">
        <v>3</v>
      </c>
      <c r="H31" s="274"/>
      <c r="I31" s="275"/>
      <c r="J31" s="347"/>
      <c r="K31" s="347"/>
      <c r="L31" s="349" t="str">
        <f>"HP of Decycle("&amp;TEXT(A16,"0")&amp;")"</f>
        <v>HP of Decycle(125)</v>
      </c>
      <c r="M31" s="348" t="str">
        <f>"Decycle(" &amp; TEXT($A$16,"0")&amp; ")  Oscillator"</f>
        <v>Decycle(125)  Oscillator</v>
      </c>
      <c r="N31" s="37"/>
      <c r="O31" s="278"/>
      <c r="P31" s="278"/>
      <c r="Q31" s="350" t="str">
        <f>"HP of Decycle("&amp;TEXT(A17,"0")&amp;")"</f>
        <v>HP of Decycle(100)</v>
      </c>
      <c r="R31" s="351" t="str">
        <f>"Decycle(" &amp; TEXT($A$17,"0")&amp; ")  Oscillator"</f>
        <v>Decycle(100)  Oscillator</v>
      </c>
      <c r="U31" s="353" t="s">
        <v>241</v>
      </c>
      <c r="V31" s="79"/>
      <c r="X31" s="240">
        <f ca="1">MAX(OFFSET(M33,0,0,$A$12,1),OFFSET(R33,0,0,$A$12,1))</f>
        <v>1.7556583773832748</v>
      </c>
      <c r="Y31" s="240">
        <f ca="1">MIN(OFFSET(M33,0,0,$A$12,1),OFFSET(R33,0,0,$A$12,1))</f>
        <v>-1.9424765340767502</v>
      </c>
      <c r="AB31" s="245"/>
      <c r="AC31" s="44"/>
    </row>
    <row r="32" spans="1:30" ht="12.75" customHeight="1" x14ac:dyDescent="0.25">
      <c r="A32" s="340"/>
      <c r="B32" s="1" t="s">
        <v>1</v>
      </c>
      <c r="C32" s="1" t="s">
        <v>2</v>
      </c>
      <c r="D32" s="248" t="s">
        <v>3</v>
      </c>
      <c r="E32" s="248" t="s">
        <v>4</v>
      </c>
      <c r="F32" s="248" t="s">
        <v>5</v>
      </c>
      <c r="G32" s="248" t="s">
        <v>6</v>
      </c>
      <c r="H32" s="276" t="s">
        <v>232</v>
      </c>
      <c r="I32" s="277" t="str">
        <f>"Decycle(" &amp; TEXT(A16,"0")&amp;")"</f>
        <v>Decycle(125)</v>
      </c>
      <c r="J32" s="277" t="s">
        <v>225</v>
      </c>
      <c r="K32" s="277" t="s">
        <v>226</v>
      </c>
      <c r="L32" s="349"/>
      <c r="M32" s="348"/>
      <c r="N32" s="253"/>
      <c r="O32" s="279" t="s">
        <v>233</v>
      </c>
      <c r="P32" s="279" t="str">
        <f>"Decycle(" &amp; TEXT($A$17,"0")&amp; ")"</f>
        <v>Decycle(100)</v>
      </c>
      <c r="Q32" s="350"/>
      <c r="R32" s="351"/>
      <c r="U32" s="353"/>
      <c r="V32" s="215"/>
      <c r="W32" s="257"/>
      <c r="X32" s="215" t="s">
        <v>236</v>
      </c>
      <c r="Y32" s="215" t="s">
        <v>235</v>
      </c>
      <c r="Z32" s="344" t="s">
        <v>198</v>
      </c>
      <c r="AA32" s="345"/>
      <c r="AB32" s="337" t="s">
        <v>199</v>
      </c>
      <c r="AC32" s="338"/>
    </row>
    <row r="33" spans="1:29" ht="12.75" customHeight="1" x14ac:dyDescent="0.25">
      <c r="A33">
        <v>1</v>
      </c>
      <c r="B33" s="61">
        <f ca="1">OFFSET(InputPriceData!B$15,CalculationsAndCharts!$A33+$A$11,0,1,1)</f>
        <v>41976</v>
      </c>
      <c r="C33" s="3">
        <f ca="1">OFFSET(InputPriceData!G$15,CalculationsAndCharts!$A33+$A$11,IF($C$7,8,0),1,1)</f>
        <v>69450000</v>
      </c>
      <c r="D33" s="4">
        <f ca="1">OFFSET(InputPriceData!C$15,CalculationsAndCharts!$A33+$A$11,IF($C$7,8,0),1,1)</f>
        <v>207.300003</v>
      </c>
      <c r="E33" s="4">
        <f ca="1">OFFSET(InputPriceData!D$15,CalculationsAndCharts!$A33+$A$11,IF($C$7,8,0),1,1)</f>
        <v>208.14999399999999</v>
      </c>
      <c r="F33" s="4">
        <f ca="1">OFFSET(InputPriceData!E$15,CalculationsAndCharts!$A33+$A$11,IF($C$7,8,0),1,1)</f>
        <v>207.10000600000001</v>
      </c>
      <c r="G33" s="4">
        <f ca="1">OFFSET(InputPriceData!F$15,CalculationsAndCharts!$A33+$A$11,IF($C$7,8,0),1,1)</f>
        <v>207.88999899999999</v>
      </c>
      <c r="H33" s="309">
        <f ca="1">$C$20*($G33-2*$G34+$G35)+2*$C$21*H34-$C$22*H35</f>
        <v>3.4085180790058778</v>
      </c>
      <c r="I33" s="216">
        <f ca="1">$G33-H33</f>
        <v>204.4814809209941</v>
      </c>
      <c r="J33" s="216">
        <f ca="1">I33*(1+$F$15)</f>
        <v>205.50388832559906</v>
      </c>
      <c r="K33" s="216">
        <f ca="1">I33*(1-$F$15)</f>
        <v>203.45907351638914</v>
      </c>
      <c r="L33" s="217">
        <f ca="1">$F$20*(I33-2*I34+I35)+2*$F$21*L34-$F$22*L35</f>
        <v>2.1626339897603857</v>
      </c>
      <c r="M33" s="216">
        <f ca="1">100*$F$16*L33/$G33</f>
        <v>1.0402780317298408</v>
      </c>
      <c r="N33" s="246"/>
      <c r="O33" s="309">
        <f ca="1">$U$20*($G33-2*$G34+$G35)+2*$U$21*O34-$U$22*O35</f>
        <v>2.5418286567425632</v>
      </c>
      <c r="P33" s="216">
        <f ca="1">$G33-O33</f>
        <v>205.34817034325744</v>
      </c>
      <c r="Q33" s="217">
        <f ca="1">$X$20*(P33-2*P34+P35)+2*$X$21*Q34-$X$22*Q35</f>
        <v>1.4370002461326208</v>
      </c>
      <c r="R33" s="216">
        <f ca="1">100*$F$17*Q33/$G33</f>
        <v>0.829477273391658</v>
      </c>
      <c r="U33" s="313">
        <f ca="1">R33-M33</f>
        <v>-0.21080075833818279</v>
      </c>
      <c r="V33" s="258"/>
      <c r="W33" s="249"/>
      <c r="X33" s="311" t="e">
        <f>IF($A33=$E$25,X$31,NA())</f>
        <v>#N/A</v>
      </c>
      <c r="Y33" s="311" t="e">
        <f>IF($A33=$E$25,Y$31,NA())</f>
        <v>#N/A</v>
      </c>
      <c r="Z33" s="310">
        <f>$E$25</f>
        <v>33</v>
      </c>
      <c r="AA33" s="240">
        <f ca="1">$F$11</f>
        <v>211.8</v>
      </c>
      <c r="AB33" s="259">
        <f>$E$25</f>
        <v>33</v>
      </c>
      <c r="AC33" s="260">
        <v>0</v>
      </c>
    </row>
    <row r="34" spans="1:29" ht="13.8" thickBot="1" x14ac:dyDescent="0.3">
      <c r="A34">
        <v>2</v>
      </c>
      <c r="B34" s="61">
        <f ca="1">OFFSET(InputPriceData!B$15,CalculationsAndCharts!$A34+$A$11,0,1,1)</f>
        <v>41975</v>
      </c>
      <c r="C34" s="3">
        <f ca="1">OFFSET(InputPriceData!G$15,CalculationsAndCharts!$A34+$A$11,IF($C$7,8,0),1,1)</f>
        <v>72105500</v>
      </c>
      <c r="D34" s="4">
        <f ca="1">OFFSET(InputPriceData!C$15,CalculationsAndCharts!$A34+$A$11,IF($C$7,8,0),1,1)</f>
        <v>205.80999800000001</v>
      </c>
      <c r="E34" s="4">
        <f ca="1">OFFSET(InputPriceData!D$15,CalculationsAndCharts!$A34+$A$11,IF($C$7,8,0),1,1)</f>
        <v>207.33999600000001</v>
      </c>
      <c r="F34" s="4">
        <f ca="1">OFFSET(InputPriceData!E$15,CalculationsAndCharts!$A34+$A$11,IF($C$7,8,0),1,1)</f>
        <v>205.779999</v>
      </c>
      <c r="G34" s="4">
        <f ca="1">OFFSET(InputPriceData!F$15,CalculationsAndCharts!$A34+$A$11,IF($C$7,8,0),1,1)</f>
        <v>207.08999600000001</v>
      </c>
      <c r="H34" s="309">
        <f t="shared" ref="H34:H96" ca="1" si="0">$C$20*(G34-2*G35+G36)+2*$C$21*H35-$C$22*H36</f>
        <v>2.9638043151999973</v>
      </c>
      <c r="I34" s="216">
        <f t="shared" ref="I34:I97" ca="1" si="1">G34-H34</f>
        <v>204.12619168480001</v>
      </c>
      <c r="J34" s="216">
        <f t="shared" ref="J34:J97" ca="1" si="2">I34*(1+$F$15)</f>
        <v>205.14682264322397</v>
      </c>
      <c r="K34" s="216">
        <f t="shared" ref="K34:K97" ca="1" si="3">I34*(1-$F$15)</f>
        <v>203.10556072637601</v>
      </c>
      <c r="L34" s="217">
        <f t="shared" ref="L34:L97" ca="1" si="4">$F$20*(I34-2*I35+I36)+2*$F$21*L35-$F$22*L36</f>
        <v>2.2606268813865067</v>
      </c>
      <c r="M34" s="216">
        <f t="shared" ref="M34:M97" ca="1" si="5">100*$F$16*L34/G34</f>
        <v>1.0916156864412254</v>
      </c>
      <c r="N34" s="246"/>
      <c r="O34" s="309">
        <f t="shared" ref="O34:O97" ca="1" si="6">$U$20*($G34-2*$G35+$G36)+2*$U$21*O35-$U$22*O36</f>
        <v>2.111745154894122</v>
      </c>
      <c r="P34" s="216">
        <f t="shared" ref="P34:P97" ca="1" si="7">$G34-O34</f>
        <v>204.97825084510589</v>
      </c>
      <c r="Q34" s="217">
        <f t="shared" ref="Q34:Q97" ca="1" si="8">$X$20*(P34-2*P35+P36)+2*$X$21*Q35-$X$22*Q36</f>
        <v>1.5754696478051338</v>
      </c>
      <c r="R34" s="216">
        <f t="shared" ref="R34:R97" ca="1" si="9">100*$F$17*Q34/$G34</f>
        <v>0.91291883426670239</v>
      </c>
      <c r="U34" s="313">
        <f t="shared" ref="U34:U97" ca="1" si="10">R34-M34</f>
        <v>-0.17869685217452302</v>
      </c>
      <c r="V34" s="258"/>
      <c r="W34" s="249"/>
      <c r="X34" s="311" t="e">
        <f t="shared" ref="X34:Y97" si="11">IF($A34=$E$25,X$31,NA())</f>
        <v>#N/A</v>
      </c>
      <c r="Y34" s="311" t="e">
        <f t="shared" si="11"/>
        <v>#N/A</v>
      </c>
      <c r="Z34" s="310">
        <f>$E$25</f>
        <v>33</v>
      </c>
      <c r="AA34" s="240">
        <f ca="1">$F$12</f>
        <v>170.10000000000002</v>
      </c>
      <c r="AB34" s="261">
        <f>$E$25</f>
        <v>33</v>
      </c>
      <c r="AC34" s="262">
        <f ca="1">AC27</f>
        <v>380952000</v>
      </c>
    </row>
    <row r="35" spans="1:29" x14ac:dyDescent="0.25">
      <c r="A35">
        <v>3</v>
      </c>
      <c r="B35" s="61">
        <f ca="1">OFFSET(InputPriceData!B$15,CalculationsAndCharts!$A35+$A$11,0,1,1)</f>
        <v>41974</v>
      </c>
      <c r="C35" s="3">
        <f ca="1">OFFSET(InputPriceData!G$15,CalculationsAndCharts!$A35+$A$11,IF($C$7,8,0),1,1)</f>
        <v>103968400</v>
      </c>
      <c r="D35" s="4">
        <f ca="1">OFFSET(InputPriceData!C$15,CalculationsAndCharts!$A35+$A$11,IF($C$7,8,0),1,1)</f>
        <v>206.39999399999999</v>
      </c>
      <c r="E35" s="4">
        <f ca="1">OFFSET(InputPriceData!D$15,CalculationsAndCharts!$A35+$A$11,IF($C$7,8,0),1,1)</f>
        <v>206.53999300000001</v>
      </c>
      <c r="F35" s="4">
        <f ca="1">OFFSET(InputPriceData!E$15,CalculationsAndCharts!$A35+$A$11,IF($C$7,8,0),1,1)</f>
        <v>205.38000500000001</v>
      </c>
      <c r="G35" s="4">
        <f ca="1">OFFSET(InputPriceData!F$15,CalculationsAndCharts!$A35+$A$11,IF($C$7,8,0),1,1)</f>
        <v>205.759995</v>
      </c>
      <c r="H35" s="309">
        <f t="shared" ca="1" si="0"/>
        <v>1.9330950962892368</v>
      </c>
      <c r="I35" s="216">
        <f t="shared" ca="1" si="1"/>
        <v>203.82689990371077</v>
      </c>
      <c r="J35" s="216">
        <f t="shared" ca="1" si="2"/>
        <v>204.84603440322931</v>
      </c>
      <c r="K35" s="216">
        <f t="shared" ca="1" si="3"/>
        <v>202.80776540419222</v>
      </c>
      <c r="L35" s="217">
        <f t="shared" ca="1" si="4"/>
        <v>2.4215159587140711</v>
      </c>
      <c r="M35" s="216">
        <f t="shared" ca="1" si="5"/>
        <v>1.1768643164644668</v>
      </c>
      <c r="N35" s="246"/>
      <c r="O35" s="309">
        <f t="shared" ca="1" si="6"/>
        <v>1.0829745186365258</v>
      </c>
      <c r="P35" s="216">
        <f t="shared" ca="1" si="7"/>
        <v>204.67702048136348</v>
      </c>
      <c r="Q35" s="217">
        <f t="shared" ca="1" si="8"/>
        <v>1.8024946199088203</v>
      </c>
      <c r="R35" s="216">
        <f t="shared" ca="1" si="9"/>
        <v>1.0512216156938496</v>
      </c>
      <c r="U35" s="313">
        <f t="shared" ca="1" si="10"/>
        <v>-0.12564270077061712</v>
      </c>
      <c r="V35" s="256"/>
      <c r="W35" s="256"/>
      <c r="X35" s="311" t="e">
        <f t="shared" si="11"/>
        <v>#N/A</v>
      </c>
      <c r="Y35" s="311" t="e">
        <f t="shared" si="11"/>
        <v>#N/A</v>
      </c>
      <c r="Z35" s="105"/>
      <c r="AA35" s="105"/>
      <c r="AB35" s="103"/>
    </row>
    <row r="36" spans="1:29" s="37" customFormat="1" x14ac:dyDescent="0.25">
      <c r="A36" s="37">
        <v>4</v>
      </c>
      <c r="B36" s="68">
        <f ca="1">OFFSET(InputPriceData!B$15,CalculationsAndCharts!$A36+$A$11,0,1,1)</f>
        <v>41971</v>
      </c>
      <c r="C36" s="3">
        <f ca="1">OFFSET(InputPriceData!G$15,CalculationsAndCharts!$A36+$A$11,IF($C$7,8,0),1,1)</f>
        <v>57890100</v>
      </c>
      <c r="D36" s="4">
        <f ca="1">OFFSET(InputPriceData!C$15,CalculationsAndCharts!$A36+$A$11,IF($C$7,8,0),1,1)</f>
        <v>207.490005</v>
      </c>
      <c r="E36" s="4">
        <f ca="1">OFFSET(InputPriceData!D$15,CalculationsAndCharts!$A36+$A$11,IF($C$7,8,0),1,1)</f>
        <v>207.86999499999999</v>
      </c>
      <c r="F36" s="4">
        <f ca="1">OFFSET(InputPriceData!E$15,CalculationsAndCharts!$A36+$A$11,IF($C$7,8,0),1,1)</f>
        <v>206.91000399999999</v>
      </c>
      <c r="G36" s="4">
        <f ca="1">OFFSET(InputPriceData!F$15,CalculationsAndCharts!$A36+$A$11,IF($C$7,8,0),1,1)</f>
        <v>207.199997</v>
      </c>
      <c r="H36" s="309">
        <f t="shared" ca="1" si="0"/>
        <v>3.695054775269794</v>
      </c>
      <c r="I36" s="216">
        <f t="shared" ca="1" si="1"/>
        <v>203.5049422247302</v>
      </c>
      <c r="J36" s="216">
        <f t="shared" ca="1" si="2"/>
        <v>204.52246693585383</v>
      </c>
      <c r="K36" s="216">
        <f t="shared" ca="1" si="3"/>
        <v>202.48741751360654</v>
      </c>
      <c r="L36" s="217">
        <f t="shared" ca="1" si="4"/>
        <v>2.5694729809635137</v>
      </c>
      <c r="M36" s="216">
        <f t="shared" ca="1" si="5"/>
        <v>1.24009315548567</v>
      </c>
      <c r="N36" s="246"/>
      <c r="O36" s="309">
        <f t="shared" ca="1" si="6"/>
        <v>2.8536500180631781</v>
      </c>
      <c r="P36" s="216">
        <f t="shared" ca="1" si="7"/>
        <v>204.34634698193682</v>
      </c>
      <c r="Q36" s="217">
        <f t="shared" ca="1" si="8"/>
        <v>2.0258799877843656</v>
      </c>
      <c r="R36" s="216">
        <f t="shared" ca="1" si="9"/>
        <v>1.1732895852026672</v>
      </c>
      <c r="U36" s="313">
        <f t="shared" ca="1" si="10"/>
        <v>-6.6803570283002767E-2</v>
      </c>
      <c r="V36" s="256"/>
      <c r="W36" s="256"/>
      <c r="X36" s="311" t="e">
        <f t="shared" si="11"/>
        <v>#N/A</v>
      </c>
      <c r="Y36" s="311" t="e">
        <f t="shared" si="11"/>
        <v>#N/A</v>
      </c>
      <c r="Z36" s="105"/>
      <c r="AA36" s="105"/>
      <c r="AB36" s="103"/>
    </row>
    <row r="37" spans="1:29" x14ac:dyDescent="0.25">
      <c r="A37">
        <v>5</v>
      </c>
      <c r="B37" s="61">
        <f ca="1">OFFSET(InputPriceData!B$15,CalculationsAndCharts!$A37+$A$11,0,1,1)</f>
        <v>41969</v>
      </c>
      <c r="C37" s="3">
        <f ca="1">OFFSET(InputPriceData!G$15,CalculationsAndCharts!$A37+$A$11,IF($C$7,8,0),1,1)</f>
        <v>61928400</v>
      </c>
      <c r="D37" s="4">
        <f ca="1">OFFSET(InputPriceData!C$15,CalculationsAndCharts!$A37+$A$11,IF($C$7,8,0),1,1)</f>
        <v>207.28999300000001</v>
      </c>
      <c r="E37" s="4">
        <f ca="1">OFFSET(InputPriceData!D$15,CalculationsAndCharts!$A37+$A$11,IF($C$7,8,0),1,1)</f>
        <v>207.759995</v>
      </c>
      <c r="F37" s="4">
        <f ca="1">OFFSET(InputPriceData!E$15,CalculationsAndCharts!$A37+$A$11,IF($C$7,8,0),1,1)</f>
        <v>207.029999</v>
      </c>
      <c r="G37" s="4">
        <f ca="1">OFFSET(InputPriceData!F$15,CalculationsAndCharts!$A37+$A$11,IF($C$7,8,0),1,1)</f>
        <v>207.63999899999999</v>
      </c>
      <c r="H37" s="309">
        <f t="shared" ca="1" si="0"/>
        <v>4.5454827551430954</v>
      </c>
      <c r="I37" s="216">
        <f t="shared" ca="1" si="1"/>
        <v>203.09451624485689</v>
      </c>
      <c r="J37" s="216">
        <f t="shared" ca="1" si="2"/>
        <v>204.10998882608115</v>
      </c>
      <c r="K37" s="216">
        <f t="shared" ca="1" si="3"/>
        <v>202.0790436636326</v>
      </c>
      <c r="L37" s="217">
        <f t="shared" ca="1" si="4"/>
        <v>2.6309733467388141</v>
      </c>
      <c r="M37" s="216">
        <f t="shared" ca="1" si="5"/>
        <v>1.267084068295923</v>
      </c>
      <c r="N37" s="246"/>
      <c r="O37" s="309">
        <f t="shared" ca="1" si="6"/>
        <v>3.7370493755031755</v>
      </c>
      <c r="P37" s="216">
        <f t="shared" ca="1" si="7"/>
        <v>203.90294962449681</v>
      </c>
      <c r="Q37" s="217">
        <f t="shared" ca="1" si="8"/>
        <v>2.151774093363608</v>
      </c>
      <c r="R37" s="216">
        <f t="shared" ca="1" si="9"/>
        <v>1.2435604529338926</v>
      </c>
      <c r="S37" s="217"/>
      <c r="T37" s="64"/>
      <c r="U37" s="313">
        <f t="shared" ca="1" si="10"/>
        <v>-2.3523615362030403E-2</v>
      </c>
      <c r="V37" s="256"/>
      <c r="W37" s="256"/>
      <c r="X37" s="311" t="e">
        <f t="shared" si="11"/>
        <v>#N/A</v>
      </c>
      <c r="Y37" s="311" t="e">
        <f t="shared" si="11"/>
        <v>#N/A</v>
      </c>
      <c r="Z37" s="105"/>
      <c r="AA37" s="105"/>
      <c r="AB37" s="103"/>
    </row>
    <row r="38" spans="1:29" x14ac:dyDescent="0.25">
      <c r="A38">
        <v>6</v>
      </c>
      <c r="B38" s="61">
        <f ca="1">OFFSET(InputPriceData!B$15,CalculationsAndCharts!$A38+$A$11,0,1,1)</f>
        <v>41968</v>
      </c>
      <c r="C38" s="3">
        <f ca="1">OFFSET(InputPriceData!G$15,CalculationsAndCharts!$A38+$A$11,IF($C$7,8,0),1,1)</f>
        <v>79108000</v>
      </c>
      <c r="D38" s="4">
        <f ca="1">OFFSET(InputPriceData!C$15,CalculationsAndCharts!$A38+$A$11,IF($C$7,8,0),1,1)</f>
        <v>207.53999300000001</v>
      </c>
      <c r="E38" s="4">
        <f ca="1">OFFSET(InputPriceData!D$15,CalculationsAndCharts!$A38+$A$11,IF($C$7,8,0),1,1)</f>
        <v>207.78999300000001</v>
      </c>
      <c r="F38" s="4">
        <f ca="1">OFFSET(InputPriceData!E$15,CalculationsAndCharts!$A38+$A$11,IF($C$7,8,0),1,1)</f>
        <v>206.800003</v>
      </c>
      <c r="G38" s="4">
        <f ca="1">OFFSET(InputPriceData!F$15,CalculationsAndCharts!$A38+$A$11,IF($C$7,8,0),1,1)</f>
        <v>207.11000100000001</v>
      </c>
      <c r="H38" s="309">
        <f t="shared" ca="1" si="0"/>
        <v>4.447200863402009</v>
      </c>
      <c r="I38" s="216">
        <f t="shared" ca="1" si="1"/>
        <v>202.66280013659801</v>
      </c>
      <c r="J38" s="216">
        <f t="shared" ca="1" si="2"/>
        <v>203.67611413728099</v>
      </c>
      <c r="K38" s="216">
        <f t="shared" ca="1" si="3"/>
        <v>201.64948613591503</v>
      </c>
      <c r="L38" s="217">
        <f t="shared" ca="1" si="4"/>
        <v>2.664686800124223</v>
      </c>
      <c r="M38" s="216">
        <f t="shared" ca="1" si="5"/>
        <v>1.2866046000956868</v>
      </c>
      <c r="N38" s="246"/>
      <c r="O38" s="309">
        <f t="shared" ca="1" si="6"/>
        <v>3.6802617564920461</v>
      </c>
      <c r="P38" s="216">
        <f t="shared" ca="1" si="7"/>
        <v>203.42973924350795</v>
      </c>
      <c r="Q38" s="217">
        <f t="shared" ca="1" si="8"/>
        <v>2.2509065650141764</v>
      </c>
      <c r="R38" s="216">
        <f t="shared" ca="1" si="9"/>
        <v>1.3041803220391137</v>
      </c>
      <c r="S38" s="217"/>
      <c r="T38" s="64"/>
      <c r="U38" s="313">
        <f t="shared" ca="1" si="10"/>
        <v>1.7575721943426936E-2</v>
      </c>
      <c r="V38" s="256"/>
      <c r="W38" s="256"/>
      <c r="X38" s="311" t="e">
        <f t="shared" si="11"/>
        <v>#N/A</v>
      </c>
      <c r="Y38" s="311" t="e">
        <f t="shared" si="11"/>
        <v>#N/A</v>
      </c>
      <c r="Z38" s="105"/>
      <c r="AA38" s="105"/>
      <c r="AB38" s="103"/>
    </row>
    <row r="39" spans="1:29" x14ac:dyDescent="0.25">
      <c r="A39">
        <v>7</v>
      </c>
      <c r="B39" s="61">
        <f ca="1">OFFSET(InputPriceData!B$15,CalculationsAndCharts!$A39+$A$11,0,1,1)</f>
        <v>41967</v>
      </c>
      <c r="C39" s="3">
        <f ca="1">OFFSET(InputPriceData!G$15,CalculationsAndCharts!$A39+$A$11,IF($C$7,8,0),1,1)</f>
        <v>65881000</v>
      </c>
      <c r="D39" s="4">
        <f ca="1">OFFSET(InputPriceData!C$15,CalculationsAndCharts!$A39+$A$11,IF($C$7,8,0),1,1)</f>
        <v>207.16999799999999</v>
      </c>
      <c r="E39" s="4">
        <f ca="1">OFFSET(InputPriceData!D$15,CalculationsAndCharts!$A39+$A$11,IF($C$7,8,0),1,1)</f>
        <v>207.38999899999999</v>
      </c>
      <c r="F39" s="4">
        <f ca="1">OFFSET(InputPriceData!E$15,CalculationsAndCharts!$A39+$A$11,IF($C$7,8,0),1,1)</f>
        <v>206.91000399999999</v>
      </c>
      <c r="G39" s="4">
        <f ca="1">OFFSET(InputPriceData!F$15,CalculationsAndCharts!$A39+$A$11,IF($C$7,8,0),1,1)</f>
        <v>207.259995</v>
      </c>
      <c r="H39" s="309">
        <f t="shared" ca="1" si="0"/>
        <v>5.0406746722582731</v>
      </c>
      <c r="I39" s="216">
        <f t="shared" ca="1" si="1"/>
        <v>202.21932032774174</v>
      </c>
      <c r="J39" s="216">
        <f t="shared" ca="1" si="2"/>
        <v>203.23041692938043</v>
      </c>
      <c r="K39" s="216">
        <f t="shared" ca="1" si="3"/>
        <v>201.20822372610303</v>
      </c>
      <c r="L39" s="217">
        <f t="shared" ca="1" si="4"/>
        <v>2.6764235096524995</v>
      </c>
      <c r="M39" s="216">
        <f t="shared" ca="1" si="5"/>
        <v>1.2913362801405546</v>
      </c>
      <c r="N39" s="246"/>
      <c r="O39" s="309">
        <f t="shared" ca="1" si="6"/>
        <v>4.3218386086192968</v>
      </c>
      <c r="P39" s="216">
        <f t="shared" ca="1" si="7"/>
        <v>202.93815639138072</v>
      </c>
      <c r="Q39" s="217">
        <f t="shared" ca="1" si="8"/>
        <v>2.329737646256373</v>
      </c>
      <c r="R39" s="216">
        <f t="shared" ca="1" si="9"/>
        <v>1.3488783378131644</v>
      </c>
      <c r="S39" s="217"/>
      <c r="T39" s="64"/>
      <c r="U39" s="313">
        <f t="shared" ca="1" si="10"/>
        <v>5.7542057672609781E-2</v>
      </c>
      <c r="V39" s="256"/>
      <c r="W39" s="256"/>
      <c r="X39" s="311" t="e">
        <f t="shared" si="11"/>
        <v>#N/A</v>
      </c>
      <c r="Y39" s="311" t="e">
        <f t="shared" si="11"/>
        <v>#N/A</v>
      </c>
      <c r="Z39" s="105"/>
      <c r="AA39" s="105"/>
      <c r="AB39" s="103"/>
    </row>
    <row r="40" spans="1:29" x14ac:dyDescent="0.25">
      <c r="A40">
        <v>8</v>
      </c>
      <c r="B40" s="61">
        <f ca="1">OFFSET(InputPriceData!B$15,CalculationsAndCharts!$A40+$A$11,0,1,1)</f>
        <v>41964</v>
      </c>
      <c r="C40" s="3">
        <f ca="1">OFFSET(InputPriceData!G$15,CalculationsAndCharts!$A40+$A$11,IF($C$7,8,0),1,1)</f>
        <v>142327000</v>
      </c>
      <c r="D40" s="4">
        <f ca="1">OFFSET(InputPriceData!C$15,CalculationsAndCharts!$A40+$A$11,IF($C$7,8,0),1,1)</f>
        <v>207.63999899999999</v>
      </c>
      <c r="E40" s="4">
        <f ca="1">OFFSET(InputPriceData!D$15,CalculationsAndCharts!$A40+$A$11,IF($C$7,8,0),1,1)</f>
        <v>207.83999600000001</v>
      </c>
      <c r="F40" s="4">
        <f ca="1">OFFSET(InputPriceData!E$15,CalculationsAndCharts!$A40+$A$11,IF($C$7,8,0),1,1)</f>
        <v>205.979996</v>
      </c>
      <c r="G40" s="4">
        <f ca="1">OFFSET(InputPriceData!F$15,CalculationsAndCharts!$A40+$A$11,IF($C$7,8,0),1,1)</f>
        <v>206.679993</v>
      </c>
      <c r="H40" s="309">
        <f t="shared" ca="1" si="0"/>
        <v>4.9146252925651144</v>
      </c>
      <c r="I40" s="216">
        <f t="shared" ca="1" si="1"/>
        <v>201.76536770743488</v>
      </c>
      <c r="J40" s="216">
        <f t="shared" ca="1" si="2"/>
        <v>202.77419454597202</v>
      </c>
      <c r="K40" s="216">
        <f t="shared" ca="1" si="3"/>
        <v>200.7565408688977</v>
      </c>
      <c r="L40" s="217">
        <f t="shared" ca="1" si="4"/>
        <v>2.6641475017549956</v>
      </c>
      <c r="M40" s="216">
        <f t="shared" ca="1" si="5"/>
        <v>1.2890205109282133</v>
      </c>
      <c r="N40" s="246"/>
      <c r="O40" s="309">
        <f t="shared" ca="1" si="6"/>
        <v>4.2505789081293832</v>
      </c>
      <c r="P40" s="216">
        <f t="shared" ca="1" si="7"/>
        <v>202.42941409187063</v>
      </c>
      <c r="Q40" s="217">
        <f t="shared" ca="1" si="8"/>
        <v>2.3849601203811157</v>
      </c>
      <c r="R40" s="216">
        <f t="shared" ca="1" si="9"/>
        <v>1.3847262634934088</v>
      </c>
      <c r="S40" s="217"/>
      <c r="T40" s="64"/>
      <c r="U40" s="313">
        <f t="shared" ca="1" si="10"/>
        <v>9.5705752565195423E-2</v>
      </c>
      <c r="V40" s="256"/>
      <c r="W40" s="256"/>
      <c r="X40" s="311" t="e">
        <f t="shared" si="11"/>
        <v>#N/A</v>
      </c>
      <c r="Y40" s="311" t="e">
        <f t="shared" si="11"/>
        <v>#N/A</v>
      </c>
      <c r="Z40" s="105"/>
      <c r="AA40" s="105"/>
      <c r="AB40" s="103"/>
    </row>
    <row r="41" spans="1:29" x14ac:dyDescent="0.25">
      <c r="A41">
        <v>9</v>
      </c>
      <c r="B41" s="61">
        <f ca="1">OFFSET(InputPriceData!B$15,CalculationsAndCharts!$A41+$A$11,0,1,1)</f>
        <v>41963</v>
      </c>
      <c r="C41" s="3">
        <f ca="1">OFFSET(InputPriceData!G$15,CalculationsAndCharts!$A41+$A$11,IF($C$7,8,0),1,1)</f>
        <v>72840000</v>
      </c>
      <c r="D41" s="4">
        <f ca="1">OFFSET(InputPriceData!C$15,CalculationsAndCharts!$A41+$A$11,IF($C$7,8,0),1,1)</f>
        <v>204.259995</v>
      </c>
      <c r="E41" s="4">
        <f ca="1">OFFSET(InputPriceData!D$15,CalculationsAndCharts!$A41+$A$11,IF($C$7,8,0),1,1)</f>
        <v>205.71000699999999</v>
      </c>
      <c r="F41" s="4">
        <f ca="1">OFFSET(InputPriceData!E$15,CalculationsAndCharts!$A41+$A$11,IF($C$7,8,0),1,1)</f>
        <v>204.179993</v>
      </c>
      <c r="G41" s="4">
        <f ca="1">OFFSET(InputPriceData!F$15,CalculationsAndCharts!$A41+$A$11,IF($C$7,8,0),1,1)</f>
        <v>205.58000200000001</v>
      </c>
      <c r="H41" s="309">
        <f t="shared" ca="1" si="0"/>
        <v>4.2338792945286805</v>
      </c>
      <c r="I41" s="216">
        <f t="shared" ca="1" si="1"/>
        <v>201.34612270547132</v>
      </c>
      <c r="J41" s="216">
        <f t="shared" ca="1" si="2"/>
        <v>202.35285331899865</v>
      </c>
      <c r="K41" s="216">
        <f t="shared" ca="1" si="3"/>
        <v>200.33939209194395</v>
      </c>
      <c r="L41" s="217">
        <f t="shared" ca="1" si="4"/>
        <v>2.6728270535838141</v>
      </c>
      <c r="M41" s="216">
        <f t="shared" ca="1" si="5"/>
        <v>1.3001396184361425</v>
      </c>
      <c r="N41" s="246"/>
      <c r="O41" s="309">
        <f t="shared" ca="1" si="6"/>
        <v>3.6200349444721898</v>
      </c>
      <c r="P41" s="216">
        <f t="shared" ca="1" si="7"/>
        <v>201.95996705552781</v>
      </c>
      <c r="Q41" s="217">
        <f t="shared" ca="1" si="8"/>
        <v>2.4733279366307097</v>
      </c>
      <c r="R41" s="216">
        <f t="shared" ca="1" si="9"/>
        <v>1.4437170420675702</v>
      </c>
      <c r="S41" s="217"/>
      <c r="T41" s="64"/>
      <c r="U41" s="313">
        <f t="shared" ca="1" si="10"/>
        <v>0.14357742363142778</v>
      </c>
      <c r="V41" s="256"/>
      <c r="W41" s="256"/>
      <c r="X41" s="311" t="e">
        <f t="shared" si="11"/>
        <v>#N/A</v>
      </c>
      <c r="Y41" s="311" t="e">
        <f t="shared" si="11"/>
        <v>#N/A</v>
      </c>
      <c r="Z41" s="105"/>
      <c r="AA41" s="105"/>
      <c r="AB41" s="103"/>
    </row>
    <row r="42" spans="1:29" x14ac:dyDescent="0.25">
      <c r="A42">
        <v>10</v>
      </c>
      <c r="B42" s="61">
        <f ca="1">OFFSET(InputPriceData!B$15,CalculationsAndCharts!$A42+$A$11,0,1,1)</f>
        <v>41962</v>
      </c>
      <c r="C42" s="3">
        <f ca="1">OFFSET(InputPriceData!G$15,CalculationsAndCharts!$A42+$A$11,IF($C$7,8,0),1,1)</f>
        <v>82373000</v>
      </c>
      <c r="D42" s="4">
        <f ca="1">OFFSET(InputPriceData!C$15,CalculationsAndCharts!$A42+$A$11,IF($C$7,8,0),1,1)</f>
        <v>205.30999800000001</v>
      </c>
      <c r="E42" s="4">
        <f ca="1">OFFSET(InputPriceData!D$15,CalculationsAndCharts!$A42+$A$11,IF($C$7,8,0),1,1)</f>
        <v>205.550003</v>
      </c>
      <c r="F42" s="4">
        <f ca="1">OFFSET(InputPriceData!E$15,CalculationsAndCharts!$A42+$A$11,IF($C$7,8,0),1,1)</f>
        <v>204.300003</v>
      </c>
      <c r="G42" s="4">
        <f ca="1">OFFSET(InputPriceData!F$15,CalculationsAndCharts!$A42+$A$11,IF($C$7,8,0),1,1)</f>
        <v>205.220001</v>
      </c>
      <c r="H42" s="309">
        <f t="shared" ca="1" si="0"/>
        <v>4.2644420085383867</v>
      </c>
      <c r="I42" s="216">
        <f t="shared" ca="1" si="1"/>
        <v>200.9555589914616</v>
      </c>
      <c r="J42" s="216">
        <f t="shared" ca="1" si="2"/>
        <v>201.96033678641888</v>
      </c>
      <c r="K42" s="216">
        <f t="shared" ca="1" si="3"/>
        <v>199.95078119650429</v>
      </c>
      <c r="L42" s="217">
        <f t="shared" ca="1" si="4"/>
        <v>2.6991400329757189</v>
      </c>
      <c r="M42" s="216">
        <f t="shared" ca="1" si="5"/>
        <v>1.3152421887843762</v>
      </c>
      <c r="N42" s="246"/>
      <c r="O42" s="309">
        <f t="shared" ca="1" si="6"/>
        <v>3.6974087400467539</v>
      </c>
      <c r="P42" s="216">
        <f t="shared" ca="1" si="7"/>
        <v>201.52259225995323</v>
      </c>
      <c r="Q42" s="217">
        <f t="shared" ca="1" si="8"/>
        <v>2.5926199892823036</v>
      </c>
      <c r="R42" s="216">
        <f t="shared" ca="1" si="9"/>
        <v>1.5160042744268207</v>
      </c>
      <c r="S42" s="217"/>
      <c r="T42" s="64"/>
      <c r="U42" s="313">
        <f t="shared" ca="1" si="10"/>
        <v>0.20076208564244458</v>
      </c>
      <c r="V42" s="256"/>
      <c r="W42" s="256"/>
      <c r="X42" s="311" t="e">
        <f t="shared" si="11"/>
        <v>#N/A</v>
      </c>
      <c r="Y42" s="311" t="e">
        <f t="shared" si="11"/>
        <v>#N/A</v>
      </c>
      <c r="Z42" s="105"/>
      <c r="AA42" s="105"/>
      <c r="AB42" s="103"/>
    </row>
    <row r="43" spans="1:29" x14ac:dyDescent="0.25">
      <c r="A43">
        <v>11</v>
      </c>
      <c r="B43" s="61">
        <f ca="1">OFFSET(InputPriceData!B$15,CalculationsAndCharts!$A43+$A$11,0,1,1)</f>
        <v>41961</v>
      </c>
      <c r="C43" s="3">
        <f ca="1">OFFSET(InputPriceData!G$15,CalculationsAndCharts!$A43+$A$11,IF($C$7,8,0),1,1)</f>
        <v>76068000</v>
      </c>
      <c r="D43" s="4">
        <f ca="1">OFFSET(InputPriceData!C$15,CalculationsAndCharts!$A43+$A$11,IF($C$7,8,0),1,1)</f>
        <v>204.44000199999999</v>
      </c>
      <c r="E43" s="4">
        <f ca="1">OFFSET(InputPriceData!D$15,CalculationsAndCharts!$A43+$A$11,IF($C$7,8,0),1,1)</f>
        <v>205.91999799999999</v>
      </c>
      <c r="F43" s="4">
        <f ca="1">OFFSET(InputPriceData!E$15,CalculationsAndCharts!$A43+$A$11,IF($C$7,8,0),1,1)</f>
        <v>204.44000199999999</v>
      </c>
      <c r="G43" s="4">
        <f ca="1">OFFSET(InputPriceData!F$15,CalculationsAndCharts!$A43+$A$11,IF($C$7,8,0),1,1)</f>
        <v>205.550003</v>
      </c>
      <c r="H43" s="309">
        <f t="shared" ca="1" si="0"/>
        <v>5.0068692749208372</v>
      </c>
      <c r="I43" s="216">
        <f t="shared" ca="1" si="1"/>
        <v>200.54313372507917</v>
      </c>
      <c r="J43" s="216">
        <f t="shared" ca="1" si="2"/>
        <v>201.54584939370454</v>
      </c>
      <c r="K43" s="216">
        <f t="shared" ca="1" si="3"/>
        <v>199.54041805645377</v>
      </c>
      <c r="L43" s="217">
        <f t="shared" ca="1" si="4"/>
        <v>2.6913014934765873</v>
      </c>
      <c r="M43" s="216">
        <f t="shared" ca="1" si="5"/>
        <v>1.3093171754789941</v>
      </c>
      <c r="N43" s="246"/>
      <c r="O43" s="309">
        <f t="shared" ca="1" si="6"/>
        <v>4.4960519380036388</v>
      </c>
      <c r="P43" s="216">
        <f t="shared" ca="1" si="7"/>
        <v>201.05395106199637</v>
      </c>
      <c r="Q43" s="217">
        <f t="shared" ca="1" si="8"/>
        <v>2.6784570002773416</v>
      </c>
      <c r="R43" s="216">
        <f t="shared" ca="1" si="9"/>
        <v>1.5636820011784722</v>
      </c>
      <c r="S43" s="217"/>
      <c r="T43" s="64"/>
      <c r="U43" s="313">
        <f t="shared" ca="1" si="10"/>
        <v>0.25436482569947816</v>
      </c>
      <c r="V43" s="256"/>
      <c r="W43" s="256"/>
      <c r="X43" s="311" t="e">
        <f t="shared" si="11"/>
        <v>#N/A</v>
      </c>
      <c r="Y43" s="311" t="e">
        <f t="shared" si="11"/>
        <v>#N/A</v>
      </c>
      <c r="Z43" s="105"/>
      <c r="AA43" s="105"/>
      <c r="AB43" s="103"/>
    </row>
    <row r="44" spans="1:29" x14ac:dyDescent="0.25">
      <c r="A44">
        <v>12</v>
      </c>
      <c r="B44" s="61">
        <f ca="1">OFFSET(InputPriceData!B$15,CalculationsAndCharts!$A44+$A$11,0,1,1)</f>
        <v>41960</v>
      </c>
      <c r="C44" s="3">
        <f ca="1">OFFSET(InputPriceData!G$15,CalculationsAndCharts!$A44+$A$11,IF($C$7,8,0),1,1)</f>
        <v>80441000</v>
      </c>
      <c r="D44" s="4">
        <f ca="1">OFFSET(InputPriceData!C$15,CalculationsAndCharts!$A44+$A$11,IF($C$7,8,0),1,1)</f>
        <v>203.85000600000001</v>
      </c>
      <c r="E44" s="4">
        <f ca="1">OFFSET(InputPriceData!D$15,CalculationsAndCharts!$A44+$A$11,IF($C$7,8,0),1,1)</f>
        <v>204.58000200000001</v>
      </c>
      <c r="F44" s="4">
        <f ca="1">OFFSET(InputPriceData!E$15,CalculationsAndCharts!$A44+$A$11,IF($C$7,8,0),1,1)</f>
        <v>203.64999399999999</v>
      </c>
      <c r="G44" s="4">
        <f ca="1">OFFSET(InputPriceData!F$15,CalculationsAndCharts!$A44+$A$11,IF($C$7,8,0),1,1)</f>
        <v>204.36999499999999</v>
      </c>
      <c r="H44" s="309">
        <f t="shared" ca="1" si="0"/>
        <v>4.2322985358550591</v>
      </c>
      <c r="I44" s="216">
        <f t="shared" ca="1" si="1"/>
        <v>200.13769646414494</v>
      </c>
      <c r="J44" s="216">
        <f t="shared" ca="1" si="2"/>
        <v>201.13838494646564</v>
      </c>
      <c r="K44" s="216">
        <f t="shared" ca="1" si="3"/>
        <v>199.13700798182421</v>
      </c>
      <c r="L44" s="217">
        <f t="shared" ca="1" si="4"/>
        <v>2.6751484027305827</v>
      </c>
      <c r="M44" s="216">
        <f t="shared" ca="1" si="5"/>
        <v>1.3089731703181686</v>
      </c>
      <c r="N44" s="246"/>
      <c r="O44" s="309">
        <f t="shared" ca="1" si="6"/>
        <v>3.7802374538565999</v>
      </c>
      <c r="P44" s="216">
        <f t="shared" ca="1" si="7"/>
        <v>200.5897575461434</v>
      </c>
      <c r="Q44" s="217">
        <f t="shared" ca="1" si="8"/>
        <v>2.762695305157072</v>
      </c>
      <c r="R44" s="216">
        <f t="shared" ca="1" si="9"/>
        <v>1.6221727490811391</v>
      </c>
      <c r="S44" s="217"/>
      <c r="T44" s="64"/>
      <c r="U44" s="313">
        <f t="shared" ca="1" si="10"/>
        <v>0.31319957876297044</v>
      </c>
      <c r="V44" s="256"/>
      <c r="W44" s="256"/>
      <c r="X44" s="311" t="e">
        <f t="shared" si="11"/>
        <v>#N/A</v>
      </c>
      <c r="Y44" s="311" t="e">
        <f t="shared" si="11"/>
        <v>#N/A</v>
      </c>
      <c r="Z44" s="105"/>
      <c r="AA44" s="105"/>
      <c r="AB44" s="103"/>
    </row>
    <row r="45" spans="1:29" x14ac:dyDescent="0.25">
      <c r="A45">
        <v>13</v>
      </c>
      <c r="B45" s="61">
        <f ca="1">OFFSET(InputPriceData!B$15,CalculationsAndCharts!$A45+$A$11,0,1,1)</f>
        <v>41957</v>
      </c>
      <c r="C45" s="3">
        <f ca="1">OFFSET(InputPriceData!G$15,CalculationsAndCharts!$A45+$A$11,IF($C$7,8,0),1,1)</f>
        <v>80418000</v>
      </c>
      <c r="D45" s="4">
        <f ca="1">OFFSET(InputPriceData!C$15,CalculationsAndCharts!$A45+$A$11,IF($C$7,8,0),1,1)</f>
        <v>204.10000600000001</v>
      </c>
      <c r="E45" s="4">
        <f ca="1">OFFSET(InputPriceData!D$15,CalculationsAndCharts!$A45+$A$11,IF($C$7,8,0),1,1)</f>
        <v>204.490005</v>
      </c>
      <c r="F45" s="4">
        <f ca="1">OFFSET(InputPriceData!E$15,CalculationsAndCharts!$A45+$A$11,IF($C$7,8,0),1,1)</f>
        <v>203.720001</v>
      </c>
      <c r="G45" s="4">
        <f ca="1">OFFSET(InputPriceData!F$15,CalculationsAndCharts!$A45+$A$11,IF($C$7,8,0),1,1)</f>
        <v>204.240005</v>
      </c>
      <c r="H45" s="309">
        <f t="shared" ca="1" si="0"/>
        <v>4.4834734141360046</v>
      </c>
      <c r="I45" s="216">
        <f t="shared" ca="1" si="1"/>
        <v>199.756531585864</v>
      </c>
      <c r="J45" s="216">
        <f t="shared" ca="1" si="2"/>
        <v>200.75531424379329</v>
      </c>
      <c r="K45" s="216">
        <f t="shared" ca="1" si="3"/>
        <v>198.75774892793467</v>
      </c>
      <c r="L45" s="217">
        <f t="shared" ca="1" si="4"/>
        <v>2.6680795439250962</v>
      </c>
      <c r="M45" s="216">
        <f t="shared" ca="1" si="5"/>
        <v>1.3063452206266328</v>
      </c>
      <c r="N45" s="246"/>
      <c r="O45" s="309">
        <f t="shared" ca="1" si="6"/>
        <v>4.0883600567352154</v>
      </c>
      <c r="P45" s="216">
        <f t="shared" ca="1" si="7"/>
        <v>200.15164494326478</v>
      </c>
      <c r="Q45" s="217">
        <f t="shared" ca="1" si="8"/>
        <v>2.8679871714685814</v>
      </c>
      <c r="R45" s="216">
        <f t="shared" ca="1" si="9"/>
        <v>1.6850688021488727</v>
      </c>
      <c r="S45" s="217"/>
      <c r="T45" s="64"/>
      <c r="U45" s="313">
        <f t="shared" ca="1" si="10"/>
        <v>0.37872358152223984</v>
      </c>
      <c r="V45" s="256"/>
      <c r="W45" s="256"/>
      <c r="X45" s="311" t="e">
        <f t="shared" si="11"/>
        <v>#N/A</v>
      </c>
      <c r="Y45" s="311" t="e">
        <f t="shared" si="11"/>
        <v>#N/A</v>
      </c>
      <c r="Z45" s="105"/>
      <c r="AA45" s="105"/>
      <c r="AB45" s="103"/>
    </row>
    <row r="46" spans="1:29" x14ac:dyDescent="0.25">
      <c r="A46">
        <v>14</v>
      </c>
      <c r="B46" s="61">
        <f ca="1">OFFSET(InputPriceData!B$15,CalculationsAndCharts!$A46+$A$11,0,1,1)</f>
        <v>41956</v>
      </c>
      <c r="C46" s="3">
        <f ca="1">OFFSET(InputPriceData!G$15,CalculationsAndCharts!$A46+$A$11,IF($C$7,8,0),1,1)</f>
        <v>85358000</v>
      </c>
      <c r="D46" s="4">
        <f ca="1">OFFSET(InputPriceData!C$15,CalculationsAndCharts!$A46+$A$11,IF($C$7,8,0),1,1)</f>
        <v>204.16000399999999</v>
      </c>
      <c r="E46" s="4">
        <f ca="1">OFFSET(InputPriceData!D$15,CalculationsAndCharts!$A46+$A$11,IF($C$7,8,0),1,1)</f>
        <v>204.83000200000001</v>
      </c>
      <c r="F46" s="4">
        <f ca="1">OFFSET(InputPriceData!E$15,CalculationsAndCharts!$A46+$A$11,IF($C$7,8,0),1,1)</f>
        <v>203.21000699999999</v>
      </c>
      <c r="G46" s="4">
        <f ca="1">OFFSET(InputPriceData!F$15,CalculationsAndCharts!$A46+$A$11,IF($C$7,8,0),1,1)</f>
        <v>204.19000199999999</v>
      </c>
      <c r="H46" s="309">
        <f t="shared" ca="1" si="0"/>
        <v>4.830191603119915</v>
      </c>
      <c r="I46" s="216">
        <f t="shared" ca="1" si="1"/>
        <v>199.35981039688008</v>
      </c>
      <c r="J46" s="216">
        <f t="shared" ca="1" si="2"/>
        <v>200.35660944886445</v>
      </c>
      <c r="K46" s="216">
        <f t="shared" ca="1" si="3"/>
        <v>198.36301134489568</v>
      </c>
      <c r="L46" s="217">
        <f t="shared" ca="1" si="4"/>
        <v>2.6287029692646358</v>
      </c>
      <c r="M46" s="216">
        <f t="shared" ca="1" si="5"/>
        <v>1.2873808430956557</v>
      </c>
      <c r="N46" s="246"/>
      <c r="O46" s="309">
        <f t="shared" ca="1" si="6"/>
        <v>4.500341917899239</v>
      </c>
      <c r="P46" s="216">
        <f t="shared" ca="1" si="7"/>
        <v>199.68966008210074</v>
      </c>
      <c r="Q46" s="217">
        <f t="shared" ca="1" si="8"/>
        <v>2.9428121645569547</v>
      </c>
      <c r="R46" s="216">
        <f t="shared" ca="1" si="9"/>
        <v>1.7294551951022292</v>
      </c>
      <c r="S46" s="217"/>
      <c r="T46" s="64"/>
      <c r="U46" s="313">
        <f t="shared" ca="1" si="10"/>
        <v>0.44207435200657352</v>
      </c>
      <c r="V46" s="256"/>
      <c r="W46" s="256"/>
      <c r="X46" s="311" t="e">
        <f t="shared" si="11"/>
        <v>#N/A</v>
      </c>
      <c r="Y46" s="311" t="e">
        <f t="shared" si="11"/>
        <v>#N/A</v>
      </c>
      <c r="Z46" s="105"/>
      <c r="AA46" s="105"/>
      <c r="AB46" s="103"/>
    </row>
    <row r="47" spans="1:29" x14ac:dyDescent="0.25">
      <c r="A47">
        <v>15</v>
      </c>
      <c r="B47" s="61">
        <f ca="1">OFFSET(InputPriceData!B$15,CalculationsAndCharts!$A47+$A$11,0,1,1)</f>
        <v>41955</v>
      </c>
      <c r="C47" s="3">
        <f ca="1">OFFSET(InputPriceData!G$15,CalculationsAndCharts!$A47+$A$11,IF($C$7,8,0),1,1)</f>
        <v>90120000</v>
      </c>
      <c r="D47" s="4">
        <f ca="1">OFFSET(InputPriceData!C$15,CalculationsAndCharts!$A47+$A$11,IF($C$7,8,0),1,1)</f>
        <v>203.35000600000001</v>
      </c>
      <c r="E47" s="4">
        <f ca="1">OFFSET(InputPriceData!D$15,CalculationsAndCharts!$A47+$A$11,IF($C$7,8,0),1,1)</f>
        <v>204.240005</v>
      </c>
      <c r="F47" s="4">
        <f ca="1">OFFSET(InputPriceData!E$15,CalculationsAndCharts!$A47+$A$11,IF($C$7,8,0),1,1)</f>
        <v>203.30999800000001</v>
      </c>
      <c r="G47" s="4">
        <f ca="1">OFFSET(InputPriceData!F$15,CalculationsAndCharts!$A47+$A$11,IF($C$7,8,0),1,1)</f>
        <v>203.96000699999999</v>
      </c>
      <c r="H47" s="309">
        <f t="shared" ca="1" si="0"/>
        <v>5.0095673035554</v>
      </c>
      <c r="I47" s="216">
        <f t="shared" ca="1" si="1"/>
        <v>198.95043969644459</v>
      </c>
      <c r="J47" s="216">
        <f t="shared" ca="1" si="2"/>
        <v>199.94519189492678</v>
      </c>
      <c r="K47" s="216">
        <f t="shared" ca="1" si="3"/>
        <v>197.95568749796237</v>
      </c>
      <c r="L47" s="217">
        <f t="shared" ca="1" si="4"/>
        <v>2.5554182899073856</v>
      </c>
      <c r="M47" s="216">
        <f t="shared" ca="1" si="5"/>
        <v>1.2529016484625761</v>
      </c>
      <c r="N47" s="246"/>
      <c r="O47" s="309">
        <f t="shared" ca="1" si="6"/>
        <v>4.7530590108529909</v>
      </c>
      <c r="P47" s="216">
        <f t="shared" ca="1" si="7"/>
        <v>199.20694798914701</v>
      </c>
      <c r="Q47" s="217">
        <f t="shared" ca="1" si="8"/>
        <v>2.9840341245058446</v>
      </c>
      <c r="R47" s="216">
        <f t="shared" ca="1" si="9"/>
        <v>1.7556583773832748</v>
      </c>
      <c r="S47" s="217"/>
      <c r="T47" s="64"/>
      <c r="U47" s="313">
        <f t="shared" ca="1" si="10"/>
        <v>0.50275672892069867</v>
      </c>
      <c r="V47" s="256"/>
      <c r="W47" s="256"/>
      <c r="X47" s="311" t="e">
        <f t="shared" si="11"/>
        <v>#N/A</v>
      </c>
      <c r="Y47" s="311" t="e">
        <f t="shared" si="11"/>
        <v>#N/A</v>
      </c>
      <c r="Z47" s="105"/>
      <c r="AA47" s="105"/>
      <c r="AB47" s="103"/>
    </row>
    <row r="48" spans="1:29" s="37" customFormat="1" x14ac:dyDescent="0.25">
      <c r="A48" s="37">
        <v>16</v>
      </c>
      <c r="B48" s="68">
        <f ca="1">OFFSET(InputPriceData!B$15,CalculationsAndCharts!$A48+$A$11,0,1,1)</f>
        <v>41954</v>
      </c>
      <c r="C48" s="3">
        <f ca="1">OFFSET(InputPriceData!G$15,CalculationsAndCharts!$A48+$A$11,IF($C$7,8,0),1,1)</f>
        <v>54499000</v>
      </c>
      <c r="D48" s="4">
        <f ca="1">OFFSET(InputPriceData!C$15,CalculationsAndCharts!$A48+$A$11,IF($C$7,8,0),1,1)</f>
        <v>204.05999800000001</v>
      </c>
      <c r="E48" s="4">
        <f ca="1">OFFSET(InputPriceData!D$15,CalculationsAndCharts!$A48+$A$11,IF($C$7,8,0),1,1)</f>
        <v>204.30999800000001</v>
      </c>
      <c r="F48" s="4">
        <f ca="1">OFFSET(InputPriceData!E$15,CalculationsAndCharts!$A48+$A$11,IF($C$7,8,0),1,1)</f>
        <v>203.64999399999999</v>
      </c>
      <c r="G48" s="4">
        <f ca="1">OFFSET(InputPriceData!F$15,CalculationsAndCharts!$A48+$A$11,IF($C$7,8,0),1,1)</f>
        <v>204.179993</v>
      </c>
      <c r="H48" s="309">
        <f t="shared" ca="1" si="0"/>
        <v>5.662010598173679</v>
      </c>
      <c r="I48" s="216">
        <f t="shared" ca="1" si="1"/>
        <v>198.51798240182632</v>
      </c>
      <c r="J48" s="216">
        <f t="shared" ca="1" si="2"/>
        <v>199.51057231383544</v>
      </c>
      <c r="K48" s="216">
        <f t="shared" ca="1" si="3"/>
        <v>197.52539248981719</v>
      </c>
      <c r="L48" s="217">
        <f t="shared" ca="1" si="4"/>
        <v>2.4322189338809945</v>
      </c>
      <c r="M48" s="216">
        <f t="shared" ca="1" si="5"/>
        <v>1.1912131537202053</v>
      </c>
      <c r="N48" s="246"/>
      <c r="O48" s="309">
        <f t="shared" ca="1" si="6"/>
        <v>5.4901105248845186</v>
      </c>
      <c r="P48" s="216">
        <f t="shared" ca="1" si="7"/>
        <v>198.68988247511547</v>
      </c>
      <c r="Q48" s="217">
        <f t="shared" ca="1" si="8"/>
        <v>2.9698291738722205</v>
      </c>
      <c r="R48" s="216">
        <f t="shared" ca="1" si="9"/>
        <v>1.745418322473282</v>
      </c>
      <c r="S48" s="217"/>
      <c r="T48" s="64"/>
      <c r="U48" s="313">
        <f t="shared" ca="1" si="10"/>
        <v>0.55420516875307668</v>
      </c>
      <c r="V48" s="256"/>
      <c r="W48" s="256"/>
      <c r="X48" s="311" t="e">
        <f t="shared" si="11"/>
        <v>#N/A</v>
      </c>
      <c r="Y48" s="311" t="e">
        <f t="shared" si="11"/>
        <v>#N/A</v>
      </c>
      <c r="Z48" s="105"/>
      <c r="AA48" s="105"/>
      <c r="AB48" s="103"/>
    </row>
    <row r="49" spans="1:28" x14ac:dyDescent="0.25">
      <c r="A49">
        <v>17</v>
      </c>
      <c r="B49" s="61">
        <f ca="1">OFFSET(InputPriceData!B$15,CalculationsAndCharts!$A49+$A$11,0,1,1)</f>
        <v>41953</v>
      </c>
      <c r="C49" s="3">
        <f ca="1">OFFSET(InputPriceData!G$15,CalculationsAndCharts!$A49+$A$11,IF($C$7,8,0),1,1)</f>
        <v>66319000</v>
      </c>
      <c r="D49" s="4">
        <f ca="1">OFFSET(InputPriceData!C$15,CalculationsAndCharts!$A49+$A$11,IF($C$7,8,0),1,1)</f>
        <v>203.38000500000001</v>
      </c>
      <c r="E49" s="4">
        <f ca="1">OFFSET(InputPriceData!D$15,CalculationsAndCharts!$A49+$A$11,IF($C$7,8,0),1,1)</f>
        <v>204.03999300000001</v>
      </c>
      <c r="F49" s="4">
        <f ca="1">OFFSET(InputPriceData!E$15,CalculationsAndCharts!$A49+$A$11,IF($C$7,8,0),1,1)</f>
        <v>203.13000500000001</v>
      </c>
      <c r="G49" s="4">
        <f ca="1">OFFSET(InputPriceData!F$15,CalculationsAndCharts!$A49+$A$11,IF($C$7,8,0),1,1)</f>
        <v>203.979996</v>
      </c>
      <c r="H49" s="309">
        <f t="shared" ca="1" si="0"/>
        <v>5.9197940767380617</v>
      </c>
      <c r="I49" s="216">
        <f t="shared" ca="1" si="1"/>
        <v>198.06020192326193</v>
      </c>
      <c r="J49" s="216">
        <f t="shared" ca="1" si="2"/>
        <v>199.0505029328782</v>
      </c>
      <c r="K49" s="216">
        <f t="shared" ca="1" si="3"/>
        <v>197.06990091364563</v>
      </c>
      <c r="L49" s="217">
        <f t="shared" ca="1" si="4"/>
        <v>2.2497386531621721</v>
      </c>
      <c r="M49" s="216">
        <f t="shared" ca="1" si="5"/>
        <v>1.1029212164325035</v>
      </c>
      <c r="N49" s="246"/>
      <c r="O49" s="309">
        <f t="shared" ca="1" si="6"/>
        <v>5.8450466602774762</v>
      </c>
      <c r="P49" s="216">
        <f t="shared" ca="1" si="7"/>
        <v>198.13494933972251</v>
      </c>
      <c r="Q49" s="217">
        <f t="shared" ca="1" si="8"/>
        <v>2.8856780653449414</v>
      </c>
      <c r="R49" s="216">
        <f t="shared" ca="1" si="9"/>
        <v>1.6976241525242159</v>
      </c>
      <c r="S49" s="217"/>
      <c r="T49" s="64"/>
      <c r="U49" s="313">
        <f t="shared" ca="1" si="10"/>
        <v>0.59470293609171243</v>
      </c>
      <c r="V49" s="256"/>
      <c r="W49" s="256"/>
      <c r="X49" s="311" t="e">
        <f t="shared" si="11"/>
        <v>#N/A</v>
      </c>
      <c r="Y49" s="311" t="e">
        <f t="shared" si="11"/>
        <v>#N/A</v>
      </c>
      <c r="Z49" s="105"/>
      <c r="AA49" s="105"/>
      <c r="AB49" s="103"/>
    </row>
    <row r="50" spans="1:28" x14ac:dyDescent="0.25">
      <c r="A50">
        <v>18</v>
      </c>
      <c r="B50" s="61">
        <f ca="1">OFFSET(InputPriceData!B$15,CalculationsAndCharts!$A50+$A$11,0,1,1)</f>
        <v>41950</v>
      </c>
      <c r="C50" s="3">
        <f ca="1">OFFSET(InputPriceData!G$15,CalculationsAndCharts!$A50+$A$11,IF($C$7,8,0),1,1)</f>
        <v>89540000</v>
      </c>
      <c r="D50" s="4">
        <f ca="1">OFFSET(InputPriceData!C$15,CalculationsAndCharts!$A50+$A$11,IF($C$7,8,0),1,1)</f>
        <v>203.16999799999999</v>
      </c>
      <c r="E50" s="4">
        <f ca="1">OFFSET(InputPriceData!D$15,CalculationsAndCharts!$A50+$A$11,IF($C$7,8,0),1,1)</f>
        <v>203.60000600000001</v>
      </c>
      <c r="F50" s="4">
        <f ca="1">OFFSET(InputPriceData!E$15,CalculationsAndCharts!$A50+$A$11,IF($C$7,8,0),1,1)</f>
        <v>202.61000100000001</v>
      </c>
      <c r="G50" s="4">
        <f ca="1">OFFSET(InputPriceData!F$15,CalculationsAndCharts!$A50+$A$11,IF($C$7,8,0),1,1)</f>
        <v>203.33999600000001</v>
      </c>
      <c r="H50" s="309">
        <f t="shared" ca="1" si="0"/>
        <v>5.7327514142183391</v>
      </c>
      <c r="I50" s="216">
        <f t="shared" ca="1" si="1"/>
        <v>197.60724458578167</v>
      </c>
      <c r="J50" s="216">
        <f t="shared" ca="1" si="2"/>
        <v>198.59528080871056</v>
      </c>
      <c r="K50" s="216">
        <f t="shared" ca="1" si="3"/>
        <v>196.61920836285276</v>
      </c>
      <c r="L50" s="217">
        <f t="shared" ca="1" si="4"/>
        <v>2.0323158333353089</v>
      </c>
      <c r="M50" s="216">
        <f t="shared" ca="1" si="5"/>
        <v>0.99946684042194478</v>
      </c>
      <c r="N50" s="246"/>
      <c r="O50" s="309">
        <f t="shared" ca="1" si="6"/>
        <v>5.7606798593868103</v>
      </c>
      <c r="P50" s="216">
        <f t="shared" ca="1" si="7"/>
        <v>197.5793161406132</v>
      </c>
      <c r="Q50" s="217">
        <f t="shared" ca="1" si="8"/>
        <v>2.7593944004701187</v>
      </c>
      <c r="R50" s="216">
        <f t="shared" ca="1" si="9"/>
        <v>1.6284416965190371</v>
      </c>
      <c r="S50" s="217"/>
      <c r="T50" s="64"/>
      <c r="U50" s="313">
        <f t="shared" ca="1" si="10"/>
        <v>0.62897485609709236</v>
      </c>
      <c r="V50" s="256"/>
      <c r="W50" s="256"/>
      <c r="X50" s="311" t="e">
        <f t="shared" si="11"/>
        <v>#N/A</v>
      </c>
      <c r="Y50" s="311" t="e">
        <f t="shared" si="11"/>
        <v>#N/A</v>
      </c>
      <c r="Z50" s="105"/>
      <c r="AA50" s="105"/>
      <c r="AB50" s="103"/>
    </row>
    <row r="51" spans="1:28" s="37" customFormat="1" x14ac:dyDescent="0.25">
      <c r="A51" s="37">
        <v>19</v>
      </c>
      <c r="B51" s="68">
        <f ca="1">OFFSET(InputPriceData!B$15,CalculationsAndCharts!$A51+$A$11,0,1,1)</f>
        <v>41949</v>
      </c>
      <c r="C51" s="3">
        <f ca="1">OFFSET(InputPriceData!G$15,CalculationsAndCharts!$A51+$A$11,IF($C$7,8,0),1,1)</f>
        <v>107089000</v>
      </c>
      <c r="D51" s="4">
        <f ca="1">OFFSET(InputPriceData!C$15,CalculationsAndCharts!$A51+$A$11,IF($C$7,8,0),1,1)</f>
        <v>202.38999899999999</v>
      </c>
      <c r="E51" s="4">
        <f ca="1">OFFSET(InputPriceData!D$15,CalculationsAndCharts!$A51+$A$11,IF($C$7,8,0),1,1)</f>
        <v>203.259995</v>
      </c>
      <c r="F51" s="4">
        <f ca="1">OFFSET(InputPriceData!E$15,CalculationsAndCharts!$A51+$A$11,IF($C$7,8,0),1,1)</f>
        <v>201.63999899999999</v>
      </c>
      <c r="G51" s="4">
        <f ca="1">OFFSET(InputPriceData!F$15,CalculationsAndCharts!$A51+$A$11,IF($C$7,8,0),1,1)</f>
        <v>203.14999399999999</v>
      </c>
      <c r="H51" s="309">
        <f t="shared" ca="1" si="0"/>
        <v>5.9908500319141362</v>
      </c>
      <c r="I51" s="216">
        <f t="shared" ca="1" si="1"/>
        <v>197.15914396808586</v>
      </c>
      <c r="J51" s="216">
        <f t="shared" ca="1" si="2"/>
        <v>198.14493968792627</v>
      </c>
      <c r="K51" s="216">
        <f t="shared" ca="1" si="3"/>
        <v>196.17334824824542</v>
      </c>
      <c r="L51" s="217">
        <f t="shared" ca="1" si="4"/>
        <v>1.7758260812999938</v>
      </c>
      <c r="M51" s="216">
        <f t="shared" ca="1" si="5"/>
        <v>0.87414527873429027</v>
      </c>
      <c r="N51" s="246"/>
      <c r="O51" s="309">
        <f t="shared" ca="1" si="6"/>
        <v>6.1272554647791857</v>
      </c>
      <c r="P51" s="216">
        <f t="shared" ca="1" si="7"/>
        <v>197.02273853522081</v>
      </c>
      <c r="Q51" s="217">
        <f t="shared" ca="1" si="8"/>
        <v>2.5835991068226214</v>
      </c>
      <c r="R51" s="216">
        <f t="shared" ca="1" si="9"/>
        <v>1.5261230715011225</v>
      </c>
      <c r="S51" s="217"/>
      <c r="T51" s="64"/>
      <c r="U51" s="313">
        <f t="shared" ca="1" si="10"/>
        <v>0.65197779276683221</v>
      </c>
      <c r="V51" s="256"/>
      <c r="W51" s="256"/>
      <c r="X51" s="311" t="e">
        <f t="shared" si="11"/>
        <v>#N/A</v>
      </c>
      <c r="Y51" s="311" t="e">
        <f t="shared" si="11"/>
        <v>#N/A</v>
      </c>
      <c r="Z51" s="105"/>
      <c r="AA51" s="105"/>
      <c r="AB51" s="103"/>
    </row>
    <row r="52" spans="1:28" x14ac:dyDescent="0.25">
      <c r="A52">
        <v>20</v>
      </c>
      <c r="B52" s="61">
        <f ca="1">OFFSET(InputPriceData!B$15,CalculationsAndCharts!$A52+$A$11,0,1,1)</f>
        <v>41948</v>
      </c>
      <c r="C52" s="3">
        <f ca="1">OFFSET(InputPriceData!G$15,CalculationsAndCharts!$A52+$A$11,IF($C$7,8,0),1,1)</f>
        <v>91709000</v>
      </c>
      <c r="D52" s="4">
        <f ca="1">OFFSET(InputPriceData!C$15,CalculationsAndCharts!$A52+$A$11,IF($C$7,8,0),1,1)</f>
        <v>202.53999300000001</v>
      </c>
      <c r="E52" s="4">
        <f ca="1">OFFSET(InputPriceData!D$15,CalculationsAndCharts!$A52+$A$11,IF($C$7,8,0),1,1)</f>
        <v>202.58999600000001</v>
      </c>
      <c r="F52" s="4">
        <f ca="1">OFFSET(InputPriceData!E$15,CalculationsAndCharts!$A52+$A$11,IF($C$7,8,0),1,1)</f>
        <v>201.449997</v>
      </c>
      <c r="G52" s="4">
        <f ca="1">OFFSET(InputPriceData!F$15,CalculationsAndCharts!$A52+$A$11,IF($C$7,8,0),1,1)</f>
        <v>202.33999600000001</v>
      </c>
      <c r="H52" s="309">
        <f t="shared" ca="1" si="0"/>
        <v>5.6174878262792305</v>
      </c>
      <c r="I52" s="216">
        <f t="shared" ca="1" si="1"/>
        <v>196.72250817372077</v>
      </c>
      <c r="J52" s="216">
        <f t="shared" ca="1" si="2"/>
        <v>197.70612071458936</v>
      </c>
      <c r="K52" s="216">
        <f t="shared" ca="1" si="3"/>
        <v>195.73889563285218</v>
      </c>
      <c r="L52" s="217">
        <f t="shared" ca="1" si="4"/>
        <v>1.4827949590495189</v>
      </c>
      <c r="M52" s="216">
        <f t="shared" ca="1" si="5"/>
        <v>0.7328234597027069</v>
      </c>
      <c r="N52" s="246"/>
      <c r="O52" s="309">
        <f t="shared" ca="1" si="6"/>
        <v>5.8667626806391633</v>
      </c>
      <c r="P52" s="216">
        <f t="shared" ca="1" si="7"/>
        <v>196.47323331936084</v>
      </c>
      <c r="Q52" s="217">
        <f t="shared" ca="1" si="8"/>
        <v>2.3589523621604993</v>
      </c>
      <c r="R52" s="216">
        <f t="shared" ca="1" si="9"/>
        <v>1.3990031089022057</v>
      </c>
      <c r="S52" s="217"/>
      <c r="T52" s="64"/>
      <c r="U52" s="313">
        <f t="shared" ca="1" si="10"/>
        <v>0.66617964919949879</v>
      </c>
      <c r="V52" s="256"/>
      <c r="W52" s="256"/>
      <c r="X52" s="311" t="e">
        <f t="shared" si="11"/>
        <v>#N/A</v>
      </c>
      <c r="Y52" s="311" t="e">
        <f t="shared" si="11"/>
        <v>#N/A</v>
      </c>
      <c r="Z52" s="105"/>
      <c r="AA52" s="105"/>
      <c r="AB52" s="103"/>
    </row>
    <row r="53" spans="1:28" x14ac:dyDescent="0.25">
      <c r="A53">
        <v>21</v>
      </c>
      <c r="B53" s="61">
        <f ca="1">OFFSET(InputPriceData!B$15,CalculationsAndCharts!$A53+$A$11,0,1,1)</f>
        <v>41947</v>
      </c>
      <c r="C53" s="3">
        <f ca="1">OFFSET(InputPriceData!G$15,CalculationsAndCharts!$A53+$A$11,IF($C$7,8,0),1,1)</f>
        <v>93343000</v>
      </c>
      <c r="D53" s="4">
        <f ca="1">OFFSET(InputPriceData!C$15,CalculationsAndCharts!$A53+$A$11,IF($C$7,8,0),1,1)</f>
        <v>201.229996</v>
      </c>
      <c r="E53" s="4">
        <f ca="1">OFFSET(InputPriceData!D$15,CalculationsAndCharts!$A53+$A$11,IF($C$7,8,0),1,1)</f>
        <v>201.60000600000001</v>
      </c>
      <c r="F53" s="4">
        <f ca="1">OFFSET(InputPriceData!E$15,CalculationsAndCharts!$A53+$A$11,IF($C$7,8,0),1,1)</f>
        <v>200.05999800000001</v>
      </c>
      <c r="G53" s="4">
        <f ca="1">OFFSET(InputPriceData!F$15,CalculationsAndCharts!$A53+$A$11,IF($C$7,8,0),1,1)</f>
        <v>201.070007</v>
      </c>
      <c r="H53" s="309">
        <f t="shared" ca="1" si="0"/>
        <v>4.7324757952205969</v>
      </c>
      <c r="I53" s="216">
        <f t="shared" ca="1" si="1"/>
        <v>196.3375312047794</v>
      </c>
      <c r="J53" s="216">
        <f t="shared" ca="1" si="2"/>
        <v>197.31921886080326</v>
      </c>
      <c r="K53" s="216">
        <f t="shared" ca="1" si="3"/>
        <v>195.3558435487555</v>
      </c>
      <c r="L53" s="217">
        <f t="shared" ca="1" si="4"/>
        <v>1.1924404915953892</v>
      </c>
      <c r="M53" s="216">
        <f t="shared" ca="1" si="5"/>
        <v>0.59304742133688249</v>
      </c>
      <c r="N53" s="246"/>
      <c r="O53" s="309">
        <f t="shared" ca="1" si="6"/>
        <v>5.0888161570061108</v>
      </c>
      <c r="P53" s="216">
        <f t="shared" ca="1" si="7"/>
        <v>195.9811908429939</v>
      </c>
      <c r="Q53" s="217">
        <f t="shared" ca="1" si="8"/>
        <v>2.133073388060776</v>
      </c>
      <c r="R53" s="216">
        <f t="shared" ca="1" si="9"/>
        <v>1.2730332603374959</v>
      </c>
      <c r="S53" s="217"/>
      <c r="T53" s="64"/>
      <c r="U53" s="313">
        <f t="shared" ca="1" si="10"/>
        <v>0.67998583900061338</v>
      </c>
      <c r="V53" s="256"/>
      <c r="W53" s="256"/>
      <c r="X53" s="311" t="e">
        <f t="shared" si="11"/>
        <v>#N/A</v>
      </c>
      <c r="Y53" s="311" t="e">
        <f t="shared" si="11"/>
        <v>#N/A</v>
      </c>
      <c r="Z53" s="105"/>
      <c r="AA53" s="105"/>
      <c r="AB53" s="103"/>
    </row>
    <row r="54" spans="1:28" x14ac:dyDescent="0.25">
      <c r="A54">
        <v>22</v>
      </c>
      <c r="B54" s="61">
        <f ca="1">OFFSET(InputPriceData!B$15,CalculationsAndCharts!$A54+$A$11,0,1,1)</f>
        <v>41946</v>
      </c>
      <c r="C54" s="3">
        <f ca="1">OFFSET(InputPriceData!G$15,CalculationsAndCharts!$A54+$A$11,IF($C$7,8,0),1,1)</f>
        <v>93734000</v>
      </c>
      <c r="D54" s="4">
        <f ca="1">OFFSET(InputPriceData!C$15,CalculationsAndCharts!$A54+$A$11,IF($C$7,8,0),1,1)</f>
        <v>201.91999799999999</v>
      </c>
      <c r="E54" s="4">
        <f ca="1">OFFSET(InputPriceData!D$15,CalculationsAndCharts!$A54+$A$11,IF($C$7,8,0),1,1)</f>
        <v>202.449997</v>
      </c>
      <c r="F54" s="4">
        <f ca="1">OFFSET(InputPriceData!E$15,CalculationsAndCharts!$A54+$A$11,IF($C$7,8,0),1,1)</f>
        <v>201.30999800000001</v>
      </c>
      <c r="G54" s="4">
        <f ca="1">OFFSET(InputPriceData!F$15,CalculationsAndCharts!$A54+$A$11,IF($C$7,8,0),1,1)</f>
        <v>201.770004</v>
      </c>
      <c r="H54" s="309">
        <f t="shared" ca="1" si="0"/>
        <v>5.8179750500457974</v>
      </c>
      <c r="I54" s="216">
        <f t="shared" ca="1" si="1"/>
        <v>195.95202894995421</v>
      </c>
      <c r="J54" s="216">
        <f t="shared" ca="1" si="2"/>
        <v>196.93178909470396</v>
      </c>
      <c r="K54" s="216">
        <f t="shared" ca="1" si="3"/>
        <v>194.97226880520444</v>
      </c>
      <c r="L54" s="217">
        <f t="shared" ca="1" si="4"/>
        <v>0.850647782600776</v>
      </c>
      <c r="M54" s="216">
        <f t="shared" ca="1" si="5"/>
        <v>0.42159278670618255</v>
      </c>
      <c r="N54" s="246"/>
      <c r="O54" s="309">
        <f t="shared" ca="1" si="6"/>
        <v>6.288575353140101</v>
      </c>
      <c r="P54" s="216">
        <f t="shared" ca="1" si="7"/>
        <v>195.48142864685991</v>
      </c>
      <c r="Q54" s="217">
        <f t="shared" ca="1" si="8"/>
        <v>1.8362894813011477</v>
      </c>
      <c r="R54" s="216">
        <f t="shared" ca="1" si="9"/>
        <v>1.092108506654625</v>
      </c>
      <c r="S54" s="217"/>
      <c r="T54" s="64"/>
      <c r="U54" s="313">
        <f t="shared" ca="1" si="10"/>
        <v>0.67051571994844239</v>
      </c>
      <c r="V54" s="256"/>
      <c r="W54" s="256"/>
      <c r="X54" s="311" t="e">
        <f t="shared" si="11"/>
        <v>#N/A</v>
      </c>
      <c r="Y54" s="311" t="e">
        <f t="shared" si="11"/>
        <v>#N/A</v>
      </c>
      <c r="Z54" s="105"/>
      <c r="AA54" s="105"/>
      <c r="AB54" s="103"/>
    </row>
    <row r="55" spans="1:28" x14ac:dyDescent="0.25">
      <c r="A55">
        <v>23</v>
      </c>
      <c r="B55" s="61">
        <f ca="1">OFFSET(InputPriceData!B$15,CalculationsAndCharts!$A55+$A$11,0,1,1)</f>
        <v>41943</v>
      </c>
      <c r="C55" s="3">
        <f ca="1">OFFSET(InputPriceData!G$15,CalculationsAndCharts!$A55+$A$11,IF($C$7,8,0),1,1)</f>
        <v>146903000</v>
      </c>
      <c r="D55" s="4">
        <f ca="1">OFFSET(InputPriceData!C$15,CalculationsAndCharts!$A55+$A$11,IF($C$7,8,0),1,1)</f>
        <v>201.779999</v>
      </c>
      <c r="E55" s="4">
        <f ca="1">OFFSET(InputPriceData!D$15,CalculationsAndCharts!$A55+$A$11,IF($C$7,8,0),1,1)</f>
        <v>201.820007</v>
      </c>
      <c r="F55" s="4">
        <f ca="1">OFFSET(InputPriceData!E$15,CalculationsAndCharts!$A55+$A$11,IF($C$7,8,0),1,1)</f>
        <v>200.770004</v>
      </c>
      <c r="G55" s="4">
        <f ca="1">OFFSET(InputPriceData!F$15,CalculationsAndCharts!$A55+$A$11,IF($C$7,8,0),1,1)</f>
        <v>201.66000399999999</v>
      </c>
      <c r="H55" s="309">
        <f t="shared" ca="1" si="0"/>
        <v>6.1362629725454934</v>
      </c>
      <c r="I55" s="216">
        <f t="shared" ca="1" si="1"/>
        <v>195.52374102745449</v>
      </c>
      <c r="J55" s="216">
        <f t="shared" ca="1" si="2"/>
        <v>196.50135973259174</v>
      </c>
      <c r="K55" s="216">
        <f t="shared" ca="1" si="3"/>
        <v>194.54612232231722</v>
      </c>
      <c r="L55" s="217">
        <f t="shared" ca="1" si="4"/>
        <v>0.40597683922419325</v>
      </c>
      <c r="M55" s="216">
        <f t="shared" ca="1" si="5"/>
        <v>0.20131748049761683</v>
      </c>
      <c r="N55" s="246"/>
      <c r="O55" s="309">
        <f t="shared" ca="1" si="6"/>
        <v>6.7396386380563866</v>
      </c>
      <c r="P55" s="216">
        <f t="shared" ca="1" si="7"/>
        <v>194.9203653619436</v>
      </c>
      <c r="Q55" s="217">
        <f t="shared" ca="1" si="8"/>
        <v>1.3986796723707444</v>
      </c>
      <c r="R55" s="216">
        <f t="shared" ca="1" si="9"/>
        <v>0.83229969927249103</v>
      </c>
      <c r="S55" s="217"/>
      <c r="T55" s="64"/>
      <c r="U55" s="313">
        <f t="shared" ca="1" si="10"/>
        <v>0.63098221877487415</v>
      </c>
      <c r="V55" s="256"/>
      <c r="W55" s="256"/>
      <c r="X55" s="311" t="e">
        <f t="shared" si="11"/>
        <v>#N/A</v>
      </c>
      <c r="Y55" s="311" t="e">
        <f t="shared" si="11"/>
        <v>#N/A</v>
      </c>
      <c r="Z55" s="105"/>
      <c r="AA55" s="105"/>
      <c r="AB55" s="103"/>
    </row>
    <row r="56" spans="1:28" x14ac:dyDescent="0.25">
      <c r="A56">
        <v>24</v>
      </c>
      <c r="B56" s="61">
        <f ca="1">OFFSET(InputPriceData!B$15,CalculationsAndCharts!$A56+$A$11,0,1,1)</f>
        <v>41942</v>
      </c>
      <c r="C56" s="3">
        <f ca="1">OFFSET(InputPriceData!G$15,CalculationsAndCharts!$A56+$A$11,IF($C$7,8,0),1,1)</f>
        <v>113330000</v>
      </c>
      <c r="D56" s="4">
        <f ca="1">OFFSET(InputPriceData!C$15,CalculationsAndCharts!$A56+$A$11,IF($C$7,8,0),1,1)</f>
        <v>197.58000200000001</v>
      </c>
      <c r="E56" s="4">
        <f ca="1">OFFSET(InputPriceData!D$15,CalculationsAndCharts!$A56+$A$11,IF($C$7,8,0),1,1)</f>
        <v>199.949997</v>
      </c>
      <c r="F56" s="4">
        <f ca="1">OFFSET(InputPriceData!E$15,CalculationsAndCharts!$A56+$A$11,IF($C$7,8,0),1,1)</f>
        <v>197.39999399999999</v>
      </c>
      <c r="G56" s="4">
        <f ca="1">OFFSET(InputPriceData!F$15,CalculationsAndCharts!$A56+$A$11,IF($C$7,8,0),1,1)</f>
        <v>199.38000500000001</v>
      </c>
      <c r="H56" s="309">
        <f t="shared" ca="1" si="0"/>
        <v>4.2207379391336968</v>
      </c>
      <c r="I56" s="216">
        <f t="shared" ca="1" si="1"/>
        <v>195.15926706086631</v>
      </c>
      <c r="J56" s="216">
        <f t="shared" ca="1" si="2"/>
        <v>196.13506339617064</v>
      </c>
      <c r="K56" s="216">
        <f t="shared" ca="1" si="3"/>
        <v>194.18347072556199</v>
      </c>
      <c r="L56" s="217">
        <f t="shared" ca="1" si="4"/>
        <v>-4.0280496680666356E-2</v>
      </c>
      <c r="M56" s="216">
        <f t="shared" ca="1" si="5"/>
        <v>-2.0202876753196167E-2</v>
      </c>
      <c r="N56" s="246"/>
      <c r="O56" s="309">
        <f t="shared" ca="1" si="6"/>
        <v>4.9489882356600852</v>
      </c>
      <c r="P56" s="216">
        <f t="shared" ca="1" si="7"/>
        <v>194.43101676433992</v>
      </c>
      <c r="Q56" s="217">
        <f t="shared" ca="1" si="8"/>
        <v>0.94228773335742178</v>
      </c>
      <c r="R56" s="216">
        <f t="shared" ca="1" si="9"/>
        <v>0.56713073110260281</v>
      </c>
      <c r="S56" s="217"/>
      <c r="T56" s="64"/>
      <c r="U56" s="313">
        <f t="shared" ca="1" si="10"/>
        <v>0.58733360785579902</v>
      </c>
      <c r="V56" s="256"/>
      <c r="W56" s="256"/>
      <c r="X56" s="311" t="e">
        <f t="shared" si="11"/>
        <v>#N/A</v>
      </c>
      <c r="Y56" s="311" t="e">
        <f t="shared" si="11"/>
        <v>#N/A</v>
      </c>
      <c r="Z56" s="105"/>
      <c r="AA56" s="105"/>
      <c r="AB56" s="103"/>
    </row>
    <row r="57" spans="1:28" x14ac:dyDescent="0.25">
      <c r="A57">
        <v>25</v>
      </c>
      <c r="B57" s="61">
        <f ca="1">OFFSET(InputPriceData!B$15,CalculationsAndCharts!$A57+$A$11,0,1,1)</f>
        <v>41941</v>
      </c>
      <c r="C57" s="3">
        <f ca="1">OFFSET(InputPriceData!G$15,CalculationsAndCharts!$A57+$A$11,IF($C$7,8,0),1,1)</f>
        <v>142557000</v>
      </c>
      <c r="D57" s="4">
        <f ca="1">OFFSET(InputPriceData!C$15,CalculationsAndCharts!$A57+$A$11,IF($C$7,8,0),1,1)</f>
        <v>198.550003</v>
      </c>
      <c r="E57" s="4">
        <f ca="1">OFFSET(InputPriceData!D$15,CalculationsAndCharts!$A57+$A$11,IF($C$7,8,0),1,1)</f>
        <v>199.11999499999999</v>
      </c>
      <c r="F57" s="4">
        <f ca="1">OFFSET(InputPriceData!E$15,CalculationsAndCharts!$A57+$A$11,IF($C$7,8,0),1,1)</f>
        <v>196.800003</v>
      </c>
      <c r="G57" s="4">
        <f ca="1">OFFSET(InputPriceData!F$15,CalculationsAndCharts!$A57+$A$11,IF($C$7,8,0),1,1)</f>
        <v>198.11000100000001</v>
      </c>
      <c r="H57" s="309">
        <f t="shared" ca="1" si="0"/>
        <v>3.2054258480849009</v>
      </c>
      <c r="I57" s="216">
        <f t="shared" ca="1" si="1"/>
        <v>194.90457515191511</v>
      </c>
      <c r="J57" s="216">
        <f t="shared" ca="1" si="2"/>
        <v>195.87909802767467</v>
      </c>
      <c r="K57" s="216">
        <f t="shared" ca="1" si="3"/>
        <v>193.93005227615552</v>
      </c>
      <c r="L57" s="217">
        <f t="shared" ca="1" si="4"/>
        <v>-0.4365214562890356</v>
      </c>
      <c r="M57" s="216">
        <f t="shared" ca="1" si="5"/>
        <v>-0.22034296809126541</v>
      </c>
      <c r="N57" s="246"/>
      <c r="O57" s="309">
        <f t="shared" ca="1" si="6"/>
        <v>4.0381017678723925</v>
      </c>
      <c r="P57" s="216">
        <f t="shared" ca="1" si="7"/>
        <v>194.07189923212761</v>
      </c>
      <c r="Q57" s="217">
        <f t="shared" ca="1" si="8"/>
        <v>0.53149403993800193</v>
      </c>
      <c r="R57" s="216">
        <f t="shared" ca="1" si="9"/>
        <v>0.32193874347898382</v>
      </c>
      <c r="S57" s="217"/>
      <c r="T57" s="64"/>
      <c r="U57" s="313">
        <f t="shared" ca="1" si="10"/>
        <v>0.54228171157024918</v>
      </c>
      <c r="V57" s="256"/>
      <c r="W57" s="256"/>
      <c r="X57" s="311" t="e">
        <f t="shared" si="11"/>
        <v>#N/A</v>
      </c>
      <c r="Y57" s="311" t="e">
        <f t="shared" si="11"/>
        <v>#N/A</v>
      </c>
      <c r="Z57" s="105"/>
      <c r="AA57" s="105"/>
      <c r="AB57" s="103"/>
    </row>
    <row r="58" spans="1:28" x14ac:dyDescent="0.25">
      <c r="A58">
        <v>26</v>
      </c>
      <c r="B58" s="61">
        <f ca="1">OFFSET(InputPriceData!B$15,CalculationsAndCharts!$A58+$A$11,0,1,1)</f>
        <v>41940</v>
      </c>
      <c r="C58" s="3">
        <f ca="1">OFFSET(InputPriceData!G$15,CalculationsAndCharts!$A58+$A$11,IF($C$7,8,0),1,1)</f>
        <v>106255600</v>
      </c>
      <c r="D58" s="4">
        <f ca="1">OFFSET(InputPriceData!C$15,CalculationsAndCharts!$A58+$A$11,IF($C$7,8,0),1,1)</f>
        <v>196.820007</v>
      </c>
      <c r="E58" s="4">
        <f ca="1">OFFSET(InputPriceData!D$15,CalculationsAndCharts!$A58+$A$11,IF($C$7,8,0),1,1)</f>
        <v>198.41999799999999</v>
      </c>
      <c r="F58" s="4">
        <f ca="1">OFFSET(InputPriceData!E$15,CalculationsAndCharts!$A58+$A$11,IF($C$7,8,0),1,1)</f>
        <v>196.729996</v>
      </c>
      <c r="G58" s="4">
        <f ca="1">OFFSET(InputPriceData!F$15,CalculationsAndCharts!$A58+$A$11,IF($C$7,8,0),1,1)</f>
        <v>198.41000399999999</v>
      </c>
      <c r="H58" s="309">
        <f t="shared" ca="1" si="0"/>
        <v>3.7384412050022089</v>
      </c>
      <c r="I58" s="216">
        <f t="shared" ca="1" si="1"/>
        <v>194.67156279499778</v>
      </c>
      <c r="J58" s="216">
        <f t="shared" ca="1" si="2"/>
        <v>195.64492060897274</v>
      </c>
      <c r="K58" s="216">
        <f t="shared" ca="1" si="3"/>
        <v>193.6982049810228</v>
      </c>
      <c r="L58" s="217">
        <f t="shared" ca="1" si="4"/>
        <v>-0.86766301718334127</v>
      </c>
      <c r="M58" s="216">
        <f t="shared" ca="1" si="5"/>
        <v>-0.43730809923442232</v>
      </c>
      <c r="N58" s="246"/>
      <c r="O58" s="309">
        <f t="shared" ca="1" si="6"/>
        <v>4.6763746260649484</v>
      </c>
      <c r="P58" s="216">
        <f t="shared" ca="1" si="7"/>
        <v>193.73362937393503</v>
      </c>
      <c r="Q58" s="217">
        <f t="shared" ca="1" si="8"/>
        <v>5.8937005960714384E-2</v>
      </c>
      <c r="R58" s="216">
        <f t="shared" ca="1" si="9"/>
        <v>3.5645585266384686E-2</v>
      </c>
      <c r="S58" s="217"/>
      <c r="T58" s="64"/>
      <c r="U58" s="313">
        <f t="shared" ca="1" si="10"/>
        <v>0.47295368450080699</v>
      </c>
      <c r="V58" s="256"/>
      <c r="W58" s="256"/>
      <c r="X58" s="311" t="e">
        <f t="shared" si="11"/>
        <v>#N/A</v>
      </c>
      <c r="Y58" s="311" t="e">
        <f t="shared" si="11"/>
        <v>#N/A</v>
      </c>
      <c r="Z58" s="105"/>
      <c r="AA58" s="105"/>
      <c r="AB58" s="103"/>
    </row>
    <row r="59" spans="1:28" x14ac:dyDescent="0.25">
      <c r="A59">
        <v>27</v>
      </c>
      <c r="B59" s="61">
        <f ca="1">OFFSET(InputPriceData!B$15,CalculationsAndCharts!$A59+$A$11,0,1,1)</f>
        <v>41939</v>
      </c>
      <c r="C59" s="3">
        <f ca="1">OFFSET(InputPriceData!G$15,CalculationsAndCharts!$A59+$A$11,IF($C$7,8,0),1,1)</f>
        <v>82954000</v>
      </c>
      <c r="D59" s="4">
        <f ca="1">OFFSET(InputPriceData!C$15,CalculationsAndCharts!$A59+$A$11,IF($C$7,8,0),1,1)</f>
        <v>195.729996</v>
      </c>
      <c r="E59" s="4">
        <f ca="1">OFFSET(InputPriceData!D$15,CalculationsAndCharts!$A59+$A$11,IF($C$7,8,0),1,1)</f>
        <v>196.449997</v>
      </c>
      <c r="F59" s="4">
        <f ca="1">OFFSET(InputPriceData!E$15,CalculationsAndCharts!$A59+$A$11,IF($C$7,8,0),1,1)</f>
        <v>195.029999</v>
      </c>
      <c r="G59" s="4">
        <f ca="1">OFFSET(InputPriceData!F$15,CalculationsAndCharts!$A59+$A$11,IF($C$7,8,0),1,1)</f>
        <v>196.16000399999999</v>
      </c>
      <c r="H59" s="309">
        <f t="shared" ca="1" si="0"/>
        <v>1.6627252231124254</v>
      </c>
      <c r="I59" s="216">
        <f t="shared" ca="1" si="1"/>
        <v>194.49727877688755</v>
      </c>
      <c r="J59" s="216">
        <f t="shared" ca="1" si="2"/>
        <v>195.46976517077198</v>
      </c>
      <c r="K59" s="216">
        <f t="shared" ca="1" si="3"/>
        <v>193.5247923830031</v>
      </c>
      <c r="L59" s="217">
        <f t="shared" ca="1" si="4"/>
        <v>-1.2968669618623501</v>
      </c>
      <c r="M59" s="216">
        <f t="shared" ca="1" si="5"/>
        <v>-0.66112710818580023</v>
      </c>
      <c r="N59" s="246"/>
      <c r="O59" s="309">
        <f t="shared" ca="1" si="6"/>
        <v>2.6971264059282185</v>
      </c>
      <c r="P59" s="216">
        <f t="shared" ca="1" si="7"/>
        <v>193.46287759407176</v>
      </c>
      <c r="Q59" s="217">
        <f t="shared" ca="1" si="8"/>
        <v>-0.43220666352464265</v>
      </c>
      <c r="R59" s="216">
        <f t="shared" ca="1" si="9"/>
        <v>-0.26440048208276506</v>
      </c>
      <c r="S59" s="217"/>
      <c r="T59" s="64"/>
      <c r="U59" s="313">
        <f t="shared" ca="1" si="10"/>
        <v>0.39672662610303516</v>
      </c>
      <c r="V59" s="256"/>
      <c r="W59" s="256"/>
      <c r="X59" s="311" t="e">
        <f t="shared" si="11"/>
        <v>#N/A</v>
      </c>
      <c r="Y59" s="311" t="e">
        <f t="shared" si="11"/>
        <v>#N/A</v>
      </c>
      <c r="Z59" s="105"/>
      <c r="AA59" s="105"/>
      <c r="AB59" s="103"/>
    </row>
    <row r="60" spans="1:28" x14ac:dyDescent="0.25">
      <c r="A60">
        <v>28</v>
      </c>
      <c r="B60" s="61">
        <f ca="1">OFFSET(InputPriceData!B$15,CalculationsAndCharts!$A60+$A$11,0,1,1)</f>
        <v>41936</v>
      </c>
      <c r="C60" s="3">
        <f ca="1">OFFSET(InputPriceData!G$15,CalculationsAndCharts!$A60+$A$11,IF($C$7,8,0),1,1)</f>
        <v>117927000</v>
      </c>
      <c r="D60" s="4">
        <f ca="1">OFFSET(InputPriceData!C$15,CalculationsAndCharts!$A60+$A$11,IF($C$7,8,0),1,1)</f>
        <v>195.25</v>
      </c>
      <c r="E60" s="4">
        <f ca="1">OFFSET(InputPriceData!D$15,CalculationsAndCharts!$A60+$A$11,IF($C$7,8,0),1,1)</f>
        <v>196.490005</v>
      </c>
      <c r="F60" s="4">
        <f ca="1">OFFSET(InputPriceData!E$15,CalculationsAndCharts!$A60+$A$11,IF($C$7,8,0),1,1)</f>
        <v>194.490005</v>
      </c>
      <c r="G60" s="4">
        <f ca="1">OFFSET(InputPriceData!F$15,CalculationsAndCharts!$A60+$A$11,IF($C$7,8,0),1,1)</f>
        <v>196.429993</v>
      </c>
      <c r="H60" s="309">
        <f t="shared" ca="1" si="0"/>
        <v>2.0438954247764975</v>
      </c>
      <c r="I60" s="216">
        <f t="shared" ca="1" si="1"/>
        <v>194.38609757522349</v>
      </c>
      <c r="J60" s="216">
        <f t="shared" ca="1" si="2"/>
        <v>195.3580280630996</v>
      </c>
      <c r="K60" s="216">
        <f t="shared" ca="1" si="3"/>
        <v>193.41416708734738</v>
      </c>
      <c r="L60" s="217">
        <f t="shared" ca="1" si="4"/>
        <v>-1.7168011341360656</v>
      </c>
      <c r="M60" s="216">
        <f t="shared" ca="1" si="5"/>
        <v>-0.87400152487714322</v>
      </c>
      <c r="N60" s="246"/>
      <c r="O60" s="309">
        <f t="shared" ca="1" si="6"/>
        <v>3.1641485738124411</v>
      </c>
      <c r="P60" s="216">
        <f t="shared" ca="1" si="7"/>
        <v>193.26584442618756</v>
      </c>
      <c r="Q60" s="217">
        <f t="shared" ca="1" si="8"/>
        <v>-0.93451414836791158</v>
      </c>
      <c r="R60" s="216">
        <f t="shared" ca="1" si="9"/>
        <v>-0.57089905717274747</v>
      </c>
      <c r="S60" s="217"/>
      <c r="T60" s="64"/>
      <c r="U60" s="313">
        <f t="shared" ca="1" si="10"/>
        <v>0.30310246770439575</v>
      </c>
      <c r="V60" s="256"/>
      <c r="W60" s="256"/>
      <c r="X60" s="311" t="e">
        <f t="shared" si="11"/>
        <v>#N/A</v>
      </c>
      <c r="Y60" s="311" t="e">
        <f t="shared" si="11"/>
        <v>#N/A</v>
      </c>
      <c r="Z60" s="105"/>
      <c r="AA60" s="105"/>
      <c r="AB60" s="103"/>
    </row>
    <row r="61" spans="1:28" x14ac:dyDescent="0.25">
      <c r="A61">
        <v>29</v>
      </c>
      <c r="B61" s="61">
        <f ca="1">OFFSET(InputPriceData!B$15,CalculationsAndCharts!$A61+$A$11,0,1,1)</f>
        <v>41935</v>
      </c>
      <c r="C61" s="3">
        <f ca="1">OFFSET(InputPriceData!G$15,CalculationsAndCharts!$A61+$A$11,IF($C$7,8,0),1,1)</f>
        <v>154944000</v>
      </c>
      <c r="D61" s="4">
        <f ca="1">OFFSET(InputPriceData!C$15,CalculationsAndCharts!$A61+$A$11,IF($C$7,8,0),1,1)</f>
        <v>194.61999499999999</v>
      </c>
      <c r="E61" s="4">
        <f ca="1">OFFSET(InputPriceData!D$15,CalculationsAndCharts!$A61+$A$11,IF($C$7,8,0),1,1)</f>
        <v>196.199997</v>
      </c>
      <c r="F61" s="4">
        <f ca="1">OFFSET(InputPriceData!E$15,CalculationsAndCharts!$A61+$A$11,IF($C$7,8,0),1,1)</f>
        <v>194.259995</v>
      </c>
      <c r="G61" s="4">
        <f ca="1">OFFSET(InputPriceData!F$15,CalculationsAndCharts!$A61+$A$11,IF($C$7,8,0),1,1)</f>
        <v>194.929993</v>
      </c>
      <c r="H61" s="309">
        <f t="shared" ca="1" si="0"/>
        <v>0.61585900578682118</v>
      </c>
      <c r="I61" s="216">
        <f t="shared" ca="1" si="1"/>
        <v>194.31413399421317</v>
      </c>
      <c r="J61" s="216">
        <f t="shared" ca="1" si="2"/>
        <v>195.28570466418421</v>
      </c>
      <c r="K61" s="216">
        <f t="shared" ca="1" si="3"/>
        <v>193.34256332424209</v>
      </c>
      <c r="L61" s="217">
        <f t="shared" ca="1" si="4"/>
        <v>-2.1494443238091958</v>
      </c>
      <c r="M61" s="216">
        <f t="shared" ca="1" si="5"/>
        <v>-1.1026750120537869</v>
      </c>
      <c r="N61" s="246"/>
      <c r="O61" s="309">
        <f t="shared" ca="1" si="6"/>
        <v>1.8167150450879426</v>
      </c>
      <c r="P61" s="216">
        <f t="shared" ca="1" si="7"/>
        <v>193.11327795491206</v>
      </c>
      <c r="Q61" s="217">
        <f t="shared" ca="1" si="8"/>
        <v>-1.4778481339242568</v>
      </c>
      <c r="R61" s="216">
        <f t="shared" ca="1" si="9"/>
        <v>-0.90977162283543922</v>
      </c>
      <c r="S61" s="217"/>
      <c r="T61" s="64"/>
      <c r="U61" s="313">
        <f t="shared" ca="1" si="10"/>
        <v>0.19290338921834771</v>
      </c>
      <c r="V61" s="256"/>
      <c r="W61" s="256"/>
      <c r="X61" s="311" t="e">
        <f t="shared" si="11"/>
        <v>#N/A</v>
      </c>
      <c r="Y61" s="311" t="e">
        <f t="shared" si="11"/>
        <v>#N/A</v>
      </c>
      <c r="Z61" s="105"/>
      <c r="AA61" s="105"/>
      <c r="AB61" s="103"/>
    </row>
    <row r="62" spans="1:28" x14ac:dyDescent="0.25">
      <c r="A62">
        <v>30</v>
      </c>
      <c r="B62" s="61">
        <f ca="1">OFFSET(InputPriceData!B$15,CalculationsAndCharts!$A62+$A$11,0,1,1)</f>
        <v>41934</v>
      </c>
      <c r="C62" s="3">
        <f ca="1">OFFSET(InputPriceData!G$15,CalculationsAndCharts!$A62+$A$11,IF($C$7,8,0),1,1)</f>
        <v>151822000</v>
      </c>
      <c r="D62" s="4">
        <f ca="1">OFFSET(InputPriceData!C$15,CalculationsAndCharts!$A62+$A$11,IF($C$7,8,0),1,1)</f>
        <v>194.41000399999999</v>
      </c>
      <c r="E62" s="4">
        <f ca="1">OFFSET(InputPriceData!D$15,CalculationsAndCharts!$A62+$A$11,IF($C$7,8,0),1,1)</f>
        <v>194.91000399999999</v>
      </c>
      <c r="F62" s="4">
        <f ca="1">OFFSET(InputPriceData!E$15,CalculationsAndCharts!$A62+$A$11,IF($C$7,8,0),1,1)</f>
        <v>192.61000100000001</v>
      </c>
      <c r="G62" s="4">
        <f ca="1">OFFSET(InputPriceData!F$15,CalculationsAndCharts!$A62+$A$11,IF($C$7,8,0),1,1)</f>
        <v>192.69000199999999</v>
      </c>
      <c r="H62" s="309">
        <f t="shared" ca="1" si="0"/>
        <v>-1.6852083669854485</v>
      </c>
      <c r="I62" s="216">
        <f t="shared" ca="1" si="1"/>
        <v>194.37521036698544</v>
      </c>
      <c r="J62" s="216">
        <f t="shared" ca="1" si="2"/>
        <v>195.34708641882034</v>
      </c>
      <c r="K62" s="216">
        <f t="shared" ca="1" si="3"/>
        <v>193.40333431515052</v>
      </c>
      <c r="L62" s="217">
        <f t="shared" ca="1" si="4"/>
        <v>-2.4935209000588658</v>
      </c>
      <c r="M62" s="216">
        <f t="shared" ca="1" si="5"/>
        <v>-1.2940582667381291</v>
      </c>
      <c r="N62" s="246"/>
      <c r="O62" s="309">
        <f t="shared" ca="1" si="6"/>
        <v>-0.43370038185040416</v>
      </c>
      <c r="P62" s="216">
        <f t="shared" ca="1" si="7"/>
        <v>193.12370238185039</v>
      </c>
      <c r="Q62" s="217">
        <f t="shared" ca="1" si="8"/>
        <v>-1.9356866586222199</v>
      </c>
      <c r="R62" s="216">
        <f t="shared" ca="1" si="9"/>
        <v>-1.2054719841388886</v>
      </c>
      <c r="S62" s="217"/>
      <c r="T62" s="64"/>
      <c r="U62" s="313">
        <f t="shared" ca="1" si="10"/>
        <v>8.8586282599240507E-2</v>
      </c>
      <c r="V62" s="256"/>
      <c r="W62" s="256"/>
      <c r="X62" s="311" t="e">
        <f t="shared" si="11"/>
        <v>#N/A</v>
      </c>
      <c r="Y62" s="311" t="e">
        <f t="shared" si="11"/>
        <v>#N/A</v>
      </c>
      <c r="Z62" s="105"/>
      <c r="AA62" s="105"/>
      <c r="AB62" s="103"/>
    </row>
    <row r="63" spans="1:28" x14ac:dyDescent="0.25">
      <c r="A63">
        <v>31</v>
      </c>
      <c r="B63" s="61">
        <f ca="1">OFFSET(InputPriceData!B$15,CalculationsAndCharts!$A63+$A$11,0,1,1)</f>
        <v>41933</v>
      </c>
      <c r="C63" s="3">
        <f ca="1">OFFSET(InputPriceData!G$15,CalculationsAndCharts!$A63+$A$11,IF($C$7,8,0),1,1)</f>
        <v>154949000</v>
      </c>
      <c r="D63" s="4">
        <f ca="1">OFFSET(InputPriceData!C$15,CalculationsAndCharts!$A63+$A$11,IF($C$7,8,0),1,1)</f>
        <v>191.679993</v>
      </c>
      <c r="E63" s="4">
        <f ca="1">OFFSET(InputPriceData!D$15,CalculationsAndCharts!$A63+$A$11,IF($C$7,8,0),1,1)</f>
        <v>194.199997</v>
      </c>
      <c r="F63" s="4">
        <f ca="1">OFFSET(InputPriceData!E$15,CalculationsAndCharts!$A63+$A$11,IF($C$7,8,0),1,1)</f>
        <v>191.479996</v>
      </c>
      <c r="G63" s="4">
        <f ca="1">OFFSET(InputPriceData!F$15,CalculationsAndCharts!$A63+$A$11,IF($C$7,8,0),1,1)</f>
        <v>194.070007</v>
      </c>
      <c r="H63" s="309">
        <f t="shared" ca="1" si="0"/>
        <v>-0.40143932507096647</v>
      </c>
      <c r="I63" s="216">
        <f t="shared" ca="1" si="1"/>
        <v>194.47144632507096</v>
      </c>
      <c r="J63" s="216">
        <f t="shared" ca="1" si="2"/>
        <v>195.44380355669628</v>
      </c>
      <c r="K63" s="216">
        <f t="shared" ca="1" si="3"/>
        <v>193.4990890934456</v>
      </c>
      <c r="L63" s="217">
        <f t="shared" ca="1" si="4"/>
        <v>-2.838849530840875</v>
      </c>
      <c r="M63" s="216">
        <f t="shared" ca="1" si="5"/>
        <v>-1.4627966344335088</v>
      </c>
      <c r="N63" s="246"/>
      <c r="O63" s="309">
        <f t="shared" ca="1" si="6"/>
        <v>0.89397367053462684</v>
      </c>
      <c r="P63" s="216">
        <f t="shared" ca="1" si="7"/>
        <v>193.17603332946538</v>
      </c>
      <c r="Q63" s="217">
        <f t="shared" ca="1" si="8"/>
        <v>-2.420029727314374</v>
      </c>
      <c r="R63" s="216">
        <f t="shared" ca="1" si="9"/>
        <v>-1.4963856175762642</v>
      </c>
      <c r="S63" s="217"/>
      <c r="T63" s="64"/>
      <c r="U63" s="313">
        <f t="shared" ca="1" si="10"/>
        <v>-3.358898314275538E-2</v>
      </c>
      <c r="V63" s="256"/>
      <c r="W63" s="256"/>
      <c r="X63" s="311" t="e">
        <f t="shared" si="11"/>
        <v>#N/A</v>
      </c>
      <c r="Y63" s="311" t="e">
        <f t="shared" si="11"/>
        <v>#N/A</v>
      </c>
      <c r="Z63" s="105"/>
      <c r="AA63" s="105"/>
      <c r="AB63" s="103"/>
    </row>
    <row r="64" spans="1:28" x14ac:dyDescent="0.25">
      <c r="A64">
        <v>32</v>
      </c>
      <c r="B64" s="61">
        <f ca="1">OFFSET(InputPriceData!B$15,CalculationsAndCharts!$A64+$A$11,0,1,1)</f>
        <v>41932</v>
      </c>
      <c r="C64" s="3">
        <f ca="1">OFFSET(InputPriceData!G$15,CalculationsAndCharts!$A64+$A$11,IF($C$7,8,0),1,1)</f>
        <v>130011000</v>
      </c>
      <c r="D64" s="4">
        <f ca="1">OFFSET(InputPriceData!C$15,CalculationsAndCharts!$A64+$A$11,IF($C$7,8,0),1,1)</f>
        <v>188.13000500000001</v>
      </c>
      <c r="E64" s="4">
        <f ca="1">OFFSET(InputPriceData!D$15,CalculationsAndCharts!$A64+$A$11,IF($C$7,8,0),1,1)</f>
        <v>190.449997</v>
      </c>
      <c r="F64" s="4">
        <f ca="1">OFFSET(InputPriceData!E$15,CalculationsAndCharts!$A64+$A$11,IF($C$7,8,0),1,1)</f>
        <v>188.070007</v>
      </c>
      <c r="G64" s="4">
        <f ca="1">OFFSET(InputPriceData!F$15,CalculationsAndCharts!$A64+$A$11,IF($C$7,8,0),1,1)</f>
        <v>190.300003</v>
      </c>
      <c r="H64" s="309">
        <f t="shared" ca="1" si="0"/>
        <v>-4.3606038775007789</v>
      </c>
      <c r="I64" s="216">
        <f t="shared" ca="1" si="1"/>
        <v>194.66060687750078</v>
      </c>
      <c r="J64" s="216">
        <f t="shared" ca="1" si="2"/>
        <v>195.63390991188825</v>
      </c>
      <c r="K64" s="216">
        <f t="shared" ca="1" si="3"/>
        <v>193.68730384311328</v>
      </c>
      <c r="L64" s="217">
        <f t="shared" ca="1" si="4"/>
        <v>-3.1216422558139021</v>
      </c>
      <c r="M64" s="216">
        <f t="shared" ca="1" si="5"/>
        <v>-1.6403795095126206</v>
      </c>
      <c r="N64" s="246"/>
      <c r="O64" s="309">
        <f t="shared" ca="1" si="6"/>
        <v>-3.0434786018856181</v>
      </c>
      <c r="P64" s="216">
        <f t="shared" ca="1" si="7"/>
        <v>193.34348160188563</v>
      </c>
      <c r="Q64" s="217">
        <f t="shared" ca="1" si="8"/>
        <v>-2.8516654524765555</v>
      </c>
      <c r="R64" s="216">
        <f t="shared" ca="1" si="9"/>
        <v>-1.7982125533502313</v>
      </c>
      <c r="S64" s="217"/>
      <c r="T64" s="64"/>
      <c r="U64" s="313">
        <f t="shared" ca="1" si="10"/>
        <v>-0.15783304383761076</v>
      </c>
      <c r="V64" s="256"/>
      <c r="W64" s="256"/>
      <c r="X64" s="311" t="e">
        <f t="shared" si="11"/>
        <v>#N/A</v>
      </c>
      <c r="Y64" s="311" t="e">
        <f t="shared" si="11"/>
        <v>#N/A</v>
      </c>
      <c r="Z64" s="105"/>
      <c r="AA64" s="105"/>
      <c r="AB64" s="103"/>
    </row>
    <row r="65" spans="1:28" x14ac:dyDescent="0.25">
      <c r="A65">
        <v>33</v>
      </c>
      <c r="B65" s="61">
        <f ca="1">OFFSET(InputPriceData!B$15,CalculationsAndCharts!$A65+$A$11,0,1,1)</f>
        <v>41929</v>
      </c>
      <c r="C65" s="3">
        <f ca="1">OFFSET(InputPriceData!G$15,CalculationsAndCharts!$A65+$A$11,IF($C$7,8,0),1,1)</f>
        <v>214625000</v>
      </c>
      <c r="D65" s="4">
        <f ca="1">OFFSET(InputPriceData!C$15,CalculationsAndCharts!$A65+$A$11,IF($C$7,8,0),1,1)</f>
        <v>188.41999799999999</v>
      </c>
      <c r="E65" s="4">
        <f ca="1">OFFSET(InputPriceData!D$15,CalculationsAndCharts!$A65+$A$11,IF($C$7,8,0),1,1)</f>
        <v>189.75</v>
      </c>
      <c r="F65" s="4">
        <f ca="1">OFFSET(InputPriceData!E$15,CalculationsAndCharts!$A65+$A$11,IF($C$7,8,0),1,1)</f>
        <v>187.61999499999999</v>
      </c>
      <c r="G65" s="4">
        <f ca="1">OFFSET(InputPriceData!F$15,CalculationsAndCharts!$A65+$A$11,IF($C$7,8,0),1,1)</f>
        <v>188.470001</v>
      </c>
      <c r="H65" s="309">
        <f t="shared" ca="1" si="0"/>
        <v>-6.5949283421219018</v>
      </c>
      <c r="I65" s="216">
        <f t="shared" ca="1" si="1"/>
        <v>195.0649293421219</v>
      </c>
      <c r="J65" s="216">
        <f t="shared" ca="1" si="2"/>
        <v>196.04025398883249</v>
      </c>
      <c r="K65" s="216">
        <f t="shared" ca="1" si="3"/>
        <v>194.08960469541128</v>
      </c>
      <c r="L65" s="217">
        <f t="shared" ca="1" si="4"/>
        <v>-3.1993853446240572</v>
      </c>
      <c r="M65" s="216">
        <f t="shared" ca="1" si="5"/>
        <v>-1.6975568141606032</v>
      </c>
      <c r="N65" s="246"/>
      <c r="O65" s="309">
        <f t="shared" ca="1" si="6"/>
        <v>-5.31144834705972</v>
      </c>
      <c r="P65" s="216">
        <f t="shared" ca="1" si="7"/>
        <v>193.78144934705972</v>
      </c>
      <c r="Q65" s="217">
        <f t="shared" ca="1" si="8"/>
        <v>-3.0463968624111222</v>
      </c>
      <c r="R65" s="216">
        <f t="shared" ca="1" si="9"/>
        <v>-1.9396594765727977</v>
      </c>
      <c r="S65" s="217"/>
      <c r="T65" s="64"/>
      <c r="U65" s="313">
        <f t="shared" ca="1" si="10"/>
        <v>-0.24210266241219447</v>
      </c>
      <c r="V65" s="256"/>
      <c r="W65" s="256"/>
      <c r="X65" s="311">
        <f t="shared" ca="1" si="11"/>
        <v>1.7556583773832748</v>
      </c>
      <c r="Y65" s="311">
        <f t="shared" ca="1" si="11"/>
        <v>-1.9424765340767502</v>
      </c>
      <c r="Z65" s="105"/>
      <c r="AA65" s="105"/>
      <c r="AB65" s="103"/>
    </row>
    <row r="66" spans="1:28" x14ac:dyDescent="0.25">
      <c r="A66">
        <v>34</v>
      </c>
      <c r="B66" s="61">
        <f ca="1">OFFSET(InputPriceData!B$15,CalculationsAndCharts!$A66+$A$11,0,1,1)</f>
        <v>41928</v>
      </c>
      <c r="C66" s="3">
        <f ca="1">OFFSET(InputPriceData!G$15,CalculationsAndCharts!$A66+$A$11,IF($C$7,8,0),1,1)</f>
        <v>270391000</v>
      </c>
      <c r="D66" s="4">
        <f ca="1">OFFSET(InputPriceData!C$15,CalculationsAndCharts!$A66+$A$11,IF($C$7,8,0),1,1)</f>
        <v>183.05999800000001</v>
      </c>
      <c r="E66" s="4">
        <f ca="1">OFFSET(InputPriceData!D$15,CalculationsAndCharts!$A66+$A$11,IF($C$7,8,0),1,1)</f>
        <v>187.58000200000001</v>
      </c>
      <c r="F66" s="4">
        <f ca="1">OFFSET(InputPriceData!E$15,CalculationsAndCharts!$A66+$A$11,IF($C$7,8,0),1,1)</f>
        <v>182.88999899999999</v>
      </c>
      <c r="G66" s="4">
        <f ca="1">OFFSET(InputPriceData!F$15,CalculationsAndCharts!$A66+$A$11,IF($C$7,8,0),1,1)</f>
        <v>186.270004</v>
      </c>
      <c r="H66" s="309">
        <f t="shared" ca="1" si="0"/>
        <v>-9.3687432322865973</v>
      </c>
      <c r="I66" s="216">
        <f t="shared" ca="1" si="1"/>
        <v>195.63874723228659</v>
      </c>
      <c r="J66" s="216">
        <f t="shared" ca="1" si="2"/>
        <v>196.61694096844801</v>
      </c>
      <c r="K66" s="216">
        <f t="shared" ca="1" si="3"/>
        <v>194.66055349612515</v>
      </c>
      <c r="L66" s="217">
        <f t="shared" ca="1" si="4"/>
        <v>-3.089401838293262</v>
      </c>
      <c r="M66" s="216">
        <f t="shared" ca="1" si="5"/>
        <v>-1.658561105895108</v>
      </c>
      <c r="N66" s="246"/>
      <c r="O66" s="309">
        <f t="shared" ca="1" si="6"/>
        <v>-8.166240198581292</v>
      </c>
      <c r="P66" s="216">
        <f t="shared" ca="1" si="7"/>
        <v>194.43624419858128</v>
      </c>
      <c r="Q66" s="217">
        <f t="shared" ca="1" si="8"/>
        <v>-3.0152092647698532</v>
      </c>
      <c r="R66" s="216">
        <f t="shared" ca="1" si="9"/>
        <v>-1.9424765340767502</v>
      </c>
      <c r="S66" s="217"/>
      <c r="T66" s="64"/>
      <c r="U66" s="313">
        <f t="shared" ca="1" si="10"/>
        <v>-0.28391542818164228</v>
      </c>
      <c r="V66" s="256"/>
      <c r="W66" s="256"/>
      <c r="X66" s="311" t="e">
        <f t="shared" si="11"/>
        <v>#N/A</v>
      </c>
      <c r="Y66" s="311" t="e">
        <f t="shared" si="11"/>
        <v>#N/A</v>
      </c>
      <c r="Z66" s="105"/>
      <c r="AA66" s="105"/>
      <c r="AB66" s="103"/>
    </row>
    <row r="67" spans="1:28" x14ac:dyDescent="0.25">
      <c r="A67">
        <v>35</v>
      </c>
      <c r="B67" s="61">
        <f ca="1">OFFSET(InputPriceData!B$15,CalculationsAndCharts!$A67+$A$11,0,1,1)</f>
        <v>41927</v>
      </c>
      <c r="C67" s="3">
        <f ca="1">OFFSET(InputPriceData!G$15,CalculationsAndCharts!$A67+$A$11,IF($C$7,8,0),1,1)</f>
        <v>380715000</v>
      </c>
      <c r="D67" s="4">
        <f ca="1">OFFSET(InputPriceData!C$15,CalculationsAndCharts!$A67+$A$11,IF($C$7,8,0),1,1)</f>
        <v>185.16000399999999</v>
      </c>
      <c r="E67" s="4">
        <f ca="1">OFFSET(InputPriceData!D$15,CalculationsAndCharts!$A67+$A$11,IF($C$7,8,0),1,1)</f>
        <v>187.69000199999999</v>
      </c>
      <c r="F67" s="4">
        <f ca="1">OFFSET(InputPriceData!E$15,CalculationsAndCharts!$A67+$A$11,IF($C$7,8,0),1,1)</f>
        <v>181.91999799999999</v>
      </c>
      <c r="G67" s="4">
        <f ca="1">OFFSET(InputPriceData!F$15,CalculationsAndCharts!$A67+$A$11,IF($C$7,8,0),1,1)</f>
        <v>186.429993</v>
      </c>
      <c r="H67" s="309">
        <f t="shared" ca="1" si="0"/>
        <v>-9.888507961882576</v>
      </c>
      <c r="I67" s="216">
        <f t="shared" ca="1" si="1"/>
        <v>196.31850096188256</v>
      </c>
      <c r="J67" s="216">
        <f t="shared" ca="1" si="2"/>
        <v>197.30009346669195</v>
      </c>
      <c r="K67" s="216">
        <f t="shared" ca="1" si="3"/>
        <v>195.33690845707315</v>
      </c>
      <c r="L67" s="217">
        <f t="shared" ca="1" si="4"/>
        <v>-2.8319202894981701</v>
      </c>
      <c r="M67" s="216">
        <f t="shared" ca="1" si="5"/>
        <v>-1.5190261201684272</v>
      </c>
      <c r="N67" s="246"/>
      <c r="O67" s="309">
        <f t="shared" ca="1" si="6"/>
        <v>-8.8010632330142489</v>
      </c>
      <c r="P67" s="216">
        <f t="shared" ca="1" si="7"/>
        <v>195.23105623301424</v>
      </c>
      <c r="Q67" s="217">
        <f t="shared" ca="1" si="8"/>
        <v>-2.7985011616165636</v>
      </c>
      <c r="R67" s="216">
        <f t="shared" ca="1" si="9"/>
        <v>-1.8013203454552917</v>
      </c>
      <c r="S67" s="217"/>
      <c r="T67" s="64"/>
      <c r="U67" s="313">
        <f t="shared" ca="1" si="10"/>
        <v>-0.28229422528686454</v>
      </c>
      <c r="V67" s="256"/>
      <c r="W67" s="256"/>
      <c r="X67" s="311" t="e">
        <f t="shared" si="11"/>
        <v>#N/A</v>
      </c>
      <c r="Y67" s="311" t="e">
        <f t="shared" si="11"/>
        <v>#N/A</v>
      </c>
      <c r="Z67" s="105"/>
      <c r="AA67" s="105"/>
      <c r="AB67" s="103"/>
    </row>
    <row r="68" spans="1:28" x14ac:dyDescent="0.25">
      <c r="A68">
        <v>36</v>
      </c>
      <c r="B68" s="61">
        <f ca="1">OFFSET(InputPriceData!B$15,CalculationsAndCharts!$A68+$A$11,0,1,1)</f>
        <v>41926</v>
      </c>
      <c r="C68" s="3">
        <f ca="1">OFFSET(InputPriceData!G$15,CalculationsAndCharts!$A68+$A$11,IF($C$7,8,0),1,1)</f>
        <v>215847000</v>
      </c>
      <c r="D68" s="4">
        <f ca="1">OFFSET(InputPriceData!C$15,CalculationsAndCharts!$A68+$A$11,IF($C$7,8,0),1,1)</f>
        <v>188.41999799999999</v>
      </c>
      <c r="E68" s="4">
        <f ca="1">OFFSET(InputPriceData!D$15,CalculationsAndCharts!$A68+$A$11,IF($C$7,8,0),1,1)</f>
        <v>189.820007</v>
      </c>
      <c r="F68" s="4">
        <f ca="1">OFFSET(InputPriceData!E$15,CalculationsAndCharts!$A68+$A$11,IF($C$7,8,0),1,1)</f>
        <v>187.03999300000001</v>
      </c>
      <c r="G68" s="4">
        <f ca="1">OFFSET(InputPriceData!F$15,CalculationsAndCharts!$A68+$A$11,IF($C$7,8,0),1,1)</f>
        <v>187.699997</v>
      </c>
      <c r="H68" s="309">
        <f t="shared" ca="1" si="0"/>
        <v>-9.2830772325483668</v>
      </c>
      <c r="I68" s="216">
        <f t="shared" ca="1" si="1"/>
        <v>196.98307423254838</v>
      </c>
      <c r="J68" s="216">
        <f t="shared" ca="1" si="2"/>
        <v>197.96798960371109</v>
      </c>
      <c r="K68" s="216">
        <f t="shared" ca="1" si="3"/>
        <v>195.99815886138563</v>
      </c>
      <c r="L68" s="217">
        <f t="shared" ca="1" si="4"/>
        <v>-2.5359998590593591</v>
      </c>
      <c r="M68" s="216">
        <f t="shared" ca="1" si="5"/>
        <v>-1.3510921148599482</v>
      </c>
      <c r="N68" s="246"/>
      <c r="O68" s="309">
        <f t="shared" ca="1" si="6"/>
        <v>-8.3156910213900339</v>
      </c>
      <c r="P68" s="216">
        <f t="shared" ca="1" si="7"/>
        <v>196.01568802139002</v>
      </c>
      <c r="Q68" s="217">
        <f t="shared" ca="1" si="8"/>
        <v>-2.5265180432739207</v>
      </c>
      <c r="R68" s="216">
        <f t="shared" ca="1" si="9"/>
        <v>-1.6152486416548555</v>
      </c>
      <c r="S68" s="217"/>
      <c r="T68" s="64"/>
      <c r="U68" s="313">
        <f t="shared" ca="1" si="10"/>
        <v>-0.26415652679490731</v>
      </c>
      <c r="V68" s="256"/>
      <c r="W68" s="256"/>
      <c r="X68" s="311" t="e">
        <f t="shared" si="11"/>
        <v>#N/A</v>
      </c>
      <c r="Y68" s="311" t="e">
        <f t="shared" si="11"/>
        <v>#N/A</v>
      </c>
      <c r="Z68" s="105"/>
      <c r="AA68" s="105"/>
      <c r="AB68" s="103"/>
    </row>
    <row r="69" spans="1:28" x14ac:dyDescent="0.25">
      <c r="A69">
        <v>37</v>
      </c>
      <c r="B69" s="61">
        <f ca="1">OFFSET(InputPriceData!B$15,CalculationsAndCharts!$A69+$A$11,0,1,1)</f>
        <v>41925</v>
      </c>
      <c r="C69" s="3">
        <f ca="1">OFFSET(InputPriceData!G$15,CalculationsAndCharts!$A69+$A$11,IF($C$7,8,0),1,1)</f>
        <v>230939000</v>
      </c>
      <c r="D69" s="4">
        <f ca="1">OFFSET(InputPriceData!C$15,CalculationsAndCharts!$A69+$A$11,IF($C$7,8,0),1,1)</f>
        <v>190.46000699999999</v>
      </c>
      <c r="E69" s="4">
        <f ca="1">OFFSET(InputPriceData!D$15,CalculationsAndCharts!$A69+$A$11,IF($C$7,8,0),1,1)</f>
        <v>191.14999399999999</v>
      </c>
      <c r="F69" s="4">
        <f ca="1">OFFSET(InputPriceData!E$15,CalculationsAndCharts!$A69+$A$11,IF($C$7,8,0),1,1)</f>
        <v>187.300003</v>
      </c>
      <c r="G69" s="4">
        <f ca="1">OFFSET(InputPriceData!F$15,CalculationsAndCharts!$A69+$A$11,IF($C$7,8,0),1,1)</f>
        <v>187.41000399999999</v>
      </c>
      <c r="H69" s="309">
        <f t="shared" ca="1" si="0"/>
        <v>-10.237840242739999</v>
      </c>
      <c r="I69" s="216">
        <f t="shared" ca="1" si="1"/>
        <v>197.64784424273998</v>
      </c>
      <c r="J69" s="216">
        <f t="shared" ca="1" si="2"/>
        <v>198.63608346395367</v>
      </c>
      <c r="K69" s="216">
        <f t="shared" ca="1" si="3"/>
        <v>196.65960502152629</v>
      </c>
      <c r="L69" s="217">
        <f t="shared" ca="1" si="4"/>
        <v>-2.1808403827996239</v>
      </c>
      <c r="M69" s="216">
        <f t="shared" ca="1" si="5"/>
        <v>-1.1636734092378676</v>
      </c>
      <c r="N69" s="246"/>
      <c r="O69" s="309">
        <f t="shared" ca="1" si="6"/>
        <v>-9.3997245394117996</v>
      </c>
      <c r="P69" s="216">
        <f t="shared" ca="1" si="7"/>
        <v>196.80972853941179</v>
      </c>
      <c r="Q69" s="217">
        <f t="shared" ca="1" si="8"/>
        <v>-2.1693964734946136</v>
      </c>
      <c r="R69" s="216">
        <f t="shared" ca="1" si="9"/>
        <v>-1.3890804720294101</v>
      </c>
      <c r="S69" s="217"/>
      <c r="T69" s="64"/>
      <c r="U69" s="313">
        <f t="shared" ca="1" si="10"/>
        <v>-0.22540706279154255</v>
      </c>
      <c r="V69" s="256"/>
      <c r="W69" s="256"/>
      <c r="X69" s="311" t="e">
        <f t="shared" si="11"/>
        <v>#N/A</v>
      </c>
      <c r="Y69" s="311" t="e">
        <f t="shared" si="11"/>
        <v>#N/A</v>
      </c>
      <c r="Z69" s="105"/>
      <c r="AA69" s="105"/>
      <c r="AB69" s="103"/>
    </row>
    <row r="70" spans="1:28" x14ac:dyDescent="0.25">
      <c r="A70">
        <v>38</v>
      </c>
      <c r="B70" s="61">
        <f ca="1">OFFSET(InputPriceData!B$15,CalculationsAndCharts!$A70+$A$11,0,1,1)</f>
        <v>41922</v>
      </c>
      <c r="C70" s="3">
        <f ca="1">OFFSET(InputPriceData!G$15,CalculationsAndCharts!$A70+$A$11,IF($C$7,8,0),1,1)</f>
        <v>221909000</v>
      </c>
      <c r="D70" s="4">
        <f ca="1">OFFSET(InputPriceData!C$15,CalculationsAndCharts!$A70+$A$11,IF($C$7,8,0),1,1)</f>
        <v>192.69000199999999</v>
      </c>
      <c r="E70" s="4">
        <f ca="1">OFFSET(InputPriceData!D$15,CalculationsAndCharts!$A70+$A$11,IF($C$7,8,0),1,1)</f>
        <v>193.64999399999999</v>
      </c>
      <c r="F70" s="4">
        <f ca="1">OFFSET(InputPriceData!E$15,CalculationsAndCharts!$A70+$A$11,IF($C$7,8,0),1,1)</f>
        <v>190.490005</v>
      </c>
      <c r="G70" s="4">
        <f ca="1">OFFSET(InputPriceData!F$15,CalculationsAndCharts!$A70+$A$11,IF($C$7,8,0),1,1)</f>
        <v>190.53999300000001</v>
      </c>
      <c r="H70" s="309">
        <f t="shared" ca="1" si="0"/>
        <v>-7.7046922855332713</v>
      </c>
      <c r="I70" s="216">
        <f t="shared" ca="1" si="1"/>
        <v>198.24468528553328</v>
      </c>
      <c r="J70" s="216">
        <f t="shared" ca="1" si="2"/>
        <v>199.23590871196092</v>
      </c>
      <c r="K70" s="216">
        <f t="shared" ca="1" si="3"/>
        <v>197.25346185910561</v>
      </c>
      <c r="L70" s="217">
        <f t="shared" ca="1" si="4"/>
        <v>-1.8325563426572118</v>
      </c>
      <c r="M70" s="216">
        <f t="shared" ca="1" si="5"/>
        <v>-0.96176992231610481</v>
      </c>
      <c r="N70" s="246"/>
      <c r="O70" s="309">
        <f t="shared" ca="1" si="6"/>
        <v>-6.9879558913748347</v>
      </c>
      <c r="P70" s="216">
        <f t="shared" ca="1" si="7"/>
        <v>197.52794889137485</v>
      </c>
      <c r="Q70" s="217">
        <f t="shared" ca="1" si="8"/>
        <v>-1.8069913805664564</v>
      </c>
      <c r="R70" s="216">
        <f t="shared" ca="1" si="9"/>
        <v>-1.1380233737490206</v>
      </c>
      <c r="S70" s="217"/>
      <c r="T70" s="64"/>
      <c r="U70" s="313">
        <f t="shared" ca="1" si="10"/>
        <v>-0.17625345143291582</v>
      </c>
      <c r="V70" s="256"/>
      <c r="W70" s="256"/>
      <c r="X70" s="311" t="e">
        <f t="shared" si="11"/>
        <v>#N/A</v>
      </c>
      <c r="Y70" s="311" t="e">
        <f t="shared" si="11"/>
        <v>#N/A</v>
      </c>
      <c r="Z70" s="105"/>
      <c r="AA70" s="105"/>
      <c r="AB70" s="103"/>
    </row>
    <row r="71" spans="1:28" x14ac:dyDescent="0.25">
      <c r="A71">
        <v>39</v>
      </c>
      <c r="B71" s="61">
        <f ca="1">OFFSET(InputPriceData!B$15,CalculationsAndCharts!$A71+$A$11,0,1,1)</f>
        <v>41921</v>
      </c>
      <c r="C71" s="3">
        <f ca="1">OFFSET(InputPriceData!G$15,CalculationsAndCharts!$A71+$A$11,IF($C$7,8,0),1,1)</f>
        <v>210705000</v>
      </c>
      <c r="D71" s="4">
        <f ca="1">OFFSET(InputPriceData!C$15,CalculationsAndCharts!$A71+$A$11,IF($C$7,8,0),1,1)</f>
        <v>196.33000200000001</v>
      </c>
      <c r="E71" s="4">
        <f ca="1">OFFSET(InputPriceData!D$15,CalculationsAndCharts!$A71+$A$11,IF($C$7,8,0),1,1)</f>
        <v>196.60000600000001</v>
      </c>
      <c r="F71" s="4">
        <f ca="1">OFFSET(InputPriceData!E$15,CalculationsAndCharts!$A71+$A$11,IF($C$7,8,0),1,1)</f>
        <v>192.58000200000001</v>
      </c>
      <c r="G71" s="4">
        <f ca="1">OFFSET(InputPriceData!F$15,CalculationsAndCharts!$A71+$A$11,IF($C$7,8,0),1,1)</f>
        <v>192.740005</v>
      </c>
      <c r="H71" s="309">
        <f t="shared" ca="1" si="0"/>
        <v>-5.9387507082751378</v>
      </c>
      <c r="I71" s="216">
        <f t="shared" ca="1" si="1"/>
        <v>198.67875570827513</v>
      </c>
      <c r="J71" s="216">
        <f t="shared" ca="1" si="2"/>
        <v>199.67214948681649</v>
      </c>
      <c r="K71" s="216">
        <f t="shared" ca="1" si="3"/>
        <v>197.68536192973374</v>
      </c>
      <c r="L71" s="217">
        <f t="shared" ca="1" si="4"/>
        <v>-1.596054922345201</v>
      </c>
      <c r="M71" s="216">
        <f t="shared" ca="1" si="5"/>
        <v>-0.82808699851657719</v>
      </c>
      <c r="N71" s="246"/>
      <c r="O71" s="309">
        <f t="shared" ca="1" si="6"/>
        <v>-5.310317921021225</v>
      </c>
      <c r="P71" s="216">
        <f t="shared" ca="1" si="7"/>
        <v>198.05032292102123</v>
      </c>
      <c r="Q71" s="217">
        <f t="shared" ca="1" si="8"/>
        <v>-1.5728638596366804</v>
      </c>
      <c r="R71" s="216">
        <f t="shared" ca="1" si="9"/>
        <v>-0.97926563380758269</v>
      </c>
      <c r="S71" s="217"/>
      <c r="T71" s="64"/>
      <c r="U71" s="313">
        <f t="shared" ca="1" si="10"/>
        <v>-0.1511786352910055</v>
      </c>
      <c r="V71" s="256"/>
      <c r="W71" s="256"/>
      <c r="X71" s="311" t="e">
        <f t="shared" si="11"/>
        <v>#N/A</v>
      </c>
      <c r="Y71" s="311" t="e">
        <f t="shared" si="11"/>
        <v>#N/A</v>
      </c>
      <c r="Z71" s="105"/>
      <c r="AA71" s="105"/>
      <c r="AB71" s="103"/>
    </row>
    <row r="72" spans="1:28" x14ac:dyDescent="0.25">
      <c r="A72">
        <v>40</v>
      </c>
      <c r="B72" s="61">
        <f ca="1">OFFSET(InputPriceData!B$15,CalculationsAndCharts!$A72+$A$11,0,1,1)</f>
        <v>41920</v>
      </c>
      <c r="C72" s="3">
        <f ca="1">OFFSET(InputPriceData!G$15,CalculationsAndCharts!$A72+$A$11,IF($C$7,8,0),1,1)</f>
        <v>186461000</v>
      </c>
      <c r="D72" s="4">
        <f ca="1">OFFSET(InputPriceData!C$15,CalculationsAndCharts!$A72+$A$11,IF($C$7,8,0),1,1)</f>
        <v>193.36999499999999</v>
      </c>
      <c r="E72" s="4">
        <f ca="1">OFFSET(InputPriceData!D$15,CalculationsAndCharts!$A72+$A$11,IF($C$7,8,0),1,1)</f>
        <v>196.91999799999999</v>
      </c>
      <c r="F72" s="4">
        <f ca="1">OFFSET(InputPriceData!E$15,CalculationsAndCharts!$A72+$A$11,IF($C$7,8,0),1,1)</f>
        <v>192.36000100000001</v>
      </c>
      <c r="G72" s="4">
        <f ca="1">OFFSET(InputPriceData!F$15,CalculationsAndCharts!$A72+$A$11,IF($C$7,8,0),1,1)</f>
        <v>196.63999899999999</v>
      </c>
      <c r="H72" s="309">
        <f t="shared" ca="1" si="0"/>
        <v>-2.2728705890274004</v>
      </c>
      <c r="I72" s="216">
        <f t="shared" ca="1" si="1"/>
        <v>198.91286958902739</v>
      </c>
      <c r="J72" s="216">
        <f t="shared" ca="1" si="2"/>
        <v>199.90743393697252</v>
      </c>
      <c r="K72" s="216">
        <f t="shared" ca="1" si="3"/>
        <v>197.91830524108227</v>
      </c>
      <c r="L72" s="217">
        <f t="shared" ca="1" si="4"/>
        <v>-1.5296899784510716</v>
      </c>
      <c r="M72" s="216">
        <f t="shared" ca="1" si="5"/>
        <v>-0.77791394743196263</v>
      </c>
      <c r="N72" s="246"/>
      <c r="O72" s="309">
        <f t="shared" ca="1" si="6"/>
        <v>-1.6876874766180054</v>
      </c>
      <c r="P72" s="216">
        <f t="shared" ca="1" si="7"/>
        <v>198.327686476618</v>
      </c>
      <c r="Q72" s="217">
        <f t="shared" ca="1" si="8"/>
        <v>-1.547865123955489</v>
      </c>
      <c r="R72" s="216">
        <f t="shared" ca="1" si="9"/>
        <v>-0.94458816018738223</v>
      </c>
      <c r="S72" s="217"/>
      <c r="T72" s="64"/>
      <c r="U72" s="313">
        <f t="shared" ca="1" si="10"/>
        <v>-0.1666742127554196</v>
      </c>
      <c r="V72" s="256"/>
      <c r="W72" s="256"/>
      <c r="X72" s="311" t="e">
        <f t="shared" si="11"/>
        <v>#N/A</v>
      </c>
      <c r="Y72" s="311" t="e">
        <f t="shared" si="11"/>
        <v>#N/A</v>
      </c>
      <c r="Z72" s="105"/>
      <c r="AA72" s="105"/>
      <c r="AB72" s="103"/>
    </row>
    <row r="73" spans="1:28" x14ac:dyDescent="0.25">
      <c r="A73">
        <v>41</v>
      </c>
      <c r="B73" s="61">
        <f ca="1">OFFSET(InputPriceData!B$15,CalculationsAndCharts!$A73+$A$11,0,1,1)</f>
        <v>41919</v>
      </c>
      <c r="C73" s="3">
        <f ca="1">OFFSET(InputPriceData!G$15,CalculationsAndCharts!$A73+$A$11,IF($C$7,8,0),1,1)</f>
        <v>147913000</v>
      </c>
      <c r="D73" s="4">
        <f ca="1">OFFSET(InputPriceData!C$15,CalculationsAndCharts!$A73+$A$11,IF($C$7,8,0),1,1)</f>
        <v>195.279999</v>
      </c>
      <c r="E73" s="4">
        <f ca="1">OFFSET(InputPriceData!D$15,CalculationsAndCharts!$A73+$A$11,IF($C$7,8,0),1,1)</f>
        <v>195.720001</v>
      </c>
      <c r="F73" s="4">
        <f ca="1">OFFSET(InputPriceData!E$15,CalculationsAndCharts!$A73+$A$11,IF($C$7,8,0),1,1)</f>
        <v>193.220001</v>
      </c>
      <c r="G73" s="4">
        <f ca="1">OFFSET(InputPriceData!F$15,CalculationsAndCharts!$A73+$A$11,IF($C$7,8,0),1,1)</f>
        <v>193.259995</v>
      </c>
      <c r="H73" s="309">
        <f t="shared" ca="1" si="0"/>
        <v>-5.8797227375993444</v>
      </c>
      <c r="I73" s="216">
        <f t="shared" ca="1" si="1"/>
        <v>199.13971773759934</v>
      </c>
      <c r="J73" s="216">
        <f t="shared" ca="1" si="2"/>
        <v>200.13541632628733</v>
      </c>
      <c r="K73" s="216">
        <f t="shared" ca="1" si="3"/>
        <v>198.14401914891135</v>
      </c>
      <c r="L73" s="217">
        <f t="shared" ca="1" si="4"/>
        <v>-1.4526750953451593</v>
      </c>
      <c r="M73" s="216">
        <f t="shared" ca="1" si="5"/>
        <v>-0.75166880519952373</v>
      </c>
      <c r="N73" s="246"/>
      <c r="O73" s="309">
        <f t="shared" ca="1" si="6"/>
        <v>-5.3394270278410021</v>
      </c>
      <c r="P73" s="216">
        <f t="shared" ca="1" si="7"/>
        <v>198.599422027841</v>
      </c>
      <c r="Q73" s="217">
        <f t="shared" ca="1" si="8"/>
        <v>-1.5107635683836871</v>
      </c>
      <c r="R73" s="216">
        <f t="shared" ca="1" si="9"/>
        <v>-0.93807116266376001</v>
      </c>
      <c r="S73" s="217"/>
      <c r="T73" s="64"/>
      <c r="U73" s="313">
        <f t="shared" ca="1" si="10"/>
        <v>-0.18640235746423628</v>
      </c>
      <c r="V73" s="256"/>
      <c r="W73" s="256"/>
      <c r="X73" s="311" t="e">
        <f t="shared" si="11"/>
        <v>#N/A</v>
      </c>
      <c r="Y73" s="311" t="e">
        <f t="shared" si="11"/>
        <v>#N/A</v>
      </c>
      <c r="Z73" s="105"/>
      <c r="AA73" s="105"/>
      <c r="AB73" s="103"/>
    </row>
    <row r="74" spans="1:28" x14ac:dyDescent="0.25">
      <c r="A74">
        <v>42</v>
      </c>
      <c r="B74" s="61">
        <f ca="1">OFFSET(InputPriceData!B$15,CalculationsAndCharts!$A74+$A$11,0,1,1)</f>
        <v>41918</v>
      </c>
      <c r="C74" s="3">
        <f ca="1">OFFSET(InputPriceData!G$15,CalculationsAndCharts!$A74+$A$11,IF($C$7,8,0),1,1)</f>
        <v>104778000</v>
      </c>
      <c r="D74" s="4">
        <f ca="1">OFFSET(InputPriceData!C$15,CalculationsAndCharts!$A74+$A$11,IF($C$7,8,0),1,1)</f>
        <v>197.33999600000001</v>
      </c>
      <c r="E74" s="4">
        <f ca="1">OFFSET(InputPriceData!D$15,CalculationsAndCharts!$A74+$A$11,IF($C$7,8,0),1,1)</f>
        <v>197.60000600000001</v>
      </c>
      <c r="F74" s="4">
        <f ca="1">OFFSET(InputPriceData!E$15,CalculationsAndCharts!$A74+$A$11,IF($C$7,8,0),1,1)</f>
        <v>195.58000200000001</v>
      </c>
      <c r="G74" s="4">
        <f ca="1">OFFSET(InputPriceData!F$15,CalculationsAndCharts!$A74+$A$11,IF($C$7,8,0),1,1)</f>
        <v>196.28999300000001</v>
      </c>
      <c r="H74" s="309">
        <f t="shared" ca="1" si="0"/>
        <v>-3.1005803380237662</v>
      </c>
      <c r="I74" s="216">
        <f t="shared" ca="1" si="1"/>
        <v>199.39057333802378</v>
      </c>
      <c r="J74" s="216">
        <f t="shared" ca="1" si="2"/>
        <v>200.38752620471388</v>
      </c>
      <c r="K74" s="216">
        <f t="shared" ca="1" si="3"/>
        <v>198.39362047133366</v>
      </c>
      <c r="L74" s="217">
        <f t="shared" ca="1" si="4"/>
        <v>-1.3301792969934965</v>
      </c>
      <c r="M74" s="216">
        <f t="shared" ca="1" si="5"/>
        <v>-0.67766027022757924</v>
      </c>
      <c r="N74" s="246"/>
      <c r="O74" s="309">
        <f t="shared" ca="1" si="6"/>
        <v>-2.6149699282993462</v>
      </c>
      <c r="P74" s="216">
        <f t="shared" ca="1" si="7"/>
        <v>198.90496292829937</v>
      </c>
      <c r="Q74" s="217">
        <f t="shared" ca="1" si="8"/>
        <v>-1.4163360260350379</v>
      </c>
      <c r="R74" s="216">
        <f t="shared" ca="1" si="9"/>
        <v>-0.86586341222297847</v>
      </c>
      <c r="S74" s="217"/>
      <c r="T74" s="64"/>
      <c r="U74" s="313">
        <f t="shared" ca="1" si="10"/>
        <v>-0.18820314199539923</v>
      </c>
      <c r="V74" s="256"/>
      <c r="W74" s="256"/>
      <c r="X74" s="311" t="e">
        <f t="shared" si="11"/>
        <v>#N/A</v>
      </c>
      <c r="Y74" s="311" t="e">
        <f t="shared" si="11"/>
        <v>#N/A</v>
      </c>
      <c r="Z74" s="105"/>
      <c r="AA74" s="105"/>
      <c r="AB74" s="103"/>
    </row>
    <row r="75" spans="1:28" x14ac:dyDescent="0.25">
      <c r="A75">
        <v>43</v>
      </c>
      <c r="B75" s="61">
        <f ca="1">OFFSET(InputPriceData!B$15,CalculationsAndCharts!$A75+$A$11,0,1,1)</f>
        <v>41915</v>
      </c>
      <c r="C75" s="3">
        <f ca="1">OFFSET(InputPriceData!G$15,CalculationsAndCharts!$A75+$A$11,IF($C$7,8,0),1,1)</f>
        <v>121569000</v>
      </c>
      <c r="D75" s="4">
        <f ca="1">OFFSET(InputPriceData!C$15,CalculationsAndCharts!$A75+$A$11,IF($C$7,8,0),1,1)</f>
        <v>195.679993</v>
      </c>
      <c r="E75" s="4">
        <f ca="1">OFFSET(InputPriceData!D$15,CalculationsAndCharts!$A75+$A$11,IF($C$7,8,0),1,1)</f>
        <v>196.94000199999999</v>
      </c>
      <c r="F75" s="4">
        <f ca="1">OFFSET(InputPriceData!E$15,CalculationsAndCharts!$A75+$A$11,IF($C$7,8,0),1,1)</f>
        <v>195.08000200000001</v>
      </c>
      <c r="G75" s="4">
        <f ca="1">OFFSET(InputPriceData!F$15,CalculationsAndCharts!$A75+$A$11,IF($C$7,8,0),1,1)</f>
        <v>196.520004</v>
      </c>
      <c r="H75" s="309">
        <f t="shared" ca="1" si="0"/>
        <v>-3.0148355266402511</v>
      </c>
      <c r="I75" s="216">
        <f t="shared" ca="1" si="1"/>
        <v>199.53483952664024</v>
      </c>
      <c r="J75" s="216">
        <f t="shared" ca="1" si="2"/>
        <v>200.53251372427343</v>
      </c>
      <c r="K75" s="216">
        <f t="shared" ca="1" si="3"/>
        <v>198.53716532900705</v>
      </c>
      <c r="L75" s="217">
        <f t="shared" ca="1" si="4"/>
        <v>-1.2963176892621397</v>
      </c>
      <c r="M75" s="216">
        <f t="shared" ca="1" si="5"/>
        <v>-0.65963650665412144</v>
      </c>
      <c r="N75" s="246"/>
      <c r="O75" s="309">
        <f t="shared" ca="1" si="6"/>
        <v>-2.5605566811948925</v>
      </c>
      <c r="P75" s="216">
        <f t="shared" ca="1" si="7"/>
        <v>199.0805606811949</v>
      </c>
      <c r="Q75" s="217">
        <f t="shared" ca="1" si="8"/>
        <v>-1.4335743703556041</v>
      </c>
      <c r="R75" s="216">
        <f t="shared" ca="1" si="9"/>
        <v>-0.87537614971080746</v>
      </c>
      <c r="S75" s="217"/>
      <c r="T75" s="64"/>
      <c r="U75" s="313">
        <f t="shared" ca="1" si="10"/>
        <v>-0.21573964305668603</v>
      </c>
      <c r="V75" s="256"/>
      <c r="W75" s="256"/>
      <c r="X75" s="311" t="e">
        <f t="shared" si="11"/>
        <v>#N/A</v>
      </c>
      <c r="Y75" s="311" t="e">
        <f t="shared" si="11"/>
        <v>#N/A</v>
      </c>
      <c r="Z75" s="105"/>
      <c r="AA75" s="105"/>
      <c r="AB75" s="103"/>
    </row>
    <row r="76" spans="1:28" x14ac:dyDescent="0.25">
      <c r="A76">
        <v>44</v>
      </c>
      <c r="B76" s="61">
        <f ca="1">OFFSET(InputPriceData!B$15,CalculationsAndCharts!$A76+$A$11,0,1,1)</f>
        <v>41914</v>
      </c>
      <c r="C76" s="3">
        <f ca="1">OFFSET(InputPriceData!G$15,CalculationsAndCharts!$A76+$A$11,IF($C$7,8,0),1,1)</f>
        <v>157285000</v>
      </c>
      <c r="D76" s="4">
        <f ca="1">OFFSET(InputPriceData!C$15,CalculationsAndCharts!$A76+$A$11,IF($C$7,8,0),1,1)</f>
        <v>194.179993</v>
      </c>
      <c r="E76" s="4">
        <f ca="1">OFFSET(InputPriceData!D$15,CalculationsAndCharts!$A76+$A$11,IF($C$7,8,0),1,1)</f>
        <v>195.05999800000001</v>
      </c>
      <c r="F76" s="4">
        <f ca="1">OFFSET(InputPriceData!E$15,CalculationsAndCharts!$A76+$A$11,IF($C$7,8,0),1,1)</f>
        <v>192.35000600000001</v>
      </c>
      <c r="G76" s="4">
        <f ca="1">OFFSET(InputPriceData!F$15,CalculationsAndCharts!$A76+$A$11,IF($C$7,8,0),1,1)</f>
        <v>194.38000500000001</v>
      </c>
      <c r="H76" s="309">
        <f t="shared" ca="1" si="0"/>
        <v>-5.3753691247275555</v>
      </c>
      <c r="I76" s="216">
        <f t="shared" ca="1" si="1"/>
        <v>199.75537412472755</v>
      </c>
      <c r="J76" s="216">
        <f t="shared" ca="1" si="2"/>
        <v>200.75415099535118</v>
      </c>
      <c r="K76" s="216">
        <f t="shared" ca="1" si="3"/>
        <v>198.75659725410392</v>
      </c>
      <c r="L76" s="217">
        <f t="shared" ca="1" si="4"/>
        <v>-1.1682377134548805</v>
      </c>
      <c r="M76" s="216">
        <f t="shared" ca="1" si="5"/>
        <v>-0.60100714240380859</v>
      </c>
      <c r="N76" s="246"/>
      <c r="O76" s="309">
        <f t="shared" ca="1" si="6"/>
        <v>-4.9747232192975108</v>
      </c>
      <c r="P76" s="216">
        <f t="shared" ca="1" si="7"/>
        <v>199.35472821929753</v>
      </c>
      <c r="Q76" s="217">
        <f t="shared" ca="1" si="8"/>
        <v>-1.3338064899959572</v>
      </c>
      <c r="R76" s="216">
        <f t="shared" ca="1" si="9"/>
        <v>-0.8234220325260041</v>
      </c>
      <c r="S76" s="217"/>
      <c r="T76" s="64"/>
      <c r="U76" s="313">
        <f t="shared" ca="1" si="10"/>
        <v>-0.22241489012219551</v>
      </c>
      <c r="V76" s="256"/>
      <c r="W76" s="256"/>
      <c r="X76" s="311" t="e">
        <f t="shared" si="11"/>
        <v>#N/A</v>
      </c>
      <c r="Y76" s="311" t="e">
        <f t="shared" si="11"/>
        <v>#N/A</v>
      </c>
      <c r="Z76" s="105"/>
      <c r="AA76" s="105"/>
      <c r="AB76" s="103"/>
    </row>
    <row r="77" spans="1:28" x14ac:dyDescent="0.25">
      <c r="A77">
        <v>45</v>
      </c>
      <c r="B77" s="61">
        <f ca="1">OFFSET(InputPriceData!B$15,CalculationsAndCharts!$A77+$A$11,0,1,1)</f>
        <v>41913</v>
      </c>
      <c r="C77" s="3">
        <f ca="1">OFFSET(InputPriceData!G$15,CalculationsAndCharts!$A77+$A$11,IF($C$7,8,0),1,1)</f>
        <v>177798000</v>
      </c>
      <c r="D77" s="4">
        <f ca="1">OFFSET(InputPriceData!C$15,CalculationsAndCharts!$A77+$A$11,IF($C$7,8,0),1,1)</f>
        <v>196.699997</v>
      </c>
      <c r="E77" s="4">
        <f ca="1">OFFSET(InputPriceData!D$15,CalculationsAndCharts!$A77+$A$11,IF($C$7,8,0),1,1)</f>
        <v>196.770004</v>
      </c>
      <c r="F77" s="4">
        <f ca="1">OFFSET(InputPriceData!E$15,CalculationsAndCharts!$A77+$A$11,IF($C$7,8,0),1,1)</f>
        <v>193.91000399999999</v>
      </c>
      <c r="G77" s="4">
        <f ca="1">OFFSET(InputPriceData!F$15,CalculationsAndCharts!$A77+$A$11,IF($C$7,8,0),1,1)</f>
        <v>194.35000600000001</v>
      </c>
      <c r="H77" s="309">
        <f t="shared" ca="1" si="0"/>
        <v>-5.7157447470854841</v>
      </c>
      <c r="I77" s="216">
        <f t="shared" ca="1" si="1"/>
        <v>200.0657507470855</v>
      </c>
      <c r="J77" s="216">
        <f t="shared" ca="1" si="2"/>
        <v>201.0660795008209</v>
      </c>
      <c r="K77" s="216">
        <f t="shared" ca="1" si="3"/>
        <v>199.06542199335007</v>
      </c>
      <c r="L77" s="217">
        <f t="shared" ca="1" si="4"/>
        <v>-0.9176378511273342</v>
      </c>
      <c r="M77" s="216">
        <f t="shared" ca="1" si="5"/>
        <v>-0.47215735672646914</v>
      </c>
      <c r="N77" s="246"/>
      <c r="O77" s="309">
        <f t="shared" ca="1" si="6"/>
        <v>-5.3960317782640184</v>
      </c>
      <c r="P77" s="216">
        <f t="shared" ca="1" si="7"/>
        <v>199.74603777826403</v>
      </c>
      <c r="Q77" s="217">
        <f t="shared" ca="1" si="8"/>
        <v>-1.0747706631853096</v>
      </c>
      <c r="R77" s="216">
        <f t="shared" ca="1" si="9"/>
        <v>-0.66360934191191712</v>
      </c>
      <c r="S77" s="217"/>
      <c r="T77" s="64"/>
      <c r="U77" s="313">
        <f t="shared" ca="1" si="10"/>
        <v>-0.19145198518544798</v>
      </c>
      <c r="V77" s="256"/>
      <c r="W77" s="256"/>
      <c r="X77" s="311" t="e">
        <f t="shared" si="11"/>
        <v>#N/A</v>
      </c>
      <c r="Y77" s="311" t="e">
        <f t="shared" si="11"/>
        <v>#N/A</v>
      </c>
      <c r="Z77" s="105"/>
      <c r="AA77" s="105"/>
      <c r="AB77" s="103"/>
    </row>
    <row r="78" spans="1:28" x14ac:dyDescent="0.25">
      <c r="A78">
        <v>46</v>
      </c>
      <c r="B78" s="61">
        <f ca="1">OFFSET(InputPriceData!B$15,CalculationsAndCharts!$A78+$A$11,0,1,1)</f>
        <v>41912</v>
      </c>
      <c r="C78" s="3">
        <f ca="1">OFFSET(InputPriceData!G$15,CalculationsAndCharts!$A78+$A$11,IF($C$7,8,0),1,1)</f>
        <v>131302000</v>
      </c>
      <c r="D78" s="4">
        <f ca="1">OFFSET(InputPriceData!C$15,CalculationsAndCharts!$A78+$A$11,IF($C$7,8,0),1,1)</f>
        <v>197.69000199999999</v>
      </c>
      <c r="E78" s="4">
        <f ca="1">OFFSET(InputPriceData!D$15,CalculationsAndCharts!$A78+$A$11,IF($C$7,8,0),1,1)</f>
        <v>198.300003</v>
      </c>
      <c r="F78" s="4">
        <f ca="1">OFFSET(InputPriceData!E$15,CalculationsAndCharts!$A78+$A$11,IF($C$7,8,0),1,1)</f>
        <v>196.61000100000001</v>
      </c>
      <c r="G78" s="4">
        <f ca="1">OFFSET(InputPriceData!F$15,CalculationsAndCharts!$A78+$A$11,IF($C$7,8,0),1,1)</f>
        <v>197.020004</v>
      </c>
      <c r="H78" s="309">
        <f t="shared" ca="1" si="0"/>
        <v>-3.2751362118666631</v>
      </c>
      <c r="I78" s="216">
        <f t="shared" ca="1" si="1"/>
        <v>200.29514021186665</v>
      </c>
      <c r="J78" s="216">
        <f t="shared" ca="1" si="2"/>
        <v>201.29661591292597</v>
      </c>
      <c r="K78" s="216">
        <f t="shared" ca="1" si="3"/>
        <v>199.29366451080733</v>
      </c>
      <c r="L78" s="217">
        <f t="shared" ca="1" si="4"/>
        <v>-0.71080432762719292</v>
      </c>
      <c r="M78" s="216">
        <f t="shared" ca="1" si="5"/>
        <v>-0.36077774499851956</v>
      </c>
      <c r="N78" s="246"/>
      <c r="O78" s="309">
        <f t="shared" ca="1" si="6"/>
        <v>-3.0212812412819181</v>
      </c>
      <c r="P78" s="216">
        <f t="shared" ca="1" si="7"/>
        <v>200.04128524128191</v>
      </c>
      <c r="Q78" s="217">
        <f t="shared" ca="1" si="8"/>
        <v>-0.86119609255070928</v>
      </c>
      <c r="R78" s="216">
        <f t="shared" ca="1" si="9"/>
        <v>-0.52453318956426942</v>
      </c>
      <c r="S78" s="217"/>
      <c r="T78" s="64"/>
      <c r="U78" s="313">
        <f t="shared" ca="1" si="10"/>
        <v>-0.16375544456574986</v>
      </c>
      <c r="V78" s="256"/>
      <c r="W78" s="256"/>
      <c r="X78" s="311" t="e">
        <f t="shared" si="11"/>
        <v>#N/A</v>
      </c>
      <c r="Y78" s="311" t="e">
        <f t="shared" si="11"/>
        <v>#N/A</v>
      </c>
      <c r="Z78" s="105"/>
      <c r="AA78" s="105"/>
      <c r="AB78" s="103"/>
    </row>
    <row r="79" spans="1:28" x14ac:dyDescent="0.25">
      <c r="A79">
        <v>47</v>
      </c>
      <c r="B79" s="61">
        <f ca="1">OFFSET(InputPriceData!B$15,CalculationsAndCharts!$A79+$A$11,0,1,1)</f>
        <v>41911</v>
      </c>
      <c r="C79" s="3">
        <f ca="1">OFFSET(InputPriceData!G$15,CalculationsAndCharts!$A79+$A$11,IF($C$7,8,0),1,1)</f>
        <v>95112000</v>
      </c>
      <c r="D79" s="4">
        <f ca="1">OFFSET(InputPriceData!C$15,CalculationsAndCharts!$A79+$A$11,IF($C$7,8,0),1,1)</f>
        <v>196.199997</v>
      </c>
      <c r="E79" s="4">
        <f ca="1">OFFSET(InputPriceData!D$15,CalculationsAndCharts!$A79+$A$11,IF($C$7,8,0),1,1)</f>
        <v>197.88999899999999</v>
      </c>
      <c r="F79" s="4">
        <f ca="1">OFFSET(InputPriceData!E$15,CalculationsAndCharts!$A79+$A$11,IF($C$7,8,0),1,1)</f>
        <v>196.050003</v>
      </c>
      <c r="G79" s="4">
        <f ca="1">OFFSET(InputPriceData!F$15,CalculationsAndCharts!$A79+$A$11,IF($C$7,8,0),1,1)</f>
        <v>197.53999300000001</v>
      </c>
      <c r="H79" s="309">
        <f t="shared" ca="1" si="0"/>
        <v>-2.878929434416631</v>
      </c>
      <c r="I79" s="216">
        <f t="shared" ca="1" si="1"/>
        <v>200.41892243441663</v>
      </c>
      <c r="J79" s="216">
        <f t="shared" ca="1" si="2"/>
        <v>201.4210170465887</v>
      </c>
      <c r="K79" s="216">
        <f t="shared" ca="1" si="3"/>
        <v>199.41682782224456</v>
      </c>
      <c r="L79" s="217">
        <f t="shared" ca="1" si="4"/>
        <v>-0.58202147454964659</v>
      </c>
      <c r="M79" s="216">
        <f t="shared" ca="1" si="5"/>
        <v>-0.29463475507445552</v>
      </c>
      <c r="N79" s="246"/>
      <c r="O79" s="309">
        <f t="shared" ca="1" si="6"/>
        <v>-2.6683904597635264</v>
      </c>
      <c r="P79" s="216">
        <f t="shared" ca="1" si="7"/>
        <v>200.20838345976352</v>
      </c>
      <c r="Q79" s="217">
        <f t="shared" ca="1" si="8"/>
        <v>-0.73892623958411763</v>
      </c>
      <c r="R79" s="216">
        <f t="shared" ca="1" si="9"/>
        <v>-0.44887694589568056</v>
      </c>
      <c r="S79" s="217"/>
      <c r="T79" s="64"/>
      <c r="U79" s="313">
        <f t="shared" ca="1" si="10"/>
        <v>-0.15424219082122503</v>
      </c>
      <c r="V79" s="256"/>
      <c r="W79" s="256"/>
      <c r="X79" s="311" t="e">
        <f t="shared" si="11"/>
        <v>#N/A</v>
      </c>
      <c r="Y79" s="311" t="e">
        <f t="shared" si="11"/>
        <v>#N/A</v>
      </c>
      <c r="Z79" s="105"/>
      <c r="AA79" s="105"/>
      <c r="AB79" s="103"/>
    </row>
    <row r="80" spans="1:28" x14ac:dyDescent="0.25">
      <c r="A80">
        <v>48</v>
      </c>
      <c r="B80" s="61">
        <f ca="1">OFFSET(InputPriceData!B$15,CalculationsAndCharts!$A80+$A$11,0,1,1)</f>
        <v>41908</v>
      </c>
      <c r="C80" s="3">
        <f ca="1">OFFSET(InputPriceData!G$15,CalculationsAndCharts!$A80+$A$11,IF($C$7,8,0),1,1)</f>
        <v>103547000</v>
      </c>
      <c r="D80" s="4">
        <f ca="1">OFFSET(InputPriceData!C$15,CalculationsAndCharts!$A80+$A$11,IF($C$7,8,0),1,1)</f>
        <v>196.699997</v>
      </c>
      <c r="E80" s="4">
        <f ca="1">OFFSET(InputPriceData!D$15,CalculationsAndCharts!$A80+$A$11,IF($C$7,8,0),1,1)</f>
        <v>198.38999899999999</v>
      </c>
      <c r="F80" s="4">
        <f ca="1">OFFSET(InputPriceData!E$15,CalculationsAndCharts!$A80+$A$11,IF($C$7,8,0),1,1)</f>
        <v>196.41999799999999</v>
      </c>
      <c r="G80" s="4">
        <f ca="1">OFFSET(InputPriceData!F$15,CalculationsAndCharts!$A80+$A$11,IF($C$7,8,0),1,1)</f>
        <v>197.89999399999999</v>
      </c>
      <c r="H80" s="309">
        <f t="shared" ca="1" si="0"/>
        <v>-2.6155908625228639</v>
      </c>
      <c r="I80" s="216">
        <f t="shared" ca="1" si="1"/>
        <v>200.51558486252284</v>
      </c>
      <c r="J80" s="216">
        <f t="shared" ca="1" si="2"/>
        <v>201.51816278683543</v>
      </c>
      <c r="K80" s="216">
        <f t="shared" ca="1" si="3"/>
        <v>199.51300693821022</v>
      </c>
      <c r="L80" s="217">
        <f t="shared" ca="1" si="4"/>
        <v>-0.45954165210382836</v>
      </c>
      <c r="M80" s="216">
        <f t="shared" ca="1" si="5"/>
        <v>-0.23220902781019201</v>
      </c>
      <c r="N80" s="246"/>
      <c r="O80" s="309">
        <f t="shared" ca="1" si="6"/>
        <v>-2.444532031777622</v>
      </c>
      <c r="P80" s="216">
        <f t="shared" ca="1" si="7"/>
        <v>200.3445260317776</v>
      </c>
      <c r="Q80" s="217">
        <f t="shared" ca="1" si="8"/>
        <v>-0.62035286203313589</v>
      </c>
      <c r="R80" s="216">
        <f t="shared" ca="1" si="9"/>
        <v>-0.37616142345095938</v>
      </c>
      <c r="S80" s="217"/>
      <c r="T80" s="64"/>
      <c r="U80" s="313">
        <f t="shared" ca="1" si="10"/>
        <v>-0.14395239564076737</v>
      </c>
      <c r="V80" s="256"/>
      <c r="W80" s="256"/>
      <c r="X80" s="311" t="e">
        <f t="shared" si="11"/>
        <v>#N/A</v>
      </c>
      <c r="Y80" s="311" t="e">
        <f t="shared" si="11"/>
        <v>#N/A</v>
      </c>
      <c r="Z80" s="105"/>
      <c r="AA80" s="105"/>
      <c r="AB80" s="103"/>
    </row>
    <row r="81" spans="1:28" x14ac:dyDescent="0.25">
      <c r="A81">
        <v>49</v>
      </c>
      <c r="B81" s="61">
        <f ca="1">OFFSET(InputPriceData!B$15,CalculationsAndCharts!$A81+$A$11,0,1,1)</f>
        <v>41907</v>
      </c>
      <c r="C81" s="3">
        <f ca="1">OFFSET(InputPriceData!G$15,CalculationsAndCharts!$A81+$A$11,IF($C$7,8,0),1,1)</f>
        <v>150300000</v>
      </c>
      <c r="D81" s="4">
        <f ca="1">OFFSET(InputPriceData!C$15,CalculationsAndCharts!$A81+$A$11,IF($C$7,8,0),1,1)</f>
        <v>199.03999300000001</v>
      </c>
      <c r="E81" s="4">
        <f ca="1">OFFSET(InputPriceData!D$15,CalculationsAndCharts!$A81+$A$11,IF($C$7,8,0),1,1)</f>
        <v>199.050003</v>
      </c>
      <c r="F81" s="4">
        <f ca="1">OFFSET(InputPriceData!E$15,CalculationsAndCharts!$A81+$A$11,IF($C$7,8,0),1,1)</f>
        <v>196.270004</v>
      </c>
      <c r="G81" s="4">
        <f ca="1">OFFSET(InputPriceData!F$15,CalculationsAndCharts!$A81+$A$11,IF($C$7,8,0),1,1)</f>
        <v>196.33999600000001</v>
      </c>
      <c r="H81" s="309">
        <f t="shared" ca="1" si="0"/>
        <v>-4.3195269353114494</v>
      </c>
      <c r="I81" s="216">
        <f t="shared" ca="1" si="1"/>
        <v>200.65952293531146</v>
      </c>
      <c r="J81" s="216">
        <f t="shared" ca="1" si="2"/>
        <v>201.662820549988</v>
      </c>
      <c r="K81" s="216">
        <f t="shared" ca="1" si="3"/>
        <v>199.65622532063489</v>
      </c>
      <c r="L81" s="217">
        <f t="shared" ca="1" si="4"/>
        <v>-0.2650128222711397</v>
      </c>
      <c r="M81" s="216">
        <f t="shared" ca="1" si="5"/>
        <v>-0.13497648348283542</v>
      </c>
      <c r="N81" s="246"/>
      <c r="O81" s="309">
        <f t="shared" ca="1" si="6"/>
        <v>-4.2030530486247208</v>
      </c>
      <c r="P81" s="216">
        <f t="shared" ca="1" si="7"/>
        <v>200.54304904862474</v>
      </c>
      <c r="Q81" s="217">
        <f t="shared" ca="1" si="8"/>
        <v>-0.40500025841786763</v>
      </c>
      <c r="R81" s="216">
        <f t="shared" ca="1" si="9"/>
        <v>-0.24752995823705787</v>
      </c>
      <c r="S81" s="217"/>
      <c r="T81" s="64"/>
      <c r="U81" s="313">
        <f t="shared" ca="1" si="10"/>
        <v>-0.11255347475422245</v>
      </c>
      <c r="V81" s="256"/>
      <c r="W81" s="256"/>
      <c r="X81" s="311" t="e">
        <f t="shared" si="11"/>
        <v>#N/A</v>
      </c>
      <c r="Y81" s="311" t="e">
        <f t="shared" si="11"/>
        <v>#N/A</v>
      </c>
      <c r="Z81" s="105"/>
      <c r="AA81" s="105"/>
      <c r="AB81" s="103"/>
    </row>
    <row r="82" spans="1:28" x14ac:dyDescent="0.25">
      <c r="A82">
        <v>50</v>
      </c>
      <c r="B82" s="61">
        <f ca="1">OFFSET(InputPriceData!B$15,CalculationsAndCharts!$A82+$A$11,0,1,1)</f>
        <v>41906</v>
      </c>
      <c r="C82" s="3">
        <f ca="1">OFFSET(InputPriceData!G$15,CalculationsAndCharts!$A82+$A$11,IF($C$7,8,0),1,1)</f>
        <v>107276000</v>
      </c>
      <c r="D82" s="4">
        <f ca="1">OFFSET(InputPriceData!C$15,CalculationsAndCharts!$A82+$A$11,IF($C$7,8,0),1,1)</f>
        <v>198.03999300000001</v>
      </c>
      <c r="E82" s="4">
        <f ca="1">OFFSET(InputPriceData!D$15,CalculationsAndCharts!$A82+$A$11,IF($C$7,8,0),1,1)</f>
        <v>199.69000199999999</v>
      </c>
      <c r="F82" s="4">
        <f ca="1">OFFSET(InputPriceData!E$15,CalculationsAndCharts!$A82+$A$11,IF($C$7,8,0),1,1)</f>
        <v>197.520004</v>
      </c>
      <c r="G82" s="4">
        <f ca="1">OFFSET(InputPriceData!F$15,CalculationsAndCharts!$A82+$A$11,IF($C$7,8,0),1,1)</f>
        <v>199.55999800000001</v>
      </c>
      <c r="H82" s="309">
        <f t="shared" ca="1" si="0"/>
        <v>-1.1888240373913339</v>
      </c>
      <c r="I82" s="216">
        <f t="shared" ca="1" si="1"/>
        <v>200.74882203739134</v>
      </c>
      <c r="J82" s="216">
        <f t="shared" ca="1" si="2"/>
        <v>201.75256614757828</v>
      </c>
      <c r="K82" s="216">
        <f t="shared" ca="1" si="3"/>
        <v>199.74507792720436</v>
      </c>
      <c r="L82" s="217">
        <f t="shared" ca="1" si="4"/>
        <v>-9.8043808629812004E-2</v>
      </c>
      <c r="M82" s="216">
        <f t="shared" ca="1" si="5"/>
        <v>-4.9129990785934968E-2</v>
      </c>
      <c r="N82" s="246"/>
      <c r="O82" s="309">
        <f t="shared" ca="1" si="6"/>
        <v>-1.1166722261401145</v>
      </c>
      <c r="P82" s="216">
        <f t="shared" ca="1" si="7"/>
        <v>200.67667022614012</v>
      </c>
      <c r="Q82" s="217">
        <f t="shared" ca="1" si="8"/>
        <v>-0.21528631554945735</v>
      </c>
      <c r="R82" s="216">
        <f t="shared" ca="1" si="9"/>
        <v>-0.12945659513353411</v>
      </c>
      <c r="S82" s="217"/>
      <c r="T82" s="64"/>
      <c r="U82" s="313">
        <f t="shared" ca="1" si="10"/>
        <v>-8.032660434759914E-2</v>
      </c>
      <c r="V82" s="256"/>
      <c r="W82" s="256"/>
      <c r="X82" s="311" t="e">
        <f t="shared" si="11"/>
        <v>#N/A</v>
      </c>
      <c r="Y82" s="311" t="e">
        <f t="shared" si="11"/>
        <v>#N/A</v>
      </c>
      <c r="Z82" s="105"/>
      <c r="AA82" s="105"/>
      <c r="AB82" s="103"/>
    </row>
    <row r="83" spans="1:28" x14ac:dyDescent="0.25">
      <c r="A83">
        <v>51</v>
      </c>
      <c r="B83" s="61">
        <f ca="1">OFFSET(InputPriceData!B$15,CalculationsAndCharts!$A83+$A$11,0,1,1)</f>
        <v>41905</v>
      </c>
      <c r="C83" s="3">
        <f ca="1">OFFSET(InputPriceData!G$15,CalculationsAndCharts!$A83+$A$11,IF($C$7,8,0),1,1)</f>
        <v>111393000</v>
      </c>
      <c r="D83" s="4">
        <f ca="1">OFFSET(InputPriceData!C$15,CalculationsAndCharts!$A83+$A$11,IF($C$7,8,0),1,1)</f>
        <v>198.429993</v>
      </c>
      <c r="E83" s="4">
        <f ca="1">OFFSET(InputPriceData!D$15,CalculationsAndCharts!$A83+$A$11,IF($C$7,8,0),1,1)</f>
        <v>199.259995</v>
      </c>
      <c r="F83" s="4">
        <f ca="1">OFFSET(InputPriceData!E$15,CalculationsAndCharts!$A83+$A$11,IF($C$7,8,0),1,1)</f>
        <v>197.949997</v>
      </c>
      <c r="G83" s="4">
        <f ca="1">OFFSET(InputPriceData!F$15,CalculationsAndCharts!$A83+$A$11,IF($C$7,8,0),1,1)</f>
        <v>198.009995</v>
      </c>
      <c r="H83" s="309">
        <f t="shared" ca="1" si="0"/>
        <v>-2.7700663439853415</v>
      </c>
      <c r="I83" s="216">
        <f t="shared" ca="1" si="1"/>
        <v>200.78006134398535</v>
      </c>
      <c r="J83" s="216">
        <f t="shared" ca="1" si="2"/>
        <v>201.78396165070527</v>
      </c>
      <c r="K83" s="216">
        <f t="shared" ca="1" si="3"/>
        <v>199.77616103726541</v>
      </c>
      <c r="L83" s="217">
        <f t="shared" ca="1" si="4"/>
        <v>3.2566552019818756E-2</v>
      </c>
      <c r="M83" s="216">
        <f t="shared" ca="1" si="5"/>
        <v>1.6446923307997029E-2</v>
      </c>
      <c r="N83" s="246"/>
      <c r="O83" s="309">
        <f t="shared" ca="1" si="6"/>
        <v>-2.7303409228128404</v>
      </c>
      <c r="P83" s="216">
        <f t="shared" ca="1" si="7"/>
        <v>200.74033592281285</v>
      </c>
      <c r="Q83" s="217">
        <f t="shared" ca="1" si="8"/>
        <v>-6.3380677961665549E-2</v>
      </c>
      <c r="R83" s="216">
        <f t="shared" ca="1" si="9"/>
        <v>-3.8410593138997175E-2</v>
      </c>
      <c r="S83" s="217"/>
      <c r="T83" s="64"/>
      <c r="U83" s="313">
        <f t="shared" ca="1" si="10"/>
        <v>-5.4857516446994201E-2</v>
      </c>
      <c r="V83" s="256"/>
      <c r="W83" s="256"/>
      <c r="X83" s="311" t="e">
        <f t="shared" si="11"/>
        <v>#N/A</v>
      </c>
      <c r="Y83" s="311" t="e">
        <f t="shared" si="11"/>
        <v>#N/A</v>
      </c>
      <c r="Z83" s="105"/>
      <c r="AA83" s="105"/>
      <c r="AB83" s="103"/>
    </row>
    <row r="84" spans="1:28" x14ac:dyDescent="0.25">
      <c r="A84">
        <v>52</v>
      </c>
      <c r="B84" s="61">
        <f ca="1">OFFSET(InputPriceData!B$15,CalculationsAndCharts!$A84+$A$11,0,1,1)</f>
        <v>41904</v>
      </c>
      <c r="C84" s="3">
        <f ca="1">OFFSET(InputPriceData!G$15,CalculationsAndCharts!$A84+$A$11,IF($C$7,8,0),1,1)</f>
        <v>125553000</v>
      </c>
      <c r="D84" s="4">
        <f ca="1">OFFSET(InputPriceData!C$15,CalculationsAndCharts!$A84+$A$11,IF($C$7,8,0),1,1)</f>
        <v>200.35000600000001</v>
      </c>
      <c r="E84" s="4">
        <f ca="1">OFFSET(InputPriceData!D$15,CalculationsAndCharts!$A84+$A$11,IF($C$7,8,0),1,1)</f>
        <v>200.38000500000001</v>
      </c>
      <c r="F84" s="4">
        <f ca="1">OFFSET(InputPriceData!E$15,CalculationsAndCharts!$A84+$A$11,IF($C$7,8,0),1,1)</f>
        <v>198.729996</v>
      </c>
      <c r="G84" s="4">
        <f ca="1">OFFSET(InputPriceData!F$15,CalculationsAndCharts!$A84+$A$11,IF($C$7,8,0),1,1)</f>
        <v>199.14999399999999</v>
      </c>
      <c r="H84" s="309">
        <f t="shared" ca="1" si="0"/>
        <v>-1.6759661185772119</v>
      </c>
      <c r="I84" s="216">
        <f t="shared" ca="1" si="1"/>
        <v>200.8259601185772</v>
      </c>
      <c r="J84" s="216">
        <f t="shared" ca="1" si="2"/>
        <v>201.83008991917006</v>
      </c>
      <c r="K84" s="216">
        <f t="shared" ca="1" si="3"/>
        <v>199.82183031798431</v>
      </c>
      <c r="L84" s="217">
        <f t="shared" ca="1" si="4"/>
        <v>0.19872890935154364</v>
      </c>
      <c r="M84" s="216">
        <f t="shared" ca="1" si="5"/>
        <v>9.9788559045371414E-2</v>
      </c>
      <c r="N84" s="246"/>
      <c r="O84" s="309">
        <f t="shared" ca="1" si="6"/>
        <v>-1.6747294316361658</v>
      </c>
      <c r="P84" s="216">
        <f t="shared" ca="1" si="7"/>
        <v>200.82472343163616</v>
      </c>
      <c r="Q84" s="217">
        <f t="shared" ca="1" si="8"/>
        <v>0.14134920671309834</v>
      </c>
      <c r="R84" s="216">
        <f t="shared" ca="1" si="9"/>
        <v>8.5171505481299703E-2</v>
      </c>
      <c r="S84" s="217"/>
      <c r="T84" s="64"/>
      <c r="U84" s="313">
        <f t="shared" ca="1" si="10"/>
        <v>-1.4617053564071711E-2</v>
      </c>
      <c r="V84" s="256"/>
      <c r="W84" s="256"/>
      <c r="X84" s="311" t="e">
        <f t="shared" si="11"/>
        <v>#N/A</v>
      </c>
      <c r="Y84" s="311" t="e">
        <f t="shared" si="11"/>
        <v>#N/A</v>
      </c>
      <c r="Z84" s="105"/>
      <c r="AA84" s="105"/>
      <c r="AB84" s="103"/>
    </row>
    <row r="85" spans="1:28" x14ac:dyDescent="0.25">
      <c r="A85">
        <v>53</v>
      </c>
      <c r="B85" s="61">
        <f ca="1">OFFSET(InputPriceData!B$15,CalculationsAndCharts!$A85+$A$11,0,1,1)</f>
        <v>41901</v>
      </c>
      <c r="C85" s="3">
        <f ca="1">OFFSET(InputPriceData!G$15,CalculationsAndCharts!$A85+$A$11,IF($C$7,8,0),1,1)</f>
        <v>121649000</v>
      </c>
      <c r="D85" s="4">
        <f ca="1">OFFSET(InputPriceData!C$15,CalculationsAndCharts!$A85+$A$11,IF($C$7,8,0),1,1)</f>
        <v>201.520004</v>
      </c>
      <c r="E85" s="4">
        <f ca="1">OFFSET(InputPriceData!D$15,CalculationsAndCharts!$A85+$A$11,IF($C$7,8,0),1,1)</f>
        <v>201.89999399999999</v>
      </c>
      <c r="F85" s="4">
        <f ca="1">OFFSET(InputPriceData!E$15,CalculationsAndCharts!$A85+$A$11,IF($C$7,8,0),1,1)</f>
        <v>200.28999300000001</v>
      </c>
      <c r="G85" s="4">
        <f ca="1">OFFSET(InputPriceData!F$15,CalculationsAndCharts!$A85+$A$11,IF($C$7,8,0),1,1)</f>
        <v>200.699997</v>
      </c>
      <c r="H85" s="309">
        <f t="shared" ca="1" si="0"/>
        <v>-7.4086170657122363E-2</v>
      </c>
      <c r="I85" s="216">
        <f t="shared" ca="1" si="1"/>
        <v>200.77408317065712</v>
      </c>
      <c r="J85" s="216">
        <f t="shared" ca="1" si="2"/>
        <v>201.77795358651039</v>
      </c>
      <c r="K85" s="216">
        <f t="shared" ca="1" si="3"/>
        <v>199.77021275480382</v>
      </c>
      <c r="L85" s="217">
        <f t="shared" ca="1" si="4"/>
        <v>0.28409813487631952</v>
      </c>
      <c r="M85" s="216">
        <f t="shared" ca="1" si="5"/>
        <v>0.14155363184998926</v>
      </c>
      <c r="N85" s="246"/>
      <c r="O85" s="309">
        <f t="shared" ca="1" si="6"/>
        <v>-8.8703383431495253E-2</v>
      </c>
      <c r="P85" s="216">
        <f t="shared" ca="1" si="7"/>
        <v>200.78870038343149</v>
      </c>
      <c r="Q85" s="217">
        <f t="shared" ca="1" si="8"/>
        <v>0.25284927305538829</v>
      </c>
      <c r="R85" s="216">
        <f t="shared" ca="1" si="9"/>
        <v>0.15118043457990982</v>
      </c>
      <c r="S85" s="217"/>
      <c r="T85" s="64"/>
      <c r="U85" s="313">
        <f t="shared" ca="1" si="10"/>
        <v>9.6268027299205583E-3</v>
      </c>
      <c r="V85" s="256"/>
      <c r="W85" s="256"/>
      <c r="X85" s="311" t="e">
        <f t="shared" si="11"/>
        <v>#N/A</v>
      </c>
      <c r="Y85" s="311" t="e">
        <f t="shared" si="11"/>
        <v>#N/A</v>
      </c>
      <c r="Z85" s="105"/>
      <c r="AA85" s="105"/>
      <c r="AB85" s="103"/>
    </row>
    <row r="86" spans="1:28" x14ac:dyDescent="0.25">
      <c r="A86">
        <v>54</v>
      </c>
      <c r="B86" s="61">
        <f ca="1">OFFSET(InputPriceData!B$15,CalculationsAndCharts!$A86+$A$11,0,1,1)</f>
        <v>41900</v>
      </c>
      <c r="C86" s="3">
        <f ca="1">OFFSET(InputPriceData!G$15,CalculationsAndCharts!$A86+$A$11,IF($C$7,8,0),1,1)</f>
        <v>94990000</v>
      </c>
      <c r="D86" s="4">
        <f ca="1">OFFSET(InputPriceData!C$15,CalculationsAndCharts!$A86+$A$11,IF($C$7,8,0),1,1)</f>
        <v>201.36000100000001</v>
      </c>
      <c r="E86" s="4">
        <f ca="1">OFFSET(InputPriceData!D$15,CalculationsAndCharts!$A86+$A$11,IF($C$7,8,0),1,1)</f>
        <v>201.85000600000001</v>
      </c>
      <c r="F86" s="4">
        <f ca="1">OFFSET(InputPriceData!E$15,CalculationsAndCharts!$A86+$A$11,IF($C$7,8,0),1,1)</f>
        <v>201.10000600000001</v>
      </c>
      <c r="G86" s="4">
        <f ca="1">OFFSET(InputPriceData!F$15,CalculationsAndCharts!$A86+$A$11,IF($C$7,8,0),1,1)</f>
        <v>201.820007</v>
      </c>
      <c r="H86" s="309">
        <f t="shared" ca="1" si="0"/>
        <v>1.2002216548951301</v>
      </c>
      <c r="I86" s="216">
        <f t="shared" ca="1" si="1"/>
        <v>200.61978534510487</v>
      </c>
      <c r="J86" s="216">
        <f t="shared" ca="1" si="2"/>
        <v>201.62288427183037</v>
      </c>
      <c r="K86" s="216">
        <f t="shared" ca="1" si="3"/>
        <v>199.61668641837935</v>
      </c>
      <c r="L86" s="217">
        <f t="shared" ca="1" si="4"/>
        <v>0.27086390853992326</v>
      </c>
      <c r="M86" s="216">
        <f t="shared" ca="1" si="5"/>
        <v>0.13421063281398224</v>
      </c>
      <c r="N86" s="246"/>
      <c r="O86" s="309">
        <f t="shared" ca="1" si="6"/>
        <v>1.1951614850683421</v>
      </c>
      <c r="P86" s="216">
        <f t="shared" ca="1" si="7"/>
        <v>200.62484551493165</v>
      </c>
      <c r="Q86" s="217">
        <f t="shared" ca="1" si="8"/>
        <v>0.24387165552372359</v>
      </c>
      <c r="R86" s="216">
        <f t="shared" ca="1" si="9"/>
        <v>0.14500345678239338</v>
      </c>
      <c r="S86" s="217"/>
      <c r="T86" s="64"/>
      <c r="U86" s="313">
        <f t="shared" ca="1" si="10"/>
        <v>1.0792823968411136E-2</v>
      </c>
      <c r="V86" s="256"/>
      <c r="W86" s="256"/>
      <c r="X86" s="311" t="e">
        <f t="shared" si="11"/>
        <v>#N/A</v>
      </c>
      <c r="Y86" s="311" t="e">
        <f t="shared" si="11"/>
        <v>#N/A</v>
      </c>
      <c r="Z86" s="105"/>
      <c r="AA86" s="105"/>
      <c r="AB86" s="103"/>
    </row>
    <row r="87" spans="1:28" x14ac:dyDescent="0.25">
      <c r="A87">
        <v>55</v>
      </c>
      <c r="B87" s="61">
        <f ca="1">OFFSET(InputPriceData!B$15,CalculationsAndCharts!$A87+$A$11,0,1,1)</f>
        <v>41899</v>
      </c>
      <c r="C87" s="3">
        <f ca="1">OFFSET(InputPriceData!G$15,CalculationsAndCharts!$A87+$A$11,IF($C$7,8,0),1,1)</f>
        <v>151266000</v>
      </c>
      <c r="D87" s="4">
        <f ca="1">OFFSET(InputPriceData!C$15,CalculationsAndCharts!$A87+$A$11,IF($C$7,8,0),1,1)</f>
        <v>200.770004</v>
      </c>
      <c r="E87" s="4">
        <f ca="1">OFFSET(InputPriceData!D$15,CalculationsAndCharts!$A87+$A$11,IF($C$7,8,0),1,1)</f>
        <v>201.679993</v>
      </c>
      <c r="F87" s="4">
        <f ca="1">OFFSET(InputPriceData!E$15,CalculationsAndCharts!$A87+$A$11,IF($C$7,8,0),1,1)</f>
        <v>199.75</v>
      </c>
      <c r="G87" s="4">
        <f ca="1">OFFSET(InputPriceData!F$15,CalculationsAndCharts!$A87+$A$11,IF($C$7,8,0),1,1)</f>
        <v>200.75</v>
      </c>
      <c r="H87" s="309">
        <f t="shared" ca="1" si="0"/>
        <v>0.29686832571315069</v>
      </c>
      <c r="I87" s="216">
        <f t="shared" ca="1" si="1"/>
        <v>200.45313167428685</v>
      </c>
      <c r="J87" s="216">
        <f t="shared" ca="1" si="2"/>
        <v>201.45539733265826</v>
      </c>
      <c r="K87" s="216">
        <f t="shared" ca="1" si="3"/>
        <v>199.45086601591541</v>
      </c>
      <c r="L87" s="217">
        <f t="shared" ca="1" si="4"/>
        <v>0.24085042391890726</v>
      </c>
      <c r="M87" s="216">
        <f t="shared" ca="1" si="5"/>
        <v>0.11997530456732616</v>
      </c>
      <c r="N87" s="246"/>
      <c r="O87" s="309">
        <f t="shared" ca="1" si="6"/>
        <v>0.30522490053765217</v>
      </c>
      <c r="P87" s="216">
        <f t="shared" ca="1" si="7"/>
        <v>200.44477509946236</v>
      </c>
      <c r="Q87" s="217">
        <f t="shared" ca="1" si="8"/>
        <v>0.21327550459815525</v>
      </c>
      <c r="R87" s="216">
        <f t="shared" ca="1" si="9"/>
        <v>0.12748722566265819</v>
      </c>
      <c r="S87" s="217"/>
      <c r="T87" s="64"/>
      <c r="U87" s="313">
        <f t="shared" ca="1" si="10"/>
        <v>7.5119210953320248E-3</v>
      </c>
      <c r="V87" s="256"/>
      <c r="W87" s="256"/>
      <c r="X87" s="311" t="e">
        <f t="shared" si="11"/>
        <v>#N/A</v>
      </c>
      <c r="Y87" s="311" t="e">
        <f t="shared" si="11"/>
        <v>#N/A</v>
      </c>
      <c r="Z87" s="105"/>
      <c r="AA87" s="105"/>
      <c r="AB87" s="103"/>
    </row>
    <row r="88" spans="1:28" x14ac:dyDescent="0.25">
      <c r="A88">
        <v>56</v>
      </c>
      <c r="B88" s="61">
        <f ca="1">OFFSET(InputPriceData!B$15,CalculationsAndCharts!$A88+$A$11,0,1,1)</f>
        <v>41898</v>
      </c>
      <c r="C88" s="3">
        <f ca="1">OFFSET(InputPriceData!G$15,CalculationsAndCharts!$A88+$A$11,IF($C$7,8,0),1,1)</f>
        <v>116201000</v>
      </c>
      <c r="D88" s="4">
        <f ca="1">OFFSET(InputPriceData!C$15,CalculationsAndCharts!$A88+$A$11,IF($C$7,8,0),1,1)</f>
        <v>198.61000100000001</v>
      </c>
      <c r="E88" s="4">
        <f ca="1">OFFSET(InputPriceData!D$15,CalculationsAndCharts!$A88+$A$11,IF($C$7,8,0),1,1)</f>
        <v>200.83999600000001</v>
      </c>
      <c r="F88" s="4">
        <f ca="1">OFFSET(InputPriceData!E$15,CalculationsAndCharts!$A88+$A$11,IF($C$7,8,0),1,1)</f>
        <v>198.5</v>
      </c>
      <c r="G88" s="4">
        <f ca="1">OFFSET(InputPriceData!F$15,CalculationsAndCharts!$A88+$A$11,IF($C$7,8,0),1,1)</f>
        <v>200.479996</v>
      </c>
      <c r="H88" s="309">
        <f t="shared" ca="1" si="0"/>
        <v>0.15578136329387182</v>
      </c>
      <c r="I88" s="216">
        <f t="shared" ca="1" si="1"/>
        <v>200.32421463670613</v>
      </c>
      <c r="J88" s="216">
        <f t="shared" ca="1" si="2"/>
        <v>201.32583570988965</v>
      </c>
      <c r="K88" s="216">
        <f t="shared" ca="1" si="3"/>
        <v>199.32259356352259</v>
      </c>
      <c r="L88" s="217">
        <f t="shared" ca="1" si="4"/>
        <v>0.24550915724707417</v>
      </c>
      <c r="M88" s="216">
        <f t="shared" ca="1" si="5"/>
        <v>0.12246067545166658</v>
      </c>
      <c r="N88" s="246"/>
      <c r="O88" s="309">
        <f t="shared" ca="1" si="6"/>
        <v>0.16871245851817296</v>
      </c>
      <c r="P88" s="216">
        <f t="shared" ca="1" si="7"/>
        <v>200.31128354148183</v>
      </c>
      <c r="Q88" s="217">
        <f t="shared" ca="1" si="8"/>
        <v>0.22588840928372389</v>
      </c>
      <c r="R88" s="216">
        <f t="shared" ca="1" si="9"/>
        <v>0.13520854775978183</v>
      </c>
      <c r="S88" s="217"/>
      <c r="T88" s="64"/>
      <c r="U88" s="313">
        <f t="shared" ca="1" si="10"/>
        <v>1.2747872308115249E-2</v>
      </c>
      <c r="V88" s="256"/>
      <c r="W88" s="256"/>
      <c r="X88" s="311" t="e">
        <f t="shared" si="11"/>
        <v>#N/A</v>
      </c>
      <c r="Y88" s="311" t="e">
        <f t="shared" si="11"/>
        <v>#N/A</v>
      </c>
      <c r="Z88" s="105"/>
      <c r="AA88" s="105"/>
      <c r="AB88" s="103"/>
    </row>
    <row r="89" spans="1:28" x14ac:dyDescent="0.25">
      <c r="A89">
        <v>57</v>
      </c>
      <c r="B89" s="61">
        <f ca="1">OFFSET(InputPriceData!B$15,CalculationsAndCharts!$A89+$A$11,0,1,1)</f>
        <v>41897</v>
      </c>
      <c r="C89" s="3">
        <f ca="1">OFFSET(InputPriceData!G$15,CalculationsAndCharts!$A89+$A$11,IF($C$7,8,0),1,1)</f>
        <v>76401000</v>
      </c>
      <c r="D89" s="4">
        <f ca="1">OFFSET(InputPriceData!C$15,CalculationsAndCharts!$A89+$A$11,IF($C$7,8,0),1,1)</f>
        <v>199.16000399999999</v>
      </c>
      <c r="E89" s="4">
        <f ca="1">OFFSET(InputPriceData!D$15,CalculationsAndCharts!$A89+$A$11,IF($C$7,8,0),1,1)</f>
        <v>199.320007</v>
      </c>
      <c r="F89" s="4">
        <f ca="1">OFFSET(InputPriceData!E$15,CalculationsAndCharts!$A89+$A$11,IF($C$7,8,0),1,1)</f>
        <v>198.38000500000001</v>
      </c>
      <c r="G89" s="4">
        <f ca="1">OFFSET(InputPriceData!F$15,CalculationsAndCharts!$A89+$A$11,IF($C$7,8,0),1,1)</f>
        <v>198.979996</v>
      </c>
      <c r="H89" s="309">
        <f t="shared" ca="1" si="0"/>
        <v>-1.2708099594417075</v>
      </c>
      <c r="I89" s="216">
        <f t="shared" ca="1" si="1"/>
        <v>200.25080595944172</v>
      </c>
      <c r="J89" s="216">
        <f t="shared" ca="1" si="2"/>
        <v>201.25205998923892</v>
      </c>
      <c r="K89" s="216">
        <f t="shared" ca="1" si="3"/>
        <v>199.2495519296445</v>
      </c>
      <c r="L89" s="217">
        <f t="shared" ca="1" si="4"/>
        <v>0.30922189675617739</v>
      </c>
      <c r="M89" s="216">
        <f t="shared" ca="1" si="5"/>
        <v>0.15540350938401737</v>
      </c>
      <c r="N89" s="246"/>
      <c r="O89" s="309">
        <f t="shared" ca="1" si="6"/>
        <v>-1.2673565884650284</v>
      </c>
      <c r="P89" s="216">
        <f t="shared" ca="1" si="7"/>
        <v>200.24735258846502</v>
      </c>
      <c r="Q89" s="217">
        <f t="shared" ca="1" si="8"/>
        <v>0.31518508404952827</v>
      </c>
      <c r="R89" s="216">
        <f t="shared" ca="1" si="9"/>
        <v>0.19008046460079031</v>
      </c>
      <c r="S89" s="217"/>
      <c r="T89" s="64"/>
      <c r="U89" s="313">
        <f t="shared" ca="1" si="10"/>
        <v>3.4676955216772942E-2</v>
      </c>
      <c r="V89" s="256"/>
      <c r="W89" s="256"/>
      <c r="X89" s="311" t="e">
        <f t="shared" si="11"/>
        <v>#N/A</v>
      </c>
      <c r="Y89" s="311" t="e">
        <f t="shared" si="11"/>
        <v>#N/A</v>
      </c>
      <c r="Z89" s="105"/>
      <c r="AA89" s="105"/>
      <c r="AB89" s="103"/>
    </row>
    <row r="90" spans="1:28" x14ac:dyDescent="0.25">
      <c r="A90">
        <v>58</v>
      </c>
      <c r="B90" s="61">
        <f ca="1">OFFSET(InputPriceData!B$15,CalculationsAndCharts!$A90+$A$11,0,1,1)</f>
        <v>41894</v>
      </c>
      <c r="C90" s="3">
        <f ca="1">OFFSET(InputPriceData!G$15,CalculationsAndCharts!$A90+$A$11,IF($C$7,8,0),1,1)</f>
        <v>117479000</v>
      </c>
      <c r="D90" s="4">
        <f ca="1">OFFSET(InputPriceData!C$15,CalculationsAndCharts!$A90+$A$11,IF($C$7,8,0),1,1)</f>
        <v>200.10000600000001</v>
      </c>
      <c r="E90" s="4">
        <f ca="1">OFFSET(InputPriceData!D$15,CalculationsAndCharts!$A90+$A$11,IF($C$7,8,0),1,1)</f>
        <v>200.11999499999999</v>
      </c>
      <c r="F90" s="4">
        <f ca="1">OFFSET(InputPriceData!E$15,CalculationsAndCharts!$A90+$A$11,IF($C$7,8,0),1,1)</f>
        <v>198.55999800000001</v>
      </c>
      <c r="G90" s="4">
        <f ca="1">OFFSET(InputPriceData!F$15,CalculationsAndCharts!$A90+$A$11,IF($C$7,8,0),1,1)</f>
        <v>199.13000500000001</v>
      </c>
      <c r="H90" s="309">
        <f t="shared" ca="1" si="0"/>
        <v>-1.0905923429381552</v>
      </c>
      <c r="I90" s="216">
        <f t="shared" ca="1" si="1"/>
        <v>200.22059734293816</v>
      </c>
      <c r="J90" s="216">
        <f t="shared" ca="1" si="2"/>
        <v>201.22170032965283</v>
      </c>
      <c r="K90" s="216">
        <f t="shared" ca="1" si="3"/>
        <v>199.21949435622346</v>
      </c>
      <c r="L90" s="217">
        <f t="shared" ca="1" si="4"/>
        <v>0.4274385368826405</v>
      </c>
      <c r="M90" s="216">
        <f t="shared" ca="1" si="5"/>
        <v>0.21465300364083276</v>
      </c>
      <c r="N90" s="246"/>
      <c r="O90" s="309">
        <f t="shared" ca="1" si="6"/>
        <v>-1.1084454105983366</v>
      </c>
      <c r="P90" s="216">
        <f t="shared" ca="1" si="7"/>
        <v>200.23845041059835</v>
      </c>
      <c r="Q90" s="217">
        <f t="shared" ca="1" si="8"/>
        <v>0.47941012628121016</v>
      </c>
      <c r="R90" s="216">
        <f t="shared" ca="1" si="9"/>
        <v>0.28890279570748373</v>
      </c>
      <c r="S90" s="217"/>
      <c r="T90" s="64"/>
      <c r="U90" s="313">
        <f t="shared" ca="1" si="10"/>
        <v>7.4249792066650971E-2</v>
      </c>
      <c r="V90" s="256"/>
      <c r="W90" s="256"/>
      <c r="X90" s="311" t="e">
        <f t="shared" si="11"/>
        <v>#N/A</v>
      </c>
      <c r="Y90" s="311" t="e">
        <f t="shared" si="11"/>
        <v>#N/A</v>
      </c>
      <c r="Z90" s="105"/>
      <c r="AA90" s="105"/>
      <c r="AB90" s="103"/>
    </row>
    <row r="91" spans="1:28" x14ac:dyDescent="0.25">
      <c r="A91">
        <v>59</v>
      </c>
      <c r="B91" s="61">
        <f ca="1">OFFSET(InputPriceData!B$15,CalculationsAndCharts!$A91+$A$11,0,1,1)</f>
        <v>41893</v>
      </c>
      <c r="C91" s="3">
        <f ca="1">OFFSET(InputPriceData!G$15,CalculationsAndCharts!$A91+$A$11,IF($C$7,8,0),1,1)</f>
        <v>66774400</v>
      </c>
      <c r="D91" s="4">
        <f ca="1">OFFSET(InputPriceData!C$15,CalculationsAndCharts!$A91+$A$11,IF($C$7,8,0),1,1)</f>
        <v>199.270004</v>
      </c>
      <c r="E91" s="4">
        <f ca="1">OFFSET(InputPriceData!D$15,CalculationsAndCharts!$A91+$A$11,IF($C$7,8,0),1,1)</f>
        <v>200.33000200000001</v>
      </c>
      <c r="F91" s="4">
        <f ca="1">OFFSET(InputPriceData!E$15,CalculationsAndCharts!$A91+$A$11,IF($C$7,8,0),1,1)</f>
        <v>199.11999499999999</v>
      </c>
      <c r="G91" s="4">
        <f ca="1">OFFSET(InputPriceData!F$15,CalculationsAndCharts!$A91+$A$11,IF($C$7,8,0),1,1)</f>
        <v>200.300003</v>
      </c>
      <c r="H91" s="309">
        <f t="shared" ca="1" si="0"/>
        <v>0.1615619423246949</v>
      </c>
      <c r="I91" s="216">
        <f t="shared" ca="1" si="1"/>
        <v>200.13844105767532</v>
      </c>
      <c r="J91" s="216">
        <f t="shared" ca="1" si="2"/>
        <v>201.13913326296367</v>
      </c>
      <c r="K91" s="216">
        <f t="shared" ca="1" si="3"/>
        <v>199.13774885238695</v>
      </c>
      <c r="L91" s="217">
        <f t="shared" ca="1" si="4"/>
        <v>0.50555758974870579</v>
      </c>
      <c r="M91" s="216">
        <f t="shared" ca="1" si="5"/>
        <v>0.25240019080214682</v>
      </c>
      <c r="N91" s="246"/>
      <c r="O91" s="309">
        <f t="shared" ca="1" si="6"/>
        <v>0.13438654531803257</v>
      </c>
      <c r="P91" s="216">
        <f t="shared" ca="1" si="7"/>
        <v>200.16561645468198</v>
      </c>
      <c r="Q91" s="217">
        <f t="shared" ca="1" si="8"/>
        <v>0.60144711440107623</v>
      </c>
      <c r="R91" s="216">
        <f t="shared" ca="1" si="9"/>
        <v>0.36032777157836166</v>
      </c>
      <c r="S91" s="217"/>
      <c r="T91" s="64"/>
      <c r="U91" s="313">
        <f t="shared" ca="1" si="10"/>
        <v>0.10792758077621484</v>
      </c>
      <c r="V91" s="256"/>
      <c r="W91" s="256"/>
      <c r="X91" s="311" t="e">
        <f t="shared" si="11"/>
        <v>#N/A</v>
      </c>
      <c r="Y91" s="311" t="e">
        <f t="shared" si="11"/>
        <v>#N/A</v>
      </c>
      <c r="Z91" s="105"/>
      <c r="AA91" s="105"/>
      <c r="AB91" s="103"/>
    </row>
    <row r="92" spans="1:28" x14ac:dyDescent="0.25">
      <c r="A92">
        <v>60</v>
      </c>
      <c r="B92" s="61">
        <f ca="1">OFFSET(InputPriceData!B$15,CalculationsAndCharts!$A92+$A$11,0,1,1)</f>
        <v>41892</v>
      </c>
      <c r="C92" s="3">
        <f ca="1">OFFSET(InputPriceData!G$15,CalculationsAndCharts!$A92+$A$11,IF($C$7,8,0),1,1)</f>
        <v>67251000</v>
      </c>
      <c r="D92" s="4">
        <f ca="1">OFFSET(InputPriceData!C$15,CalculationsAndCharts!$A92+$A$11,IF($C$7,8,0),1,1)</f>
        <v>199.429993</v>
      </c>
      <c r="E92" s="4">
        <f ca="1">OFFSET(InputPriceData!D$15,CalculationsAndCharts!$A92+$A$11,IF($C$7,8,0),1,1)</f>
        <v>200.199997</v>
      </c>
      <c r="F92" s="4">
        <f ca="1">OFFSET(InputPriceData!E$15,CalculationsAndCharts!$A92+$A$11,IF($C$7,8,0),1,1)</f>
        <v>198.770004</v>
      </c>
      <c r="G92" s="4">
        <f ca="1">OFFSET(InputPriceData!F$15,CalculationsAndCharts!$A92+$A$11,IF($C$7,8,0),1,1)</f>
        <v>200.070007</v>
      </c>
      <c r="H92" s="309">
        <f t="shared" ca="1" si="0"/>
        <v>5.4650925370946069E-2</v>
      </c>
      <c r="I92" s="216">
        <f t="shared" ca="1" si="1"/>
        <v>200.01535607462907</v>
      </c>
      <c r="J92" s="216">
        <f t="shared" ca="1" si="2"/>
        <v>201.01543285500219</v>
      </c>
      <c r="K92" s="216">
        <f t="shared" ca="1" si="3"/>
        <v>199.01527929425592</v>
      </c>
      <c r="L92" s="217">
        <f t="shared" ca="1" si="4"/>
        <v>0.54887030247461066</v>
      </c>
      <c r="M92" s="216">
        <f t="shared" ca="1" si="5"/>
        <v>0.2743391229424062</v>
      </c>
      <c r="N92" s="246"/>
      <c r="O92" s="309">
        <f t="shared" ca="1" si="6"/>
        <v>2.8122035839051485E-2</v>
      </c>
      <c r="P92" s="216">
        <f t="shared" ca="1" si="7"/>
        <v>200.04188496416094</v>
      </c>
      <c r="Q92" s="217">
        <f t="shared" ca="1" si="8"/>
        <v>0.68629940886178809</v>
      </c>
      <c r="R92" s="216">
        <f t="shared" ca="1" si="9"/>
        <v>0.41163555846436573</v>
      </c>
      <c r="S92" s="217"/>
      <c r="T92" s="64"/>
      <c r="U92" s="313">
        <f t="shared" ca="1" si="10"/>
        <v>0.13729643552195953</v>
      </c>
      <c r="V92" s="256"/>
      <c r="W92" s="256"/>
      <c r="X92" s="311" t="e">
        <f t="shared" si="11"/>
        <v>#N/A</v>
      </c>
      <c r="Y92" s="311" t="e">
        <f t="shared" si="11"/>
        <v>#N/A</v>
      </c>
      <c r="Z92" s="105"/>
      <c r="AA92" s="105"/>
      <c r="AB92" s="103"/>
    </row>
    <row r="93" spans="1:28" x14ac:dyDescent="0.25">
      <c r="A93">
        <v>61</v>
      </c>
      <c r="B93" s="61">
        <f ca="1">OFFSET(InputPriceData!B$15,CalculationsAndCharts!$A93+$A$11,0,1,1)</f>
        <v>41891</v>
      </c>
      <c r="C93" s="3">
        <f ca="1">OFFSET(InputPriceData!G$15,CalculationsAndCharts!$A93+$A$11,IF($C$7,8,0),1,1)</f>
        <v>88591000</v>
      </c>
      <c r="D93" s="4">
        <f ca="1">OFFSET(InputPriceData!C$15,CalculationsAndCharts!$A93+$A$11,IF($C$7,8,0),1,1)</f>
        <v>200.41000399999999</v>
      </c>
      <c r="E93" s="4">
        <f ca="1">OFFSET(InputPriceData!D$15,CalculationsAndCharts!$A93+$A$11,IF($C$7,8,0),1,1)</f>
        <v>200.550003</v>
      </c>
      <c r="F93" s="4">
        <f ca="1">OFFSET(InputPriceData!E$15,CalculationsAndCharts!$A93+$A$11,IF($C$7,8,0),1,1)</f>
        <v>198.91000399999999</v>
      </c>
      <c r="G93" s="4">
        <f ca="1">OFFSET(InputPriceData!F$15,CalculationsAndCharts!$A93+$A$11,IF($C$7,8,0),1,1)</f>
        <v>199.320007</v>
      </c>
      <c r="H93" s="309">
        <f t="shared" ca="1" si="0"/>
        <v>-0.59919893854952855</v>
      </c>
      <c r="I93" s="216">
        <f t="shared" ca="1" si="1"/>
        <v>199.91920593854954</v>
      </c>
      <c r="J93" s="216">
        <f t="shared" ca="1" si="2"/>
        <v>200.91880196824226</v>
      </c>
      <c r="K93" s="216">
        <f t="shared" ca="1" si="3"/>
        <v>198.91960990885678</v>
      </c>
      <c r="L93" s="217">
        <f t="shared" ca="1" si="4"/>
        <v>0.6247788581920023</v>
      </c>
      <c r="M93" s="216">
        <f t="shared" ca="1" si="5"/>
        <v>0.31345516568841097</v>
      </c>
      <c r="N93" s="246"/>
      <c r="O93" s="309">
        <f t="shared" ca="1" si="6"/>
        <v>-0.63197780003674842</v>
      </c>
      <c r="P93" s="216">
        <f t="shared" ca="1" si="7"/>
        <v>199.95198480003674</v>
      </c>
      <c r="Q93" s="217">
        <f t="shared" ca="1" si="8"/>
        <v>0.81878668601224291</v>
      </c>
      <c r="R93" s="216">
        <f t="shared" ca="1" si="9"/>
        <v>0.49294801761405288</v>
      </c>
      <c r="S93" s="217"/>
      <c r="T93" s="64"/>
      <c r="U93" s="313">
        <f t="shared" ca="1" si="10"/>
        <v>0.17949285192564191</v>
      </c>
      <c r="V93" s="256"/>
      <c r="W93" s="256"/>
      <c r="X93" s="311" t="e">
        <f t="shared" si="11"/>
        <v>#N/A</v>
      </c>
      <c r="Y93" s="311" t="e">
        <f t="shared" si="11"/>
        <v>#N/A</v>
      </c>
      <c r="Z93" s="105"/>
      <c r="AA93" s="105"/>
      <c r="AB93" s="103"/>
    </row>
    <row r="94" spans="1:28" x14ac:dyDescent="0.25">
      <c r="A94">
        <v>62</v>
      </c>
      <c r="B94" s="61">
        <f ca="1">OFFSET(InputPriceData!B$15,CalculationsAndCharts!$A94+$A$11,0,1,1)</f>
        <v>41890</v>
      </c>
      <c r="C94" s="3">
        <f ca="1">OFFSET(InputPriceData!G$15,CalculationsAndCharts!$A94+$A$11,IF($C$7,8,0),1,1)</f>
        <v>64146000</v>
      </c>
      <c r="D94" s="4">
        <f ca="1">OFFSET(InputPriceData!C$15,CalculationsAndCharts!$A94+$A$11,IF($C$7,8,0),1,1)</f>
        <v>200.91999799999999</v>
      </c>
      <c r="E94" s="4">
        <f ca="1">OFFSET(InputPriceData!D$15,CalculationsAndCharts!$A94+$A$11,IF($C$7,8,0),1,1)</f>
        <v>201.21000699999999</v>
      </c>
      <c r="F94" s="4">
        <f ca="1">OFFSET(InputPriceData!E$15,CalculationsAndCharts!$A94+$A$11,IF($C$7,8,0),1,1)</f>
        <v>200</v>
      </c>
      <c r="G94" s="4">
        <f ca="1">OFFSET(InputPriceData!F$15,CalculationsAndCharts!$A94+$A$11,IF($C$7,8,0),1,1)</f>
        <v>200.58999600000001</v>
      </c>
      <c r="H94" s="309">
        <f t="shared" ca="1" si="0"/>
        <v>0.79330364588443614</v>
      </c>
      <c r="I94" s="216">
        <f t="shared" ca="1" si="1"/>
        <v>199.79669235411558</v>
      </c>
      <c r="J94" s="216">
        <f t="shared" ca="1" si="2"/>
        <v>200.79567581588614</v>
      </c>
      <c r="K94" s="216">
        <f t="shared" ca="1" si="3"/>
        <v>198.79770889234499</v>
      </c>
      <c r="L94" s="217">
        <f t="shared" ca="1" si="4"/>
        <v>0.68055396219943121</v>
      </c>
      <c r="M94" s="216">
        <f t="shared" ca="1" si="5"/>
        <v>0.3392761233214398</v>
      </c>
      <c r="N94" s="246"/>
      <c r="O94" s="309">
        <f t="shared" ca="1" si="6"/>
        <v>0.76069357597653353</v>
      </c>
      <c r="P94" s="216">
        <f t="shared" ca="1" si="7"/>
        <v>199.82930242402347</v>
      </c>
      <c r="Q94" s="217">
        <f t="shared" ca="1" si="8"/>
        <v>0.93408290802948279</v>
      </c>
      <c r="R94" s="216">
        <f t="shared" ca="1" si="9"/>
        <v>0.55880129218177921</v>
      </c>
      <c r="S94" s="217"/>
      <c r="T94" s="64"/>
      <c r="U94" s="313">
        <f t="shared" ca="1" si="10"/>
        <v>0.2195251688603394</v>
      </c>
      <c r="V94" s="256"/>
      <c r="W94" s="256"/>
      <c r="X94" s="311" t="e">
        <f t="shared" si="11"/>
        <v>#N/A</v>
      </c>
      <c r="Y94" s="311" t="e">
        <f t="shared" si="11"/>
        <v>#N/A</v>
      </c>
      <c r="Z94" s="105"/>
      <c r="AA94" s="105"/>
      <c r="AB94" s="103"/>
    </row>
    <row r="95" spans="1:28" x14ac:dyDescent="0.25">
      <c r="A95">
        <v>63</v>
      </c>
      <c r="B95" s="61">
        <f ca="1">OFFSET(InputPriceData!B$15,CalculationsAndCharts!$A95+$A$11,0,1,1)</f>
        <v>41887</v>
      </c>
      <c r="C95" s="3">
        <f ca="1">OFFSET(InputPriceData!G$15,CalculationsAndCharts!$A95+$A$11,IF($C$7,8,0),1,1)</f>
        <v>102177000</v>
      </c>
      <c r="D95" s="4">
        <f ca="1">OFFSET(InputPriceData!C$15,CalculationsAndCharts!$A95+$A$11,IF($C$7,8,0),1,1)</f>
        <v>200.16999799999999</v>
      </c>
      <c r="E95" s="4">
        <f ca="1">OFFSET(InputPriceData!D$15,CalculationsAndCharts!$A95+$A$11,IF($C$7,8,0),1,1)</f>
        <v>201.19000199999999</v>
      </c>
      <c r="F95" s="4">
        <f ca="1">OFFSET(InputPriceData!E$15,CalculationsAndCharts!$A95+$A$11,IF($C$7,8,0),1,1)</f>
        <v>199.41000399999999</v>
      </c>
      <c r="G95" s="4">
        <f ca="1">OFFSET(InputPriceData!F$15,CalculationsAndCharts!$A95+$A$11,IF($C$7,8,0),1,1)</f>
        <v>201.11000100000001</v>
      </c>
      <c r="H95" s="309">
        <f t="shared" ca="1" si="0"/>
        <v>1.5099974224429635</v>
      </c>
      <c r="I95" s="216">
        <f t="shared" ca="1" si="1"/>
        <v>199.60000357755706</v>
      </c>
      <c r="J95" s="216">
        <f t="shared" ca="1" si="2"/>
        <v>200.59800359544482</v>
      </c>
      <c r="K95" s="216">
        <f t="shared" ca="1" si="3"/>
        <v>198.60200355966927</v>
      </c>
      <c r="L95" s="217">
        <f t="shared" ca="1" si="4"/>
        <v>0.66141256050847075</v>
      </c>
      <c r="M95" s="216">
        <f t="shared" ca="1" si="5"/>
        <v>0.32888098912021324</v>
      </c>
      <c r="N95" s="246"/>
      <c r="O95" s="309">
        <f t="shared" ca="1" si="6"/>
        <v>1.496783003260808</v>
      </c>
      <c r="P95" s="216">
        <f t="shared" ca="1" si="7"/>
        <v>199.61321799673919</v>
      </c>
      <c r="Q95" s="217">
        <f t="shared" ca="1" si="8"/>
        <v>0.9614513924624063</v>
      </c>
      <c r="R95" s="216">
        <f t="shared" ca="1" si="9"/>
        <v>0.57368687047785727</v>
      </c>
      <c r="S95" s="217"/>
      <c r="T95" s="64"/>
      <c r="U95" s="313">
        <f t="shared" ca="1" si="10"/>
        <v>0.24480588135764403</v>
      </c>
      <c r="V95" s="256"/>
      <c r="W95" s="256"/>
      <c r="X95" s="311" t="e">
        <f t="shared" si="11"/>
        <v>#N/A</v>
      </c>
      <c r="Y95" s="311" t="e">
        <f t="shared" si="11"/>
        <v>#N/A</v>
      </c>
      <c r="Z95" s="105"/>
      <c r="AA95" s="105"/>
      <c r="AB95" s="103"/>
    </row>
    <row r="96" spans="1:28" x14ac:dyDescent="0.25">
      <c r="A96">
        <v>64</v>
      </c>
      <c r="B96" s="61">
        <f ca="1">OFFSET(InputPriceData!B$15,CalculationsAndCharts!$A96+$A$11,0,1,1)</f>
        <v>41886</v>
      </c>
      <c r="C96" s="3">
        <f ca="1">OFFSET(InputPriceData!G$15,CalculationsAndCharts!$A96+$A$11,IF($C$7,8,0),1,1)</f>
        <v>85236000</v>
      </c>
      <c r="D96" s="4">
        <f ca="1">OFFSET(InputPriceData!C$15,CalculationsAndCharts!$A96+$A$11,IF($C$7,8,0),1,1)</f>
        <v>200.83999600000001</v>
      </c>
      <c r="E96" s="4">
        <f ca="1">OFFSET(InputPriceData!D$15,CalculationsAndCharts!$A96+$A$11,IF($C$7,8,0),1,1)</f>
        <v>201.58000200000001</v>
      </c>
      <c r="F96" s="4">
        <f ca="1">OFFSET(InputPriceData!E$15,CalculationsAndCharts!$A96+$A$11,IF($C$7,8,0),1,1)</f>
        <v>199.66000399999999</v>
      </c>
      <c r="G96" s="4">
        <f ca="1">OFFSET(InputPriceData!F$15,CalculationsAndCharts!$A96+$A$11,IF($C$7,8,0),1,1)</f>
        <v>200.21000699999999</v>
      </c>
      <c r="H96" s="309">
        <f t="shared" ca="1" si="0"/>
        <v>0.80567316549959633</v>
      </c>
      <c r="I96" s="216">
        <f t="shared" ca="1" si="1"/>
        <v>199.40433383450039</v>
      </c>
      <c r="J96" s="216">
        <f t="shared" ca="1" si="2"/>
        <v>200.40135550367287</v>
      </c>
      <c r="K96" s="216">
        <f t="shared" ca="1" si="3"/>
        <v>198.40731216532788</v>
      </c>
      <c r="L96" s="217">
        <f t="shared" ca="1" si="4"/>
        <v>0.6368450325494267</v>
      </c>
      <c r="M96" s="216">
        <f t="shared" ca="1" si="5"/>
        <v>0.31808851220380147</v>
      </c>
      <c r="N96" s="246"/>
      <c r="O96" s="309">
        <f t="shared" ca="1" si="6"/>
        <v>0.81294086392047205</v>
      </c>
      <c r="P96" s="216">
        <f t="shared" ca="1" si="7"/>
        <v>199.39706613607953</v>
      </c>
      <c r="Q96" s="217">
        <f t="shared" ca="1" si="8"/>
        <v>0.98575310646166814</v>
      </c>
      <c r="R96" s="216">
        <f t="shared" ca="1" si="9"/>
        <v>0.59083147015423754</v>
      </c>
      <c r="S96" s="217"/>
      <c r="T96" s="64"/>
      <c r="U96" s="313">
        <f t="shared" ca="1" si="10"/>
        <v>0.27274295795043607</v>
      </c>
      <c r="V96" s="256"/>
      <c r="W96" s="256"/>
      <c r="X96" s="311" t="e">
        <f t="shared" si="11"/>
        <v>#N/A</v>
      </c>
      <c r="Y96" s="311" t="e">
        <f t="shared" si="11"/>
        <v>#N/A</v>
      </c>
      <c r="Z96" s="105"/>
      <c r="AA96" s="105"/>
      <c r="AB96" s="103"/>
    </row>
    <row r="97" spans="1:28" x14ac:dyDescent="0.25">
      <c r="A97">
        <v>65</v>
      </c>
      <c r="B97" s="61">
        <f ca="1">OFFSET(InputPriceData!B$15,CalculationsAndCharts!$A97+$A$11,0,1,1)</f>
        <v>41885</v>
      </c>
      <c r="C97" s="3">
        <f ca="1">OFFSET(InputPriceData!G$15,CalculationsAndCharts!$A97+$A$11,IF($C$7,8,0),1,1)</f>
        <v>57462000</v>
      </c>
      <c r="D97" s="4">
        <f ca="1">OFFSET(InputPriceData!C$15,CalculationsAndCharts!$A97+$A$11,IF($C$7,8,0),1,1)</f>
        <v>201.38000500000001</v>
      </c>
      <c r="E97" s="4">
        <f ca="1">OFFSET(InputPriceData!D$15,CalculationsAndCharts!$A97+$A$11,IF($C$7,8,0),1,1)</f>
        <v>201.41000399999999</v>
      </c>
      <c r="F97" s="4">
        <f ca="1">OFFSET(InputPriceData!E$15,CalculationsAndCharts!$A97+$A$11,IF($C$7,8,0),1,1)</f>
        <v>200.220001</v>
      </c>
      <c r="G97" s="4">
        <f ca="1">OFFSET(InputPriceData!F$15,CalculationsAndCharts!$A97+$A$11,IF($C$7,8,0),1,1)</f>
        <v>200.5</v>
      </c>
      <c r="H97" s="309">
        <f t="shared" ref="H97:H160" ca="1" si="12">$C$20*(G97-2*G98+G99)+2*$C$21*H98-$C$22*H99</f>
        <v>1.2818362140888351</v>
      </c>
      <c r="I97" s="216">
        <f t="shared" ca="1" si="1"/>
        <v>199.21816378591117</v>
      </c>
      <c r="J97" s="216">
        <f t="shared" ca="1" si="2"/>
        <v>200.2142546048407</v>
      </c>
      <c r="K97" s="216">
        <f t="shared" ca="1" si="3"/>
        <v>198.22207296698161</v>
      </c>
      <c r="L97" s="217">
        <f t="shared" ca="1" si="4"/>
        <v>0.61527275944866222</v>
      </c>
      <c r="M97" s="216">
        <f t="shared" ca="1" si="5"/>
        <v>0.30686920670756218</v>
      </c>
      <c r="N97" s="246"/>
      <c r="O97" s="309">
        <f t="shared" ca="1" si="6"/>
        <v>1.3085352150041052</v>
      </c>
      <c r="P97" s="216">
        <f t="shared" ca="1" si="7"/>
        <v>199.1914647849959</v>
      </c>
      <c r="Q97" s="217">
        <f t="shared" ca="1" si="8"/>
        <v>1.0178092866439874</v>
      </c>
      <c r="R97" s="216">
        <f t="shared" ca="1" si="9"/>
        <v>0.60916266532308472</v>
      </c>
      <c r="S97" s="217"/>
      <c r="T97" s="64"/>
      <c r="U97" s="313">
        <f t="shared" ca="1" si="10"/>
        <v>0.30229345861552254</v>
      </c>
      <c r="V97" s="256"/>
      <c r="W97" s="256"/>
      <c r="X97" s="311" t="e">
        <f t="shared" si="11"/>
        <v>#N/A</v>
      </c>
      <c r="Y97" s="311" t="e">
        <f t="shared" si="11"/>
        <v>#N/A</v>
      </c>
      <c r="Z97" s="105"/>
      <c r="AA97" s="105"/>
      <c r="AB97" s="103"/>
    </row>
    <row r="98" spans="1:28" x14ac:dyDescent="0.25">
      <c r="A98">
        <v>66</v>
      </c>
      <c r="B98" s="61">
        <f ca="1">OFFSET(InputPriceData!B$15,CalculationsAndCharts!$A98+$A$11,0,1,1)</f>
        <v>41884</v>
      </c>
      <c r="C98" s="3">
        <f ca="1">OFFSET(InputPriceData!G$15,CalculationsAndCharts!$A98+$A$11,IF($C$7,8,0),1,1)</f>
        <v>72426000</v>
      </c>
      <c r="D98" s="4">
        <f ca="1">OFFSET(InputPriceData!C$15,CalculationsAndCharts!$A98+$A$11,IF($C$7,8,0),1,1)</f>
        <v>200.970001</v>
      </c>
      <c r="E98" s="4">
        <f ca="1">OFFSET(InputPriceData!D$15,CalculationsAndCharts!$A98+$A$11,IF($C$7,8,0),1,1)</f>
        <v>201</v>
      </c>
      <c r="F98" s="4">
        <f ca="1">OFFSET(InputPriceData!E$15,CalculationsAndCharts!$A98+$A$11,IF($C$7,8,0),1,1)</f>
        <v>199.86000100000001</v>
      </c>
      <c r="G98" s="4">
        <f ca="1">OFFSET(InputPriceData!F$15,CalculationsAndCharts!$A98+$A$11,IF($C$7,8,0),1,1)</f>
        <v>200.61000100000001</v>
      </c>
      <c r="H98" s="309">
        <f t="shared" ca="1" si="12"/>
        <v>1.6048399586782944</v>
      </c>
      <c r="I98" s="216">
        <f t="shared" ref="I98:I161" ca="1" si="13">G98-H98</f>
        <v>199.00516104132171</v>
      </c>
      <c r="J98" s="216">
        <f t="shared" ref="J98:J161" ca="1" si="14">I98*(1+$F$15)</f>
        <v>200.00018684652829</v>
      </c>
      <c r="K98" s="216">
        <f t="shared" ref="K98:K161" ca="1" si="15">I98*(1-$F$15)</f>
        <v>198.0101352361151</v>
      </c>
      <c r="L98" s="217">
        <f t="shared" ref="L98:L161" ca="1" si="16">$F$20*(I98-2*I99+I100)+2*$F$21*L99-$F$22*L100</f>
        <v>0.55821051713370284</v>
      </c>
      <c r="M98" s="216">
        <f t="shared" ref="M98:M161" ca="1" si="17">100*$F$16*L98/G98</f>
        <v>0.27825657462296849</v>
      </c>
      <c r="N98" s="246"/>
      <c r="O98" s="309">
        <f t="shared" ref="O98:O161" ca="1" si="18">$U$20*($G98-2*$G99+$G100)+2*$U$21*O99-$U$22*O100</f>
        <v>1.6592260249921829</v>
      </c>
      <c r="P98" s="216">
        <f t="shared" ref="P98:P161" ca="1" si="19">$G98-O98</f>
        <v>198.95077497500782</v>
      </c>
      <c r="Q98" s="217">
        <f t="shared" ref="Q98:Q161" ca="1" si="20">$X$20*(P98-2*P99+P100)+2*$X$21*Q99-$X$22*Q100</f>
        <v>1.0088685903049004</v>
      </c>
      <c r="R98" s="216">
        <f t="shared" ref="R98:R161" ca="1" si="21">100*$F$17*Q98/$G98</f>
        <v>0.60348053553216441</v>
      </c>
      <c r="S98" s="217"/>
      <c r="T98" s="64"/>
      <c r="U98" s="313">
        <f t="shared" ref="U98:U161" ca="1" si="22">R98-M98</f>
        <v>0.32522396090919592</v>
      </c>
      <c r="V98" s="256"/>
      <c r="W98" s="256"/>
      <c r="X98" s="311" t="e">
        <f t="shared" ref="X98:Y161" si="23">IF($A98=$E$25,X$31,NA())</f>
        <v>#N/A</v>
      </c>
      <c r="Y98" s="311" t="e">
        <f t="shared" si="23"/>
        <v>#N/A</v>
      </c>
      <c r="Z98" s="105"/>
      <c r="AA98" s="105"/>
      <c r="AB98" s="103"/>
    </row>
    <row r="99" spans="1:28" x14ac:dyDescent="0.25">
      <c r="A99">
        <v>67</v>
      </c>
      <c r="B99" s="61">
        <f ca="1">OFFSET(InputPriceData!B$15,CalculationsAndCharts!$A99+$A$11,0,1,1)</f>
        <v>41880</v>
      </c>
      <c r="C99" s="3">
        <f ca="1">OFFSET(InputPriceData!G$15,CalculationsAndCharts!$A99+$A$11,IF($C$7,8,0),1,1)</f>
        <v>65907000</v>
      </c>
      <c r="D99" s="4">
        <f ca="1">OFFSET(InputPriceData!C$15,CalculationsAndCharts!$A99+$A$11,IF($C$7,8,0),1,1)</f>
        <v>200.449997</v>
      </c>
      <c r="E99" s="4">
        <f ca="1">OFFSET(InputPriceData!D$15,CalculationsAndCharts!$A99+$A$11,IF($C$7,8,0),1,1)</f>
        <v>200.729996</v>
      </c>
      <c r="F99" s="4">
        <f ca="1">OFFSET(InputPriceData!E$15,CalculationsAndCharts!$A99+$A$11,IF($C$7,8,0),1,1)</f>
        <v>199.820007</v>
      </c>
      <c r="G99" s="4">
        <f ca="1">OFFSET(InputPriceData!F$15,CalculationsAndCharts!$A99+$A$11,IF($C$7,8,0),1,1)</f>
        <v>200.71000699999999</v>
      </c>
      <c r="H99" s="309">
        <f t="shared" ca="1" si="12"/>
        <v>1.9391808728233888</v>
      </c>
      <c r="I99" s="216">
        <f t="shared" ca="1" si="13"/>
        <v>198.7708261271766</v>
      </c>
      <c r="J99" s="216">
        <f t="shared" ca="1" si="14"/>
        <v>199.76468025781247</v>
      </c>
      <c r="K99" s="216">
        <f t="shared" ca="1" si="15"/>
        <v>197.77697199654071</v>
      </c>
      <c r="L99" s="217">
        <f t="shared" ca="1" si="16"/>
        <v>0.46645599690248774</v>
      </c>
      <c r="M99" s="216">
        <f t="shared" ca="1" si="17"/>
        <v>0.23240295980981543</v>
      </c>
      <c r="N99" s="246"/>
      <c r="O99" s="309">
        <f t="shared" ca="1" si="18"/>
        <v>2.0286307630736538</v>
      </c>
      <c r="P99" s="216">
        <f t="shared" ca="1" si="19"/>
        <v>198.68137623692633</v>
      </c>
      <c r="Q99" s="217">
        <f t="shared" ca="1" si="20"/>
        <v>0.95801184381079785</v>
      </c>
      <c r="R99" s="216">
        <f t="shared" ca="1" si="21"/>
        <v>0.57277373946429955</v>
      </c>
      <c r="S99" s="217"/>
      <c r="T99" s="64"/>
      <c r="U99" s="313">
        <f t="shared" ca="1" si="22"/>
        <v>0.34037077965448415</v>
      </c>
      <c r="V99" s="256"/>
      <c r="W99" s="256"/>
      <c r="X99" s="311" t="e">
        <f t="shared" si="23"/>
        <v>#N/A</v>
      </c>
      <c r="Y99" s="311" t="e">
        <f t="shared" si="23"/>
        <v>#N/A</v>
      </c>
      <c r="Z99" s="105"/>
      <c r="AA99" s="105"/>
      <c r="AB99" s="103"/>
    </row>
    <row r="100" spans="1:28" x14ac:dyDescent="0.25">
      <c r="A100">
        <v>68</v>
      </c>
      <c r="B100" s="61">
        <f ca="1">OFFSET(InputPriceData!B$15,CalculationsAndCharts!$A100+$A$11,0,1,1)</f>
        <v>41879</v>
      </c>
      <c r="C100" s="3">
        <f ca="1">OFFSET(InputPriceData!G$15,CalculationsAndCharts!$A100+$A$11,IF($C$7,8,0),1,1)</f>
        <v>58330000</v>
      </c>
      <c r="D100" s="4">
        <f ca="1">OFFSET(InputPriceData!C$15,CalculationsAndCharts!$A100+$A$11,IF($C$7,8,0),1,1)</f>
        <v>199.58999600000001</v>
      </c>
      <c r="E100" s="4">
        <f ca="1">OFFSET(InputPriceData!D$15,CalculationsAndCharts!$A100+$A$11,IF($C$7,8,0),1,1)</f>
        <v>200.270004</v>
      </c>
      <c r="F100" s="4">
        <f ca="1">OFFSET(InputPriceData!E$15,CalculationsAndCharts!$A100+$A$11,IF($C$7,8,0),1,1)</f>
        <v>199.38999899999999</v>
      </c>
      <c r="G100" s="4">
        <f ca="1">OFFSET(InputPriceData!F$15,CalculationsAndCharts!$A100+$A$11,IF($C$7,8,0),1,1)</f>
        <v>200.13999899999999</v>
      </c>
      <c r="H100" s="309">
        <f t="shared" ca="1" si="12"/>
        <v>1.6011390268490668</v>
      </c>
      <c r="I100" s="216">
        <f t="shared" ca="1" si="13"/>
        <v>198.53885997315092</v>
      </c>
      <c r="J100" s="216">
        <f t="shared" ca="1" si="14"/>
        <v>199.53155427301667</v>
      </c>
      <c r="K100" s="216">
        <f t="shared" ca="1" si="15"/>
        <v>197.54616567328517</v>
      </c>
      <c r="L100" s="217">
        <f t="shared" ca="1" si="16"/>
        <v>0.36068440901286353</v>
      </c>
      <c r="M100" s="216">
        <f t="shared" ca="1" si="17"/>
        <v>0.18021605416959333</v>
      </c>
      <c r="N100" s="246"/>
      <c r="O100" s="309">
        <f t="shared" ca="1" si="18"/>
        <v>1.7273758611979995</v>
      </c>
      <c r="P100" s="216">
        <f t="shared" ca="1" si="19"/>
        <v>198.41262313880199</v>
      </c>
      <c r="Q100" s="217">
        <f t="shared" ca="1" si="20"/>
        <v>0.88966602855246391</v>
      </c>
      <c r="R100" s="216">
        <f t="shared" ca="1" si="21"/>
        <v>0.53342622144359897</v>
      </c>
      <c r="S100" s="217"/>
      <c r="T100" s="64"/>
      <c r="U100" s="313">
        <f t="shared" ca="1" si="22"/>
        <v>0.35321016727400567</v>
      </c>
      <c r="V100" s="256"/>
      <c r="W100" s="256"/>
      <c r="X100" s="311" t="e">
        <f t="shared" si="23"/>
        <v>#N/A</v>
      </c>
      <c r="Y100" s="311" t="e">
        <f t="shared" si="23"/>
        <v>#N/A</v>
      </c>
      <c r="Z100" s="105"/>
      <c r="AA100" s="105"/>
      <c r="AB100" s="103"/>
    </row>
    <row r="101" spans="1:28" x14ac:dyDescent="0.25">
      <c r="A101">
        <v>69</v>
      </c>
      <c r="B101" s="61">
        <f ca="1">OFFSET(InputPriceData!B$15,CalculationsAndCharts!$A101+$A$11,0,1,1)</f>
        <v>41878</v>
      </c>
      <c r="C101" s="3">
        <f ca="1">OFFSET(InputPriceData!G$15,CalculationsAndCharts!$A101+$A$11,IF($C$7,8,0),1,1)</f>
        <v>47874000</v>
      </c>
      <c r="D101" s="4">
        <f ca="1">OFFSET(InputPriceData!C$15,CalculationsAndCharts!$A101+$A$11,IF($C$7,8,0),1,1)</f>
        <v>200.429993</v>
      </c>
      <c r="E101" s="4">
        <f ca="1">OFFSET(InputPriceData!D$15,CalculationsAndCharts!$A101+$A$11,IF($C$7,8,0),1,1)</f>
        <v>200.570007</v>
      </c>
      <c r="F101" s="4">
        <f ca="1">OFFSET(InputPriceData!E$15,CalculationsAndCharts!$A101+$A$11,IF($C$7,8,0),1,1)</f>
        <v>199.94000199999999</v>
      </c>
      <c r="G101" s="4">
        <f ca="1">OFFSET(InputPriceData!F$15,CalculationsAndCharts!$A101+$A$11,IF($C$7,8,0),1,1)</f>
        <v>200.25</v>
      </c>
      <c r="H101" s="309">
        <f t="shared" ca="1" si="12"/>
        <v>1.9409318035920071</v>
      </c>
      <c r="I101" s="216">
        <f t="shared" ca="1" si="13"/>
        <v>198.30906819640799</v>
      </c>
      <c r="J101" s="216">
        <f t="shared" ca="1" si="14"/>
        <v>199.30061353739001</v>
      </c>
      <c r="K101" s="216">
        <f t="shared" ca="1" si="15"/>
        <v>197.31752285542595</v>
      </c>
      <c r="L101" s="217">
        <f t="shared" ca="1" si="16"/>
        <v>0.23911865718648656</v>
      </c>
      <c r="M101" s="216">
        <f t="shared" ca="1" si="17"/>
        <v>0.11941006601072987</v>
      </c>
      <c r="N101" s="246"/>
      <c r="O101" s="309">
        <f t="shared" ca="1" si="18"/>
        <v>2.105813944829924</v>
      </c>
      <c r="P101" s="216">
        <f t="shared" ca="1" si="19"/>
        <v>198.14418605517008</v>
      </c>
      <c r="Q101" s="217">
        <f t="shared" ca="1" si="20"/>
        <v>0.80065605102193871</v>
      </c>
      <c r="R101" s="216">
        <f t="shared" ca="1" si="21"/>
        <v>0.47979388825284719</v>
      </c>
      <c r="S101" s="217"/>
      <c r="T101" s="64"/>
      <c r="U101" s="313">
        <f t="shared" ca="1" si="22"/>
        <v>0.36038382224211729</v>
      </c>
      <c r="V101" s="256"/>
      <c r="W101" s="256"/>
      <c r="X101" s="311" t="e">
        <f t="shared" si="23"/>
        <v>#N/A</v>
      </c>
      <c r="Y101" s="311" t="e">
        <f t="shared" si="23"/>
        <v>#N/A</v>
      </c>
      <c r="Z101" s="105"/>
      <c r="AA101" s="105"/>
      <c r="AB101" s="103"/>
    </row>
    <row r="102" spans="1:28" x14ac:dyDescent="0.25">
      <c r="A102">
        <v>70</v>
      </c>
      <c r="B102" s="61">
        <f ca="1">OFFSET(InputPriceData!B$15,CalculationsAndCharts!$A102+$A$11,0,1,1)</f>
        <v>41877</v>
      </c>
      <c r="C102" s="3">
        <f ca="1">OFFSET(InputPriceData!G$15,CalculationsAndCharts!$A102+$A$11,IF($C$7,8,0),1,1)</f>
        <v>47298000</v>
      </c>
      <c r="D102" s="4">
        <f ca="1">OFFSET(InputPriceData!C$15,CalculationsAndCharts!$A102+$A$11,IF($C$7,8,0),1,1)</f>
        <v>200.33000200000001</v>
      </c>
      <c r="E102" s="4">
        <f ca="1">OFFSET(InputPriceData!D$15,CalculationsAndCharts!$A102+$A$11,IF($C$7,8,0),1,1)</f>
        <v>200.820007</v>
      </c>
      <c r="F102" s="4">
        <f ca="1">OFFSET(InputPriceData!E$15,CalculationsAndCharts!$A102+$A$11,IF($C$7,8,0),1,1)</f>
        <v>200.279999</v>
      </c>
      <c r="G102" s="4">
        <f ca="1">OFFSET(InputPriceData!F$15,CalculationsAndCharts!$A102+$A$11,IF($C$7,8,0),1,1)</f>
        <v>200.33000200000001</v>
      </c>
      <c r="H102" s="309">
        <f t="shared" ca="1" si="12"/>
        <v>2.2721243041782766</v>
      </c>
      <c r="I102" s="216">
        <f t="shared" ca="1" si="13"/>
        <v>198.05787769582173</v>
      </c>
      <c r="J102" s="216">
        <f t="shared" ca="1" si="14"/>
        <v>199.04816708430081</v>
      </c>
      <c r="K102" s="216">
        <f t="shared" ca="1" si="15"/>
        <v>197.06758830734262</v>
      </c>
      <c r="L102" s="217">
        <f t="shared" ca="1" si="16"/>
        <v>7.4661679361461647E-2</v>
      </c>
      <c r="M102" s="216">
        <f t="shared" ca="1" si="17"/>
        <v>3.7269344888970574E-2</v>
      </c>
      <c r="N102" s="246"/>
      <c r="O102" s="309">
        <f t="shared" ca="1" si="18"/>
        <v>2.4836995050260184</v>
      </c>
      <c r="P102" s="216">
        <f t="shared" ca="1" si="19"/>
        <v>197.846302494974</v>
      </c>
      <c r="Q102" s="217">
        <f t="shared" ca="1" si="20"/>
        <v>0.65513244793242142</v>
      </c>
      <c r="R102" s="216">
        <f t="shared" ca="1" si="21"/>
        <v>0.39243195211414494</v>
      </c>
      <c r="S102" s="217"/>
      <c r="T102" s="64"/>
      <c r="U102" s="313">
        <f t="shared" ca="1" si="22"/>
        <v>0.35516260722517434</v>
      </c>
      <c r="V102" s="256"/>
      <c r="W102" s="256"/>
      <c r="X102" s="311" t="e">
        <f t="shared" si="23"/>
        <v>#N/A</v>
      </c>
      <c r="Y102" s="311" t="e">
        <f t="shared" si="23"/>
        <v>#N/A</v>
      </c>
      <c r="Z102" s="105"/>
      <c r="AA102" s="105"/>
      <c r="AB102" s="103"/>
    </row>
    <row r="103" spans="1:28" x14ac:dyDescent="0.25">
      <c r="A103">
        <v>71</v>
      </c>
      <c r="B103" s="61">
        <f ca="1">OFFSET(InputPriceData!B$15,CalculationsAndCharts!$A103+$A$11,0,1,1)</f>
        <v>41876</v>
      </c>
      <c r="C103" s="3">
        <f ca="1">OFFSET(InputPriceData!G$15,CalculationsAndCharts!$A103+$A$11,IF($C$7,8,0),1,1)</f>
        <v>63855000</v>
      </c>
      <c r="D103" s="4">
        <f ca="1">OFFSET(InputPriceData!C$15,CalculationsAndCharts!$A103+$A$11,IF($C$7,8,0),1,1)</f>
        <v>200.13999899999999</v>
      </c>
      <c r="E103" s="4">
        <f ca="1">OFFSET(InputPriceData!D$15,CalculationsAndCharts!$A103+$A$11,IF($C$7,8,0),1,1)</f>
        <v>200.58999600000001</v>
      </c>
      <c r="F103" s="4">
        <f ca="1">OFFSET(InputPriceData!E$15,CalculationsAndCharts!$A103+$A$11,IF($C$7,8,0),1,1)</f>
        <v>199.14999399999999</v>
      </c>
      <c r="G103" s="4">
        <f ca="1">OFFSET(InputPriceData!F$15,CalculationsAndCharts!$A103+$A$11,IF($C$7,8,0),1,1)</f>
        <v>200.199997</v>
      </c>
      <c r="H103" s="309">
        <f t="shared" ca="1" si="12"/>
        <v>2.4070688258808373</v>
      </c>
      <c r="I103" s="216">
        <f t="shared" ca="1" si="13"/>
        <v>197.79292817411917</v>
      </c>
      <c r="J103" s="216">
        <f t="shared" ca="1" si="14"/>
        <v>198.78189281498973</v>
      </c>
      <c r="K103" s="216">
        <f t="shared" ca="1" si="15"/>
        <v>196.80396353324858</v>
      </c>
      <c r="L103" s="217">
        <f t="shared" ca="1" si="16"/>
        <v>-0.13013684925600627</v>
      </c>
      <c r="M103" s="216">
        <f t="shared" ca="1" si="17"/>
        <v>-6.5003422180873599E-2</v>
      </c>
      <c r="N103" s="246"/>
      <c r="O103" s="309">
        <f t="shared" ca="1" si="18"/>
        <v>2.6719207038972441</v>
      </c>
      <c r="P103" s="216">
        <f t="shared" ca="1" si="19"/>
        <v>197.52807629610274</v>
      </c>
      <c r="Q103" s="217">
        <f t="shared" ca="1" si="20"/>
        <v>0.45332037241372541</v>
      </c>
      <c r="R103" s="216">
        <f t="shared" ca="1" si="21"/>
        <v>0.27172050701702583</v>
      </c>
      <c r="S103" s="217"/>
      <c r="T103" s="64"/>
      <c r="U103" s="313">
        <f t="shared" ca="1" si="22"/>
        <v>0.3367239291978994</v>
      </c>
      <c r="V103" s="256"/>
      <c r="W103" s="256"/>
      <c r="X103" s="311" t="e">
        <f t="shared" si="23"/>
        <v>#N/A</v>
      </c>
      <c r="Y103" s="311" t="e">
        <f t="shared" si="23"/>
        <v>#N/A</v>
      </c>
      <c r="Z103" s="105"/>
      <c r="AA103" s="105"/>
      <c r="AB103" s="103"/>
    </row>
    <row r="104" spans="1:28" x14ac:dyDescent="0.25">
      <c r="A104">
        <v>72</v>
      </c>
      <c r="B104" s="61">
        <f ca="1">OFFSET(InputPriceData!B$15,CalculationsAndCharts!$A104+$A$11,0,1,1)</f>
        <v>41873</v>
      </c>
      <c r="C104" s="3">
        <f ca="1">OFFSET(InputPriceData!G$15,CalculationsAndCharts!$A104+$A$11,IF($C$7,8,0),1,1)</f>
        <v>76107000</v>
      </c>
      <c r="D104" s="4">
        <f ca="1">OFFSET(InputPriceData!C$15,CalculationsAndCharts!$A104+$A$11,IF($C$7,8,0),1,1)</f>
        <v>199.33999600000001</v>
      </c>
      <c r="E104" s="4">
        <f ca="1">OFFSET(InputPriceData!D$15,CalculationsAndCharts!$A104+$A$11,IF($C$7,8,0),1,1)</f>
        <v>199.69000199999999</v>
      </c>
      <c r="F104" s="4">
        <f ca="1">OFFSET(InputPriceData!E$15,CalculationsAndCharts!$A104+$A$11,IF($C$7,8,0),1,1)</f>
        <v>198.740005</v>
      </c>
      <c r="G104" s="4">
        <f ca="1">OFFSET(InputPriceData!F$15,CalculationsAndCharts!$A104+$A$11,IF($C$7,8,0),1,1)</f>
        <v>199.19000199999999</v>
      </c>
      <c r="H104" s="309">
        <f t="shared" ca="1" si="12"/>
        <v>1.6366842006615787</v>
      </c>
      <c r="I104" s="216">
        <f t="shared" ca="1" si="13"/>
        <v>197.5533177993384</v>
      </c>
      <c r="J104" s="216">
        <f t="shared" ca="1" si="14"/>
        <v>198.54108438833507</v>
      </c>
      <c r="K104" s="216">
        <f t="shared" ca="1" si="15"/>
        <v>196.56555121034171</v>
      </c>
      <c r="L104" s="217">
        <f t="shared" ca="1" si="16"/>
        <v>-0.3382976199692791</v>
      </c>
      <c r="M104" s="216">
        <f t="shared" ca="1" si="17"/>
        <v>-0.16983664670543006</v>
      </c>
      <c r="N104" s="246"/>
      <c r="O104" s="309">
        <f t="shared" ca="1" si="18"/>
        <v>1.9516889946531428</v>
      </c>
      <c r="P104" s="216">
        <f t="shared" ca="1" si="19"/>
        <v>197.23831300534684</v>
      </c>
      <c r="Q104" s="217">
        <f t="shared" ca="1" si="20"/>
        <v>0.23945747227244754</v>
      </c>
      <c r="R104" s="216">
        <f t="shared" ca="1" si="21"/>
        <v>0.14425872977647597</v>
      </c>
      <c r="S104" s="217"/>
      <c r="T104" s="64"/>
      <c r="U104" s="313">
        <f t="shared" ca="1" si="22"/>
        <v>0.314095376481906</v>
      </c>
      <c r="V104" s="256"/>
      <c r="W104" s="256"/>
      <c r="X104" s="311" t="e">
        <f t="shared" si="23"/>
        <v>#N/A</v>
      </c>
      <c r="Y104" s="311" t="e">
        <f t="shared" si="23"/>
        <v>#N/A</v>
      </c>
      <c r="Z104" s="105"/>
      <c r="AA104" s="105"/>
      <c r="AB104" s="103"/>
    </row>
    <row r="105" spans="1:28" x14ac:dyDescent="0.25">
      <c r="A105">
        <v>73</v>
      </c>
      <c r="B105" s="61">
        <f ca="1">OFFSET(InputPriceData!B$15,CalculationsAndCharts!$A105+$A$11,0,1,1)</f>
        <v>41872</v>
      </c>
      <c r="C105" s="3">
        <f ca="1">OFFSET(InputPriceData!G$15,CalculationsAndCharts!$A105+$A$11,IF($C$7,8,0),1,1)</f>
        <v>67791000</v>
      </c>
      <c r="D105" s="4">
        <f ca="1">OFFSET(InputPriceData!C$15,CalculationsAndCharts!$A105+$A$11,IF($C$7,8,0),1,1)</f>
        <v>199.08999600000001</v>
      </c>
      <c r="E105" s="4">
        <f ca="1">OFFSET(InputPriceData!D$15,CalculationsAndCharts!$A105+$A$11,IF($C$7,8,0),1,1)</f>
        <v>199.759995</v>
      </c>
      <c r="F105" s="4">
        <f ca="1">OFFSET(InputPriceData!E$15,CalculationsAndCharts!$A105+$A$11,IF($C$7,8,0),1,1)</f>
        <v>198.929993</v>
      </c>
      <c r="G105" s="4">
        <f ca="1">OFFSET(InputPriceData!F$15,CalculationsAndCharts!$A105+$A$11,IF($C$7,8,0),1,1)</f>
        <v>199.5</v>
      </c>
      <c r="H105" s="309">
        <f t="shared" ca="1" si="12"/>
        <v>2.175584365869879</v>
      </c>
      <c r="I105" s="216">
        <f t="shared" ca="1" si="13"/>
        <v>197.32441563413013</v>
      </c>
      <c r="J105" s="216">
        <f t="shared" ca="1" si="14"/>
        <v>198.31103771230076</v>
      </c>
      <c r="K105" s="216">
        <f t="shared" ca="1" si="15"/>
        <v>196.33779355595948</v>
      </c>
      <c r="L105" s="217">
        <f t="shared" ca="1" si="16"/>
        <v>-0.56493271033982395</v>
      </c>
      <c r="M105" s="216">
        <f t="shared" ca="1" si="17"/>
        <v>-0.28317429089715485</v>
      </c>
      <c r="N105" s="246"/>
      <c r="O105" s="309">
        <f t="shared" ca="1" si="18"/>
        <v>2.5411409106473979</v>
      </c>
      <c r="P105" s="216">
        <f t="shared" ca="1" si="19"/>
        <v>196.95885908935261</v>
      </c>
      <c r="Q105" s="217">
        <f t="shared" ca="1" si="20"/>
        <v>-6.8335110194034376E-3</v>
      </c>
      <c r="R105" s="216">
        <f t="shared" ca="1" si="21"/>
        <v>-4.110382568062218E-3</v>
      </c>
      <c r="S105" s="217"/>
      <c r="T105" s="64"/>
      <c r="U105" s="313">
        <f t="shared" ca="1" si="22"/>
        <v>0.27906390832909261</v>
      </c>
      <c r="V105" s="256"/>
      <c r="W105" s="256"/>
      <c r="X105" s="311" t="e">
        <f t="shared" si="23"/>
        <v>#N/A</v>
      </c>
      <c r="Y105" s="311" t="e">
        <f t="shared" si="23"/>
        <v>#N/A</v>
      </c>
      <c r="Z105" s="105"/>
      <c r="AA105" s="105"/>
      <c r="AB105" s="103"/>
    </row>
    <row r="106" spans="1:28" x14ac:dyDescent="0.25">
      <c r="A106">
        <v>74</v>
      </c>
      <c r="B106" s="61">
        <f ca="1">OFFSET(InputPriceData!B$15,CalculationsAndCharts!$A106+$A$11,0,1,1)</f>
        <v>41871</v>
      </c>
      <c r="C106" s="3">
        <f ca="1">OFFSET(InputPriceData!G$15,CalculationsAndCharts!$A106+$A$11,IF($C$7,8,0),1,1)</f>
        <v>72763000</v>
      </c>
      <c r="D106" s="4">
        <f ca="1">OFFSET(InputPriceData!C$15,CalculationsAndCharts!$A106+$A$11,IF($C$7,8,0),1,1)</f>
        <v>198.11999499999999</v>
      </c>
      <c r="E106" s="4">
        <f ca="1">OFFSET(InputPriceData!D$15,CalculationsAndCharts!$A106+$A$11,IF($C$7,8,0),1,1)</f>
        <v>199.16000399999999</v>
      </c>
      <c r="F106" s="4">
        <f ca="1">OFFSET(InputPriceData!E$15,CalculationsAndCharts!$A106+$A$11,IF($C$7,8,0),1,1)</f>
        <v>198.08000200000001</v>
      </c>
      <c r="G106" s="4">
        <f ca="1">OFFSET(InputPriceData!F$15,CalculationsAndCharts!$A106+$A$11,IF($C$7,8,0),1,1)</f>
        <v>198.91999799999999</v>
      </c>
      <c r="H106" s="309">
        <f t="shared" ca="1" si="12"/>
        <v>1.8288457266195237</v>
      </c>
      <c r="I106" s="216">
        <f t="shared" ca="1" si="13"/>
        <v>197.09115227338046</v>
      </c>
      <c r="J106" s="216">
        <f t="shared" ca="1" si="14"/>
        <v>198.07660803474735</v>
      </c>
      <c r="K106" s="216">
        <f t="shared" ca="1" si="15"/>
        <v>196.10569651201357</v>
      </c>
      <c r="L106" s="217">
        <f t="shared" ca="1" si="16"/>
        <v>-0.82783563365884461</v>
      </c>
      <c r="M106" s="216">
        <f t="shared" ca="1" si="17"/>
        <v>-0.41616511259910866</v>
      </c>
      <c r="N106" s="246"/>
      <c r="O106" s="309">
        <f t="shared" ca="1" si="18"/>
        <v>2.249231259067404</v>
      </c>
      <c r="P106" s="216">
        <f t="shared" ca="1" si="19"/>
        <v>196.67076674093258</v>
      </c>
      <c r="Q106" s="217">
        <f t="shared" ca="1" si="20"/>
        <v>-0.31048714841098712</v>
      </c>
      <c r="R106" s="216">
        <f t="shared" ca="1" si="21"/>
        <v>-0.18730373106739354</v>
      </c>
      <c r="S106" s="217"/>
      <c r="T106" s="64"/>
      <c r="U106" s="313">
        <f t="shared" ca="1" si="22"/>
        <v>0.22886138153171512</v>
      </c>
      <c r="V106" s="256"/>
      <c r="W106" s="256"/>
      <c r="X106" s="311" t="e">
        <f t="shared" si="23"/>
        <v>#N/A</v>
      </c>
      <c r="Y106" s="311" t="e">
        <f t="shared" si="23"/>
        <v>#N/A</v>
      </c>
      <c r="Z106" s="105"/>
      <c r="AA106" s="105"/>
      <c r="AB106" s="103"/>
    </row>
    <row r="107" spans="1:28" s="37" customFormat="1" x14ac:dyDescent="0.25">
      <c r="A107" s="37">
        <v>75</v>
      </c>
      <c r="B107" s="68">
        <f ca="1">OFFSET(InputPriceData!B$15,CalculationsAndCharts!$A107+$A$11,0,1,1)</f>
        <v>41870</v>
      </c>
      <c r="C107" s="3">
        <f ca="1">OFFSET(InputPriceData!G$15,CalculationsAndCharts!$A107+$A$11,IF($C$7,8,0),1,1)</f>
        <v>59135000</v>
      </c>
      <c r="D107" s="4">
        <f ca="1">OFFSET(InputPriceData!C$15,CalculationsAndCharts!$A107+$A$11,IF($C$7,8,0),1,1)</f>
        <v>197.83999600000001</v>
      </c>
      <c r="E107" s="4">
        <f ca="1">OFFSET(InputPriceData!D$15,CalculationsAndCharts!$A107+$A$11,IF($C$7,8,0),1,1)</f>
        <v>198.53999300000001</v>
      </c>
      <c r="F107" s="4">
        <f ca="1">OFFSET(InputPriceData!E$15,CalculationsAndCharts!$A107+$A$11,IF($C$7,8,0),1,1)</f>
        <v>197.44000199999999</v>
      </c>
      <c r="G107" s="4">
        <f ca="1">OFFSET(InputPriceData!F$15,CalculationsAndCharts!$A107+$A$11,IF($C$7,8,0),1,1)</f>
        <v>198.38999899999999</v>
      </c>
      <c r="H107" s="309">
        <f t="shared" ca="1" si="12"/>
        <v>1.50599415949386</v>
      </c>
      <c r="I107" s="216">
        <f t="shared" ca="1" si="13"/>
        <v>196.88400484050612</v>
      </c>
      <c r="J107" s="216">
        <f t="shared" ca="1" si="14"/>
        <v>197.86842486470863</v>
      </c>
      <c r="K107" s="216">
        <f t="shared" ca="1" si="15"/>
        <v>195.89958481630359</v>
      </c>
      <c r="L107" s="217">
        <f t="shared" ca="1" si="16"/>
        <v>-1.0983567833449908</v>
      </c>
      <c r="M107" s="216">
        <f t="shared" ca="1" si="17"/>
        <v>-0.55363515745820979</v>
      </c>
      <c r="N107" s="246"/>
      <c r="O107" s="309">
        <f t="shared" ca="1" si="18"/>
        <v>1.9778477625518747</v>
      </c>
      <c r="P107" s="216">
        <f t="shared" ca="1" si="19"/>
        <v>196.41215123744811</v>
      </c>
      <c r="Q107" s="217">
        <f t="shared" ca="1" si="20"/>
        <v>-0.63830142450820304</v>
      </c>
      <c r="R107" s="216">
        <f t="shared" ca="1" si="21"/>
        <v>-0.38608887205541226</v>
      </c>
      <c r="S107" s="217"/>
      <c r="T107" s="64"/>
      <c r="U107" s="313">
        <f t="shared" ca="1" si="22"/>
        <v>0.16754628540279753</v>
      </c>
      <c r="V107" s="256"/>
      <c r="W107" s="256"/>
      <c r="X107" s="311" t="e">
        <f t="shared" si="23"/>
        <v>#N/A</v>
      </c>
      <c r="Y107" s="311" t="e">
        <f t="shared" si="23"/>
        <v>#N/A</v>
      </c>
      <c r="Z107" s="105"/>
      <c r="AA107" s="105"/>
      <c r="AB107" s="103"/>
    </row>
    <row r="108" spans="1:28" x14ac:dyDescent="0.25">
      <c r="A108">
        <v>76</v>
      </c>
      <c r="B108" s="61">
        <f ca="1">OFFSET(InputPriceData!B$15,CalculationsAndCharts!$A108+$A$11,0,1,1)</f>
        <v>41869</v>
      </c>
      <c r="C108" s="3">
        <f ca="1">OFFSET(InputPriceData!G$15,CalculationsAndCharts!$A108+$A$11,IF($C$7,8,0),1,1)</f>
        <v>75424000</v>
      </c>
      <c r="D108" s="4">
        <f ca="1">OFFSET(InputPriceData!C$15,CalculationsAndCharts!$A108+$A$11,IF($C$7,8,0),1,1)</f>
        <v>196.800003</v>
      </c>
      <c r="E108" s="4">
        <f ca="1">OFFSET(InputPriceData!D$15,CalculationsAndCharts!$A108+$A$11,IF($C$7,8,0),1,1)</f>
        <v>197.449997</v>
      </c>
      <c r="F108" s="4">
        <f ca="1">OFFSET(InputPriceData!E$15,CalculationsAndCharts!$A108+$A$11,IF($C$7,8,0),1,1)</f>
        <v>196.69000199999999</v>
      </c>
      <c r="G108" s="4">
        <f ca="1">OFFSET(InputPriceData!F$15,CalculationsAndCharts!$A108+$A$11,IF($C$7,8,0),1,1)</f>
        <v>197.36000100000001</v>
      </c>
      <c r="H108" s="309">
        <f t="shared" ca="1" si="12"/>
        <v>0.63912877912962696</v>
      </c>
      <c r="I108" s="216">
        <f t="shared" ca="1" si="13"/>
        <v>196.72087222087038</v>
      </c>
      <c r="J108" s="216">
        <f t="shared" ca="1" si="14"/>
        <v>197.70447658197472</v>
      </c>
      <c r="K108" s="216">
        <f t="shared" ca="1" si="15"/>
        <v>195.73726785976604</v>
      </c>
      <c r="L108" s="217">
        <f t="shared" ca="1" si="16"/>
        <v>-1.3569476250450272</v>
      </c>
      <c r="M108" s="216">
        <f t="shared" ca="1" si="17"/>
        <v>-0.68754946198294098</v>
      </c>
      <c r="N108" s="246"/>
      <c r="O108" s="309">
        <f t="shared" ca="1" si="18"/>
        <v>1.1541811456897131</v>
      </c>
      <c r="P108" s="216">
        <f t="shared" ca="1" si="19"/>
        <v>196.20581985431031</v>
      </c>
      <c r="Q108" s="217">
        <f t="shared" ca="1" si="20"/>
        <v>-0.96716502016373607</v>
      </c>
      <c r="R108" s="216">
        <f t="shared" ca="1" si="21"/>
        <v>-0.58806141990062266</v>
      </c>
      <c r="S108" s="217"/>
      <c r="T108" s="64"/>
      <c r="U108" s="313">
        <f t="shared" ca="1" si="22"/>
        <v>9.9488042082318318E-2</v>
      </c>
      <c r="V108" s="256"/>
      <c r="W108" s="256"/>
      <c r="X108" s="311" t="e">
        <f t="shared" si="23"/>
        <v>#N/A</v>
      </c>
      <c r="Y108" s="311" t="e">
        <f t="shared" si="23"/>
        <v>#N/A</v>
      </c>
      <c r="Z108" s="105"/>
      <c r="AA108" s="105"/>
      <c r="AB108" s="103"/>
    </row>
    <row r="109" spans="1:28" x14ac:dyDescent="0.25">
      <c r="A109">
        <v>77</v>
      </c>
      <c r="B109" s="61">
        <f ca="1">OFFSET(InputPriceData!B$15,CalculationsAndCharts!$A109+$A$11,0,1,1)</f>
        <v>41866</v>
      </c>
      <c r="C109" s="3">
        <f ca="1">OFFSET(InputPriceData!G$15,CalculationsAndCharts!$A109+$A$11,IF($C$7,8,0),1,1)</f>
        <v>139951000</v>
      </c>
      <c r="D109" s="4">
        <f ca="1">OFFSET(InputPriceData!C$15,CalculationsAndCharts!$A109+$A$11,IF($C$7,8,0),1,1)</f>
        <v>196.470001</v>
      </c>
      <c r="E109" s="4">
        <f ca="1">OFFSET(InputPriceData!D$15,CalculationsAndCharts!$A109+$A$11,IF($C$7,8,0),1,1)</f>
        <v>196.64999399999999</v>
      </c>
      <c r="F109" s="4">
        <f ca="1">OFFSET(InputPriceData!E$15,CalculationsAndCharts!$A109+$A$11,IF($C$7,8,0),1,1)</f>
        <v>194.30999800000001</v>
      </c>
      <c r="G109" s="4">
        <f ca="1">OFFSET(InputPriceData!F$15,CalculationsAndCharts!$A109+$A$11,IF($C$7,8,0),1,1)</f>
        <v>195.720001</v>
      </c>
      <c r="H109" s="309">
        <f t="shared" ca="1" si="12"/>
        <v>-0.92471679911167248</v>
      </c>
      <c r="I109" s="216">
        <f t="shared" ca="1" si="13"/>
        <v>196.64471779911167</v>
      </c>
      <c r="J109" s="216">
        <f t="shared" ca="1" si="14"/>
        <v>197.62794138810722</v>
      </c>
      <c r="K109" s="216">
        <f t="shared" ca="1" si="15"/>
        <v>195.6614942101161</v>
      </c>
      <c r="L109" s="217">
        <f t="shared" ca="1" si="16"/>
        <v>-1.5541892474272423</v>
      </c>
      <c r="M109" s="216">
        <f t="shared" ca="1" si="17"/>
        <v>-0.79408810519433959</v>
      </c>
      <c r="N109" s="246"/>
      <c r="O109" s="309">
        <f t="shared" ca="1" si="18"/>
        <v>-0.3864566638036746</v>
      </c>
      <c r="P109" s="216">
        <f t="shared" ca="1" si="19"/>
        <v>196.10645766380367</v>
      </c>
      <c r="Q109" s="217">
        <f t="shared" ca="1" si="20"/>
        <v>-1.2345443563202254</v>
      </c>
      <c r="R109" s="216">
        <f t="shared" ca="1" si="21"/>
        <v>-0.7569248007434205</v>
      </c>
      <c r="S109" s="217"/>
      <c r="T109" s="64"/>
      <c r="U109" s="313">
        <f t="shared" ca="1" si="22"/>
        <v>3.7163304450919088E-2</v>
      </c>
      <c r="V109" s="256"/>
      <c r="W109" s="256"/>
      <c r="X109" s="311" t="e">
        <f t="shared" si="23"/>
        <v>#N/A</v>
      </c>
      <c r="Y109" s="311" t="e">
        <f t="shared" si="23"/>
        <v>#N/A</v>
      </c>
      <c r="Z109" s="105"/>
      <c r="AA109" s="105"/>
      <c r="AB109" s="103"/>
    </row>
    <row r="110" spans="1:28" x14ac:dyDescent="0.25">
      <c r="A110">
        <v>78</v>
      </c>
      <c r="B110" s="61">
        <f ca="1">OFFSET(InputPriceData!B$15,CalculationsAndCharts!$A110+$A$11,0,1,1)</f>
        <v>41865</v>
      </c>
      <c r="C110" s="3">
        <f ca="1">OFFSET(InputPriceData!G$15,CalculationsAndCharts!$A110+$A$11,IF($C$7,8,0),1,1)</f>
        <v>57371000</v>
      </c>
      <c r="D110" s="4">
        <f ca="1">OFFSET(InputPriceData!C$15,CalculationsAndCharts!$A110+$A$11,IF($C$7,8,0),1,1)</f>
        <v>195.16000399999999</v>
      </c>
      <c r="E110" s="4">
        <f ca="1">OFFSET(InputPriceData!D$15,CalculationsAndCharts!$A110+$A$11,IF($C$7,8,0),1,1)</f>
        <v>195.759995</v>
      </c>
      <c r="F110" s="4">
        <f ca="1">OFFSET(InputPriceData!E$15,CalculationsAndCharts!$A110+$A$11,IF($C$7,8,0),1,1)</f>
        <v>194.979996</v>
      </c>
      <c r="G110" s="4">
        <f ca="1">OFFSET(InputPriceData!F$15,CalculationsAndCharts!$A110+$A$11,IF($C$7,8,0),1,1)</f>
        <v>195.759995</v>
      </c>
      <c r="H110" s="309">
        <f t="shared" ca="1" si="12"/>
        <v>-0.86123942861055847</v>
      </c>
      <c r="I110" s="216">
        <f t="shared" ca="1" si="13"/>
        <v>196.62123442861056</v>
      </c>
      <c r="J110" s="216">
        <f t="shared" ca="1" si="14"/>
        <v>197.6043406007536</v>
      </c>
      <c r="K110" s="216">
        <f t="shared" ca="1" si="15"/>
        <v>195.6381282564675</v>
      </c>
      <c r="L110" s="217">
        <f t="shared" ca="1" si="16"/>
        <v>-1.7165130406826983</v>
      </c>
      <c r="M110" s="216">
        <f t="shared" ca="1" si="17"/>
        <v>-0.87684567047659479</v>
      </c>
      <c r="N110" s="246"/>
      <c r="O110" s="309">
        <f t="shared" ca="1" si="18"/>
        <v>-0.31228893875998809</v>
      </c>
      <c r="P110" s="216">
        <f t="shared" ca="1" si="19"/>
        <v>196.07228393875999</v>
      </c>
      <c r="Q110" s="217">
        <f t="shared" ca="1" si="20"/>
        <v>-1.471910300879526</v>
      </c>
      <c r="R110" s="216">
        <f t="shared" ca="1" si="21"/>
        <v>-0.90227442080565601</v>
      </c>
      <c r="S110" s="217"/>
      <c r="T110" s="64"/>
      <c r="U110" s="313">
        <f t="shared" ca="1" si="22"/>
        <v>-2.5428750329061223E-2</v>
      </c>
      <c r="V110" s="256"/>
      <c r="W110" s="256"/>
      <c r="X110" s="311" t="e">
        <f t="shared" si="23"/>
        <v>#N/A</v>
      </c>
      <c r="Y110" s="311" t="e">
        <f t="shared" si="23"/>
        <v>#N/A</v>
      </c>
      <c r="Z110" s="105"/>
      <c r="AA110" s="105"/>
      <c r="AB110" s="103"/>
    </row>
    <row r="111" spans="1:28" x14ac:dyDescent="0.25">
      <c r="A111">
        <v>79</v>
      </c>
      <c r="B111" s="61">
        <f ca="1">OFFSET(InputPriceData!B$15,CalculationsAndCharts!$A111+$A$11,0,1,1)</f>
        <v>41864</v>
      </c>
      <c r="C111" s="3">
        <f ca="1">OFFSET(InputPriceData!G$15,CalculationsAndCharts!$A111+$A$11,IF($C$7,8,0),1,1)</f>
        <v>69047000</v>
      </c>
      <c r="D111" s="4">
        <f ca="1">OFFSET(InputPriceData!C$15,CalculationsAndCharts!$A111+$A$11,IF($C$7,8,0),1,1)</f>
        <v>194.28999300000001</v>
      </c>
      <c r="E111" s="4">
        <f ca="1">OFFSET(InputPriceData!D$15,CalculationsAndCharts!$A111+$A$11,IF($C$7,8,0),1,1)</f>
        <v>195.05999800000001</v>
      </c>
      <c r="F111" s="4">
        <f ca="1">OFFSET(InputPriceData!E$15,CalculationsAndCharts!$A111+$A$11,IF($C$7,8,0),1,1)</f>
        <v>193.96000699999999</v>
      </c>
      <c r="G111" s="4">
        <f ca="1">OFFSET(InputPriceData!F$15,CalculationsAndCharts!$A111+$A$11,IF($C$7,8,0),1,1)</f>
        <v>194.83999600000001</v>
      </c>
      <c r="H111" s="309">
        <f t="shared" ca="1" si="12"/>
        <v>-1.7870015857393304</v>
      </c>
      <c r="I111" s="216">
        <f t="shared" ca="1" si="13"/>
        <v>196.62699758573933</v>
      </c>
      <c r="J111" s="216">
        <f t="shared" ca="1" si="14"/>
        <v>197.61013257366801</v>
      </c>
      <c r="K111" s="216">
        <f t="shared" ca="1" si="15"/>
        <v>195.64386259781062</v>
      </c>
      <c r="L111" s="217">
        <f t="shared" ca="1" si="16"/>
        <v>-1.8628815034139909</v>
      </c>
      <c r="M111" s="216">
        <f t="shared" ca="1" si="17"/>
        <v>-0.95610836668975852</v>
      </c>
      <c r="N111" s="246"/>
      <c r="O111" s="309">
        <f t="shared" ca="1" si="18"/>
        <v>-1.234692598104187</v>
      </c>
      <c r="P111" s="216">
        <f t="shared" ca="1" si="19"/>
        <v>196.07468859810419</v>
      </c>
      <c r="Q111" s="217">
        <f t="shared" ca="1" si="20"/>
        <v>-1.7026974136570789</v>
      </c>
      <c r="R111" s="216">
        <f t="shared" ca="1" si="21"/>
        <v>-1.0486742652101546</v>
      </c>
      <c r="S111" s="217"/>
      <c r="T111" s="64"/>
      <c r="U111" s="313">
        <f t="shared" ca="1" si="22"/>
        <v>-9.2565898520396095E-2</v>
      </c>
      <c r="V111" s="256"/>
      <c r="W111" s="256"/>
      <c r="X111" s="311" t="e">
        <f t="shared" si="23"/>
        <v>#N/A</v>
      </c>
      <c r="Y111" s="311" t="e">
        <f t="shared" si="23"/>
        <v>#N/A</v>
      </c>
      <c r="Z111" s="105"/>
      <c r="AA111" s="105"/>
      <c r="AB111" s="103"/>
    </row>
    <row r="112" spans="1:28" x14ac:dyDescent="0.25">
      <c r="A112">
        <v>80</v>
      </c>
      <c r="B112" s="61">
        <f ca="1">OFFSET(InputPriceData!B$15,CalculationsAndCharts!$A112+$A$11,0,1,1)</f>
        <v>41863</v>
      </c>
      <c r="C112" s="3">
        <f ca="1">OFFSET(InputPriceData!G$15,CalculationsAndCharts!$A112+$A$11,IF($C$7,8,0),1,1)</f>
        <v>73632000</v>
      </c>
      <c r="D112" s="4">
        <f ca="1">OFFSET(InputPriceData!C$15,CalculationsAndCharts!$A112+$A$11,IF($C$7,8,0),1,1)</f>
        <v>193.61000100000001</v>
      </c>
      <c r="E112" s="4">
        <f ca="1">OFFSET(InputPriceData!D$15,CalculationsAndCharts!$A112+$A$11,IF($C$7,8,0),1,1)</f>
        <v>194.14999399999999</v>
      </c>
      <c r="F112" s="4">
        <f ca="1">OFFSET(InputPriceData!E$15,CalculationsAndCharts!$A112+$A$11,IF($C$7,8,0),1,1)</f>
        <v>192.94000199999999</v>
      </c>
      <c r="G112" s="4">
        <f ca="1">OFFSET(InputPriceData!F$15,CalculationsAndCharts!$A112+$A$11,IF($C$7,8,0),1,1)</f>
        <v>193.529999</v>
      </c>
      <c r="H112" s="309">
        <f t="shared" ca="1" si="12"/>
        <v>-3.1828700423468645</v>
      </c>
      <c r="I112" s="216">
        <f t="shared" ca="1" si="13"/>
        <v>196.71286904234688</v>
      </c>
      <c r="J112" s="216">
        <f t="shared" ca="1" si="14"/>
        <v>197.69643338755859</v>
      </c>
      <c r="K112" s="216">
        <f t="shared" ca="1" si="15"/>
        <v>195.72930469713515</v>
      </c>
      <c r="L112" s="217">
        <f t="shared" ca="1" si="16"/>
        <v>-1.935378899078003</v>
      </c>
      <c r="M112" s="216">
        <f t="shared" ca="1" si="17"/>
        <v>-1.0000407735640007</v>
      </c>
      <c r="N112" s="246"/>
      <c r="O112" s="309">
        <f t="shared" ca="1" si="18"/>
        <v>-2.6481977394312244</v>
      </c>
      <c r="P112" s="216">
        <f t="shared" ca="1" si="19"/>
        <v>196.17819673943123</v>
      </c>
      <c r="Q112" s="217">
        <f t="shared" ca="1" si="20"/>
        <v>-1.8529588075975119</v>
      </c>
      <c r="R112" s="216">
        <f t="shared" ca="1" si="21"/>
        <v>-1.1489436162902136</v>
      </c>
      <c r="S112" s="217"/>
      <c r="T112" s="64"/>
      <c r="U112" s="313">
        <f t="shared" ca="1" si="22"/>
        <v>-0.1489028427262129</v>
      </c>
      <c r="V112" s="256"/>
      <c r="W112" s="256"/>
      <c r="X112" s="311" t="e">
        <f t="shared" si="23"/>
        <v>#N/A</v>
      </c>
      <c r="Y112" s="311" t="e">
        <f t="shared" si="23"/>
        <v>#N/A</v>
      </c>
      <c r="Z112" s="105"/>
      <c r="AA112" s="105"/>
      <c r="AB112" s="103"/>
    </row>
    <row r="113" spans="1:28" x14ac:dyDescent="0.25">
      <c r="A113">
        <v>81</v>
      </c>
      <c r="B113" s="61">
        <f ca="1">OFFSET(InputPriceData!B$15,CalculationsAndCharts!$A113+$A$11,0,1,1)</f>
        <v>41862</v>
      </c>
      <c r="C113" s="3">
        <f ca="1">OFFSET(InputPriceData!G$15,CalculationsAndCharts!$A113+$A$11,IF($C$7,8,0),1,1)</f>
        <v>74544000</v>
      </c>
      <c r="D113" s="4">
        <f ca="1">OFFSET(InputPriceData!C$15,CalculationsAndCharts!$A113+$A$11,IF($C$7,8,0),1,1)</f>
        <v>193.970001</v>
      </c>
      <c r="E113" s="4">
        <f ca="1">OFFSET(InputPriceData!D$15,CalculationsAndCharts!$A113+$A$11,IF($C$7,8,0),1,1)</f>
        <v>194.66000399999999</v>
      </c>
      <c r="F113" s="4">
        <f ca="1">OFFSET(InputPriceData!E$15,CalculationsAndCharts!$A113+$A$11,IF($C$7,8,0),1,1)</f>
        <v>193.71000699999999</v>
      </c>
      <c r="G113" s="4">
        <f ca="1">OFFSET(InputPriceData!F$15,CalculationsAndCharts!$A113+$A$11,IF($C$7,8,0),1,1)</f>
        <v>193.800003</v>
      </c>
      <c r="H113" s="309">
        <f t="shared" ca="1" si="12"/>
        <v>-3.0397265811713803</v>
      </c>
      <c r="I113" s="216">
        <f t="shared" ca="1" si="13"/>
        <v>196.83972958117138</v>
      </c>
      <c r="J113" s="216">
        <f t="shared" ca="1" si="14"/>
        <v>197.82392822907721</v>
      </c>
      <c r="K113" s="216">
        <f t="shared" ca="1" si="15"/>
        <v>195.85553093326553</v>
      </c>
      <c r="L113" s="217">
        <f t="shared" ca="1" si="16"/>
        <v>-1.9643736163346923</v>
      </c>
      <c r="M113" s="216">
        <f t="shared" ca="1" si="17"/>
        <v>-1.0136086614687474</v>
      </c>
      <c r="N113" s="246"/>
      <c r="O113" s="309">
        <f t="shared" ca="1" si="18"/>
        <v>-2.5349997254396248</v>
      </c>
      <c r="P113" s="216">
        <f t="shared" ca="1" si="19"/>
        <v>196.33500272543964</v>
      </c>
      <c r="Q113" s="217">
        <f t="shared" ca="1" si="20"/>
        <v>-1.9580696370466424</v>
      </c>
      <c r="R113" s="216">
        <f t="shared" ca="1" si="21"/>
        <v>-1.2124270010749023</v>
      </c>
      <c r="S113" s="217"/>
      <c r="T113" s="64"/>
      <c r="U113" s="313">
        <f t="shared" ca="1" si="22"/>
        <v>-0.19881833960615491</v>
      </c>
      <c r="V113" s="256"/>
      <c r="W113" s="256"/>
      <c r="X113" s="311" t="e">
        <f t="shared" si="23"/>
        <v>#N/A</v>
      </c>
      <c r="Y113" s="311" t="e">
        <f t="shared" si="23"/>
        <v>#N/A</v>
      </c>
      <c r="Z113" s="105"/>
      <c r="AA113" s="105"/>
      <c r="AB113" s="103"/>
    </row>
    <row r="114" spans="1:28" x14ac:dyDescent="0.25">
      <c r="A114">
        <v>82</v>
      </c>
      <c r="B114" s="61">
        <f ca="1">OFFSET(InputPriceData!B$15,CalculationsAndCharts!$A114+$A$11,0,1,1)</f>
        <v>41859</v>
      </c>
      <c r="C114" s="3">
        <f ca="1">OFFSET(InputPriceData!G$15,CalculationsAndCharts!$A114+$A$11,IF($C$7,8,0),1,1)</f>
        <v>117014000</v>
      </c>
      <c r="D114" s="4">
        <f ca="1">OFFSET(InputPriceData!C$15,CalculationsAndCharts!$A114+$A$11,IF($C$7,8,0),1,1)</f>
        <v>191.46000699999999</v>
      </c>
      <c r="E114" s="4">
        <f ca="1">OFFSET(InputPriceData!D$15,CalculationsAndCharts!$A114+$A$11,IF($C$7,8,0),1,1)</f>
        <v>193.36999499999999</v>
      </c>
      <c r="F114" s="4">
        <f ca="1">OFFSET(InputPriceData!E$15,CalculationsAndCharts!$A114+$A$11,IF($C$7,8,0),1,1)</f>
        <v>190.949997</v>
      </c>
      <c r="G114" s="4">
        <f ca="1">OFFSET(InputPriceData!F$15,CalculationsAndCharts!$A114+$A$11,IF($C$7,8,0),1,1)</f>
        <v>193.240005</v>
      </c>
      <c r="H114" s="309">
        <f t="shared" ca="1" si="12"/>
        <v>-3.7423634602517835</v>
      </c>
      <c r="I114" s="216">
        <f t="shared" ca="1" si="13"/>
        <v>196.98236846025179</v>
      </c>
      <c r="J114" s="216">
        <f t="shared" ca="1" si="14"/>
        <v>197.96728030255304</v>
      </c>
      <c r="K114" s="216">
        <f t="shared" ca="1" si="15"/>
        <v>195.99745661795052</v>
      </c>
      <c r="L114" s="217">
        <f t="shared" ca="1" si="16"/>
        <v>-1.9701606885813714</v>
      </c>
      <c r="M114" s="216">
        <f t="shared" ca="1" si="17"/>
        <v>-1.0195407977666795</v>
      </c>
      <c r="N114" s="246"/>
      <c r="O114" s="309">
        <f t="shared" ca="1" si="18"/>
        <v>-3.2741915868381799</v>
      </c>
      <c r="P114" s="216">
        <f t="shared" ca="1" si="19"/>
        <v>196.51419658683818</v>
      </c>
      <c r="Q114" s="217">
        <f t="shared" ca="1" si="20"/>
        <v>-2.0421804180005174</v>
      </c>
      <c r="R114" s="216">
        <f t="shared" ca="1" si="21"/>
        <v>-1.2681724478327461</v>
      </c>
      <c r="S114" s="217"/>
      <c r="T114" s="64"/>
      <c r="U114" s="313">
        <f t="shared" ca="1" si="22"/>
        <v>-0.24863165006606658</v>
      </c>
      <c r="V114" s="256"/>
      <c r="W114" s="256"/>
      <c r="X114" s="311" t="e">
        <f t="shared" si="23"/>
        <v>#N/A</v>
      </c>
      <c r="Y114" s="311" t="e">
        <f t="shared" si="23"/>
        <v>#N/A</v>
      </c>
      <c r="Z114" s="105"/>
      <c r="AA114" s="105"/>
      <c r="AB114" s="103"/>
    </row>
    <row r="115" spans="1:28" x14ac:dyDescent="0.25">
      <c r="A115">
        <v>83</v>
      </c>
      <c r="B115" s="61">
        <f ca="1">OFFSET(InputPriceData!B$15,CalculationsAndCharts!$A115+$A$11,0,1,1)</f>
        <v>41858</v>
      </c>
      <c r="C115" s="3">
        <f ca="1">OFFSET(InputPriceData!G$15,CalculationsAndCharts!$A115+$A$11,IF($C$7,8,0),1,1)</f>
        <v>135733000</v>
      </c>
      <c r="D115" s="4">
        <f ca="1">OFFSET(InputPriceData!C$15,CalculationsAndCharts!$A115+$A$11,IF($C$7,8,0),1,1)</f>
        <v>192.94000199999999</v>
      </c>
      <c r="E115" s="4">
        <f ca="1">OFFSET(InputPriceData!D$15,CalculationsAndCharts!$A115+$A$11,IF($C$7,8,0),1,1)</f>
        <v>193.13000500000001</v>
      </c>
      <c r="F115" s="4">
        <f ca="1">OFFSET(InputPriceData!E$15,CalculationsAndCharts!$A115+$A$11,IF($C$7,8,0),1,1)</f>
        <v>190.550003</v>
      </c>
      <c r="G115" s="4">
        <f ca="1">OFFSET(InputPriceData!F$15,CalculationsAndCharts!$A115+$A$11,IF($C$7,8,0),1,1)</f>
        <v>191.029999</v>
      </c>
      <c r="H115" s="309">
        <f t="shared" ca="1" si="12"/>
        <v>-6.2021221965568003</v>
      </c>
      <c r="I115" s="216">
        <f t="shared" ca="1" si="13"/>
        <v>197.23212119655682</v>
      </c>
      <c r="J115" s="216">
        <f t="shared" ca="1" si="14"/>
        <v>198.21828180253959</v>
      </c>
      <c r="K115" s="216">
        <f t="shared" ca="1" si="15"/>
        <v>196.24596059057404</v>
      </c>
      <c r="L115" s="217">
        <f t="shared" ca="1" si="16"/>
        <v>-1.8509669943465461</v>
      </c>
      <c r="M115" s="216">
        <f t="shared" ca="1" si="17"/>
        <v>-0.96894048266552424</v>
      </c>
      <c r="N115" s="246"/>
      <c r="O115" s="309">
        <f t="shared" ca="1" si="18"/>
        <v>-5.801159635124554</v>
      </c>
      <c r="P115" s="216">
        <f t="shared" ca="1" si="19"/>
        <v>196.83115863512455</v>
      </c>
      <c r="Q115" s="217">
        <f t="shared" ca="1" si="20"/>
        <v>-1.9741088741244397</v>
      </c>
      <c r="R115" s="216">
        <f t="shared" ca="1" si="21"/>
        <v>-1.2400830557243145</v>
      </c>
      <c r="S115" s="217"/>
      <c r="T115" s="64"/>
      <c r="U115" s="313">
        <f t="shared" ca="1" si="22"/>
        <v>-0.2711425730587903</v>
      </c>
      <c r="V115" s="256"/>
      <c r="W115" s="256"/>
      <c r="X115" s="311" t="e">
        <f t="shared" si="23"/>
        <v>#N/A</v>
      </c>
      <c r="Y115" s="311" t="e">
        <f t="shared" si="23"/>
        <v>#N/A</v>
      </c>
      <c r="Z115" s="105"/>
      <c r="AA115" s="105"/>
      <c r="AB115" s="103"/>
    </row>
    <row r="116" spans="1:28" x14ac:dyDescent="0.25">
      <c r="A116">
        <v>84</v>
      </c>
      <c r="B116" s="61">
        <f ca="1">OFFSET(InputPriceData!B$15,CalculationsAndCharts!$A116+$A$11,0,1,1)</f>
        <v>41857</v>
      </c>
      <c r="C116" s="3">
        <f ca="1">OFFSET(InputPriceData!G$15,CalculationsAndCharts!$A116+$A$11,IF($C$7,8,0),1,1)</f>
        <v>94818000</v>
      </c>
      <c r="D116" s="4">
        <f ca="1">OFFSET(InputPriceData!C$15,CalculationsAndCharts!$A116+$A$11,IF($C$7,8,0),1,1)</f>
        <v>191.11000100000001</v>
      </c>
      <c r="E116" s="4">
        <f ca="1">OFFSET(InputPriceData!D$15,CalculationsAndCharts!$A116+$A$11,IF($C$7,8,0),1,1)</f>
        <v>192.88999899999999</v>
      </c>
      <c r="F116" s="4">
        <f ca="1">OFFSET(InputPriceData!E$15,CalculationsAndCharts!$A116+$A$11,IF($C$7,8,0),1,1)</f>
        <v>191.08000200000001</v>
      </c>
      <c r="G116" s="4">
        <f ca="1">OFFSET(InputPriceData!F$15,CalculationsAndCharts!$A116+$A$11,IF($C$7,8,0),1,1)</f>
        <v>192.070007</v>
      </c>
      <c r="H116" s="309">
        <f t="shared" ca="1" si="12"/>
        <v>-5.466313258934294</v>
      </c>
      <c r="I116" s="216">
        <f t="shared" ca="1" si="13"/>
        <v>197.5363202589343</v>
      </c>
      <c r="J116" s="216">
        <f t="shared" ca="1" si="14"/>
        <v>198.52400186022894</v>
      </c>
      <c r="K116" s="216">
        <f t="shared" ca="1" si="15"/>
        <v>196.54863865763963</v>
      </c>
      <c r="L116" s="217">
        <f t="shared" ca="1" si="16"/>
        <v>-1.6449543818573904</v>
      </c>
      <c r="M116" s="216">
        <f t="shared" ca="1" si="17"/>
        <v>-0.85643480080541168</v>
      </c>
      <c r="N116" s="246"/>
      <c r="O116" s="309">
        <f t="shared" ca="1" si="18"/>
        <v>-5.151644055936039</v>
      </c>
      <c r="P116" s="216">
        <f t="shared" ca="1" si="19"/>
        <v>197.22165105593604</v>
      </c>
      <c r="Q116" s="217">
        <f t="shared" ca="1" si="20"/>
        <v>-1.7951627386054356</v>
      </c>
      <c r="R116" s="216">
        <f t="shared" ca="1" si="21"/>
        <v>-1.1215677658232828</v>
      </c>
      <c r="S116" s="217"/>
      <c r="T116" s="64"/>
      <c r="U116" s="313">
        <f t="shared" ca="1" si="22"/>
        <v>-0.26513296501787109</v>
      </c>
      <c r="V116" s="256"/>
      <c r="W116" s="256"/>
      <c r="X116" s="311" t="e">
        <f t="shared" si="23"/>
        <v>#N/A</v>
      </c>
      <c r="Y116" s="311" t="e">
        <f t="shared" si="23"/>
        <v>#N/A</v>
      </c>
      <c r="Z116" s="105"/>
      <c r="AA116" s="105"/>
      <c r="AB116" s="103"/>
    </row>
    <row r="117" spans="1:28" x14ac:dyDescent="0.25">
      <c r="A117">
        <v>85</v>
      </c>
      <c r="B117" s="61">
        <f ca="1">OFFSET(InputPriceData!B$15,CalculationsAndCharts!$A117+$A$11,0,1,1)</f>
        <v>41856</v>
      </c>
      <c r="C117" s="3">
        <f ca="1">OFFSET(InputPriceData!G$15,CalculationsAndCharts!$A117+$A$11,IF($C$7,8,0),1,1)</f>
        <v>152690000</v>
      </c>
      <c r="D117" s="4">
        <f ca="1">OFFSET(InputPriceData!C$15,CalculationsAndCharts!$A117+$A$11,IF($C$7,8,0),1,1)</f>
        <v>193.10000600000001</v>
      </c>
      <c r="E117" s="4">
        <f ca="1">OFFSET(InputPriceData!D$15,CalculationsAndCharts!$A117+$A$11,IF($C$7,8,0),1,1)</f>
        <v>193.60000600000001</v>
      </c>
      <c r="F117" s="4">
        <f ca="1">OFFSET(InputPriceData!E$15,CalculationsAndCharts!$A117+$A$11,IF($C$7,8,0),1,1)</f>
        <v>191.30999800000001</v>
      </c>
      <c r="G117" s="4">
        <f ca="1">OFFSET(InputPriceData!F$15,CalculationsAndCharts!$A117+$A$11,IF($C$7,8,0),1,1)</f>
        <v>192.009995</v>
      </c>
      <c r="H117" s="309">
        <f t="shared" ca="1" si="12"/>
        <v>-5.8093177880994027</v>
      </c>
      <c r="I117" s="216">
        <f t="shared" ca="1" si="13"/>
        <v>197.81931278809941</v>
      </c>
      <c r="J117" s="216">
        <f t="shared" ca="1" si="14"/>
        <v>198.80840935203989</v>
      </c>
      <c r="K117" s="216">
        <f t="shared" ca="1" si="15"/>
        <v>196.8302162241589</v>
      </c>
      <c r="L117" s="217">
        <f t="shared" ca="1" si="16"/>
        <v>-1.4213023143002801</v>
      </c>
      <c r="M117" s="216">
        <f t="shared" ca="1" si="17"/>
        <v>-0.74022308802220427</v>
      </c>
      <c r="N117" s="246"/>
      <c r="O117" s="309">
        <f t="shared" ca="1" si="18"/>
        <v>-5.581695856338424</v>
      </c>
      <c r="P117" s="216">
        <f t="shared" ca="1" si="19"/>
        <v>197.59169085633843</v>
      </c>
      <c r="Q117" s="217">
        <f t="shared" ca="1" si="20"/>
        <v>-1.5882304609945166</v>
      </c>
      <c r="R117" s="216">
        <f t="shared" ca="1" si="21"/>
        <v>-0.99259236645124638</v>
      </c>
      <c r="S117" s="217"/>
      <c r="T117" s="64"/>
      <c r="U117" s="313">
        <f t="shared" ca="1" si="22"/>
        <v>-0.25236927842904211</v>
      </c>
      <c r="V117" s="256"/>
      <c r="W117" s="256"/>
      <c r="X117" s="311" t="e">
        <f t="shared" si="23"/>
        <v>#N/A</v>
      </c>
      <c r="Y117" s="311" t="e">
        <f t="shared" si="23"/>
        <v>#N/A</v>
      </c>
      <c r="Z117" s="105"/>
      <c r="AA117" s="105"/>
      <c r="AB117" s="103"/>
    </row>
    <row r="118" spans="1:28" x14ac:dyDescent="0.25">
      <c r="A118">
        <v>86</v>
      </c>
      <c r="B118" s="61">
        <f ca="1">OFFSET(InputPriceData!B$15,CalculationsAndCharts!$A118+$A$11,0,1,1)</f>
        <v>41855</v>
      </c>
      <c r="C118" s="3">
        <f ca="1">OFFSET(InputPriceData!G$15,CalculationsAndCharts!$A118+$A$11,IF($C$7,8,0),1,1)</f>
        <v>91340000</v>
      </c>
      <c r="D118" s="4">
        <f ca="1">OFFSET(InputPriceData!C$15,CalculationsAndCharts!$A118+$A$11,IF($C$7,8,0),1,1)</f>
        <v>192.86999499999999</v>
      </c>
      <c r="E118" s="4">
        <f ca="1">OFFSET(InputPriceData!D$15,CalculationsAndCharts!$A118+$A$11,IF($C$7,8,0),1,1)</f>
        <v>194.300003</v>
      </c>
      <c r="F118" s="4">
        <f ca="1">OFFSET(InputPriceData!E$15,CalculationsAndCharts!$A118+$A$11,IF($C$7,8,0),1,1)</f>
        <v>192.050003</v>
      </c>
      <c r="G118" s="4">
        <f ca="1">OFFSET(InputPriceData!F$15,CalculationsAndCharts!$A118+$A$11,IF($C$7,8,0),1,1)</f>
        <v>193.88999899999999</v>
      </c>
      <c r="H118" s="309">
        <f t="shared" ca="1" si="12"/>
        <v>-4.1591386024848429</v>
      </c>
      <c r="I118" s="216">
        <f t="shared" ca="1" si="13"/>
        <v>198.04913760248482</v>
      </c>
      <c r="J118" s="216">
        <f t="shared" ca="1" si="14"/>
        <v>199.03938329049723</v>
      </c>
      <c r="K118" s="216">
        <f t="shared" ca="1" si="15"/>
        <v>197.05889191447238</v>
      </c>
      <c r="L118" s="217">
        <f t="shared" ca="1" si="16"/>
        <v>-1.2128906023029733</v>
      </c>
      <c r="M118" s="216">
        <f t="shared" ca="1" si="17"/>
        <v>-0.62555604134227327</v>
      </c>
      <c r="N118" s="246"/>
      <c r="O118" s="309">
        <f t="shared" ca="1" si="18"/>
        <v>-4.011023773791198</v>
      </c>
      <c r="P118" s="216">
        <f t="shared" ca="1" si="19"/>
        <v>197.9010227737912</v>
      </c>
      <c r="Q118" s="217">
        <f t="shared" ca="1" si="20"/>
        <v>-1.3937411148123038</v>
      </c>
      <c r="R118" s="216">
        <f t="shared" ca="1" si="21"/>
        <v>-0.86259701191435079</v>
      </c>
      <c r="S118" s="217"/>
      <c r="T118" s="64"/>
      <c r="U118" s="313">
        <f t="shared" ca="1" si="22"/>
        <v>-0.23704097057207751</v>
      </c>
      <c r="V118" s="256"/>
      <c r="W118" s="256"/>
      <c r="X118" s="311" t="e">
        <f t="shared" si="23"/>
        <v>#N/A</v>
      </c>
      <c r="Y118" s="311" t="e">
        <f t="shared" si="23"/>
        <v>#N/A</v>
      </c>
      <c r="Z118" s="105"/>
      <c r="AA118" s="105"/>
      <c r="AB118" s="103"/>
    </row>
    <row r="119" spans="1:28" x14ac:dyDescent="0.25">
      <c r="A119">
        <v>87</v>
      </c>
      <c r="B119" s="61">
        <f ca="1">OFFSET(InputPriceData!B$15,CalculationsAndCharts!$A119+$A$11,0,1,1)</f>
        <v>41852</v>
      </c>
      <c r="C119" s="3">
        <f ca="1">OFFSET(InputPriceData!G$15,CalculationsAndCharts!$A119+$A$11,IF($C$7,8,0),1,1)</f>
        <v>189261000</v>
      </c>
      <c r="D119" s="4">
        <f ca="1">OFFSET(InputPriceData!C$15,CalculationsAndCharts!$A119+$A$11,IF($C$7,8,0),1,1)</f>
        <v>192.55999800000001</v>
      </c>
      <c r="E119" s="4">
        <f ca="1">OFFSET(InputPriceData!D$15,CalculationsAndCharts!$A119+$A$11,IF($C$7,8,0),1,1)</f>
        <v>193.759995</v>
      </c>
      <c r="F119" s="4">
        <f ca="1">OFFSET(InputPriceData!E$15,CalculationsAndCharts!$A119+$A$11,IF($C$7,8,0),1,1)</f>
        <v>191.570007</v>
      </c>
      <c r="G119" s="4">
        <f ca="1">OFFSET(InputPriceData!F$15,CalculationsAndCharts!$A119+$A$11,IF($C$7,8,0),1,1)</f>
        <v>192.5</v>
      </c>
      <c r="H119" s="309">
        <f t="shared" ca="1" si="12"/>
        <v>-5.7713281622850667</v>
      </c>
      <c r="I119" s="216">
        <f t="shared" ca="1" si="13"/>
        <v>198.27132816228507</v>
      </c>
      <c r="J119" s="216">
        <f t="shared" ca="1" si="14"/>
        <v>199.26268480309648</v>
      </c>
      <c r="K119" s="216">
        <f t="shared" ca="1" si="15"/>
        <v>197.27997152147364</v>
      </c>
      <c r="L119" s="217">
        <f t="shared" ca="1" si="16"/>
        <v>-0.97422980627787892</v>
      </c>
      <c r="M119" s="216">
        <f t="shared" ca="1" si="17"/>
        <v>-0.50609340585863838</v>
      </c>
      <c r="N119" s="246"/>
      <c r="O119" s="309">
        <f t="shared" ca="1" si="18"/>
        <v>-5.7063642229710494</v>
      </c>
      <c r="P119" s="216">
        <f t="shared" ca="1" si="19"/>
        <v>198.20636422297105</v>
      </c>
      <c r="Q119" s="217">
        <f t="shared" ca="1" si="20"/>
        <v>-1.1536842258137623</v>
      </c>
      <c r="R119" s="216">
        <f t="shared" ca="1" si="21"/>
        <v>-0.71917977713065695</v>
      </c>
      <c r="S119" s="217"/>
      <c r="T119" s="64"/>
      <c r="U119" s="313">
        <f t="shared" ca="1" si="22"/>
        <v>-0.21308637127201857</v>
      </c>
      <c r="V119" s="256"/>
      <c r="W119" s="256"/>
      <c r="X119" s="311" t="e">
        <f t="shared" si="23"/>
        <v>#N/A</v>
      </c>
      <c r="Y119" s="311" t="e">
        <f t="shared" si="23"/>
        <v>#N/A</v>
      </c>
      <c r="Z119" s="105"/>
      <c r="AA119" s="105"/>
      <c r="AB119" s="103"/>
    </row>
    <row r="120" spans="1:28" x14ac:dyDescent="0.25">
      <c r="A120">
        <v>88</v>
      </c>
      <c r="B120" s="61">
        <f ca="1">OFFSET(InputPriceData!B$15,CalculationsAndCharts!$A120+$A$11,0,1,1)</f>
        <v>41851</v>
      </c>
      <c r="C120" s="3">
        <f ca="1">OFFSET(InputPriceData!G$15,CalculationsAndCharts!$A120+$A$11,IF($C$7,8,0),1,1)</f>
        <v>183479000</v>
      </c>
      <c r="D120" s="4">
        <f ca="1">OFFSET(InputPriceData!C$15,CalculationsAndCharts!$A120+$A$11,IF($C$7,8,0),1,1)</f>
        <v>195.61000100000001</v>
      </c>
      <c r="E120" s="4">
        <f ca="1">OFFSET(InputPriceData!D$15,CalculationsAndCharts!$A120+$A$11,IF($C$7,8,0),1,1)</f>
        <v>195.779999</v>
      </c>
      <c r="F120" s="4">
        <f ca="1">OFFSET(InputPriceData!E$15,CalculationsAndCharts!$A120+$A$11,IF($C$7,8,0),1,1)</f>
        <v>192.970001</v>
      </c>
      <c r="G120" s="4">
        <f ca="1">OFFSET(InputPriceData!F$15,CalculationsAndCharts!$A120+$A$11,IF($C$7,8,0),1,1)</f>
        <v>193.08999600000001</v>
      </c>
      <c r="H120" s="309">
        <f t="shared" ca="1" si="12"/>
        <v>-5.4424563574652298</v>
      </c>
      <c r="I120" s="216">
        <f t="shared" ca="1" si="13"/>
        <v>198.53245235746525</v>
      </c>
      <c r="J120" s="216">
        <f t="shared" ca="1" si="14"/>
        <v>199.52511461925255</v>
      </c>
      <c r="K120" s="216">
        <f t="shared" ca="1" si="15"/>
        <v>197.53979009567792</v>
      </c>
      <c r="L120" s="217">
        <f t="shared" ca="1" si="16"/>
        <v>-0.65192799135089685</v>
      </c>
      <c r="M120" s="216">
        <f t="shared" ca="1" si="17"/>
        <v>-0.33762908739761788</v>
      </c>
      <c r="N120" s="246"/>
      <c r="O120" s="309">
        <f t="shared" ca="1" si="18"/>
        <v>-5.4765060687697753</v>
      </c>
      <c r="P120" s="216">
        <f t="shared" ca="1" si="19"/>
        <v>198.56650206876978</v>
      </c>
      <c r="Q120" s="217">
        <f t="shared" ca="1" si="20"/>
        <v>-0.79688074040673629</v>
      </c>
      <c r="R120" s="216">
        <f t="shared" ca="1" si="21"/>
        <v>-0.49523896022458019</v>
      </c>
      <c r="S120" s="217"/>
      <c r="T120" s="64"/>
      <c r="U120" s="313">
        <f t="shared" ca="1" si="22"/>
        <v>-0.15760987282696232</v>
      </c>
      <c r="V120" s="256"/>
      <c r="W120" s="256"/>
      <c r="X120" s="311" t="e">
        <f t="shared" si="23"/>
        <v>#N/A</v>
      </c>
      <c r="Y120" s="311" t="e">
        <f t="shared" si="23"/>
        <v>#N/A</v>
      </c>
      <c r="Z120" s="105"/>
      <c r="AA120" s="105"/>
      <c r="AB120" s="103"/>
    </row>
    <row r="121" spans="1:28" x14ac:dyDescent="0.25">
      <c r="A121">
        <v>89</v>
      </c>
      <c r="B121" s="61">
        <f ca="1">OFFSET(InputPriceData!B$15,CalculationsAndCharts!$A121+$A$11,0,1,1)</f>
        <v>41850</v>
      </c>
      <c r="C121" s="3">
        <f ca="1">OFFSET(InputPriceData!G$15,CalculationsAndCharts!$A121+$A$11,IF($C$7,8,0),1,1)</f>
        <v>104222000</v>
      </c>
      <c r="D121" s="4">
        <f ca="1">OFFSET(InputPriceData!C$15,CalculationsAndCharts!$A121+$A$11,IF($C$7,8,0),1,1)</f>
        <v>197.64999399999999</v>
      </c>
      <c r="E121" s="4">
        <f ca="1">OFFSET(InputPriceData!D$15,CalculationsAndCharts!$A121+$A$11,IF($C$7,8,0),1,1)</f>
        <v>197.91000399999999</v>
      </c>
      <c r="F121" s="4">
        <f ca="1">OFFSET(InputPriceData!E$15,CalculationsAndCharts!$A121+$A$11,IF($C$7,8,0),1,1)</f>
        <v>196.16000399999999</v>
      </c>
      <c r="G121" s="4">
        <f ca="1">OFFSET(InputPriceData!F$15,CalculationsAndCharts!$A121+$A$11,IF($C$7,8,0),1,1)</f>
        <v>196.979996</v>
      </c>
      <c r="H121" s="309">
        <f t="shared" ca="1" si="12"/>
        <v>-1.661734916432432</v>
      </c>
      <c r="I121" s="216">
        <f t="shared" ca="1" si="13"/>
        <v>198.64173091643244</v>
      </c>
      <c r="J121" s="216">
        <f t="shared" ca="1" si="14"/>
        <v>199.63493957101457</v>
      </c>
      <c r="K121" s="216">
        <f t="shared" ca="1" si="15"/>
        <v>197.64852226185027</v>
      </c>
      <c r="L121" s="217">
        <f t="shared" ca="1" si="16"/>
        <v>-0.44005331170686357</v>
      </c>
      <c r="M121" s="216">
        <f t="shared" ca="1" si="17"/>
        <v>-0.22340000032635982</v>
      </c>
      <c r="N121" s="246"/>
      <c r="O121" s="309">
        <f t="shared" ca="1" si="18"/>
        <v>-1.7623213644558344</v>
      </c>
      <c r="P121" s="216">
        <f t="shared" ca="1" si="19"/>
        <v>198.74231736445583</v>
      </c>
      <c r="Q121" s="217">
        <f t="shared" ca="1" si="20"/>
        <v>-0.56556844605418566</v>
      </c>
      <c r="R121" s="216">
        <f t="shared" ca="1" si="21"/>
        <v>-0.34454368415411213</v>
      </c>
      <c r="S121" s="217"/>
      <c r="T121" s="64"/>
      <c r="U121" s="313">
        <f t="shared" ca="1" si="22"/>
        <v>-0.12114368382775231</v>
      </c>
      <c r="V121" s="256"/>
      <c r="W121" s="256"/>
      <c r="X121" s="311" t="e">
        <f t="shared" si="23"/>
        <v>#N/A</v>
      </c>
      <c r="Y121" s="311" t="e">
        <f t="shared" si="23"/>
        <v>#N/A</v>
      </c>
      <c r="Z121" s="105"/>
      <c r="AA121" s="105"/>
      <c r="AB121" s="103"/>
    </row>
    <row r="122" spans="1:28" x14ac:dyDescent="0.25">
      <c r="A122">
        <v>90</v>
      </c>
      <c r="B122" s="61">
        <f ca="1">OFFSET(InputPriceData!B$15,CalculationsAndCharts!$A122+$A$11,0,1,1)</f>
        <v>41849</v>
      </c>
      <c r="C122" s="3">
        <f ca="1">OFFSET(InputPriceData!G$15,CalculationsAndCharts!$A122+$A$11,IF($C$7,8,0),1,1)</f>
        <v>80466000</v>
      </c>
      <c r="D122" s="4">
        <f ca="1">OFFSET(InputPriceData!C$15,CalculationsAndCharts!$A122+$A$11,IF($C$7,8,0),1,1)</f>
        <v>198.16999799999999</v>
      </c>
      <c r="E122" s="4">
        <f ca="1">OFFSET(InputPriceData!D$15,CalculationsAndCharts!$A122+$A$11,IF($C$7,8,0),1,1)</f>
        <v>198.449997</v>
      </c>
      <c r="F122" s="4">
        <f ca="1">OFFSET(InputPriceData!E$15,CalculationsAndCharts!$A122+$A$11,IF($C$7,8,0),1,1)</f>
        <v>196.91999799999999</v>
      </c>
      <c r="G122" s="4">
        <f ca="1">OFFSET(InputPriceData!F$15,CalculationsAndCharts!$A122+$A$11,IF($C$7,8,0),1,1)</f>
        <v>196.949997</v>
      </c>
      <c r="H122" s="309">
        <f t="shared" ca="1" si="12"/>
        <v>-1.6634060306810987</v>
      </c>
      <c r="I122" s="216">
        <f t="shared" ca="1" si="13"/>
        <v>198.6134030306811</v>
      </c>
      <c r="J122" s="216">
        <f t="shared" ca="1" si="14"/>
        <v>199.60647004583447</v>
      </c>
      <c r="K122" s="216">
        <f t="shared" ca="1" si="15"/>
        <v>197.6203360155277</v>
      </c>
      <c r="L122" s="217">
        <f t="shared" ca="1" si="16"/>
        <v>-0.34133213605193213</v>
      </c>
      <c r="M122" s="216">
        <f t="shared" ca="1" si="17"/>
        <v>-0.17330903338471854</v>
      </c>
      <c r="N122" s="246"/>
      <c r="O122" s="309">
        <f t="shared" ca="1" si="18"/>
        <v>-1.7994355058346154</v>
      </c>
      <c r="P122" s="216">
        <f t="shared" ca="1" si="19"/>
        <v>198.74943250583462</v>
      </c>
      <c r="Q122" s="217">
        <f t="shared" ca="1" si="20"/>
        <v>-0.4690772014057078</v>
      </c>
      <c r="R122" s="216">
        <f t="shared" ca="1" si="21"/>
        <v>-0.28580484907895143</v>
      </c>
      <c r="S122" s="217"/>
      <c r="T122" s="64"/>
      <c r="U122" s="313">
        <f t="shared" ca="1" si="22"/>
        <v>-0.11249581569423289</v>
      </c>
      <c r="V122" s="256"/>
      <c r="W122" s="256"/>
      <c r="X122" s="311" t="e">
        <f t="shared" si="23"/>
        <v>#N/A</v>
      </c>
      <c r="Y122" s="311" t="e">
        <f t="shared" si="23"/>
        <v>#N/A</v>
      </c>
      <c r="Z122" s="105"/>
      <c r="AA122" s="105"/>
      <c r="AB122" s="103"/>
    </row>
    <row r="123" spans="1:28" x14ac:dyDescent="0.25">
      <c r="A123">
        <v>91</v>
      </c>
      <c r="B123" s="61">
        <f ca="1">OFFSET(InputPriceData!B$15,CalculationsAndCharts!$A123+$A$11,0,1,1)</f>
        <v>41848</v>
      </c>
      <c r="C123" s="3">
        <f ca="1">OFFSET(InputPriceData!G$15,CalculationsAndCharts!$A123+$A$11,IF($C$7,8,0),1,1)</f>
        <v>69259000</v>
      </c>
      <c r="D123" s="4">
        <f ca="1">OFFSET(InputPriceData!C$15,CalculationsAndCharts!$A123+$A$11,IF($C$7,8,0),1,1)</f>
        <v>197.759995</v>
      </c>
      <c r="E123" s="4">
        <f ca="1">OFFSET(InputPriceData!D$15,CalculationsAndCharts!$A123+$A$11,IF($C$7,8,0),1,1)</f>
        <v>198.08999600000001</v>
      </c>
      <c r="F123" s="4">
        <f ca="1">OFFSET(InputPriceData!E$15,CalculationsAndCharts!$A123+$A$11,IF($C$7,8,0),1,1)</f>
        <v>196.61999499999999</v>
      </c>
      <c r="G123" s="4">
        <f ca="1">OFFSET(InputPriceData!F$15,CalculationsAndCharts!$A123+$A$11,IF($C$7,8,0),1,1)</f>
        <v>197.800003</v>
      </c>
      <c r="H123" s="309">
        <f t="shared" ca="1" si="12"/>
        <v>-0.75088678971535505</v>
      </c>
      <c r="I123" s="216">
        <f t="shared" ca="1" si="13"/>
        <v>198.55088978971537</v>
      </c>
      <c r="J123" s="216">
        <f t="shared" ca="1" si="14"/>
        <v>199.54364423866392</v>
      </c>
      <c r="K123" s="216">
        <f t="shared" ca="1" si="15"/>
        <v>197.5581353407668</v>
      </c>
      <c r="L123" s="217">
        <f t="shared" ca="1" si="16"/>
        <v>-0.26241445033298633</v>
      </c>
      <c r="M123" s="216">
        <f t="shared" ca="1" si="17"/>
        <v>-0.1326665552846257</v>
      </c>
      <c r="N123" s="246"/>
      <c r="O123" s="309">
        <f t="shared" ca="1" si="18"/>
        <v>-0.91583821252949638</v>
      </c>
      <c r="P123" s="216">
        <f t="shared" ca="1" si="19"/>
        <v>198.71584121252951</v>
      </c>
      <c r="Q123" s="217">
        <f t="shared" ca="1" si="20"/>
        <v>-0.39431731673993109</v>
      </c>
      <c r="R123" s="216">
        <f t="shared" ca="1" si="21"/>
        <v>-0.23922182654765545</v>
      </c>
      <c r="S123" s="217"/>
      <c r="T123" s="64"/>
      <c r="U123" s="313">
        <f t="shared" ca="1" si="22"/>
        <v>-0.10655527126302974</v>
      </c>
      <c r="V123" s="256"/>
      <c r="W123" s="256"/>
      <c r="X123" s="311" t="e">
        <f t="shared" si="23"/>
        <v>#N/A</v>
      </c>
      <c r="Y123" s="311" t="e">
        <f t="shared" si="23"/>
        <v>#N/A</v>
      </c>
      <c r="Z123" s="105"/>
      <c r="AA123" s="105"/>
      <c r="AB123" s="103"/>
    </row>
    <row r="124" spans="1:28" x14ac:dyDescent="0.25">
      <c r="A124">
        <v>92</v>
      </c>
      <c r="B124" s="61">
        <f ca="1">OFFSET(InputPriceData!B$15,CalculationsAndCharts!$A124+$A$11,0,1,1)</f>
        <v>41845</v>
      </c>
      <c r="C124" s="3">
        <f ca="1">OFFSET(InputPriceData!G$15,CalculationsAndCharts!$A124+$A$11,IF($C$7,8,0),1,1)</f>
        <v>76837000</v>
      </c>
      <c r="D124" s="4">
        <f ca="1">OFFSET(InputPriceData!C$15,CalculationsAndCharts!$A124+$A$11,IF($C$7,8,0),1,1)</f>
        <v>198.08999600000001</v>
      </c>
      <c r="E124" s="4">
        <f ca="1">OFFSET(InputPriceData!D$15,CalculationsAndCharts!$A124+$A$11,IF($C$7,8,0),1,1)</f>
        <v>198.259995</v>
      </c>
      <c r="F124" s="4">
        <f ca="1">OFFSET(InputPriceData!E$15,CalculationsAndCharts!$A124+$A$11,IF($C$7,8,0),1,1)</f>
        <v>197.33000200000001</v>
      </c>
      <c r="G124" s="4">
        <f ca="1">OFFSET(InputPriceData!F$15,CalculationsAndCharts!$A124+$A$11,IF($C$7,8,0),1,1)</f>
        <v>197.720001</v>
      </c>
      <c r="H124" s="309">
        <f t="shared" ca="1" si="12"/>
        <v>-0.73411584920326289</v>
      </c>
      <c r="I124" s="216">
        <f t="shared" ca="1" si="13"/>
        <v>198.45411684920325</v>
      </c>
      <c r="J124" s="216">
        <f t="shared" ca="1" si="14"/>
        <v>199.44638743344925</v>
      </c>
      <c r="K124" s="216">
        <f t="shared" ca="1" si="15"/>
        <v>197.46184626495722</v>
      </c>
      <c r="L124" s="217">
        <f t="shared" ca="1" si="16"/>
        <v>-0.20683687366780079</v>
      </c>
      <c r="M124" s="216">
        <f t="shared" ca="1" si="17"/>
        <v>-0.10461100173057392</v>
      </c>
      <c r="N124" s="246"/>
      <c r="O124" s="309">
        <f t="shared" ca="1" si="18"/>
        <v>-0.92097290547729682</v>
      </c>
      <c r="P124" s="216">
        <f t="shared" ca="1" si="19"/>
        <v>198.6409739054773</v>
      </c>
      <c r="Q124" s="217">
        <f t="shared" ca="1" si="20"/>
        <v>-0.3467915410795126</v>
      </c>
      <c r="R124" s="216">
        <f t="shared" ca="1" si="21"/>
        <v>-0.21047433096837539</v>
      </c>
      <c r="S124" s="217"/>
      <c r="T124" s="64"/>
      <c r="U124" s="313">
        <f t="shared" ca="1" si="22"/>
        <v>-0.10586332923780148</v>
      </c>
      <c r="V124" s="256"/>
      <c r="W124" s="256"/>
      <c r="X124" s="311" t="e">
        <f t="shared" si="23"/>
        <v>#N/A</v>
      </c>
      <c r="Y124" s="311" t="e">
        <f t="shared" si="23"/>
        <v>#N/A</v>
      </c>
      <c r="Z124" s="105"/>
      <c r="AA124" s="105"/>
      <c r="AB124" s="103"/>
    </row>
    <row r="125" spans="1:28" x14ac:dyDescent="0.25">
      <c r="A125">
        <v>93</v>
      </c>
      <c r="B125" s="61">
        <f ca="1">OFFSET(InputPriceData!B$15,CalculationsAndCharts!$A125+$A$11,0,1,1)</f>
        <v>41844</v>
      </c>
      <c r="C125" s="3">
        <f ca="1">OFFSET(InputPriceData!G$15,CalculationsAndCharts!$A125+$A$11,IF($C$7,8,0),1,1)</f>
        <v>56888000</v>
      </c>
      <c r="D125" s="4">
        <f ca="1">OFFSET(InputPriceData!C$15,CalculationsAndCharts!$A125+$A$11,IF($C$7,8,0),1,1)</f>
        <v>198.83000200000001</v>
      </c>
      <c r="E125" s="4">
        <f ca="1">OFFSET(InputPriceData!D$15,CalculationsAndCharts!$A125+$A$11,IF($C$7,8,0),1,1)</f>
        <v>199.05999800000001</v>
      </c>
      <c r="F125" s="4">
        <f ca="1">OFFSET(InputPriceData!E$15,CalculationsAndCharts!$A125+$A$11,IF($C$7,8,0),1,1)</f>
        <v>198.449997</v>
      </c>
      <c r="G125" s="4">
        <f ca="1">OFFSET(InputPriceData!F$15,CalculationsAndCharts!$A125+$A$11,IF($C$7,8,0),1,1)</f>
        <v>198.64999399999999</v>
      </c>
      <c r="H125" s="309">
        <f t="shared" ca="1" si="12"/>
        <v>0.33172365834305562</v>
      </c>
      <c r="I125" s="216">
        <f t="shared" ca="1" si="13"/>
        <v>198.31827034165693</v>
      </c>
      <c r="J125" s="216">
        <f t="shared" ca="1" si="14"/>
        <v>199.30986169336518</v>
      </c>
      <c r="K125" s="216">
        <f t="shared" ca="1" si="15"/>
        <v>197.32667898994865</v>
      </c>
      <c r="L125" s="217">
        <f t="shared" ca="1" si="16"/>
        <v>-0.1836452586476516</v>
      </c>
      <c r="M125" s="216">
        <f t="shared" ca="1" si="17"/>
        <v>-9.2446646964233783E-2</v>
      </c>
      <c r="N125" s="246"/>
      <c r="O125" s="309">
        <f t="shared" ca="1" si="18"/>
        <v>0.13172602226597985</v>
      </c>
      <c r="P125" s="216">
        <f t="shared" ca="1" si="19"/>
        <v>198.51826797773401</v>
      </c>
      <c r="Q125" s="217">
        <f t="shared" ca="1" si="20"/>
        <v>-0.33940202646474993</v>
      </c>
      <c r="R125" s="216">
        <f t="shared" ca="1" si="21"/>
        <v>-0.20502514173632438</v>
      </c>
      <c r="S125" s="217"/>
      <c r="T125" s="64"/>
      <c r="U125" s="313">
        <f t="shared" ca="1" si="22"/>
        <v>-0.1125784947720906</v>
      </c>
      <c r="V125" s="256"/>
      <c r="W125" s="256"/>
      <c r="X125" s="311" t="e">
        <f t="shared" si="23"/>
        <v>#N/A</v>
      </c>
      <c r="Y125" s="311" t="e">
        <f t="shared" si="23"/>
        <v>#N/A</v>
      </c>
      <c r="Z125" s="105"/>
      <c r="AA125" s="105"/>
      <c r="AB125" s="103"/>
    </row>
    <row r="126" spans="1:28" x14ac:dyDescent="0.25">
      <c r="A126">
        <v>94</v>
      </c>
      <c r="B126" s="61">
        <f ca="1">OFFSET(InputPriceData!B$15,CalculationsAndCharts!$A126+$A$11,0,1,1)</f>
        <v>41843</v>
      </c>
      <c r="C126" s="3">
        <f ca="1">OFFSET(InputPriceData!G$15,CalculationsAndCharts!$A126+$A$11,IF($C$7,8,0),1,1)</f>
        <v>65612000</v>
      </c>
      <c r="D126" s="4">
        <f ca="1">OFFSET(InputPriceData!C$15,CalculationsAndCharts!$A126+$A$11,IF($C$7,8,0),1,1)</f>
        <v>198.5</v>
      </c>
      <c r="E126" s="4">
        <f ca="1">OFFSET(InputPriceData!D$15,CalculationsAndCharts!$A126+$A$11,IF($C$7,8,0),1,1)</f>
        <v>198.85000600000001</v>
      </c>
      <c r="F126" s="4">
        <f ca="1">OFFSET(InputPriceData!E$15,CalculationsAndCharts!$A126+$A$11,IF($C$7,8,0),1,1)</f>
        <v>198.10000600000001</v>
      </c>
      <c r="G126" s="4">
        <f ca="1">OFFSET(InputPriceData!F$15,CalculationsAndCharts!$A126+$A$11,IF($C$7,8,0),1,1)</f>
        <v>198.63999899999999</v>
      </c>
      <c r="H126" s="309">
        <f t="shared" ca="1" si="12"/>
        <v>0.50134936630843896</v>
      </c>
      <c r="I126" s="216">
        <f t="shared" ca="1" si="13"/>
        <v>198.13864963369156</v>
      </c>
      <c r="J126" s="216">
        <f t="shared" ca="1" si="14"/>
        <v>199.12934288186</v>
      </c>
      <c r="K126" s="216">
        <f t="shared" ca="1" si="15"/>
        <v>197.14795638552309</v>
      </c>
      <c r="L126" s="217">
        <f t="shared" ca="1" si="16"/>
        <v>-0.2029706922408373</v>
      </c>
      <c r="M126" s="216">
        <f t="shared" ca="1" si="17"/>
        <v>-0.1021801717995565</v>
      </c>
      <c r="N126" s="246"/>
      <c r="O126" s="309">
        <f t="shared" ca="1" si="18"/>
        <v>0.29880814492576424</v>
      </c>
      <c r="P126" s="216">
        <f t="shared" ca="1" si="19"/>
        <v>198.34119085507422</v>
      </c>
      <c r="Q126" s="217">
        <f t="shared" ca="1" si="20"/>
        <v>-0.38718308203660534</v>
      </c>
      <c r="R126" s="216">
        <f t="shared" ca="1" si="21"/>
        <v>-0.2339003729273712</v>
      </c>
      <c r="S126" s="217"/>
      <c r="T126" s="64"/>
      <c r="U126" s="313">
        <f t="shared" ca="1" si="22"/>
        <v>-0.13172020112781468</v>
      </c>
      <c r="V126" s="256"/>
      <c r="W126" s="256"/>
      <c r="X126" s="311" t="e">
        <f t="shared" si="23"/>
        <v>#N/A</v>
      </c>
      <c r="Y126" s="311" t="e">
        <f t="shared" si="23"/>
        <v>#N/A</v>
      </c>
      <c r="Z126" s="105"/>
      <c r="AA126" s="105"/>
      <c r="AB126" s="103"/>
    </row>
    <row r="127" spans="1:28" x14ac:dyDescent="0.25">
      <c r="A127">
        <v>95</v>
      </c>
      <c r="B127" s="61">
        <f ca="1">OFFSET(InputPriceData!B$15,CalculationsAndCharts!$A127+$A$11,0,1,1)</f>
        <v>41842</v>
      </c>
      <c r="C127" s="3">
        <f ca="1">OFFSET(InputPriceData!G$15,CalculationsAndCharts!$A127+$A$11,IF($C$7,8,0),1,1)</f>
        <v>67678000</v>
      </c>
      <c r="D127" s="4">
        <f ca="1">OFFSET(InputPriceData!C$15,CalculationsAndCharts!$A127+$A$11,IF($C$7,8,0),1,1)</f>
        <v>198.009995</v>
      </c>
      <c r="E127" s="4">
        <f ca="1">OFFSET(InputPriceData!D$15,CalculationsAndCharts!$A127+$A$11,IF($C$7,8,0),1,1)</f>
        <v>198.55999800000001</v>
      </c>
      <c r="F127" s="4">
        <f ca="1">OFFSET(InputPriceData!E$15,CalculationsAndCharts!$A127+$A$11,IF($C$7,8,0),1,1)</f>
        <v>197.86999499999999</v>
      </c>
      <c r="G127" s="4">
        <f ca="1">OFFSET(InputPriceData!F$15,CalculationsAndCharts!$A127+$A$11,IF($C$7,8,0),1,1)</f>
        <v>198.199997</v>
      </c>
      <c r="H127" s="309">
        <f t="shared" ca="1" si="12"/>
        <v>0.23710904792476609</v>
      </c>
      <c r="I127" s="216">
        <f t="shared" ca="1" si="13"/>
        <v>197.96288795207522</v>
      </c>
      <c r="J127" s="216">
        <f t="shared" ca="1" si="14"/>
        <v>198.95270239183557</v>
      </c>
      <c r="K127" s="216">
        <f t="shared" ca="1" si="15"/>
        <v>196.97307351231484</v>
      </c>
      <c r="L127" s="217">
        <f t="shared" ca="1" si="16"/>
        <v>-0.21999871454448111</v>
      </c>
      <c r="M127" s="216">
        <f t="shared" ca="1" si="17"/>
        <v>-0.11099834403351738</v>
      </c>
      <c r="N127" s="246"/>
      <c r="O127" s="309">
        <f t="shared" ca="1" si="18"/>
        <v>3.1034353560859013E-2</v>
      </c>
      <c r="P127" s="216">
        <f t="shared" ca="1" si="19"/>
        <v>198.16896264643913</v>
      </c>
      <c r="Q127" s="217">
        <f t="shared" ca="1" si="20"/>
        <v>-0.43560662858069693</v>
      </c>
      <c r="R127" s="216">
        <f t="shared" ca="1" si="21"/>
        <v>-0.26373761968161702</v>
      </c>
      <c r="S127" s="217"/>
      <c r="T127" s="64"/>
      <c r="U127" s="313">
        <f t="shared" ca="1" si="22"/>
        <v>-0.15273927564809964</v>
      </c>
      <c r="V127" s="256"/>
      <c r="W127" s="256"/>
      <c r="X127" s="311" t="e">
        <f t="shared" si="23"/>
        <v>#N/A</v>
      </c>
      <c r="Y127" s="311" t="e">
        <f t="shared" si="23"/>
        <v>#N/A</v>
      </c>
      <c r="Z127" s="105"/>
      <c r="AA127" s="105"/>
      <c r="AB127" s="103"/>
    </row>
    <row r="128" spans="1:28" x14ac:dyDescent="0.25">
      <c r="A128">
        <v>96</v>
      </c>
      <c r="B128" s="61">
        <f ca="1">OFFSET(InputPriceData!B$15,CalculationsAndCharts!$A128+$A$11,0,1,1)</f>
        <v>41841</v>
      </c>
      <c r="C128" s="3">
        <f ca="1">OFFSET(InputPriceData!G$15,CalculationsAndCharts!$A128+$A$11,IF($C$7,8,0),1,1)</f>
        <v>67592000</v>
      </c>
      <c r="D128" s="4">
        <f ca="1">OFFSET(InputPriceData!C$15,CalculationsAndCharts!$A128+$A$11,IF($C$7,8,0),1,1)</f>
        <v>197.08999600000001</v>
      </c>
      <c r="E128" s="4">
        <f ca="1">OFFSET(InputPriceData!D$15,CalculationsAndCharts!$A128+$A$11,IF($C$7,8,0),1,1)</f>
        <v>197.5</v>
      </c>
      <c r="F128" s="4">
        <f ca="1">OFFSET(InputPriceData!E$15,CalculationsAndCharts!$A128+$A$11,IF($C$7,8,0),1,1)</f>
        <v>196.429993</v>
      </c>
      <c r="G128" s="4">
        <f ca="1">OFFSET(InputPriceData!F$15,CalculationsAndCharts!$A128+$A$11,IF($C$7,8,0),1,1)</f>
        <v>197.33999600000001</v>
      </c>
      <c r="H128" s="309">
        <f t="shared" ca="1" si="12"/>
        <v>-0.4822443965693155</v>
      </c>
      <c r="I128" s="216">
        <f t="shared" ca="1" si="13"/>
        <v>197.82224039656933</v>
      </c>
      <c r="J128" s="216">
        <f t="shared" ca="1" si="14"/>
        <v>198.81135159855216</v>
      </c>
      <c r="K128" s="216">
        <f t="shared" ca="1" si="15"/>
        <v>196.83312919458649</v>
      </c>
      <c r="L128" s="217">
        <f t="shared" ca="1" si="16"/>
        <v>-0.20068361862643627</v>
      </c>
      <c r="M128" s="216">
        <f t="shared" ca="1" si="17"/>
        <v>-0.10169434615091219</v>
      </c>
      <c r="N128" s="246"/>
      <c r="O128" s="309">
        <f t="shared" ca="1" si="18"/>
        <v>-0.70099110074097259</v>
      </c>
      <c r="P128" s="216">
        <f t="shared" ca="1" si="19"/>
        <v>198.04098710074098</v>
      </c>
      <c r="Q128" s="217">
        <f t="shared" ca="1" si="20"/>
        <v>-0.44122353678351778</v>
      </c>
      <c r="R128" s="216">
        <f t="shared" ca="1" si="21"/>
        <v>-0.26830255136937436</v>
      </c>
      <c r="S128" s="217"/>
      <c r="T128" s="64"/>
      <c r="U128" s="313">
        <f t="shared" ca="1" si="22"/>
        <v>-0.16660820521846217</v>
      </c>
      <c r="V128" s="256"/>
      <c r="W128" s="256"/>
      <c r="X128" s="311" t="e">
        <f t="shared" si="23"/>
        <v>#N/A</v>
      </c>
      <c r="Y128" s="311" t="e">
        <f t="shared" si="23"/>
        <v>#N/A</v>
      </c>
      <c r="Z128" s="105"/>
      <c r="AA128" s="105"/>
      <c r="AB128" s="103"/>
    </row>
    <row r="129" spans="1:28" x14ac:dyDescent="0.25">
      <c r="A129">
        <v>97</v>
      </c>
      <c r="B129" s="61">
        <f ca="1">OFFSET(InputPriceData!B$15,CalculationsAndCharts!$A129+$A$11,0,1,1)</f>
        <v>41838</v>
      </c>
      <c r="C129" s="3">
        <f ca="1">OFFSET(InputPriceData!G$15,CalculationsAndCharts!$A129+$A$11,IF($C$7,8,0),1,1)</f>
        <v>124330000</v>
      </c>
      <c r="D129" s="4">
        <f ca="1">OFFSET(InputPriceData!C$15,CalculationsAndCharts!$A129+$A$11,IF($C$7,8,0),1,1)</f>
        <v>196.35000600000001</v>
      </c>
      <c r="E129" s="4">
        <f ca="1">OFFSET(InputPriceData!D$15,CalculationsAndCharts!$A129+$A$11,IF($C$7,8,0),1,1)</f>
        <v>197.91000399999999</v>
      </c>
      <c r="F129" s="4">
        <f ca="1">OFFSET(InputPriceData!E$15,CalculationsAndCharts!$A129+$A$11,IF($C$7,8,0),1,1)</f>
        <v>196.240005</v>
      </c>
      <c r="G129" s="4">
        <f ca="1">OFFSET(InputPriceData!F$15,CalculationsAndCharts!$A129+$A$11,IF($C$7,8,0),1,1)</f>
        <v>197.71000699999999</v>
      </c>
      <c r="H129" s="309">
        <f t="shared" ca="1" si="12"/>
        <v>2.095481482820527E-2</v>
      </c>
      <c r="I129" s="216">
        <f t="shared" ca="1" si="13"/>
        <v>197.68905218517179</v>
      </c>
      <c r="J129" s="216">
        <f t="shared" ca="1" si="14"/>
        <v>198.67749744609762</v>
      </c>
      <c r="K129" s="216">
        <f t="shared" ca="1" si="15"/>
        <v>196.70060692424593</v>
      </c>
      <c r="L129" s="217">
        <f t="shared" ca="1" si="16"/>
        <v>-0.16930519747156433</v>
      </c>
      <c r="M129" s="216">
        <f t="shared" ca="1" si="17"/>
        <v>-8.5633094672625421E-2</v>
      </c>
      <c r="N129" s="246"/>
      <c r="O129" s="309">
        <f t="shared" ca="1" si="18"/>
        <v>-0.21306818944198316</v>
      </c>
      <c r="P129" s="216">
        <f t="shared" ca="1" si="19"/>
        <v>197.92307518944196</v>
      </c>
      <c r="Q129" s="217">
        <f t="shared" ca="1" si="20"/>
        <v>-0.43309322992423516</v>
      </c>
      <c r="R129" s="216">
        <f t="shared" ca="1" si="21"/>
        <v>-0.26286574149435044</v>
      </c>
      <c r="S129" s="217"/>
      <c r="T129" s="64"/>
      <c r="U129" s="313">
        <f t="shared" ca="1" si="22"/>
        <v>-0.17723264682172502</v>
      </c>
      <c r="V129" s="256"/>
      <c r="W129" s="256"/>
      <c r="X129" s="311" t="e">
        <f t="shared" si="23"/>
        <v>#N/A</v>
      </c>
      <c r="Y129" s="311" t="e">
        <f t="shared" si="23"/>
        <v>#N/A</v>
      </c>
      <c r="Z129" s="105"/>
      <c r="AA129" s="105"/>
      <c r="AB129" s="103"/>
    </row>
    <row r="130" spans="1:28" x14ac:dyDescent="0.25">
      <c r="A130">
        <v>98</v>
      </c>
      <c r="B130" s="61">
        <f ca="1">OFFSET(InputPriceData!B$15,CalculationsAndCharts!$A130+$A$11,0,1,1)</f>
        <v>41837</v>
      </c>
      <c r="C130" s="3">
        <f ca="1">OFFSET(InputPriceData!G$15,CalculationsAndCharts!$A130+$A$11,IF($C$7,8,0),1,1)</f>
        <v>145398000</v>
      </c>
      <c r="D130" s="4">
        <f ca="1">OFFSET(InputPriceData!C$15,CalculationsAndCharts!$A130+$A$11,IF($C$7,8,0),1,1)</f>
        <v>197.35000600000001</v>
      </c>
      <c r="E130" s="4">
        <f ca="1">OFFSET(InputPriceData!D$15,CalculationsAndCharts!$A130+$A$11,IF($C$7,8,0),1,1)</f>
        <v>198.10000600000001</v>
      </c>
      <c r="F130" s="4">
        <f ca="1">OFFSET(InputPriceData!E$15,CalculationsAndCharts!$A130+$A$11,IF($C$7,8,0),1,1)</f>
        <v>195.429993</v>
      </c>
      <c r="G130" s="4">
        <f ca="1">OFFSET(InputPriceData!F$15,CalculationsAndCharts!$A130+$A$11,IF($C$7,8,0),1,1)</f>
        <v>195.71000699999999</v>
      </c>
      <c r="H130" s="309">
        <f t="shared" ca="1" si="12"/>
        <v>-1.8953429222240206</v>
      </c>
      <c r="I130" s="216">
        <f t="shared" ca="1" si="13"/>
        <v>197.60534992222401</v>
      </c>
      <c r="J130" s="216">
        <f t="shared" ca="1" si="14"/>
        <v>198.5933766718351</v>
      </c>
      <c r="K130" s="216">
        <f t="shared" ca="1" si="15"/>
        <v>196.61732317261288</v>
      </c>
      <c r="L130" s="217">
        <f t="shared" ca="1" si="16"/>
        <v>-7.9007477827931438E-2</v>
      </c>
      <c r="M130" s="216">
        <f t="shared" ca="1" si="17"/>
        <v>-4.0369666855068605E-2</v>
      </c>
      <c r="N130" s="246"/>
      <c r="O130" s="309">
        <f t="shared" ca="1" si="18"/>
        <v>-2.1582815281397556</v>
      </c>
      <c r="P130" s="216">
        <f t="shared" ca="1" si="19"/>
        <v>197.86828852813974</v>
      </c>
      <c r="Q130" s="217">
        <f t="shared" ca="1" si="20"/>
        <v>-0.3504958379452402</v>
      </c>
      <c r="R130" s="216">
        <f t="shared" ca="1" si="21"/>
        <v>-0.21490725588410423</v>
      </c>
      <c r="S130" s="217"/>
      <c r="T130" s="64"/>
      <c r="U130" s="313">
        <f t="shared" ca="1" si="22"/>
        <v>-0.17453758902903563</v>
      </c>
      <c r="V130" s="256"/>
      <c r="W130" s="256"/>
      <c r="X130" s="311" t="e">
        <f t="shared" si="23"/>
        <v>#N/A</v>
      </c>
      <c r="Y130" s="311" t="e">
        <f t="shared" si="23"/>
        <v>#N/A</v>
      </c>
      <c r="Z130" s="105"/>
      <c r="AA130" s="105"/>
      <c r="AB130" s="103"/>
    </row>
    <row r="131" spans="1:28" x14ac:dyDescent="0.25">
      <c r="A131">
        <v>99</v>
      </c>
      <c r="B131" s="61">
        <f ca="1">OFFSET(InputPriceData!B$15,CalculationsAndCharts!$A131+$A$11,0,1,1)</f>
        <v>41836</v>
      </c>
      <c r="C131" s="3">
        <f ca="1">OFFSET(InputPriceData!G$15,CalculationsAndCharts!$A131+$A$11,IF($C$7,8,0),1,1)</f>
        <v>80073000</v>
      </c>
      <c r="D131" s="4">
        <f ca="1">OFFSET(InputPriceData!C$15,CalculationsAndCharts!$A131+$A$11,IF($C$7,8,0),1,1)</f>
        <v>198.11000100000001</v>
      </c>
      <c r="E131" s="4">
        <f ca="1">OFFSET(InputPriceData!D$15,CalculationsAndCharts!$A131+$A$11,IF($C$7,8,0),1,1)</f>
        <v>198.259995</v>
      </c>
      <c r="F131" s="4">
        <f ca="1">OFFSET(InputPriceData!E$15,CalculationsAndCharts!$A131+$A$11,IF($C$7,8,0),1,1)</f>
        <v>197.41999799999999</v>
      </c>
      <c r="G131" s="4">
        <f ca="1">OFFSET(InputPriceData!F$15,CalculationsAndCharts!$A131+$A$11,IF($C$7,8,0),1,1)</f>
        <v>197.96000699999999</v>
      </c>
      <c r="H131" s="309">
        <f t="shared" ca="1" si="12"/>
        <v>0.45482660925438861</v>
      </c>
      <c r="I131" s="216">
        <f t="shared" ca="1" si="13"/>
        <v>197.50518039074561</v>
      </c>
      <c r="J131" s="216">
        <f t="shared" ca="1" si="14"/>
        <v>198.49270629269932</v>
      </c>
      <c r="K131" s="216">
        <f t="shared" ca="1" si="15"/>
        <v>196.51765448879189</v>
      </c>
      <c r="L131" s="217">
        <f t="shared" ca="1" si="16"/>
        <v>7.8214666586200604E-3</v>
      </c>
      <c r="M131" s="216">
        <f t="shared" ca="1" si="17"/>
        <v>3.9510337351220948E-3</v>
      </c>
      <c r="N131" s="246"/>
      <c r="O131" s="309">
        <f t="shared" ca="1" si="18"/>
        <v>0.16547737708959975</v>
      </c>
      <c r="P131" s="216">
        <f t="shared" ca="1" si="19"/>
        <v>197.7945296229104</v>
      </c>
      <c r="Q131" s="217">
        <f t="shared" ca="1" si="20"/>
        <v>-0.26955851576195722</v>
      </c>
      <c r="R131" s="216">
        <f t="shared" ca="1" si="21"/>
        <v>-0.16340180211973251</v>
      </c>
      <c r="S131" s="217"/>
      <c r="T131" s="64"/>
      <c r="U131" s="313">
        <f t="shared" ca="1" si="22"/>
        <v>-0.16735283585485461</v>
      </c>
      <c r="V131" s="256"/>
      <c r="W131" s="256"/>
      <c r="X131" s="311" t="e">
        <f t="shared" si="23"/>
        <v>#N/A</v>
      </c>
      <c r="Y131" s="311" t="e">
        <f t="shared" si="23"/>
        <v>#N/A</v>
      </c>
      <c r="Z131" s="105"/>
      <c r="AA131" s="105"/>
      <c r="AB131" s="103"/>
    </row>
    <row r="132" spans="1:28" x14ac:dyDescent="0.25">
      <c r="A132">
        <v>100</v>
      </c>
      <c r="B132" s="61">
        <f ca="1">OFFSET(InputPriceData!B$15,CalculationsAndCharts!$A132+$A$11,0,1,1)</f>
        <v>41835</v>
      </c>
      <c r="C132" s="3">
        <f ca="1">OFFSET(InputPriceData!G$15,CalculationsAndCharts!$A132+$A$11,IF($C$7,8,0),1,1)</f>
        <v>111307000</v>
      </c>
      <c r="D132" s="4">
        <f ca="1">OFFSET(InputPriceData!C$15,CalculationsAndCharts!$A132+$A$11,IF($C$7,8,0),1,1)</f>
        <v>197.720001</v>
      </c>
      <c r="E132" s="4">
        <f ca="1">OFFSET(InputPriceData!D$15,CalculationsAndCharts!$A132+$A$11,IF($C$7,8,0),1,1)</f>
        <v>198.10000600000001</v>
      </c>
      <c r="F132" s="4">
        <f ca="1">OFFSET(InputPriceData!E$15,CalculationsAndCharts!$A132+$A$11,IF($C$7,8,0),1,1)</f>
        <v>196.36000100000001</v>
      </c>
      <c r="G132" s="4">
        <f ca="1">OFFSET(InputPriceData!F$15,CalculationsAndCharts!$A132+$A$11,IF($C$7,8,0),1,1)</f>
        <v>197.229996</v>
      </c>
      <c r="H132" s="309">
        <f t="shared" ca="1" si="12"/>
        <v>-0.11125955847385727</v>
      </c>
      <c r="I132" s="216">
        <f t="shared" ca="1" si="13"/>
        <v>197.34125555847385</v>
      </c>
      <c r="J132" s="216">
        <f t="shared" ca="1" si="14"/>
        <v>198.32796183626618</v>
      </c>
      <c r="K132" s="216">
        <f t="shared" ca="1" si="15"/>
        <v>196.35454928068148</v>
      </c>
      <c r="L132" s="217">
        <f t="shared" ca="1" si="16"/>
        <v>3.9340659513666928E-2</v>
      </c>
      <c r="M132" s="216">
        <f t="shared" ca="1" si="17"/>
        <v>1.9946590433266007E-2</v>
      </c>
      <c r="N132" s="246"/>
      <c r="O132" s="309">
        <f t="shared" ca="1" si="18"/>
        <v>-0.41208716748500129</v>
      </c>
      <c r="P132" s="216">
        <f t="shared" ca="1" si="19"/>
        <v>197.642083167485</v>
      </c>
      <c r="Q132" s="217">
        <f t="shared" ca="1" si="20"/>
        <v>-0.25670548846511804</v>
      </c>
      <c r="R132" s="216">
        <f t="shared" ca="1" si="21"/>
        <v>-0.15618647893606491</v>
      </c>
      <c r="S132" s="217"/>
      <c r="T132" s="64"/>
      <c r="U132" s="313">
        <f t="shared" ca="1" si="22"/>
        <v>-0.17613306936933093</v>
      </c>
      <c r="V132" s="256"/>
      <c r="W132" s="256"/>
      <c r="X132" s="311" t="e">
        <f t="shared" si="23"/>
        <v>#N/A</v>
      </c>
      <c r="Y132" s="311" t="e">
        <f t="shared" si="23"/>
        <v>#N/A</v>
      </c>
      <c r="Z132" s="105"/>
      <c r="AA132" s="105"/>
      <c r="AB132" s="103"/>
    </row>
    <row r="133" spans="1:28" x14ac:dyDescent="0.25">
      <c r="A133">
        <v>101</v>
      </c>
      <c r="B133" s="61">
        <f ca="1">OFFSET(InputPriceData!B$15,CalculationsAndCharts!$A133+$A$11,0,1,1)</f>
        <v>41834</v>
      </c>
      <c r="C133" s="3">
        <f ca="1">OFFSET(InputPriceData!G$15,CalculationsAndCharts!$A133+$A$11,IF($C$7,8,0),1,1)</f>
        <v>58658000</v>
      </c>
      <c r="D133" s="4">
        <f ca="1">OFFSET(InputPriceData!C$15,CalculationsAndCharts!$A133+$A$11,IF($C$7,8,0),1,1)</f>
        <v>197.61000100000001</v>
      </c>
      <c r="E133" s="4">
        <f ca="1">OFFSET(InputPriceData!D$15,CalculationsAndCharts!$A133+$A$11,IF($C$7,8,0),1,1)</f>
        <v>197.86000100000001</v>
      </c>
      <c r="F133" s="4">
        <f ca="1">OFFSET(InputPriceData!E$15,CalculationsAndCharts!$A133+$A$11,IF($C$7,8,0),1,1)</f>
        <v>197.44000199999999</v>
      </c>
      <c r="G133" s="4">
        <f ca="1">OFFSET(InputPriceData!F$15,CalculationsAndCharts!$A133+$A$11,IF($C$7,8,0),1,1)</f>
        <v>197.60000600000001</v>
      </c>
      <c r="H133" s="309">
        <f t="shared" ca="1" si="12"/>
        <v>0.42127645223186549</v>
      </c>
      <c r="I133" s="216">
        <f t="shared" ca="1" si="13"/>
        <v>197.17872954776814</v>
      </c>
      <c r="J133" s="216">
        <f t="shared" ca="1" si="14"/>
        <v>198.16462319550695</v>
      </c>
      <c r="K133" s="216">
        <f t="shared" ca="1" si="15"/>
        <v>196.19283590002931</v>
      </c>
      <c r="L133" s="217">
        <f t="shared" ca="1" si="16"/>
        <v>7.6968790336436055E-2</v>
      </c>
      <c r="M133" s="216">
        <f t="shared" ca="1" si="17"/>
        <v>3.8951815789133148E-2</v>
      </c>
      <c r="N133" s="246"/>
      <c r="O133" s="309">
        <f t="shared" ca="1" si="18"/>
        <v>0.10809138132399232</v>
      </c>
      <c r="P133" s="216">
        <f t="shared" ca="1" si="19"/>
        <v>197.49191461867602</v>
      </c>
      <c r="Q133" s="217">
        <f t="shared" ca="1" si="20"/>
        <v>-0.23663270402143149</v>
      </c>
      <c r="R133" s="216">
        <f t="shared" ca="1" si="21"/>
        <v>-0.14370406690459198</v>
      </c>
      <c r="S133" s="217"/>
      <c r="T133" s="64"/>
      <c r="U133" s="313">
        <f t="shared" ca="1" si="22"/>
        <v>-0.18265588269372512</v>
      </c>
      <c r="V133" s="256"/>
      <c r="W133" s="256"/>
      <c r="X133" s="311" t="e">
        <f t="shared" si="23"/>
        <v>#N/A</v>
      </c>
      <c r="Y133" s="311" t="e">
        <f t="shared" si="23"/>
        <v>#N/A</v>
      </c>
      <c r="Z133" s="105"/>
      <c r="AA133" s="105"/>
      <c r="AB133" s="103"/>
    </row>
    <row r="134" spans="1:28" x14ac:dyDescent="0.25">
      <c r="A134">
        <v>102</v>
      </c>
      <c r="B134" s="61">
        <f ca="1">OFFSET(InputPriceData!B$15,CalculationsAndCharts!$A134+$A$11,0,1,1)</f>
        <v>41831</v>
      </c>
      <c r="C134" s="3">
        <f ca="1">OFFSET(InputPriceData!G$15,CalculationsAndCharts!$A134+$A$11,IF($C$7,8,0),1,1)</f>
        <v>64243000</v>
      </c>
      <c r="D134" s="4">
        <f ca="1">OFFSET(InputPriceData!C$15,CalculationsAndCharts!$A134+$A$11,IF($C$7,8,0),1,1)</f>
        <v>196.220001</v>
      </c>
      <c r="E134" s="4">
        <f ca="1">OFFSET(InputPriceData!D$15,CalculationsAndCharts!$A134+$A$11,IF($C$7,8,0),1,1)</f>
        <v>196.75</v>
      </c>
      <c r="F134" s="4">
        <f ca="1">OFFSET(InputPriceData!E$15,CalculationsAndCharts!$A134+$A$11,IF($C$7,8,0),1,1)</f>
        <v>195.779999</v>
      </c>
      <c r="G134" s="4">
        <f ca="1">OFFSET(InputPriceData!F$15,CalculationsAndCharts!$A134+$A$11,IF($C$7,8,0),1,1)</f>
        <v>196.61000100000001</v>
      </c>
      <c r="H134" s="309">
        <f t="shared" ca="1" si="12"/>
        <v>-0.41717438788097438</v>
      </c>
      <c r="I134" s="216">
        <f t="shared" ca="1" si="13"/>
        <v>197.02717538788099</v>
      </c>
      <c r="J134" s="216">
        <f t="shared" ca="1" si="14"/>
        <v>198.01231126482037</v>
      </c>
      <c r="K134" s="216">
        <f t="shared" ca="1" si="15"/>
        <v>196.04203951094158</v>
      </c>
      <c r="L134" s="217">
        <f t="shared" ca="1" si="16"/>
        <v>0.13172713874211073</v>
      </c>
      <c r="M134" s="216">
        <f t="shared" ca="1" si="17"/>
        <v>6.6999205570478948E-2</v>
      </c>
      <c r="N134" s="246"/>
      <c r="O134" s="309">
        <f t="shared" ca="1" si="18"/>
        <v>-0.74612112350459625</v>
      </c>
      <c r="P134" s="216">
        <f t="shared" ca="1" si="19"/>
        <v>197.3561221235046</v>
      </c>
      <c r="Q134" s="217">
        <f t="shared" ca="1" si="20"/>
        <v>-0.194858070441014</v>
      </c>
      <c r="R134" s="216">
        <f t="shared" ca="1" si="21"/>
        <v>-0.11893071732867587</v>
      </c>
      <c r="S134" s="217"/>
      <c r="T134" s="64"/>
      <c r="U134" s="313">
        <f t="shared" ca="1" si="22"/>
        <v>-0.18592992289915483</v>
      </c>
      <c r="V134" s="256"/>
      <c r="W134" s="256"/>
      <c r="X134" s="311" t="e">
        <f t="shared" si="23"/>
        <v>#N/A</v>
      </c>
      <c r="Y134" s="311" t="e">
        <f t="shared" si="23"/>
        <v>#N/A</v>
      </c>
      <c r="Z134" s="105"/>
      <c r="AA134" s="105"/>
      <c r="AB134" s="103"/>
    </row>
    <row r="135" spans="1:28" x14ac:dyDescent="0.25">
      <c r="A135">
        <v>103</v>
      </c>
      <c r="B135" s="61">
        <f ca="1">OFFSET(InputPriceData!B$15,CalculationsAndCharts!$A135+$A$11,0,1,1)</f>
        <v>41830</v>
      </c>
      <c r="C135" s="3">
        <f ca="1">OFFSET(InputPriceData!G$15,CalculationsAndCharts!$A135+$A$11,IF($C$7,8,0),1,1)</f>
        <v>99040000</v>
      </c>
      <c r="D135" s="4">
        <f ca="1">OFFSET(InputPriceData!C$15,CalculationsAndCharts!$A135+$A$11,IF($C$7,8,0),1,1)</f>
        <v>195.220001</v>
      </c>
      <c r="E135" s="4">
        <f ca="1">OFFSET(InputPriceData!D$15,CalculationsAndCharts!$A135+$A$11,IF($C$7,8,0),1,1)</f>
        <v>196.86000100000001</v>
      </c>
      <c r="F135" s="4">
        <f ca="1">OFFSET(InputPriceData!E$15,CalculationsAndCharts!$A135+$A$11,IF($C$7,8,0),1,1)</f>
        <v>195.05999800000001</v>
      </c>
      <c r="G135" s="4">
        <f ca="1">OFFSET(InputPriceData!F$15,CalculationsAndCharts!$A135+$A$11,IF($C$7,8,0),1,1)</f>
        <v>196.33999600000001</v>
      </c>
      <c r="H135" s="309">
        <f t="shared" ca="1" si="12"/>
        <v>-0.57056610602058722</v>
      </c>
      <c r="I135" s="216">
        <f t="shared" ca="1" si="13"/>
        <v>196.91056210602059</v>
      </c>
      <c r="J135" s="216">
        <f t="shared" ca="1" si="14"/>
        <v>197.89511491655068</v>
      </c>
      <c r="K135" s="216">
        <f t="shared" ca="1" si="15"/>
        <v>195.9260092954905</v>
      </c>
      <c r="L135" s="217">
        <f t="shared" ca="1" si="16"/>
        <v>0.23170582664334977</v>
      </c>
      <c r="M135" s="216">
        <f t="shared" ca="1" si="17"/>
        <v>0.1180125452601872</v>
      </c>
      <c r="N135" s="246"/>
      <c r="O135" s="309">
        <f t="shared" ca="1" si="18"/>
        <v>-0.92509804261635331</v>
      </c>
      <c r="P135" s="216">
        <f t="shared" ca="1" si="19"/>
        <v>197.26509404261637</v>
      </c>
      <c r="Q135" s="217">
        <f t="shared" ca="1" si="20"/>
        <v>-9.4235722669643335E-2</v>
      </c>
      <c r="R135" s="216">
        <f t="shared" ca="1" si="21"/>
        <v>-5.7595431143622922E-2</v>
      </c>
      <c r="S135" s="217"/>
      <c r="T135" s="64"/>
      <c r="U135" s="313">
        <f t="shared" ca="1" si="22"/>
        <v>-0.17560797640381012</v>
      </c>
      <c r="V135" s="256"/>
      <c r="W135" s="256"/>
      <c r="X135" s="311" t="e">
        <f t="shared" si="23"/>
        <v>#N/A</v>
      </c>
      <c r="Y135" s="311" t="e">
        <f t="shared" si="23"/>
        <v>#N/A</v>
      </c>
      <c r="Z135" s="105"/>
      <c r="AA135" s="105"/>
      <c r="AB135" s="103"/>
    </row>
    <row r="136" spans="1:28" x14ac:dyDescent="0.25">
      <c r="A136">
        <v>104</v>
      </c>
      <c r="B136" s="61">
        <f ca="1">OFFSET(InputPriceData!B$15,CalculationsAndCharts!$A136+$A$11,0,1,1)</f>
        <v>41829</v>
      </c>
      <c r="C136" s="3">
        <f ca="1">OFFSET(InputPriceData!G$15,CalculationsAndCharts!$A136+$A$11,IF($C$7,8,0),1,1)</f>
        <v>72992000</v>
      </c>
      <c r="D136" s="4">
        <f ca="1">OFFSET(InputPriceData!C$15,CalculationsAndCharts!$A136+$A$11,IF($C$7,8,0),1,1)</f>
        <v>196.729996</v>
      </c>
      <c r="E136" s="4">
        <f ca="1">OFFSET(InputPriceData!D$15,CalculationsAndCharts!$A136+$A$11,IF($C$7,8,0),1,1)</f>
        <v>197.300003</v>
      </c>
      <c r="F136" s="4">
        <f ca="1">OFFSET(InputPriceData!E$15,CalculationsAndCharts!$A136+$A$11,IF($C$7,8,0),1,1)</f>
        <v>196.30999800000001</v>
      </c>
      <c r="G136" s="4">
        <f ca="1">OFFSET(InputPriceData!F$15,CalculationsAndCharts!$A136+$A$11,IF($C$7,8,0),1,1)</f>
        <v>197.11999499999999</v>
      </c>
      <c r="H136" s="309">
        <f t="shared" ca="1" si="12"/>
        <v>0.35382912031869784</v>
      </c>
      <c r="I136" s="216">
        <f t="shared" ca="1" si="13"/>
        <v>196.7661658796813</v>
      </c>
      <c r="J136" s="216">
        <f t="shared" ca="1" si="14"/>
        <v>197.74999670907968</v>
      </c>
      <c r="K136" s="216">
        <f t="shared" ca="1" si="15"/>
        <v>195.78233505028288</v>
      </c>
      <c r="L136" s="217">
        <f t="shared" ca="1" si="16"/>
        <v>0.31584161873154804</v>
      </c>
      <c r="M136" s="216">
        <f t="shared" ca="1" si="17"/>
        <v>0.16022809798242338</v>
      </c>
      <c r="N136" s="246"/>
      <c r="O136" s="309">
        <f t="shared" ca="1" si="18"/>
        <v>-2.054251713926758E-2</v>
      </c>
      <c r="P136" s="216">
        <f t="shared" ca="1" si="19"/>
        <v>197.14053751713925</v>
      </c>
      <c r="Q136" s="217">
        <f t="shared" ca="1" si="20"/>
        <v>-9.9236030761215843E-3</v>
      </c>
      <c r="R136" s="216">
        <f t="shared" ca="1" si="21"/>
        <v>-6.0411546232770055E-3</v>
      </c>
      <c r="S136" s="217"/>
      <c r="T136" s="64"/>
      <c r="U136" s="313">
        <f t="shared" ca="1" si="22"/>
        <v>-0.16626925260570039</v>
      </c>
      <c r="V136" s="256"/>
      <c r="W136" s="256"/>
      <c r="X136" s="311" t="e">
        <f t="shared" si="23"/>
        <v>#N/A</v>
      </c>
      <c r="Y136" s="311" t="e">
        <f t="shared" si="23"/>
        <v>#N/A</v>
      </c>
      <c r="Z136" s="105"/>
      <c r="AA136" s="105"/>
      <c r="AB136" s="103"/>
    </row>
    <row r="137" spans="1:28" x14ac:dyDescent="0.25">
      <c r="A137">
        <v>105</v>
      </c>
      <c r="B137" s="61">
        <f ca="1">OFFSET(InputPriceData!B$15,CalculationsAndCharts!$A137+$A$11,0,1,1)</f>
        <v>41828</v>
      </c>
      <c r="C137" s="3">
        <f ca="1">OFFSET(InputPriceData!G$15,CalculationsAndCharts!$A137+$A$11,IF($C$7,8,0),1,1)</f>
        <v>108143000</v>
      </c>
      <c r="D137" s="4">
        <f ca="1">OFFSET(InputPriceData!C$15,CalculationsAndCharts!$A137+$A$11,IF($C$7,8,0),1,1)</f>
        <v>197.14999399999999</v>
      </c>
      <c r="E137" s="4">
        <f ca="1">OFFSET(InputPriceData!D$15,CalculationsAndCharts!$A137+$A$11,IF($C$7,8,0),1,1)</f>
        <v>197.220001</v>
      </c>
      <c r="F137" s="4">
        <f ca="1">OFFSET(InputPriceData!E$15,CalculationsAndCharts!$A137+$A$11,IF($C$7,8,0),1,1)</f>
        <v>195.759995</v>
      </c>
      <c r="G137" s="4">
        <f ca="1">OFFSET(InputPriceData!F$15,CalculationsAndCharts!$A137+$A$11,IF($C$7,8,0),1,1)</f>
        <v>196.240005</v>
      </c>
      <c r="H137" s="309">
        <f t="shared" ca="1" si="12"/>
        <v>-0.37472928595904498</v>
      </c>
      <c r="I137" s="216">
        <f t="shared" ca="1" si="13"/>
        <v>196.61473428595903</v>
      </c>
      <c r="J137" s="216">
        <f t="shared" ca="1" si="14"/>
        <v>197.5978079573888</v>
      </c>
      <c r="K137" s="216">
        <f t="shared" ca="1" si="15"/>
        <v>195.63166061452924</v>
      </c>
      <c r="L137" s="217">
        <f t="shared" ca="1" si="16"/>
        <v>0.40356040581113217</v>
      </c>
      <c r="M137" s="216">
        <f t="shared" ca="1" si="17"/>
        <v>0.20564634912801405</v>
      </c>
      <c r="N137" s="246"/>
      <c r="O137" s="309">
        <f t="shared" ca="1" si="18"/>
        <v>-0.76814686011000499</v>
      </c>
      <c r="P137" s="216">
        <f t="shared" ca="1" si="19"/>
        <v>197.00815186010999</v>
      </c>
      <c r="Q137" s="217">
        <f t="shared" ca="1" si="20"/>
        <v>8.2318281748338398E-2</v>
      </c>
      <c r="R137" s="216">
        <f t="shared" ca="1" si="21"/>
        <v>5.0337309203597955E-2</v>
      </c>
      <c r="S137" s="217"/>
      <c r="T137" s="64"/>
      <c r="U137" s="313">
        <f t="shared" ca="1" si="22"/>
        <v>-0.15530903992441608</v>
      </c>
      <c r="V137" s="256"/>
      <c r="W137" s="256"/>
      <c r="X137" s="311" t="e">
        <f t="shared" si="23"/>
        <v>#N/A</v>
      </c>
      <c r="Y137" s="311" t="e">
        <f t="shared" si="23"/>
        <v>#N/A</v>
      </c>
      <c r="Z137" s="105"/>
      <c r="AA137" s="105"/>
      <c r="AB137" s="103"/>
    </row>
    <row r="138" spans="1:28" x14ac:dyDescent="0.25">
      <c r="A138">
        <v>106</v>
      </c>
      <c r="B138" s="61">
        <f ca="1">OFFSET(InputPriceData!B$15,CalculationsAndCharts!$A138+$A$11,0,1,1)</f>
        <v>41827</v>
      </c>
      <c r="C138" s="3">
        <f ca="1">OFFSET(InputPriceData!G$15,CalculationsAndCharts!$A138+$A$11,IF($C$7,8,0),1,1)</f>
        <v>61696000</v>
      </c>
      <c r="D138" s="4">
        <f ca="1">OFFSET(InputPriceData!C$15,CalculationsAndCharts!$A138+$A$11,IF($C$7,8,0),1,1)</f>
        <v>197.820007</v>
      </c>
      <c r="E138" s="4">
        <f ca="1">OFFSET(InputPriceData!D$15,CalculationsAndCharts!$A138+$A$11,IF($C$7,8,0),1,1)</f>
        <v>197.979996</v>
      </c>
      <c r="F138" s="4">
        <f ca="1">OFFSET(InputPriceData!E$15,CalculationsAndCharts!$A138+$A$11,IF($C$7,8,0),1,1)</f>
        <v>197.220001</v>
      </c>
      <c r="G138" s="4">
        <f ca="1">OFFSET(InputPriceData!F$15,CalculationsAndCharts!$A138+$A$11,IF($C$7,8,0),1,1)</f>
        <v>197.509995</v>
      </c>
      <c r="H138" s="309">
        <f t="shared" ca="1" si="12"/>
        <v>1.0720036649652307</v>
      </c>
      <c r="I138" s="216">
        <f t="shared" ca="1" si="13"/>
        <v>196.43799133503478</v>
      </c>
      <c r="J138" s="216">
        <f t="shared" ca="1" si="14"/>
        <v>197.42018129170992</v>
      </c>
      <c r="K138" s="216">
        <f t="shared" ca="1" si="15"/>
        <v>195.45580137835961</v>
      </c>
      <c r="L138" s="217">
        <f t="shared" ca="1" si="16"/>
        <v>0.47528493314353326</v>
      </c>
      <c r="M138" s="216">
        <f t="shared" ca="1" si="17"/>
        <v>0.2406384209282843</v>
      </c>
      <c r="N138" s="246"/>
      <c r="O138" s="309">
        <f t="shared" ca="1" si="18"/>
        <v>0.66513301741590158</v>
      </c>
      <c r="P138" s="216">
        <f t="shared" ca="1" si="19"/>
        <v>196.84486198258409</v>
      </c>
      <c r="Q138" s="217">
        <f t="shared" ca="1" si="20"/>
        <v>0.1579637654417676</v>
      </c>
      <c r="R138" s="216">
        <f t="shared" ca="1" si="21"/>
        <v>9.5973127096743202E-2</v>
      </c>
      <c r="S138" s="217"/>
      <c r="T138" s="64"/>
      <c r="U138" s="313">
        <f t="shared" ca="1" si="22"/>
        <v>-0.14466529383154109</v>
      </c>
      <c r="V138" s="256"/>
      <c r="W138" s="256"/>
      <c r="X138" s="311" t="e">
        <f t="shared" si="23"/>
        <v>#N/A</v>
      </c>
      <c r="Y138" s="311" t="e">
        <f t="shared" si="23"/>
        <v>#N/A</v>
      </c>
      <c r="Z138" s="105"/>
      <c r="AA138" s="105"/>
      <c r="AB138" s="103"/>
    </row>
    <row r="139" spans="1:28" x14ac:dyDescent="0.25">
      <c r="A139">
        <v>107</v>
      </c>
      <c r="B139" s="61">
        <f ca="1">OFFSET(InputPriceData!B$15,CalculationsAndCharts!$A139+$A$11,0,1,1)</f>
        <v>41823</v>
      </c>
      <c r="C139" s="3">
        <f ca="1">OFFSET(InputPriceData!G$15,CalculationsAndCharts!$A139+$A$11,IF($C$7,8,0),1,1)</f>
        <v>52938800</v>
      </c>
      <c r="D139" s="4">
        <f ca="1">OFFSET(InputPriceData!C$15,CalculationsAndCharts!$A139+$A$11,IF($C$7,8,0),1,1)</f>
        <v>197.78999300000001</v>
      </c>
      <c r="E139" s="4">
        <f ca="1">OFFSET(InputPriceData!D$15,CalculationsAndCharts!$A139+$A$11,IF($C$7,8,0),1,1)</f>
        <v>198.28999300000001</v>
      </c>
      <c r="F139" s="4">
        <f ca="1">OFFSET(InputPriceData!E$15,CalculationsAndCharts!$A139+$A$11,IF($C$7,8,0),1,1)</f>
        <v>197.63999899999999</v>
      </c>
      <c r="G139" s="4">
        <f ca="1">OFFSET(InputPriceData!F$15,CalculationsAndCharts!$A139+$A$11,IF($C$7,8,0),1,1)</f>
        <v>198.199997</v>
      </c>
      <c r="H139" s="309">
        <f t="shared" ca="1" si="12"/>
        <v>2.0227613577463108</v>
      </c>
      <c r="I139" s="216">
        <f t="shared" ca="1" si="13"/>
        <v>196.17723564225369</v>
      </c>
      <c r="J139" s="216">
        <f t="shared" ca="1" si="14"/>
        <v>197.15812182046494</v>
      </c>
      <c r="K139" s="216">
        <f t="shared" ca="1" si="15"/>
        <v>195.19634946404241</v>
      </c>
      <c r="L139" s="217">
        <f t="shared" ca="1" si="16"/>
        <v>0.46507099343019026</v>
      </c>
      <c r="M139" s="216">
        <f t="shared" ca="1" si="17"/>
        <v>0.23464732617033809</v>
      </c>
      <c r="N139" s="246"/>
      <c r="O139" s="309">
        <f t="shared" ca="1" si="18"/>
        <v>1.6236106667575572</v>
      </c>
      <c r="P139" s="216">
        <f t="shared" ca="1" si="19"/>
        <v>196.57638633324243</v>
      </c>
      <c r="Q139" s="217">
        <f t="shared" ca="1" si="20"/>
        <v>0.13177284652352636</v>
      </c>
      <c r="R139" s="216">
        <f t="shared" ca="1" si="21"/>
        <v>7.9781744814169511E-2</v>
      </c>
      <c r="S139" s="217"/>
      <c r="T139" s="64"/>
      <c r="U139" s="313">
        <f t="shared" ca="1" si="22"/>
        <v>-0.15486558135616857</v>
      </c>
      <c r="V139" s="256"/>
      <c r="W139" s="256"/>
      <c r="X139" s="311" t="e">
        <f t="shared" si="23"/>
        <v>#N/A</v>
      </c>
      <c r="Y139" s="311" t="e">
        <f t="shared" si="23"/>
        <v>#N/A</v>
      </c>
      <c r="Z139" s="105"/>
      <c r="AA139" s="105"/>
      <c r="AB139" s="103"/>
    </row>
    <row r="140" spans="1:28" x14ac:dyDescent="0.25">
      <c r="A140">
        <v>108</v>
      </c>
      <c r="B140" s="61">
        <f ca="1">OFFSET(InputPriceData!B$15,CalculationsAndCharts!$A140+$A$11,0,1,1)</f>
        <v>41822</v>
      </c>
      <c r="C140" s="3">
        <f ca="1">OFFSET(InputPriceData!G$15,CalculationsAndCharts!$A140+$A$11,IF($C$7,8,0),1,1)</f>
        <v>52475000</v>
      </c>
      <c r="D140" s="4">
        <f ca="1">OFFSET(InputPriceData!C$15,CalculationsAndCharts!$A140+$A$11,IF($C$7,8,0),1,1)</f>
        <v>197.050003</v>
      </c>
      <c r="E140" s="4">
        <f ca="1">OFFSET(InputPriceData!D$15,CalculationsAndCharts!$A140+$A$11,IF($C$7,8,0),1,1)</f>
        <v>197.479996</v>
      </c>
      <c r="F140" s="4">
        <f ca="1">OFFSET(InputPriceData!E$15,CalculationsAndCharts!$A140+$A$11,IF($C$7,8,0),1,1)</f>
        <v>196.96000699999999</v>
      </c>
      <c r="G140" s="4">
        <f ca="1">OFFSET(InputPriceData!F$15,CalculationsAndCharts!$A140+$A$11,IF($C$7,8,0),1,1)</f>
        <v>197.229996</v>
      </c>
      <c r="H140" s="309">
        <f t="shared" ca="1" si="12"/>
        <v>1.3203080884547758</v>
      </c>
      <c r="I140" s="216">
        <f t="shared" ca="1" si="13"/>
        <v>195.90968791154523</v>
      </c>
      <c r="J140" s="216">
        <f t="shared" ca="1" si="14"/>
        <v>196.88923635110294</v>
      </c>
      <c r="K140" s="216">
        <f t="shared" ca="1" si="15"/>
        <v>194.9301394719875</v>
      </c>
      <c r="L140" s="217">
        <f t="shared" ca="1" si="16"/>
        <v>0.44346549940853175</v>
      </c>
      <c r="M140" s="216">
        <f t="shared" ca="1" si="17"/>
        <v>0.2248468835382077</v>
      </c>
      <c r="N140" s="246"/>
      <c r="O140" s="309">
        <f t="shared" ca="1" si="18"/>
        <v>0.9315307906258623</v>
      </c>
      <c r="P140" s="216">
        <f t="shared" ca="1" si="19"/>
        <v>196.29846520937414</v>
      </c>
      <c r="Q140" s="217">
        <f t="shared" ca="1" si="20"/>
        <v>8.8996340511122568E-2</v>
      </c>
      <c r="R140" s="216">
        <f t="shared" ca="1" si="21"/>
        <v>5.4147751751385267E-2</v>
      </c>
      <c r="S140" s="217"/>
      <c r="T140" s="64"/>
      <c r="U140" s="313">
        <f t="shared" ca="1" si="22"/>
        <v>-0.17069913178682244</v>
      </c>
      <c r="V140" s="256"/>
      <c r="W140" s="256"/>
      <c r="X140" s="311" t="e">
        <f t="shared" si="23"/>
        <v>#N/A</v>
      </c>
      <c r="Y140" s="311" t="e">
        <f t="shared" si="23"/>
        <v>#N/A</v>
      </c>
      <c r="Z140" s="105"/>
      <c r="AA140" s="105"/>
      <c r="AB140" s="103"/>
    </row>
    <row r="141" spans="1:28" x14ac:dyDescent="0.25">
      <c r="A141">
        <v>109</v>
      </c>
      <c r="B141" s="61">
        <f ca="1">OFFSET(InputPriceData!B$15,CalculationsAndCharts!$A141+$A$11,0,1,1)</f>
        <v>41821</v>
      </c>
      <c r="C141" s="3">
        <f ca="1">OFFSET(InputPriceData!G$15,CalculationsAndCharts!$A141+$A$11,IF($C$7,8,0),1,1)</f>
        <v>90470000</v>
      </c>
      <c r="D141" s="4">
        <f ca="1">OFFSET(InputPriceData!C$15,CalculationsAndCharts!$A141+$A$11,IF($C$7,8,0),1,1)</f>
        <v>196.199997</v>
      </c>
      <c r="E141" s="4">
        <f ca="1">OFFSET(InputPriceData!D$15,CalculationsAndCharts!$A141+$A$11,IF($C$7,8,0),1,1)</f>
        <v>197.63000500000001</v>
      </c>
      <c r="F141" s="4">
        <f ca="1">OFFSET(InputPriceData!E$15,CalculationsAndCharts!$A141+$A$11,IF($C$7,8,0),1,1)</f>
        <v>196.13000500000001</v>
      </c>
      <c r="G141" s="4">
        <f ca="1">OFFSET(InputPriceData!F$15,CalculationsAndCharts!$A141+$A$11,IF($C$7,8,0),1,1)</f>
        <v>197.029999</v>
      </c>
      <c r="H141" s="309">
        <f t="shared" ca="1" si="12"/>
        <v>1.3624888256188927</v>
      </c>
      <c r="I141" s="216">
        <f t="shared" ca="1" si="13"/>
        <v>195.66751017438111</v>
      </c>
      <c r="J141" s="216">
        <f t="shared" ca="1" si="14"/>
        <v>196.64584772525299</v>
      </c>
      <c r="K141" s="216">
        <f t="shared" ca="1" si="15"/>
        <v>194.68917262350919</v>
      </c>
      <c r="L141" s="217">
        <f t="shared" ca="1" si="16"/>
        <v>0.44342118154610505</v>
      </c>
      <c r="M141" s="216">
        <f t="shared" ca="1" si="17"/>
        <v>0.22505262335513945</v>
      </c>
      <c r="N141" s="246"/>
      <c r="O141" s="309">
        <f t="shared" ca="1" si="18"/>
        <v>0.97859359637015297</v>
      </c>
      <c r="P141" s="216">
        <f t="shared" ca="1" si="19"/>
        <v>196.05140540362984</v>
      </c>
      <c r="Q141" s="217">
        <f t="shared" ca="1" si="20"/>
        <v>7.0918864430952772E-2</v>
      </c>
      <c r="R141" s="216">
        <f t="shared" ca="1" si="21"/>
        <v>4.3192730928828416E-2</v>
      </c>
      <c r="S141" s="217"/>
      <c r="T141" s="64"/>
      <c r="U141" s="313">
        <f t="shared" ca="1" si="22"/>
        <v>-0.18185989242631104</v>
      </c>
      <c r="V141" s="256"/>
      <c r="W141" s="256"/>
      <c r="X141" s="311" t="e">
        <f t="shared" si="23"/>
        <v>#N/A</v>
      </c>
      <c r="Y141" s="311" t="e">
        <f t="shared" si="23"/>
        <v>#N/A</v>
      </c>
      <c r="Z141" s="105"/>
      <c r="AA141" s="105"/>
      <c r="AB141" s="103"/>
    </row>
    <row r="142" spans="1:28" x14ac:dyDescent="0.25">
      <c r="A142">
        <v>110</v>
      </c>
      <c r="B142" s="61">
        <f ca="1">OFFSET(InputPriceData!B$15,CalculationsAndCharts!$A142+$A$11,0,1,1)</f>
        <v>41820</v>
      </c>
      <c r="C142" s="3">
        <f ca="1">OFFSET(InputPriceData!G$15,CalculationsAndCharts!$A142+$A$11,IF($C$7,8,0),1,1)</f>
        <v>70504000</v>
      </c>
      <c r="D142" s="4">
        <f ca="1">OFFSET(InputPriceData!C$15,CalculationsAndCharts!$A142+$A$11,IF($C$7,8,0),1,1)</f>
        <v>195.699997</v>
      </c>
      <c r="E142" s="4">
        <f ca="1">OFFSET(InputPriceData!D$15,CalculationsAndCharts!$A142+$A$11,IF($C$7,8,0),1,1)</f>
        <v>196.16999799999999</v>
      </c>
      <c r="F142" s="4">
        <f ca="1">OFFSET(InputPriceData!E$15,CalculationsAndCharts!$A142+$A$11,IF($C$7,8,0),1,1)</f>
        <v>195.529999</v>
      </c>
      <c r="G142" s="4">
        <f ca="1">OFFSET(InputPriceData!F$15,CalculationsAndCharts!$A142+$A$11,IF($C$7,8,0),1,1)</f>
        <v>195.720001</v>
      </c>
      <c r="H142" s="309">
        <f t="shared" ca="1" si="12"/>
        <v>0.25546431510045409</v>
      </c>
      <c r="I142" s="216">
        <f t="shared" ca="1" si="13"/>
        <v>195.46453668489954</v>
      </c>
      <c r="J142" s="216">
        <f t="shared" ca="1" si="14"/>
        <v>196.44185936832403</v>
      </c>
      <c r="K142" s="216">
        <f t="shared" ca="1" si="15"/>
        <v>194.48721400147505</v>
      </c>
      <c r="L142" s="217">
        <f t="shared" ca="1" si="16"/>
        <v>0.483107743454118</v>
      </c>
      <c r="M142" s="216">
        <f t="shared" ca="1" si="17"/>
        <v>0.24683616441127956</v>
      </c>
      <c r="N142" s="246"/>
      <c r="O142" s="309">
        <f t="shared" ca="1" si="18"/>
        <v>-0.13300106611929047</v>
      </c>
      <c r="P142" s="216">
        <f t="shared" ca="1" si="19"/>
        <v>195.85300206611927</v>
      </c>
      <c r="Q142" s="217">
        <f t="shared" ca="1" si="20"/>
        <v>0.1019959068390946</v>
      </c>
      <c r="R142" s="216">
        <f t="shared" ca="1" si="21"/>
        <v>6.253581012750635E-2</v>
      </c>
      <c r="S142" s="217"/>
      <c r="T142" s="64"/>
      <c r="U142" s="313">
        <f t="shared" ca="1" si="22"/>
        <v>-0.18430035428377323</v>
      </c>
      <c r="V142" s="256"/>
      <c r="W142" s="256"/>
      <c r="X142" s="311" t="e">
        <f t="shared" si="23"/>
        <v>#N/A</v>
      </c>
      <c r="Y142" s="311" t="e">
        <f t="shared" si="23"/>
        <v>#N/A</v>
      </c>
      <c r="Z142" s="105"/>
      <c r="AA142" s="105"/>
      <c r="AB142" s="103"/>
    </row>
    <row r="143" spans="1:28" x14ac:dyDescent="0.25">
      <c r="A143">
        <v>111</v>
      </c>
      <c r="B143" s="61">
        <f ca="1">OFFSET(InputPriceData!B$15,CalculationsAndCharts!$A143+$A$11,0,1,1)</f>
        <v>41817</v>
      </c>
      <c r="C143" s="3">
        <f ca="1">OFFSET(InputPriceData!G$15,CalculationsAndCharts!$A143+$A$11,IF($C$7,8,0),1,1)</f>
        <v>71445100</v>
      </c>
      <c r="D143" s="4">
        <f ca="1">OFFSET(InputPriceData!C$15,CalculationsAndCharts!$A143+$A$11,IF($C$7,8,0),1,1)</f>
        <v>194.979996</v>
      </c>
      <c r="E143" s="4">
        <f ca="1">OFFSET(InputPriceData!D$15,CalculationsAndCharts!$A143+$A$11,IF($C$7,8,0),1,1)</f>
        <v>195.88000500000001</v>
      </c>
      <c r="F143" s="4">
        <f ca="1">OFFSET(InputPriceData!E$15,CalculationsAndCharts!$A143+$A$11,IF($C$7,8,0),1,1)</f>
        <v>194.88999899999999</v>
      </c>
      <c r="G143" s="4">
        <f ca="1">OFFSET(InputPriceData!F$15,CalculationsAndCharts!$A143+$A$11,IF($C$7,8,0),1,1)</f>
        <v>195.820007</v>
      </c>
      <c r="H143" s="309">
        <f t="shared" ca="1" si="12"/>
        <v>0.52802747683576112</v>
      </c>
      <c r="I143" s="216">
        <f t="shared" ca="1" si="13"/>
        <v>195.29197952316423</v>
      </c>
      <c r="J143" s="216">
        <f t="shared" ca="1" si="14"/>
        <v>196.26843942078003</v>
      </c>
      <c r="K143" s="216">
        <f t="shared" ca="1" si="15"/>
        <v>194.3155196255484</v>
      </c>
      <c r="L143" s="217">
        <f t="shared" ca="1" si="16"/>
        <v>0.55893609916301479</v>
      </c>
      <c r="M143" s="216">
        <f t="shared" ca="1" si="17"/>
        <v>0.28543360187042316</v>
      </c>
      <c r="N143" s="246"/>
      <c r="O143" s="309">
        <f t="shared" ca="1" si="18"/>
        <v>0.12716538993483936</v>
      </c>
      <c r="P143" s="216">
        <f t="shared" ca="1" si="19"/>
        <v>195.69284161006516</v>
      </c>
      <c r="Q143" s="217">
        <f t="shared" ca="1" si="20"/>
        <v>0.18012547978242471</v>
      </c>
      <c r="R143" s="216">
        <f t="shared" ca="1" si="21"/>
        <v>0.11038227352269968</v>
      </c>
      <c r="S143" s="217"/>
      <c r="T143" s="64"/>
      <c r="U143" s="313">
        <f t="shared" ca="1" si="22"/>
        <v>-0.17505132834772347</v>
      </c>
      <c r="V143" s="256"/>
      <c r="W143" s="256"/>
      <c r="X143" s="311" t="e">
        <f t="shared" si="23"/>
        <v>#N/A</v>
      </c>
      <c r="Y143" s="311" t="e">
        <f t="shared" si="23"/>
        <v>#N/A</v>
      </c>
      <c r="Z143" s="105"/>
      <c r="AA143" s="105"/>
      <c r="AB143" s="103"/>
    </row>
    <row r="144" spans="1:28" x14ac:dyDescent="0.25">
      <c r="A144">
        <v>112</v>
      </c>
      <c r="B144" s="61">
        <f ca="1">OFFSET(InputPriceData!B$15,CalculationsAndCharts!$A144+$A$11,0,1,1)</f>
        <v>41816</v>
      </c>
      <c r="C144" s="3">
        <f ca="1">OFFSET(InputPriceData!G$15,CalculationsAndCharts!$A144+$A$11,IF($C$7,8,0),1,1)</f>
        <v>84312000</v>
      </c>
      <c r="D144" s="4">
        <f ca="1">OFFSET(InputPriceData!C$15,CalculationsAndCharts!$A144+$A$11,IF($C$7,8,0),1,1)</f>
        <v>195.61000100000001</v>
      </c>
      <c r="E144" s="4">
        <f ca="1">OFFSET(InputPriceData!D$15,CalculationsAndCharts!$A144+$A$11,IF($C$7,8,0),1,1)</f>
        <v>195.63000500000001</v>
      </c>
      <c r="F144" s="4">
        <f ca="1">OFFSET(InputPriceData!E$15,CalculationsAndCharts!$A144+$A$11,IF($C$7,8,0),1,1)</f>
        <v>194.13000500000001</v>
      </c>
      <c r="G144" s="4">
        <f ca="1">OFFSET(InputPriceData!F$15,CalculationsAndCharts!$A144+$A$11,IF($C$7,8,0),1,1)</f>
        <v>195.44000199999999</v>
      </c>
      <c r="H144" s="309">
        <f t="shared" ca="1" si="12"/>
        <v>0.32244419669467783</v>
      </c>
      <c r="I144" s="216">
        <f t="shared" ca="1" si="13"/>
        <v>195.11755780330532</v>
      </c>
      <c r="J144" s="216">
        <f t="shared" ca="1" si="14"/>
        <v>196.09314559232183</v>
      </c>
      <c r="K144" s="216">
        <f t="shared" ca="1" si="15"/>
        <v>194.1419700142888</v>
      </c>
      <c r="L144" s="217">
        <f t="shared" ca="1" si="16"/>
        <v>0.64131503543618784</v>
      </c>
      <c r="M144" s="216">
        <f t="shared" ca="1" si="17"/>
        <v>0.328139085588112</v>
      </c>
      <c r="N144" s="246"/>
      <c r="O144" s="309">
        <f t="shared" ca="1" si="18"/>
        <v>-9.0820135743056751E-2</v>
      </c>
      <c r="P144" s="216">
        <f t="shared" ca="1" si="19"/>
        <v>195.53082213574305</v>
      </c>
      <c r="Q144" s="217">
        <f t="shared" ca="1" si="20"/>
        <v>0.2698742624255141</v>
      </c>
      <c r="R144" s="216">
        <f t="shared" ca="1" si="21"/>
        <v>0.16570257449681</v>
      </c>
      <c r="S144" s="217"/>
      <c r="T144" s="64"/>
      <c r="U144" s="313">
        <f t="shared" ca="1" si="22"/>
        <v>-0.162436511091302</v>
      </c>
      <c r="V144" s="256"/>
      <c r="W144" s="256"/>
      <c r="X144" s="311" t="e">
        <f t="shared" si="23"/>
        <v>#N/A</v>
      </c>
      <c r="Y144" s="311" t="e">
        <f t="shared" si="23"/>
        <v>#N/A</v>
      </c>
      <c r="Z144" s="105"/>
      <c r="AA144" s="105"/>
      <c r="AB144" s="103"/>
    </row>
    <row r="145" spans="1:28" x14ac:dyDescent="0.25">
      <c r="A145">
        <v>113</v>
      </c>
      <c r="B145" s="61">
        <f ca="1">OFFSET(InputPriceData!B$15,CalculationsAndCharts!$A145+$A$11,0,1,1)</f>
        <v>41815</v>
      </c>
      <c r="C145" s="3">
        <f ca="1">OFFSET(InputPriceData!G$15,CalculationsAndCharts!$A145+$A$11,IF($C$7,8,0),1,1)</f>
        <v>82782000</v>
      </c>
      <c r="D145" s="4">
        <f ca="1">OFFSET(InputPriceData!C$15,CalculationsAndCharts!$A145+$A$11,IF($C$7,8,0),1,1)</f>
        <v>194.28999300000001</v>
      </c>
      <c r="E145" s="4">
        <f ca="1">OFFSET(InputPriceData!D$15,CalculationsAndCharts!$A145+$A$11,IF($C$7,8,0),1,1)</f>
        <v>195.779999</v>
      </c>
      <c r="F145" s="4">
        <f ca="1">OFFSET(InputPriceData!E$15,CalculationsAndCharts!$A145+$A$11,IF($C$7,8,0),1,1)</f>
        <v>194.25</v>
      </c>
      <c r="G145" s="4">
        <f ca="1">OFFSET(InputPriceData!F$15,CalculationsAndCharts!$A145+$A$11,IF($C$7,8,0),1,1)</f>
        <v>195.58000200000001</v>
      </c>
      <c r="H145" s="309">
        <f t="shared" ca="1" si="12"/>
        <v>0.64028303499943795</v>
      </c>
      <c r="I145" s="216">
        <f t="shared" ca="1" si="13"/>
        <v>194.93971896500057</v>
      </c>
      <c r="J145" s="216">
        <f t="shared" ca="1" si="14"/>
        <v>195.91441755982555</v>
      </c>
      <c r="K145" s="216">
        <f t="shared" ca="1" si="15"/>
        <v>193.96502037017555</v>
      </c>
      <c r="L145" s="217">
        <f t="shared" ca="1" si="16"/>
        <v>0.7291291477285462</v>
      </c>
      <c r="M145" s="216">
        <f t="shared" ca="1" si="17"/>
        <v>0.37280352810741157</v>
      </c>
      <c r="N145" s="246"/>
      <c r="O145" s="309">
        <f t="shared" ca="1" si="18"/>
        <v>0.21502359866040888</v>
      </c>
      <c r="P145" s="216">
        <f t="shared" ca="1" si="19"/>
        <v>195.36497840133958</v>
      </c>
      <c r="Q145" s="217">
        <f t="shared" ca="1" si="20"/>
        <v>0.37057568174911049</v>
      </c>
      <c r="R145" s="216">
        <f t="shared" ca="1" si="21"/>
        <v>0.22737029018893895</v>
      </c>
      <c r="S145" s="217"/>
      <c r="T145" s="64"/>
      <c r="U145" s="313">
        <f t="shared" ca="1" si="22"/>
        <v>-0.14543323791847262</v>
      </c>
      <c r="V145" s="256"/>
      <c r="W145" s="256"/>
      <c r="X145" s="311" t="e">
        <f t="shared" si="23"/>
        <v>#N/A</v>
      </c>
      <c r="Y145" s="311" t="e">
        <f t="shared" si="23"/>
        <v>#N/A</v>
      </c>
      <c r="Z145" s="105"/>
      <c r="AA145" s="105"/>
      <c r="AB145" s="103"/>
    </row>
    <row r="146" spans="1:28" x14ac:dyDescent="0.25">
      <c r="A146">
        <v>114</v>
      </c>
      <c r="B146" s="61">
        <f ca="1">OFFSET(InputPriceData!B$15,CalculationsAndCharts!$A146+$A$11,0,1,1)</f>
        <v>41814</v>
      </c>
      <c r="C146" s="3">
        <f ca="1">OFFSET(InputPriceData!G$15,CalculationsAndCharts!$A146+$A$11,IF($C$7,8,0),1,1)</f>
        <v>96237000</v>
      </c>
      <c r="D146" s="4">
        <f ca="1">OFFSET(InputPriceData!C$15,CalculationsAndCharts!$A146+$A$11,IF($C$7,8,0),1,1)</f>
        <v>195.529999</v>
      </c>
      <c r="E146" s="4">
        <f ca="1">OFFSET(InputPriceData!D$15,CalculationsAndCharts!$A146+$A$11,IF($C$7,8,0),1,1)</f>
        <v>196.5</v>
      </c>
      <c r="F146" s="4">
        <f ca="1">OFFSET(InputPriceData!E$15,CalculationsAndCharts!$A146+$A$11,IF($C$7,8,0),1,1)</f>
        <v>194.479996</v>
      </c>
      <c r="G146" s="4">
        <f ca="1">OFFSET(InputPriceData!F$15,CalculationsAndCharts!$A146+$A$11,IF($C$7,8,0),1,1)</f>
        <v>194.699997</v>
      </c>
      <c r="H146" s="309">
        <f t="shared" ca="1" si="12"/>
        <v>-7.6545861661848624E-2</v>
      </c>
      <c r="I146" s="216">
        <f t="shared" ca="1" si="13"/>
        <v>194.77654286166185</v>
      </c>
      <c r="J146" s="216">
        <f t="shared" ca="1" si="14"/>
        <v>195.75042557597013</v>
      </c>
      <c r="K146" s="216">
        <f t="shared" ca="1" si="15"/>
        <v>193.80266014735355</v>
      </c>
      <c r="L146" s="217">
        <f t="shared" ca="1" si="16"/>
        <v>0.84216947682325738</v>
      </c>
      <c r="M146" s="216">
        <f t="shared" ca="1" si="17"/>
        <v>0.43254724694384944</v>
      </c>
      <c r="N146" s="246"/>
      <c r="O146" s="309">
        <f t="shared" ca="1" si="18"/>
        <v>-0.51803012354421685</v>
      </c>
      <c r="P146" s="216">
        <f t="shared" ca="1" si="19"/>
        <v>195.2180271235442</v>
      </c>
      <c r="Q146" s="217">
        <f t="shared" ca="1" si="20"/>
        <v>0.50837029471005901</v>
      </c>
      <c r="R146" s="216">
        <f t="shared" ca="1" si="21"/>
        <v>0.31332530202970205</v>
      </c>
      <c r="S146" s="217"/>
      <c r="T146" s="64"/>
      <c r="U146" s="313">
        <f t="shared" ca="1" si="22"/>
        <v>-0.11922194491414739</v>
      </c>
      <c r="V146" s="256"/>
      <c r="W146" s="256"/>
      <c r="X146" s="311" t="e">
        <f t="shared" si="23"/>
        <v>#N/A</v>
      </c>
      <c r="Y146" s="311" t="e">
        <f t="shared" si="23"/>
        <v>#N/A</v>
      </c>
      <c r="Z146" s="105"/>
      <c r="AA146" s="105"/>
      <c r="AB146" s="103"/>
    </row>
    <row r="147" spans="1:28" x14ac:dyDescent="0.25">
      <c r="A147">
        <v>115</v>
      </c>
      <c r="B147" s="61">
        <f ca="1">OFFSET(InputPriceData!B$15,CalculationsAndCharts!$A147+$A$11,0,1,1)</f>
        <v>41813</v>
      </c>
      <c r="C147" s="3">
        <f ca="1">OFFSET(InputPriceData!G$15,CalculationsAndCharts!$A147+$A$11,IF($C$7,8,0),1,1)</f>
        <v>70611000</v>
      </c>
      <c r="D147" s="4">
        <f ca="1">OFFSET(InputPriceData!C$15,CalculationsAndCharts!$A147+$A$11,IF($C$7,8,0),1,1)</f>
        <v>195.990005</v>
      </c>
      <c r="E147" s="4">
        <f ca="1">OFFSET(InputPriceData!D$15,CalculationsAndCharts!$A147+$A$11,IF($C$7,8,0),1,1)</f>
        <v>196.050003</v>
      </c>
      <c r="F147" s="4">
        <f ca="1">OFFSET(InputPriceData!E$15,CalculationsAndCharts!$A147+$A$11,IF($C$7,8,0),1,1)</f>
        <v>195.520004</v>
      </c>
      <c r="G147" s="4">
        <f ca="1">OFFSET(InputPriceData!F$15,CalculationsAndCharts!$A147+$A$11,IF($C$7,8,0),1,1)</f>
        <v>195.88000500000001</v>
      </c>
      <c r="H147" s="309">
        <f t="shared" ca="1" si="12"/>
        <v>1.2891385362218712</v>
      </c>
      <c r="I147" s="216">
        <f t="shared" ca="1" si="13"/>
        <v>194.59086646377813</v>
      </c>
      <c r="J147" s="216">
        <f t="shared" ca="1" si="14"/>
        <v>195.56382079609699</v>
      </c>
      <c r="K147" s="216">
        <f t="shared" ca="1" si="15"/>
        <v>193.61791213145924</v>
      </c>
      <c r="L147" s="217">
        <f t="shared" ca="1" si="16"/>
        <v>0.94372495153915448</v>
      </c>
      <c r="M147" s="216">
        <f t="shared" ca="1" si="17"/>
        <v>0.48178728172850233</v>
      </c>
      <c r="N147" s="246"/>
      <c r="O147" s="309">
        <f t="shared" ca="1" si="18"/>
        <v>0.83653489649442747</v>
      </c>
      <c r="P147" s="216">
        <f t="shared" ca="1" si="19"/>
        <v>195.04347010350557</v>
      </c>
      <c r="Q147" s="217">
        <f t="shared" ca="1" si="20"/>
        <v>0.63836365752625035</v>
      </c>
      <c r="R147" s="216">
        <f t="shared" ca="1" si="21"/>
        <v>0.39107431564109896</v>
      </c>
      <c r="S147" s="217"/>
      <c r="T147" s="64"/>
      <c r="U147" s="313">
        <f t="shared" ca="1" si="22"/>
        <v>-9.0712966087403368E-2</v>
      </c>
      <c r="V147" s="256"/>
      <c r="W147" s="256"/>
      <c r="X147" s="311" t="e">
        <f t="shared" si="23"/>
        <v>#N/A</v>
      </c>
      <c r="Y147" s="311" t="e">
        <f t="shared" si="23"/>
        <v>#N/A</v>
      </c>
      <c r="Z147" s="105"/>
      <c r="AA147" s="105"/>
      <c r="AB147" s="103"/>
    </row>
    <row r="148" spans="1:28" x14ac:dyDescent="0.25">
      <c r="A148">
        <v>116</v>
      </c>
      <c r="B148" s="61">
        <f ca="1">OFFSET(InputPriceData!B$15,CalculationsAndCharts!$A148+$A$11,0,1,1)</f>
        <v>41810</v>
      </c>
      <c r="C148" s="3">
        <f ca="1">OFFSET(InputPriceData!G$15,CalculationsAndCharts!$A148+$A$11,IF($C$7,8,0),1,1)</f>
        <v>100587000</v>
      </c>
      <c r="D148" s="4">
        <f ca="1">OFFSET(InputPriceData!C$15,CalculationsAndCharts!$A148+$A$11,IF($C$7,8,0),1,1)</f>
        <v>196.029999</v>
      </c>
      <c r="E148" s="4">
        <f ca="1">OFFSET(InputPriceData!D$15,CalculationsAndCharts!$A148+$A$11,IF($C$7,8,0),1,1)</f>
        <v>196.10000600000001</v>
      </c>
      <c r="F148" s="4">
        <f ca="1">OFFSET(InputPriceData!E$15,CalculationsAndCharts!$A148+$A$11,IF($C$7,8,0),1,1)</f>
        <v>195.699997</v>
      </c>
      <c r="G148" s="4">
        <f ca="1">OFFSET(InputPriceData!F$15,CalculationsAndCharts!$A148+$A$11,IF($C$7,8,0),1,1)</f>
        <v>195.94000199999999</v>
      </c>
      <c r="H148" s="309">
        <f t="shared" ca="1" si="12"/>
        <v>1.592851657514252</v>
      </c>
      <c r="I148" s="216">
        <f t="shared" ca="1" si="13"/>
        <v>194.34715034248575</v>
      </c>
      <c r="J148" s="216">
        <f t="shared" ca="1" si="14"/>
        <v>195.31888609419815</v>
      </c>
      <c r="K148" s="216">
        <f t="shared" ca="1" si="15"/>
        <v>193.37541459077332</v>
      </c>
      <c r="L148" s="217">
        <f t="shared" ca="1" si="16"/>
        <v>0.99327973277872261</v>
      </c>
      <c r="M148" s="216">
        <f t="shared" ca="1" si="17"/>
        <v>0.50693055151582711</v>
      </c>
      <c r="N148" s="246"/>
      <c r="O148" s="309">
        <f t="shared" ca="1" si="18"/>
        <v>1.1437880901991848</v>
      </c>
      <c r="P148" s="216">
        <f t="shared" ca="1" si="19"/>
        <v>194.7962139098008</v>
      </c>
      <c r="Q148" s="217">
        <f t="shared" ca="1" si="20"/>
        <v>0.70852493170999553</v>
      </c>
      <c r="R148" s="216">
        <f t="shared" ca="1" si="21"/>
        <v>0.43392360384481099</v>
      </c>
      <c r="S148" s="217"/>
      <c r="T148" s="64"/>
      <c r="U148" s="313">
        <f t="shared" ca="1" si="22"/>
        <v>-7.300694767101612E-2</v>
      </c>
      <c r="V148" s="256"/>
      <c r="W148" s="256"/>
      <c r="X148" s="311" t="e">
        <f t="shared" si="23"/>
        <v>#N/A</v>
      </c>
      <c r="Y148" s="311" t="e">
        <f t="shared" si="23"/>
        <v>#N/A</v>
      </c>
      <c r="Z148" s="105"/>
      <c r="AA148" s="105"/>
      <c r="AB148" s="103"/>
    </row>
    <row r="149" spans="1:28" x14ac:dyDescent="0.25">
      <c r="A149">
        <v>117</v>
      </c>
      <c r="B149" s="61">
        <f ca="1">OFFSET(InputPriceData!B$15,CalculationsAndCharts!$A149+$A$11,0,1,1)</f>
        <v>41809</v>
      </c>
      <c r="C149" s="3">
        <f ca="1">OFFSET(InputPriceData!G$15,CalculationsAndCharts!$A149+$A$11,IF($C$7,8,0),1,1)</f>
        <v>85929000</v>
      </c>
      <c r="D149" s="4">
        <f ca="1">OFFSET(InputPriceData!C$15,CalculationsAndCharts!$A149+$A$11,IF($C$7,8,0),1,1)</f>
        <v>196.429993</v>
      </c>
      <c r="E149" s="4">
        <f ca="1">OFFSET(InputPriceData!D$15,CalculationsAndCharts!$A149+$A$11,IF($C$7,8,0),1,1)</f>
        <v>196.60000600000001</v>
      </c>
      <c r="F149" s="4">
        <f ca="1">OFFSET(InputPriceData!E$15,CalculationsAndCharts!$A149+$A$11,IF($C$7,8,0),1,1)</f>
        <v>195.800003</v>
      </c>
      <c r="G149" s="4">
        <f ca="1">OFFSET(InputPriceData!F$15,CalculationsAndCharts!$A149+$A$11,IF($C$7,8,0),1,1)</f>
        <v>196.479996</v>
      </c>
      <c r="H149" s="309">
        <f t="shared" ca="1" si="12"/>
        <v>2.4143788304137672</v>
      </c>
      <c r="I149" s="216">
        <f t="shared" ca="1" si="13"/>
        <v>194.06561716958623</v>
      </c>
      <c r="J149" s="216">
        <f t="shared" ca="1" si="14"/>
        <v>195.03594525543414</v>
      </c>
      <c r="K149" s="216">
        <f t="shared" ca="1" si="15"/>
        <v>193.09528908373829</v>
      </c>
      <c r="L149" s="217">
        <f t="shared" ca="1" si="16"/>
        <v>1.0043552466724677</v>
      </c>
      <c r="M149" s="216">
        <f t="shared" ca="1" si="17"/>
        <v>0.51117430126192986</v>
      </c>
      <c r="N149" s="246"/>
      <c r="O149" s="309">
        <f t="shared" ca="1" si="18"/>
        <v>1.9792918226851159</v>
      </c>
      <c r="P149" s="216">
        <f t="shared" ca="1" si="19"/>
        <v>194.50070417731487</v>
      </c>
      <c r="Q149" s="217">
        <f t="shared" ca="1" si="20"/>
        <v>0.73336843010548336</v>
      </c>
      <c r="R149" s="216">
        <f t="shared" ca="1" si="21"/>
        <v>0.44790418059993242</v>
      </c>
      <c r="S149" s="217"/>
      <c r="T149" s="64"/>
      <c r="U149" s="313">
        <f t="shared" ca="1" si="22"/>
        <v>-6.3270120661997442E-2</v>
      </c>
      <c r="V149" s="256"/>
      <c r="W149" s="256"/>
      <c r="X149" s="311" t="e">
        <f t="shared" si="23"/>
        <v>#N/A</v>
      </c>
      <c r="Y149" s="311" t="e">
        <f t="shared" si="23"/>
        <v>#N/A</v>
      </c>
      <c r="Z149" s="105"/>
      <c r="AA149" s="105"/>
      <c r="AB149" s="103"/>
    </row>
    <row r="150" spans="1:28" x14ac:dyDescent="0.25">
      <c r="A150">
        <v>118</v>
      </c>
      <c r="B150" s="61">
        <f ca="1">OFFSET(InputPriceData!B$15,CalculationsAndCharts!$A150+$A$11,0,1,1)</f>
        <v>41808</v>
      </c>
      <c r="C150" s="3">
        <f ca="1">OFFSET(InputPriceData!G$15,CalculationsAndCharts!$A150+$A$11,IF($C$7,8,0),1,1)</f>
        <v>105267000</v>
      </c>
      <c r="D150" s="4">
        <f ca="1">OFFSET(InputPriceData!C$15,CalculationsAndCharts!$A150+$A$11,IF($C$7,8,0),1,1)</f>
        <v>194.83000200000001</v>
      </c>
      <c r="E150" s="4">
        <f ca="1">OFFSET(InputPriceData!D$15,CalculationsAndCharts!$A150+$A$11,IF($C$7,8,0),1,1)</f>
        <v>196.36999499999999</v>
      </c>
      <c r="F150" s="4">
        <f ca="1">OFFSET(InputPriceData!E$15,CalculationsAndCharts!$A150+$A$11,IF($C$7,8,0),1,1)</f>
        <v>194.39999399999999</v>
      </c>
      <c r="G150" s="4">
        <f ca="1">OFFSET(InputPriceData!F$15,CalculationsAndCharts!$A150+$A$11,IF($C$7,8,0),1,1)</f>
        <v>196.259995</v>
      </c>
      <c r="H150" s="309">
        <f t="shared" ca="1" si="12"/>
        <v>2.5055297162673629</v>
      </c>
      <c r="I150" s="216">
        <f t="shared" ca="1" si="13"/>
        <v>193.75446528373263</v>
      </c>
      <c r="J150" s="216">
        <f t="shared" ca="1" si="14"/>
        <v>194.72323761015127</v>
      </c>
      <c r="K150" s="216">
        <f t="shared" ca="1" si="15"/>
        <v>192.78569295731396</v>
      </c>
      <c r="L150" s="217">
        <f t="shared" ca="1" si="16"/>
        <v>0.97982216404076239</v>
      </c>
      <c r="M150" s="216">
        <f t="shared" ca="1" si="17"/>
        <v>0.49924701365694135</v>
      </c>
      <c r="N150" s="246"/>
      <c r="O150" s="309">
        <f t="shared" ca="1" si="18"/>
        <v>2.093442048702685</v>
      </c>
      <c r="P150" s="216">
        <f t="shared" ca="1" si="19"/>
        <v>194.16655295129732</v>
      </c>
      <c r="Q150" s="217">
        <f t="shared" ca="1" si="20"/>
        <v>0.71438137435751758</v>
      </c>
      <c r="R150" s="216">
        <f t="shared" ca="1" si="21"/>
        <v>0.43679693828027516</v>
      </c>
      <c r="S150" s="217"/>
      <c r="T150" s="64"/>
      <c r="U150" s="313">
        <f t="shared" ca="1" si="22"/>
        <v>-6.2450075376666192E-2</v>
      </c>
      <c r="V150" s="256"/>
      <c r="W150" s="256"/>
      <c r="X150" s="311" t="e">
        <f t="shared" si="23"/>
        <v>#N/A</v>
      </c>
      <c r="Y150" s="311" t="e">
        <f t="shared" si="23"/>
        <v>#N/A</v>
      </c>
      <c r="Z150" s="105"/>
      <c r="AA150" s="105"/>
      <c r="AB150" s="103"/>
    </row>
    <row r="151" spans="1:28" x14ac:dyDescent="0.25">
      <c r="A151" s="46">
        <v>119</v>
      </c>
      <c r="B151" s="61">
        <f ca="1">OFFSET(InputPriceData!B$15,CalculationsAndCharts!$A151+$A$11,0,1,1)</f>
        <v>41807</v>
      </c>
      <c r="C151" s="3">
        <f ca="1">OFFSET(InputPriceData!G$15,CalculationsAndCharts!$A151+$A$11,IF($C$7,8,0),1,1)</f>
        <v>84834000</v>
      </c>
      <c r="D151" s="4">
        <f ca="1">OFFSET(InputPriceData!C$15,CalculationsAndCharts!$A151+$A$11,IF($C$7,8,0),1,1)</f>
        <v>194.020004</v>
      </c>
      <c r="E151" s="4">
        <f ca="1">OFFSET(InputPriceData!D$15,CalculationsAndCharts!$A151+$A$11,IF($C$7,8,0),1,1)</f>
        <v>194.970001</v>
      </c>
      <c r="F151" s="4">
        <f ca="1">OFFSET(InputPriceData!E$15,CalculationsAndCharts!$A151+$A$11,IF($C$7,8,0),1,1)</f>
        <v>193.80999800000001</v>
      </c>
      <c r="G151" s="4">
        <f ca="1">OFFSET(InputPriceData!F$15,CalculationsAndCharts!$A151+$A$11,IF($C$7,8,0),1,1)</f>
        <v>194.83000200000001</v>
      </c>
      <c r="H151" s="309">
        <f t="shared" ca="1" si="12"/>
        <v>1.3459449374999353</v>
      </c>
      <c r="I151" s="216">
        <f t="shared" ca="1" si="13"/>
        <v>193.48405706250009</v>
      </c>
      <c r="J151" s="216">
        <f t="shared" ca="1" si="14"/>
        <v>194.45147734781256</v>
      </c>
      <c r="K151" s="216">
        <f t="shared" ca="1" si="15"/>
        <v>192.51663677718759</v>
      </c>
      <c r="L151" s="217">
        <f t="shared" ca="1" si="16"/>
        <v>0.99001525325651973</v>
      </c>
      <c r="M151" s="216">
        <f t="shared" ca="1" si="17"/>
        <v>0.50814312123064065</v>
      </c>
      <c r="N151" s="246"/>
      <c r="O151" s="309">
        <f t="shared" ca="1" si="18"/>
        <v>0.94828216834438528</v>
      </c>
      <c r="P151" s="216">
        <f t="shared" ca="1" si="19"/>
        <v>193.88171983165563</v>
      </c>
      <c r="Q151" s="217">
        <f t="shared" ca="1" si="20"/>
        <v>0.73952643439557331</v>
      </c>
      <c r="R151" s="216">
        <f t="shared" ca="1" si="21"/>
        <v>0.45549027981567641</v>
      </c>
      <c r="S151" s="217"/>
      <c r="T151" s="64"/>
      <c r="U151" s="313">
        <f t="shared" ca="1" si="22"/>
        <v>-5.2652841414964235E-2</v>
      </c>
      <c r="V151" s="256"/>
      <c r="W151" s="256"/>
      <c r="X151" s="311" t="e">
        <f t="shared" si="23"/>
        <v>#N/A</v>
      </c>
      <c r="Y151" s="311" t="e">
        <f t="shared" si="23"/>
        <v>#N/A</v>
      </c>
      <c r="Z151" s="105"/>
      <c r="AA151" s="105"/>
      <c r="AB151" s="103"/>
    </row>
    <row r="152" spans="1:28" x14ac:dyDescent="0.25">
      <c r="A152">
        <v>120</v>
      </c>
      <c r="B152" s="61">
        <f ca="1">OFFSET(InputPriceData!B$15,CalculationsAndCharts!$A152+$A$11,0,1,1)</f>
        <v>41806</v>
      </c>
      <c r="C152" s="3">
        <f ca="1">OFFSET(InputPriceData!G$15,CalculationsAndCharts!$A152+$A$11,IF($C$7,8,0),1,1)</f>
        <v>87424000</v>
      </c>
      <c r="D152" s="4">
        <f ca="1">OFFSET(InputPriceData!C$15,CalculationsAndCharts!$A152+$A$11,IF($C$7,8,0),1,1)</f>
        <v>193.88999899999999</v>
      </c>
      <c r="E152" s="4">
        <f ca="1">OFFSET(InputPriceData!D$15,CalculationsAndCharts!$A152+$A$11,IF($C$7,8,0),1,1)</f>
        <v>194.699997</v>
      </c>
      <c r="F152" s="4">
        <f ca="1">OFFSET(InputPriceData!E$15,CalculationsAndCharts!$A152+$A$11,IF($C$7,8,0),1,1)</f>
        <v>193.66000399999999</v>
      </c>
      <c r="G152" s="4">
        <f ca="1">OFFSET(InputPriceData!F$15,CalculationsAndCharts!$A152+$A$11,IF($C$7,8,0),1,1)</f>
        <v>194.28999300000001</v>
      </c>
      <c r="H152" s="309">
        <f t="shared" ca="1" si="12"/>
        <v>1.0216406395847528</v>
      </c>
      <c r="I152" s="216">
        <f t="shared" ca="1" si="13"/>
        <v>193.26835236041526</v>
      </c>
      <c r="J152" s="216">
        <f t="shared" ca="1" si="14"/>
        <v>194.23469412221732</v>
      </c>
      <c r="K152" s="216">
        <f t="shared" ca="1" si="15"/>
        <v>192.30201059861318</v>
      </c>
      <c r="L152" s="217">
        <f t="shared" ca="1" si="16"/>
        <v>1.055196380426592</v>
      </c>
      <c r="M152" s="216">
        <f t="shared" ca="1" si="17"/>
        <v>0.5431038233794121</v>
      </c>
      <c r="N152" s="246"/>
      <c r="O152" s="309">
        <f t="shared" ca="1" si="18"/>
        <v>0.62561373954572053</v>
      </c>
      <c r="P152" s="216">
        <f t="shared" ca="1" si="19"/>
        <v>193.6643792604543</v>
      </c>
      <c r="Q152" s="217">
        <f t="shared" ca="1" si="20"/>
        <v>0.83708462212443557</v>
      </c>
      <c r="R152" s="216">
        <f t="shared" ca="1" si="21"/>
        <v>0.51701146880442916</v>
      </c>
      <c r="S152" s="217"/>
      <c r="T152" s="64"/>
      <c r="U152" s="313">
        <f t="shared" ca="1" si="22"/>
        <v>-2.6092354574982934E-2</v>
      </c>
      <c r="V152" s="256"/>
      <c r="W152" s="256"/>
      <c r="X152" s="311" t="e">
        <f t="shared" si="23"/>
        <v>#N/A</v>
      </c>
      <c r="Y152" s="311" t="e">
        <f t="shared" si="23"/>
        <v>#N/A</v>
      </c>
      <c r="Z152" s="105"/>
      <c r="AA152" s="105"/>
      <c r="AB152" s="103"/>
    </row>
    <row r="153" spans="1:28" x14ac:dyDescent="0.25">
      <c r="A153">
        <v>121</v>
      </c>
      <c r="B153" s="61">
        <f ca="1">OFFSET(InputPriceData!B$15,CalculationsAndCharts!$A153+$A$11,0,1,1)</f>
        <v>41803</v>
      </c>
      <c r="C153" s="3">
        <f ca="1">OFFSET(InputPriceData!G$15,CalculationsAndCharts!$A153+$A$11,IF($C$7,8,0),1,1)</f>
        <v>82017000</v>
      </c>
      <c r="D153" s="4">
        <f ca="1">OFFSET(InputPriceData!C$15,CalculationsAndCharts!$A153+$A$11,IF($C$7,8,0),1,1)</f>
        <v>193.91999799999999</v>
      </c>
      <c r="E153" s="4">
        <f ca="1">OFFSET(InputPriceData!D$15,CalculationsAndCharts!$A153+$A$11,IF($C$7,8,0),1,1)</f>
        <v>194.320007</v>
      </c>
      <c r="F153" s="4">
        <f ca="1">OFFSET(InputPriceData!E$15,CalculationsAndCharts!$A153+$A$11,IF($C$7,8,0),1,1)</f>
        <v>193.300003</v>
      </c>
      <c r="G153" s="4">
        <f ca="1">OFFSET(InputPriceData!F$15,CalculationsAndCharts!$A153+$A$11,IF($C$7,8,0),1,1)</f>
        <v>194.13000500000001</v>
      </c>
      <c r="H153" s="309">
        <f t="shared" ca="1" si="12"/>
        <v>1.0660007700732108</v>
      </c>
      <c r="I153" s="216">
        <f t="shared" ca="1" si="13"/>
        <v>193.06400422992681</v>
      </c>
      <c r="J153" s="216">
        <f t="shared" ca="1" si="14"/>
        <v>194.02932425107642</v>
      </c>
      <c r="K153" s="216">
        <f t="shared" ca="1" si="15"/>
        <v>192.09868420877717</v>
      </c>
      <c r="L153" s="217">
        <f t="shared" ca="1" si="16"/>
        <v>1.1368166208973751</v>
      </c>
      <c r="M153" s="216">
        <f t="shared" ca="1" si="17"/>
        <v>0.58559552445144947</v>
      </c>
      <c r="N153" s="246"/>
      <c r="O153" s="309">
        <f t="shared" ca="1" si="18"/>
        <v>0.66914891612163219</v>
      </c>
      <c r="P153" s="216">
        <f t="shared" ca="1" si="19"/>
        <v>193.46085608387838</v>
      </c>
      <c r="Q153" s="217">
        <f t="shared" ca="1" si="20"/>
        <v>0.9615275230007263</v>
      </c>
      <c r="R153" s="216">
        <f t="shared" ca="1" si="21"/>
        <v>0.59436099411879761</v>
      </c>
      <c r="S153" s="217"/>
      <c r="T153" s="64"/>
      <c r="U153" s="313">
        <f t="shared" ca="1" si="22"/>
        <v>8.7654696673481469E-3</v>
      </c>
      <c r="V153" s="256"/>
      <c r="W153" s="256"/>
      <c r="X153" s="311" t="e">
        <f t="shared" si="23"/>
        <v>#N/A</v>
      </c>
      <c r="Y153" s="311" t="e">
        <f t="shared" si="23"/>
        <v>#N/A</v>
      </c>
      <c r="Z153" s="105"/>
      <c r="AA153" s="105"/>
      <c r="AB153" s="103"/>
    </row>
    <row r="154" spans="1:28" x14ac:dyDescent="0.25">
      <c r="A154">
        <v>122</v>
      </c>
      <c r="B154" s="61">
        <f ca="1">OFFSET(InputPriceData!B$15,CalculationsAndCharts!$A154+$A$11,0,1,1)</f>
        <v>41802</v>
      </c>
      <c r="C154" s="3">
        <f ca="1">OFFSET(InputPriceData!G$15,CalculationsAndCharts!$A154+$A$11,IF($C$7,8,0),1,1)</f>
        <v>106350000</v>
      </c>
      <c r="D154" s="4">
        <f ca="1">OFFSET(InputPriceData!C$15,CalculationsAndCharts!$A154+$A$11,IF($C$7,8,0),1,1)</f>
        <v>194.69000199999999</v>
      </c>
      <c r="E154" s="4">
        <f ca="1">OFFSET(InputPriceData!D$15,CalculationsAndCharts!$A154+$A$11,IF($C$7,8,0),1,1)</f>
        <v>194.800003</v>
      </c>
      <c r="F154" s="4">
        <f ca="1">OFFSET(InputPriceData!E$15,CalculationsAndCharts!$A154+$A$11,IF($C$7,8,0),1,1)</f>
        <v>193.11000100000001</v>
      </c>
      <c r="G154" s="4">
        <f ca="1">OFFSET(InputPriceData!F$15,CalculationsAndCharts!$A154+$A$11,IF($C$7,8,0),1,1)</f>
        <v>193.53999300000001</v>
      </c>
      <c r="H154" s="309">
        <f t="shared" ca="1" si="12"/>
        <v>0.66650860003732948</v>
      </c>
      <c r="I154" s="216">
        <f t="shared" ca="1" si="13"/>
        <v>192.87348439996268</v>
      </c>
      <c r="J154" s="216">
        <f t="shared" ca="1" si="14"/>
        <v>193.83785182196246</v>
      </c>
      <c r="K154" s="216">
        <f t="shared" ca="1" si="15"/>
        <v>191.90911697796287</v>
      </c>
      <c r="L154" s="217">
        <f t="shared" ca="1" si="16"/>
        <v>1.2396029926465915</v>
      </c>
      <c r="M154" s="216">
        <f t="shared" ca="1" si="17"/>
        <v>0.64048932390247182</v>
      </c>
      <c r="N154" s="246"/>
      <c r="O154" s="309">
        <f t="shared" ca="1" si="18"/>
        <v>0.26556301427924511</v>
      </c>
      <c r="P154" s="216">
        <f t="shared" ca="1" si="19"/>
        <v>193.27442998572076</v>
      </c>
      <c r="Q154" s="217">
        <f t="shared" ca="1" si="20"/>
        <v>1.1206051987785428</v>
      </c>
      <c r="R154" s="216">
        <f t="shared" ca="1" si="21"/>
        <v>0.69480535660360976</v>
      </c>
      <c r="S154" s="217"/>
      <c r="T154" s="64"/>
      <c r="U154" s="313">
        <f t="shared" ca="1" si="22"/>
        <v>5.431603270113794E-2</v>
      </c>
      <c r="V154" s="256"/>
      <c r="W154" s="256"/>
      <c r="X154" s="311" t="e">
        <f t="shared" si="23"/>
        <v>#N/A</v>
      </c>
      <c r="Y154" s="311" t="e">
        <f t="shared" si="23"/>
        <v>#N/A</v>
      </c>
      <c r="Z154" s="105"/>
      <c r="AA154" s="105"/>
      <c r="AB154" s="103"/>
    </row>
    <row r="155" spans="1:28" x14ac:dyDescent="0.25">
      <c r="A155">
        <v>123</v>
      </c>
      <c r="B155" s="61">
        <f ca="1">OFFSET(InputPriceData!B$15,CalculationsAndCharts!$A155+$A$11,0,1,1)</f>
        <v>41801</v>
      </c>
      <c r="C155" s="3">
        <f ca="1">OFFSET(InputPriceData!G$15,CalculationsAndCharts!$A155+$A$11,IF($C$7,8,0),1,1)</f>
        <v>68772000</v>
      </c>
      <c r="D155" s="4">
        <f ca="1">OFFSET(InputPriceData!C$15,CalculationsAndCharts!$A155+$A$11,IF($C$7,8,0),1,1)</f>
        <v>194.89999399999999</v>
      </c>
      <c r="E155" s="4">
        <f ca="1">OFFSET(InputPriceData!D$15,CalculationsAndCharts!$A155+$A$11,IF($C$7,8,0),1,1)</f>
        <v>195.11999499999999</v>
      </c>
      <c r="F155" s="4">
        <f ca="1">OFFSET(InputPriceData!E$15,CalculationsAndCharts!$A155+$A$11,IF($C$7,8,0),1,1)</f>
        <v>194.479996</v>
      </c>
      <c r="G155" s="4">
        <f ca="1">OFFSET(InputPriceData!F$15,CalculationsAndCharts!$A155+$A$11,IF($C$7,8,0),1,1)</f>
        <v>194.91999799999999</v>
      </c>
      <c r="H155" s="309">
        <f t="shared" ca="1" si="12"/>
        <v>2.2786557273914778</v>
      </c>
      <c r="I155" s="216">
        <f t="shared" ca="1" si="13"/>
        <v>192.64134227260851</v>
      </c>
      <c r="J155" s="216">
        <f t="shared" ca="1" si="14"/>
        <v>193.60454898397154</v>
      </c>
      <c r="K155" s="216">
        <f t="shared" ca="1" si="15"/>
        <v>191.67813556124545</v>
      </c>
      <c r="L155" s="217">
        <f t="shared" ca="1" si="16"/>
        <v>1.3066187222648791</v>
      </c>
      <c r="M155" s="216">
        <f t="shared" ca="1" si="17"/>
        <v>0.67033589968787044</v>
      </c>
      <c r="N155" s="246"/>
      <c r="O155" s="309">
        <f t="shared" ca="1" si="18"/>
        <v>1.8844677299403751</v>
      </c>
      <c r="P155" s="216">
        <f t="shared" ca="1" si="19"/>
        <v>193.03553027005961</v>
      </c>
      <c r="Q155" s="217">
        <f t="shared" ca="1" si="20"/>
        <v>1.243491185972097</v>
      </c>
      <c r="R155" s="216">
        <f t="shared" ca="1" si="21"/>
        <v>0.76553942051985679</v>
      </c>
      <c r="S155" s="217"/>
      <c r="T155" s="64"/>
      <c r="U155" s="313">
        <f t="shared" ca="1" si="22"/>
        <v>9.5203520831986355E-2</v>
      </c>
      <c r="V155" s="256"/>
      <c r="W155" s="256"/>
      <c r="X155" s="311" t="e">
        <f t="shared" si="23"/>
        <v>#N/A</v>
      </c>
      <c r="Y155" s="311" t="e">
        <f t="shared" si="23"/>
        <v>#N/A</v>
      </c>
      <c r="Z155" s="105"/>
      <c r="AA155" s="105"/>
      <c r="AB155" s="103"/>
    </row>
    <row r="156" spans="1:28" x14ac:dyDescent="0.25">
      <c r="A156">
        <v>124</v>
      </c>
      <c r="B156" s="61">
        <f ca="1">OFFSET(InputPriceData!B$15,CalculationsAndCharts!$A156+$A$11,0,1,1)</f>
        <v>41800</v>
      </c>
      <c r="C156" s="3">
        <f ca="1">OFFSET(InputPriceData!G$15,CalculationsAndCharts!$A156+$A$11,IF($C$7,8,0),1,1)</f>
        <v>57129000</v>
      </c>
      <c r="D156" s="4">
        <f ca="1">OFFSET(InputPriceData!C$15,CalculationsAndCharts!$A156+$A$11,IF($C$7,8,0),1,1)</f>
        <v>195.33999600000001</v>
      </c>
      <c r="E156" s="4">
        <f ca="1">OFFSET(InputPriceData!D$15,CalculationsAndCharts!$A156+$A$11,IF($C$7,8,0),1,1)</f>
        <v>195.63999899999999</v>
      </c>
      <c r="F156" s="4">
        <f ca="1">OFFSET(InputPriceData!E$15,CalculationsAndCharts!$A156+$A$11,IF($C$7,8,0),1,1)</f>
        <v>194.91999799999999</v>
      </c>
      <c r="G156" s="4">
        <f ca="1">OFFSET(InputPriceData!F$15,CalculationsAndCharts!$A156+$A$11,IF($C$7,8,0),1,1)</f>
        <v>195.60000600000001</v>
      </c>
      <c r="H156" s="309">
        <f t="shared" ca="1" si="12"/>
        <v>3.2810443901828257</v>
      </c>
      <c r="I156" s="216">
        <f t="shared" ca="1" si="13"/>
        <v>192.31896160981719</v>
      </c>
      <c r="J156" s="216">
        <f t="shared" ca="1" si="14"/>
        <v>193.28055641786625</v>
      </c>
      <c r="K156" s="216">
        <f t="shared" ca="1" si="15"/>
        <v>191.35736680176811</v>
      </c>
      <c r="L156" s="217">
        <f t="shared" ca="1" si="16"/>
        <v>1.2797640080339061</v>
      </c>
      <c r="M156" s="216">
        <f t="shared" ca="1" si="17"/>
        <v>0.65427605765712815</v>
      </c>
      <c r="N156" s="246"/>
      <c r="O156" s="309">
        <f t="shared" ca="1" si="18"/>
        <v>2.9177810680308793</v>
      </c>
      <c r="P156" s="216">
        <f t="shared" ca="1" si="19"/>
        <v>192.68222493196913</v>
      </c>
      <c r="Q156" s="217">
        <f t="shared" ca="1" si="20"/>
        <v>1.254245967397785</v>
      </c>
      <c r="R156" s="216">
        <f t="shared" ca="1" si="21"/>
        <v>0.76947603001471376</v>
      </c>
      <c r="S156" s="217"/>
      <c r="T156" s="64"/>
      <c r="U156" s="313">
        <f t="shared" ca="1" si="22"/>
        <v>0.11519997235758561</v>
      </c>
      <c r="V156" s="256"/>
      <c r="W156" s="256"/>
      <c r="X156" s="311" t="e">
        <f t="shared" si="23"/>
        <v>#N/A</v>
      </c>
      <c r="Y156" s="311" t="e">
        <f t="shared" si="23"/>
        <v>#N/A</v>
      </c>
      <c r="Z156" s="105"/>
      <c r="AA156" s="105"/>
      <c r="AB156" s="103"/>
    </row>
    <row r="157" spans="1:28" x14ac:dyDescent="0.25">
      <c r="A157">
        <v>125</v>
      </c>
      <c r="B157" s="61">
        <f ca="1">OFFSET(InputPriceData!B$15,CalculationsAndCharts!$A157+$A$11,0,1,1)</f>
        <v>41799</v>
      </c>
      <c r="C157" s="3">
        <f ca="1">OFFSET(InputPriceData!G$15,CalculationsAndCharts!$A157+$A$11,IF($C$7,8,0),1,1)</f>
        <v>65119000</v>
      </c>
      <c r="D157" s="4">
        <f ca="1">OFFSET(InputPriceData!C$15,CalculationsAndCharts!$A157+$A$11,IF($C$7,8,0),1,1)</f>
        <v>195.35000600000001</v>
      </c>
      <c r="E157" s="4">
        <f ca="1">OFFSET(InputPriceData!D$15,CalculationsAndCharts!$A157+$A$11,IF($C$7,8,0),1,1)</f>
        <v>196.050003</v>
      </c>
      <c r="F157" s="4">
        <f ca="1">OFFSET(InputPriceData!E$15,CalculationsAndCharts!$A157+$A$11,IF($C$7,8,0),1,1)</f>
        <v>195.16999799999999</v>
      </c>
      <c r="G157" s="4">
        <f ca="1">OFFSET(InputPriceData!F$15,CalculationsAndCharts!$A157+$A$11,IF($C$7,8,0),1,1)</f>
        <v>195.58000200000001</v>
      </c>
      <c r="H157" s="309">
        <f t="shared" ca="1" si="12"/>
        <v>3.6274206697999514</v>
      </c>
      <c r="I157" s="216">
        <f t="shared" ca="1" si="13"/>
        <v>191.95258133020005</v>
      </c>
      <c r="J157" s="216">
        <f t="shared" ca="1" si="14"/>
        <v>192.91234423685103</v>
      </c>
      <c r="K157" s="216">
        <f t="shared" ca="1" si="15"/>
        <v>190.99281842354904</v>
      </c>
      <c r="L157" s="217">
        <f t="shared" ca="1" si="16"/>
        <v>1.1945438868988845</v>
      </c>
      <c r="M157" s="216">
        <f t="shared" ca="1" si="17"/>
        <v>0.61076995330989126</v>
      </c>
      <c r="N157" s="246"/>
      <c r="O157" s="309">
        <f t="shared" ca="1" si="18"/>
        <v>3.3089276236073477</v>
      </c>
      <c r="P157" s="216">
        <f t="shared" ca="1" si="19"/>
        <v>192.27107437639265</v>
      </c>
      <c r="Q157" s="217">
        <f t="shared" ca="1" si="20"/>
        <v>1.1928858997042673</v>
      </c>
      <c r="R157" s="216">
        <f t="shared" ca="1" si="21"/>
        <v>0.73190666990847075</v>
      </c>
      <c r="S157" s="217"/>
      <c r="T157" s="64"/>
      <c r="U157" s="313">
        <f t="shared" ca="1" si="22"/>
        <v>0.1211367165985795</v>
      </c>
      <c r="V157" s="256"/>
      <c r="W157" s="256"/>
      <c r="X157" s="311" t="e">
        <f t="shared" si="23"/>
        <v>#N/A</v>
      </c>
      <c r="Y157" s="311" t="e">
        <f t="shared" si="23"/>
        <v>#N/A</v>
      </c>
      <c r="Z157" s="105"/>
      <c r="AA157" s="105"/>
      <c r="AB157" s="103"/>
    </row>
    <row r="158" spans="1:28" x14ac:dyDescent="0.25">
      <c r="A158">
        <v>126</v>
      </c>
      <c r="B158" s="61">
        <f ca="1">OFFSET(InputPriceData!B$15,CalculationsAndCharts!$A158+$A$11,0,1,1)</f>
        <v>41796</v>
      </c>
      <c r="C158" s="3">
        <f ca="1">OFFSET(InputPriceData!G$15,CalculationsAndCharts!$A158+$A$11,IF($C$7,8,0),1,1)</f>
        <v>78696000</v>
      </c>
      <c r="D158" s="4">
        <f ca="1">OFFSET(InputPriceData!C$15,CalculationsAndCharts!$A158+$A$11,IF($C$7,8,0),1,1)</f>
        <v>194.86999499999999</v>
      </c>
      <c r="E158" s="4">
        <f ca="1">OFFSET(InputPriceData!D$15,CalculationsAndCharts!$A158+$A$11,IF($C$7,8,0),1,1)</f>
        <v>195.429993</v>
      </c>
      <c r="F158" s="4">
        <f ca="1">OFFSET(InputPriceData!E$15,CalculationsAndCharts!$A158+$A$11,IF($C$7,8,0),1,1)</f>
        <v>194.779999</v>
      </c>
      <c r="G158" s="4">
        <f ca="1">OFFSET(InputPriceData!F$15,CalculationsAndCharts!$A158+$A$11,IF($C$7,8,0),1,1)</f>
        <v>195.38000500000001</v>
      </c>
      <c r="H158" s="309">
        <f t="shared" ca="1" si="12"/>
        <v>3.8080030393256794</v>
      </c>
      <c r="I158" s="216">
        <f t="shared" ca="1" si="13"/>
        <v>191.57200196067433</v>
      </c>
      <c r="J158" s="216">
        <f t="shared" ca="1" si="14"/>
        <v>192.52986197047767</v>
      </c>
      <c r="K158" s="216">
        <f t="shared" ca="1" si="15"/>
        <v>190.61414195087096</v>
      </c>
      <c r="L158" s="217">
        <f t="shared" ca="1" si="16"/>
        <v>1.0745362871351105</v>
      </c>
      <c r="M158" s="216">
        <f t="shared" ca="1" si="17"/>
        <v>0.54997249443980234</v>
      </c>
      <c r="N158" s="246"/>
      <c r="O158" s="309">
        <f t="shared" ca="1" si="18"/>
        <v>3.5413317812085854</v>
      </c>
      <c r="P158" s="216">
        <f t="shared" ca="1" si="19"/>
        <v>191.83867321879143</v>
      </c>
      <c r="Q158" s="217">
        <f t="shared" ca="1" si="20"/>
        <v>1.0859774985107284</v>
      </c>
      <c r="R158" s="216">
        <f t="shared" ca="1" si="21"/>
        <v>0.66699404486803759</v>
      </c>
      <c r="S158" s="217"/>
      <c r="T158" s="64"/>
      <c r="U158" s="313">
        <f t="shared" ca="1" si="22"/>
        <v>0.11702155042823525</v>
      </c>
      <c r="V158" s="256"/>
      <c r="W158" s="256"/>
      <c r="X158" s="311" t="e">
        <f t="shared" si="23"/>
        <v>#N/A</v>
      </c>
      <c r="Y158" s="311" t="e">
        <f t="shared" si="23"/>
        <v>#N/A</v>
      </c>
      <c r="Z158" s="105"/>
      <c r="AA158" s="105"/>
      <c r="AB158" s="103"/>
    </row>
    <row r="159" spans="1:28" x14ac:dyDescent="0.25">
      <c r="A159">
        <v>127</v>
      </c>
      <c r="B159" s="61">
        <f ca="1">OFFSET(InputPriceData!B$15,CalculationsAndCharts!$A159+$A$11,0,1,1)</f>
        <v>41795</v>
      </c>
      <c r="C159" s="3">
        <f ca="1">OFFSET(InputPriceData!G$15,CalculationsAndCharts!$A159+$A$11,IF($C$7,8,0),1,1)</f>
        <v>92103000</v>
      </c>
      <c r="D159" s="4">
        <f ca="1">OFFSET(InputPriceData!C$15,CalculationsAndCharts!$A159+$A$11,IF($C$7,8,0),1,1)</f>
        <v>193.41000399999999</v>
      </c>
      <c r="E159" s="4">
        <f ca="1">OFFSET(InputPriceData!D$15,CalculationsAndCharts!$A159+$A$11,IF($C$7,8,0),1,1)</f>
        <v>194.64999399999999</v>
      </c>
      <c r="F159" s="4">
        <f ca="1">OFFSET(InputPriceData!E$15,CalculationsAndCharts!$A159+$A$11,IF($C$7,8,0),1,1)</f>
        <v>192.699997</v>
      </c>
      <c r="G159" s="4">
        <f ca="1">OFFSET(InputPriceData!F$15,CalculationsAndCharts!$A159+$A$11,IF($C$7,8,0),1,1)</f>
        <v>194.449997</v>
      </c>
      <c r="H159" s="309">
        <f t="shared" ca="1" si="12"/>
        <v>3.2402395152809853</v>
      </c>
      <c r="I159" s="216">
        <f t="shared" ca="1" si="13"/>
        <v>191.20975748471901</v>
      </c>
      <c r="J159" s="216">
        <f t="shared" ca="1" si="14"/>
        <v>192.16580627214259</v>
      </c>
      <c r="K159" s="216">
        <f t="shared" ca="1" si="15"/>
        <v>190.25370869729542</v>
      </c>
      <c r="L159" s="217">
        <f t="shared" ca="1" si="16"/>
        <v>0.95005172344584743</v>
      </c>
      <c r="M159" s="216">
        <f t="shared" ca="1" si="17"/>
        <v>0.48858407719381314</v>
      </c>
      <c r="N159" s="246"/>
      <c r="O159" s="309">
        <f t="shared" ca="1" si="18"/>
        <v>3.0244657230283778</v>
      </c>
      <c r="P159" s="216">
        <f t="shared" ca="1" si="19"/>
        <v>191.42553127697161</v>
      </c>
      <c r="Q159" s="217">
        <f t="shared" ca="1" si="20"/>
        <v>0.96994286801525298</v>
      </c>
      <c r="R159" s="216">
        <f t="shared" ca="1" si="21"/>
        <v>0.59857621988973531</v>
      </c>
      <c r="S159" s="217"/>
      <c r="T159" s="64"/>
      <c r="U159" s="313">
        <f t="shared" ca="1" si="22"/>
        <v>0.10999214269592217</v>
      </c>
      <c r="V159" s="256"/>
      <c r="W159" s="256"/>
      <c r="X159" s="311" t="e">
        <f t="shared" si="23"/>
        <v>#N/A</v>
      </c>
      <c r="Y159" s="311" t="e">
        <f t="shared" si="23"/>
        <v>#N/A</v>
      </c>
      <c r="Z159" s="105"/>
      <c r="AA159" s="105"/>
      <c r="AB159" s="103"/>
    </row>
    <row r="160" spans="1:28" x14ac:dyDescent="0.25">
      <c r="A160">
        <v>128</v>
      </c>
      <c r="B160" s="61">
        <f ca="1">OFFSET(InputPriceData!B$15,CalculationsAndCharts!$A160+$A$11,0,1,1)</f>
        <v>41794</v>
      </c>
      <c r="C160" s="3">
        <f ca="1">OFFSET(InputPriceData!G$15,CalculationsAndCharts!$A160+$A$11,IF($C$7,8,0),1,1)</f>
        <v>55529000</v>
      </c>
      <c r="D160" s="4">
        <f ca="1">OFFSET(InputPriceData!C$15,CalculationsAndCharts!$A160+$A$11,IF($C$7,8,0),1,1)</f>
        <v>192.470001</v>
      </c>
      <c r="E160" s="4">
        <f ca="1">OFFSET(InputPriceData!D$15,CalculationsAndCharts!$A160+$A$11,IF($C$7,8,0),1,1)</f>
        <v>193.300003</v>
      </c>
      <c r="F160" s="4">
        <f ca="1">OFFSET(InputPriceData!E$15,CalculationsAndCharts!$A160+$A$11,IF($C$7,8,0),1,1)</f>
        <v>192.270004</v>
      </c>
      <c r="G160" s="4">
        <f ca="1">OFFSET(InputPriceData!F$15,CalculationsAndCharts!$A160+$A$11,IF($C$7,8,0),1,1)</f>
        <v>193.19000199999999</v>
      </c>
      <c r="H160" s="309">
        <f t="shared" ca="1" si="12"/>
        <v>2.2843662655150521</v>
      </c>
      <c r="I160" s="216">
        <f t="shared" ca="1" si="13"/>
        <v>190.90563573448495</v>
      </c>
      <c r="J160" s="216">
        <f t="shared" ca="1" si="14"/>
        <v>191.86016391315735</v>
      </c>
      <c r="K160" s="216">
        <f t="shared" ca="1" si="15"/>
        <v>189.95110755581251</v>
      </c>
      <c r="L160" s="217">
        <f t="shared" ca="1" si="16"/>
        <v>0.8638576845017204</v>
      </c>
      <c r="M160" s="216">
        <f t="shared" ca="1" si="17"/>
        <v>0.44715444668907889</v>
      </c>
      <c r="N160" s="246"/>
      <c r="O160" s="309">
        <f t="shared" ca="1" si="18"/>
        <v>2.1081647788468367</v>
      </c>
      <c r="P160" s="216">
        <f t="shared" ca="1" si="19"/>
        <v>191.08183722115317</v>
      </c>
      <c r="Q160" s="217">
        <f t="shared" ca="1" si="20"/>
        <v>0.89897599760301206</v>
      </c>
      <c r="R160" s="216">
        <f t="shared" ca="1" si="21"/>
        <v>0.55839908171004338</v>
      </c>
      <c r="S160" s="217"/>
      <c r="T160" s="64"/>
      <c r="U160" s="313">
        <f t="shared" ca="1" si="22"/>
        <v>0.11124463502096449</v>
      </c>
      <c r="V160" s="256"/>
      <c r="W160" s="256"/>
      <c r="X160" s="311" t="e">
        <f t="shared" si="23"/>
        <v>#N/A</v>
      </c>
      <c r="Y160" s="311" t="e">
        <f t="shared" si="23"/>
        <v>#N/A</v>
      </c>
      <c r="Z160" s="105"/>
      <c r="AA160" s="105"/>
      <c r="AB160" s="103"/>
    </row>
    <row r="161" spans="1:28" x14ac:dyDescent="0.25">
      <c r="A161">
        <v>129</v>
      </c>
      <c r="B161" s="61">
        <f ca="1">OFFSET(InputPriceData!B$15,CalculationsAndCharts!$A161+$A$11,0,1,1)</f>
        <v>41793</v>
      </c>
      <c r="C161" s="3">
        <f ca="1">OFFSET(InputPriceData!G$15,CalculationsAndCharts!$A161+$A$11,IF($C$7,8,0),1,1)</f>
        <v>65047000</v>
      </c>
      <c r="D161" s="4">
        <f ca="1">OFFSET(InputPriceData!C$15,CalculationsAndCharts!$A161+$A$11,IF($C$7,8,0),1,1)</f>
        <v>192.429993</v>
      </c>
      <c r="E161" s="4">
        <f ca="1">OFFSET(InputPriceData!D$15,CalculationsAndCharts!$A161+$A$11,IF($C$7,8,0),1,1)</f>
        <v>192.89999399999999</v>
      </c>
      <c r="F161" s="4">
        <f ca="1">OFFSET(InputPriceData!E$15,CalculationsAndCharts!$A161+$A$11,IF($C$7,8,0),1,1)</f>
        <v>192.25</v>
      </c>
      <c r="G161" s="4">
        <f ca="1">OFFSET(InputPriceData!F$15,CalculationsAndCharts!$A161+$A$11,IF($C$7,8,0),1,1)</f>
        <v>192.800003</v>
      </c>
      <c r="H161" s="309">
        <f t="shared" ref="H161:H224" ca="1" si="24">$C$20*(G161-2*G162+G163)+2*$C$21*H162-$C$22*H163</f>
        <v>2.1568361158307008</v>
      </c>
      <c r="I161" s="216">
        <f t="shared" ca="1" si="13"/>
        <v>190.64316688416929</v>
      </c>
      <c r="J161" s="216">
        <f t="shared" ca="1" si="14"/>
        <v>191.59638271859012</v>
      </c>
      <c r="K161" s="216">
        <f t="shared" ca="1" si="15"/>
        <v>189.68995104974843</v>
      </c>
      <c r="L161" s="217">
        <f t="shared" ca="1" si="16"/>
        <v>0.80457040184509998</v>
      </c>
      <c r="M161" s="216">
        <f t="shared" ca="1" si="17"/>
        <v>0.41730829321880242</v>
      </c>
      <c r="N161" s="246"/>
      <c r="O161" s="309">
        <f t="shared" ca="1" si="18"/>
        <v>2.0123246320625277</v>
      </c>
      <c r="P161" s="216">
        <f t="shared" ca="1" si="19"/>
        <v>190.78767836793747</v>
      </c>
      <c r="Q161" s="217">
        <f t="shared" ca="1" si="20"/>
        <v>0.86065894585859748</v>
      </c>
      <c r="R161" s="216">
        <f t="shared" ca="1" si="21"/>
        <v>0.53567983348543668</v>
      </c>
      <c r="S161" s="217"/>
      <c r="T161" s="64"/>
      <c r="U161" s="313">
        <f t="shared" ca="1" si="22"/>
        <v>0.11837154026663427</v>
      </c>
      <c r="V161" s="256"/>
      <c r="W161" s="256"/>
      <c r="X161" s="311" t="e">
        <f t="shared" si="23"/>
        <v>#N/A</v>
      </c>
      <c r="Y161" s="311" t="e">
        <f t="shared" si="23"/>
        <v>#N/A</v>
      </c>
      <c r="Z161" s="105"/>
      <c r="AA161" s="105"/>
      <c r="AB161" s="103"/>
    </row>
    <row r="162" spans="1:28" x14ac:dyDescent="0.25">
      <c r="A162">
        <v>130</v>
      </c>
      <c r="B162" s="61">
        <f ca="1">OFFSET(InputPriceData!B$15,CalculationsAndCharts!$A162+$A$11,0,1,1)</f>
        <v>41792</v>
      </c>
      <c r="C162" s="3">
        <f ca="1">OFFSET(InputPriceData!G$15,CalculationsAndCharts!$A162+$A$11,IF($C$7,8,0),1,1)</f>
        <v>64656000</v>
      </c>
      <c r="D162" s="4">
        <f ca="1">OFFSET(InputPriceData!C$15,CalculationsAndCharts!$A162+$A$11,IF($C$7,8,0),1,1)</f>
        <v>192.949997</v>
      </c>
      <c r="E162" s="4">
        <f ca="1">OFFSET(InputPriceData!D$15,CalculationsAndCharts!$A162+$A$11,IF($C$7,8,0),1,1)</f>
        <v>192.990005</v>
      </c>
      <c r="F162" s="4">
        <f ca="1">OFFSET(InputPriceData!E$15,CalculationsAndCharts!$A162+$A$11,IF($C$7,8,0),1,1)</f>
        <v>191.970001</v>
      </c>
      <c r="G162" s="4">
        <f ca="1">OFFSET(InputPriceData!F$15,CalculationsAndCharts!$A162+$A$11,IF($C$7,8,0),1,1)</f>
        <v>192.89999399999999</v>
      </c>
      <c r="H162" s="309">
        <f t="shared" ca="1" si="24"/>
        <v>2.5249662030279958</v>
      </c>
      <c r="I162" s="216">
        <f t="shared" ref="I162:I225" ca="1" si="25">G162-H162</f>
        <v>190.37502779697201</v>
      </c>
      <c r="J162" s="216">
        <f t="shared" ref="J162:J225" ca="1" si="26">I162*(1+$F$15)</f>
        <v>191.32690293595684</v>
      </c>
      <c r="K162" s="216">
        <f t="shared" ref="K162:K225" ca="1" si="27">I162*(1-$F$15)</f>
        <v>189.42315265798715</v>
      </c>
      <c r="L162" s="217">
        <f t="shared" ref="L162:L225" ca="1" si="28">$F$20*(I162-2*I163+I164)+2*$F$21*L163-$F$22*L164</f>
        <v>0.72574946006858876</v>
      </c>
      <c r="M162" s="216">
        <f t="shared" ref="M162:M225" ca="1" si="29">100*$F$16*L162/G162</f>
        <v>0.37623093967985755</v>
      </c>
      <c r="N162" s="246"/>
      <c r="O162" s="309">
        <f t="shared" ref="O162:O225" ca="1" si="30">$U$20*($G162-2*$G163+$G164)+2*$U$21*O163-$U$22*O164</f>
        <v>2.4159295482130529</v>
      </c>
      <c r="P162" s="216">
        <f t="shared" ref="P162:P225" ca="1" si="31">$G162-O162</f>
        <v>190.48406445178694</v>
      </c>
      <c r="Q162" s="217">
        <f t="shared" ref="Q162:Q225" ca="1" si="32">$X$20*(P162-2*P163+P164)+2*$X$21*Q163-$X$22*Q164</f>
        <v>0.79707510365433976</v>
      </c>
      <c r="R162" s="216">
        <f t="shared" ref="R162:R225" ca="1" si="33">100*$F$17*Q162/$G162</f>
        <v>0.49584766932922131</v>
      </c>
      <c r="S162" s="217"/>
      <c r="T162" s="64"/>
      <c r="U162" s="313">
        <f t="shared" ref="U162:U225" ca="1" si="34">R162-M162</f>
        <v>0.11961672964936376</v>
      </c>
      <c r="V162" s="256"/>
      <c r="W162" s="256"/>
      <c r="X162" s="311" t="e">
        <f t="shared" ref="X162:Y225" si="35">IF($A162=$E$25,X$31,NA())</f>
        <v>#N/A</v>
      </c>
      <c r="Y162" s="311" t="e">
        <f t="shared" si="35"/>
        <v>#N/A</v>
      </c>
      <c r="Z162" s="105"/>
      <c r="AA162" s="105"/>
      <c r="AB162" s="103"/>
    </row>
    <row r="163" spans="1:28" x14ac:dyDescent="0.25">
      <c r="A163">
        <v>131</v>
      </c>
      <c r="B163" s="61">
        <f ca="1">OFFSET(InputPriceData!B$15,CalculationsAndCharts!$A163+$A$11,0,1,1)</f>
        <v>41789</v>
      </c>
      <c r="C163" s="3">
        <f ca="1">OFFSET(InputPriceData!G$15,CalculationsAndCharts!$A163+$A$11,IF($C$7,8,0),1,1)</f>
        <v>76316000</v>
      </c>
      <c r="D163" s="4">
        <f ca="1">OFFSET(InputPriceData!C$15,CalculationsAndCharts!$A163+$A$11,IF($C$7,8,0),1,1)</f>
        <v>192.19000199999999</v>
      </c>
      <c r="E163" s="4">
        <f ca="1">OFFSET(InputPriceData!D$15,CalculationsAndCharts!$A163+$A$11,IF($C$7,8,0),1,1)</f>
        <v>192.800003</v>
      </c>
      <c r="F163" s="4">
        <f ca="1">OFFSET(InputPriceData!E$15,CalculationsAndCharts!$A163+$A$11,IF($C$7,8,0),1,1)</f>
        <v>192.029999</v>
      </c>
      <c r="G163" s="4">
        <f ca="1">OFFSET(InputPriceData!F$15,CalculationsAndCharts!$A163+$A$11,IF($C$7,8,0),1,1)</f>
        <v>192.679993</v>
      </c>
      <c r="H163" s="309">
        <f t="shared" ca="1" si="24"/>
        <v>2.5852380086865425</v>
      </c>
      <c r="I163" s="216">
        <f t="shared" ca="1" si="25"/>
        <v>190.09475499131347</v>
      </c>
      <c r="J163" s="216">
        <f t="shared" ca="1" si="26"/>
        <v>191.04522876627001</v>
      </c>
      <c r="K163" s="216">
        <f t="shared" ca="1" si="27"/>
        <v>189.14428121635689</v>
      </c>
      <c r="L163" s="217">
        <f t="shared" ca="1" si="28"/>
        <v>0.61788802955296174</v>
      </c>
      <c r="M163" s="216">
        <f t="shared" ca="1" si="29"/>
        <v>0.32068094872359776</v>
      </c>
      <c r="N163" s="246"/>
      <c r="O163" s="309">
        <f t="shared" ca="1" si="30"/>
        <v>2.5173610828631769</v>
      </c>
      <c r="P163" s="216">
        <f t="shared" ca="1" si="31"/>
        <v>190.16263191713682</v>
      </c>
      <c r="Q163" s="217">
        <f t="shared" ca="1" si="32"/>
        <v>0.6946947984356151</v>
      </c>
      <c r="R163" s="216">
        <f t="shared" ca="1" si="33"/>
        <v>0.43265195578595345</v>
      </c>
      <c r="S163" s="217"/>
      <c r="T163" s="64"/>
      <c r="U163" s="313">
        <f t="shared" ca="1" si="34"/>
        <v>0.11197100706235569</v>
      </c>
      <c r="V163" s="256"/>
      <c r="W163" s="256"/>
      <c r="X163" s="311" t="e">
        <f t="shared" si="35"/>
        <v>#N/A</v>
      </c>
      <c r="Y163" s="311" t="e">
        <f t="shared" si="35"/>
        <v>#N/A</v>
      </c>
      <c r="Z163" s="105"/>
      <c r="AA163" s="105"/>
      <c r="AB163" s="103"/>
    </row>
    <row r="164" spans="1:28" x14ac:dyDescent="0.25">
      <c r="A164">
        <v>132</v>
      </c>
      <c r="B164" s="61">
        <f ca="1">OFFSET(InputPriceData!B$15,CalculationsAndCharts!$A164+$A$11,0,1,1)</f>
        <v>41788</v>
      </c>
      <c r="C164" s="3">
        <f ca="1">OFFSET(InputPriceData!G$15,CalculationsAndCharts!$A164+$A$11,IF($C$7,8,0),1,1)</f>
        <v>64377000</v>
      </c>
      <c r="D164" s="4">
        <f ca="1">OFFSET(InputPriceData!C$15,CalculationsAndCharts!$A164+$A$11,IF($C$7,8,0),1,1)</f>
        <v>191.820007</v>
      </c>
      <c r="E164" s="4">
        <f ca="1">OFFSET(InputPriceData!D$15,CalculationsAndCharts!$A164+$A$11,IF($C$7,8,0),1,1)</f>
        <v>192.39999399999999</v>
      </c>
      <c r="F164" s="4">
        <f ca="1">OFFSET(InputPriceData!E$15,CalculationsAndCharts!$A164+$A$11,IF($C$7,8,0),1,1)</f>
        <v>191.33000200000001</v>
      </c>
      <c r="G164" s="4">
        <f ca="1">OFFSET(InputPriceData!F$15,CalculationsAndCharts!$A164+$A$11,IF($C$7,8,0),1,1)</f>
        <v>192.36999499999999</v>
      </c>
      <c r="H164" s="309">
        <f t="shared" ca="1" si="24"/>
        <v>2.5532826917946623</v>
      </c>
      <c r="I164" s="216">
        <f t="shared" ca="1" si="25"/>
        <v>189.81671230820533</v>
      </c>
      <c r="J164" s="216">
        <f t="shared" ca="1" si="26"/>
        <v>190.76579586974634</v>
      </c>
      <c r="K164" s="216">
        <f t="shared" ca="1" si="27"/>
        <v>188.86762874666431</v>
      </c>
      <c r="L164" s="217">
        <f t="shared" ca="1" si="28"/>
        <v>0.49257479765897266</v>
      </c>
      <c r="M164" s="216">
        <f t="shared" ca="1" si="29"/>
        <v>0.25605593931578191</v>
      </c>
      <c r="N164" s="246"/>
      <c r="O164" s="309">
        <f t="shared" ca="1" si="30"/>
        <v>2.5288895259587121</v>
      </c>
      <c r="P164" s="216">
        <f t="shared" ca="1" si="31"/>
        <v>189.84110547404129</v>
      </c>
      <c r="Q164" s="217">
        <f t="shared" ca="1" si="32"/>
        <v>0.56626144455296978</v>
      </c>
      <c r="R164" s="216">
        <f t="shared" ca="1" si="33"/>
        <v>0.35323270318927014</v>
      </c>
      <c r="S164" s="217"/>
      <c r="T164" s="64"/>
      <c r="U164" s="313">
        <f t="shared" ca="1" si="34"/>
        <v>9.7176763873488226E-2</v>
      </c>
      <c r="V164" s="256"/>
      <c r="W164" s="256"/>
      <c r="X164" s="311" t="e">
        <f t="shared" si="35"/>
        <v>#N/A</v>
      </c>
      <c r="Y164" s="311" t="e">
        <f t="shared" si="35"/>
        <v>#N/A</v>
      </c>
      <c r="Z164" s="105"/>
      <c r="AA164" s="105"/>
      <c r="AB164" s="103"/>
    </row>
    <row r="165" spans="1:28" x14ac:dyDescent="0.25">
      <c r="A165">
        <v>133</v>
      </c>
      <c r="B165" s="61">
        <f ca="1">OFFSET(InputPriceData!B$15,CalculationsAndCharts!$A165+$A$11,0,1,1)</f>
        <v>41787</v>
      </c>
      <c r="C165" s="3">
        <f ca="1">OFFSET(InputPriceData!G$15,CalculationsAndCharts!$A165+$A$11,IF($C$7,8,0),1,1)</f>
        <v>66723000</v>
      </c>
      <c r="D165" s="4">
        <f ca="1">OFFSET(InputPriceData!C$15,CalculationsAndCharts!$A165+$A$11,IF($C$7,8,0),1,1)</f>
        <v>191.520004</v>
      </c>
      <c r="E165" s="4">
        <f ca="1">OFFSET(InputPriceData!D$15,CalculationsAndCharts!$A165+$A$11,IF($C$7,8,0),1,1)</f>
        <v>191.820007</v>
      </c>
      <c r="F165" s="4">
        <f ca="1">OFFSET(InputPriceData!E$15,CalculationsAndCharts!$A165+$A$11,IF($C$7,8,0),1,1)</f>
        <v>191.05999800000001</v>
      </c>
      <c r="G165" s="4">
        <f ca="1">OFFSET(InputPriceData!F$15,CalculationsAndCharts!$A165+$A$11,IF($C$7,8,0),1,1)</f>
        <v>191.38000500000001</v>
      </c>
      <c r="H165" s="309">
        <f t="shared" ca="1" si="24"/>
        <v>1.8108101870469044</v>
      </c>
      <c r="I165" s="216">
        <f t="shared" ca="1" si="25"/>
        <v>189.5691948129531</v>
      </c>
      <c r="J165" s="216">
        <f t="shared" ca="1" si="26"/>
        <v>190.51704078701783</v>
      </c>
      <c r="K165" s="216">
        <f t="shared" ca="1" si="27"/>
        <v>188.62134883888834</v>
      </c>
      <c r="L165" s="217">
        <f t="shared" ca="1" si="28"/>
        <v>0.37824234676392304</v>
      </c>
      <c r="M165" s="216">
        <f t="shared" ca="1" si="29"/>
        <v>0.19763942777821694</v>
      </c>
      <c r="N165" s="246"/>
      <c r="O165" s="309">
        <f t="shared" ca="1" si="30"/>
        <v>1.8250270434772202</v>
      </c>
      <c r="P165" s="216">
        <f t="shared" ca="1" si="31"/>
        <v>189.55497795652281</v>
      </c>
      <c r="Q165" s="217">
        <f t="shared" ca="1" si="32"/>
        <v>0.4466852310546332</v>
      </c>
      <c r="R165" s="216">
        <f t="shared" ca="1" si="33"/>
        <v>0.28008269582057949</v>
      </c>
      <c r="S165" s="217"/>
      <c r="T165" s="64"/>
      <c r="U165" s="313">
        <f t="shared" ca="1" si="34"/>
        <v>8.2443268042362544E-2</v>
      </c>
      <c r="V165" s="256"/>
      <c r="W165" s="256"/>
      <c r="X165" s="311" t="e">
        <f t="shared" si="35"/>
        <v>#N/A</v>
      </c>
      <c r="Y165" s="311" t="e">
        <f t="shared" si="35"/>
        <v>#N/A</v>
      </c>
      <c r="Z165" s="105"/>
      <c r="AA165" s="105"/>
      <c r="AB165" s="103"/>
    </row>
    <row r="166" spans="1:28" x14ac:dyDescent="0.25">
      <c r="A166">
        <v>134</v>
      </c>
      <c r="B166" s="61">
        <f ca="1">OFFSET(InputPriceData!B$15,CalculationsAndCharts!$A166+$A$11,0,1,1)</f>
        <v>41786</v>
      </c>
      <c r="C166" s="3">
        <f ca="1">OFFSET(InputPriceData!G$15,CalculationsAndCharts!$A166+$A$11,IF($C$7,8,0),1,1)</f>
        <v>72010000</v>
      </c>
      <c r="D166" s="4">
        <f ca="1">OFFSET(InputPriceData!C$15,CalculationsAndCharts!$A166+$A$11,IF($C$7,8,0),1,1)</f>
        <v>191.05999800000001</v>
      </c>
      <c r="E166" s="4">
        <f ca="1">OFFSET(InputPriceData!D$15,CalculationsAndCharts!$A166+$A$11,IF($C$7,8,0),1,1)</f>
        <v>191.58000200000001</v>
      </c>
      <c r="F166" s="4">
        <f ca="1">OFFSET(InputPriceData!E$15,CalculationsAndCharts!$A166+$A$11,IF($C$7,8,0),1,1)</f>
        <v>190.949997</v>
      </c>
      <c r="G166" s="4">
        <f ca="1">OFFSET(InputPriceData!F$15,CalculationsAndCharts!$A166+$A$11,IF($C$7,8,0),1,1)</f>
        <v>191.520004</v>
      </c>
      <c r="H166" s="309">
        <f t="shared" ca="1" si="24"/>
        <v>2.1825096167120348</v>
      </c>
      <c r="I166" s="216">
        <f t="shared" ca="1" si="25"/>
        <v>189.33749438328798</v>
      </c>
      <c r="J166" s="216">
        <f t="shared" ca="1" si="26"/>
        <v>190.28418185520439</v>
      </c>
      <c r="K166" s="216">
        <f t="shared" ca="1" si="27"/>
        <v>188.39080691137153</v>
      </c>
      <c r="L166" s="217">
        <f t="shared" ca="1" si="28"/>
        <v>0.26137849071830449</v>
      </c>
      <c r="M166" s="216">
        <f t="shared" ca="1" si="29"/>
        <v>0.13647581728241009</v>
      </c>
      <c r="N166" s="246"/>
      <c r="O166" s="309">
        <f t="shared" ca="1" si="30"/>
        <v>2.2338954626692566</v>
      </c>
      <c r="P166" s="216">
        <f t="shared" ca="1" si="31"/>
        <v>189.28610853733073</v>
      </c>
      <c r="Q166" s="217">
        <f t="shared" ca="1" si="32"/>
        <v>0.31885812590212165</v>
      </c>
      <c r="R166" s="216">
        <f t="shared" ca="1" si="33"/>
        <v>0.19978578899911992</v>
      </c>
      <c r="S166" s="217"/>
      <c r="T166" s="64"/>
      <c r="U166" s="313">
        <f t="shared" ca="1" si="34"/>
        <v>6.3309971716709823E-2</v>
      </c>
      <c r="V166" s="256"/>
      <c r="W166" s="256"/>
      <c r="X166" s="311" t="e">
        <f t="shared" si="35"/>
        <v>#N/A</v>
      </c>
      <c r="Y166" s="311" t="e">
        <f t="shared" si="35"/>
        <v>#N/A</v>
      </c>
      <c r="Z166" s="105"/>
      <c r="AA166" s="105"/>
      <c r="AB166" s="103"/>
    </row>
    <row r="167" spans="1:28" x14ac:dyDescent="0.25">
      <c r="A167">
        <v>135</v>
      </c>
      <c r="B167" s="61">
        <f ca="1">OFFSET(InputPriceData!B$15,CalculationsAndCharts!$A167+$A$11,0,1,1)</f>
        <v>41782</v>
      </c>
      <c r="C167" s="3">
        <f ca="1">OFFSET(InputPriceData!G$15,CalculationsAndCharts!$A167+$A$11,IF($C$7,8,0),1,1)</f>
        <v>61092800</v>
      </c>
      <c r="D167" s="4">
        <f ca="1">OFFSET(InputPriceData!C$15,CalculationsAndCharts!$A167+$A$11,IF($C$7,8,0),1,1)</f>
        <v>189.759995</v>
      </c>
      <c r="E167" s="4">
        <f ca="1">OFFSET(InputPriceData!D$15,CalculationsAndCharts!$A167+$A$11,IF($C$7,8,0),1,1)</f>
        <v>190.479996</v>
      </c>
      <c r="F167" s="4">
        <f ca="1">OFFSET(InputPriceData!E$15,CalculationsAndCharts!$A167+$A$11,IF($C$7,8,0),1,1)</f>
        <v>189.58999600000001</v>
      </c>
      <c r="G167" s="4">
        <f ca="1">OFFSET(InputPriceData!F$15,CalculationsAndCharts!$A167+$A$11,IF($C$7,8,0),1,1)</f>
        <v>190.35000600000001</v>
      </c>
      <c r="H167" s="309">
        <f t="shared" ca="1" si="24"/>
        <v>1.2209102772874458</v>
      </c>
      <c r="I167" s="216">
        <f t="shared" ca="1" si="25"/>
        <v>189.12909572271255</v>
      </c>
      <c r="J167" s="216">
        <f t="shared" ca="1" si="26"/>
        <v>190.07474120132611</v>
      </c>
      <c r="K167" s="216">
        <f t="shared" ca="1" si="27"/>
        <v>188.18345024409899</v>
      </c>
      <c r="L167" s="217">
        <f t="shared" ca="1" si="28"/>
        <v>0.15027812683330138</v>
      </c>
      <c r="M167" s="216">
        <f t="shared" ca="1" si="29"/>
        <v>7.8948317360862802E-2</v>
      </c>
      <c r="N167" s="246"/>
      <c r="O167" s="309">
        <f t="shared" ca="1" si="30"/>
        <v>1.3059548574396516</v>
      </c>
      <c r="P167" s="216">
        <f t="shared" ca="1" si="31"/>
        <v>189.04405114256036</v>
      </c>
      <c r="Q167" s="217">
        <f t="shared" ca="1" si="32"/>
        <v>0.19274338177827752</v>
      </c>
      <c r="R167" s="216">
        <f t="shared" ca="1" si="33"/>
        <v>0.12150882629020406</v>
      </c>
      <c r="S167" s="217"/>
      <c r="T167" s="64"/>
      <c r="U167" s="313">
        <f t="shared" ca="1" si="34"/>
        <v>4.2560508929341254E-2</v>
      </c>
      <c r="V167" s="256"/>
      <c r="W167" s="256"/>
      <c r="X167" s="311" t="e">
        <f t="shared" si="35"/>
        <v>#N/A</v>
      </c>
      <c r="Y167" s="311" t="e">
        <f t="shared" si="35"/>
        <v>#N/A</v>
      </c>
      <c r="Z167" s="105"/>
      <c r="AA167" s="105"/>
      <c r="AB167" s="103"/>
    </row>
    <row r="168" spans="1:28" x14ac:dyDescent="0.25">
      <c r="A168">
        <v>136</v>
      </c>
      <c r="B168" s="61">
        <f ca="1">OFFSET(InputPriceData!B$15,CalculationsAndCharts!$A168+$A$11,0,1,1)</f>
        <v>41781</v>
      </c>
      <c r="C168" s="3">
        <f ca="1">OFFSET(InputPriceData!G$15,CalculationsAndCharts!$A168+$A$11,IF($C$7,8,0),1,1)</f>
        <v>61549000</v>
      </c>
      <c r="D168" s="4">
        <f ca="1">OFFSET(InputPriceData!C$15,CalculationsAndCharts!$A168+$A$11,IF($C$7,8,0),1,1)</f>
        <v>189.179993</v>
      </c>
      <c r="E168" s="4">
        <f ca="1">OFFSET(InputPriceData!D$15,CalculationsAndCharts!$A168+$A$11,IF($C$7,8,0),1,1)</f>
        <v>189.979996</v>
      </c>
      <c r="F168" s="4">
        <f ca="1">OFFSET(InputPriceData!E$15,CalculationsAndCharts!$A168+$A$11,IF($C$7,8,0),1,1)</f>
        <v>188.86000100000001</v>
      </c>
      <c r="G168" s="4">
        <f ca="1">OFFSET(InputPriceData!F$15,CalculationsAndCharts!$A168+$A$11,IF($C$7,8,0),1,1)</f>
        <v>189.58999600000001</v>
      </c>
      <c r="H168" s="309">
        <f t="shared" ca="1" si="24"/>
        <v>0.61182083363587569</v>
      </c>
      <c r="I168" s="216">
        <f t="shared" ca="1" si="25"/>
        <v>188.97817516636414</v>
      </c>
      <c r="J168" s="216">
        <f t="shared" ca="1" si="26"/>
        <v>189.92306604219593</v>
      </c>
      <c r="K168" s="216">
        <f t="shared" ca="1" si="27"/>
        <v>188.03328429053232</v>
      </c>
      <c r="L168" s="217">
        <f t="shared" ca="1" si="28"/>
        <v>8.316880314772325E-2</v>
      </c>
      <c r="M168" s="216">
        <f t="shared" ca="1" si="29"/>
        <v>4.3867717127713451E-2</v>
      </c>
      <c r="N168" s="246"/>
      <c r="O168" s="309">
        <f t="shared" ca="1" si="30"/>
        <v>0.71790187327020127</v>
      </c>
      <c r="P168" s="216">
        <f t="shared" ca="1" si="31"/>
        <v>188.87209412672982</v>
      </c>
      <c r="Q168" s="217">
        <f t="shared" ca="1" si="32"/>
        <v>0.11717563120354201</v>
      </c>
      <c r="R168" s="216">
        <f t="shared" ca="1" si="33"/>
        <v>7.4165705158963341E-2</v>
      </c>
      <c r="S168" s="217"/>
      <c r="T168" s="64"/>
      <c r="U168" s="313">
        <f t="shared" ca="1" si="34"/>
        <v>3.0297988031249889E-2</v>
      </c>
      <c r="V168" s="256"/>
      <c r="W168" s="256"/>
      <c r="X168" s="311" t="e">
        <f t="shared" si="35"/>
        <v>#N/A</v>
      </c>
      <c r="Y168" s="311" t="e">
        <f t="shared" si="35"/>
        <v>#N/A</v>
      </c>
      <c r="Z168" s="105"/>
      <c r="AA168" s="105"/>
      <c r="AB168" s="103"/>
    </row>
    <row r="169" spans="1:28" x14ac:dyDescent="0.25">
      <c r="A169">
        <v>137</v>
      </c>
      <c r="B169" s="61">
        <f ca="1">OFFSET(InputPriceData!B$15,CalculationsAndCharts!$A169+$A$11,0,1,1)</f>
        <v>41780</v>
      </c>
      <c r="C169" s="3">
        <f ca="1">OFFSET(InputPriceData!G$15,CalculationsAndCharts!$A169+$A$11,IF($C$7,8,0),1,1)</f>
        <v>89093000</v>
      </c>
      <c r="D169" s="4">
        <f ca="1">OFFSET(InputPriceData!C$15,CalculationsAndCharts!$A169+$A$11,IF($C$7,8,0),1,1)</f>
        <v>188.08999600000001</v>
      </c>
      <c r="E169" s="4">
        <f ca="1">OFFSET(InputPriceData!D$15,CalculationsAndCharts!$A169+$A$11,IF($C$7,8,0),1,1)</f>
        <v>189.220001</v>
      </c>
      <c r="F169" s="4">
        <f ca="1">OFFSET(InputPriceData!E$15,CalculationsAndCharts!$A169+$A$11,IF($C$7,8,0),1,1)</f>
        <v>188.05999800000001</v>
      </c>
      <c r="G169" s="4">
        <f ca="1">OFFSET(InputPriceData!F$15,CalculationsAndCharts!$A169+$A$11,IF($C$7,8,0),1,1)</f>
        <v>189.13000500000001</v>
      </c>
      <c r="H169" s="309">
        <f t="shared" ca="1" si="24"/>
        <v>0.26802691824998287</v>
      </c>
      <c r="I169" s="216">
        <f t="shared" ca="1" si="25"/>
        <v>188.86197808175004</v>
      </c>
      <c r="J169" s="216">
        <f t="shared" ca="1" si="26"/>
        <v>189.80628797215877</v>
      </c>
      <c r="K169" s="216">
        <f t="shared" ca="1" si="27"/>
        <v>187.91766819134128</v>
      </c>
      <c r="L169" s="217">
        <f t="shared" ca="1" si="28"/>
        <v>4.2677854292075823E-2</v>
      </c>
      <c r="M169" s="216">
        <f t="shared" ca="1" si="29"/>
        <v>2.2565353547194068E-2</v>
      </c>
      <c r="N169" s="246"/>
      <c r="O169" s="309">
        <f t="shared" ca="1" si="30"/>
        <v>0.38751798810693616</v>
      </c>
      <c r="P169" s="216">
        <f t="shared" ca="1" si="31"/>
        <v>188.74248701189308</v>
      </c>
      <c r="Q169" s="217">
        <f t="shared" ca="1" si="32"/>
        <v>7.2259774271757143E-2</v>
      </c>
      <c r="R169" s="216">
        <f t="shared" ca="1" si="33"/>
        <v>4.584768510216481E-2</v>
      </c>
      <c r="S169" s="217"/>
      <c r="T169" s="64"/>
      <c r="U169" s="313">
        <f t="shared" ca="1" si="34"/>
        <v>2.3282331554970743E-2</v>
      </c>
      <c r="V169" s="256"/>
      <c r="W169" s="256"/>
      <c r="X169" s="311" t="e">
        <f t="shared" si="35"/>
        <v>#N/A</v>
      </c>
      <c r="Y169" s="311" t="e">
        <f t="shared" si="35"/>
        <v>#N/A</v>
      </c>
      <c r="Z169" s="105"/>
      <c r="AA169" s="105"/>
      <c r="AB169" s="103"/>
    </row>
    <row r="170" spans="1:28" x14ac:dyDescent="0.25">
      <c r="A170">
        <v>138</v>
      </c>
      <c r="B170" s="61">
        <f ca="1">OFFSET(InputPriceData!B$15,CalculationsAndCharts!$A170+$A$11,0,1,1)</f>
        <v>41779</v>
      </c>
      <c r="C170" s="3">
        <f ca="1">OFFSET(InputPriceData!G$15,CalculationsAndCharts!$A170+$A$11,IF($C$7,8,0),1,1)</f>
        <v>111644000</v>
      </c>
      <c r="D170" s="4">
        <f ca="1">OFFSET(InputPriceData!C$15,CalculationsAndCharts!$A170+$A$11,IF($C$7,8,0),1,1)</f>
        <v>188.64999399999999</v>
      </c>
      <c r="E170" s="4">
        <f ca="1">OFFSET(InputPriceData!D$15,CalculationsAndCharts!$A170+$A$11,IF($C$7,8,0),1,1)</f>
        <v>188.66999799999999</v>
      </c>
      <c r="F170" s="4">
        <f ca="1">OFFSET(InputPriceData!E$15,CalculationsAndCharts!$A170+$A$11,IF($C$7,8,0),1,1)</f>
        <v>187.070007</v>
      </c>
      <c r="G170" s="4">
        <f ca="1">OFFSET(InputPriceData!F$15,CalculationsAndCharts!$A170+$A$11,IF($C$7,8,0),1,1)</f>
        <v>187.550003</v>
      </c>
      <c r="H170" s="309">
        <f t="shared" ca="1" si="24"/>
        <v>-1.2623526638897284</v>
      </c>
      <c r="I170" s="216">
        <f t="shared" ca="1" si="25"/>
        <v>188.81235566388972</v>
      </c>
      <c r="J170" s="216">
        <f t="shared" ca="1" si="26"/>
        <v>189.75641744220914</v>
      </c>
      <c r="K170" s="216">
        <f t="shared" ca="1" si="27"/>
        <v>187.86829388557027</v>
      </c>
      <c r="L170" s="217">
        <f t="shared" ca="1" si="28"/>
        <v>6.7337773611719984E-2</v>
      </c>
      <c r="M170" s="216">
        <f t="shared" ca="1" si="29"/>
        <v>3.5903904310638682E-2</v>
      </c>
      <c r="N170" s="246"/>
      <c r="O170" s="309">
        <f t="shared" ca="1" si="30"/>
        <v>-1.1458537753969673</v>
      </c>
      <c r="P170" s="216">
        <f t="shared" ca="1" si="31"/>
        <v>188.69585677539698</v>
      </c>
      <c r="Q170" s="217">
        <f t="shared" ca="1" si="32"/>
        <v>0.10884830832893114</v>
      </c>
      <c r="R170" s="216">
        <f t="shared" ca="1" si="33"/>
        <v>6.9644344391035479E-2</v>
      </c>
      <c r="S170" s="217"/>
      <c r="T170" s="64"/>
      <c r="U170" s="313">
        <f t="shared" ca="1" si="34"/>
        <v>3.3740440080396797E-2</v>
      </c>
      <c r="V170" s="256"/>
      <c r="W170" s="256"/>
      <c r="X170" s="311" t="e">
        <f t="shared" si="35"/>
        <v>#N/A</v>
      </c>
      <c r="Y170" s="311" t="e">
        <f t="shared" si="35"/>
        <v>#N/A</v>
      </c>
      <c r="Z170" s="105"/>
      <c r="AA170" s="105"/>
      <c r="AB170" s="103"/>
    </row>
    <row r="171" spans="1:28" x14ac:dyDescent="0.25">
      <c r="A171">
        <v>139</v>
      </c>
      <c r="B171" s="61">
        <f ca="1">OFFSET(InputPriceData!B$15,CalculationsAndCharts!$A171+$A$11,0,1,1)</f>
        <v>41778</v>
      </c>
      <c r="C171" s="3">
        <f ca="1">OFFSET(InputPriceData!G$15,CalculationsAndCharts!$A171+$A$11,IF($C$7,8,0),1,1)</f>
        <v>63839000</v>
      </c>
      <c r="D171" s="4">
        <f ca="1">OFFSET(InputPriceData!C$15,CalculationsAndCharts!$A171+$A$11,IF($C$7,8,0),1,1)</f>
        <v>187.69000199999999</v>
      </c>
      <c r="E171" s="4">
        <f ca="1">OFFSET(InputPriceData!D$15,CalculationsAndCharts!$A171+$A$11,IF($C$7,8,0),1,1)</f>
        <v>188.88999899999999</v>
      </c>
      <c r="F171" s="4">
        <f ca="1">OFFSET(InputPriceData!E$15,CalculationsAndCharts!$A171+$A$11,IF($C$7,8,0),1,1)</f>
        <v>187.520004</v>
      </c>
      <c r="G171" s="4">
        <f ca="1">OFFSET(InputPriceData!F$15,CalculationsAndCharts!$A171+$A$11,IF($C$7,8,0),1,1)</f>
        <v>188.740005</v>
      </c>
      <c r="H171" s="309">
        <f t="shared" ca="1" si="24"/>
        <v>-3.2693294441527465E-2</v>
      </c>
      <c r="I171" s="216">
        <f t="shared" ca="1" si="25"/>
        <v>188.77269829444151</v>
      </c>
      <c r="J171" s="216">
        <f t="shared" ca="1" si="26"/>
        <v>189.71656178591371</v>
      </c>
      <c r="K171" s="216">
        <f t="shared" ca="1" si="27"/>
        <v>187.82883480296931</v>
      </c>
      <c r="L171" s="217">
        <f t="shared" ca="1" si="28"/>
        <v>0.10611517055867717</v>
      </c>
      <c r="M171" s="216">
        <f t="shared" ca="1" si="29"/>
        <v>5.6222935121082132E-2</v>
      </c>
      <c r="N171" s="246"/>
      <c r="O171" s="309">
        <f t="shared" ca="1" si="30"/>
        <v>7.7924656771507284E-2</v>
      </c>
      <c r="P171" s="216">
        <f t="shared" ca="1" si="31"/>
        <v>188.6620803432285</v>
      </c>
      <c r="Q171" s="217">
        <f t="shared" ca="1" si="32"/>
        <v>0.1656971472647189</v>
      </c>
      <c r="R171" s="216">
        <f t="shared" ca="1" si="33"/>
        <v>0.10534946034237029</v>
      </c>
      <c r="S171" s="217"/>
      <c r="T171" s="64"/>
      <c r="U171" s="313">
        <f t="shared" ca="1" si="34"/>
        <v>4.9126525221288159E-2</v>
      </c>
      <c r="V171" s="256"/>
      <c r="W171" s="256"/>
      <c r="X171" s="311" t="e">
        <f t="shared" si="35"/>
        <v>#N/A</v>
      </c>
      <c r="Y171" s="311" t="e">
        <f t="shared" si="35"/>
        <v>#N/A</v>
      </c>
      <c r="Z171" s="105"/>
      <c r="AA171" s="105"/>
      <c r="AB171" s="103"/>
    </row>
    <row r="172" spans="1:28" x14ac:dyDescent="0.25">
      <c r="A172">
        <v>140</v>
      </c>
      <c r="B172" s="61">
        <f ca="1">OFFSET(InputPriceData!B$15,CalculationsAndCharts!$A172+$A$11,0,1,1)</f>
        <v>41775</v>
      </c>
      <c r="C172" s="3">
        <f ca="1">OFFSET(InputPriceData!G$15,CalculationsAndCharts!$A172+$A$11,IF($C$7,8,0),1,1)</f>
        <v>97458000</v>
      </c>
      <c r="D172" s="4">
        <f ca="1">OFFSET(InputPriceData!C$15,CalculationsAndCharts!$A172+$A$11,IF($C$7,8,0),1,1)</f>
        <v>187.509995</v>
      </c>
      <c r="E172" s="4">
        <f ca="1">OFFSET(InputPriceData!D$15,CalculationsAndCharts!$A172+$A$11,IF($C$7,8,0),1,1)</f>
        <v>188.13000500000001</v>
      </c>
      <c r="F172" s="4">
        <f ca="1">OFFSET(InputPriceData!E$15,CalculationsAndCharts!$A172+$A$11,IF($C$7,8,0),1,1)</f>
        <v>186.720001</v>
      </c>
      <c r="G172" s="4">
        <f ca="1">OFFSET(InputPriceData!F$15,CalculationsAndCharts!$A172+$A$11,IF($C$7,8,0),1,1)</f>
        <v>188.050003</v>
      </c>
      <c r="H172" s="309">
        <f t="shared" ca="1" si="24"/>
        <v>-0.66103829560836092</v>
      </c>
      <c r="I172" s="216">
        <f t="shared" ca="1" si="25"/>
        <v>188.71104129560837</v>
      </c>
      <c r="J172" s="216">
        <f t="shared" ca="1" si="26"/>
        <v>189.65459650208638</v>
      </c>
      <c r="K172" s="216">
        <f t="shared" ca="1" si="27"/>
        <v>187.76748608913033</v>
      </c>
      <c r="L172" s="217">
        <f t="shared" ca="1" si="28"/>
        <v>0.1265929097768391</v>
      </c>
      <c r="M172" s="216">
        <f t="shared" ca="1" si="29"/>
        <v>6.7318749139737635E-2</v>
      </c>
      <c r="N172" s="246"/>
      <c r="O172" s="309">
        <f t="shared" ca="1" si="30"/>
        <v>-0.55111654376311003</v>
      </c>
      <c r="P172" s="216">
        <f t="shared" ca="1" si="31"/>
        <v>188.6011195437631</v>
      </c>
      <c r="Q172" s="217">
        <f t="shared" ca="1" si="32"/>
        <v>0.2024096449857401</v>
      </c>
      <c r="R172" s="216">
        <f t="shared" ca="1" si="33"/>
        <v>0.12916329173517116</v>
      </c>
      <c r="S172" s="217"/>
      <c r="T172" s="64"/>
      <c r="U172" s="313">
        <f t="shared" ca="1" si="34"/>
        <v>6.1844542595433524E-2</v>
      </c>
      <c r="V172" s="256"/>
      <c r="W172" s="256"/>
      <c r="X172" s="311" t="e">
        <f t="shared" si="35"/>
        <v>#N/A</v>
      </c>
      <c r="Y172" s="311" t="e">
        <f t="shared" si="35"/>
        <v>#N/A</v>
      </c>
      <c r="Z172" s="105"/>
      <c r="AA172" s="105"/>
      <c r="AB172" s="103"/>
    </row>
    <row r="173" spans="1:28" x14ac:dyDescent="0.25">
      <c r="A173">
        <v>141</v>
      </c>
      <c r="B173" s="61">
        <f ca="1">OFFSET(InputPriceData!B$15,CalculationsAndCharts!$A173+$A$11,0,1,1)</f>
        <v>41774</v>
      </c>
      <c r="C173" s="3">
        <f ca="1">OFFSET(InputPriceData!G$15,CalculationsAndCharts!$A173+$A$11,IF($C$7,8,0),1,1)</f>
        <v>154956000</v>
      </c>
      <c r="D173" s="4">
        <f ca="1">OFFSET(InputPriceData!C$15,CalculationsAndCharts!$A173+$A$11,IF($C$7,8,0),1,1)</f>
        <v>188.679993</v>
      </c>
      <c r="E173" s="4">
        <f ca="1">OFFSET(InputPriceData!D$15,CalculationsAndCharts!$A173+$A$11,IF($C$7,8,0),1,1)</f>
        <v>188.720001</v>
      </c>
      <c r="F173" s="4">
        <f ca="1">OFFSET(InputPriceData!E$15,CalculationsAndCharts!$A173+$A$11,IF($C$7,8,0),1,1)</f>
        <v>186.479996</v>
      </c>
      <c r="G173" s="4">
        <f ca="1">OFFSET(InputPriceData!F$15,CalculationsAndCharts!$A173+$A$11,IF($C$7,8,0),1,1)</f>
        <v>187.39999399999999</v>
      </c>
      <c r="H173" s="309">
        <f t="shared" ca="1" si="24"/>
        <v>-1.2933599247770831</v>
      </c>
      <c r="I173" s="216">
        <f t="shared" ca="1" si="25"/>
        <v>188.69335392477709</v>
      </c>
      <c r="J173" s="216">
        <f t="shared" ca="1" si="26"/>
        <v>189.63682069440094</v>
      </c>
      <c r="K173" s="216">
        <f t="shared" ca="1" si="27"/>
        <v>187.7498871551532</v>
      </c>
      <c r="L173" s="217">
        <f t="shared" ca="1" si="28"/>
        <v>0.1967844590027886</v>
      </c>
      <c r="M173" s="216">
        <f t="shared" ca="1" si="29"/>
        <v>0.10500771894517169</v>
      </c>
      <c r="N173" s="246"/>
      <c r="O173" s="309">
        <f t="shared" ca="1" si="30"/>
        <v>-1.1956535571719051</v>
      </c>
      <c r="P173" s="216">
        <f t="shared" ca="1" si="31"/>
        <v>188.5956475571719</v>
      </c>
      <c r="Q173" s="217">
        <f t="shared" ca="1" si="32"/>
        <v>0.30529067249745512</v>
      </c>
      <c r="R173" s="216">
        <f t="shared" ca="1" si="33"/>
        <v>0.19549029814640556</v>
      </c>
      <c r="S173" s="217"/>
      <c r="T173" s="64"/>
      <c r="U173" s="313">
        <f t="shared" ca="1" si="34"/>
        <v>9.048257920123387E-2</v>
      </c>
      <c r="V173" s="256"/>
      <c r="W173" s="256"/>
      <c r="X173" s="311" t="e">
        <f t="shared" si="35"/>
        <v>#N/A</v>
      </c>
      <c r="Y173" s="311" t="e">
        <f t="shared" si="35"/>
        <v>#N/A</v>
      </c>
      <c r="Z173" s="105"/>
      <c r="AA173" s="105"/>
      <c r="AB173" s="103"/>
    </row>
    <row r="174" spans="1:28" x14ac:dyDescent="0.25">
      <c r="A174">
        <v>142</v>
      </c>
      <c r="B174" s="61">
        <f ca="1">OFFSET(InputPriceData!B$15,CalculationsAndCharts!$A174+$A$11,0,1,1)</f>
        <v>41773</v>
      </c>
      <c r="C174" s="3">
        <f ca="1">OFFSET(InputPriceData!G$15,CalculationsAndCharts!$A174+$A$11,IF($C$7,8,0),1,1)</f>
        <v>72367000</v>
      </c>
      <c r="D174" s="4">
        <f ca="1">OFFSET(InputPriceData!C$15,CalculationsAndCharts!$A174+$A$11,IF($C$7,8,0),1,1)</f>
        <v>189.78999300000001</v>
      </c>
      <c r="E174" s="4">
        <f ca="1">OFFSET(InputPriceData!D$15,CalculationsAndCharts!$A174+$A$11,IF($C$7,8,0),1,1)</f>
        <v>189.88000500000001</v>
      </c>
      <c r="F174" s="4">
        <f ca="1">OFFSET(InputPriceData!E$15,CalculationsAndCharts!$A174+$A$11,IF($C$7,8,0),1,1)</f>
        <v>188.78999300000001</v>
      </c>
      <c r="G174" s="4">
        <f ca="1">OFFSET(InputPriceData!F$15,CalculationsAndCharts!$A174+$A$11,IF($C$7,8,0),1,1)</f>
        <v>189.05999800000001</v>
      </c>
      <c r="H174" s="309">
        <f t="shared" ca="1" si="24"/>
        <v>0.42377922749144581</v>
      </c>
      <c r="I174" s="216">
        <f t="shared" ca="1" si="25"/>
        <v>188.63621877250856</v>
      </c>
      <c r="J174" s="216">
        <f t="shared" ca="1" si="26"/>
        <v>189.57939986637109</v>
      </c>
      <c r="K174" s="216">
        <f t="shared" ca="1" si="27"/>
        <v>187.69303767864602</v>
      </c>
      <c r="L174" s="217">
        <f t="shared" ca="1" si="28"/>
        <v>0.23422812102162771</v>
      </c>
      <c r="M174" s="216">
        <f t="shared" ca="1" si="29"/>
        <v>0.12389089363135808</v>
      </c>
      <c r="N174" s="246"/>
      <c r="O174" s="309">
        <f t="shared" ca="1" si="30"/>
        <v>0.51854295692194929</v>
      </c>
      <c r="P174" s="216">
        <f t="shared" ca="1" si="31"/>
        <v>188.54145504307806</v>
      </c>
      <c r="Q174" s="217">
        <f t="shared" ca="1" si="32"/>
        <v>0.37220454615577625</v>
      </c>
      <c r="R174" s="216">
        <f t="shared" ca="1" si="33"/>
        <v>0.23624535074147809</v>
      </c>
      <c r="S174" s="217"/>
      <c r="T174" s="64"/>
      <c r="U174" s="313">
        <f t="shared" ca="1" si="34"/>
        <v>0.11235445711012002</v>
      </c>
      <c r="V174" s="256"/>
      <c r="W174" s="256"/>
      <c r="X174" s="311" t="e">
        <f t="shared" si="35"/>
        <v>#N/A</v>
      </c>
      <c r="Y174" s="311" t="e">
        <f t="shared" si="35"/>
        <v>#N/A</v>
      </c>
      <c r="Z174" s="105"/>
      <c r="AA174" s="105"/>
      <c r="AB174" s="103"/>
    </row>
    <row r="175" spans="1:28" x14ac:dyDescent="0.25">
      <c r="A175">
        <v>143</v>
      </c>
      <c r="B175" s="61">
        <f ca="1">OFFSET(InputPriceData!B$15,CalculationsAndCharts!$A175+$A$11,0,1,1)</f>
        <v>41772</v>
      </c>
      <c r="C175" s="3">
        <f ca="1">OFFSET(InputPriceData!G$15,CalculationsAndCharts!$A175+$A$11,IF($C$7,8,0),1,1)</f>
        <v>66454000</v>
      </c>
      <c r="D175" s="4">
        <f ca="1">OFFSET(InputPriceData!C$15,CalculationsAndCharts!$A175+$A$11,IF($C$7,8,0),1,1)</f>
        <v>190.03999300000001</v>
      </c>
      <c r="E175" s="4">
        <f ca="1">OFFSET(InputPriceData!D$15,CalculationsAndCharts!$A175+$A$11,IF($C$7,8,0),1,1)</f>
        <v>190.41999799999999</v>
      </c>
      <c r="F175" s="4">
        <f ca="1">OFFSET(InputPriceData!E$15,CalculationsAndCharts!$A175+$A$11,IF($C$7,8,0),1,1)</f>
        <v>189.770004</v>
      </c>
      <c r="G175" s="4">
        <f ca="1">OFFSET(InputPriceData!F$15,CalculationsAndCharts!$A175+$A$11,IF($C$7,8,0),1,1)</f>
        <v>189.96000699999999</v>
      </c>
      <c r="H175" s="309">
        <f t="shared" ca="1" si="24"/>
        <v>1.4791355260494732</v>
      </c>
      <c r="I175" s="216">
        <f t="shared" ca="1" si="25"/>
        <v>188.48087147395051</v>
      </c>
      <c r="J175" s="216">
        <f t="shared" ca="1" si="26"/>
        <v>189.42327583132024</v>
      </c>
      <c r="K175" s="216">
        <f t="shared" ca="1" si="27"/>
        <v>187.53846711658076</v>
      </c>
      <c r="L175" s="217">
        <f t="shared" ca="1" si="28"/>
        <v>0.17053687775306225</v>
      </c>
      <c r="M175" s="216">
        <f t="shared" ca="1" si="29"/>
        <v>8.9775148172668934E-2</v>
      </c>
      <c r="N175" s="246"/>
      <c r="O175" s="309">
        <f t="shared" ca="1" si="30"/>
        <v>1.5960697380588025</v>
      </c>
      <c r="P175" s="216">
        <f t="shared" ca="1" si="31"/>
        <v>188.36393726194117</v>
      </c>
      <c r="Q175" s="217">
        <f t="shared" ca="1" si="32"/>
        <v>0.31386076590998263</v>
      </c>
      <c r="R175" s="216">
        <f t="shared" ca="1" si="33"/>
        <v>0.19826958581443893</v>
      </c>
      <c r="S175" s="217"/>
      <c r="T175" s="64"/>
      <c r="U175" s="313">
        <f t="shared" ca="1" si="34"/>
        <v>0.10849443764177</v>
      </c>
      <c r="V175" s="256"/>
      <c r="W175" s="256"/>
      <c r="X175" s="311" t="e">
        <f t="shared" si="35"/>
        <v>#N/A</v>
      </c>
      <c r="Y175" s="311" t="e">
        <f t="shared" si="35"/>
        <v>#N/A</v>
      </c>
      <c r="Z175" s="105"/>
      <c r="AA175" s="105"/>
      <c r="AB175" s="103"/>
    </row>
    <row r="176" spans="1:28" x14ac:dyDescent="0.25">
      <c r="A176">
        <v>144</v>
      </c>
      <c r="B176" s="61">
        <f ca="1">OFFSET(InputPriceData!B$15,CalculationsAndCharts!$A176+$A$11,0,1,1)</f>
        <v>41771</v>
      </c>
      <c r="C176" s="3">
        <f ca="1">OFFSET(InputPriceData!G$15,CalculationsAndCharts!$A176+$A$11,IF($C$7,8,0),1,1)</f>
        <v>86940000</v>
      </c>
      <c r="D176" s="4">
        <f ca="1">OFFSET(InputPriceData!C$15,CalculationsAndCharts!$A176+$A$11,IF($C$7,8,0),1,1)</f>
        <v>188.800003</v>
      </c>
      <c r="E176" s="4">
        <f ca="1">OFFSET(InputPriceData!D$15,CalculationsAndCharts!$A176+$A$11,IF($C$7,8,0),1,1)</f>
        <v>189.88000500000001</v>
      </c>
      <c r="F176" s="4">
        <f ca="1">OFFSET(InputPriceData!E$15,CalculationsAndCharts!$A176+$A$11,IF($C$7,8,0),1,1)</f>
        <v>188</v>
      </c>
      <c r="G176" s="4">
        <f ca="1">OFFSET(InputPriceData!F$15,CalculationsAndCharts!$A176+$A$11,IF($C$7,8,0),1,1)</f>
        <v>189.78999300000001</v>
      </c>
      <c r="H176" s="309">
        <f t="shared" ca="1" si="24"/>
        <v>1.5012205063665345</v>
      </c>
      <c r="I176" s="216">
        <f t="shared" ca="1" si="25"/>
        <v>188.28877249363347</v>
      </c>
      <c r="J176" s="216">
        <f t="shared" ca="1" si="26"/>
        <v>189.23021635610161</v>
      </c>
      <c r="K176" s="216">
        <f t="shared" ca="1" si="27"/>
        <v>187.34732863116531</v>
      </c>
      <c r="L176" s="217">
        <f t="shared" ca="1" si="28"/>
        <v>5.6669803127658312E-2</v>
      </c>
      <c r="M176" s="216">
        <f t="shared" ca="1" si="29"/>
        <v>2.9859215563413984E-2</v>
      </c>
      <c r="N176" s="246"/>
      <c r="O176" s="309">
        <f t="shared" ca="1" si="30"/>
        <v>1.6512531010404292</v>
      </c>
      <c r="P176" s="216">
        <f t="shared" ca="1" si="31"/>
        <v>188.13873989895959</v>
      </c>
      <c r="Q176" s="217">
        <f t="shared" ca="1" si="32"/>
        <v>0.18921990907991865</v>
      </c>
      <c r="R176" s="216">
        <f t="shared" ca="1" si="33"/>
        <v>0.11963954859090088</v>
      </c>
      <c r="S176" s="217"/>
      <c r="T176" s="64"/>
      <c r="U176" s="313">
        <f t="shared" ca="1" si="34"/>
        <v>8.9780333027486892E-2</v>
      </c>
      <c r="V176" s="256"/>
      <c r="W176" s="256"/>
      <c r="X176" s="311" t="e">
        <f t="shared" si="35"/>
        <v>#N/A</v>
      </c>
      <c r="Y176" s="311" t="e">
        <f t="shared" si="35"/>
        <v>#N/A</v>
      </c>
      <c r="Z176" s="105"/>
      <c r="AA176" s="105"/>
      <c r="AB176" s="103"/>
    </row>
    <row r="177" spans="1:28" x14ac:dyDescent="0.25">
      <c r="A177">
        <v>145</v>
      </c>
      <c r="B177" s="61">
        <f ca="1">OFFSET(InputPriceData!B$15,CalculationsAndCharts!$A177+$A$11,0,1,1)</f>
        <v>41768</v>
      </c>
      <c r="C177" s="3">
        <f ca="1">OFFSET(InputPriceData!G$15,CalculationsAndCharts!$A177+$A$11,IF($C$7,8,0),1,1)</f>
        <v>83679000</v>
      </c>
      <c r="D177" s="4">
        <f ca="1">OFFSET(InputPriceData!C$15,CalculationsAndCharts!$A177+$A$11,IF($C$7,8,0),1,1)</f>
        <v>187.71000699999999</v>
      </c>
      <c r="E177" s="4">
        <f ca="1">OFFSET(InputPriceData!D$15,CalculationsAndCharts!$A177+$A$11,IF($C$7,8,0),1,1)</f>
        <v>188.03999300000001</v>
      </c>
      <c r="F177" s="4">
        <f ca="1">OFFSET(InputPriceData!E$15,CalculationsAndCharts!$A177+$A$11,IF($C$7,8,0),1,1)</f>
        <v>186.83000200000001</v>
      </c>
      <c r="G177" s="4">
        <f ca="1">OFFSET(InputPriceData!F$15,CalculationsAndCharts!$A177+$A$11,IF($C$7,8,0),1,1)</f>
        <v>187.96000699999999</v>
      </c>
      <c r="H177" s="309">
        <f t="shared" ca="1" si="24"/>
        <v>-0.19761344971871947</v>
      </c>
      <c r="I177" s="216">
        <f t="shared" ca="1" si="25"/>
        <v>188.15762044971871</v>
      </c>
      <c r="J177" s="216">
        <f t="shared" ca="1" si="26"/>
        <v>189.09840855196728</v>
      </c>
      <c r="K177" s="216">
        <f t="shared" ca="1" si="27"/>
        <v>187.2168323474701</v>
      </c>
      <c r="L177" s="217">
        <f t="shared" ca="1" si="28"/>
        <v>-9.3911218703792779E-3</v>
      </c>
      <c r="M177" s="216">
        <f t="shared" ca="1" si="29"/>
        <v>-4.9963404557541212E-3</v>
      </c>
      <c r="N177" s="246"/>
      <c r="O177" s="309">
        <f t="shared" ca="1" si="30"/>
        <v>-2.8100014776664864E-2</v>
      </c>
      <c r="P177" s="216">
        <f t="shared" ca="1" si="31"/>
        <v>187.98810701477666</v>
      </c>
      <c r="Q177" s="217">
        <f t="shared" ca="1" si="32"/>
        <v>0.1203326530230137</v>
      </c>
      <c r="R177" s="216">
        <f t="shared" ca="1" si="33"/>
        <v>7.6824419158282128E-2</v>
      </c>
      <c r="S177" s="217"/>
      <c r="T177" s="64"/>
      <c r="U177" s="313">
        <f t="shared" ca="1" si="34"/>
        <v>8.1820759614036245E-2</v>
      </c>
      <c r="V177" s="256"/>
      <c r="W177" s="256"/>
      <c r="X177" s="311" t="e">
        <f t="shared" si="35"/>
        <v>#N/A</v>
      </c>
      <c r="Y177" s="311" t="e">
        <f t="shared" si="35"/>
        <v>#N/A</v>
      </c>
      <c r="Z177" s="105"/>
      <c r="AA177" s="105"/>
      <c r="AB177" s="103"/>
    </row>
    <row r="178" spans="1:28" x14ac:dyDescent="0.25">
      <c r="A178">
        <v>146</v>
      </c>
      <c r="B178" s="61">
        <f ca="1">OFFSET(InputPriceData!B$15,CalculationsAndCharts!$A178+$A$11,0,1,1)</f>
        <v>41767</v>
      </c>
      <c r="C178" s="3">
        <f ca="1">OFFSET(InputPriceData!G$15,CalculationsAndCharts!$A178+$A$11,IF($C$7,8,0),1,1)</f>
        <v>93618000</v>
      </c>
      <c r="D178" s="4">
        <f ca="1">OFFSET(InputPriceData!C$15,CalculationsAndCharts!$A178+$A$11,IF($C$7,8,0),1,1)</f>
        <v>187.71000699999999</v>
      </c>
      <c r="E178" s="4">
        <f ca="1">OFFSET(InputPriceData!D$15,CalculationsAndCharts!$A178+$A$11,IF($C$7,8,0),1,1)</f>
        <v>189.050003</v>
      </c>
      <c r="F178" s="4">
        <f ca="1">OFFSET(InputPriceData!E$15,CalculationsAndCharts!$A178+$A$11,IF($C$7,8,0),1,1)</f>
        <v>187.08000200000001</v>
      </c>
      <c r="G178" s="4">
        <f ca="1">OFFSET(InputPriceData!F$15,CalculationsAndCharts!$A178+$A$11,IF($C$7,8,0),1,1)</f>
        <v>187.679993</v>
      </c>
      <c r="H178" s="309">
        <f t="shared" ca="1" si="24"/>
        <v>-0.4147915059938363</v>
      </c>
      <c r="I178" s="216">
        <f t="shared" ca="1" si="25"/>
        <v>188.09478450599383</v>
      </c>
      <c r="J178" s="216">
        <f t="shared" ca="1" si="26"/>
        <v>189.03525842852378</v>
      </c>
      <c r="K178" s="216">
        <f t="shared" ca="1" si="27"/>
        <v>187.15431058346385</v>
      </c>
      <c r="L178" s="217">
        <f t="shared" ca="1" si="28"/>
        <v>-1.2055320931474536E-2</v>
      </c>
      <c r="M178" s="216">
        <f t="shared" ca="1" si="29"/>
        <v>-6.423338331792529E-3</v>
      </c>
      <c r="N178" s="246"/>
      <c r="O178" s="309">
        <f t="shared" ca="1" si="30"/>
        <v>-0.24227718118682495</v>
      </c>
      <c r="P178" s="216">
        <f t="shared" ca="1" si="31"/>
        <v>187.92227018118683</v>
      </c>
      <c r="Q178" s="217">
        <f t="shared" ca="1" si="32"/>
        <v>0.12985800236426062</v>
      </c>
      <c r="R178" s="216">
        <f t="shared" ca="1" si="33"/>
        <v>8.3029416373173431E-2</v>
      </c>
      <c r="S178" s="217"/>
      <c r="T178" s="64"/>
      <c r="U178" s="313">
        <f t="shared" ca="1" si="34"/>
        <v>8.9452754704965956E-2</v>
      </c>
      <c r="V178" s="256"/>
      <c r="W178" s="256"/>
      <c r="X178" s="311" t="e">
        <f t="shared" si="35"/>
        <v>#N/A</v>
      </c>
      <c r="Y178" s="311" t="e">
        <f t="shared" si="35"/>
        <v>#N/A</v>
      </c>
      <c r="Z178" s="105"/>
      <c r="AA178" s="105"/>
      <c r="AB178" s="103"/>
    </row>
    <row r="179" spans="1:28" x14ac:dyDescent="0.25">
      <c r="A179">
        <v>147</v>
      </c>
      <c r="B179" s="61">
        <f ca="1">OFFSET(InputPriceData!B$15,CalculationsAndCharts!$A179+$A$11,0,1,1)</f>
        <v>41766</v>
      </c>
      <c r="C179" s="3">
        <f ca="1">OFFSET(InputPriceData!G$15,CalculationsAndCharts!$A179+$A$11,IF($C$7,8,0),1,1)</f>
        <v>106500000</v>
      </c>
      <c r="D179" s="4">
        <f ca="1">OFFSET(InputPriceData!C$15,CalculationsAndCharts!$A179+$A$11,IF($C$7,8,0),1,1)</f>
        <v>187.41000399999999</v>
      </c>
      <c r="E179" s="4">
        <f ca="1">OFFSET(InputPriceData!D$15,CalculationsAndCharts!$A179+$A$11,IF($C$7,8,0),1,1)</f>
        <v>187.970001</v>
      </c>
      <c r="F179" s="4">
        <f ca="1">OFFSET(InputPriceData!E$15,CalculationsAndCharts!$A179+$A$11,IF($C$7,8,0),1,1)</f>
        <v>186.009995</v>
      </c>
      <c r="G179" s="4">
        <f ca="1">OFFSET(InputPriceData!F$15,CalculationsAndCharts!$A179+$A$11,IF($C$7,8,0),1,1)</f>
        <v>187.88000500000001</v>
      </c>
      <c r="H179" s="309">
        <f t="shared" ca="1" si="24"/>
        <v>-0.14987515740447677</v>
      </c>
      <c r="I179" s="216">
        <f t="shared" ca="1" si="25"/>
        <v>188.02988015740448</v>
      </c>
      <c r="J179" s="216">
        <f t="shared" ca="1" si="26"/>
        <v>188.97002955819147</v>
      </c>
      <c r="K179" s="216">
        <f t="shared" ca="1" si="27"/>
        <v>187.08973075661746</v>
      </c>
      <c r="L179" s="217">
        <f t="shared" ca="1" si="28"/>
        <v>-1.7285029665786981E-2</v>
      </c>
      <c r="M179" s="216">
        <f t="shared" ca="1" si="29"/>
        <v>-9.2000368350996058E-3</v>
      </c>
      <c r="N179" s="246"/>
      <c r="O179" s="309">
        <f t="shared" ca="1" si="30"/>
        <v>2.6225346611455924E-2</v>
      </c>
      <c r="P179" s="216">
        <f t="shared" ca="1" si="31"/>
        <v>187.85377965338856</v>
      </c>
      <c r="Q179" s="217">
        <f t="shared" ca="1" si="32"/>
        <v>0.13720784904950803</v>
      </c>
      <c r="R179" s="216">
        <f t="shared" ca="1" si="33"/>
        <v>8.7635413283818908E-2</v>
      </c>
      <c r="S179" s="217"/>
      <c r="T179" s="64"/>
      <c r="U179" s="313">
        <f t="shared" ca="1" si="34"/>
        <v>9.6835450118918517E-2</v>
      </c>
      <c r="V179" s="256"/>
      <c r="W179" s="256"/>
      <c r="X179" s="311" t="e">
        <f t="shared" si="35"/>
        <v>#N/A</v>
      </c>
      <c r="Y179" s="311" t="e">
        <f t="shared" si="35"/>
        <v>#N/A</v>
      </c>
      <c r="Z179" s="105"/>
      <c r="AA179" s="105"/>
      <c r="AB179" s="103"/>
    </row>
    <row r="180" spans="1:28" x14ac:dyDescent="0.25">
      <c r="A180">
        <v>148</v>
      </c>
      <c r="B180" s="61">
        <f ca="1">OFFSET(InputPriceData!B$15,CalculationsAndCharts!$A180+$A$11,0,1,1)</f>
        <v>41765</v>
      </c>
      <c r="C180" s="3">
        <f ca="1">OFFSET(InputPriceData!G$15,CalculationsAndCharts!$A180+$A$11,IF($C$7,8,0),1,1)</f>
        <v>85454000</v>
      </c>
      <c r="D180" s="4">
        <f ca="1">OFFSET(InputPriceData!C$15,CalculationsAndCharts!$A180+$A$11,IF($C$7,8,0),1,1)</f>
        <v>188</v>
      </c>
      <c r="E180" s="4">
        <f ca="1">OFFSET(InputPriceData!D$15,CalculationsAndCharts!$A180+$A$11,IF($C$7,8,0),1,1)</f>
        <v>188.13000500000001</v>
      </c>
      <c r="F180" s="4">
        <f ca="1">OFFSET(InputPriceData!E$15,CalculationsAndCharts!$A180+$A$11,IF($C$7,8,0),1,1)</f>
        <v>186.740005</v>
      </c>
      <c r="G180" s="4">
        <f ca="1">OFFSET(InputPriceData!F$15,CalculationsAndCharts!$A180+$A$11,IF($C$7,8,0),1,1)</f>
        <v>186.779999</v>
      </c>
      <c r="H180" s="309">
        <f t="shared" ca="1" si="24"/>
        <v>-1.21272798903531</v>
      </c>
      <c r="I180" s="216">
        <f t="shared" ca="1" si="25"/>
        <v>187.9927269890353</v>
      </c>
      <c r="J180" s="216">
        <f t="shared" ca="1" si="26"/>
        <v>188.93269062398045</v>
      </c>
      <c r="K180" s="216">
        <f t="shared" ca="1" si="27"/>
        <v>187.05276335409013</v>
      </c>
      <c r="L180" s="217">
        <f t="shared" ca="1" si="28"/>
        <v>6.6145419255111693E-3</v>
      </c>
      <c r="M180" s="216">
        <f t="shared" ca="1" si="29"/>
        <v>3.5413545138262737E-3</v>
      </c>
      <c r="N180" s="246"/>
      <c r="O180" s="309">
        <f t="shared" ca="1" si="30"/>
        <v>-1.0401313526815694</v>
      </c>
      <c r="P180" s="216">
        <f t="shared" ca="1" si="31"/>
        <v>187.82013035268156</v>
      </c>
      <c r="Q180" s="217">
        <f t="shared" ca="1" si="32"/>
        <v>0.18295945918870682</v>
      </c>
      <c r="R180" s="216">
        <f t="shared" ca="1" si="33"/>
        <v>0.11754542895486801</v>
      </c>
      <c r="S180" s="217"/>
      <c r="T180" s="64"/>
      <c r="U180" s="313">
        <f t="shared" ca="1" si="34"/>
        <v>0.11400407444104174</v>
      </c>
      <c r="V180" s="256"/>
      <c r="W180" s="256"/>
      <c r="X180" s="311" t="e">
        <f t="shared" si="35"/>
        <v>#N/A</v>
      </c>
      <c r="Y180" s="311" t="e">
        <f t="shared" si="35"/>
        <v>#N/A</v>
      </c>
      <c r="Z180" s="105"/>
      <c r="AA180" s="105"/>
      <c r="AB180" s="103"/>
    </row>
    <row r="181" spans="1:28" x14ac:dyDescent="0.25">
      <c r="A181">
        <v>149</v>
      </c>
      <c r="B181" s="61">
        <f ca="1">OFFSET(InputPriceData!B$15,CalculationsAndCharts!$A181+$A$11,0,1,1)</f>
        <v>41764</v>
      </c>
      <c r="C181" s="3">
        <f ca="1">OFFSET(InputPriceData!G$15,CalculationsAndCharts!$A181+$A$11,IF($C$7,8,0),1,1)</f>
        <v>75883000</v>
      </c>
      <c r="D181" s="4">
        <f ca="1">OFFSET(InputPriceData!C$15,CalculationsAndCharts!$A181+$A$11,IF($C$7,8,0),1,1)</f>
        <v>187.13999899999999</v>
      </c>
      <c r="E181" s="4">
        <f ca="1">OFFSET(InputPriceData!D$15,CalculationsAndCharts!$A181+$A$11,IF($C$7,8,0),1,1)</f>
        <v>188.550003</v>
      </c>
      <c r="F181" s="4">
        <f ca="1">OFFSET(InputPriceData!E$15,CalculationsAndCharts!$A181+$A$11,IF($C$7,8,0),1,1)</f>
        <v>186.61999499999999</v>
      </c>
      <c r="G181" s="4">
        <f ca="1">OFFSET(InputPriceData!F$15,CalculationsAndCharts!$A181+$A$11,IF($C$7,8,0),1,1)</f>
        <v>188.41999799999999</v>
      </c>
      <c r="H181" s="309">
        <f t="shared" ca="1" si="24"/>
        <v>0.48774538581192795</v>
      </c>
      <c r="I181" s="216">
        <f t="shared" ca="1" si="25"/>
        <v>187.93225261418806</v>
      </c>
      <c r="J181" s="216">
        <f t="shared" ca="1" si="26"/>
        <v>188.87191387725898</v>
      </c>
      <c r="K181" s="216">
        <f t="shared" ca="1" si="27"/>
        <v>186.99259135111711</v>
      </c>
      <c r="L181" s="217">
        <f t="shared" ca="1" si="28"/>
        <v>9.0598429723419416E-3</v>
      </c>
      <c r="M181" s="216">
        <f t="shared" ca="1" si="29"/>
        <v>4.8083234627472726E-3</v>
      </c>
      <c r="N181" s="246"/>
      <c r="O181" s="309">
        <f t="shared" ca="1" si="30"/>
        <v>0.66247173891704114</v>
      </c>
      <c r="P181" s="216">
        <f t="shared" ca="1" si="31"/>
        <v>187.75752626108294</v>
      </c>
      <c r="Q181" s="217">
        <f t="shared" ca="1" si="32"/>
        <v>0.20432533449660314</v>
      </c>
      <c r="R181" s="216">
        <f t="shared" ca="1" si="33"/>
        <v>0.13012971234397519</v>
      </c>
      <c r="S181" s="217"/>
      <c r="T181" s="64"/>
      <c r="U181" s="313">
        <f t="shared" ca="1" si="34"/>
        <v>0.12532138888122793</v>
      </c>
      <c r="V181" s="256"/>
      <c r="W181" s="256"/>
      <c r="X181" s="311" t="e">
        <f t="shared" si="35"/>
        <v>#N/A</v>
      </c>
      <c r="Y181" s="311" t="e">
        <f t="shared" si="35"/>
        <v>#N/A</v>
      </c>
      <c r="Z181" s="105"/>
      <c r="AA181" s="105"/>
      <c r="AB181" s="103"/>
    </row>
    <row r="182" spans="1:28" x14ac:dyDescent="0.25">
      <c r="A182">
        <v>150</v>
      </c>
      <c r="B182" s="61">
        <f ca="1">OFFSET(InputPriceData!B$15,CalculationsAndCharts!$A182+$A$11,0,1,1)</f>
        <v>41761</v>
      </c>
      <c r="C182" s="3">
        <f ca="1">OFFSET(InputPriceData!G$15,CalculationsAndCharts!$A182+$A$11,IF($C$7,8,0),1,1)</f>
        <v>98122000</v>
      </c>
      <c r="D182" s="4">
        <f ca="1">OFFSET(InputPriceData!C$15,CalculationsAndCharts!$A182+$A$11,IF($C$7,8,0),1,1)</f>
        <v>188.30999800000001</v>
      </c>
      <c r="E182" s="4">
        <f ca="1">OFFSET(InputPriceData!D$15,CalculationsAndCharts!$A182+$A$11,IF($C$7,8,0),1,1)</f>
        <v>189.13999899999999</v>
      </c>
      <c r="F182" s="4">
        <f ca="1">OFFSET(InputPriceData!E$15,CalculationsAndCharts!$A182+$A$11,IF($C$7,8,0),1,1)</f>
        <v>187.779999</v>
      </c>
      <c r="G182" s="4">
        <f ca="1">OFFSET(InputPriceData!F$15,CalculationsAndCharts!$A182+$A$11,IF($C$7,8,0),1,1)</f>
        <v>188.05999800000001</v>
      </c>
      <c r="H182" s="309">
        <f t="shared" ca="1" si="24"/>
        <v>0.23984548515541249</v>
      </c>
      <c r="I182" s="216">
        <f t="shared" ca="1" si="25"/>
        <v>187.82015251484461</v>
      </c>
      <c r="J182" s="216">
        <f t="shared" ca="1" si="26"/>
        <v>188.75925327741882</v>
      </c>
      <c r="K182" s="216">
        <f t="shared" ca="1" si="27"/>
        <v>186.88105175227039</v>
      </c>
      <c r="L182" s="217">
        <f t="shared" ca="1" si="28"/>
        <v>-4.3672305712369242E-2</v>
      </c>
      <c r="M182" s="216">
        <f t="shared" ca="1" si="29"/>
        <v>-2.3222538645549295E-2</v>
      </c>
      <c r="N182" s="246"/>
      <c r="O182" s="309">
        <f t="shared" ca="1" si="30"/>
        <v>0.43004201420557775</v>
      </c>
      <c r="P182" s="216">
        <f t="shared" ca="1" si="31"/>
        <v>187.62995598579442</v>
      </c>
      <c r="Q182" s="217">
        <f t="shared" ca="1" si="32"/>
        <v>0.15693205687993919</v>
      </c>
      <c r="R182" s="216">
        <f t="shared" ca="1" si="33"/>
        <v>0.10013744031621601</v>
      </c>
      <c r="S182" s="217"/>
      <c r="T182" s="64"/>
      <c r="U182" s="313">
        <f t="shared" ca="1" si="34"/>
        <v>0.1233599789617653</v>
      </c>
      <c r="V182" s="256"/>
      <c r="W182" s="256"/>
      <c r="X182" s="311" t="e">
        <f t="shared" si="35"/>
        <v>#N/A</v>
      </c>
      <c r="Y182" s="311" t="e">
        <f t="shared" si="35"/>
        <v>#N/A</v>
      </c>
      <c r="Z182" s="105"/>
      <c r="AA182" s="105"/>
      <c r="AB182" s="103"/>
    </row>
    <row r="183" spans="1:28" x14ac:dyDescent="0.25">
      <c r="A183">
        <v>151</v>
      </c>
      <c r="B183" s="61">
        <f ca="1">OFFSET(InputPriceData!B$15,CalculationsAndCharts!$A183+$A$11,0,1,1)</f>
        <v>41760</v>
      </c>
      <c r="C183" s="3">
        <f ca="1">OFFSET(InputPriceData!G$15,CalculationsAndCharts!$A183+$A$11,IF($C$7,8,0),1,1)</f>
        <v>93019000</v>
      </c>
      <c r="D183" s="4">
        <f ca="1">OFFSET(InputPriceData!C$15,CalculationsAndCharts!$A183+$A$11,IF($C$7,8,0),1,1)</f>
        <v>188.220001</v>
      </c>
      <c r="E183" s="4">
        <f ca="1">OFFSET(InputPriceData!D$15,CalculationsAndCharts!$A183+$A$11,IF($C$7,8,0),1,1)</f>
        <v>188.83999600000001</v>
      </c>
      <c r="F183" s="4">
        <f ca="1">OFFSET(InputPriceData!E$15,CalculationsAndCharts!$A183+$A$11,IF($C$7,8,0),1,1)</f>
        <v>187.729996</v>
      </c>
      <c r="G183" s="4">
        <f ca="1">OFFSET(InputPriceData!F$15,CalculationsAndCharts!$A183+$A$11,IF($C$7,8,0),1,1)</f>
        <v>188.33000200000001</v>
      </c>
      <c r="H183" s="309">
        <f t="shared" ca="1" si="24"/>
        <v>0.62637329704335332</v>
      </c>
      <c r="I183" s="216">
        <f t="shared" ca="1" si="25"/>
        <v>187.70362870295665</v>
      </c>
      <c r="J183" s="216">
        <f t="shared" ca="1" si="26"/>
        <v>188.64214684647141</v>
      </c>
      <c r="K183" s="216">
        <f t="shared" ca="1" si="27"/>
        <v>186.76511055944187</v>
      </c>
      <c r="L183" s="217">
        <f t="shared" ca="1" si="28"/>
        <v>-0.1089850825503641</v>
      </c>
      <c r="M183" s="216">
        <f t="shared" ca="1" si="29"/>
        <v>-5.7869209044220202E-2</v>
      </c>
      <c r="N183" s="246"/>
      <c r="O183" s="309">
        <f t="shared" ca="1" si="30"/>
        <v>0.8340776588596337</v>
      </c>
      <c r="P183" s="216">
        <f t="shared" ca="1" si="31"/>
        <v>187.49592434114038</v>
      </c>
      <c r="Q183" s="217">
        <f t="shared" ca="1" si="32"/>
        <v>9.1874811457910863E-2</v>
      </c>
      <c r="R183" s="216">
        <f t="shared" ca="1" si="33"/>
        <v>5.8540738373428693E-2</v>
      </c>
      <c r="S183" s="217"/>
      <c r="T183" s="64"/>
      <c r="U183" s="313">
        <f t="shared" ca="1" si="34"/>
        <v>0.1164099474176489</v>
      </c>
      <c r="V183" s="256"/>
      <c r="W183" s="256"/>
      <c r="X183" s="311" t="e">
        <f t="shared" si="35"/>
        <v>#N/A</v>
      </c>
      <c r="Y183" s="311" t="e">
        <f t="shared" si="35"/>
        <v>#N/A</v>
      </c>
      <c r="Z183" s="105"/>
      <c r="AA183" s="105"/>
      <c r="AB183" s="103"/>
    </row>
    <row r="184" spans="1:28" x14ac:dyDescent="0.25">
      <c r="A184">
        <v>152</v>
      </c>
      <c r="B184" s="61">
        <f ca="1">OFFSET(InputPriceData!B$15,CalculationsAndCharts!$A184+$A$11,0,1,1)</f>
        <v>41759</v>
      </c>
      <c r="C184" s="3">
        <f ca="1">OFFSET(InputPriceData!G$15,CalculationsAndCharts!$A184+$A$11,IF($C$7,8,0),1,1)</f>
        <v>101508000</v>
      </c>
      <c r="D184" s="4">
        <f ca="1">OFFSET(InputPriceData!C$15,CalculationsAndCharts!$A184+$A$11,IF($C$7,8,0),1,1)</f>
        <v>187.44000199999999</v>
      </c>
      <c r="E184" s="4">
        <f ca="1">OFFSET(InputPriceData!D$15,CalculationsAndCharts!$A184+$A$11,IF($C$7,8,0),1,1)</f>
        <v>188.5</v>
      </c>
      <c r="F184" s="4">
        <f ca="1">OFFSET(InputPriceData!E$15,CalculationsAndCharts!$A184+$A$11,IF($C$7,8,0),1,1)</f>
        <v>187.179993</v>
      </c>
      <c r="G184" s="4">
        <f ca="1">OFFSET(InputPriceData!F$15,CalculationsAndCharts!$A184+$A$11,IF($C$7,8,0),1,1)</f>
        <v>188.30999800000001</v>
      </c>
      <c r="H184" s="309">
        <f t="shared" ca="1" si="24"/>
        <v>0.73996296531485362</v>
      </c>
      <c r="I184" s="216">
        <f t="shared" ca="1" si="25"/>
        <v>187.57003503468516</v>
      </c>
      <c r="J184" s="216">
        <f t="shared" ca="1" si="26"/>
        <v>188.50788520985856</v>
      </c>
      <c r="K184" s="216">
        <f t="shared" ca="1" si="27"/>
        <v>186.63218485951174</v>
      </c>
      <c r="L184" s="217">
        <f t="shared" ca="1" si="28"/>
        <v>-0.20204259286178378</v>
      </c>
      <c r="M184" s="216">
        <f t="shared" ca="1" si="29"/>
        <v>-0.1072925468682676</v>
      </c>
      <c r="N184" s="246"/>
      <c r="O184" s="309">
        <f t="shared" ca="1" si="30"/>
        <v>0.97060790043746548</v>
      </c>
      <c r="P184" s="216">
        <f t="shared" ca="1" si="31"/>
        <v>187.33939009956254</v>
      </c>
      <c r="Q184" s="217">
        <f t="shared" ca="1" si="32"/>
        <v>-1.1291405277413291E-2</v>
      </c>
      <c r="R184" s="216">
        <f t="shared" ca="1" si="33"/>
        <v>-7.1954152603708006E-3</v>
      </c>
      <c r="S184" s="217"/>
      <c r="T184" s="64"/>
      <c r="U184" s="313">
        <f t="shared" ca="1" si="34"/>
        <v>0.10009713160789679</v>
      </c>
      <c r="V184" s="256"/>
      <c r="W184" s="256"/>
      <c r="X184" s="311" t="e">
        <f t="shared" si="35"/>
        <v>#N/A</v>
      </c>
      <c r="Y184" s="311" t="e">
        <f t="shared" si="35"/>
        <v>#N/A</v>
      </c>
      <c r="Z184" s="105"/>
      <c r="AA184" s="105"/>
      <c r="AB184" s="103"/>
    </row>
    <row r="185" spans="1:28" x14ac:dyDescent="0.25">
      <c r="A185">
        <v>153</v>
      </c>
      <c r="B185" s="61">
        <f ca="1">OFFSET(InputPriceData!B$15,CalculationsAndCharts!$A185+$A$11,0,1,1)</f>
        <v>41758</v>
      </c>
      <c r="C185" s="3">
        <f ca="1">OFFSET(InputPriceData!G$15,CalculationsAndCharts!$A185+$A$11,IF($C$7,8,0),1,1)</f>
        <v>84098000</v>
      </c>
      <c r="D185" s="4">
        <f ca="1">OFFSET(InputPriceData!C$15,CalculationsAndCharts!$A185+$A$11,IF($C$7,8,0),1,1)</f>
        <v>187.479996</v>
      </c>
      <c r="E185" s="4">
        <f ca="1">OFFSET(InputPriceData!D$15,CalculationsAndCharts!$A185+$A$11,IF($C$7,8,0),1,1)</f>
        <v>188.03999300000001</v>
      </c>
      <c r="F185" s="4">
        <f ca="1">OFFSET(InputPriceData!E$15,CalculationsAndCharts!$A185+$A$11,IF($C$7,8,0),1,1)</f>
        <v>187.08000200000001</v>
      </c>
      <c r="G185" s="4">
        <f ca="1">OFFSET(InputPriceData!F$15,CalculationsAndCharts!$A185+$A$11,IF($C$7,8,0),1,1)</f>
        <v>187.75</v>
      </c>
      <c r="H185" s="309">
        <f t="shared" ca="1" si="24"/>
        <v>0.30124272807936581</v>
      </c>
      <c r="I185" s="216">
        <f t="shared" ca="1" si="25"/>
        <v>187.44875727192064</v>
      </c>
      <c r="J185" s="216">
        <f t="shared" ca="1" si="26"/>
        <v>188.38600105828021</v>
      </c>
      <c r="K185" s="216">
        <f t="shared" ca="1" si="27"/>
        <v>186.51151348556104</v>
      </c>
      <c r="L185" s="217">
        <f t="shared" ca="1" si="28"/>
        <v>-0.2949886633871221</v>
      </c>
      <c r="M185" s="216">
        <f t="shared" ca="1" si="29"/>
        <v>-0.15711779674413959</v>
      </c>
      <c r="N185" s="246"/>
      <c r="O185" s="309">
        <f t="shared" ca="1" si="30"/>
        <v>0.55301415354043937</v>
      </c>
      <c r="P185" s="216">
        <f t="shared" ca="1" si="31"/>
        <v>187.19698584645957</v>
      </c>
      <c r="Q185" s="217">
        <f t="shared" ca="1" si="32"/>
        <v>-0.11897454737758645</v>
      </c>
      <c r="R185" s="216">
        <f t="shared" ca="1" si="33"/>
        <v>-7.6042320560907442E-2</v>
      </c>
      <c r="S185" s="217"/>
      <c r="T185" s="64"/>
      <c r="U185" s="313">
        <f t="shared" ca="1" si="34"/>
        <v>8.1075476183232145E-2</v>
      </c>
      <c r="V185" s="256"/>
      <c r="W185" s="256"/>
      <c r="X185" s="311" t="e">
        <f t="shared" si="35"/>
        <v>#N/A</v>
      </c>
      <c r="Y185" s="311" t="e">
        <f t="shared" si="35"/>
        <v>#N/A</v>
      </c>
      <c r="Z185" s="105"/>
      <c r="AA185" s="105"/>
      <c r="AB185" s="103"/>
    </row>
    <row r="186" spans="1:28" x14ac:dyDescent="0.25">
      <c r="A186">
        <v>154</v>
      </c>
      <c r="B186" s="61">
        <f ca="1">OFFSET(InputPriceData!B$15,CalculationsAndCharts!$A186+$A$11,0,1,1)</f>
        <v>41757</v>
      </c>
      <c r="C186" s="3">
        <f ca="1">OFFSET(InputPriceData!G$15,CalculationsAndCharts!$A186+$A$11,IF($C$7,8,0),1,1)</f>
        <v>135121000</v>
      </c>
      <c r="D186" s="4">
        <f ca="1">OFFSET(InputPriceData!C$15,CalculationsAndCharts!$A186+$A$11,IF($C$7,8,0),1,1)</f>
        <v>187.050003</v>
      </c>
      <c r="E186" s="4">
        <f ca="1">OFFSET(InputPriceData!D$15,CalculationsAndCharts!$A186+$A$11,IF($C$7,8,0),1,1)</f>
        <v>187.69000199999999</v>
      </c>
      <c r="F186" s="4">
        <f ca="1">OFFSET(InputPriceData!E$15,CalculationsAndCharts!$A186+$A$11,IF($C$7,8,0),1,1)</f>
        <v>184.96000699999999</v>
      </c>
      <c r="G186" s="4">
        <f ca="1">OFFSET(InputPriceData!F$15,CalculationsAndCharts!$A186+$A$11,IF($C$7,8,0),1,1)</f>
        <v>186.88000500000001</v>
      </c>
      <c r="H186" s="309">
        <f t="shared" ca="1" si="24"/>
        <v>-0.49151160930584159</v>
      </c>
      <c r="I186" s="216">
        <f t="shared" ca="1" si="25"/>
        <v>187.37151660930584</v>
      </c>
      <c r="J186" s="216">
        <f t="shared" ca="1" si="26"/>
        <v>188.30837419235235</v>
      </c>
      <c r="K186" s="216">
        <f t="shared" ca="1" si="27"/>
        <v>186.43465902625931</v>
      </c>
      <c r="L186" s="217">
        <f t="shared" ca="1" si="28"/>
        <v>-0.35319804559497192</v>
      </c>
      <c r="M186" s="216">
        <f t="shared" ca="1" si="29"/>
        <v>-0.18899723680710084</v>
      </c>
      <c r="N186" s="246"/>
      <c r="O186" s="309">
        <f t="shared" ca="1" si="30"/>
        <v>-0.22877645936548552</v>
      </c>
      <c r="P186" s="216">
        <f t="shared" ca="1" si="31"/>
        <v>187.1087814593655</v>
      </c>
      <c r="Q186" s="217">
        <f t="shared" ca="1" si="32"/>
        <v>-0.18723746023716814</v>
      </c>
      <c r="R186" s="216">
        <f t="shared" ca="1" si="33"/>
        <v>-0.12022953032594459</v>
      </c>
      <c r="S186" s="217"/>
      <c r="T186" s="64"/>
      <c r="U186" s="313">
        <f t="shared" ca="1" si="34"/>
        <v>6.8767706481156252E-2</v>
      </c>
      <c r="V186" s="256"/>
      <c r="W186" s="256"/>
      <c r="X186" s="311" t="e">
        <f t="shared" si="35"/>
        <v>#N/A</v>
      </c>
      <c r="Y186" s="311" t="e">
        <f t="shared" si="35"/>
        <v>#N/A</v>
      </c>
      <c r="Z186" s="105"/>
      <c r="AA186" s="105"/>
      <c r="AB186" s="103"/>
    </row>
    <row r="187" spans="1:28" x14ac:dyDescent="0.25">
      <c r="A187">
        <v>155</v>
      </c>
      <c r="B187" s="61">
        <f ca="1">OFFSET(InputPriceData!B$15,CalculationsAndCharts!$A187+$A$11,0,1,1)</f>
        <v>41754</v>
      </c>
      <c r="C187" s="3">
        <f ca="1">OFFSET(InputPriceData!G$15,CalculationsAndCharts!$A187+$A$11,IF($C$7,8,0),1,1)</f>
        <v>100380000</v>
      </c>
      <c r="D187" s="4">
        <f ca="1">OFFSET(InputPriceData!C$15,CalculationsAndCharts!$A187+$A$11,IF($C$7,8,0),1,1)</f>
        <v>187.220001</v>
      </c>
      <c r="E187" s="4">
        <f ca="1">OFFSET(InputPriceData!D$15,CalculationsAndCharts!$A187+$A$11,IF($C$7,8,0),1,1)</f>
        <v>187.33000200000001</v>
      </c>
      <c r="F187" s="4">
        <f ca="1">OFFSET(InputPriceData!E$15,CalculationsAndCharts!$A187+$A$11,IF($C$7,8,0),1,1)</f>
        <v>185.86999499999999</v>
      </c>
      <c r="G187" s="4">
        <f ca="1">OFFSET(InputPriceData!F$15,CalculationsAndCharts!$A187+$A$11,IF($C$7,8,0),1,1)</f>
        <v>186.28999300000001</v>
      </c>
      <c r="H187" s="309">
        <f t="shared" ca="1" si="24"/>
        <v>-1.0518254641544325</v>
      </c>
      <c r="I187" s="216">
        <f t="shared" ca="1" si="25"/>
        <v>187.34181846415444</v>
      </c>
      <c r="J187" s="216">
        <f t="shared" ca="1" si="26"/>
        <v>188.27852755647518</v>
      </c>
      <c r="K187" s="216">
        <f t="shared" ca="1" si="27"/>
        <v>186.40510937183367</v>
      </c>
      <c r="L187" s="217">
        <f t="shared" ca="1" si="28"/>
        <v>-0.36727487008113613</v>
      </c>
      <c r="M187" s="216">
        <f t="shared" ca="1" si="29"/>
        <v>-0.197152227109234</v>
      </c>
      <c r="N187" s="246"/>
      <c r="O187" s="309">
        <f t="shared" ca="1" si="30"/>
        <v>-0.78990656540655446</v>
      </c>
      <c r="P187" s="216">
        <f t="shared" ca="1" si="31"/>
        <v>187.07989956540658</v>
      </c>
      <c r="Q187" s="217">
        <f t="shared" ca="1" si="32"/>
        <v>-0.20220251821747265</v>
      </c>
      <c r="R187" s="216">
        <f t="shared" ca="1" si="33"/>
        <v>-0.13025016424847208</v>
      </c>
      <c r="S187" s="217"/>
      <c r="T187" s="64"/>
      <c r="U187" s="313">
        <f t="shared" ca="1" si="34"/>
        <v>6.6902062860761918E-2</v>
      </c>
      <c r="V187" s="256"/>
      <c r="W187" s="256"/>
      <c r="X187" s="311" t="e">
        <f t="shared" si="35"/>
        <v>#N/A</v>
      </c>
      <c r="Y187" s="311" t="e">
        <f t="shared" si="35"/>
        <v>#N/A</v>
      </c>
      <c r="Z187" s="105"/>
      <c r="AA187" s="105"/>
      <c r="AB187" s="103"/>
    </row>
    <row r="188" spans="1:28" x14ac:dyDescent="0.25">
      <c r="A188">
        <v>156</v>
      </c>
      <c r="B188" s="61">
        <f ca="1">OFFSET(InputPriceData!B$15,CalculationsAndCharts!$A188+$A$11,0,1,1)</f>
        <v>41753</v>
      </c>
      <c r="C188" s="3">
        <f ca="1">OFFSET(InputPriceData!G$15,CalculationsAndCharts!$A188+$A$11,IF($C$7,8,0),1,1)</f>
        <v>88170000</v>
      </c>
      <c r="D188" s="4">
        <f ca="1">OFFSET(InputPriceData!C$15,CalculationsAndCharts!$A188+$A$11,IF($C$7,8,0),1,1)</f>
        <v>188.36999499999999</v>
      </c>
      <c r="E188" s="4">
        <f ca="1">OFFSET(InputPriceData!D$15,CalculationsAndCharts!$A188+$A$11,IF($C$7,8,0),1,1)</f>
        <v>188.38999899999999</v>
      </c>
      <c r="F188" s="4">
        <f ca="1">OFFSET(InputPriceData!E$15,CalculationsAndCharts!$A188+$A$11,IF($C$7,8,0),1,1)</f>
        <v>186.929993</v>
      </c>
      <c r="G188" s="4">
        <f ca="1">OFFSET(InputPriceData!F$15,CalculationsAndCharts!$A188+$A$11,IF($C$7,8,0),1,1)</f>
        <v>187.83000200000001</v>
      </c>
      <c r="H188" s="309">
        <f t="shared" ca="1" si="24"/>
        <v>0.55574679351954859</v>
      </c>
      <c r="I188" s="216">
        <f t="shared" ca="1" si="25"/>
        <v>187.27425520648046</v>
      </c>
      <c r="J188" s="216">
        <f t="shared" ca="1" si="26"/>
        <v>188.21062648251285</v>
      </c>
      <c r="K188" s="216">
        <f t="shared" ca="1" si="27"/>
        <v>186.33788393044807</v>
      </c>
      <c r="L188" s="217">
        <f t="shared" ca="1" si="28"/>
        <v>-0.42221575204248873</v>
      </c>
      <c r="M188" s="216">
        <f t="shared" ca="1" si="29"/>
        <v>-0.22478610847402786</v>
      </c>
      <c r="N188" s="246"/>
      <c r="O188" s="309">
        <f t="shared" ca="1" si="30"/>
        <v>0.82634761613054453</v>
      </c>
      <c r="P188" s="216">
        <f t="shared" ca="1" si="31"/>
        <v>187.00365438386947</v>
      </c>
      <c r="Q188" s="217">
        <f t="shared" ca="1" si="32"/>
        <v>-0.27020386028421517</v>
      </c>
      <c r="R188" s="216">
        <f t="shared" ca="1" si="33"/>
        <v>-0.17262664584386161</v>
      </c>
      <c r="S188" s="217"/>
      <c r="T188" s="64"/>
      <c r="U188" s="313">
        <f t="shared" ca="1" si="34"/>
        <v>5.2159462630166242E-2</v>
      </c>
      <c r="V188" s="256"/>
      <c r="W188" s="256"/>
      <c r="X188" s="311" t="e">
        <f t="shared" si="35"/>
        <v>#N/A</v>
      </c>
      <c r="Y188" s="311" t="e">
        <f t="shared" si="35"/>
        <v>#N/A</v>
      </c>
      <c r="Z188" s="105"/>
      <c r="AA188" s="105"/>
      <c r="AB188" s="103"/>
    </row>
    <row r="189" spans="1:28" x14ac:dyDescent="0.25">
      <c r="A189">
        <v>157</v>
      </c>
      <c r="B189" s="61">
        <f ca="1">OFFSET(InputPriceData!B$15,CalculationsAndCharts!$A189+$A$11,0,1,1)</f>
        <v>41752</v>
      </c>
      <c r="C189" s="3">
        <f ca="1">OFFSET(InputPriceData!G$15,CalculationsAndCharts!$A189+$A$11,IF($C$7,8,0),1,1)</f>
        <v>73869000</v>
      </c>
      <c r="D189" s="4">
        <f ca="1">OFFSET(InputPriceData!C$15,CalculationsAndCharts!$A189+$A$11,IF($C$7,8,0),1,1)</f>
        <v>187.820007</v>
      </c>
      <c r="E189" s="4">
        <f ca="1">OFFSET(InputPriceData!D$15,CalculationsAndCharts!$A189+$A$11,IF($C$7,8,0),1,1)</f>
        <v>187.91999799999999</v>
      </c>
      <c r="F189" s="4">
        <f ca="1">OFFSET(InputPriceData!E$15,CalculationsAndCharts!$A189+$A$11,IF($C$7,8,0),1,1)</f>
        <v>187.300003</v>
      </c>
      <c r="G189" s="4">
        <f ca="1">OFFSET(InputPriceData!F$15,CalculationsAndCharts!$A189+$A$11,IF($C$7,8,0),1,1)</f>
        <v>187.449997</v>
      </c>
      <c r="H189" s="309">
        <f t="shared" ca="1" si="24"/>
        <v>0.29091734542193992</v>
      </c>
      <c r="I189" s="216">
        <f t="shared" ca="1" si="25"/>
        <v>187.15907965457805</v>
      </c>
      <c r="J189" s="216">
        <f t="shared" ca="1" si="26"/>
        <v>188.09487505285091</v>
      </c>
      <c r="K189" s="216">
        <f t="shared" ca="1" si="27"/>
        <v>186.22328425630516</v>
      </c>
      <c r="L189" s="217">
        <f t="shared" ca="1" si="28"/>
        <v>-0.53444875631065036</v>
      </c>
      <c r="M189" s="216">
        <f t="shared" ca="1" si="29"/>
        <v>-0.28511537202673332</v>
      </c>
      <c r="N189" s="246"/>
      <c r="O189" s="309">
        <f t="shared" ca="1" si="30"/>
        <v>0.5828658685316308</v>
      </c>
      <c r="P189" s="216">
        <f t="shared" ca="1" si="31"/>
        <v>186.86713113146837</v>
      </c>
      <c r="Q189" s="217">
        <f t="shared" ca="1" si="32"/>
        <v>-0.41512507205834204</v>
      </c>
      <c r="R189" s="216">
        <f t="shared" ca="1" si="33"/>
        <v>-0.26575091728062844</v>
      </c>
      <c r="S189" s="217"/>
      <c r="T189" s="64"/>
      <c r="U189" s="313">
        <f t="shared" ca="1" si="34"/>
        <v>1.9364454746104875E-2</v>
      </c>
      <c r="V189" s="256"/>
      <c r="W189" s="256"/>
      <c r="X189" s="311" t="e">
        <f t="shared" si="35"/>
        <v>#N/A</v>
      </c>
      <c r="Y189" s="311" t="e">
        <f t="shared" si="35"/>
        <v>#N/A</v>
      </c>
      <c r="Z189" s="105"/>
      <c r="AA189" s="105"/>
      <c r="AB189" s="103"/>
    </row>
    <row r="190" spans="1:28" x14ac:dyDescent="0.25">
      <c r="A190">
        <v>158</v>
      </c>
      <c r="B190" s="61">
        <f ca="1">OFFSET(InputPriceData!B$15,CalculationsAndCharts!$A190+$A$11,0,1,1)</f>
        <v>41751</v>
      </c>
      <c r="C190" s="3">
        <f ca="1">OFFSET(InputPriceData!G$15,CalculationsAndCharts!$A190+$A$11,IF($C$7,8,0),1,1)</f>
        <v>85790000</v>
      </c>
      <c r="D190" s="4">
        <f ca="1">OFFSET(InputPriceData!C$15,CalculationsAndCharts!$A190+$A$11,IF($C$7,8,0),1,1)</f>
        <v>187.229996</v>
      </c>
      <c r="E190" s="4">
        <f ca="1">OFFSET(InputPriceData!D$15,CalculationsAndCharts!$A190+$A$11,IF($C$7,8,0),1,1)</f>
        <v>188.39999399999999</v>
      </c>
      <c r="F190" s="4">
        <f ca="1">OFFSET(InputPriceData!E$15,CalculationsAndCharts!$A190+$A$11,IF($C$7,8,0),1,1)</f>
        <v>187.13000500000001</v>
      </c>
      <c r="G190" s="4">
        <f ca="1">OFFSET(InputPriceData!F$15,CalculationsAndCharts!$A190+$A$11,IF($C$7,8,0),1,1)</f>
        <v>187.88999899999999</v>
      </c>
      <c r="H190" s="309">
        <f t="shared" ca="1" si="24"/>
        <v>0.85614175102211787</v>
      </c>
      <c r="I190" s="216">
        <f t="shared" ca="1" si="25"/>
        <v>187.03385724897788</v>
      </c>
      <c r="J190" s="216">
        <f t="shared" ca="1" si="26"/>
        <v>187.96902653522275</v>
      </c>
      <c r="K190" s="216">
        <f t="shared" ca="1" si="27"/>
        <v>186.09868796273298</v>
      </c>
      <c r="L190" s="217">
        <f t="shared" ca="1" si="28"/>
        <v>-0.67173708521385955</v>
      </c>
      <c r="M190" s="216">
        <f t="shared" ca="1" si="29"/>
        <v>-0.35751614710150681</v>
      </c>
      <c r="N190" s="246"/>
      <c r="O190" s="309">
        <f t="shared" ca="1" si="30"/>
        <v>1.1732413452319683</v>
      </c>
      <c r="P190" s="216">
        <f t="shared" ca="1" si="31"/>
        <v>186.71675765476803</v>
      </c>
      <c r="Q190" s="217">
        <f t="shared" ca="1" si="32"/>
        <v>-0.59984263762749046</v>
      </c>
      <c r="R190" s="216">
        <f t="shared" ca="1" si="33"/>
        <v>-0.38310243705573099</v>
      </c>
      <c r="S190" s="217"/>
      <c r="T190" s="64"/>
      <c r="U190" s="313">
        <f t="shared" ca="1" si="34"/>
        <v>-2.5586289954224184E-2</v>
      </c>
      <c r="V190" s="256"/>
      <c r="W190" s="256"/>
      <c r="X190" s="311" t="e">
        <f t="shared" si="35"/>
        <v>#N/A</v>
      </c>
      <c r="Y190" s="311" t="e">
        <f t="shared" si="35"/>
        <v>#N/A</v>
      </c>
      <c r="Z190" s="105"/>
      <c r="AA190" s="105"/>
      <c r="AB190" s="103"/>
    </row>
    <row r="191" spans="1:28" x14ac:dyDescent="0.25">
      <c r="A191">
        <v>159</v>
      </c>
      <c r="B191" s="61">
        <f ca="1">OFFSET(InputPriceData!B$15,CalculationsAndCharts!$A191+$A$11,0,1,1)</f>
        <v>41750</v>
      </c>
      <c r="C191" s="3">
        <f ca="1">OFFSET(InputPriceData!G$15,CalculationsAndCharts!$A191+$A$11,IF($C$7,8,0),1,1)</f>
        <v>68329000</v>
      </c>
      <c r="D191" s="4">
        <f ca="1">OFFSET(InputPriceData!C$15,CalculationsAndCharts!$A191+$A$11,IF($C$7,8,0),1,1)</f>
        <v>186.44000199999999</v>
      </c>
      <c r="E191" s="4">
        <f ca="1">OFFSET(InputPriceData!D$15,CalculationsAndCharts!$A191+$A$11,IF($C$7,8,0),1,1)</f>
        <v>187.10000600000001</v>
      </c>
      <c r="F191" s="4">
        <f ca="1">OFFSET(InputPriceData!E$15,CalculationsAndCharts!$A191+$A$11,IF($C$7,8,0),1,1)</f>
        <v>186.21000699999999</v>
      </c>
      <c r="G191" s="4">
        <f ca="1">OFFSET(InputPriceData!F$15,CalculationsAndCharts!$A191+$A$11,IF($C$7,8,0),1,1)</f>
        <v>187.03999300000001</v>
      </c>
      <c r="H191" s="309">
        <f t="shared" ca="1" si="24"/>
        <v>0.1247814341847161</v>
      </c>
      <c r="I191" s="216">
        <f t="shared" ca="1" si="25"/>
        <v>186.9152115658153</v>
      </c>
      <c r="J191" s="216">
        <f t="shared" ca="1" si="26"/>
        <v>187.84978762364435</v>
      </c>
      <c r="K191" s="216">
        <f t="shared" ca="1" si="27"/>
        <v>185.98063550798622</v>
      </c>
      <c r="L191" s="217">
        <f t="shared" ca="1" si="28"/>
        <v>-0.81929340422201991</v>
      </c>
      <c r="M191" s="216">
        <f t="shared" ca="1" si="29"/>
        <v>-0.43803113498941365</v>
      </c>
      <c r="N191" s="246"/>
      <c r="O191" s="309">
        <f t="shared" ca="1" si="30"/>
        <v>0.46677500666399419</v>
      </c>
      <c r="P191" s="216">
        <f t="shared" ca="1" si="31"/>
        <v>186.57321799333602</v>
      </c>
      <c r="Q191" s="217">
        <f t="shared" ca="1" si="32"/>
        <v>-0.80785406608939048</v>
      </c>
      <c r="R191" s="216">
        <f t="shared" ca="1" si="33"/>
        <v>-0.51829817984823623</v>
      </c>
      <c r="S191" s="217"/>
      <c r="T191" s="64"/>
      <c r="U191" s="313">
        <f t="shared" ca="1" si="34"/>
        <v>-8.0267044858822578E-2</v>
      </c>
      <c r="V191" s="256"/>
      <c r="W191" s="256"/>
      <c r="X191" s="311" t="e">
        <f t="shared" si="35"/>
        <v>#N/A</v>
      </c>
      <c r="Y191" s="311" t="e">
        <f t="shared" si="35"/>
        <v>#N/A</v>
      </c>
      <c r="Z191" s="105"/>
      <c r="AA191" s="105"/>
      <c r="AB191" s="103"/>
    </row>
    <row r="192" spans="1:28" x14ac:dyDescent="0.25">
      <c r="A192">
        <v>160</v>
      </c>
      <c r="B192" s="61">
        <f ca="1">OFFSET(InputPriceData!B$15,CalculationsAndCharts!$A192+$A$11,0,1,1)</f>
        <v>41746</v>
      </c>
      <c r="C192" s="3">
        <f ca="1">OFFSET(InputPriceData!G$15,CalculationsAndCharts!$A192+$A$11,IF($C$7,8,0),1,1)</f>
        <v>105255000</v>
      </c>
      <c r="D192" s="4">
        <f ca="1">OFFSET(InputPriceData!C$15,CalculationsAndCharts!$A192+$A$11,IF($C$7,8,0),1,1)</f>
        <v>185.88000500000001</v>
      </c>
      <c r="E192" s="4">
        <f ca="1">OFFSET(InputPriceData!D$15,CalculationsAndCharts!$A192+$A$11,IF($C$7,8,0),1,1)</f>
        <v>186.91000399999999</v>
      </c>
      <c r="F192" s="4">
        <f ca="1">OFFSET(InputPriceData!E$15,CalculationsAndCharts!$A192+$A$11,IF($C$7,8,0),1,1)</f>
        <v>185.55999800000001</v>
      </c>
      <c r="G192" s="4">
        <f ca="1">OFFSET(InputPriceData!F$15,CalculationsAndCharts!$A192+$A$11,IF($C$7,8,0),1,1)</f>
        <v>186.38999899999999</v>
      </c>
      <c r="H192" s="309">
        <f t="shared" ca="1" si="24"/>
        <v>-0.45331280310991495</v>
      </c>
      <c r="I192" s="216">
        <f t="shared" ca="1" si="25"/>
        <v>186.84331180310991</v>
      </c>
      <c r="J192" s="216">
        <f t="shared" ca="1" si="26"/>
        <v>187.77752836212545</v>
      </c>
      <c r="K192" s="216">
        <f t="shared" ca="1" si="27"/>
        <v>185.90909524409437</v>
      </c>
      <c r="L192" s="217">
        <f t="shared" ca="1" si="28"/>
        <v>-0.93470019691096451</v>
      </c>
      <c r="M192" s="216">
        <f t="shared" ca="1" si="29"/>
        <v>-0.50147550937588914</v>
      </c>
      <c r="N192" s="246"/>
      <c r="O192" s="309">
        <f t="shared" ca="1" si="30"/>
        <v>-9.7112173794295487E-2</v>
      </c>
      <c r="P192" s="216">
        <f t="shared" ca="1" si="31"/>
        <v>186.48711117379429</v>
      </c>
      <c r="Q192" s="217">
        <f t="shared" ca="1" si="32"/>
        <v>-0.98647868546336825</v>
      </c>
      <c r="R192" s="216">
        <f t="shared" ca="1" si="33"/>
        <v>-0.63510619073292773</v>
      </c>
      <c r="S192" s="217"/>
      <c r="T192" s="64"/>
      <c r="U192" s="313">
        <f t="shared" ca="1" si="34"/>
        <v>-0.13363068135703859</v>
      </c>
      <c r="V192" s="256"/>
      <c r="W192" s="256"/>
      <c r="X192" s="311" t="e">
        <f t="shared" si="35"/>
        <v>#N/A</v>
      </c>
      <c r="Y192" s="311" t="e">
        <f t="shared" si="35"/>
        <v>#N/A</v>
      </c>
      <c r="Z192" s="105"/>
      <c r="AA192" s="105"/>
      <c r="AB192" s="103"/>
    </row>
    <row r="193" spans="1:28" x14ac:dyDescent="0.25">
      <c r="A193">
        <v>161</v>
      </c>
      <c r="B193" s="61">
        <f ca="1">OFFSET(InputPriceData!B$15,CalculationsAndCharts!$A193+$A$11,0,1,1)</f>
        <v>41745</v>
      </c>
      <c r="C193" s="3">
        <f ca="1">OFFSET(InputPriceData!G$15,CalculationsAndCharts!$A193+$A$11,IF($C$7,8,0),1,1)</f>
        <v>105197000</v>
      </c>
      <c r="D193" s="4">
        <f ca="1">OFFSET(InputPriceData!C$15,CalculationsAndCharts!$A193+$A$11,IF($C$7,8,0),1,1)</f>
        <v>185.470001</v>
      </c>
      <c r="E193" s="4">
        <f ca="1">OFFSET(InputPriceData!D$15,CalculationsAndCharts!$A193+$A$11,IF($C$7,8,0),1,1)</f>
        <v>186.13999899999999</v>
      </c>
      <c r="F193" s="4">
        <f ca="1">OFFSET(InputPriceData!E$15,CalculationsAndCharts!$A193+$A$11,IF($C$7,8,0),1,1)</f>
        <v>184.64999399999999</v>
      </c>
      <c r="G193" s="4">
        <f ca="1">OFFSET(InputPriceData!F$15,CalculationsAndCharts!$A193+$A$11,IF($C$7,8,0),1,1)</f>
        <v>186.13000500000001</v>
      </c>
      <c r="H193" s="309">
        <f t="shared" ca="1" si="24"/>
        <v>-0.66916687703765465</v>
      </c>
      <c r="I193" s="216">
        <f t="shared" ca="1" si="25"/>
        <v>186.79917187703768</v>
      </c>
      <c r="J193" s="216">
        <f t="shared" ca="1" si="26"/>
        <v>187.73316773642284</v>
      </c>
      <c r="K193" s="216">
        <f t="shared" ca="1" si="27"/>
        <v>185.86517601765249</v>
      </c>
      <c r="L193" s="217">
        <f t="shared" ca="1" si="28"/>
        <v>-1.03282652390095</v>
      </c>
      <c r="M193" s="216">
        <f t="shared" ca="1" si="29"/>
        <v>-0.55489523244839001</v>
      </c>
      <c r="N193" s="246"/>
      <c r="O193" s="309">
        <f t="shared" ca="1" si="30"/>
        <v>-0.30528540100899226</v>
      </c>
      <c r="P193" s="216">
        <f t="shared" ca="1" si="31"/>
        <v>186.43529040100901</v>
      </c>
      <c r="Q193" s="217">
        <f t="shared" ca="1" si="32"/>
        <v>-1.1537981411785956</v>
      </c>
      <c r="R193" s="216">
        <f t="shared" ca="1" si="33"/>
        <v>-0.74386597121421383</v>
      </c>
      <c r="S193" s="217"/>
      <c r="T193" s="64"/>
      <c r="U193" s="313">
        <f t="shared" ca="1" si="34"/>
        <v>-0.18897073876582382</v>
      </c>
      <c r="V193" s="256"/>
      <c r="W193" s="256"/>
      <c r="X193" s="311" t="e">
        <f t="shared" si="35"/>
        <v>#N/A</v>
      </c>
      <c r="Y193" s="311" t="e">
        <f t="shared" si="35"/>
        <v>#N/A</v>
      </c>
      <c r="Z193" s="105"/>
      <c r="AA193" s="105"/>
      <c r="AB193" s="103"/>
    </row>
    <row r="194" spans="1:28" x14ac:dyDescent="0.25">
      <c r="A194">
        <v>162</v>
      </c>
      <c r="B194" s="61">
        <f ca="1">OFFSET(InputPriceData!B$15,CalculationsAndCharts!$A194+$A$11,0,1,1)</f>
        <v>41744</v>
      </c>
      <c r="C194" s="3">
        <f ca="1">OFFSET(InputPriceData!G$15,CalculationsAndCharts!$A194+$A$11,IF($C$7,8,0),1,1)</f>
        <v>157093000</v>
      </c>
      <c r="D194" s="4">
        <f ca="1">OFFSET(InputPriceData!C$15,CalculationsAndCharts!$A194+$A$11,IF($C$7,8,0),1,1)</f>
        <v>183.320007</v>
      </c>
      <c r="E194" s="4">
        <f ca="1">OFFSET(InputPriceData!D$15,CalculationsAndCharts!$A194+$A$11,IF($C$7,8,0),1,1)</f>
        <v>184.33000200000001</v>
      </c>
      <c r="F194" s="4">
        <f ca="1">OFFSET(InputPriceData!E$15,CalculationsAndCharts!$A194+$A$11,IF($C$7,8,0),1,1)</f>
        <v>181.509995</v>
      </c>
      <c r="G194" s="4">
        <f ca="1">OFFSET(InputPriceData!F$15,CalculationsAndCharts!$A194+$A$11,IF($C$7,8,0),1,1)</f>
        <v>184.199997</v>
      </c>
      <c r="H194" s="309">
        <f t="shared" ca="1" si="24"/>
        <v>-2.6310377474594189</v>
      </c>
      <c r="I194" s="216">
        <f t="shared" ca="1" si="25"/>
        <v>186.83103474745943</v>
      </c>
      <c r="J194" s="216">
        <f t="shared" ca="1" si="26"/>
        <v>187.76518992119671</v>
      </c>
      <c r="K194" s="216">
        <f t="shared" ca="1" si="27"/>
        <v>185.89687957372212</v>
      </c>
      <c r="L194" s="217">
        <f t="shared" ca="1" si="28"/>
        <v>-1.0586317219351566</v>
      </c>
      <c r="M194" s="216">
        <f t="shared" ca="1" si="29"/>
        <v>-0.57471864233263625</v>
      </c>
      <c r="N194" s="246"/>
      <c r="O194" s="309">
        <f t="shared" ca="1" si="30"/>
        <v>-2.2789359294457645</v>
      </c>
      <c r="P194" s="216">
        <f t="shared" ca="1" si="31"/>
        <v>186.47893292944576</v>
      </c>
      <c r="Q194" s="217">
        <f t="shared" ca="1" si="32"/>
        <v>-1.2391611248311327</v>
      </c>
      <c r="R194" s="216">
        <f t="shared" ca="1" si="33"/>
        <v>-0.80727110424293835</v>
      </c>
      <c r="S194" s="217"/>
      <c r="T194" s="64"/>
      <c r="U194" s="313">
        <f t="shared" ca="1" si="34"/>
        <v>-0.2325524619103021</v>
      </c>
      <c r="V194" s="256"/>
      <c r="W194" s="256"/>
      <c r="X194" s="311" t="e">
        <f t="shared" si="35"/>
        <v>#N/A</v>
      </c>
      <c r="Y194" s="311" t="e">
        <f t="shared" si="35"/>
        <v>#N/A</v>
      </c>
      <c r="Z194" s="105"/>
      <c r="AA194" s="105"/>
      <c r="AB194" s="103"/>
    </row>
    <row r="195" spans="1:28" x14ac:dyDescent="0.25">
      <c r="A195">
        <v>163</v>
      </c>
      <c r="B195" s="61">
        <f ca="1">OFFSET(InputPriceData!B$15,CalculationsAndCharts!$A195+$A$11,0,1,1)</f>
        <v>41743</v>
      </c>
      <c r="C195" s="3">
        <f ca="1">OFFSET(InputPriceData!G$15,CalculationsAndCharts!$A195+$A$11,IF($C$7,8,0),1,1)</f>
        <v>132382000</v>
      </c>
      <c r="D195" s="4">
        <f ca="1">OFFSET(InputPriceData!C$15,CalculationsAndCharts!$A195+$A$11,IF($C$7,8,0),1,1)</f>
        <v>182.929993</v>
      </c>
      <c r="E195" s="4">
        <f ca="1">OFFSET(InputPriceData!D$15,CalculationsAndCharts!$A195+$A$11,IF($C$7,8,0),1,1)</f>
        <v>183.36999499999999</v>
      </c>
      <c r="F195" s="4">
        <f ca="1">OFFSET(InputPriceData!E$15,CalculationsAndCharts!$A195+$A$11,IF($C$7,8,0),1,1)</f>
        <v>181.44000199999999</v>
      </c>
      <c r="G195" s="4">
        <f ca="1">OFFSET(InputPriceData!F$15,CalculationsAndCharts!$A195+$A$11,IF($C$7,8,0),1,1)</f>
        <v>182.94000199999999</v>
      </c>
      <c r="H195" s="309">
        <f t="shared" ca="1" si="24"/>
        <v>-4.039534572260747</v>
      </c>
      <c r="I195" s="216">
        <f t="shared" ca="1" si="25"/>
        <v>186.97953657226074</v>
      </c>
      <c r="J195" s="216">
        <f t="shared" ca="1" si="26"/>
        <v>187.91443425512202</v>
      </c>
      <c r="K195" s="216">
        <f t="shared" ca="1" si="27"/>
        <v>186.04463888939944</v>
      </c>
      <c r="L195" s="217">
        <f t="shared" ca="1" si="28"/>
        <v>-0.95723110802936184</v>
      </c>
      <c r="M195" s="216">
        <f t="shared" ca="1" si="29"/>
        <v>-0.52324865943172005</v>
      </c>
      <c r="N195" s="246"/>
      <c r="O195" s="309">
        <f t="shared" ca="1" si="30"/>
        <v>-3.7305134554743629</v>
      </c>
      <c r="P195" s="216">
        <f t="shared" ca="1" si="31"/>
        <v>186.67051545547434</v>
      </c>
      <c r="Q195" s="217">
        <f t="shared" ca="1" si="32"/>
        <v>-1.1683964888691221</v>
      </c>
      <c r="R195" s="216">
        <f t="shared" ca="1" si="33"/>
        <v>-0.76641290658942196</v>
      </c>
      <c r="S195" s="217"/>
      <c r="T195" s="64"/>
      <c r="U195" s="313">
        <f t="shared" ca="1" si="34"/>
        <v>-0.24316424715770191</v>
      </c>
      <c r="V195" s="256"/>
      <c r="W195" s="256"/>
      <c r="X195" s="311" t="e">
        <f t="shared" si="35"/>
        <v>#N/A</v>
      </c>
      <c r="Y195" s="311" t="e">
        <f t="shared" si="35"/>
        <v>#N/A</v>
      </c>
      <c r="Z195" s="105"/>
      <c r="AA195" s="105"/>
      <c r="AB195" s="103"/>
    </row>
    <row r="196" spans="1:28" x14ac:dyDescent="0.25">
      <c r="A196">
        <v>164</v>
      </c>
      <c r="B196" s="61">
        <f ca="1">OFFSET(InputPriceData!B$15,CalculationsAndCharts!$A196+$A$11,0,1,1)</f>
        <v>41740</v>
      </c>
      <c r="C196" s="3">
        <f ca="1">OFFSET(InputPriceData!G$15,CalculationsAndCharts!$A196+$A$11,IF($C$7,8,0),1,1)</f>
        <v>167251000</v>
      </c>
      <c r="D196" s="4">
        <f ca="1">OFFSET(InputPriceData!C$15,CalculationsAndCharts!$A196+$A$11,IF($C$7,8,0),1,1)</f>
        <v>182.13999899999999</v>
      </c>
      <c r="E196" s="4">
        <f ca="1">OFFSET(InputPriceData!D$15,CalculationsAndCharts!$A196+$A$11,IF($C$7,8,0),1,1)</f>
        <v>183.41999799999999</v>
      </c>
      <c r="F196" s="4">
        <f ca="1">OFFSET(InputPriceData!E$15,CalculationsAndCharts!$A196+$A$11,IF($C$7,8,0),1,1)</f>
        <v>181.30999800000001</v>
      </c>
      <c r="G196" s="4">
        <f ca="1">OFFSET(InputPriceData!F$15,CalculationsAndCharts!$A196+$A$11,IF($C$7,8,0),1,1)</f>
        <v>181.509995</v>
      </c>
      <c r="H196" s="309">
        <f t="shared" ca="1" si="24"/>
        <v>-5.7227373773164745</v>
      </c>
      <c r="I196" s="216">
        <f t="shared" ca="1" si="25"/>
        <v>187.23273237731647</v>
      </c>
      <c r="J196" s="216">
        <f t="shared" ca="1" si="26"/>
        <v>188.16889603920302</v>
      </c>
      <c r="K196" s="216">
        <f t="shared" ca="1" si="27"/>
        <v>186.29656871542988</v>
      </c>
      <c r="L196" s="217">
        <f t="shared" ca="1" si="28"/>
        <v>-0.72256940374951584</v>
      </c>
      <c r="M196" s="216">
        <f t="shared" ca="1" si="29"/>
        <v>-0.39808794207146325</v>
      </c>
      <c r="N196" s="246"/>
      <c r="O196" s="309">
        <f t="shared" ca="1" si="30"/>
        <v>-5.4871265829247529</v>
      </c>
      <c r="P196" s="216">
        <f t="shared" ca="1" si="31"/>
        <v>186.99712158292476</v>
      </c>
      <c r="Q196" s="217">
        <f t="shared" ca="1" si="32"/>
        <v>-0.92585965656048097</v>
      </c>
      <c r="R196" s="216">
        <f t="shared" ca="1" si="33"/>
        <v>-0.61210490798183159</v>
      </c>
      <c r="S196" s="217"/>
      <c r="T196" s="64"/>
      <c r="U196" s="313">
        <f t="shared" ca="1" si="34"/>
        <v>-0.21401696591036834</v>
      </c>
      <c r="V196" s="256"/>
      <c r="W196" s="256"/>
      <c r="X196" s="311" t="e">
        <f t="shared" si="35"/>
        <v>#N/A</v>
      </c>
      <c r="Y196" s="311" t="e">
        <f t="shared" si="35"/>
        <v>#N/A</v>
      </c>
      <c r="Z196" s="105"/>
      <c r="AA196" s="105"/>
      <c r="AB196" s="103"/>
    </row>
    <row r="197" spans="1:28" x14ac:dyDescent="0.25">
      <c r="A197">
        <v>165</v>
      </c>
      <c r="B197" s="61">
        <f ca="1">OFFSET(InputPriceData!B$15,CalculationsAndCharts!$A197+$A$11,0,1,1)</f>
        <v>41739</v>
      </c>
      <c r="C197" s="3">
        <f ca="1">OFFSET(InputPriceData!G$15,CalculationsAndCharts!$A197+$A$11,IF($C$7,8,0),1,1)</f>
        <v>172959000</v>
      </c>
      <c r="D197" s="4">
        <f ca="1">OFFSET(InputPriceData!C$15,CalculationsAndCharts!$A197+$A$11,IF($C$7,8,0),1,1)</f>
        <v>187.08000200000001</v>
      </c>
      <c r="E197" s="4">
        <f ca="1">OFFSET(InputPriceData!D$15,CalculationsAndCharts!$A197+$A$11,IF($C$7,8,0),1,1)</f>
        <v>187.16999799999999</v>
      </c>
      <c r="F197" s="4">
        <f ca="1">OFFSET(InputPriceData!E$15,CalculationsAndCharts!$A197+$A$11,IF($C$7,8,0),1,1)</f>
        <v>182.929993</v>
      </c>
      <c r="G197" s="4">
        <f ca="1">OFFSET(InputPriceData!F$15,CalculationsAndCharts!$A197+$A$11,IF($C$7,8,0),1,1)</f>
        <v>183.16000399999999</v>
      </c>
      <c r="H197" s="309">
        <f t="shared" ca="1" si="24"/>
        <v>-4.3299898340339613</v>
      </c>
      <c r="I197" s="216">
        <f t="shared" ca="1" si="25"/>
        <v>187.48999383403395</v>
      </c>
      <c r="J197" s="216">
        <f t="shared" ca="1" si="26"/>
        <v>188.42744380320411</v>
      </c>
      <c r="K197" s="216">
        <f t="shared" ca="1" si="27"/>
        <v>186.55254386486379</v>
      </c>
      <c r="L197" s="217">
        <f t="shared" ca="1" si="28"/>
        <v>-0.44373208092384997</v>
      </c>
      <c r="M197" s="216">
        <f t="shared" ca="1" si="29"/>
        <v>-0.24226472550407349</v>
      </c>
      <c r="N197" s="246"/>
      <c r="O197" s="309">
        <f t="shared" ca="1" si="30"/>
        <v>-4.1741161165705396</v>
      </c>
      <c r="P197" s="216">
        <f t="shared" ca="1" si="31"/>
        <v>187.33412011657052</v>
      </c>
      <c r="Q197" s="217">
        <f t="shared" ca="1" si="32"/>
        <v>-0.61669674274923769</v>
      </c>
      <c r="R197" s="216">
        <f t="shared" ca="1" si="33"/>
        <v>-0.40403804058613435</v>
      </c>
      <c r="S197" s="217"/>
      <c r="T197" s="64"/>
      <c r="U197" s="313">
        <f t="shared" ca="1" si="34"/>
        <v>-0.16177331508206086</v>
      </c>
      <c r="V197" s="256"/>
      <c r="W197" s="256"/>
      <c r="X197" s="311" t="e">
        <f t="shared" si="35"/>
        <v>#N/A</v>
      </c>
      <c r="Y197" s="311" t="e">
        <f t="shared" si="35"/>
        <v>#N/A</v>
      </c>
      <c r="Z197" s="105"/>
      <c r="AA197" s="105"/>
      <c r="AB197" s="103"/>
    </row>
    <row r="198" spans="1:28" x14ac:dyDescent="0.25">
      <c r="A198">
        <v>166</v>
      </c>
      <c r="B198" s="61">
        <f ca="1">OFFSET(InputPriceData!B$15,CalculationsAndCharts!$A198+$A$11,0,1,1)</f>
        <v>41738</v>
      </c>
      <c r="C198" s="3">
        <f ca="1">OFFSET(InputPriceData!G$15,CalculationsAndCharts!$A198+$A$11,IF($C$7,8,0),1,1)</f>
        <v>100254000</v>
      </c>
      <c r="D198" s="4">
        <f ca="1">OFFSET(InputPriceData!C$15,CalculationsAndCharts!$A198+$A$11,IF($C$7,8,0),1,1)</f>
        <v>185.60000600000001</v>
      </c>
      <c r="E198" s="4">
        <f ca="1">OFFSET(InputPriceData!D$15,CalculationsAndCharts!$A198+$A$11,IF($C$7,8,0),1,1)</f>
        <v>187.14999399999999</v>
      </c>
      <c r="F198" s="4">
        <f ca="1">OFFSET(InputPriceData!E$15,CalculationsAndCharts!$A198+$A$11,IF($C$7,8,0),1,1)</f>
        <v>185.05999800000001</v>
      </c>
      <c r="G198" s="4">
        <f ca="1">OFFSET(InputPriceData!F$15,CalculationsAndCharts!$A198+$A$11,IF($C$7,8,0),1,1)</f>
        <v>187.08999600000001</v>
      </c>
      <c r="H198" s="309">
        <f t="shared" ca="1" si="24"/>
        <v>-0.46572852768855322</v>
      </c>
      <c r="I198" s="216">
        <f t="shared" ca="1" si="25"/>
        <v>187.55572452768857</v>
      </c>
      <c r="J198" s="216">
        <f t="shared" ca="1" si="26"/>
        <v>188.493503150327</v>
      </c>
      <c r="K198" s="216">
        <f t="shared" ca="1" si="27"/>
        <v>186.61794590505014</v>
      </c>
      <c r="L198" s="217">
        <f t="shared" ca="1" si="28"/>
        <v>-0.3257636883716894</v>
      </c>
      <c r="M198" s="216">
        <f t="shared" ca="1" si="29"/>
        <v>-0.17412138293684576</v>
      </c>
      <c r="N198" s="246"/>
      <c r="O198" s="309">
        <f t="shared" ca="1" si="30"/>
        <v>-0.34569346863597605</v>
      </c>
      <c r="P198" s="216">
        <f t="shared" ca="1" si="31"/>
        <v>187.43568946863599</v>
      </c>
      <c r="Q198" s="217">
        <f t="shared" ca="1" si="32"/>
        <v>-0.49983401655456439</v>
      </c>
      <c r="R198" s="216">
        <f t="shared" ca="1" si="33"/>
        <v>-0.32059481142191976</v>
      </c>
      <c r="S198" s="217"/>
      <c r="T198" s="64"/>
      <c r="U198" s="313">
        <f t="shared" ca="1" si="34"/>
        <v>-0.146473428485074</v>
      </c>
      <c r="V198" s="256"/>
      <c r="W198" s="256"/>
      <c r="X198" s="311" t="e">
        <f t="shared" si="35"/>
        <v>#N/A</v>
      </c>
      <c r="Y198" s="311" t="e">
        <f t="shared" si="35"/>
        <v>#N/A</v>
      </c>
      <c r="Z198" s="105"/>
      <c r="AA198" s="105"/>
      <c r="AB198" s="103"/>
    </row>
    <row r="199" spans="1:28" x14ac:dyDescent="0.25">
      <c r="A199">
        <v>167</v>
      </c>
      <c r="B199" s="61">
        <f ca="1">OFFSET(InputPriceData!B$15,CalculationsAndCharts!$A199+$A$11,0,1,1)</f>
        <v>41737</v>
      </c>
      <c r="C199" s="3">
        <f ca="1">OFFSET(InputPriceData!G$15,CalculationsAndCharts!$A199+$A$11,IF($C$7,8,0),1,1)</f>
        <v>112660000</v>
      </c>
      <c r="D199" s="4">
        <f ca="1">OFFSET(InputPriceData!C$15,CalculationsAndCharts!$A199+$A$11,IF($C$7,8,0),1,1)</f>
        <v>184.259995</v>
      </c>
      <c r="E199" s="4">
        <f ca="1">OFFSET(InputPriceData!D$15,CalculationsAndCharts!$A199+$A$11,IF($C$7,8,0),1,1)</f>
        <v>185.39999399999999</v>
      </c>
      <c r="F199" s="4">
        <f ca="1">OFFSET(InputPriceData!E$15,CalculationsAndCharts!$A199+$A$11,IF($C$7,8,0),1,1)</f>
        <v>183.58999600000001</v>
      </c>
      <c r="G199" s="4">
        <f ca="1">OFFSET(InputPriceData!F$15,CalculationsAndCharts!$A199+$A$11,IF($C$7,8,0),1,1)</f>
        <v>185.10000600000001</v>
      </c>
      <c r="H199" s="309">
        <f t="shared" ca="1" si="24"/>
        <v>-2.4522766140189454</v>
      </c>
      <c r="I199" s="216">
        <f t="shared" ca="1" si="25"/>
        <v>187.55228261401896</v>
      </c>
      <c r="J199" s="216">
        <f t="shared" ca="1" si="26"/>
        <v>188.49004402708903</v>
      </c>
      <c r="K199" s="216">
        <f t="shared" ca="1" si="27"/>
        <v>186.61452120094887</v>
      </c>
      <c r="L199" s="217">
        <f t="shared" ca="1" si="28"/>
        <v>-0.2623550134723257</v>
      </c>
      <c r="M199" s="216">
        <f t="shared" ca="1" si="29"/>
        <v>-0.14173690165754274</v>
      </c>
      <c r="N199" s="246"/>
      <c r="O199" s="309">
        <f t="shared" ca="1" si="30"/>
        <v>-2.352769253769158</v>
      </c>
      <c r="P199" s="216">
        <f t="shared" ca="1" si="31"/>
        <v>187.45277525376918</v>
      </c>
      <c r="Q199" s="217">
        <f t="shared" ca="1" si="32"/>
        <v>-0.44841423818642978</v>
      </c>
      <c r="R199" s="216">
        <f t="shared" ca="1" si="33"/>
        <v>-0.29070614175113302</v>
      </c>
      <c r="S199" s="217"/>
      <c r="T199" s="64"/>
      <c r="U199" s="313">
        <f t="shared" ca="1" si="34"/>
        <v>-0.14896924009359028</v>
      </c>
      <c r="V199" s="256"/>
      <c r="W199" s="256"/>
      <c r="X199" s="311" t="e">
        <f t="shared" si="35"/>
        <v>#N/A</v>
      </c>
      <c r="Y199" s="311" t="e">
        <f t="shared" si="35"/>
        <v>#N/A</v>
      </c>
      <c r="Z199" s="105"/>
      <c r="AA199" s="105"/>
      <c r="AB199" s="103"/>
    </row>
    <row r="200" spans="1:28" x14ac:dyDescent="0.25">
      <c r="A200">
        <v>168</v>
      </c>
      <c r="B200" s="61">
        <f ca="1">OFFSET(InputPriceData!B$15,CalculationsAndCharts!$A200+$A$11,0,1,1)</f>
        <v>41736</v>
      </c>
      <c r="C200" s="3">
        <f ca="1">OFFSET(InputPriceData!G$15,CalculationsAndCharts!$A200+$A$11,IF($C$7,8,0),1,1)</f>
        <v>140803000</v>
      </c>
      <c r="D200" s="4">
        <f ca="1">OFFSET(InputPriceData!C$15,CalculationsAndCharts!$A200+$A$11,IF($C$7,8,0),1,1)</f>
        <v>185.949997</v>
      </c>
      <c r="E200" s="4">
        <f ca="1">OFFSET(InputPriceData!D$15,CalculationsAndCharts!$A200+$A$11,IF($C$7,8,0),1,1)</f>
        <v>186.259995</v>
      </c>
      <c r="F200" s="4">
        <f ca="1">OFFSET(InputPriceData!E$15,CalculationsAndCharts!$A200+$A$11,IF($C$7,8,0),1,1)</f>
        <v>183.96000699999999</v>
      </c>
      <c r="G200" s="4">
        <f ca="1">OFFSET(InputPriceData!F$15,CalculationsAndCharts!$A200+$A$11,IF($C$7,8,0),1,1)</f>
        <v>184.33999600000001</v>
      </c>
      <c r="H200" s="309">
        <f t="shared" ca="1" si="24"/>
        <v>-3.3070904859922043</v>
      </c>
      <c r="I200" s="216">
        <f t="shared" ca="1" si="25"/>
        <v>187.64708648599222</v>
      </c>
      <c r="J200" s="216">
        <f t="shared" ca="1" si="26"/>
        <v>188.58532191842215</v>
      </c>
      <c r="K200" s="216">
        <f t="shared" ca="1" si="27"/>
        <v>186.70885105356226</v>
      </c>
      <c r="L200" s="217">
        <f t="shared" ca="1" si="28"/>
        <v>-8.2203208963621419E-2</v>
      </c>
      <c r="M200" s="216">
        <f t="shared" ca="1" si="29"/>
        <v>-4.459325743048264E-2</v>
      </c>
      <c r="N200" s="246"/>
      <c r="O200" s="309">
        <f t="shared" ca="1" si="30"/>
        <v>-3.2550259273916202</v>
      </c>
      <c r="P200" s="216">
        <f t="shared" ca="1" si="31"/>
        <v>187.59502192739163</v>
      </c>
      <c r="Q200" s="217">
        <f t="shared" ca="1" si="32"/>
        <v>-0.24602328359409112</v>
      </c>
      <c r="R200" s="216">
        <f t="shared" ca="1" si="33"/>
        <v>-0.16015403424057215</v>
      </c>
      <c r="S200" s="217"/>
      <c r="T200" s="64"/>
      <c r="U200" s="313">
        <f t="shared" ca="1" si="34"/>
        <v>-0.1155607768100895</v>
      </c>
      <c r="V200" s="256"/>
      <c r="W200" s="256"/>
      <c r="X200" s="311" t="e">
        <f t="shared" si="35"/>
        <v>#N/A</v>
      </c>
      <c r="Y200" s="311" t="e">
        <f t="shared" si="35"/>
        <v>#N/A</v>
      </c>
      <c r="Z200" s="105"/>
      <c r="AA200" s="105"/>
      <c r="AB200" s="103"/>
    </row>
    <row r="201" spans="1:28" x14ac:dyDescent="0.25">
      <c r="A201">
        <v>169</v>
      </c>
      <c r="B201" s="61">
        <f ca="1">OFFSET(InputPriceData!B$15,CalculationsAndCharts!$A201+$A$11,0,1,1)</f>
        <v>41733</v>
      </c>
      <c r="C201" s="3">
        <f ca="1">OFFSET(InputPriceData!G$15,CalculationsAndCharts!$A201+$A$11,IF($C$7,8,0),1,1)</f>
        <v>169381000</v>
      </c>
      <c r="D201" s="4">
        <f ca="1">OFFSET(InputPriceData!C$15,CalculationsAndCharts!$A201+$A$11,IF($C$7,8,0),1,1)</f>
        <v>189.66000399999999</v>
      </c>
      <c r="E201" s="4">
        <f ca="1">OFFSET(InputPriceData!D$15,CalculationsAndCharts!$A201+$A$11,IF($C$7,8,0),1,1)</f>
        <v>189.699997</v>
      </c>
      <c r="F201" s="4">
        <f ca="1">OFFSET(InputPriceData!E$15,CalculationsAndCharts!$A201+$A$11,IF($C$7,8,0),1,1)</f>
        <v>186.10000600000001</v>
      </c>
      <c r="G201" s="4">
        <f ca="1">OFFSET(InputPriceData!F$15,CalculationsAndCharts!$A201+$A$11,IF($C$7,8,0),1,1)</f>
        <v>186.39999399999999</v>
      </c>
      <c r="H201" s="309">
        <f t="shared" ca="1" si="24"/>
        <v>-1.2975839745535134</v>
      </c>
      <c r="I201" s="216">
        <f t="shared" ca="1" si="25"/>
        <v>187.6975779745535</v>
      </c>
      <c r="J201" s="216">
        <f t="shared" ca="1" si="26"/>
        <v>188.63606586442626</v>
      </c>
      <c r="K201" s="216">
        <f t="shared" ca="1" si="27"/>
        <v>186.75909008468074</v>
      </c>
      <c r="L201" s="217">
        <f t="shared" ca="1" si="28"/>
        <v>7.8298979912469882E-2</v>
      </c>
      <c r="M201" s="216">
        <f t="shared" ca="1" si="29"/>
        <v>4.2005891863102683E-2</v>
      </c>
      <c r="N201" s="246"/>
      <c r="O201" s="309">
        <f t="shared" ca="1" si="30"/>
        <v>-1.2848183613667654</v>
      </c>
      <c r="P201" s="216">
        <f t="shared" ca="1" si="31"/>
        <v>187.68481236136677</v>
      </c>
      <c r="Q201" s="217">
        <f t="shared" ca="1" si="32"/>
        <v>-5.9540726747082551E-2</v>
      </c>
      <c r="R201" s="216">
        <f t="shared" ca="1" si="33"/>
        <v>-3.8330941199761555E-2</v>
      </c>
      <c r="S201" s="217"/>
      <c r="T201" s="64"/>
      <c r="U201" s="313">
        <f t="shared" ca="1" si="34"/>
        <v>-8.0336833062864238E-2</v>
      </c>
      <c r="V201" s="256"/>
      <c r="W201" s="256"/>
      <c r="X201" s="311" t="e">
        <f t="shared" si="35"/>
        <v>#N/A</v>
      </c>
      <c r="Y201" s="311" t="e">
        <f t="shared" si="35"/>
        <v>#N/A</v>
      </c>
      <c r="Z201" s="105"/>
      <c r="AA201" s="105"/>
      <c r="AB201" s="103"/>
    </row>
    <row r="202" spans="1:28" x14ac:dyDescent="0.25">
      <c r="A202">
        <v>170</v>
      </c>
      <c r="B202" s="61">
        <f ca="1">OFFSET(InputPriceData!B$15,CalculationsAndCharts!$A202+$A$11,0,1,1)</f>
        <v>41732</v>
      </c>
      <c r="C202" s="3">
        <f ca="1">OFFSET(InputPriceData!G$15,CalculationsAndCharts!$A202+$A$11,IF($C$7,8,0),1,1)</f>
        <v>77435000</v>
      </c>
      <c r="D202" s="4">
        <f ca="1">OFFSET(InputPriceData!C$15,CalculationsAndCharts!$A202+$A$11,IF($C$7,8,0),1,1)</f>
        <v>189.16999799999999</v>
      </c>
      <c r="E202" s="4">
        <f ca="1">OFFSET(InputPriceData!D$15,CalculationsAndCharts!$A202+$A$11,IF($C$7,8,0),1,1)</f>
        <v>189.220001</v>
      </c>
      <c r="F202" s="4">
        <f ca="1">OFFSET(InputPriceData!E$15,CalculationsAndCharts!$A202+$A$11,IF($C$7,8,0),1,1)</f>
        <v>188.050003</v>
      </c>
      <c r="G202" s="4">
        <f ca="1">OFFSET(InputPriceData!F$15,CalculationsAndCharts!$A202+$A$11,IF($C$7,8,0),1,1)</f>
        <v>188.63000500000001</v>
      </c>
      <c r="H202" s="309">
        <f t="shared" ca="1" si="24"/>
        <v>1.0378988577217736</v>
      </c>
      <c r="I202" s="216">
        <f t="shared" ca="1" si="25"/>
        <v>187.59210614227823</v>
      </c>
      <c r="J202" s="216">
        <f t="shared" ca="1" si="26"/>
        <v>188.53006667298959</v>
      </c>
      <c r="K202" s="216">
        <f t="shared" ca="1" si="27"/>
        <v>186.65414561156683</v>
      </c>
      <c r="L202" s="217">
        <f t="shared" ca="1" si="28"/>
        <v>9.5240632830150829E-2</v>
      </c>
      <c r="M202" s="216">
        <f t="shared" ca="1" si="29"/>
        <v>5.0490712137844042E-2</v>
      </c>
      <c r="N202" s="246"/>
      <c r="O202" s="309">
        <f t="shared" ca="1" si="30"/>
        <v>1.0489836482384529</v>
      </c>
      <c r="P202" s="216">
        <f t="shared" ca="1" si="31"/>
        <v>187.58102135176156</v>
      </c>
      <c r="Q202" s="217">
        <f t="shared" ca="1" si="32"/>
        <v>-4.8239345920710053E-2</v>
      </c>
      <c r="R202" s="216">
        <f t="shared" ca="1" si="33"/>
        <v>-3.0688232821099733E-2</v>
      </c>
      <c r="S202" s="217"/>
      <c r="T202" s="64"/>
      <c r="U202" s="313">
        <f t="shared" ca="1" si="34"/>
        <v>-8.1178944958943774E-2</v>
      </c>
      <c r="V202" s="256"/>
      <c r="W202" s="256"/>
      <c r="X202" s="311" t="e">
        <f t="shared" si="35"/>
        <v>#N/A</v>
      </c>
      <c r="Y202" s="311" t="e">
        <f t="shared" si="35"/>
        <v>#N/A</v>
      </c>
      <c r="Z202" s="105"/>
      <c r="AA202" s="105"/>
      <c r="AB202" s="103"/>
    </row>
    <row r="203" spans="1:28" x14ac:dyDescent="0.25">
      <c r="A203">
        <v>171</v>
      </c>
      <c r="B203" s="61">
        <f ca="1">OFFSET(InputPriceData!B$15,CalculationsAndCharts!$A203+$A$11,0,1,1)</f>
        <v>41731</v>
      </c>
      <c r="C203" s="3">
        <f ca="1">OFFSET(InputPriceData!G$15,CalculationsAndCharts!$A203+$A$11,IF($C$7,8,0),1,1)</f>
        <v>78774000</v>
      </c>
      <c r="D203" s="4">
        <f ca="1">OFFSET(InputPriceData!C$15,CalculationsAndCharts!$A203+$A$11,IF($C$7,8,0),1,1)</f>
        <v>188.490005</v>
      </c>
      <c r="E203" s="4">
        <f ca="1">OFFSET(InputPriceData!D$15,CalculationsAndCharts!$A203+$A$11,IF($C$7,8,0),1,1)</f>
        <v>189.13000500000001</v>
      </c>
      <c r="F203" s="4">
        <f ca="1">OFFSET(InputPriceData!E$15,CalculationsAndCharts!$A203+$A$11,IF($C$7,8,0),1,1)</f>
        <v>188.13999899999999</v>
      </c>
      <c r="G203" s="4">
        <f ca="1">OFFSET(InputPriceData!F$15,CalculationsAndCharts!$A203+$A$11,IF($C$7,8,0),1,1)</f>
        <v>188.88000500000001</v>
      </c>
      <c r="H203" s="309">
        <f t="shared" ca="1" si="24"/>
        <v>1.4917922646990072</v>
      </c>
      <c r="I203" s="216">
        <f t="shared" ca="1" si="25"/>
        <v>187.38821273530101</v>
      </c>
      <c r="J203" s="216">
        <f t="shared" ca="1" si="26"/>
        <v>188.32515379897748</v>
      </c>
      <c r="K203" s="216">
        <f t="shared" ca="1" si="27"/>
        <v>186.45127167162451</v>
      </c>
      <c r="L203" s="217">
        <f t="shared" ca="1" si="28"/>
        <v>8.4431835299059038E-3</v>
      </c>
      <c r="M203" s="216">
        <f t="shared" ca="1" si="29"/>
        <v>4.4701309330788634E-3</v>
      </c>
      <c r="N203" s="246"/>
      <c r="O203" s="309">
        <f t="shared" ca="1" si="30"/>
        <v>1.5265264823772475</v>
      </c>
      <c r="P203" s="216">
        <f t="shared" ca="1" si="31"/>
        <v>187.35347851762276</v>
      </c>
      <c r="Q203" s="217">
        <f t="shared" ca="1" si="32"/>
        <v>-0.16985294786586491</v>
      </c>
      <c r="R203" s="216">
        <f t="shared" ca="1" si="33"/>
        <v>-0.10791165398319312</v>
      </c>
      <c r="S203" s="217"/>
      <c r="T203" s="64"/>
      <c r="U203" s="313">
        <f t="shared" ca="1" si="34"/>
        <v>-0.11238178491627199</v>
      </c>
      <c r="V203" s="256"/>
      <c r="W203" s="256"/>
      <c r="X203" s="311" t="e">
        <f t="shared" si="35"/>
        <v>#N/A</v>
      </c>
      <c r="Y203" s="311" t="e">
        <f t="shared" si="35"/>
        <v>#N/A</v>
      </c>
      <c r="Z203" s="105"/>
      <c r="AA203" s="105"/>
      <c r="AB203" s="103"/>
    </row>
    <row r="204" spans="1:28" x14ac:dyDescent="0.25">
      <c r="A204">
        <v>172</v>
      </c>
      <c r="B204" s="61">
        <f ca="1">OFFSET(InputPriceData!B$15,CalculationsAndCharts!$A204+$A$11,0,1,1)</f>
        <v>41730</v>
      </c>
      <c r="C204" s="3">
        <f ca="1">OFFSET(InputPriceData!G$15,CalculationsAndCharts!$A204+$A$11,IF($C$7,8,0),1,1)</f>
        <v>89193000</v>
      </c>
      <c r="D204" s="4">
        <f ca="1">OFFSET(InputPriceData!C$15,CalculationsAndCharts!$A204+$A$11,IF($C$7,8,0),1,1)</f>
        <v>187.61999499999999</v>
      </c>
      <c r="E204" s="4">
        <f ca="1">OFFSET(InputPriceData!D$15,CalculationsAndCharts!$A204+$A$11,IF($C$7,8,0),1,1)</f>
        <v>188.36000100000001</v>
      </c>
      <c r="F204" s="4">
        <f ca="1">OFFSET(InputPriceData!E$15,CalculationsAndCharts!$A204+$A$11,IF($C$7,8,0),1,1)</f>
        <v>187</v>
      </c>
      <c r="G204" s="4">
        <f ca="1">OFFSET(InputPriceData!F$15,CalculationsAndCharts!$A204+$A$11,IF($C$7,8,0),1,1)</f>
        <v>188.25</v>
      </c>
      <c r="H204" s="309">
        <f t="shared" ca="1" si="24"/>
        <v>1.0650389539142813</v>
      </c>
      <c r="I204" s="216">
        <f t="shared" ca="1" si="25"/>
        <v>187.18496104608573</v>
      </c>
      <c r="J204" s="216">
        <f t="shared" ca="1" si="26"/>
        <v>188.12088585131613</v>
      </c>
      <c r="K204" s="216">
        <f t="shared" ca="1" si="27"/>
        <v>186.2490362408553</v>
      </c>
      <c r="L204" s="217">
        <f t="shared" ca="1" si="28"/>
        <v>-9.0980598702414553E-2</v>
      </c>
      <c r="M204" s="216">
        <f t="shared" ca="1" si="29"/>
        <v>-4.8329667305399497E-2</v>
      </c>
      <c r="N204" s="246"/>
      <c r="O204" s="309">
        <f t="shared" ca="1" si="30"/>
        <v>1.1248558369792721</v>
      </c>
      <c r="P204" s="216">
        <f t="shared" ca="1" si="31"/>
        <v>187.12514416302074</v>
      </c>
      <c r="Q204" s="217">
        <f t="shared" ca="1" si="32"/>
        <v>-0.31454533048215177</v>
      </c>
      <c r="R204" s="216">
        <f t="shared" ca="1" si="33"/>
        <v>-0.20050698357428001</v>
      </c>
      <c r="S204" s="217"/>
      <c r="T204" s="64"/>
      <c r="U204" s="313">
        <f t="shared" ca="1" si="34"/>
        <v>-0.15217731626888051</v>
      </c>
      <c r="V204" s="256"/>
      <c r="W204" s="256"/>
      <c r="X204" s="311" t="e">
        <f t="shared" si="35"/>
        <v>#N/A</v>
      </c>
      <c r="Y204" s="311" t="e">
        <f t="shared" si="35"/>
        <v>#N/A</v>
      </c>
      <c r="Z204" s="105"/>
      <c r="AA204" s="105"/>
      <c r="AB204" s="103"/>
    </row>
    <row r="205" spans="1:28" x14ac:dyDescent="0.25">
      <c r="A205">
        <v>173</v>
      </c>
      <c r="B205" s="61">
        <f ca="1">OFFSET(InputPriceData!B$15,CalculationsAndCharts!$A205+$A$11,0,1,1)</f>
        <v>41729</v>
      </c>
      <c r="C205" s="3">
        <f ca="1">OFFSET(InputPriceData!G$15,CalculationsAndCharts!$A205+$A$11,IF($C$7,8,0),1,1)</f>
        <v>99745000</v>
      </c>
      <c r="D205" s="4">
        <f ca="1">OFFSET(InputPriceData!C$15,CalculationsAndCharts!$A205+$A$11,IF($C$7,8,0),1,1)</f>
        <v>186.66999799999999</v>
      </c>
      <c r="E205" s="4">
        <f ca="1">OFFSET(InputPriceData!D$15,CalculationsAndCharts!$A205+$A$11,IF($C$7,8,0),1,1)</f>
        <v>187.300003</v>
      </c>
      <c r="F205" s="4">
        <f ca="1">OFFSET(InputPriceData!E$15,CalculationsAndCharts!$A205+$A$11,IF($C$7,8,0),1,1)</f>
        <v>185.520004</v>
      </c>
      <c r="G205" s="4">
        <f ca="1">OFFSET(InputPriceData!F$15,CalculationsAndCharts!$A205+$A$11,IF($C$7,8,0),1,1)</f>
        <v>187.009995</v>
      </c>
      <c r="H205" s="309">
        <f t="shared" ca="1" si="24"/>
        <v>-2.6823451323691128E-2</v>
      </c>
      <c r="I205" s="216">
        <f t="shared" ca="1" si="25"/>
        <v>187.03681845132368</v>
      </c>
      <c r="J205" s="216">
        <f t="shared" ca="1" si="26"/>
        <v>187.97200254358029</v>
      </c>
      <c r="K205" s="216">
        <f t="shared" ca="1" si="27"/>
        <v>186.10163435906708</v>
      </c>
      <c r="L205" s="217">
        <f t="shared" ca="1" si="28"/>
        <v>-0.14586362710106821</v>
      </c>
      <c r="M205" s="216">
        <f t="shared" ca="1" si="29"/>
        <v>-7.7997770707960393E-2</v>
      </c>
      <c r="N205" s="246"/>
      <c r="O205" s="309">
        <f t="shared" ca="1" si="30"/>
        <v>4.5497940988532992E-2</v>
      </c>
      <c r="P205" s="216">
        <f t="shared" ca="1" si="31"/>
        <v>186.96449705901148</v>
      </c>
      <c r="Q205" s="217">
        <f t="shared" ca="1" si="32"/>
        <v>-0.41056009723249354</v>
      </c>
      <c r="R205" s="216">
        <f t="shared" ca="1" si="33"/>
        <v>-0.26344694393419571</v>
      </c>
      <c r="S205" s="217"/>
      <c r="T205" s="64"/>
      <c r="U205" s="313">
        <f t="shared" ca="1" si="34"/>
        <v>-0.18544917322623533</v>
      </c>
      <c r="V205" s="256"/>
      <c r="W205" s="256"/>
      <c r="X205" s="311" t="e">
        <f t="shared" si="35"/>
        <v>#N/A</v>
      </c>
      <c r="Y205" s="311" t="e">
        <f t="shared" si="35"/>
        <v>#N/A</v>
      </c>
      <c r="Z205" s="105"/>
      <c r="AA205" s="105"/>
      <c r="AB205" s="103"/>
    </row>
    <row r="206" spans="1:28" x14ac:dyDescent="0.25">
      <c r="A206">
        <v>174</v>
      </c>
      <c r="B206" s="61">
        <f ca="1">OFFSET(InputPriceData!B$15,CalculationsAndCharts!$A206+$A$11,0,1,1)</f>
        <v>41726</v>
      </c>
      <c r="C206" s="3">
        <f ca="1">OFFSET(InputPriceData!G$15,CalculationsAndCharts!$A206+$A$11,IF($C$7,8,0),1,1)</f>
        <v>101642000</v>
      </c>
      <c r="D206" s="4">
        <f ca="1">OFFSET(InputPriceData!C$15,CalculationsAndCharts!$A206+$A$11,IF($C$7,8,0),1,1)</f>
        <v>185.11000100000001</v>
      </c>
      <c r="E206" s="4">
        <f ca="1">OFFSET(InputPriceData!D$15,CalculationsAndCharts!$A206+$A$11,IF($C$7,8,0),1,1)</f>
        <v>186.41999799999999</v>
      </c>
      <c r="F206" s="4">
        <f ca="1">OFFSET(InputPriceData!E$15,CalculationsAndCharts!$A206+$A$11,IF($C$7,8,0),1,1)</f>
        <v>185</v>
      </c>
      <c r="G206" s="4">
        <f ca="1">OFFSET(InputPriceData!F$15,CalculationsAndCharts!$A206+$A$11,IF($C$7,8,0),1,1)</f>
        <v>185.490005</v>
      </c>
      <c r="H206" s="309">
        <f t="shared" ca="1" si="24"/>
        <v>-1.4893049858485956</v>
      </c>
      <c r="I206" s="216">
        <f t="shared" ca="1" si="25"/>
        <v>186.9793099858486</v>
      </c>
      <c r="J206" s="216">
        <f t="shared" ca="1" si="26"/>
        <v>187.91420653577782</v>
      </c>
      <c r="K206" s="216">
        <f t="shared" ca="1" si="27"/>
        <v>186.04441343591935</v>
      </c>
      <c r="L206" s="217">
        <f t="shared" ca="1" si="28"/>
        <v>-0.11090535977368017</v>
      </c>
      <c r="M206" s="216">
        <f t="shared" ca="1" si="29"/>
        <v>-5.9790477537417806E-2</v>
      </c>
      <c r="N206" s="246"/>
      <c r="O206" s="309">
        <f t="shared" ca="1" si="30"/>
        <v>-1.4271236800542251</v>
      </c>
      <c r="P206" s="216">
        <f t="shared" ca="1" si="31"/>
        <v>186.91712868005422</v>
      </c>
      <c r="Q206" s="217">
        <f t="shared" ca="1" si="32"/>
        <v>-0.3976550994267441</v>
      </c>
      <c r="R206" s="216">
        <f t="shared" ca="1" si="33"/>
        <v>-0.25725705237438151</v>
      </c>
      <c r="S206" s="217"/>
      <c r="T206" s="64"/>
      <c r="U206" s="313">
        <f t="shared" ca="1" si="34"/>
        <v>-0.1974665748369637</v>
      </c>
      <c r="V206" s="256"/>
      <c r="W206" s="256"/>
      <c r="X206" s="311" t="e">
        <f t="shared" si="35"/>
        <v>#N/A</v>
      </c>
      <c r="Y206" s="311" t="e">
        <f t="shared" si="35"/>
        <v>#N/A</v>
      </c>
      <c r="Z206" s="105"/>
      <c r="AA206" s="105"/>
      <c r="AB206" s="103"/>
    </row>
    <row r="207" spans="1:28" x14ac:dyDescent="0.25">
      <c r="A207">
        <v>175</v>
      </c>
      <c r="B207" s="61">
        <f ca="1">OFFSET(InputPriceData!B$15,CalculationsAndCharts!$A207+$A$11,0,1,1)</f>
        <v>41725</v>
      </c>
      <c r="C207" s="3">
        <f ca="1">OFFSET(InputPriceData!G$15,CalculationsAndCharts!$A207+$A$11,IF($C$7,8,0),1,1)</f>
        <v>142383000</v>
      </c>
      <c r="D207" s="4">
        <f ca="1">OFFSET(InputPriceData!C$15,CalculationsAndCharts!$A207+$A$11,IF($C$7,8,0),1,1)</f>
        <v>184.75</v>
      </c>
      <c r="E207" s="4">
        <f ca="1">OFFSET(InputPriceData!D$15,CalculationsAndCharts!$A207+$A$11,IF($C$7,8,0),1,1)</f>
        <v>185.33999600000001</v>
      </c>
      <c r="F207" s="4">
        <f ca="1">OFFSET(InputPriceData!E$15,CalculationsAndCharts!$A207+$A$11,IF($C$7,8,0),1,1)</f>
        <v>183.89999399999999</v>
      </c>
      <c r="G207" s="4">
        <f ca="1">OFFSET(InputPriceData!F$15,CalculationsAndCharts!$A207+$A$11,IF($C$7,8,0),1,1)</f>
        <v>184.58000200000001</v>
      </c>
      <c r="H207" s="309">
        <f t="shared" ca="1" si="24"/>
        <v>-2.4253308939689471</v>
      </c>
      <c r="I207" s="216">
        <f t="shared" ca="1" si="25"/>
        <v>187.00533289396895</v>
      </c>
      <c r="J207" s="216">
        <f t="shared" ca="1" si="26"/>
        <v>187.94035955843879</v>
      </c>
      <c r="K207" s="216">
        <f t="shared" ca="1" si="27"/>
        <v>186.0703062294991</v>
      </c>
      <c r="L207" s="217">
        <f t="shared" ca="1" si="28"/>
        <v>1.9803825278918386E-2</v>
      </c>
      <c r="M207" s="216">
        <f t="shared" ca="1" si="29"/>
        <v>1.0729128326111073E-2</v>
      </c>
      <c r="N207" s="246"/>
      <c r="O207" s="309">
        <f t="shared" ca="1" si="30"/>
        <v>-2.3956487102510837</v>
      </c>
      <c r="P207" s="216">
        <f t="shared" ca="1" si="31"/>
        <v>186.9756507102511</v>
      </c>
      <c r="Q207" s="217">
        <f t="shared" ca="1" si="32"/>
        <v>-0.26282347746100598</v>
      </c>
      <c r="R207" s="216">
        <f t="shared" ca="1" si="33"/>
        <v>-0.17086800820015549</v>
      </c>
      <c r="S207" s="217"/>
      <c r="T207" s="64"/>
      <c r="U207" s="313">
        <f t="shared" ca="1" si="34"/>
        <v>-0.18159713652626658</v>
      </c>
      <c r="V207" s="256"/>
      <c r="W207" s="256"/>
      <c r="X207" s="311" t="e">
        <f t="shared" si="35"/>
        <v>#N/A</v>
      </c>
      <c r="Y207" s="311" t="e">
        <f t="shared" si="35"/>
        <v>#N/A</v>
      </c>
      <c r="Z207" s="105"/>
      <c r="AA207" s="105"/>
      <c r="AB207" s="103"/>
    </row>
    <row r="208" spans="1:28" x14ac:dyDescent="0.25">
      <c r="A208">
        <v>176</v>
      </c>
      <c r="B208" s="61">
        <f ca="1">OFFSET(InputPriceData!B$15,CalculationsAndCharts!$A208+$A$11,0,1,1)</f>
        <v>41724</v>
      </c>
      <c r="C208" s="3">
        <f ca="1">OFFSET(InputPriceData!G$15,CalculationsAndCharts!$A208+$A$11,IF($C$7,8,0),1,1)</f>
        <v>119843000</v>
      </c>
      <c r="D208" s="4">
        <f ca="1">OFFSET(InputPriceData!C$15,CalculationsAndCharts!$A208+$A$11,IF($C$7,8,0),1,1)</f>
        <v>187.03999300000001</v>
      </c>
      <c r="E208" s="4">
        <f ca="1">OFFSET(InputPriceData!D$15,CalculationsAndCharts!$A208+$A$11,IF($C$7,8,0),1,1)</f>
        <v>187.33999600000001</v>
      </c>
      <c r="F208" s="4">
        <f ca="1">OFFSET(InputPriceData!E$15,CalculationsAndCharts!$A208+$A$11,IF($C$7,8,0),1,1)</f>
        <v>184.91999799999999</v>
      </c>
      <c r="G208" s="4">
        <f ca="1">OFFSET(InputPriceData!F$15,CalculationsAndCharts!$A208+$A$11,IF($C$7,8,0),1,1)</f>
        <v>184.970001</v>
      </c>
      <c r="H208" s="309">
        <f t="shared" ca="1" si="24"/>
        <v>-2.0796786183768918</v>
      </c>
      <c r="I208" s="216">
        <f t="shared" ca="1" si="25"/>
        <v>187.0496796183769</v>
      </c>
      <c r="J208" s="216">
        <f t="shared" ca="1" si="26"/>
        <v>187.98492801646876</v>
      </c>
      <c r="K208" s="216">
        <f t="shared" ca="1" si="27"/>
        <v>186.11443122028501</v>
      </c>
      <c r="L208" s="217">
        <f t="shared" ca="1" si="28"/>
        <v>0.19008897652974432</v>
      </c>
      <c r="M208" s="216">
        <f t="shared" ca="1" si="29"/>
        <v>0.1027674625626154</v>
      </c>
      <c r="N208" s="246"/>
      <c r="O208" s="309">
        <f t="shared" ca="1" si="30"/>
        <v>-2.0895008739335026</v>
      </c>
      <c r="P208" s="216">
        <f t="shared" ca="1" si="31"/>
        <v>187.0595018739335</v>
      </c>
      <c r="Q208" s="217">
        <f t="shared" ca="1" si="32"/>
        <v>-7.1720126571280837E-2</v>
      </c>
      <c r="R208" s="216">
        <f t="shared" ca="1" si="33"/>
        <v>-4.6528708125777113E-2</v>
      </c>
      <c r="S208" s="217"/>
      <c r="T208" s="64"/>
      <c r="U208" s="313">
        <f t="shared" ca="1" si="34"/>
        <v>-0.14929617068839252</v>
      </c>
      <c r="V208" s="256"/>
      <c r="W208" s="256"/>
      <c r="X208" s="311" t="e">
        <f t="shared" si="35"/>
        <v>#N/A</v>
      </c>
      <c r="Y208" s="311" t="e">
        <f t="shared" si="35"/>
        <v>#N/A</v>
      </c>
      <c r="Z208" s="105"/>
      <c r="AA208" s="105"/>
      <c r="AB208" s="103"/>
    </row>
    <row r="209" spans="1:28" x14ac:dyDescent="0.25">
      <c r="A209">
        <v>177</v>
      </c>
      <c r="B209" s="61">
        <f ca="1">OFFSET(InputPriceData!B$15,CalculationsAndCharts!$A209+$A$11,0,1,1)</f>
        <v>41723</v>
      </c>
      <c r="C209" s="3">
        <f ca="1">OFFSET(InputPriceData!G$15,CalculationsAndCharts!$A209+$A$11,IF($C$7,8,0),1,1)</f>
        <v>103852000</v>
      </c>
      <c r="D209" s="4">
        <f ca="1">OFFSET(InputPriceData!C$15,CalculationsAndCharts!$A209+$A$11,IF($C$7,8,0),1,1)</f>
        <v>186.36999499999999</v>
      </c>
      <c r="E209" s="4">
        <f ca="1">OFFSET(InputPriceData!D$15,CalculationsAndCharts!$A209+$A$11,IF($C$7,8,0),1,1)</f>
        <v>186.94000199999999</v>
      </c>
      <c r="F209" s="4">
        <f ca="1">OFFSET(InputPriceData!E$15,CalculationsAndCharts!$A209+$A$11,IF($C$7,8,0),1,1)</f>
        <v>185.270004</v>
      </c>
      <c r="G209" s="4">
        <f ca="1">OFFSET(InputPriceData!F$15,CalculationsAndCharts!$A209+$A$11,IF($C$7,8,0),1,1)</f>
        <v>186.30999800000001</v>
      </c>
      <c r="H209" s="309">
        <f t="shared" ca="1" si="24"/>
        <v>-0.72115221108954519</v>
      </c>
      <c r="I209" s="216">
        <f t="shared" ca="1" si="25"/>
        <v>187.03115021108954</v>
      </c>
      <c r="J209" s="216">
        <f t="shared" ca="1" si="26"/>
        <v>187.96630596214496</v>
      </c>
      <c r="K209" s="216">
        <f t="shared" ca="1" si="27"/>
        <v>186.09599446003409</v>
      </c>
      <c r="L209" s="217">
        <f t="shared" ca="1" si="28"/>
        <v>0.31777832795559213</v>
      </c>
      <c r="M209" s="216">
        <f t="shared" ca="1" si="29"/>
        <v>0.17056429143195639</v>
      </c>
      <c r="N209" s="246"/>
      <c r="O209" s="309">
        <f t="shared" ca="1" si="30"/>
        <v>-0.75692960037260559</v>
      </c>
      <c r="P209" s="216">
        <f t="shared" ca="1" si="31"/>
        <v>187.06692760037262</v>
      </c>
      <c r="Q209" s="217">
        <f t="shared" ca="1" si="32"/>
        <v>7.3516840647984749E-2</v>
      </c>
      <c r="R209" s="216">
        <f t="shared" ca="1" si="33"/>
        <v>4.7351301446303326E-2</v>
      </c>
      <c r="S209" s="217"/>
      <c r="T209" s="64"/>
      <c r="U209" s="313">
        <f t="shared" ca="1" si="34"/>
        <v>-0.12321298998565307</v>
      </c>
      <c r="V209" s="256"/>
      <c r="W209" s="256"/>
      <c r="X209" s="311" t="e">
        <f t="shared" si="35"/>
        <v>#N/A</v>
      </c>
      <c r="Y209" s="311" t="e">
        <f t="shared" si="35"/>
        <v>#N/A</v>
      </c>
      <c r="Z209" s="105"/>
      <c r="AA209" s="105"/>
      <c r="AB209" s="103"/>
    </row>
    <row r="210" spans="1:28" x14ac:dyDescent="0.25">
      <c r="A210">
        <v>178</v>
      </c>
      <c r="B210" s="61">
        <f ca="1">OFFSET(InputPriceData!B$15,CalculationsAndCharts!$A210+$A$11,0,1,1)</f>
        <v>41722</v>
      </c>
      <c r="C210" s="3">
        <f ca="1">OFFSET(InputPriceData!G$15,CalculationsAndCharts!$A210+$A$11,IF($C$7,8,0),1,1)</f>
        <v>121411000</v>
      </c>
      <c r="D210" s="4">
        <f ca="1">OFFSET(InputPriceData!C$15,CalculationsAndCharts!$A210+$A$11,IF($C$7,8,0),1,1)</f>
        <v>186.83999600000001</v>
      </c>
      <c r="E210" s="4">
        <f ca="1">OFFSET(InputPriceData!D$15,CalculationsAndCharts!$A210+$A$11,IF($C$7,8,0),1,1)</f>
        <v>187.070007</v>
      </c>
      <c r="F210" s="4">
        <f ca="1">OFFSET(InputPriceData!E$15,CalculationsAndCharts!$A210+$A$11,IF($C$7,8,0),1,1)</f>
        <v>184.61999499999999</v>
      </c>
      <c r="G210" s="4">
        <f ca="1">OFFSET(InputPriceData!F$15,CalculationsAndCharts!$A210+$A$11,IF($C$7,8,0),1,1)</f>
        <v>185.429993</v>
      </c>
      <c r="H210" s="309">
        <f t="shared" ca="1" si="24"/>
        <v>-1.5626460039942951</v>
      </c>
      <c r="I210" s="216">
        <f t="shared" ca="1" si="25"/>
        <v>186.9926390039943</v>
      </c>
      <c r="J210" s="216">
        <f t="shared" ca="1" si="26"/>
        <v>187.92760219901425</v>
      </c>
      <c r="K210" s="216">
        <f t="shared" ca="1" si="27"/>
        <v>186.05767580897432</v>
      </c>
      <c r="L210" s="217">
        <f t="shared" ca="1" si="28"/>
        <v>0.44178046945606197</v>
      </c>
      <c r="M210" s="216">
        <f t="shared" ca="1" si="29"/>
        <v>0.23824650063814756</v>
      </c>
      <c r="N210" s="246"/>
      <c r="O210" s="309">
        <f t="shared" ca="1" si="30"/>
        <v>-1.6209653935404762</v>
      </c>
      <c r="P210" s="216">
        <f t="shared" ca="1" si="31"/>
        <v>187.05095839354047</v>
      </c>
      <c r="Q210" s="217">
        <f t="shared" ca="1" si="32"/>
        <v>0.22077767260440695</v>
      </c>
      <c r="R210" s="216">
        <f t="shared" ca="1" si="33"/>
        <v>0.14287505642374065</v>
      </c>
      <c r="S210" s="217"/>
      <c r="T210" s="64"/>
      <c r="U210" s="313">
        <f t="shared" ca="1" si="34"/>
        <v>-9.5371444214406909E-2</v>
      </c>
      <c r="V210" s="256"/>
      <c r="W210" s="256"/>
      <c r="X210" s="311" t="e">
        <f t="shared" si="35"/>
        <v>#N/A</v>
      </c>
      <c r="Y210" s="311" t="e">
        <f t="shared" si="35"/>
        <v>#N/A</v>
      </c>
      <c r="Z210" s="105"/>
      <c r="AA210" s="105"/>
      <c r="AB210" s="103"/>
    </row>
    <row r="211" spans="1:28" x14ac:dyDescent="0.25">
      <c r="A211">
        <v>179</v>
      </c>
      <c r="B211" s="61">
        <f ca="1">OFFSET(InputPriceData!B$15,CalculationsAndCharts!$A211+$A$11,0,1,1)</f>
        <v>41719</v>
      </c>
      <c r="C211" s="3">
        <f ca="1">OFFSET(InputPriceData!G$15,CalculationsAndCharts!$A211+$A$11,IF($C$7,8,0),1,1)</f>
        <v>163128000</v>
      </c>
      <c r="D211" s="4">
        <f ca="1">OFFSET(InputPriceData!C$15,CalculationsAndCharts!$A211+$A$11,IF($C$7,8,0),1,1)</f>
        <v>187.71000699999999</v>
      </c>
      <c r="E211" s="4">
        <f ca="1">OFFSET(InputPriceData!D$15,CalculationsAndCharts!$A211+$A$11,IF($C$7,8,0),1,1)</f>
        <v>189.020004</v>
      </c>
      <c r="F211" s="4">
        <f ca="1">OFFSET(InputPriceData!E$15,CalculationsAndCharts!$A211+$A$11,IF($C$7,8,0),1,1)</f>
        <v>186.029999</v>
      </c>
      <c r="G211" s="4">
        <f ca="1">OFFSET(InputPriceData!F$15,CalculationsAndCharts!$A211+$A$11,IF($C$7,8,0),1,1)</f>
        <v>186.199997</v>
      </c>
      <c r="H211" s="309">
        <f t="shared" ca="1" si="24"/>
        <v>-0.75383979823518554</v>
      </c>
      <c r="I211" s="216">
        <f t="shared" ca="1" si="25"/>
        <v>186.95383679823519</v>
      </c>
      <c r="J211" s="216">
        <f t="shared" ca="1" si="26"/>
        <v>187.88860598222635</v>
      </c>
      <c r="K211" s="216">
        <f t="shared" ca="1" si="27"/>
        <v>186.01906761424402</v>
      </c>
      <c r="L211" s="217">
        <f t="shared" ca="1" si="28"/>
        <v>0.58202693583316056</v>
      </c>
      <c r="M211" s="216">
        <f t="shared" ca="1" si="29"/>
        <v>0.31258160322803902</v>
      </c>
      <c r="N211" s="246"/>
      <c r="O211" s="309">
        <f t="shared" ca="1" si="30"/>
        <v>-0.83612474803720982</v>
      </c>
      <c r="P211" s="216">
        <f t="shared" ca="1" si="31"/>
        <v>187.0361217480372</v>
      </c>
      <c r="Q211" s="217">
        <f t="shared" ca="1" si="32"/>
        <v>0.39604434334912231</v>
      </c>
      <c r="R211" s="216">
        <f t="shared" ca="1" si="33"/>
        <v>0.25523803419768409</v>
      </c>
      <c r="S211" s="217"/>
      <c r="T211" s="64"/>
      <c r="U211" s="313">
        <f t="shared" ca="1" si="34"/>
        <v>-5.7343569030354924E-2</v>
      </c>
      <c r="V211" s="256"/>
      <c r="W211" s="256"/>
      <c r="X211" s="311" t="e">
        <f t="shared" si="35"/>
        <v>#N/A</v>
      </c>
      <c r="Y211" s="311" t="e">
        <f t="shared" si="35"/>
        <v>#N/A</v>
      </c>
      <c r="Z211" s="105"/>
      <c r="AA211" s="105"/>
      <c r="AB211" s="103"/>
    </row>
    <row r="212" spans="1:28" x14ac:dyDescent="0.25">
      <c r="A212">
        <v>180</v>
      </c>
      <c r="B212" s="61">
        <f ca="1">OFFSET(InputPriceData!B$15,CalculationsAndCharts!$A212+$A$11,0,1,1)</f>
        <v>41718</v>
      </c>
      <c r="C212" s="3">
        <f ca="1">OFFSET(InputPriceData!G$15,CalculationsAndCharts!$A212+$A$11,IF($C$7,8,0),1,1)</f>
        <v>117241000</v>
      </c>
      <c r="D212" s="4">
        <f ca="1">OFFSET(InputPriceData!C$15,CalculationsAndCharts!$A212+$A$11,IF($C$7,8,0),1,1)</f>
        <v>186.25</v>
      </c>
      <c r="E212" s="4">
        <f ca="1">OFFSET(InputPriceData!D$15,CalculationsAndCharts!$A212+$A$11,IF($C$7,8,0),1,1)</f>
        <v>187.88999899999999</v>
      </c>
      <c r="F212" s="4">
        <f ca="1">OFFSET(InputPriceData!E$15,CalculationsAndCharts!$A212+$A$11,IF($C$7,8,0),1,1)</f>
        <v>185.91999799999999</v>
      </c>
      <c r="G212" s="4">
        <f ca="1">OFFSET(InputPriceData!F$15,CalculationsAndCharts!$A212+$A$11,IF($C$7,8,0),1,1)</f>
        <v>187.75</v>
      </c>
      <c r="H212" s="309">
        <f t="shared" ca="1" si="24"/>
        <v>0.92402299534896737</v>
      </c>
      <c r="I212" s="216">
        <f t="shared" ca="1" si="25"/>
        <v>186.82597700465104</v>
      </c>
      <c r="J212" s="216">
        <f t="shared" ca="1" si="26"/>
        <v>187.76010688967426</v>
      </c>
      <c r="K212" s="216">
        <f t="shared" ca="1" si="27"/>
        <v>185.89184711962778</v>
      </c>
      <c r="L212" s="217">
        <f t="shared" ca="1" si="28"/>
        <v>0.64480731178631501</v>
      </c>
      <c r="M212" s="216">
        <f t="shared" ca="1" si="29"/>
        <v>0.34343931386754462</v>
      </c>
      <c r="N212" s="246"/>
      <c r="O212" s="309">
        <f t="shared" ca="1" si="30"/>
        <v>0.83923103909403951</v>
      </c>
      <c r="P212" s="216">
        <f t="shared" ca="1" si="31"/>
        <v>186.91076896090595</v>
      </c>
      <c r="Q212" s="217">
        <f t="shared" ca="1" si="32"/>
        <v>0.48097544645829593</v>
      </c>
      <c r="R212" s="216">
        <f t="shared" ca="1" si="33"/>
        <v>0.30741439986682029</v>
      </c>
      <c r="S212" s="217"/>
      <c r="T212" s="64"/>
      <c r="U212" s="313">
        <f t="shared" ca="1" si="34"/>
        <v>-3.6024914000724328E-2</v>
      </c>
      <c r="V212" s="256"/>
      <c r="W212" s="256"/>
      <c r="X212" s="311" t="e">
        <f t="shared" si="35"/>
        <v>#N/A</v>
      </c>
      <c r="Y212" s="311" t="e">
        <f t="shared" si="35"/>
        <v>#N/A</v>
      </c>
      <c r="Z212" s="105"/>
      <c r="AA212" s="105"/>
      <c r="AB212" s="103"/>
    </row>
    <row r="213" spans="1:28" x14ac:dyDescent="0.25">
      <c r="A213">
        <v>181</v>
      </c>
      <c r="B213" s="61">
        <f ca="1">OFFSET(InputPriceData!B$15,CalculationsAndCharts!$A213+$A$11,0,1,1)</f>
        <v>41717</v>
      </c>
      <c r="C213" s="3">
        <f ca="1">OFFSET(InputPriceData!G$15,CalculationsAndCharts!$A213+$A$11,IF($C$7,8,0),1,1)</f>
        <v>176267300</v>
      </c>
      <c r="D213" s="4">
        <f ca="1">OFFSET(InputPriceData!C$15,CalculationsAndCharts!$A213+$A$11,IF($C$7,8,0),1,1)</f>
        <v>187.679993</v>
      </c>
      <c r="E213" s="4">
        <f ca="1">OFFSET(InputPriceData!D$15,CalculationsAndCharts!$A213+$A$11,IF($C$7,8,0),1,1)</f>
        <v>187.94000199999999</v>
      </c>
      <c r="F213" s="4">
        <f ca="1">OFFSET(InputPriceData!E$15,CalculationsAndCharts!$A213+$A$11,IF($C$7,8,0),1,1)</f>
        <v>185.470001</v>
      </c>
      <c r="G213" s="4">
        <f ca="1">OFFSET(InputPriceData!F$15,CalculationsAndCharts!$A213+$A$11,IF($C$7,8,0),1,1)</f>
        <v>186.66000399999999</v>
      </c>
      <c r="H213" s="309">
        <f t="shared" ca="1" si="24"/>
        <v>-1.2092164404582745E-2</v>
      </c>
      <c r="I213" s="216">
        <f t="shared" ca="1" si="25"/>
        <v>186.67209616440456</v>
      </c>
      <c r="J213" s="216">
        <f t="shared" ca="1" si="26"/>
        <v>187.60545664522655</v>
      </c>
      <c r="K213" s="216">
        <f t="shared" ca="1" si="27"/>
        <v>185.73873568358255</v>
      </c>
      <c r="L213" s="217">
        <f t="shared" ca="1" si="28"/>
        <v>0.6857063314494628</v>
      </c>
      <c r="M213" s="216">
        <f t="shared" ca="1" si="29"/>
        <v>0.36735578953992892</v>
      </c>
      <c r="N213" s="246"/>
      <c r="O213" s="309">
        <f t="shared" ca="1" si="30"/>
        <v>-9.2754577629024074E-2</v>
      </c>
      <c r="P213" s="216">
        <f t="shared" ca="1" si="31"/>
        <v>186.75275857762901</v>
      </c>
      <c r="Q213" s="217">
        <f t="shared" ca="1" si="32"/>
        <v>0.54251536240949294</v>
      </c>
      <c r="R213" s="216">
        <f t="shared" ca="1" si="33"/>
        <v>0.34877232451542839</v>
      </c>
      <c r="S213" s="217"/>
      <c r="T213" s="64"/>
      <c r="U213" s="313">
        <f t="shared" ca="1" si="34"/>
        <v>-1.8583465024500534E-2</v>
      </c>
      <c r="V213" s="256"/>
      <c r="W213" s="256"/>
      <c r="X213" s="311" t="e">
        <f t="shared" si="35"/>
        <v>#N/A</v>
      </c>
      <c r="Y213" s="311" t="e">
        <f t="shared" si="35"/>
        <v>#N/A</v>
      </c>
      <c r="Z213" s="105"/>
      <c r="AA213" s="105"/>
      <c r="AB213" s="103"/>
    </row>
    <row r="214" spans="1:28" x14ac:dyDescent="0.25">
      <c r="A214">
        <v>182</v>
      </c>
      <c r="B214" s="61">
        <f ca="1">OFFSET(InputPriceData!B$15,CalculationsAndCharts!$A214+$A$11,0,1,1)</f>
        <v>41716</v>
      </c>
      <c r="C214" s="3">
        <f ca="1">OFFSET(InputPriceData!G$15,CalculationsAndCharts!$A214+$A$11,IF($C$7,8,0),1,1)</f>
        <v>101804600</v>
      </c>
      <c r="D214" s="4">
        <f ca="1">OFFSET(InputPriceData!C$15,CalculationsAndCharts!$A214+$A$11,IF($C$7,8,0),1,1)</f>
        <v>186.71000699999999</v>
      </c>
      <c r="E214" s="4">
        <f ca="1">OFFSET(InputPriceData!D$15,CalculationsAndCharts!$A214+$A$11,IF($C$7,8,0),1,1)</f>
        <v>187.91000399999999</v>
      </c>
      <c r="F214" s="4">
        <f ca="1">OFFSET(InputPriceData!E$15,CalculationsAndCharts!$A214+$A$11,IF($C$7,8,0),1,1)</f>
        <v>186.509995</v>
      </c>
      <c r="G214" s="4">
        <f ca="1">OFFSET(InputPriceData!F$15,CalculationsAndCharts!$A214+$A$11,IF($C$7,8,0),1,1)</f>
        <v>187.66000399999999</v>
      </c>
      <c r="H214" s="309">
        <f t="shared" ca="1" si="24"/>
        <v>1.1491426880535451</v>
      </c>
      <c r="I214" s="216">
        <f t="shared" ca="1" si="25"/>
        <v>186.51086131194643</v>
      </c>
      <c r="J214" s="216">
        <f t="shared" ca="1" si="26"/>
        <v>187.44341561850615</v>
      </c>
      <c r="K214" s="216">
        <f t="shared" ca="1" si="27"/>
        <v>185.5783070053867</v>
      </c>
      <c r="L214" s="217">
        <f t="shared" ca="1" si="28"/>
        <v>0.72122493050272163</v>
      </c>
      <c r="M214" s="216">
        <f t="shared" ca="1" si="29"/>
        <v>0.38432533045385725</v>
      </c>
      <c r="N214" s="246"/>
      <c r="O214" s="309">
        <f t="shared" ca="1" si="30"/>
        <v>1.0748721554099918</v>
      </c>
      <c r="P214" s="216">
        <f t="shared" ca="1" si="31"/>
        <v>186.58513184458999</v>
      </c>
      <c r="Q214" s="217">
        <f t="shared" ca="1" si="32"/>
        <v>0.60081118688043456</v>
      </c>
      <c r="R214" s="216">
        <f t="shared" ca="1" si="33"/>
        <v>0.38419130815776892</v>
      </c>
      <c r="S214" s="217"/>
      <c r="T214" s="64"/>
      <c r="U214" s="313">
        <f t="shared" ca="1" si="34"/>
        <v>-1.3402229608833194E-4</v>
      </c>
      <c r="V214" s="256"/>
      <c r="W214" s="256"/>
      <c r="X214" s="311" t="e">
        <f t="shared" si="35"/>
        <v>#N/A</v>
      </c>
      <c r="Y214" s="311" t="e">
        <f t="shared" si="35"/>
        <v>#N/A</v>
      </c>
      <c r="Z214" s="105"/>
      <c r="AA214" s="105"/>
      <c r="AB214" s="103"/>
    </row>
    <row r="215" spans="1:28" x14ac:dyDescent="0.25">
      <c r="A215">
        <v>183</v>
      </c>
      <c r="B215" s="61">
        <f ca="1">OFFSET(InputPriceData!B$15,CalculationsAndCharts!$A215+$A$11,0,1,1)</f>
        <v>41715</v>
      </c>
      <c r="C215" s="3">
        <f ca="1">OFFSET(InputPriceData!G$15,CalculationsAndCharts!$A215+$A$11,IF($C$7,8,0),1,1)</f>
        <v>98359500</v>
      </c>
      <c r="D215" s="4">
        <f ca="1">OFFSET(InputPriceData!C$15,CalculationsAndCharts!$A215+$A$11,IF($C$7,8,0),1,1)</f>
        <v>185.58999600000001</v>
      </c>
      <c r="E215" s="4">
        <f ca="1">OFFSET(InputPriceData!D$15,CalculationsAndCharts!$A215+$A$11,IF($C$7,8,0),1,1)</f>
        <v>186.770004</v>
      </c>
      <c r="F215" s="4">
        <f ca="1">OFFSET(InputPriceData!E$15,CalculationsAndCharts!$A215+$A$11,IF($C$7,8,0),1,1)</f>
        <v>185.509995</v>
      </c>
      <c r="G215" s="4">
        <f ca="1">OFFSET(InputPriceData!F$15,CalculationsAndCharts!$A215+$A$11,IF($C$7,8,0),1,1)</f>
        <v>186.33000200000001</v>
      </c>
      <c r="H215" s="309">
        <f t="shared" ca="1" si="24"/>
        <v>-2.0643855818510692E-2</v>
      </c>
      <c r="I215" s="216">
        <f t="shared" ca="1" si="25"/>
        <v>186.35064585581853</v>
      </c>
      <c r="J215" s="216">
        <f t="shared" ca="1" si="26"/>
        <v>187.28239908509761</v>
      </c>
      <c r="K215" s="216">
        <f t="shared" ca="1" si="27"/>
        <v>185.41889262653945</v>
      </c>
      <c r="L215" s="217">
        <f t="shared" ca="1" si="28"/>
        <v>0.75934956845484081</v>
      </c>
      <c r="M215" s="216">
        <f t="shared" ca="1" si="29"/>
        <v>0.40752941571633794</v>
      </c>
      <c r="N215" s="246"/>
      <c r="O215" s="309">
        <f t="shared" ca="1" si="30"/>
        <v>-8.8275663533227355E-2</v>
      </c>
      <c r="P215" s="216">
        <f t="shared" ca="1" si="31"/>
        <v>186.41827766353325</v>
      </c>
      <c r="Q215" s="217">
        <f t="shared" ca="1" si="32"/>
        <v>0.6661045217694328</v>
      </c>
      <c r="R215" s="216">
        <f t="shared" ca="1" si="33"/>
        <v>0.42898374794377947</v>
      </c>
      <c r="S215" s="217"/>
      <c r="T215" s="64"/>
      <c r="U215" s="313">
        <f t="shared" ca="1" si="34"/>
        <v>2.145433222744153E-2</v>
      </c>
      <c r="V215" s="256"/>
      <c r="W215" s="256"/>
      <c r="X215" s="311" t="e">
        <f t="shared" si="35"/>
        <v>#N/A</v>
      </c>
      <c r="Y215" s="311" t="e">
        <f t="shared" si="35"/>
        <v>#N/A</v>
      </c>
      <c r="Z215" s="105"/>
      <c r="AA215" s="105"/>
      <c r="AB215" s="103"/>
    </row>
    <row r="216" spans="1:28" x14ac:dyDescent="0.25">
      <c r="A216">
        <v>184</v>
      </c>
      <c r="B216" s="61">
        <f ca="1">OFFSET(InputPriceData!B$15,CalculationsAndCharts!$A216+$A$11,0,1,1)</f>
        <v>41712</v>
      </c>
      <c r="C216" s="3">
        <f ca="1">OFFSET(InputPriceData!G$15,CalculationsAndCharts!$A216+$A$11,IF($C$7,8,0),1,1)</f>
        <v>153919600</v>
      </c>
      <c r="D216" s="4">
        <f ca="1">OFFSET(InputPriceData!C$15,CalculationsAndCharts!$A216+$A$11,IF($C$7,8,0),1,1)</f>
        <v>184.85000600000001</v>
      </c>
      <c r="E216" s="4">
        <f ca="1">OFFSET(InputPriceData!D$15,CalculationsAndCharts!$A216+$A$11,IF($C$7,8,0),1,1)</f>
        <v>185.800003</v>
      </c>
      <c r="F216" s="4">
        <f ca="1">OFFSET(InputPriceData!E$15,CalculationsAndCharts!$A216+$A$11,IF($C$7,8,0),1,1)</f>
        <v>184.44000199999999</v>
      </c>
      <c r="G216" s="4">
        <f ca="1">OFFSET(InputPriceData!F$15,CalculationsAndCharts!$A216+$A$11,IF($C$7,8,0),1,1)</f>
        <v>184.66000399999999</v>
      </c>
      <c r="H216" s="309">
        <f t="shared" ca="1" si="24"/>
        <v>-1.6290010421061318</v>
      </c>
      <c r="I216" s="216">
        <f t="shared" ca="1" si="25"/>
        <v>186.28900504210611</v>
      </c>
      <c r="J216" s="216">
        <f t="shared" ca="1" si="26"/>
        <v>187.22045006731662</v>
      </c>
      <c r="K216" s="216">
        <f t="shared" ca="1" si="27"/>
        <v>185.35756001689558</v>
      </c>
      <c r="L216" s="217">
        <f t="shared" ca="1" si="28"/>
        <v>0.90515166965112215</v>
      </c>
      <c r="M216" s="216">
        <f t="shared" ca="1" si="29"/>
        <v>0.49017201886940404</v>
      </c>
      <c r="N216" s="246"/>
      <c r="O216" s="309">
        <f t="shared" ca="1" si="30"/>
        <v>-1.7149674462262621</v>
      </c>
      <c r="P216" s="216">
        <f t="shared" ca="1" si="31"/>
        <v>186.37497144622625</v>
      </c>
      <c r="Q216" s="217">
        <f t="shared" ca="1" si="32"/>
        <v>0.87365675574766932</v>
      </c>
      <c r="R216" s="216">
        <f t="shared" ca="1" si="33"/>
        <v>0.56773967518012358</v>
      </c>
      <c r="S216" s="217"/>
      <c r="T216" s="64"/>
      <c r="U216" s="313">
        <f t="shared" ca="1" si="34"/>
        <v>7.7567656310719546E-2</v>
      </c>
      <c r="V216" s="256"/>
      <c r="W216" s="256"/>
      <c r="X216" s="311" t="e">
        <f t="shared" si="35"/>
        <v>#N/A</v>
      </c>
      <c r="Y216" s="311" t="e">
        <f t="shared" si="35"/>
        <v>#N/A</v>
      </c>
      <c r="Z216" s="105"/>
      <c r="AA216" s="105"/>
      <c r="AB216" s="103"/>
    </row>
    <row r="217" spans="1:28" x14ac:dyDescent="0.25">
      <c r="A217">
        <v>185</v>
      </c>
      <c r="B217" s="61">
        <f ca="1">OFFSET(InputPriceData!B$15,CalculationsAndCharts!$A217+$A$11,0,1,1)</f>
        <v>41711</v>
      </c>
      <c r="C217" s="3">
        <f ca="1">OFFSET(InputPriceData!G$15,CalculationsAndCharts!$A217+$A$11,IF($C$7,8,0),1,1)</f>
        <v>155014300</v>
      </c>
      <c r="D217" s="4">
        <f ca="1">OFFSET(InputPriceData!C$15,CalculationsAndCharts!$A217+$A$11,IF($C$7,8,0),1,1)</f>
        <v>187.83999600000001</v>
      </c>
      <c r="E217" s="4">
        <f ca="1">OFFSET(InputPriceData!D$15,CalculationsAndCharts!$A217+$A$11,IF($C$7,8,0),1,1)</f>
        <v>187.990005</v>
      </c>
      <c r="F217" s="4">
        <f ca="1">OFFSET(InputPriceData!E$15,CalculationsAndCharts!$A217+$A$11,IF($C$7,8,0),1,1)</f>
        <v>184.66000399999999</v>
      </c>
      <c r="G217" s="4">
        <f ca="1">OFFSET(InputPriceData!F$15,CalculationsAndCharts!$A217+$A$11,IF($C$7,8,0),1,1)</f>
        <v>185.179993</v>
      </c>
      <c r="H217" s="309">
        <f t="shared" ca="1" si="24"/>
        <v>-1.0837789293854159</v>
      </c>
      <c r="I217" s="216">
        <f t="shared" ca="1" si="25"/>
        <v>186.2637719293854</v>
      </c>
      <c r="J217" s="216">
        <f t="shared" ca="1" si="26"/>
        <v>187.19509078903229</v>
      </c>
      <c r="K217" s="216">
        <f t="shared" ca="1" si="27"/>
        <v>185.33245306973848</v>
      </c>
      <c r="L217" s="217">
        <f t="shared" ca="1" si="28"/>
        <v>1.1074665981592082</v>
      </c>
      <c r="M217" s="216">
        <f t="shared" ca="1" si="29"/>
        <v>0.59804873097668187</v>
      </c>
      <c r="N217" s="246"/>
      <c r="O217" s="309">
        <f t="shared" ca="1" si="30"/>
        <v>-1.1986790607496356</v>
      </c>
      <c r="P217" s="216">
        <f t="shared" ca="1" si="31"/>
        <v>186.37867206074964</v>
      </c>
      <c r="Q217" s="217">
        <f t="shared" ca="1" si="32"/>
        <v>1.1655457488318752</v>
      </c>
      <c r="R217" s="216">
        <f t="shared" ca="1" si="33"/>
        <v>0.75529482204821685</v>
      </c>
      <c r="S217" s="217"/>
      <c r="T217" s="64"/>
      <c r="U217" s="313">
        <f t="shared" ca="1" si="34"/>
        <v>0.15724609107153498</v>
      </c>
      <c r="V217" s="256"/>
      <c r="W217" s="256"/>
      <c r="X217" s="311" t="e">
        <f t="shared" si="35"/>
        <v>#N/A</v>
      </c>
      <c r="Y217" s="311" t="e">
        <f t="shared" si="35"/>
        <v>#N/A</v>
      </c>
      <c r="Z217" s="105"/>
      <c r="AA217" s="105"/>
      <c r="AB217" s="103"/>
    </row>
    <row r="218" spans="1:28" x14ac:dyDescent="0.25">
      <c r="A218">
        <v>186</v>
      </c>
      <c r="B218" s="61">
        <f ca="1">OFFSET(InputPriceData!B$15,CalculationsAndCharts!$A218+$A$11,0,1,1)</f>
        <v>41710</v>
      </c>
      <c r="C218" s="3">
        <f ca="1">OFFSET(InputPriceData!G$15,CalculationsAndCharts!$A218+$A$11,IF($C$7,8,0),1,1)</f>
        <v>104824400</v>
      </c>
      <c r="D218" s="4">
        <f ca="1">OFFSET(InputPriceData!C$15,CalculationsAndCharts!$A218+$A$11,IF($C$7,8,0),1,1)</f>
        <v>186.320007</v>
      </c>
      <c r="E218" s="4">
        <f ca="1">OFFSET(InputPriceData!D$15,CalculationsAndCharts!$A218+$A$11,IF($C$7,8,0),1,1)</f>
        <v>187.35000600000001</v>
      </c>
      <c r="F218" s="4">
        <f ca="1">OFFSET(InputPriceData!E$15,CalculationsAndCharts!$A218+$A$11,IF($C$7,8,0),1,1)</f>
        <v>185.89999399999999</v>
      </c>
      <c r="G218" s="4">
        <f ca="1">OFFSET(InputPriceData!F$15,CalculationsAndCharts!$A218+$A$11,IF($C$7,8,0),1,1)</f>
        <v>187.279999</v>
      </c>
      <c r="H218" s="309">
        <f t="shared" ca="1" si="24"/>
        <v>1.1407394430780102</v>
      </c>
      <c r="I218" s="216">
        <f t="shared" ca="1" si="25"/>
        <v>186.13925955692198</v>
      </c>
      <c r="J218" s="216">
        <f t="shared" ca="1" si="26"/>
        <v>187.06995585470656</v>
      </c>
      <c r="K218" s="216">
        <f t="shared" ca="1" si="27"/>
        <v>185.20856325913738</v>
      </c>
      <c r="L218" s="217">
        <f t="shared" ca="1" si="28"/>
        <v>1.2279597480282471</v>
      </c>
      <c r="M218" s="216">
        <f t="shared" ca="1" si="29"/>
        <v>0.65568120172205213</v>
      </c>
      <c r="N218" s="246"/>
      <c r="O218" s="309">
        <f t="shared" ca="1" si="30"/>
        <v>1.0206959809597764</v>
      </c>
      <c r="P218" s="216">
        <f t="shared" ca="1" si="31"/>
        <v>186.25930301904023</v>
      </c>
      <c r="Q218" s="217">
        <f t="shared" ca="1" si="32"/>
        <v>1.369399828770254</v>
      </c>
      <c r="R218" s="216">
        <f t="shared" ca="1" si="33"/>
        <v>0.87744543106512118</v>
      </c>
      <c r="S218" s="217"/>
      <c r="T218" s="64"/>
      <c r="U218" s="313">
        <f t="shared" ca="1" si="34"/>
        <v>0.22176422934306905</v>
      </c>
      <c r="V218" s="256"/>
      <c r="W218" s="256"/>
      <c r="X218" s="311" t="e">
        <f t="shared" si="35"/>
        <v>#N/A</v>
      </c>
      <c r="Y218" s="311" t="e">
        <f t="shared" si="35"/>
        <v>#N/A</v>
      </c>
      <c r="Z218" s="105"/>
      <c r="AA218" s="105"/>
      <c r="AB218" s="103"/>
    </row>
    <row r="219" spans="1:28" x14ac:dyDescent="0.25">
      <c r="A219">
        <v>187</v>
      </c>
      <c r="B219" s="61">
        <f ca="1">OFFSET(InputPriceData!B$15,CalculationsAndCharts!$A219+$A$11,0,1,1)</f>
        <v>41709</v>
      </c>
      <c r="C219" s="3">
        <f ca="1">OFFSET(InputPriceData!G$15,CalculationsAndCharts!$A219+$A$11,IF($C$7,8,0),1,1)</f>
        <v>99009100</v>
      </c>
      <c r="D219" s="4">
        <f ca="1">OFFSET(InputPriceData!C$15,CalculationsAndCharts!$A219+$A$11,IF($C$7,8,0),1,1)</f>
        <v>188.44000199999999</v>
      </c>
      <c r="E219" s="4">
        <f ca="1">OFFSET(InputPriceData!D$15,CalculationsAndCharts!$A219+$A$11,IF($C$7,8,0),1,1)</f>
        <v>188.71000699999999</v>
      </c>
      <c r="F219" s="4">
        <f ca="1">OFFSET(InputPriceData!E$15,CalculationsAndCharts!$A219+$A$11,IF($C$7,8,0),1,1)</f>
        <v>186.800003</v>
      </c>
      <c r="G219" s="4">
        <f ca="1">OFFSET(InputPriceData!F$15,CalculationsAndCharts!$A219+$A$11,IF($C$7,8,0),1,1)</f>
        <v>187.229996</v>
      </c>
      <c r="H219" s="309">
        <f t="shared" ca="1" si="24"/>
        <v>1.2991531426463516</v>
      </c>
      <c r="I219" s="216">
        <f t="shared" ca="1" si="25"/>
        <v>185.93084285735364</v>
      </c>
      <c r="J219" s="216">
        <f t="shared" ca="1" si="26"/>
        <v>186.8604970716404</v>
      </c>
      <c r="K219" s="216">
        <f t="shared" ca="1" si="27"/>
        <v>185.00118864306688</v>
      </c>
      <c r="L219" s="217">
        <f t="shared" ca="1" si="28"/>
        <v>1.2699959154073148</v>
      </c>
      <c r="M219" s="216">
        <f t="shared" ca="1" si="29"/>
        <v>0.67830793277767032</v>
      </c>
      <c r="N219" s="246"/>
      <c r="O219" s="309">
        <f t="shared" ca="1" si="30"/>
        <v>1.1954248800295328</v>
      </c>
      <c r="P219" s="216">
        <f t="shared" ca="1" si="31"/>
        <v>186.03457111997048</v>
      </c>
      <c r="Q219" s="217">
        <f t="shared" ca="1" si="32"/>
        <v>1.4857036346447139</v>
      </c>
      <c r="R219" s="216">
        <f t="shared" ca="1" si="33"/>
        <v>0.95222154551221405</v>
      </c>
      <c r="S219" s="217"/>
      <c r="T219" s="64"/>
      <c r="U219" s="313">
        <f t="shared" ca="1" si="34"/>
        <v>0.27391361273454373</v>
      </c>
      <c r="V219" s="256"/>
      <c r="W219" s="256"/>
      <c r="X219" s="311" t="e">
        <f t="shared" si="35"/>
        <v>#N/A</v>
      </c>
      <c r="Y219" s="311" t="e">
        <f t="shared" si="35"/>
        <v>#N/A</v>
      </c>
      <c r="Z219" s="105"/>
      <c r="AA219" s="105"/>
      <c r="AB219" s="103"/>
    </row>
    <row r="220" spans="1:28" x14ac:dyDescent="0.25">
      <c r="A220">
        <v>188</v>
      </c>
      <c r="B220" s="61">
        <f ca="1">OFFSET(InputPriceData!B$15,CalculationsAndCharts!$A220+$A$11,0,1,1)</f>
        <v>41708</v>
      </c>
      <c r="C220" s="3">
        <f ca="1">OFFSET(InputPriceData!G$15,CalculationsAndCharts!$A220+$A$11,IF($C$7,8,0),1,1)</f>
        <v>74939200</v>
      </c>
      <c r="D220" s="4">
        <f ca="1">OFFSET(InputPriceData!C$15,CalculationsAndCharts!$A220+$A$11,IF($C$7,8,0),1,1)</f>
        <v>187.970001</v>
      </c>
      <c r="E220" s="4">
        <f ca="1">OFFSET(InputPriceData!D$15,CalculationsAndCharts!$A220+$A$11,IF($C$7,8,0),1,1)</f>
        <v>188.229996</v>
      </c>
      <c r="F220" s="4">
        <f ca="1">OFFSET(InputPriceData!E$15,CalculationsAndCharts!$A220+$A$11,IF($C$7,8,0),1,1)</f>
        <v>187.08000200000001</v>
      </c>
      <c r="G220" s="4">
        <f ca="1">OFFSET(InputPriceData!F$15,CalculationsAndCharts!$A220+$A$11,IF($C$7,8,0),1,1)</f>
        <v>188.16000399999999</v>
      </c>
      <c r="H220" s="309">
        <f t="shared" ca="1" si="24"/>
        <v>2.4833304384608481</v>
      </c>
      <c r="I220" s="216">
        <f t="shared" ca="1" si="25"/>
        <v>185.67667356153913</v>
      </c>
      <c r="J220" s="216">
        <f t="shared" ca="1" si="26"/>
        <v>186.6050569293468</v>
      </c>
      <c r="K220" s="216">
        <f t="shared" ca="1" si="27"/>
        <v>184.74829019373144</v>
      </c>
      <c r="L220" s="217">
        <f t="shared" ca="1" si="28"/>
        <v>1.2623677992193905</v>
      </c>
      <c r="M220" s="216">
        <f t="shared" ca="1" si="29"/>
        <v>0.67090123957447967</v>
      </c>
      <c r="N220" s="246"/>
      <c r="O220" s="309">
        <f t="shared" ca="1" si="30"/>
        <v>2.4089727309855875</v>
      </c>
      <c r="P220" s="216">
        <f t="shared" ca="1" si="31"/>
        <v>185.75103126901439</v>
      </c>
      <c r="Q220" s="217">
        <f t="shared" ca="1" si="32"/>
        <v>1.54738854560205</v>
      </c>
      <c r="R220" s="216">
        <f t="shared" ca="1" si="33"/>
        <v>0.98685491881816712</v>
      </c>
      <c r="S220" s="217"/>
      <c r="T220" s="64"/>
      <c r="U220" s="313">
        <f t="shared" ca="1" si="34"/>
        <v>0.31595367924368745</v>
      </c>
      <c r="V220" s="256"/>
      <c r="W220" s="256"/>
      <c r="X220" s="311" t="e">
        <f t="shared" si="35"/>
        <v>#N/A</v>
      </c>
      <c r="Y220" s="311" t="e">
        <f t="shared" si="35"/>
        <v>#N/A</v>
      </c>
      <c r="Z220" s="105"/>
      <c r="AA220" s="105"/>
      <c r="AB220" s="103"/>
    </row>
    <row r="221" spans="1:28" x14ac:dyDescent="0.25">
      <c r="A221">
        <v>189</v>
      </c>
      <c r="B221" s="61">
        <f ca="1">OFFSET(InputPriceData!B$15,CalculationsAndCharts!$A221+$A$11,0,1,1)</f>
        <v>41705</v>
      </c>
      <c r="C221" s="3">
        <f ca="1">OFFSET(InputPriceData!G$15,CalculationsAndCharts!$A221+$A$11,IF($C$7,8,0),1,1)</f>
        <v>114513500</v>
      </c>
      <c r="D221" s="4">
        <f ca="1">OFFSET(InputPriceData!C$15,CalculationsAndCharts!$A221+$A$11,IF($C$7,8,0),1,1)</f>
        <v>188.96000699999999</v>
      </c>
      <c r="E221" s="4">
        <f ca="1">OFFSET(InputPriceData!D$15,CalculationsAndCharts!$A221+$A$11,IF($C$7,8,0),1,1)</f>
        <v>188.96000699999999</v>
      </c>
      <c r="F221" s="4">
        <f ca="1">OFFSET(InputPriceData!E$15,CalculationsAndCharts!$A221+$A$11,IF($C$7,8,0),1,1)</f>
        <v>187.429993</v>
      </c>
      <c r="G221" s="4">
        <f ca="1">OFFSET(InputPriceData!F$15,CalculationsAndCharts!$A221+$A$11,IF($C$7,8,0),1,1)</f>
        <v>188.259995</v>
      </c>
      <c r="H221" s="309">
        <f t="shared" ca="1" si="24"/>
        <v>2.8911819607773261</v>
      </c>
      <c r="I221" s="216">
        <f t="shared" ca="1" si="25"/>
        <v>185.36881303922269</v>
      </c>
      <c r="J221" s="216">
        <f t="shared" ca="1" si="26"/>
        <v>186.29565710441878</v>
      </c>
      <c r="K221" s="216">
        <f t="shared" ca="1" si="27"/>
        <v>184.44196897402657</v>
      </c>
      <c r="L221" s="217">
        <f t="shared" ca="1" si="28"/>
        <v>1.1889890545075861</v>
      </c>
      <c r="M221" s="216">
        <f t="shared" ca="1" si="29"/>
        <v>0.63156755874108361</v>
      </c>
      <c r="N221" s="246"/>
      <c r="O221" s="309">
        <f t="shared" ca="1" si="30"/>
        <v>2.8621763702999412</v>
      </c>
      <c r="P221" s="216">
        <f t="shared" ca="1" si="31"/>
        <v>185.39781862970005</v>
      </c>
      <c r="Q221" s="217">
        <f t="shared" ca="1" si="32"/>
        <v>1.5313853131788364</v>
      </c>
      <c r="R221" s="216">
        <f t="shared" ca="1" si="33"/>
        <v>0.9761300460114235</v>
      </c>
      <c r="S221" s="217"/>
      <c r="T221" s="64"/>
      <c r="U221" s="313">
        <f t="shared" ca="1" si="34"/>
        <v>0.34456248727033989</v>
      </c>
      <c r="V221" s="256"/>
      <c r="W221" s="256"/>
      <c r="X221" s="311" t="e">
        <f t="shared" si="35"/>
        <v>#N/A</v>
      </c>
      <c r="Y221" s="311" t="e">
        <f t="shared" si="35"/>
        <v>#N/A</v>
      </c>
      <c r="Z221" s="105"/>
      <c r="AA221" s="105"/>
      <c r="AB221" s="103"/>
    </row>
    <row r="222" spans="1:28" x14ac:dyDescent="0.25">
      <c r="A222">
        <v>190</v>
      </c>
      <c r="B222" s="61">
        <f ca="1">OFFSET(InputPriceData!B$15,CalculationsAndCharts!$A222+$A$11,0,1,1)</f>
        <v>41704</v>
      </c>
      <c r="C222" s="3">
        <f ca="1">OFFSET(InputPriceData!G$15,CalculationsAndCharts!$A222+$A$11,IF($C$7,8,0),1,1)</f>
        <v>82516500</v>
      </c>
      <c r="D222" s="4">
        <f ca="1">OFFSET(InputPriceData!C$15,CalculationsAndCharts!$A222+$A$11,IF($C$7,8,0),1,1)</f>
        <v>188.21000699999999</v>
      </c>
      <c r="E222" s="4">
        <f ca="1">OFFSET(InputPriceData!D$15,CalculationsAndCharts!$A222+$A$11,IF($C$7,8,0),1,1)</f>
        <v>188.61000100000001</v>
      </c>
      <c r="F222" s="4">
        <f ca="1">OFFSET(InputPriceData!E$15,CalculationsAndCharts!$A222+$A$11,IF($C$7,8,0),1,1)</f>
        <v>187.779999</v>
      </c>
      <c r="G222" s="4">
        <f ca="1">OFFSET(InputPriceData!F$15,CalculationsAndCharts!$A222+$A$11,IF($C$7,8,0),1,1)</f>
        <v>188.179993</v>
      </c>
      <c r="H222" s="309">
        <f t="shared" ca="1" si="24"/>
        <v>3.1387329289824488</v>
      </c>
      <c r="I222" s="216">
        <f t="shared" ca="1" si="25"/>
        <v>185.04126007101755</v>
      </c>
      <c r="J222" s="216">
        <f t="shared" ca="1" si="26"/>
        <v>185.9664663713726</v>
      </c>
      <c r="K222" s="216">
        <f t="shared" ca="1" si="27"/>
        <v>184.11605377066246</v>
      </c>
      <c r="L222" s="217">
        <f t="shared" ca="1" si="28"/>
        <v>1.0767576096542126</v>
      </c>
      <c r="M222" s="216">
        <f t="shared" ca="1" si="29"/>
        <v>0.57219558386008262</v>
      </c>
      <c r="N222" s="246"/>
      <c r="O222" s="309">
        <f t="shared" ca="1" si="30"/>
        <v>3.1633277455266073</v>
      </c>
      <c r="P222" s="216">
        <f t="shared" ca="1" si="31"/>
        <v>185.01666525447339</v>
      </c>
      <c r="Q222" s="217">
        <f t="shared" ca="1" si="32"/>
        <v>1.4684090670507761</v>
      </c>
      <c r="R222" s="216">
        <f t="shared" ca="1" si="33"/>
        <v>0.93638587841850518</v>
      </c>
      <c r="S222" s="217"/>
      <c r="T222" s="64"/>
      <c r="U222" s="313">
        <f t="shared" ca="1" si="34"/>
        <v>0.36419029455842256</v>
      </c>
      <c r="V222" s="256"/>
      <c r="W222" s="256"/>
      <c r="X222" s="311" t="e">
        <f t="shared" si="35"/>
        <v>#N/A</v>
      </c>
      <c r="Y222" s="311" t="e">
        <f t="shared" si="35"/>
        <v>#N/A</v>
      </c>
      <c r="Z222" s="105"/>
      <c r="AA222" s="105"/>
      <c r="AB222" s="103"/>
    </row>
    <row r="223" spans="1:28" x14ac:dyDescent="0.25">
      <c r="A223">
        <v>191</v>
      </c>
      <c r="B223" s="61">
        <f ca="1">OFFSET(InputPriceData!B$15,CalculationsAndCharts!$A223+$A$11,0,1,1)</f>
        <v>41703</v>
      </c>
      <c r="C223" s="3">
        <f ca="1">OFFSET(InputPriceData!G$15,CalculationsAndCharts!$A223+$A$11,IF($C$7,8,0),1,1)</f>
        <v>88376900</v>
      </c>
      <c r="D223" s="4">
        <f ca="1">OFFSET(InputPriceData!C$15,CalculationsAndCharts!$A223+$A$11,IF($C$7,8,0),1,1)</f>
        <v>187.740005</v>
      </c>
      <c r="E223" s="4">
        <f ca="1">OFFSET(InputPriceData!D$15,CalculationsAndCharts!$A223+$A$11,IF($C$7,8,0),1,1)</f>
        <v>188.070007</v>
      </c>
      <c r="F223" s="4">
        <f ca="1">OFFSET(InputPriceData!E$15,CalculationsAndCharts!$A223+$A$11,IF($C$7,8,0),1,1)</f>
        <v>187.449997</v>
      </c>
      <c r="G223" s="4">
        <f ca="1">OFFSET(InputPriceData!F$15,CalculationsAndCharts!$A223+$A$11,IF($C$7,8,0),1,1)</f>
        <v>187.75</v>
      </c>
      <c r="H223" s="309">
        <f t="shared" ca="1" si="24"/>
        <v>3.0376436275636349</v>
      </c>
      <c r="I223" s="216">
        <f t="shared" ca="1" si="25"/>
        <v>184.71235637243637</v>
      </c>
      <c r="J223" s="216">
        <f t="shared" ca="1" si="26"/>
        <v>185.63591815429854</v>
      </c>
      <c r="K223" s="216">
        <f t="shared" ca="1" si="27"/>
        <v>183.78879459057418</v>
      </c>
      <c r="L223" s="217">
        <f t="shared" ca="1" si="28"/>
        <v>0.94006228518785395</v>
      </c>
      <c r="M223" s="216">
        <f t="shared" ca="1" si="29"/>
        <v>0.50069895349552807</v>
      </c>
      <c r="N223" s="246"/>
      <c r="O223" s="309">
        <f t="shared" ca="1" si="30"/>
        <v>3.1198627167630342</v>
      </c>
      <c r="P223" s="216">
        <f t="shared" ca="1" si="31"/>
        <v>184.63013728323696</v>
      </c>
      <c r="Q223" s="217">
        <f t="shared" ca="1" si="32"/>
        <v>1.3745722361380144</v>
      </c>
      <c r="R223" s="216">
        <f t="shared" ca="1" si="33"/>
        <v>0.87855482469540203</v>
      </c>
      <c r="S223" s="217"/>
      <c r="T223" s="64"/>
      <c r="U223" s="313">
        <f t="shared" ca="1" si="34"/>
        <v>0.37785587119987396</v>
      </c>
      <c r="V223" s="256"/>
      <c r="W223" s="256"/>
      <c r="X223" s="311" t="e">
        <f t="shared" si="35"/>
        <v>#N/A</v>
      </c>
      <c r="Y223" s="311" t="e">
        <f t="shared" si="35"/>
        <v>#N/A</v>
      </c>
      <c r="Z223" s="105"/>
      <c r="AA223" s="105"/>
      <c r="AB223" s="103"/>
    </row>
    <row r="224" spans="1:28" x14ac:dyDescent="0.25">
      <c r="A224">
        <v>192</v>
      </c>
      <c r="B224" s="61">
        <f ca="1">OFFSET(InputPriceData!B$15,CalculationsAndCharts!$A224+$A$11,0,1,1)</f>
        <v>41702</v>
      </c>
      <c r="C224" s="3">
        <f ca="1">OFFSET(InputPriceData!G$15,CalculationsAndCharts!$A224+$A$11,IF($C$7,8,0),1,1)</f>
        <v>167545900</v>
      </c>
      <c r="D224" s="4">
        <f ca="1">OFFSET(InputPriceData!C$15,CalculationsAndCharts!$A224+$A$11,IF($C$7,8,0),1,1)</f>
        <v>186.78999300000001</v>
      </c>
      <c r="E224" s="4">
        <f ca="1">OFFSET(InputPriceData!D$15,CalculationsAndCharts!$A224+$A$11,IF($C$7,8,0),1,1)</f>
        <v>187.979996</v>
      </c>
      <c r="F224" s="4">
        <f ca="1">OFFSET(InputPriceData!E$15,CalculationsAndCharts!$A224+$A$11,IF($C$7,8,0),1,1)</f>
        <v>186.75</v>
      </c>
      <c r="G224" s="4">
        <f ca="1">OFFSET(InputPriceData!F$15,CalculationsAndCharts!$A224+$A$11,IF($C$7,8,0),1,1)</f>
        <v>187.58000200000001</v>
      </c>
      <c r="H224" s="309">
        <f t="shared" ca="1" si="24"/>
        <v>3.1946168944500335</v>
      </c>
      <c r="I224" s="216">
        <f t="shared" ca="1" si="25"/>
        <v>184.38538510554997</v>
      </c>
      <c r="J224" s="216">
        <f t="shared" ca="1" si="26"/>
        <v>185.30731203107771</v>
      </c>
      <c r="K224" s="216">
        <f t="shared" ca="1" si="27"/>
        <v>183.46345818002223</v>
      </c>
      <c r="L224" s="217">
        <f t="shared" ca="1" si="28"/>
        <v>0.77943553310083269</v>
      </c>
      <c r="M224" s="216">
        <f t="shared" ca="1" si="29"/>
        <v>0.41552165731442564</v>
      </c>
      <c r="N224" s="246"/>
      <c r="O224" s="309">
        <f t="shared" ca="1" si="30"/>
        <v>3.3378594752727944</v>
      </c>
      <c r="P224" s="216">
        <f t="shared" ca="1" si="31"/>
        <v>184.2421425247272</v>
      </c>
      <c r="Q224" s="217">
        <f t="shared" ca="1" si="32"/>
        <v>1.2489573542105967</v>
      </c>
      <c r="R224" s="216">
        <f t="shared" ca="1" si="33"/>
        <v>0.79899179500633344</v>
      </c>
      <c r="S224" s="217"/>
      <c r="T224" s="64"/>
      <c r="U224" s="313">
        <f t="shared" ca="1" si="34"/>
        <v>0.3834701376919078</v>
      </c>
      <c r="V224" s="256"/>
      <c r="W224" s="256"/>
      <c r="X224" s="311" t="e">
        <f t="shared" si="35"/>
        <v>#N/A</v>
      </c>
      <c r="Y224" s="311" t="e">
        <f t="shared" si="35"/>
        <v>#N/A</v>
      </c>
      <c r="Z224" s="105"/>
      <c r="AA224" s="105"/>
      <c r="AB224" s="103"/>
    </row>
    <row r="225" spans="1:28" x14ac:dyDescent="0.25">
      <c r="A225">
        <v>193</v>
      </c>
      <c r="B225" s="61">
        <f ca="1">OFFSET(InputPriceData!B$15,CalculationsAndCharts!$A225+$A$11,0,1,1)</f>
        <v>41701</v>
      </c>
      <c r="C225" s="3">
        <f ca="1">OFFSET(InputPriceData!G$15,CalculationsAndCharts!$A225+$A$11,IF($C$7,8,0),1,1)</f>
        <v>167748500</v>
      </c>
      <c r="D225" s="4">
        <f ca="1">OFFSET(InputPriceData!C$15,CalculationsAndCharts!$A225+$A$11,IF($C$7,8,0),1,1)</f>
        <v>184.64999399999999</v>
      </c>
      <c r="E225" s="4">
        <f ca="1">OFFSET(InputPriceData!D$15,CalculationsAndCharts!$A225+$A$11,IF($C$7,8,0),1,1)</f>
        <v>185.449997</v>
      </c>
      <c r="F225" s="4">
        <f ca="1">OFFSET(InputPriceData!E$15,CalculationsAndCharts!$A225+$A$11,IF($C$7,8,0),1,1)</f>
        <v>183.75</v>
      </c>
      <c r="G225" s="4">
        <f ca="1">OFFSET(InputPriceData!F$15,CalculationsAndCharts!$A225+$A$11,IF($C$7,8,0),1,1)</f>
        <v>184.979996</v>
      </c>
      <c r="H225" s="309">
        <f t="shared" ref="H225:H288" ca="1" si="36">$C$20*(G225-2*G226+G227)+2*$C$21*H226-$C$22*H227</f>
        <v>0.84024097415375065</v>
      </c>
      <c r="I225" s="216">
        <f t="shared" ca="1" si="25"/>
        <v>184.13975502584626</v>
      </c>
      <c r="J225" s="216">
        <f t="shared" ca="1" si="26"/>
        <v>185.06045380097547</v>
      </c>
      <c r="K225" s="216">
        <f t="shared" ca="1" si="27"/>
        <v>183.21905625071702</v>
      </c>
      <c r="L225" s="217">
        <f t="shared" ca="1" si="28"/>
        <v>0.67746280696292893</v>
      </c>
      <c r="M225" s="216">
        <f t="shared" ca="1" si="29"/>
        <v>0.36623571284050033</v>
      </c>
      <c r="N225" s="246"/>
      <c r="O225" s="309">
        <f t="shared" ca="1" si="30"/>
        <v>1.0275466892900282</v>
      </c>
      <c r="P225" s="216">
        <f t="shared" ca="1" si="31"/>
        <v>183.95244931070997</v>
      </c>
      <c r="Q225" s="217">
        <f t="shared" ca="1" si="32"/>
        <v>1.1957300489034988</v>
      </c>
      <c r="R225" s="216">
        <f t="shared" ca="1" si="33"/>
        <v>0.77569255579624863</v>
      </c>
      <c r="S225" s="217"/>
      <c r="T225" s="64"/>
      <c r="U225" s="313">
        <f t="shared" ca="1" si="34"/>
        <v>0.4094568429557483</v>
      </c>
      <c r="V225" s="256"/>
      <c r="W225" s="256"/>
      <c r="X225" s="311" t="e">
        <f t="shared" si="35"/>
        <v>#N/A</v>
      </c>
      <c r="Y225" s="311" t="e">
        <f t="shared" si="35"/>
        <v>#N/A</v>
      </c>
      <c r="Z225" s="105"/>
      <c r="AA225" s="105"/>
      <c r="AB225" s="103"/>
    </row>
    <row r="226" spans="1:28" x14ac:dyDescent="0.25">
      <c r="A226">
        <v>194</v>
      </c>
      <c r="B226" s="61">
        <f ca="1">OFFSET(InputPriceData!B$15,CalculationsAndCharts!$A226+$A$11,0,1,1)</f>
        <v>41698</v>
      </c>
      <c r="C226" s="3">
        <f ca="1">OFFSET(InputPriceData!G$15,CalculationsAndCharts!$A226+$A$11,IF($C$7,8,0),1,1)</f>
        <v>150842000</v>
      </c>
      <c r="D226" s="4">
        <f ca="1">OFFSET(InputPriceData!C$15,CalculationsAndCharts!$A226+$A$11,IF($C$7,8,0),1,1)</f>
        <v>185.78999300000001</v>
      </c>
      <c r="E226" s="4">
        <f ca="1">OFFSET(InputPriceData!D$15,CalculationsAndCharts!$A226+$A$11,IF($C$7,8,0),1,1)</f>
        <v>187.14999399999999</v>
      </c>
      <c r="F226" s="4">
        <f ca="1">OFFSET(InputPriceData!E$15,CalculationsAndCharts!$A226+$A$11,IF($C$7,8,0),1,1)</f>
        <v>185.050003</v>
      </c>
      <c r="G226" s="4">
        <f ca="1">OFFSET(InputPriceData!F$15,CalculationsAndCharts!$A226+$A$11,IF($C$7,8,0),1,1)</f>
        <v>186.28999300000001</v>
      </c>
      <c r="H226" s="309">
        <f t="shared" ca="1" si="36"/>
        <v>2.3640628541046484</v>
      </c>
      <c r="I226" s="216">
        <f t="shared" ref="I226:I289" ca="1" si="37">G226-H226</f>
        <v>183.92593014589536</v>
      </c>
      <c r="J226" s="216">
        <f t="shared" ref="J226:J289" ca="1" si="38">I226*(1+$F$15)</f>
        <v>184.84555979662483</v>
      </c>
      <c r="K226" s="216">
        <f t="shared" ref="K226:K289" ca="1" si="39">I226*(1-$F$15)</f>
        <v>183.00630049516587</v>
      </c>
      <c r="L226" s="217">
        <f t="shared" ref="L226:L289" ca="1" si="40">$F$20*(I226-2*I227+I228)+2*$F$21*L227-$F$22*L228</f>
        <v>0.59041050447292776</v>
      </c>
      <c r="M226" s="216">
        <f t="shared" ref="M226:M289" ca="1" si="41">100*$F$16*L226/G226</f>
        <v>0.31693087479633314</v>
      </c>
      <c r="N226" s="246"/>
      <c r="O226" s="309">
        <f t="shared" ref="O226:O289" ca="1" si="42">$U$20*($G226-2*$G227+$G228)+2*$U$21*O227-$U$22*O228</f>
        <v>2.5900736357484888</v>
      </c>
      <c r="P226" s="216">
        <f t="shared" ref="P226:P289" ca="1" si="43">$G226-O226</f>
        <v>183.69991936425151</v>
      </c>
      <c r="Q226" s="217">
        <f t="shared" ref="Q226:Q289" ca="1" si="44">$X$20*(P226-2*P227+P228)+2*$X$21*Q227-$X$22*Q228</f>
        <v>1.1624885205434741</v>
      </c>
      <c r="R226" s="216">
        <f t="shared" ref="R226:R289" ca="1" si="45">100*$F$17*Q226/$G226</f>
        <v>0.7488250990766685</v>
      </c>
      <c r="S226" s="217"/>
      <c r="T226" s="64"/>
      <c r="U226" s="313">
        <f t="shared" ref="U226:U289" ca="1" si="46">R226-M226</f>
        <v>0.43189422428033536</v>
      </c>
      <c r="V226" s="256"/>
      <c r="W226" s="256"/>
      <c r="X226" s="311" t="e">
        <f t="shared" ref="X226:Y289" si="47">IF($A226=$E$25,X$31,NA())</f>
        <v>#N/A</v>
      </c>
      <c r="Y226" s="311" t="e">
        <f t="shared" si="47"/>
        <v>#N/A</v>
      </c>
      <c r="Z226" s="105"/>
      <c r="AA226" s="105"/>
      <c r="AB226" s="103"/>
    </row>
    <row r="227" spans="1:28" x14ac:dyDescent="0.25">
      <c r="A227">
        <v>195</v>
      </c>
      <c r="B227" s="61">
        <f ca="1">OFFSET(InputPriceData!B$15,CalculationsAndCharts!$A227+$A$11,0,1,1)</f>
        <v>41697</v>
      </c>
      <c r="C227" s="3">
        <f ca="1">OFFSET(InputPriceData!G$15,CalculationsAndCharts!$A227+$A$11,IF($C$7,8,0),1,1)</f>
        <v>93880800</v>
      </c>
      <c r="D227" s="4">
        <f ca="1">OFFSET(InputPriceData!C$15,CalculationsAndCharts!$A227+$A$11,IF($C$7,8,0),1,1)</f>
        <v>184.58000200000001</v>
      </c>
      <c r="E227" s="4">
        <f ca="1">OFFSET(InputPriceData!D$15,CalculationsAndCharts!$A227+$A$11,IF($C$7,8,0),1,1)</f>
        <v>185.86999499999999</v>
      </c>
      <c r="F227" s="4">
        <f ca="1">OFFSET(InputPriceData!E$15,CalculationsAndCharts!$A227+$A$11,IF($C$7,8,0),1,1)</f>
        <v>184.36999499999999</v>
      </c>
      <c r="G227" s="4">
        <f ca="1">OFFSET(InputPriceData!F$15,CalculationsAndCharts!$A227+$A$11,IF($C$7,8,0),1,1)</f>
        <v>185.820007</v>
      </c>
      <c r="H227" s="309">
        <f t="shared" ca="1" si="36"/>
        <v>2.1520885748601652</v>
      </c>
      <c r="I227" s="216">
        <f t="shared" ca="1" si="37"/>
        <v>183.66791842513985</v>
      </c>
      <c r="J227" s="216">
        <f t="shared" ca="1" si="38"/>
        <v>184.58625801726552</v>
      </c>
      <c r="K227" s="216">
        <f t="shared" ca="1" si="39"/>
        <v>182.74957883301414</v>
      </c>
      <c r="L227" s="217">
        <f t="shared" ca="1" si="40"/>
        <v>0.43933503615948749</v>
      </c>
      <c r="M227" s="216">
        <f t="shared" ca="1" si="41"/>
        <v>0.23643042708500572</v>
      </c>
      <c r="N227" s="246"/>
      <c r="O227" s="309">
        <f t="shared" ca="1" si="42"/>
        <v>2.43069569898904</v>
      </c>
      <c r="P227" s="216">
        <f t="shared" ca="1" si="43"/>
        <v>183.38931130101096</v>
      </c>
      <c r="Q227" s="217">
        <f t="shared" ca="1" si="44"/>
        <v>1.0491038051272328</v>
      </c>
      <c r="R227" s="216">
        <f t="shared" ca="1" si="45"/>
        <v>0.67749678114729561</v>
      </c>
      <c r="S227" s="217"/>
      <c r="T227" s="64"/>
      <c r="U227" s="313">
        <f t="shared" ca="1" si="46"/>
        <v>0.44106635406228989</v>
      </c>
      <c r="V227" s="256"/>
      <c r="W227" s="256"/>
      <c r="X227" s="311" t="e">
        <f t="shared" si="47"/>
        <v>#N/A</v>
      </c>
      <c r="Y227" s="311" t="e">
        <f t="shared" si="47"/>
        <v>#N/A</v>
      </c>
      <c r="Z227" s="105"/>
      <c r="AA227" s="105"/>
      <c r="AB227" s="103"/>
    </row>
    <row r="228" spans="1:28" x14ac:dyDescent="0.25">
      <c r="A228">
        <v>196</v>
      </c>
      <c r="B228" s="61">
        <f ca="1">OFFSET(InputPriceData!B$15,CalculationsAndCharts!$A228+$A$11,0,1,1)</f>
        <v>41696</v>
      </c>
      <c r="C228" s="3">
        <f ca="1">OFFSET(InputPriceData!G$15,CalculationsAndCharts!$A228+$A$11,IF($C$7,8,0),1,1)</f>
        <v>98677200</v>
      </c>
      <c r="D228" s="4">
        <f ca="1">OFFSET(InputPriceData!C$15,CalculationsAndCharts!$A228+$A$11,IF($C$7,8,0),1,1)</f>
        <v>185.11000100000001</v>
      </c>
      <c r="E228" s="4">
        <f ca="1">OFFSET(InputPriceData!D$15,CalculationsAndCharts!$A228+$A$11,IF($C$7,8,0),1,1)</f>
        <v>185.60000600000001</v>
      </c>
      <c r="F228" s="4">
        <f ca="1">OFFSET(InputPriceData!E$15,CalculationsAndCharts!$A228+$A$11,IF($C$7,8,0),1,1)</f>
        <v>184.33000200000001</v>
      </c>
      <c r="G228" s="4">
        <f ca="1">OFFSET(InputPriceData!F$15,CalculationsAndCharts!$A228+$A$11,IF($C$7,8,0),1,1)</f>
        <v>184.85000600000001</v>
      </c>
      <c r="H228" s="309">
        <f t="shared" ca="1" si="36"/>
        <v>1.403407199975538</v>
      </c>
      <c r="I228" s="216">
        <f t="shared" ca="1" si="37"/>
        <v>183.44659880002447</v>
      </c>
      <c r="J228" s="216">
        <f t="shared" ca="1" si="38"/>
        <v>184.36383179402458</v>
      </c>
      <c r="K228" s="216">
        <f t="shared" ca="1" si="39"/>
        <v>182.52936580602434</v>
      </c>
      <c r="L228" s="217">
        <f t="shared" ca="1" si="40"/>
        <v>0.30222093898420865</v>
      </c>
      <c r="M228" s="216">
        <f t="shared" ca="1" si="41"/>
        <v>0.16349522811711925</v>
      </c>
      <c r="N228" s="246"/>
      <c r="O228" s="309">
        <f t="shared" ca="1" si="42"/>
        <v>1.7284929782616638</v>
      </c>
      <c r="P228" s="216">
        <f t="shared" ca="1" si="43"/>
        <v>183.12151302173834</v>
      </c>
      <c r="Q228" s="217">
        <f t="shared" ca="1" si="44"/>
        <v>0.95144353249091973</v>
      </c>
      <c r="R228" s="216">
        <f t="shared" ca="1" si="45"/>
        <v>0.6176533415904264</v>
      </c>
      <c r="S228" s="217"/>
      <c r="T228" s="64"/>
      <c r="U228" s="313">
        <f t="shared" ca="1" si="46"/>
        <v>0.45415811347330715</v>
      </c>
      <c r="V228" s="256"/>
      <c r="W228" s="256"/>
      <c r="X228" s="311" t="e">
        <f t="shared" si="47"/>
        <v>#N/A</v>
      </c>
      <c r="Y228" s="311" t="e">
        <f t="shared" si="47"/>
        <v>#N/A</v>
      </c>
      <c r="Z228" s="105"/>
      <c r="AA228" s="105"/>
      <c r="AB228" s="103"/>
    </row>
    <row r="229" spans="1:28" x14ac:dyDescent="0.25">
      <c r="A229">
        <v>197</v>
      </c>
      <c r="B229" s="61">
        <f ca="1">OFFSET(InputPriceData!B$15,CalculationsAndCharts!$A229+$A$11,0,1,1)</f>
        <v>41695</v>
      </c>
      <c r="C229" s="3">
        <f ca="1">OFFSET(InputPriceData!G$15,CalculationsAndCharts!$A229+$A$11,IF($C$7,8,0),1,1)</f>
        <v>117085000</v>
      </c>
      <c r="D229" s="4">
        <f ca="1">OFFSET(InputPriceData!C$15,CalculationsAndCharts!$A229+$A$11,IF($C$7,8,0),1,1)</f>
        <v>185.05999800000001</v>
      </c>
      <c r="E229" s="4">
        <f ca="1">OFFSET(InputPriceData!D$15,CalculationsAndCharts!$A229+$A$11,IF($C$7,8,0),1,1)</f>
        <v>185.58999600000001</v>
      </c>
      <c r="F229" s="4">
        <f ca="1">OFFSET(InputPriceData!E$15,CalculationsAndCharts!$A229+$A$11,IF($C$7,8,0),1,1)</f>
        <v>184.229996</v>
      </c>
      <c r="G229" s="4">
        <f ca="1">OFFSET(InputPriceData!F$15,CalculationsAndCharts!$A229+$A$11,IF($C$7,8,0),1,1)</f>
        <v>184.83999600000001</v>
      </c>
      <c r="H229" s="309">
        <f t="shared" ca="1" si="36"/>
        <v>1.5927687886541286</v>
      </c>
      <c r="I229" s="216">
        <f t="shared" ca="1" si="37"/>
        <v>183.24722721134589</v>
      </c>
      <c r="J229" s="216">
        <f t="shared" ca="1" si="38"/>
        <v>184.1634633474026</v>
      </c>
      <c r="K229" s="216">
        <f t="shared" ca="1" si="39"/>
        <v>182.33099107528915</v>
      </c>
      <c r="L229" s="217">
        <f t="shared" ca="1" si="40"/>
        <v>0.16609692163023901</v>
      </c>
      <c r="M229" s="216">
        <f t="shared" ca="1" si="41"/>
        <v>8.9859838360004621E-2</v>
      </c>
      <c r="N229" s="246"/>
      <c r="O229" s="309">
        <f t="shared" ca="1" si="42"/>
        <v>1.9615644744473806</v>
      </c>
      <c r="P229" s="216">
        <f t="shared" ca="1" si="43"/>
        <v>182.87843152555263</v>
      </c>
      <c r="Q229" s="217">
        <f t="shared" ca="1" si="44"/>
        <v>0.85359963273777018</v>
      </c>
      <c r="R229" s="216">
        <f t="shared" ca="1" si="45"/>
        <v>0.55416553854790396</v>
      </c>
      <c r="S229" s="217"/>
      <c r="T229" s="64"/>
      <c r="U229" s="313">
        <f t="shared" ca="1" si="46"/>
        <v>0.46430570018789935</v>
      </c>
      <c r="V229" s="256"/>
      <c r="W229" s="256"/>
      <c r="X229" s="311" t="e">
        <f t="shared" si="47"/>
        <v>#N/A</v>
      </c>
      <c r="Y229" s="311" t="e">
        <f t="shared" si="47"/>
        <v>#N/A</v>
      </c>
      <c r="Z229" s="105"/>
      <c r="AA229" s="105"/>
      <c r="AB229" s="103"/>
    </row>
    <row r="230" spans="1:28" x14ac:dyDescent="0.25">
      <c r="A230">
        <v>198</v>
      </c>
      <c r="B230" s="61">
        <f ca="1">OFFSET(InputPriceData!B$15,CalculationsAndCharts!$A230+$A$11,0,1,1)</f>
        <v>41694</v>
      </c>
      <c r="C230" s="3">
        <f ca="1">OFFSET(InputPriceData!G$15,CalculationsAndCharts!$A230+$A$11,IF($C$7,8,0),1,1)</f>
        <v>114063900</v>
      </c>
      <c r="D230" s="4">
        <f ca="1">OFFSET(InputPriceData!C$15,CalculationsAndCharts!$A230+$A$11,IF($C$7,8,0),1,1)</f>
        <v>184.279999</v>
      </c>
      <c r="E230" s="4">
        <f ca="1">OFFSET(InputPriceData!D$15,CalculationsAndCharts!$A230+$A$11,IF($C$7,8,0),1,1)</f>
        <v>186.14999399999999</v>
      </c>
      <c r="F230" s="4">
        <f ca="1">OFFSET(InputPriceData!E$15,CalculationsAndCharts!$A230+$A$11,IF($C$7,8,0),1,1)</f>
        <v>184.199997</v>
      </c>
      <c r="G230" s="4">
        <f ca="1">OFFSET(InputPriceData!F$15,CalculationsAndCharts!$A230+$A$11,IF($C$7,8,0),1,1)</f>
        <v>184.91000399999999</v>
      </c>
      <c r="H230" s="309">
        <f t="shared" ca="1" si="36"/>
        <v>1.8769363692070526</v>
      </c>
      <c r="I230" s="216">
        <f t="shared" ca="1" si="37"/>
        <v>183.03306763079294</v>
      </c>
      <c r="J230" s="216">
        <f t="shared" ca="1" si="38"/>
        <v>183.94823296894688</v>
      </c>
      <c r="K230" s="216">
        <f t="shared" ca="1" si="39"/>
        <v>182.11790229263897</v>
      </c>
      <c r="L230" s="217">
        <f t="shared" ca="1" si="40"/>
        <v>-7.6400964066846155E-3</v>
      </c>
      <c r="M230" s="216">
        <f t="shared" ca="1" si="41"/>
        <v>-4.1317918129971029E-3</v>
      </c>
      <c r="N230" s="246"/>
      <c r="O230" s="309">
        <f t="shared" ca="1" si="42"/>
        <v>2.295943395534096</v>
      </c>
      <c r="P230" s="216">
        <f t="shared" ca="1" si="43"/>
        <v>182.61406060446589</v>
      </c>
      <c r="Q230" s="217">
        <f t="shared" ca="1" si="44"/>
        <v>0.70599718712906956</v>
      </c>
      <c r="R230" s="216">
        <f t="shared" ca="1" si="45"/>
        <v>0.45816700353047612</v>
      </c>
      <c r="S230" s="217"/>
      <c r="T230" s="64"/>
      <c r="U230" s="313">
        <f t="shared" ca="1" si="46"/>
        <v>0.46229879534347323</v>
      </c>
      <c r="V230" s="256"/>
      <c r="W230" s="256"/>
      <c r="X230" s="311" t="e">
        <f t="shared" si="47"/>
        <v>#N/A</v>
      </c>
      <c r="Y230" s="311" t="e">
        <f t="shared" si="47"/>
        <v>#N/A</v>
      </c>
      <c r="Z230" s="105"/>
      <c r="AA230" s="105"/>
      <c r="AB230" s="103"/>
    </row>
    <row r="231" spans="1:28" x14ac:dyDescent="0.25">
      <c r="A231">
        <v>199</v>
      </c>
      <c r="B231" s="61">
        <f ca="1">OFFSET(InputPriceData!B$15,CalculationsAndCharts!$A231+$A$11,0,1,1)</f>
        <v>41691</v>
      </c>
      <c r="C231" s="3">
        <f ca="1">OFFSET(InputPriceData!G$15,CalculationsAndCharts!$A231+$A$11,IF($C$7,8,0),1,1)</f>
        <v>118116400</v>
      </c>
      <c r="D231" s="4">
        <f ca="1">OFFSET(InputPriceData!C$15,CalculationsAndCharts!$A231+$A$11,IF($C$7,8,0),1,1)</f>
        <v>184.449997</v>
      </c>
      <c r="E231" s="4">
        <f ca="1">OFFSET(InputPriceData!D$15,CalculationsAndCharts!$A231+$A$11,IF($C$7,8,0),1,1)</f>
        <v>184.88999899999999</v>
      </c>
      <c r="F231" s="4">
        <f ca="1">OFFSET(InputPriceData!E$15,CalculationsAndCharts!$A231+$A$11,IF($C$7,8,0),1,1)</f>
        <v>183.800003</v>
      </c>
      <c r="G231" s="4">
        <f ca="1">OFFSET(InputPriceData!F$15,CalculationsAndCharts!$A231+$A$11,IF($C$7,8,0),1,1)</f>
        <v>183.88999899999999</v>
      </c>
      <c r="H231" s="309">
        <f t="shared" ca="1" si="36"/>
        <v>1.0497720895700056</v>
      </c>
      <c r="I231" s="216">
        <f t="shared" ca="1" si="37"/>
        <v>182.84022691042998</v>
      </c>
      <c r="J231" s="216">
        <f t="shared" ca="1" si="38"/>
        <v>183.75442804498212</v>
      </c>
      <c r="K231" s="216">
        <f t="shared" ca="1" si="39"/>
        <v>181.92602577587783</v>
      </c>
      <c r="L231" s="217">
        <f t="shared" ca="1" si="40"/>
        <v>-0.18497840021123141</v>
      </c>
      <c r="M231" s="216">
        <f t="shared" ca="1" si="41"/>
        <v>-0.10059187623968144</v>
      </c>
      <c r="N231" s="246"/>
      <c r="O231" s="309">
        <f t="shared" ca="1" si="42"/>
        <v>1.5165553194014529</v>
      </c>
      <c r="P231" s="216">
        <f t="shared" ca="1" si="43"/>
        <v>182.37344368059854</v>
      </c>
      <c r="Q231" s="217">
        <f t="shared" ca="1" si="44"/>
        <v>0.54955590083988415</v>
      </c>
      <c r="R231" s="216">
        <f t="shared" ca="1" si="45"/>
        <v>0.35862041687642893</v>
      </c>
      <c r="S231" s="217"/>
      <c r="T231" s="64"/>
      <c r="U231" s="313">
        <f t="shared" ca="1" si="46"/>
        <v>0.45921229311611034</v>
      </c>
      <c r="V231" s="256"/>
      <c r="W231" s="256"/>
      <c r="X231" s="311" t="e">
        <f t="shared" si="47"/>
        <v>#N/A</v>
      </c>
      <c r="Y231" s="311" t="e">
        <f t="shared" si="47"/>
        <v>#N/A</v>
      </c>
      <c r="Z231" s="105"/>
      <c r="AA231" s="105"/>
      <c r="AB231" s="103"/>
    </row>
    <row r="232" spans="1:28" x14ac:dyDescent="0.25">
      <c r="A232">
        <v>200</v>
      </c>
      <c r="B232" s="61">
        <f ca="1">OFFSET(InputPriceData!B$15,CalculationsAndCharts!$A232+$A$11,0,1,1)</f>
        <v>41690</v>
      </c>
      <c r="C232" s="3">
        <f ca="1">OFFSET(InputPriceData!G$15,CalculationsAndCharts!$A232+$A$11,IF($C$7,8,0),1,1)</f>
        <v>104998100</v>
      </c>
      <c r="D232" s="4">
        <f ca="1">OFFSET(InputPriceData!C$15,CalculationsAndCharts!$A232+$A$11,IF($C$7,8,0),1,1)</f>
        <v>183.270004</v>
      </c>
      <c r="E232" s="4">
        <f ca="1">OFFSET(InputPriceData!D$15,CalculationsAndCharts!$A232+$A$11,IF($C$7,8,0),1,1)</f>
        <v>184.520004</v>
      </c>
      <c r="F232" s="4">
        <f ca="1">OFFSET(InputPriceData!E$15,CalculationsAndCharts!$A232+$A$11,IF($C$7,8,0),1,1)</f>
        <v>182.60000600000001</v>
      </c>
      <c r="G232" s="4">
        <f ca="1">OFFSET(InputPriceData!F$15,CalculationsAndCharts!$A232+$A$11,IF($C$7,8,0),1,1)</f>
        <v>184.10000600000001</v>
      </c>
      <c r="H232" s="309">
        <f t="shared" ca="1" si="36"/>
        <v>1.4352112611874772</v>
      </c>
      <c r="I232" s="216">
        <f t="shared" ca="1" si="37"/>
        <v>182.66479473881253</v>
      </c>
      <c r="J232" s="216">
        <f t="shared" ca="1" si="38"/>
        <v>183.57811871250658</v>
      </c>
      <c r="K232" s="216">
        <f t="shared" ca="1" si="39"/>
        <v>181.75147076511846</v>
      </c>
      <c r="L232" s="217">
        <f t="shared" ca="1" si="40"/>
        <v>-0.36970856450683109</v>
      </c>
      <c r="M232" s="216">
        <f t="shared" ca="1" si="41"/>
        <v>-0.20081942012909607</v>
      </c>
      <c r="N232" s="246"/>
      <c r="O232" s="309">
        <f t="shared" ca="1" si="42"/>
        <v>1.9481350735788028</v>
      </c>
      <c r="P232" s="216">
        <f t="shared" ca="1" si="43"/>
        <v>182.1518709264212</v>
      </c>
      <c r="Q232" s="217">
        <f t="shared" ca="1" si="44"/>
        <v>0.37875052415179383</v>
      </c>
      <c r="R232" s="216">
        <f t="shared" ca="1" si="45"/>
        <v>0.24687703105352021</v>
      </c>
      <c r="S232" s="217"/>
      <c r="T232" s="64"/>
      <c r="U232" s="313">
        <f t="shared" ca="1" si="46"/>
        <v>0.44769645118261625</v>
      </c>
      <c r="V232" s="256"/>
      <c r="W232" s="256"/>
      <c r="X232" s="311" t="e">
        <f t="shared" si="47"/>
        <v>#N/A</v>
      </c>
      <c r="Y232" s="311" t="e">
        <f t="shared" si="47"/>
        <v>#N/A</v>
      </c>
      <c r="Z232" s="105"/>
      <c r="AA232" s="105"/>
      <c r="AB232" s="103"/>
    </row>
    <row r="233" spans="1:28" x14ac:dyDescent="0.25">
      <c r="A233">
        <v>201</v>
      </c>
      <c r="B233" s="61">
        <f ca="1">OFFSET(InputPriceData!B$15,CalculationsAndCharts!$A233+$A$11,0,1,1)</f>
        <v>41689</v>
      </c>
      <c r="C233" s="3">
        <f ca="1">OFFSET(InputPriceData!G$15,CalculationsAndCharts!$A233+$A$11,IF($C$7,8,0),1,1)</f>
        <v>126524300</v>
      </c>
      <c r="D233" s="4">
        <f ca="1">OFFSET(InputPriceData!C$15,CalculationsAndCharts!$A233+$A$11,IF($C$7,8,0),1,1)</f>
        <v>183.759995</v>
      </c>
      <c r="E233" s="4">
        <f ca="1">OFFSET(InputPriceData!D$15,CalculationsAndCharts!$A233+$A$11,IF($C$7,8,0),1,1)</f>
        <v>184.949997</v>
      </c>
      <c r="F233" s="4">
        <f ca="1">OFFSET(InputPriceData!E$15,CalculationsAndCharts!$A233+$A$11,IF($C$7,8,0),1,1)</f>
        <v>182.86999499999999</v>
      </c>
      <c r="G233" s="4">
        <f ca="1">OFFSET(InputPriceData!F$15,CalculationsAndCharts!$A233+$A$11,IF($C$7,8,0),1,1)</f>
        <v>183.020004</v>
      </c>
      <c r="H233" s="309">
        <f t="shared" ca="1" si="36"/>
        <v>0.51006023040013204</v>
      </c>
      <c r="I233" s="216">
        <f t="shared" ca="1" si="37"/>
        <v>182.50994376959986</v>
      </c>
      <c r="J233" s="216">
        <f t="shared" ca="1" si="38"/>
        <v>183.42249348844783</v>
      </c>
      <c r="K233" s="216">
        <f t="shared" ca="1" si="39"/>
        <v>181.59739405075186</v>
      </c>
      <c r="L233" s="217">
        <f t="shared" ca="1" si="40"/>
        <v>-0.55854572812760173</v>
      </c>
      <c r="M233" s="216">
        <f t="shared" ca="1" si="41"/>
        <v>-0.30518288488705408</v>
      </c>
      <c r="N233" s="246"/>
      <c r="O233" s="309">
        <f t="shared" ca="1" si="42"/>
        <v>1.0665132032121964</v>
      </c>
      <c r="P233" s="216">
        <f t="shared" ca="1" si="43"/>
        <v>181.9534907967878</v>
      </c>
      <c r="Q233" s="217">
        <f t="shared" ca="1" si="44"/>
        <v>0.19680580927954741</v>
      </c>
      <c r="R233" s="216">
        <f t="shared" ca="1" si="45"/>
        <v>0.12903888426068272</v>
      </c>
      <c r="S233" s="217"/>
      <c r="T233" s="64"/>
      <c r="U233" s="313">
        <f t="shared" ca="1" si="46"/>
        <v>0.4342217691477368</v>
      </c>
      <c r="V233" s="256"/>
      <c r="W233" s="256"/>
      <c r="X233" s="311" t="e">
        <f t="shared" si="47"/>
        <v>#N/A</v>
      </c>
      <c r="Y233" s="311" t="e">
        <f t="shared" si="47"/>
        <v>#N/A</v>
      </c>
      <c r="Z233" s="105"/>
      <c r="AA233" s="105"/>
      <c r="AB233" s="103"/>
    </row>
    <row r="234" spans="1:28" x14ac:dyDescent="0.25">
      <c r="A234">
        <v>202</v>
      </c>
      <c r="B234" s="61">
        <f ca="1">OFFSET(InputPriceData!B$15,CalculationsAndCharts!$A234+$A$11,0,1,1)</f>
        <v>41688</v>
      </c>
      <c r="C234" s="3">
        <f ca="1">OFFSET(InputPriceData!G$15,CalculationsAndCharts!$A234+$A$11,IF($C$7,8,0),1,1)</f>
        <v>80460900</v>
      </c>
      <c r="D234" s="4">
        <f ca="1">OFFSET(InputPriceData!C$15,CalculationsAndCharts!$A234+$A$11,IF($C$7,8,0),1,1)</f>
        <v>184.179993</v>
      </c>
      <c r="E234" s="4">
        <f ca="1">OFFSET(InputPriceData!D$15,CalculationsAndCharts!$A234+$A$11,IF($C$7,8,0),1,1)</f>
        <v>184.490005</v>
      </c>
      <c r="F234" s="4">
        <f ca="1">OFFSET(InputPriceData!E$15,CalculationsAndCharts!$A234+$A$11,IF($C$7,8,0),1,1)</f>
        <v>183.64999399999999</v>
      </c>
      <c r="G234" s="4">
        <f ca="1">OFFSET(InputPriceData!F$15,CalculationsAndCharts!$A234+$A$11,IF($C$7,8,0),1,1)</f>
        <v>184.240005</v>
      </c>
      <c r="H234" s="309">
        <f t="shared" ca="1" si="36"/>
        <v>1.9000580987959406</v>
      </c>
      <c r="I234" s="216">
        <f t="shared" ca="1" si="37"/>
        <v>182.33994690120406</v>
      </c>
      <c r="J234" s="216">
        <f t="shared" ca="1" si="38"/>
        <v>183.25164663571005</v>
      </c>
      <c r="K234" s="216">
        <f t="shared" ca="1" si="39"/>
        <v>181.42824716669804</v>
      </c>
      <c r="L234" s="217">
        <f t="shared" ca="1" si="40"/>
        <v>-0.78950104706205981</v>
      </c>
      <c r="M234" s="216">
        <f t="shared" ca="1" si="41"/>
        <v>-0.42851770822632129</v>
      </c>
      <c r="N234" s="246"/>
      <c r="O234" s="309">
        <f t="shared" ca="1" si="42"/>
        <v>2.5064489556017193</v>
      </c>
      <c r="P234" s="216">
        <f t="shared" ca="1" si="43"/>
        <v>181.73355604439828</v>
      </c>
      <c r="Q234" s="217">
        <f t="shared" ca="1" si="44"/>
        <v>-4.5879794886396597E-2</v>
      </c>
      <c r="R234" s="216">
        <f t="shared" ca="1" si="45"/>
        <v>-2.9882627208827919E-2</v>
      </c>
      <c r="S234" s="217"/>
      <c r="T234" s="64"/>
      <c r="U234" s="313">
        <f t="shared" ca="1" si="46"/>
        <v>0.3986350810174934</v>
      </c>
      <c r="V234" s="256"/>
      <c r="W234" s="256"/>
      <c r="X234" s="311" t="e">
        <f t="shared" si="47"/>
        <v>#N/A</v>
      </c>
      <c r="Y234" s="311" t="e">
        <f t="shared" si="47"/>
        <v>#N/A</v>
      </c>
      <c r="Z234" s="105"/>
      <c r="AA234" s="105"/>
      <c r="AB234" s="103"/>
    </row>
    <row r="235" spans="1:28" x14ac:dyDescent="0.25">
      <c r="A235">
        <v>203</v>
      </c>
      <c r="B235" s="61">
        <f ca="1">OFFSET(InputPriceData!B$15,CalculationsAndCharts!$A235+$A$11,0,1,1)</f>
        <v>41684</v>
      </c>
      <c r="C235" s="3">
        <f ca="1">OFFSET(InputPriceData!G$15,CalculationsAndCharts!$A235+$A$11,IF($C$7,8,0),1,1)</f>
        <v>96498400</v>
      </c>
      <c r="D235" s="4">
        <f ca="1">OFFSET(InputPriceData!C$15,CalculationsAndCharts!$A235+$A$11,IF($C$7,8,0),1,1)</f>
        <v>182.83999600000001</v>
      </c>
      <c r="E235" s="4">
        <f ca="1">OFFSET(InputPriceData!D$15,CalculationsAndCharts!$A235+$A$11,IF($C$7,8,0),1,1)</f>
        <v>184.36000100000001</v>
      </c>
      <c r="F235" s="4">
        <f ca="1">OFFSET(InputPriceData!E$15,CalculationsAndCharts!$A235+$A$11,IF($C$7,8,0),1,1)</f>
        <v>182.66999799999999</v>
      </c>
      <c r="G235" s="4">
        <f ca="1">OFFSET(InputPriceData!F$15,CalculationsAndCharts!$A235+$A$11,IF($C$7,8,0),1,1)</f>
        <v>184.020004</v>
      </c>
      <c r="H235" s="309">
        <f t="shared" ca="1" si="36"/>
        <v>1.8974017339789113</v>
      </c>
      <c r="I235" s="216">
        <f t="shared" ca="1" si="37"/>
        <v>182.12260226602109</v>
      </c>
      <c r="J235" s="216">
        <f t="shared" ca="1" si="38"/>
        <v>183.03321527735119</v>
      </c>
      <c r="K235" s="216">
        <f t="shared" ca="1" si="39"/>
        <v>181.21198925469099</v>
      </c>
      <c r="L235" s="217">
        <f t="shared" ca="1" si="40"/>
        <v>-1.1023782848426733</v>
      </c>
      <c r="M235" s="216">
        <f t="shared" ca="1" si="41"/>
        <v>-0.59905350553229708</v>
      </c>
      <c r="N235" s="246"/>
      <c r="O235" s="309">
        <f t="shared" ca="1" si="42"/>
        <v>2.5688633984443836</v>
      </c>
      <c r="P235" s="216">
        <f t="shared" ca="1" si="43"/>
        <v>181.45114060155561</v>
      </c>
      <c r="Q235" s="217">
        <f t="shared" ca="1" si="44"/>
        <v>-0.40385614937408776</v>
      </c>
      <c r="R235" s="216">
        <f t="shared" ca="1" si="45"/>
        <v>-0.26335581388689966</v>
      </c>
      <c r="S235" s="217"/>
      <c r="T235" s="64"/>
      <c r="U235" s="313">
        <f t="shared" ca="1" si="46"/>
        <v>0.33569769164539742</v>
      </c>
      <c r="V235" s="256"/>
      <c r="W235" s="256"/>
      <c r="X235" s="311" t="e">
        <f t="shared" si="47"/>
        <v>#N/A</v>
      </c>
      <c r="Y235" s="311" t="e">
        <f t="shared" si="47"/>
        <v>#N/A</v>
      </c>
      <c r="Z235" s="105"/>
      <c r="AA235" s="105"/>
      <c r="AB235" s="103"/>
    </row>
    <row r="236" spans="1:28" x14ac:dyDescent="0.25">
      <c r="A236">
        <v>204</v>
      </c>
      <c r="B236" s="61">
        <f ca="1">OFFSET(InputPriceData!B$15,CalculationsAndCharts!$A236+$A$11,0,1,1)</f>
        <v>41683</v>
      </c>
      <c r="C236" s="3">
        <f ca="1">OFFSET(InputPriceData!G$15,CalculationsAndCharts!$A236+$A$11,IF($C$7,8,0),1,1)</f>
        <v>100542200</v>
      </c>
      <c r="D236" s="4">
        <f ca="1">OFFSET(InputPriceData!C$15,CalculationsAndCharts!$A236+$A$11,IF($C$7,8,0),1,1)</f>
        <v>180.83999600000001</v>
      </c>
      <c r="E236" s="4">
        <f ca="1">OFFSET(InputPriceData!D$15,CalculationsAndCharts!$A236+$A$11,IF($C$7,8,0),1,1)</f>
        <v>183.199997</v>
      </c>
      <c r="F236" s="4">
        <f ca="1">OFFSET(InputPriceData!E$15,CalculationsAndCharts!$A236+$A$11,IF($C$7,8,0),1,1)</f>
        <v>180.83000200000001</v>
      </c>
      <c r="G236" s="4">
        <f ca="1">OFFSET(InputPriceData!F$15,CalculationsAndCharts!$A236+$A$11,IF($C$7,8,0),1,1)</f>
        <v>183.009995</v>
      </c>
      <c r="H236" s="309">
        <f t="shared" ca="1" si="36"/>
        <v>1.0732127503009223</v>
      </c>
      <c r="I236" s="216">
        <f t="shared" ca="1" si="37"/>
        <v>181.93678224969909</v>
      </c>
      <c r="J236" s="216">
        <f t="shared" ca="1" si="38"/>
        <v>182.84646616094756</v>
      </c>
      <c r="K236" s="216">
        <f t="shared" ca="1" si="39"/>
        <v>181.0270983384506</v>
      </c>
      <c r="L236" s="217">
        <f t="shared" ca="1" si="40"/>
        <v>-1.4232071440573442</v>
      </c>
      <c r="M236" s="216">
        <f t="shared" ca="1" si="41"/>
        <v>-0.77766634770813692</v>
      </c>
      <c r="N236" s="246"/>
      <c r="O236" s="309">
        <f t="shared" ca="1" si="42"/>
        <v>1.8054620608734042</v>
      </c>
      <c r="P236" s="216">
        <f t="shared" ca="1" si="43"/>
        <v>181.20453293912661</v>
      </c>
      <c r="Q236" s="217">
        <f t="shared" ca="1" si="44"/>
        <v>-0.78882969467631403</v>
      </c>
      <c r="R236" s="216">
        <f t="shared" ca="1" si="45"/>
        <v>-0.51723712336671923</v>
      </c>
      <c r="S236" s="217"/>
      <c r="T236" s="64"/>
      <c r="U236" s="313">
        <f t="shared" ca="1" si="46"/>
        <v>0.26042922434141769</v>
      </c>
      <c r="V236" s="256"/>
      <c r="W236" s="256"/>
      <c r="X236" s="311" t="e">
        <f t="shared" si="47"/>
        <v>#N/A</v>
      </c>
      <c r="Y236" s="311" t="e">
        <f t="shared" si="47"/>
        <v>#N/A</v>
      </c>
      <c r="Z236" s="105"/>
      <c r="AA236" s="105"/>
      <c r="AB236" s="103"/>
    </row>
    <row r="237" spans="1:28" x14ac:dyDescent="0.25">
      <c r="A237">
        <v>205</v>
      </c>
      <c r="B237" s="61">
        <f ca="1">OFFSET(InputPriceData!B$15,CalculationsAndCharts!$A237+$A$11,0,1,1)</f>
        <v>41682</v>
      </c>
      <c r="C237" s="3">
        <f ca="1">OFFSET(InputPriceData!G$15,CalculationsAndCharts!$A237+$A$11,IF($C$7,8,0),1,1)</f>
        <v>94717700</v>
      </c>
      <c r="D237" s="4">
        <f ca="1">OFFSET(InputPriceData!C$15,CalculationsAndCharts!$A237+$A$11,IF($C$7,8,0),1,1)</f>
        <v>182.25</v>
      </c>
      <c r="E237" s="4">
        <f ca="1">OFFSET(InputPriceData!D$15,CalculationsAndCharts!$A237+$A$11,IF($C$7,8,0),1,1)</f>
        <v>182.83000200000001</v>
      </c>
      <c r="F237" s="4">
        <f ca="1">OFFSET(InputPriceData!E$15,CalculationsAndCharts!$A237+$A$11,IF($C$7,8,0),1,1)</f>
        <v>181.71000699999999</v>
      </c>
      <c r="G237" s="4">
        <f ca="1">OFFSET(InputPriceData!F$15,CalculationsAndCharts!$A237+$A$11,IF($C$7,8,0),1,1)</f>
        <v>182.070007</v>
      </c>
      <c r="H237" s="309">
        <f t="shared" ca="1" si="36"/>
        <v>0.25947139418061349</v>
      </c>
      <c r="I237" s="216">
        <f t="shared" ca="1" si="37"/>
        <v>181.81053560581938</v>
      </c>
      <c r="J237" s="216">
        <f t="shared" ca="1" si="38"/>
        <v>182.71958828384845</v>
      </c>
      <c r="K237" s="216">
        <f t="shared" ca="1" si="39"/>
        <v>180.90148292779028</v>
      </c>
      <c r="L237" s="217">
        <f t="shared" ca="1" si="40"/>
        <v>-1.7213046350737791</v>
      </c>
      <c r="M237" s="216">
        <f t="shared" ca="1" si="41"/>
        <v>-0.94540812264250584</v>
      </c>
      <c r="N237" s="246"/>
      <c r="O237" s="309">
        <f t="shared" ca="1" si="42"/>
        <v>1.0406194994937532</v>
      </c>
      <c r="P237" s="216">
        <f t="shared" ca="1" si="43"/>
        <v>181.02938750050626</v>
      </c>
      <c r="Q237" s="217">
        <f t="shared" ca="1" si="44"/>
        <v>-1.1636764530793193</v>
      </c>
      <c r="R237" s="216">
        <f t="shared" ca="1" si="45"/>
        <v>-0.76696418410923839</v>
      </c>
      <c r="S237" s="217"/>
      <c r="T237" s="64"/>
      <c r="U237" s="313">
        <f t="shared" ca="1" si="46"/>
        <v>0.17844393853326745</v>
      </c>
      <c r="V237" s="256"/>
      <c r="W237" s="256"/>
      <c r="X237" s="311" t="e">
        <f t="shared" si="47"/>
        <v>#N/A</v>
      </c>
      <c r="Y237" s="311" t="e">
        <f t="shared" si="47"/>
        <v>#N/A</v>
      </c>
      <c r="Z237" s="105"/>
      <c r="AA237" s="105"/>
      <c r="AB237" s="103"/>
    </row>
    <row r="238" spans="1:28" x14ac:dyDescent="0.25">
      <c r="A238">
        <v>206</v>
      </c>
      <c r="B238" s="61">
        <f ca="1">OFFSET(InputPriceData!B$15,CalculationsAndCharts!$A238+$A$11,0,1,1)</f>
        <v>41681</v>
      </c>
      <c r="C238" s="3">
        <f ca="1">OFFSET(InputPriceData!G$15,CalculationsAndCharts!$A238+$A$11,IF($C$7,8,0),1,1)</f>
        <v>117814100</v>
      </c>
      <c r="D238" s="4">
        <f ca="1">OFFSET(InputPriceData!C$15,CalculationsAndCharts!$A238+$A$11,IF($C$7,8,0),1,1)</f>
        <v>180.16000399999999</v>
      </c>
      <c r="E238" s="4">
        <f ca="1">OFFSET(InputPriceData!D$15,CalculationsAndCharts!$A238+$A$11,IF($C$7,8,0),1,1)</f>
        <v>182.44000199999999</v>
      </c>
      <c r="F238" s="4">
        <f ca="1">OFFSET(InputPriceData!E$15,CalculationsAndCharts!$A238+$A$11,IF($C$7,8,0),1,1)</f>
        <v>180.03999300000001</v>
      </c>
      <c r="G238" s="4">
        <f ca="1">OFFSET(InputPriceData!F$15,CalculationsAndCharts!$A238+$A$11,IF($C$7,8,0),1,1)</f>
        <v>181.979996</v>
      </c>
      <c r="H238" s="309">
        <f t="shared" ca="1" si="36"/>
        <v>0.26644646148074713</v>
      </c>
      <c r="I238" s="216">
        <f t="shared" ca="1" si="37"/>
        <v>181.71354953851926</v>
      </c>
      <c r="J238" s="216">
        <f t="shared" ca="1" si="38"/>
        <v>182.62211728621185</v>
      </c>
      <c r="K238" s="216">
        <f t="shared" ca="1" si="39"/>
        <v>180.80498179082667</v>
      </c>
      <c r="L238" s="217">
        <f t="shared" ca="1" si="40"/>
        <v>-2.0241638972595046</v>
      </c>
      <c r="M238" s="216">
        <f t="shared" ca="1" si="41"/>
        <v>-1.11230022076685</v>
      </c>
      <c r="N238" s="246"/>
      <c r="O238" s="309">
        <f t="shared" ca="1" si="42"/>
        <v>1.0915798099397407</v>
      </c>
      <c r="P238" s="216">
        <f t="shared" ca="1" si="43"/>
        <v>180.88841619006027</v>
      </c>
      <c r="Q238" s="217">
        <f t="shared" ca="1" si="44"/>
        <v>-1.5640176907262735</v>
      </c>
      <c r="R238" s="216">
        <f t="shared" ca="1" si="45"/>
        <v>-1.0313338114764703</v>
      </c>
      <c r="S238" s="217"/>
      <c r="T238" s="64"/>
      <c r="U238" s="313">
        <f t="shared" ca="1" si="46"/>
        <v>8.0966409290379682E-2</v>
      </c>
      <c r="V238" s="256"/>
      <c r="W238" s="256"/>
      <c r="X238" s="311" t="e">
        <f t="shared" si="47"/>
        <v>#N/A</v>
      </c>
      <c r="Y238" s="311" t="e">
        <f t="shared" si="47"/>
        <v>#N/A</v>
      </c>
      <c r="Z238" s="105"/>
      <c r="AA238" s="105"/>
      <c r="AB238" s="103"/>
    </row>
    <row r="239" spans="1:28" x14ac:dyDescent="0.25">
      <c r="A239">
        <v>207</v>
      </c>
      <c r="B239" s="61">
        <f ca="1">OFFSET(InputPriceData!B$15,CalculationsAndCharts!$A239+$A$11,0,1,1)</f>
        <v>41680</v>
      </c>
      <c r="C239" s="3">
        <f ca="1">OFFSET(InputPriceData!G$15,CalculationsAndCharts!$A239+$A$11,IF($C$7,8,0),1,1)</f>
        <v>92218800</v>
      </c>
      <c r="D239" s="4">
        <f ca="1">OFFSET(InputPriceData!C$15,CalculationsAndCharts!$A239+$A$11,IF($C$7,8,0),1,1)</f>
        <v>179.699997</v>
      </c>
      <c r="E239" s="4">
        <f ca="1">OFFSET(InputPriceData!D$15,CalculationsAndCharts!$A239+$A$11,IF($C$7,8,0),1,1)</f>
        <v>180.070007</v>
      </c>
      <c r="F239" s="4">
        <f ca="1">OFFSET(InputPriceData!E$15,CalculationsAndCharts!$A239+$A$11,IF($C$7,8,0),1,1)</f>
        <v>179.21000699999999</v>
      </c>
      <c r="G239" s="4">
        <f ca="1">OFFSET(InputPriceData!F$15,CalculationsAndCharts!$A239+$A$11,IF($C$7,8,0),1,1)</f>
        <v>180.009995</v>
      </c>
      <c r="H239" s="309">
        <f t="shared" ca="1" si="36"/>
        <v>-1.6750452218248837</v>
      </c>
      <c r="I239" s="216">
        <f t="shared" ca="1" si="37"/>
        <v>181.68504022182489</v>
      </c>
      <c r="J239" s="216">
        <f t="shared" ca="1" si="38"/>
        <v>182.593465422934</v>
      </c>
      <c r="K239" s="216">
        <f t="shared" ca="1" si="39"/>
        <v>180.77661502071575</v>
      </c>
      <c r="L239" s="217">
        <f t="shared" ca="1" si="40"/>
        <v>-2.2887059940382311</v>
      </c>
      <c r="M239" s="216">
        <f t="shared" ca="1" si="41"/>
        <v>-1.2714327301871382</v>
      </c>
      <c r="N239" s="246"/>
      <c r="O239" s="309">
        <f t="shared" ca="1" si="42"/>
        <v>-0.82136223742301651</v>
      </c>
      <c r="P239" s="216">
        <f t="shared" ca="1" si="43"/>
        <v>180.83135723742302</v>
      </c>
      <c r="Q239" s="217">
        <f t="shared" ca="1" si="44"/>
        <v>-1.9368791802924594</v>
      </c>
      <c r="R239" s="216">
        <f t="shared" ca="1" si="45"/>
        <v>-1.2911810904449785</v>
      </c>
      <c r="S239" s="217"/>
      <c r="T239" s="64"/>
      <c r="U239" s="313">
        <f t="shared" ca="1" si="46"/>
        <v>-1.9748360257840325E-2</v>
      </c>
      <c r="V239" s="256"/>
      <c r="W239" s="256"/>
      <c r="X239" s="311" t="e">
        <f t="shared" si="47"/>
        <v>#N/A</v>
      </c>
      <c r="Y239" s="311" t="e">
        <f t="shared" si="47"/>
        <v>#N/A</v>
      </c>
      <c r="Z239" s="105"/>
      <c r="AA239" s="105"/>
      <c r="AB239" s="103"/>
    </row>
    <row r="240" spans="1:28" x14ac:dyDescent="0.25">
      <c r="A240">
        <v>208</v>
      </c>
      <c r="B240" s="61">
        <f ca="1">OFFSET(InputPriceData!B$15,CalculationsAndCharts!$A240+$A$11,0,1,1)</f>
        <v>41677</v>
      </c>
      <c r="C240" s="3">
        <f ca="1">OFFSET(InputPriceData!G$15,CalculationsAndCharts!$A240+$A$11,IF($C$7,8,0),1,1)</f>
        <v>170787200</v>
      </c>
      <c r="D240" s="4">
        <f ca="1">OFFSET(InputPriceData!C$15,CalculationsAndCharts!$A240+$A$11,IF($C$7,8,0),1,1)</f>
        <v>178.30999800000001</v>
      </c>
      <c r="E240" s="4">
        <f ca="1">OFFSET(InputPriceData!D$15,CalculationsAndCharts!$A240+$A$11,IF($C$7,8,0),1,1)</f>
        <v>179.86999499999999</v>
      </c>
      <c r="F240" s="4">
        <f ca="1">OFFSET(InputPriceData!E$15,CalculationsAndCharts!$A240+$A$11,IF($C$7,8,0),1,1)</f>
        <v>177.729996</v>
      </c>
      <c r="G240" s="4">
        <f ca="1">OFFSET(InputPriceData!F$15,CalculationsAndCharts!$A240+$A$11,IF($C$7,8,0),1,1)</f>
        <v>179.679993</v>
      </c>
      <c r="H240" s="309">
        <f t="shared" ca="1" si="36"/>
        <v>-2.05751112797084</v>
      </c>
      <c r="I240" s="216">
        <f t="shared" ca="1" si="37"/>
        <v>181.73750412797082</v>
      </c>
      <c r="J240" s="216">
        <f t="shared" ca="1" si="38"/>
        <v>182.64619164861065</v>
      </c>
      <c r="K240" s="216">
        <f t="shared" ca="1" si="39"/>
        <v>180.82881660733096</v>
      </c>
      <c r="L240" s="217">
        <f t="shared" ca="1" si="40"/>
        <v>-2.4941999484846269</v>
      </c>
      <c r="M240" s="216">
        <f t="shared" ca="1" si="41"/>
        <v>-1.388134486672997</v>
      </c>
      <c r="N240" s="246"/>
      <c r="O240" s="309">
        <f t="shared" ca="1" si="42"/>
        <v>-1.1950366119588267</v>
      </c>
      <c r="P240" s="216">
        <f t="shared" ca="1" si="43"/>
        <v>180.87502961195884</v>
      </c>
      <c r="Q240" s="217">
        <f t="shared" ca="1" si="44"/>
        <v>-2.2552619891411307</v>
      </c>
      <c r="R240" s="216">
        <f t="shared" ca="1" si="45"/>
        <v>-1.5061857148276696</v>
      </c>
      <c r="S240" s="217"/>
      <c r="T240" s="64"/>
      <c r="U240" s="313">
        <f t="shared" ca="1" si="46"/>
        <v>-0.11805122815467262</v>
      </c>
      <c r="V240" s="256"/>
      <c r="W240" s="256"/>
      <c r="X240" s="311" t="e">
        <f t="shared" si="47"/>
        <v>#N/A</v>
      </c>
      <c r="Y240" s="311" t="e">
        <f t="shared" si="47"/>
        <v>#N/A</v>
      </c>
      <c r="Z240" s="105"/>
      <c r="AA240" s="105"/>
      <c r="AB240" s="103"/>
    </row>
    <row r="241" spans="1:28" x14ac:dyDescent="0.25">
      <c r="A241">
        <v>209</v>
      </c>
      <c r="B241" s="61">
        <f ca="1">OFFSET(InputPriceData!B$15,CalculationsAndCharts!$A241+$A$11,0,1,1)</f>
        <v>41676</v>
      </c>
      <c r="C241" s="3">
        <f ca="1">OFFSET(InputPriceData!G$15,CalculationsAndCharts!$A241+$A$11,IF($C$7,8,0),1,1)</f>
        <v>132877600</v>
      </c>
      <c r="D241" s="4">
        <f ca="1">OFFSET(InputPriceData!C$15,CalculationsAndCharts!$A241+$A$11,IF($C$7,8,0),1,1)</f>
        <v>175.58000200000001</v>
      </c>
      <c r="E241" s="4">
        <f ca="1">OFFSET(InputPriceData!D$15,CalculationsAndCharts!$A241+$A$11,IF($C$7,8,0),1,1)</f>
        <v>177.479996</v>
      </c>
      <c r="F241" s="4">
        <f ca="1">OFFSET(InputPriceData!E$15,CalculationsAndCharts!$A241+$A$11,IF($C$7,8,0),1,1)</f>
        <v>175.220001</v>
      </c>
      <c r="G241" s="4">
        <f ca="1">OFFSET(InputPriceData!F$15,CalculationsAndCharts!$A241+$A$11,IF($C$7,8,0),1,1)</f>
        <v>177.479996</v>
      </c>
      <c r="H241" s="309">
        <f t="shared" ca="1" si="36"/>
        <v>-4.403734380490576</v>
      </c>
      <c r="I241" s="216">
        <f t="shared" ca="1" si="37"/>
        <v>181.88373038049059</v>
      </c>
      <c r="J241" s="216">
        <f t="shared" ca="1" si="38"/>
        <v>182.79314903239302</v>
      </c>
      <c r="K241" s="216">
        <f t="shared" ca="1" si="39"/>
        <v>180.97431172858813</v>
      </c>
      <c r="L241" s="217">
        <f t="shared" ca="1" si="40"/>
        <v>-2.6167515903869072</v>
      </c>
      <c r="M241" s="216">
        <f t="shared" ca="1" si="41"/>
        <v>-1.4743924100533037</v>
      </c>
      <c r="N241" s="246"/>
      <c r="O241" s="309">
        <f t="shared" ca="1" si="42"/>
        <v>-3.5569044254449755</v>
      </c>
      <c r="P241" s="216">
        <f t="shared" ca="1" si="43"/>
        <v>181.03690042544497</v>
      </c>
      <c r="Q241" s="217">
        <f t="shared" ca="1" si="44"/>
        <v>-2.4866713306522046</v>
      </c>
      <c r="R241" s="216">
        <f t="shared" ca="1" si="45"/>
        <v>-1.6813193960082382</v>
      </c>
      <c r="S241" s="217"/>
      <c r="T241" s="64"/>
      <c r="U241" s="313">
        <f t="shared" ca="1" si="46"/>
        <v>-0.20692698595493453</v>
      </c>
      <c r="V241" s="256"/>
      <c r="W241" s="256"/>
      <c r="X241" s="311" t="e">
        <f t="shared" si="47"/>
        <v>#N/A</v>
      </c>
      <c r="Y241" s="311" t="e">
        <f t="shared" si="47"/>
        <v>#N/A</v>
      </c>
      <c r="Z241" s="105"/>
      <c r="AA241" s="105"/>
      <c r="AB241" s="103"/>
    </row>
    <row r="242" spans="1:28" x14ac:dyDescent="0.25">
      <c r="A242">
        <v>210</v>
      </c>
      <c r="B242" s="61">
        <f ca="1">OFFSET(InputPriceData!B$15,CalculationsAndCharts!$A242+$A$11,0,1,1)</f>
        <v>41675</v>
      </c>
      <c r="C242" s="3">
        <f ca="1">OFFSET(InputPriceData!G$15,CalculationsAndCharts!$A242+$A$11,IF($C$7,8,0),1,1)</f>
        <v>164230500</v>
      </c>
      <c r="D242" s="4">
        <f ca="1">OFFSET(InputPriceData!C$15,CalculationsAndCharts!$A242+$A$11,IF($C$7,8,0),1,1)</f>
        <v>174.779999</v>
      </c>
      <c r="E242" s="4">
        <f ca="1">OFFSET(InputPriceData!D$15,CalculationsAndCharts!$A242+$A$11,IF($C$7,8,0),1,1)</f>
        <v>175.55999800000001</v>
      </c>
      <c r="F242" s="4">
        <f ca="1">OFFSET(InputPriceData!E$15,CalculationsAndCharts!$A242+$A$11,IF($C$7,8,0),1,1)</f>
        <v>173.71000699999999</v>
      </c>
      <c r="G242" s="4">
        <f ca="1">OFFSET(InputPriceData!F$15,CalculationsAndCharts!$A242+$A$11,IF($C$7,8,0),1,1)</f>
        <v>175.16999799999999</v>
      </c>
      <c r="H242" s="309">
        <f t="shared" ca="1" si="36"/>
        <v>-7.0310746812580529</v>
      </c>
      <c r="I242" s="216">
        <f t="shared" ca="1" si="37"/>
        <v>182.20107268125804</v>
      </c>
      <c r="J242" s="216">
        <f t="shared" ca="1" si="38"/>
        <v>183.11207804466432</v>
      </c>
      <c r="K242" s="216">
        <f t="shared" ca="1" si="39"/>
        <v>181.29006731785174</v>
      </c>
      <c r="L242" s="217">
        <f t="shared" ca="1" si="40"/>
        <v>-2.5598520086648007</v>
      </c>
      <c r="M242" s="216">
        <f t="shared" ca="1" si="41"/>
        <v>-1.4613529930306906</v>
      </c>
      <c r="N242" s="246"/>
      <c r="O242" s="309">
        <f t="shared" ca="1" si="42"/>
        <v>-6.2460020125628217</v>
      </c>
      <c r="P242" s="216">
        <f t="shared" ca="1" si="43"/>
        <v>181.41600001256282</v>
      </c>
      <c r="Q242" s="217">
        <f t="shared" ca="1" si="44"/>
        <v>-2.5037092257730036</v>
      </c>
      <c r="R242" s="216">
        <f t="shared" ca="1" si="45"/>
        <v>-1.7151630446028803</v>
      </c>
      <c r="S242" s="217"/>
      <c r="T242" s="64"/>
      <c r="U242" s="313">
        <f t="shared" ca="1" si="46"/>
        <v>-0.25381005157218972</v>
      </c>
      <c r="V242" s="256"/>
      <c r="W242" s="256"/>
      <c r="X242" s="311" t="e">
        <f t="shared" si="47"/>
        <v>#N/A</v>
      </c>
      <c r="Y242" s="311" t="e">
        <f t="shared" si="47"/>
        <v>#N/A</v>
      </c>
      <c r="Z242" s="105"/>
      <c r="AA242" s="105"/>
      <c r="AB242" s="103"/>
    </row>
    <row r="243" spans="1:28" x14ac:dyDescent="0.25">
      <c r="A243">
        <v>211</v>
      </c>
      <c r="B243" s="61">
        <f ca="1">OFFSET(InputPriceData!B$15,CalculationsAndCharts!$A243+$A$11,0,1,1)</f>
        <v>41674</v>
      </c>
      <c r="C243" s="3">
        <f ca="1">OFFSET(InputPriceData!G$15,CalculationsAndCharts!$A243+$A$11,IF($C$7,8,0),1,1)</f>
        <v>165012400</v>
      </c>
      <c r="D243" s="4">
        <f ca="1">OFFSET(InputPriceData!C$15,CalculationsAndCharts!$A243+$A$11,IF($C$7,8,0),1,1)</f>
        <v>174.949997</v>
      </c>
      <c r="E243" s="4">
        <f ca="1">OFFSET(InputPriceData!D$15,CalculationsAndCharts!$A243+$A$11,IF($C$7,8,0),1,1)</f>
        <v>175.83999600000001</v>
      </c>
      <c r="F243" s="4">
        <f ca="1">OFFSET(InputPriceData!E$15,CalculationsAndCharts!$A243+$A$11,IF($C$7,8,0),1,1)</f>
        <v>174.11000100000001</v>
      </c>
      <c r="G243" s="4">
        <f ca="1">OFFSET(InputPriceData!F$15,CalculationsAndCharts!$A243+$A$11,IF($C$7,8,0),1,1)</f>
        <v>175.38999899999999</v>
      </c>
      <c r="H243" s="309">
        <f t="shared" ca="1" si="36"/>
        <v>-7.220413098137529</v>
      </c>
      <c r="I243" s="216">
        <f t="shared" ca="1" si="37"/>
        <v>182.61041209813752</v>
      </c>
      <c r="J243" s="216">
        <f t="shared" ca="1" si="38"/>
        <v>183.52346415862817</v>
      </c>
      <c r="K243" s="216">
        <f t="shared" ca="1" si="39"/>
        <v>181.69736003764683</v>
      </c>
      <c r="L243" s="217">
        <f t="shared" ca="1" si="40"/>
        <v>-2.3814340489039703</v>
      </c>
      <c r="M243" s="216">
        <f t="shared" ca="1" si="41"/>
        <v>-1.3577935244209509</v>
      </c>
      <c r="N243" s="246"/>
      <c r="O243" s="309">
        <f t="shared" ca="1" si="42"/>
        <v>-6.5258695098416917</v>
      </c>
      <c r="P243" s="216">
        <f t="shared" ca="1" si="43"/>
        <v>181.91586850984169</v>
      </c>
      <c r="Q243" s="217">
        <f t="shared" ca="1" si="44"/>
        <v>-2.3701260829107906</v>
      </c>
      <c r="R243" s="216">
        <f t="shared" ca="1" si="45"/>
        <v>-1.6216154374303569</v>
      </c>
      <c r="S243" s="217"/>
      <c r="T243" s="64"/>
      <c r="U243" s="313">
        <f t="shared" ca="1" si="46"/>
        <v>-0.26382191300940594</v>
      </c>
      <c r="V243" s="256"/>
      <c r="W243" s="256"/>
      <c r="X243" s="311" t="e">
        <f t="shared" si="47"/>
        <v>#N/A</v>
      </c>
      <c r="Y243" s="311" t="e">
        <f t="shared" si="47"/>
        <v>#N/A</v>
      </c>
      <c r="Z243" s="105"/>
      <c r="AA243" s="105"/>
      <c r="AB243" s="103"/>
    </row>
    <row r="244" spans="1:28" x14ac:dyDescent="0.25">
      <c r="A244">
        <v>212</v>
      </c>
      <c r="B244" s="61">
        <f ca="1">OFFSET(InputPriceData!B$15,CalculationsAndCharts!$A244+$A$11,0,1,1)</f>
        <v>41673</v>
      </c>
      <c r="C244" s="3">
        <f ca="1">OFFSET(InputPriceData!G$15,CalculationsAndCharts!$A244+$A$11,IF($C$7,8,0),1,1)</f>
        <v>254837100</v>
      </c>
      <c r="D244" s="4">
        <f ca="1">OFFSET(InputPriceData!C$15,CalculationsAndCharts!$A244+$A$11,IF($C$7,8,0),1,1)</f>
        <v>177.970001</v>
      </c>
      <c r="E244" s="4">
        <f ca="1">OFFSET(InputPriceData!D$15,CalculationsAndCharts!$A244+$A$11,IF($C$7,8,0),1,1)</f>
        <v>178.36999499999999</v>
      </c>
      <c r="F244" s="4">
        <f ca="1">OFFSET(InputPriceData!E$15,CalculationsAndCharts!$A244+$A$11,IF($C$7,8,0),1,1)</f>
        <v>173.83000200000001</v>
      </c>
      <c r="G244" s="4">
        <f ca="1">OFFSET(InputPriceData!F$15,CalculationsAndCharts!$A244+$A$11,IF($C$7,8,0),1,1)</f>
        <v>174.16999799999999</v>
      </c>
      <c r="H244" s="309">
        <f t="shared" ca="1" si="36"/>
        <v>-8.9068268888102757</v>
      </c>
      <c r="I244" s="216">
        <f t="shared" ca="1" si="37"/>
        <v>183.07682488881028</v>
      </c>
      <c r="J244" s="216">
        <f t="shared" ca="1" si="38"/>
        <v>183.99220901325432</v>
      </c>
      <c r="K244" s="216">
        <f t="shared" ca="1" si="39"/>
        <v>182.16144076436623</v>
      </c>
      <c r="L244" s="217">
        <f t="shared" ca="1" si="40"/>
        <v>-2.1014347499649206</v>
      </c>
      <c r="M244" s="216">
        <f t="shared" ca="1" si="41"/>
        <v>-1.2065423288142432</v>
      </c>
      <c r="N244" s="246"/>
      <c r="O244" s="309">
        <f t="shared" ca="1" si="42"/>
        <v>-8.3244519746653776</v>
      </c>
      <c r="P244" s="216">
        <f t="shared" ca="1" si="43"/>
        <v>182.49444997466537</v>
      </c>
      <c r="Q244" s="217">
        <f t="shared" ca="1" si="44"/>
        <v>-2.1038071070151512</v>
      </c>
      <c r="R244" s="216">
        <f t="shared" ca="1" si="45"/>
        <v>-1.4494853059699648</v>
      </c>
      <c r="S244" s="217"/>
      <c r="T244" s="64"/>
      <c r="U244" s="313">
        <f t="shared" ca="1" si="46"/>
        <v>-0.24294297715572166</v>
      </c>
      <c r="V244" s="256"/>
      <c r="W244" s="256"/>
      <c r="X244" s="311" t="e">
        <f t="shared" si="47"/>
        <v>#N/A</v>
      </c>
      <c r="Y244" s="311" t="e">
        <f t="shared" si="47"/>
        <v>#N/A</v>
      </c>
      <c r="Z244" s="105"/>
      <c r="AA244" s="105"/>
      <c r="AB244" s="103"/>
    </row>
    <row r="245" spans="1:28" x14ac:dyDescent="0.25">
      <c r="A245">
        <v>213</v>
      </c>
      <c r="B245" s="61">
        <f ca="1">OFFSET(InputPriceData!B$15,CalculationsAndCharts!$A245+$A$11,0,1,1)</f>
        <v>41670</v>
      </c>
      <c r="C245" s="3">
        <f ca="1">OFFSET(InputPriceData!G$15,CalculationsAndCharts!$A245+$A$11,IF($C$7,8,0),1,1)</f>
        <v>194677900</v>
      </c>
      <c r="D245" s="4">
        <f ca="1">OFFSET(InputPriceData!C$15,CalculationsAndCharts!$A245+$A$11,IF($C$7,8,0),1,1)</f>
        <v>177.009995</v>
      </c>
      <c r="E245" s="4">
        <f ca="1">OFFSET(InputPriceData!D$15,CalculationsAndCharts!$A245+$A$11,IF($C$7,8,0),1,1)</f>
        <v>179.28999300000001</v>
      </c>
      <c r="F245" s="4">
        <f ca="1">OFFSET(InputPriceData!E$15,CalculationsAndCharts!$A245+$A$11,IF($C$7,8,0),1,1)</f>
        <v>176.91999799999999</v>
      </c>
      <c r="G245" s="4">
        <f ca="1">OFFSET(InputPriceData!F$15,CalculationsAndCharts!$A245+$A$11,IF($C$7,8,0),1,1)</f>
        <v>178.179993</v>
      </c>
      <c r="H245" s="309">
        <f t="shared" ca="1" si="36"/>
        <v>-5.2848783172802012</v>
      </c>
      <c r="I245" s="216">
        <f t="shared" ca="1" si="37"/>
        <v>183.4648713172802</v>
      </c>
      <c r="J245" s="216">
        <f t="shared" ca="1" si="38"/>
        <v>184.38219567386659</v>
      </c>
      <c r="K245" s="216">
        <f t="shared" ca="1" si="39"/>
        <v>182.54754696069381</v>
      </c>
      <c r="L245" s="217">
        <f t="shared" ca="1" si="40"/>
        <v>-1.8514547293047401</v>
      </c>
      <c r="M245" s="216">
        <f t="shared" ca="1" si="41"/>
        <v>-1.0390923796392448</v>
      </c>
      <c r="N245" s="246"/>
      <c r="O245" s="309">
        <f t="shared" ca="1" si="42"/>
        <v>-4.8026710328257414</v>
      </c>
      <c r="P245" s="216">
        <f t="shared" ca="1" si="43"/>
        <v>182.98266403282574</v>
      </c>
      <c r="Q245" s="217">
        <f t="shared" ca="1" si="44"/>
        <v>-1.8663867910007035</v>
      </c>
      <c r="R245" s="216">
        <f t="shared" ca="1" si="45"/>
        <v>-1.2569672450266873</v>
      </c>
      <c r="S245" s="217"/>
      <c r="T245" s="64"/>
      <c r="U245" s="313">
        <f t="shared" ca="1" si="46"/>
        <v>-0.2178748653874425</v>
      </c>
      <c r="V245" s="256"/>
      <c r="W245" s="256"/>
      <c r="X245" s="311" t="e">
        <f t="shared" si="47"/>
        <v>#N/A</v>
      </c>
      <c r="Y245" s="311" t="e">
        <f t="shared" si="47"/>
        <v>#N/A</v>
      </c>
      <c r="Z245" s="105"/>
      <c r="AA245" s="105"/>
      <c r="AB245" s="103"/>
    </row>
    <row r="246" spans="1:28" x14ac:dyDescent="0.25">
      <c r="A246">
        <v>214</v>
      </c>
      <c r="B246" s="61">
        <f ca="1">OFFSET(InputPriceData!B$15,CalculationsAndCharts!$A246+$A$11,0,1,1)</f>
        <v>41669</v>
      </c>
      <c r="C246" s="3">
        <f ca="1">OFFSET(InputPriceData!G$15,CalculationsAndCharts!$A246+$A$11,IF($C$7,8,0),1,1)</f>
        <v>118938100</v>
      </c>
      <c r="D246" s="4">
        <f ca="1">OFFSET(InputPriceData!C$15,CalculationsAndCharts!$A246+$A$11,IF($C$7,8,0),1,1)</f>
        <v>178.83000200000001</v>
      </c>
      <c r="E246" s="4">
        <f ca="1">OFFSET(InputPriceData!D$15,CalculationsAndCharts!$A246+$A$11,IF($C$7,8,0),1,1)</f>
        <v>179.80999800000001</v>
      </c>
      <c r="F246" s="4">
        <f ca="1">OFFSET(InputPriceData!E$15,CalculationsAndCharts!$A246+$A$11,IF($C$7,8,0),1,1)</f>
        <v>178.259995</v>
      </c>
      <c r="G246" s="4">
        <f ca="1">OFFSET(InputPriceData!F$15,CalculationsAndCharts!$A246+$A$11,IF($C$7,8,0),1,1)</f>
        <v>179.229996</v>
      </c>
      <c r="H246" s="309">
        <f t="shared" ca="1" si="36"/>
        <v>-4.4572179959930054</v>
      </c>
      <c r="I246" s="216">
        <f t="shared" ca="1" si="37"/>
        <v>183.68721399599301</v>
      </c>
      <c r="J246" s="216">
        <f t="shared" ca="1" si="38"/>
        <v>184.60565006597295</v>
      </c>
      <c r="K246" s="216">
        <f t="shared" ca="1" si="39"/>
        <v>182.76877792601303</v>
      </c>
      <c r="L246" s="217">
        <f t="shared" ca="1" si="40"/>
        <v>-1.7313375333881462</v>
      </c>
      <c r="M246" s="216">
        <f t="shared" ca="1" si="41"/>
        <v>-0.96598648218914551</v>
      </c>
      <c r="N246" s="246"/>
      <c r="O246" s="309">
        <f t="shared" ca="1" si="42"/>
        <v>-4.0396698930965771</v>
      </c>
      <c r="P246" s="216">
        <f t="shared" ca="1" si="43"/>
        <v>183.26966589309657</v>
      </c>
      <c r="Q246" s="217">
        <f t="shared" ca="1" si="44"/>
        <v>-1.7869452880057495</v>
      </c>
      <c r="R246" s="216">
        <f t="shared" ca="1" si="45"/>
        <v>-1.196414882253805</v>
      </c>
      <c r="S246" s="217"/>
      <c r="T246" s="64"/>
      <c r="U246" s="313">
        <f t="shared" ca="1" si="46"/>
        <v>-0.23042840006465948</v>
      </c>
      <c r="V246" s="256"/>
      <c r="W246" s="256"/>
      <c r="X246" s="311" t="e">
        <f t="shared" si="47"/>
        <v>#N/A</v>
      </c>
      <c r="Y246" s="311" t="e">
        <f t="shared" si="47"/>
        <v>#N/A</v>
      </c>
      <c r="Z246" s="105"/>
      <c r="AA246" s="105"/>
      <c r="AB246" s="103"/>
    </row>
    <row r="247" spans="1:28" x14ac:dyDescent="0.25">
      <c r="A247">
        <v>215</v>
      </c>
      <c r="B247" s="61">
        <f ca="1">OFFSET(InputPriceData!B$15,CalculationsAndCharts!$A247+$A$11,0,1,1)</f>
        <v>41668</v>
      </c>
      <c r="C247" s="3">
        <f ca="1">OFFSET(InputPriceData!G$15,CalculationsAndCharts!$A247+$A$11,IF($C$7,8,0),1,1)</f>
        <v>216597300</v>
      </c>
      <c r="D247" s="4">
        <f ca="1">OFFSET(InputPriceData!C$15,CalculationsAndCharts!$A247+$A$11,IF($C$7,8,0),1,1)</f>
        <v>177.58000200000001</v>
      </c>
      <c r="E247" s="4">
        <f ca="1">OFFSET(InputPriceData!D$15,CalculationsAndCharts!$A247+$A$11,IF($C$7,8,0),1,1)</f>
        <v>178.550003</v>
      </c>
      <c r="F247" s="4">
        <f ca="1">OFFSET(InputPriceData!E$15,CalculationsAndCharts!$A247+$A$11,IF($C$7,8,0),1,1)</f>
        <v>176.88000500000001</v>
      </c>
      <c r="G247" s="4">
        <f ca="1">OFFSET(InputPriceData!F$15,CalculationsAndCharts!$A247+$A$11,IF($C$7,8,0),1,1)</f>
        <v>177.35000600000001</v>
      </c>
      <c r="H247" s="309">
        <f t="shared" ca="1" si="36"/>
        <v>-6.5997135059914136</v>
      </c>
      <c r="I247" s="216">
        <f t="shared" ca="1" si="37"/>
        <v>183.94971950599142</v>
      </c>
      <c r="J247" s="216">
        <f t="shared" ca="1" si="38"/>
        <v>184.86946810352137</v>
      </c>
      <c r="K247" s="216">
        <f t="shared" ca="1" si="39"/>
        <v>183.02997090846148</v>
      </c>
      <c r="L247" s="217">
        <f t="shared" ca="1" si="40"/>
        <v>-1.5402664606095184</v>
      </c>
      <c r="M247" s="216">
        <f t="shared" ca="1" si="41"/>
        <v>-0.86848965802094091</v>
      </c>
      <c r="N247" s="246"/>
      <c r="O247" s="309">
        <f t="shared" ca="1" si="42"/>
        <v>-6.2620538225905458</v>
      </c>
      <c r="P247" s="216">
        <f t="shared" ca="1" si="43"/>
        <v>183.61205982259057</v>
      </c>
      <c r="Q247" s="217">
        <f t="shared" ca="1" si="44"/>
        <v>-1.6159003169382311</v>
      </c>
      <c r="R247" s="216">
        <f t="shared" ca="1" si="45"/>
        <v>-1.0933635831542499</v>
      </c>
      <c r="S247" s="217"/>
      <c r="T247" s="64"/>
      <c r="U247" s="313">
        <f t="shared" ca="1" si="46"/>
        <v>-0.22487392513330895</v>
      </c>
      <c r="V247" s="256"/>
      <c r="W247" s="256"/>
      <c r="X247" s="311" t="e">
        <f t="shared" si="47"/>
        <v>#N/A</v>
      </c>
      <c r="Y247" s="311" t="e">
        <f t="shared" si="47"/>
        <v>#N/A</v>
      </c>
      <c r="Z247" s="105"/>
      <c r="AA247" s="105"/>
      <c r="AB247" s="103"/>
    </row>
    <row r="248" spans="1:28" x14ac:dyDescent="0.25">
      <c r="A248">
        <v>216</v>
      </c>
      <c r="B248" s="61">
        <f ca="1">OFFSET(InputPriceData!B$15,CalculationsAndCharts!$A248+$A$11,0,1,1)</f>
        <v>41667</v>
      </c>
      <c r="C248" s="3">
        <f ca="1">OFFSET(InputPriceData!G$15,CalculationsAndCharts!$A248+$A$11,IF($C$7,8,0),1,1)</f>
        <v>110463200</v>
      </c>
      <c r="D248" s="4">
        <f ca="1">OFFSET(InputPriceData!C$15,CalculationsAndCharts!$A248+$A$11,IF($C$7,8,0),1,1)</f>
        <v>178.13999899999999</v>
      </c>
      <c r="E248" s="4">
        <f ca="1">OFFSET(InputPriceData!D$15,CalculationsAndCharts!$A248+$A$11,IF($C$7,8,0),1,1)</f>
        <v>179.300003</v>
      </c>
      <c r="F248" s="4">
        <f ca="1">OFFSET(InputPriceData!E$15,CalculationsAndCharts!$A248+$A$11,IF($C$7,8,0),1,1)</f>
        <v>178.11999499999999</v>
      </c>
      <c r="G248" s="4">
        <f ca="1">OFFSET(InputPriceData!F$15,CalculationsAndCharts!$A248+$A$11,IF($C$7,8,0),1,1)</f>
        <v>179.070007</v>
      </c>
      <c r="H248" s="309">
        <f t="shared" ca="1" si="36"/>
        <v>-5.159990088264756</v>
      </c>
      <c r="I248" s="216">
        <f t="shared" ca="1" si="37"/>
        <v>184.22999708826475</v>
      </c>
      <c r="J248" s="216">
        <f t="shared" ca="1" si="38"/>
        <v>185.15114707370606</v>
      </c>
      <c r="K248" s="216">
        <f t="shared" ca="1" si="39"/>
        <v>183.30884710282342</v>
      </c>
      <c r="L248" s="217">
        <f t="shared" ca="1" si="40"/>
        <v>-1.2925040355063331</v>
      </c>
      <c r="M248" s="216">
        <f t="shared" ca="1" si="41"/>
        <v>-0.72178700227913273</v>
      </c>
      <c r="N248" s="246"/>
      <c r="O248" s="309">
        <f t="shared" ca="1" si="42"/>
        <v>-4.9126335581256297</v>
      </c>
      <c r="P248" s="216">
        <f t="shared" ca="1" si="43"/>
        <v>183.98264055812564</v>
      </c>
      <c r="Q248" s="217">
        <f t="shared" ca="1" si="44"/>
        <v>-1.3666895237706429</v>
      </c>
      <c r="R248" s="216">
        <f t="shared" ca="1" si="45"/>
        <v>-0.91585824784424763</v>
      </c>
      <c r="S248" s="217"/>
      <c r="T248" s="64"/>
      <c r="U248" s="313">
        <f t="shared" ca="1" si="46"/>
        <v>-0.1940712455651149</v>
      </c>
      <c r="V248" s="256"/>
      <c r="W248" s="256"/>
      <c r="X248" s="311" t="e">
        <f t="shared" si="47"/>
        <v>#N/A</v>
      </c>
      <c r="Y248" s="311" t="e">
        <f t="shared" si="47"/>
        <v>#N/A</v>
      </c>
      <c r="Z248" s="105"/>
      <c r="AA248" s="105"/>
      <c r="AB248" s="103"/>
    </row>
    <row r="249" spans="1:28" x14ac:dyDescent="0.25">
      <c r="A249">
        <v>217</v>
      </c>
      <c r="B249" s="61">
        <f ca="1">OFFSET(InputPriceData!B$15,CalculationsAndCharts!$A249+$A$11,0,1,1)</f>
        <v>41666</v>
      </c>
      <c r="C249" s="3">
        <f ca="1">OFFSET(InputPriceData!G$15,CalculationsAndCharts!$A249+$A$11,IF($C$7,8,0),1,1)</f>
        <v>180843100</v>
      </c>
      <c r="D249" s="4">
        <f ca="1">OFFSET(InputPriceData!C$15,CalculationsAndCharts!$A249+$A$11,IF($C$7,8,0),1,1)</f>
        <v>179.05999800000001</v>
      </c>
      <c r="E249" s="4">
        <f ca="1">OFFSET(InputPriceData!D$15,CalculationsAndCharts!$A249+$A$11,IF($C$7,8,0),1,1)</f>
        <v>179.520004</v>
      </c>
      <c r="F249" s="4">
        <f ca="1">OFFSET(InputPriceData!E$15,CalculationsAndCharts!$A249+$A$11,IF($C$7,8,0),1,1)</f>
        <v>177.11999499999999</v>
      </c>
      <c r="G249" s="4">
        <f ca="1">OFFSET(InputPriceData!F$15,CalculationsAndCharts!$A249+$A$11,IF($C$7,8,0),1,1)</f>
        <v>178.009995</v>
      </c>
      <c r="H249" s="309">
        <f t="shared" ca="1" si="36"/>
        <v>-6.4889505840358082</v>
      </c>
      <c r="I249" s="216">
        <f t="shared" ca="1" si="37"/>
        <v>184.49894558403582</v>
      </c>
      <c r="J249" s="216">
        <f t="shared" ca="1" si="38"/>
        <v>185.42144031195599</v>
      </c>
      <c r="K249" s="216">
        <f t="shared" ca="1" si="39"/>
        <v>183.57645085611566</v>
      </c>
      <c r="L249" s="217">
        <f t="shared" ca="1" si="40"/>
        <v>-1.0120157642124199</v>
      </c>
      <c r="M249" s="216">
        <f t="shared" ca="1" si="41"/>
        <v>-0.56851625899569291</v>
      </c>
      <c r="N249" s="246"/>
      <c r="O249" s="309">
        <f t="shared" ca="1" si="42"/>
        <v>-6.335420454239598</v>
      </c>
      <c r="P249" s="216">
        <f t="shared" ca="1" si="43"/>
        <v>184.3454154542396</v>
      </c>
      <c r="Q249" s="217">
        <f t="shared" ca="1" si="44"/>
        <v>-1.0656678844497203</v>
      </c>
      <c r="R249" s="216">
        <f t="shared" ca="1" si="45"/>
        <v>-0.71838744860346992</v>
      </c>
      <c r="S249" s="217"/>
      <c r="T249" s="64"/>
      <c r="U249" s="313">
        <f t="shared" ca="1" si="46"/>
        <v>-0.14987118960777701</v>
      </c>
      <c r="V249" s="256"/>
      <c r="W249" s="256"/>
      <c r="X249" s="311" t="e">
        <f t="shared" si="47"/>
        <v>#N/A</v>
      </c>
      <c r="Y249" s="311" t="e">
        <f t="shared" si="47"/>
        <v>#N/A</v>
      </c>
      <c r="Z249" s="105"/>
      <c r="AA249" s="105"/>
      <c r="AB249" s="103"/>
    </row>
    <row r="250" spans="1:28" x14ac:dyDescent="0.25">
      <c r="A250">
        <v>218</v>
      </c>
      <c r="B250" s="61">
        <f ca="1">OFFSET(InputPriceData!B$15,CalculationsAndCharts!$A250+$A$11,0,1,1)</f>
        <v>41663</v>
      </c>
      <c r="C250" s="3">
        <f ca="1">OFFSET(InputPriceData!G$15,CalculationsAndCharts!$A250+$A$11,IF($C$7,8,0),1,1)</f>
        <v>208677100</v>
      </c>
      <c r="D250" s="4">
        <f ca="1">OFFSET(InputPriceData!C$15,CalculationsAndCharts!$A250+$A$11,IF($C$7,8,0),1,1)</f>
        <v>181.60000600000001</v>
      </c>
      <c r="E250" s="4">
        <f ca="1">OFFSET(InputPriceData!D$15,CalculationsAndCharts!$A250+$A$11,IF($C$7,8,0),1,1)</f>
        <v>181.66000399999999</v>
      </c>
      <c r="F250" s="4">
        <f ca="1">OFFSET(InputPriceData!E$15,CalculationsAndCharts!$A250+$A$11,IF($C$7,8,0),1,1)</f>
        <v>178.83000200000001</v>
      </c>
      <c r="G250" s="4">
        <f ca="1">OFFSET(InputPriceData!F$15,CalculationsAndCharts!$A250+$A$11,IF($C$7,8,0),1,1)</f>
        <v>178.88999899999999</v>
      </c>
      <c r="H250" s="309">
        <f t="shared" ca="1" si="36"/>
        <v>-5.8964810081731107</v>
      </c>
      <c r="I250" s="216">
        <f t="shared" ca="1" si="37"/>
        <v>184.7864800081731</v>
      </c>
      <c r="J250" s="216">
        <f t="shared" ca="1" si="38"/>
        <v>185.71041240821395</v>
      </c>
      <c r="K250" s="216">
        <f t="shared" ca="1" si="39"/>
        <v>183.86254760813225</v>
      </c>
      <c r="L250" s="217">
        <f t="shared" ca="1" si="40"/>
        <v>-0.66316166335849835</v>
      </c>
      <c r="M250" s="216">
        <f t="shared" ca="1" si="41"/>
        <v>-0.37070918836468791</v>
      </c>
      <c r="N250" s="246"/>
      <c r="O250" s="309">
        <f t="shared" ca="1" si="42"/>
        <v>-5.8481944063717837</v>
      </c>
      <c r="P250" s="216">
        <f t="shared" ca="1" si="43"/>
        <v>184.73819340637178</v>
      </c>
      <c r="Q250" s="217">
        <f t="shared" ca="1" si="44"/>
        <v>-0.66394341163868031</v>
      </c>
      <c r="R250" s="216">
        <f t="shared" ca="1" si="45"/>
        <v>-0.44537542535645969</v>
      </c>
      <c r="S250" s="217"/>
      <c r="T250" s="64"/>
      <c r="U250" s="313">
        <f t="shared" ca="1" si="46"/>
        <v>-7.4666236991771773E-2</v>
      </c>
      <c r="V250" s="256"/>
      <c r="W250" s="256"/>
      <c r="X250" s="311" t="e">
        <f t="shared" si="47"/>
        <v>#N/A</v>
      </c>
      <c r="Y250" s="311" t="e">
        <f t="shared" si="47"/>
        <v>#N/A</v>
      </c>
      <c r="Z250" s="105"/>
      <c r="AA250" s="105"/>
      <c r="AB250" s="103"/>
    </row>
    <row r="251" spans="1:28" x14ac:dyDescent="0.25">
      <c r="A251">
        <v>219</v>
      </c>
      <c r="B251" s="61">
        <f ca="1">OFFSET(InputPriceData!B$15,CalculationsAndCharts!$A251+$A$11,0,1,1)</f>
        <v>41662</v>
      </c>
      <c r="C251" s="3">
        <f ca="1">OFFSET(InputPriceData!G$15,CalculationsAndCharts!$A251+$A$11,IF($C$7,8,0),1,1)</f>
        <v>132496900</v>
      </c>
      <c r="D251" s="4">
        <f ca="1">OFFSET(InputPriceData!C$15,CalculationsAndCharts!$A251+$A$11,IF($C$7,8,0),1,1)</f>
        <v>183.36999499999999</v>
      </c>
      <c r="E251" s="4">
        <f ca="1">OFFSET(InputPriceData!D$15,CalculationsAndCharts!$A251+$A$11,IF($C$7,8,0),1,1)</f>
        <v>183.39999399999999</v>
      </c>
      <c r="F251" s="4">
        <f ca="1">OFFSET(InputPriceData!E$15,CalculationsAndCharts!$A251+$A$11,IF($C$7,8,0),1,1)</f>
        <v>181.820007</v>
      </c>
      <c r="G251" s="4">
        <f ca="1">OFFSET(InputPriceData!F$15,CalculationsAndCharts!$A251+$A$11,IF($C$7,8,0),1,1)</f>
        <v>182.78999300000001</v>
      </c>
      <c r="H251" s="309">
        <f t="shared" ca="1" si="36"/>
        <v>-2.1223837280488596</v>
      </c>
      <c r="I251" s="216">
        <f t="shared" ca="1" si="37"/>
        <v>184.91237672804886</v>
      </c>
      <c r="J251" s="216">
        <f t="shared" ca="1" si="38"/>
        <v>185.83693861168908</v>
      </c>
      <c r="K251" s="216">
        <f t="shared" ca="1" si="39"/>
        <v>183.9878148444086</v>
      </c>
      <c r="L251" s="217">
        <f t="shared" ca="1" si="40"/>
        <v>-0.43114140363282866</v>
      </c>
      <c r="M251" s="216">
        <f t="shared" ca="1" si="41"/>
        <v>-0.23586707158133577</v>
      </c>
      <c r="N251" s="246"/>
      <c r="O251" s="309">
        <f t="shared" ca="1" si="42"/>
        <v>-2.1448360538728899</v>
      </c>
      <c r="P251" s="216">
        <f t="shared" ca="1" si="43"/>
        <v>184.9348290538729</v>
      </c>
      <c r="Q251" s="217">
        <f t="shared" ca="1" si="44"/>
        <v>-0.39305828173399765</v>
      </c>
      <c r="R251" s="216">
        <f t="shared" ca="1" si="45"/>
        <v>-0.25803925605533401</v>
      </c>
      <c r="S251" s="217"/>
      <c r="T251" s="64"/>
      <c r="U251" s="313">
        <f t="shared" ca="1" si="46"/>
        <v>-2.2172184473998241E-2</v>
      </c>
      <c r="V251" s="256"/>
      <c r="W251" s="256"/>
      <c r="X251" s="311" t="e">
        <f t="shared" si="47"/>
        <v>#N/A</v>
      </c>
      <c r="Y251" s="311" t="e">
        <f t="shared" si="47"/>
        <v>#N/A</v>
      </c>
      <c r="Z251" s="105"/>
      <c r="AA251" s="105"/>
      <c r="AB251" s="103"/>
    </row>
    <row r="252" spans="1:28" x14ac:dyDescent="0.25">
      <c r="A252">
        <v>220</v>
      </c>
      <c r="B252" s="61">
        <f ca="1">OFFSET(InputPriceData!B$15,CalculationsAndCharts!$A252+$A$11,0,1,1)</f>
        <v>41661</v>
      </c>
      <c r="C252" s="3">
        <f ca="1">OFFSET(InputPriceData!G$15,CalculationsAndCharts!$A252+$A$11,IF($C$7,8,0),1,1)</f>
        <v>61270900</v>
      </c>
      <c r="D252" s="4">
        <f ca="1">OFFSET(InputPriceData!C$15,CalculationsAndCharts!$A252+$A$11,IF($C$7,8,0),1,1)</f>
        <v>184.490005</v>
      </c>
      <c r="E252" s="4">
        <f ca="1">OFFSET(InputPriceData!D$15,CalculationsAndCharts!$A252+$A$11,IF($C$7,8,0),1,1)</f>
        <v>184.570007</v>
      </c>
      <c r="F252" s="4">
        <f ca="1">OFFSET(InputPriceData!E$15,CalculationsAndCharts!$A252+$A$11,IF($C$7,8,0),1,1)</f>
        <v>183.91000399999999</v>
      </c>
      <c r="G252" s="4">
        <f ca="1">OFFSET(InputPriceData!F$15,CalculationsAndCharts!$A252+$A$11,IF($C$7,8,0),1,1)</f>
        <v>184.300003</v>
      </c>
      <c r="H252" s="309">
        <f t="shared" ca="1" si="36"/>
        <v>-0.54468533982871437</v>
      </c>
      <c r="I252" s="216">
        <f t="shared" ca="1" si="37"/>
        <v>184.84468833982871</v>
      </c>
      <c r="J252" s="216">
        <f t="shared" ca="1" si="38"/>
        <v>185.76891178152783</v>
      </c>
      <c r="K252" s="216">
        <f t="shared" ca="1" si="39"/>
        <v>183.92046489812955</v>
      </c>
      <c r="L252" s="217">
        <f t="shared" ca="1" si="40"/>
        <v>-0.36942490365938568</v>
      </c>
      <c r="M252" s="216">
        <f t="shared" ca="1" si="41"/>
        <v>-0.20044758418120356</v>
      </c>
      <c r="N252" s="246"/>
      <c r="O252" s="309">
        <f t="shared" ca="1" si="42"/>
        <v>-0.59266614687917896</v>
      </c>
      <c r="P252" s="216">
        <f t="shared" ca="1" si="43"/>
        <v>184.89266914687917</v>
      </c>
      <c r="Q252" s="217">
        <f t="shared" ca="1" si="44"/>
        <v>-0.32754999279722197</v>
      </c>
      <c r="R252" s="216">
        <f t="shared" ca="1" si="45"/>
        <v>-0.21327183123087978</v>
      </c>
      <c r="S252" s="217"/>
      <c r="T252" s="64"/>
      <c r="U252" s="313">
        <f t="shared" ca="1" si="46"/>
        <v>-1.2824247049676218E-2</v>
      </c>
      <c r="V252" s="256"/>
      <c r="W252" s="256"/>
      <c r="X252" s="311" t="e">
        <f t="shared" si="47"/>
        <v>#N/A</v>
      </c>
      <c r="Y252" s="311" t="e">
        <f t="shared" si="47"/>
        <v>#N/A</v>
      </c>
      <c r="Z252" s="105"/>
      <c r="AA252" s="105"/>
      <c r="AB252" s="103"/>
    </row>
    <row r="253" spans="1:28" x14ac:dyDescent="0.25">
      <c r="A253">
        <v>221</v>
      </c>
      <c r="B253" s="61">
        <f ca="1">OFFSET(InputPriceData!B$15,CalculationsAndCharts!$A253+$A$11,0,1,1)</f>
        <v>41660</v>
      </c>
      <c r="C253" s="3">
        <f ca="1">OFFSET(InputPriceData!G$15,CalculationsAndCharts!$A253+$A$11,IF($C$7,8,0),1,1)</f>
        <v>88621200</v>
      </c>
      <c r="D253" s="4">
        <f ca="1">OFFSET(InputPriceData!C$15,CalculationsAndCharts!$A253+$A$11,IF($C$7,8,0),1,1)</f>
        <v>184.699997</v>
      </c>
      <c r="E253" s="4">
        <f ca="1">OFFSET(InputPriceData!D$15,CalculationsAndCharts!$A253+$A$11,IF($C$7,8,0),1,1)</f>
        <v>184.770004</v>
      </c>
      <c r="F253" s="4">
        <f ca="1">OFFSET(InputPriceData!E$15,CalculationsAndCharts!$A253+$A$11,IF($C$7,8,0),1,1)</f>
        <v>183.050003</v>
      </c>
      <c r="G253" s="4">
        <f ca="1">OFFSET(InputPriceData!F$15,CalculationsAndCharts!$A253+$A$11,IF($C$7,8,0),1,1)</f>
        <v>184.179993</v>
      </c>
      <c r="H253" s="309">
        <f t="shared" ca="1" si="36"/>
        <v>-0.53956669904843335</v>
      </c>
      <c r="I253" s="216">
        <f t="shared" ca="1" si="37"/>
        <v>184.71955969904843</v>
      </c>
      <c r="J253" s="216">
        <f t="shared" ca="1" si="38"/>
        <v>185.64315749754365</v>
      </c>
      <c r="K253" s="216">
        <f t="shared" ca="1" si="39"/>
        <v>183.79596190055318</v>
      </c>
      <c r="L253" s="217">
        <f t="shared" ca="1" si="40"/>
        <v>-0.35801778639061016</v>
      </c>
      <c r="M253" s="216">
        <f t="shared" ca="1" si="41"/>
        <v>-0.19438473232573644</v>
      </c>
      <c r="N253" s="246"/>
      <c r="O253" s="309">
        <f t="shared" ca="1" si="42"/>
        <v>-0.59993781535707957</v>
      </c>
      <c r="P253" s="216">
        <f t="shared" ca="1" si="43"/>
        <v>184.77993081535706</v>
      </c>
      <c r="Q253" s="217">
        <f t="shared" ca="1" si="44"/>
        <v>-0.3237474232039067</v>
      </c>
      <c r="R253" s="216">
        <f t="shared" ca="1" si="45"/>
        <v>-0.21093328407537079</v>
      </c>
      <c r="S253" s="217"/>
      <c r="T253" s="64"/>
      <c r="U253" s="313">
        <f t="shared" ca="1" si="46"/>
        <v>-1.6548551749634349E-2</v>
      </c>
      <c r="V253" s="256"/>
      <c r="W253" s="256"/>
      <c r="X253" s="311" t="e">
        <f t="shared" si="47"/>
        <v>#N/A</v>
      </c>
      <c r="Y253" s="311" t="e">
        <f t="shared" si="47"/>
        <v>#N/A</v>
      </c>
      <c r="Z253" s="105"/>
      <c r="AA253" s="105"/>
      <c r="AB253" s="103"/>
    </row>
    <row r="254" spans="1:28" x14ac:dyDescent="0.25">
      <c r="A254">
        <v>222</v>
      </c>
      <c r="B254" s="61">
        <f ca="1">OFFSET(InputPriceData!B$15,CalculationsAndCharts!$A254+$A$11,0,1,1)</f>
        <v>41656</v>
      </c>
      <c r="C254" s="3">
        <f ca="1">OFFSET(InputPriceData!G$15,CalculationsAndCharts!$A254+$A$11,IF($C$7,8,0),1,1)</f>
        <v>107848700</v>
      </c>
      <c r="D254" s="4">
        <f ca="1">OFFSET(InputPriceData!C$15,CalculationsAndCharts!$A254+$A$11,IF($C$7,8,0),1,1)</f>
        <v>184.10000600000001</v>
      </c>
      <c r="E254" s="4">
        <f ca="1">OFFSET(InputPriceData!D$15,CalculationsAndCharts!$A254+$A$11,IF($C$7,8,0),1,1)</f>
        <v>184.449997</v>
      </c>
      <c r="F254" s="4">
        <f ca="1">OFFSET(InputPriceData!E$15,CalculationsAndCharts!$A254+$A$11,IF($C$7,8,0),1,1)</f>
        <v>183.320007</v>
      </c>
      <c r="G254" s="4">
        <f ca="1">OFFSET(InputPriceData!F$15,CalculationsAndCharts!$A254+$A$11,IF($C$7,8,0),1,1)</f>
        <v>183.63999899999999</v>
      </c>
      <c r="H254" s="309">
        <f t="shared" ca="1" si="36"/>
        <v>-0.96868283030975944</v>
      </c>
      <c r="I254" s="216">
        <f t="shared" ca="1" si="37"/>
        <v>184.60868183030973</v>
      </c>
      <c r="J254" s="216">
        <f t="shared" ca="1" si="38"/>
        <v>185.53172523946125</v>
      </c>
      <c r="K254" s="216">
        <f t="shared" ca="1" si="39"/>
        <v>183.68563842115819</v>
      </c>
      <c r="L254" s="217">
        <f t="shared" ca="1" si="40"/>
        <v>-0.32759981350897605</v>
      </c>
      <c r="M254" s="216">
        <f t="shared" ca="1" si="41"/>
        <v>-0.17839240649798527</v>
      </c>
      <c r="N254" s="246"/>
      <c r="O254" s="309">
        <f t="shared" ca="1" si="42"/>
        <v>-1.045931014110264</v>
      </c>
      <c r="P254" s="216">
        <f t="shared" ca="1" si="43"/>
        <v>184.68593001411026</v>
      </c>
      <c r="Q254" s="217">
        <f t="shared" ca="1" si="44"/>
        <v>-0.29588057407700064</v>
      </c>
      <c r="R254" s="216">
        <f t="shared" ca="1" si="45"/>
        <v>-0.19334387433339117</v>
      </c>
      <c r="S254" s="217"/>
      <c r="T254" s="64"/>
      <c r="U254" s="313">
        <f t="shared" ca="1" si="46"/>
        <v>-1.4951467835405907E-2</v>
      </c>
      <c r="V254" s="256"/>
      <c r="W254" s="256"/>
      <c r="X254" s="311" t="e">
        <f t="shared" si="47"/>
        <v>#N/A</v>
      </c>
      <c r="Y254" s="311" t="e">
        <f t="shared" si="47"/>
        <v>#N/A</v>
      </c>
      <c r="Z254" s="105"/>
      <c r="AA254" s="105"/>
      <c r="AB254" s="103"/>
    </row>
    <row r="255" spans="1:28" x14ac:dyDescent="0.25">
      <c r="A255">
        <v>223</v>
      </c>
      <c r="B255" s="61">
        <f ca="1">OFFSET(InputPriceData!B$15,CalculationsAndCharts!$A255+$A$11,0,1,1)</f>
        <v>41655</v>
      </c>
      <c r="C255" s="3">
        <f ca="1">OFFSET(InputPriceData!G$15,CalculationsAndCharts!$A255+$A$11,IF($C$7,8,0),1,1)</f>
        <v>72290600</v>
      </c>
      <c r="D255" s="4">
        <f ca="1">OFFSET(InputPriceData!C$15,CalculationsAndCharts!$A255+$A$11,IF($C$7,8,0),1,1)</f>
        <v>184.279999</v>
      </c>
      <c r="E255" s="4">
        <f ca="1">OFFSET(InputPriceData!D$15,CalculationsAndCharts!$A255+$A$11,IF($C$7,8,0),1,1)</f>
        <v>184.66000399999999</v>
      </c>
      <c r="F255" s="4">
        <f ca="1">OFFSET(InputPriceData!E$15,CalculationsAndCharts!$A255+$A$11,IF($C$7,8,0),1,1)</f>
        <v>183.83000200000001</v>
      </c>
      <c r="G255" s="4">
        <f ca="1">OFFSET(InputPriceData!F$15,CalculationsAndCharts!$A255+$A$11,IF($C$7,8,0),1,1)</f>
        <v>184.41999799999999</v>
      </c>
      <c r="H255" s="309">
        <f t="shared" ca="1" si="36"/>
        <v>-5.9958863786851835E-2</v>
      </c>
      <c r="I255" s="216">
        <f t="shared" ca="1" si="37"/>
        <v>184.47995686378684</v>
      </c>
      <c r="J255" s="216">
        <f t="shared" ca="1" si="38"/>
        <v>185.40235664810575</v>
      </c>
      <c r="K255" s="216">
        <f t="shared" ca="1" si="39"/>
        <v>183.5575570794679</v>
      </c>
      <c r="L255" s="217">
        <f t="shared" ca="1" si="40"/>
        <v>-0.30993773300123501</v>
      </c>
      <c r="M255" s="216">
        <f t="shared" ca="1" si="41"/>
        <v>-0.16806080488149394</v>
      </c>
      <c r="N255" s="246"/>
      <c r="O255" s="309">
        <f t="shared" ca="1" si="42"/>
        <v>-0.15056306274425657</v>
      </c>
      <c r="P255" s="216">
        <f t="shared" ca="1" si="43"/>
        <v>184.57056106274425</v>
      </c>
      <c r="Q255" s="217">
        <f t="shared" ca="1" si="44"/>
        <v>-0.28342839568551914</v>
      </c>
      <c r="R255" s="216">
        <f t="shared" ca="1" si="45"/>
        <v>-0.18442364088010835</v>
      </c>
      <c r="S255" s="217"/>
      <c r="T255" s="64"/>
      <c r="U255" s="313">
        <f t="shared" ca="1" si="46"/>
        <v>-1.6362835998614406E-2</v>
      </c>
      <c r="V255" s="256"/>
      <c r="W255" s="256"/>
      <c r="X255" s="311" t="e">
        <f t="shared" si="47"/>
        <v>#N/A</v>
      </c>
      <c r="Y255" s="311" t="e">
        <f t="shared" si="47"/>
        <v>#N/A</v>
      </c>
      <c r="Z255" s="105"/>
      <c r="AA255" s="105"/>
      <c r="AB255" s="103"/>
    </row>
    <row r="256" spans="1:28" x14ac:dyDescent="0.25">
      <c r="A256">
        <v>224</v>
      </c>
      <c r="B256" s="61">
        <f ca="1">OFFSET(InputPriceData!B$15,CalculationsAndCharts!$A256+$A$11,0,1,1)</f>
        <v>41654</v>
      </c>
      <c r="C256" s="3">
        <f ca="1">OFFSET(InputPriceData!G$15,CalculationsAndCharts!$A256+$A$11,IF($C$7,8,0),1,1)</f>
        <v>98525800</v>
      </c>
      <c r="D256" s="4">
        <f ca="1">OFFSET(InputPriceData!C$15,CalculationsAndCharts!$A256+$A$11,IF($C$7,8,0),1,1)</f>
        <v>184.10000600000001</v>
      </c>
      <c r="E256" s="4">
        <f ca="1">OFFSET(InputPriceData!D$15,CalculationsAndCharts!$A256+$A$11,IF($C$7,8,0),1,1)</f>
        <v>184.94000199999999</v>
      </c>
      <c r="F256" s="4">
        <f ca="1">OFFSET(InputPriceData!E$15,CalculationsAndCharts!$A256+$A$11,IF($C$7,8,0),1,1)</f>
        <v>183.71000699999999</v>
      </c>
      <c r="G256" s="4">
        <f ca="1">OFFSET(InputPriceData!F$15,CalculationsAndCharts!$A256+$A$11,IF($C$7,8,0),1,1)</f>
        <v>184.66000399999999</v>
      </c>
      <c r="H256" s="309">
        <f t="shared" ca="1" si="36"/>
        <v>0.3560876762537557</v>
      </c>
      <c r="I256" s="216">
        <f t="shared" ca="1" si="37"/>
        <v>184.30391632374622</v>
      </c>
      <c r="J256" s="216">
        <f t="shared" ca="1" si="38"/>
        <v>185.22543590536495</v>
      </c>
      <c r="K256" s="216">
        <f t="shared" ca="1" si="39"/>
        <v>183.3823967421275</v>
      </c>
      <c r="L256" s="217">
        <f t="shared" ca="1" si="40"/>
        <v>-0.33875890741527837</v>
      </c>
      <c r="M256" s="216">
        <f t="shared" ca="1" si="41"/>
        <v>-0.18345007044150091</v>
      </c>
      <c r="N256" s="246"/>
      <c r="O256" s="309">
        <f t="shared" ca="1" si="42"/>
        <v>0.26352498369421795</v>
      </c>
      <c r="P256" s="216">
        <f t="shared" ca="1" si="43"/>
        <v>184.39647901630576</v>
      </c>
      <c r="Q256" s="217">
        <f t="shared" ca="1" si="44"/>
        <v>-0.33040069552745632</v>
      </c>
      <c r="R256" s="216">
        <f t="shared" ca="1" si="45"/>
        <v>-0.21470855953893928</v>
      </c>
      <c r="S256" s="217"/>
      <c r="T256" s="64"/>
      <c r="U256" s="313">
        <f t="shared" ca="1" si="46"/>
        <v>-3.1258489097438363E-2</v>
      </c>
      <c r="V256" s="256"/>
      <c r="W256" s="256"/>
      <c r="X256" s="311" t="e">
        <f t="shared" si="47"/>
        <v>#N/A</v>
      </c>
      <c r="Y256" s="311" t="e">
        <f t="shared" si="47"/>
        <v>#N/A</v>
      </c>
      <c r="Z256" s="105"/>
      <c r="AA256" s="105"/>
      <c r="AB256" s="103"/>
    </row>
    <row r="257" spans="1:28" x14ac:dyDescent="0.25">
      <c r="A257">
        <v>225</v>
      </c>
      <c r="B257" s="61">
        <f ca="1">OFFSET(InputPriceData!B$15,CalculationsAndCharts!$A257+$A$11,0,1,1)</f>
        <v>41653</v>
      </c>
      <c r="C257" s="3">
        <f ca="1">OFFSET(InputPriceData!G$15,CalculationsAndCharts!$A257+$A$11,IF($C$7,8,0),1,1)</f>
        <v>105016100</v>
      </c>
      <c r="D257" s="4">
        <f ca="1">OFFSET(InputPriceData!C$15,CalculationsAndCharts!$A257+$A$11,IF($C$7,8,0),1,1)</f>
        <v>182.28999300000001</v>
      </c>
      <c r="E257" s="4">
        <f ca="1">OFFSET(InputPriceData!D$15,CalculationsAndCharts!$A257+$A$11,IF($C$7,8,0),1,1)</f>
        <v>183.770004</v>
      </c>
      <c r="F257" s="4">
        <f ca="1">OFFSET(InputPriceData!E$15,CalculationsAndCharts!$A257+$A$11,IF($C$7,8,0),1,1)</f>
        <v>181.949997</v>
      </c>
      <c r="G257" s="4">
        <f ca="1">OFFSET(InputPriceData!F$15,CalculationsAndCharts!$A257+$A$11,IF($C$7,8,0),1,1)</f>
        <v>183.66999799999999</v>
      </c>
      <c r="H257" s="309">
        <f t="shared" ca="1" si="36"/>
        <v>-0.47260037846451219</v>
      </c>
      <c r="I257" s="216">
        <f t="shared" ca="1" si="37"/>
        <v>184.1425983784645</v>
      </c>
      <c r="J257" s="216">
        <f t="shared" ca="1" si="38"/>
        <v>185.06331137035681</v>
      </c>
      <c r="K257" s="216">
        <f t="shared" ca="1" si="39"/>
        <v>183.22188538657218</v>
      </c>
      <c r="L257" s="217">
        <f t="shared" ca="1" si="40"/>
        <v>-0.35431710723980969</v>
      </c>
      <c r="M257" s="216">
        <f t="shared" ca="1" si="41"/>
        <v>-0.19290962655741398</v>
      </c>
      <c r="N257" s="246"/>
      <c r="O257" s="309">
        <f t="shared" ca="1" si="42"/>
        <v>-0.57098195824342157</v>
      </c>
      <c r="P257" s="216">
        <f t="shared" ca="1" si="43"/>
        <v>184.2409799582434</v>
      </c>
      <c r="Q257" s="217">
        <f t="shared" ca="1" si="44"/>
        <v>-0.36330791972311999</v>
      </c>
      <c r="R257" s="216">
        <f t="shared" ca="1" si="45"/>
        <v>-0.23736566037733828</v>
      </c>
      <c r="S257" s="217"/>
      <c r="T257" s="64"/>
      <c r="U257" s="313">
        <f t="shared" ca="1" si="46"/>
        <v>-4.4456033819924301E-2</v>
      </c>
      <c r="V257" s="256"/>
      <c r="W257" s="256"/>
      <c r="X257" s="311" t="e">
        <f t="shared" si="47"/>
        <v>#N/A</v>
      </c>
      <c r="Y257" s="311" t="e">
        <f t="shared" si="47"/>
        <v>#N/A</v>
      </c>
      <c r="Z257" s="105"/>
      <c r="AA257" s="105"/>
      <c r="AB257" s="103"/>
    </row>
    <row r="258" spans="1:28" x14ac:dyDescent="0.25">
      <c r="A258">
        <v>226</v>
      </c>
      <c r="B258" s="61">
        <f ca="1">OFFSET(InputPriceData!B$15,CalculationsAndCharts!$A258+$A$11,0,1,1)</f>
        <v>41652</v>
      </c>
      <c r="C258" s="3">
        <f ca="1">OFFSET(InputPriceData!G$15,CalculationsAndCharts!$A258+$A$11,IF($C$7,8,0),1,1)</f>
        <v>149892000</v>
      </c>
      <c r="D258" s="4">
        <f ca="1">OFFSET(InputPriceData!C$15,CalculationsAndCharts!$A258+$A$11,IF($C$7,8,0),1,1)</f>
        <v>183.66999799999999</v>
      </c>
      <c r="E258" s="4">
        <f ca="1">OFFSET(InputPriceData!D$15,CalculationsAndCharts!$A258+$A$11,IF($C$7,8,0),1,1)</f>
        <v>184.179993</v>
      </c>
      <c r="F258" s="4">
        <f ca="1">OFFSET(InputPriceData!E$15,CalculationsAndCharts!$A258+$A$11,IF($C$7,8,0),1,1)</f>
        <v>181.33999600000001</v>
      </c>
      <c r="G258" s="4">
        <f ca="1">OFFSET(InputPriceData!F$15,CalculationsAndCharts!$A258+$A$11,IF($C$7,8,0),1,1)</f>
        <v>181.69000199999999</v>
      </c>
      <c r="H258" s="309">
        <f t="shared" ca="1" si="36"/>
        <v>-2.3878622309836079</v>
      </c>
      <c r="I258" s="216">
        <f t="shared" ca="1" si="37"/>
        <v>184.07786423098361</v>
      </c>
      <c r="J258" s="216">
        <f t="shared" ca="1" si="38"/>
        <v>184.99825355213849</v>
      </c>
      <c r="K258" s="216">
        <f t="shared" ca="1" si="39"/>
        <v>183.15747490982869</v>
      </c>
      <c r="L258" s="217">
        <f t="shared" ca="1" si="40"/>
        <v>-0.26649222242673382</v>
      </c>
      <c r="M258" s="216">
        <f t="shared" ca="1" si="41"/>
        <v>-0.14667412598010418</v>
      </c>
      <c r="N258" s="246"/>
      <c r="O258" s="309">
        <f t="shared" ca="1" si="42"/>
        <v>-2.5173560468416083</v>
      </c>
      <c r="P258" s="216">
        <f t="shared" ca="1" si="43"/>
        <v>184.20735804684159</v>
      </c>
      <c r="Q258" s="217">
        <f t="shared" ca="1" si="44"/>
        <v>-0.26599826978668489</v>
      </c>
      <c r="R258" s="216">
        <f t="shared" ca="1" si="45"/>
        <v>-0.17568271243897168</v>
      </c>
      <c r="S258" s="217"/>
      <c r="T258" s="64"/>
      <c r="U258" s="313">
        <f t="shared" ca="1" si="46"/>
        <v>-2.9008586458867502E-2</v>
      </c>
      <c r="V258" s="256"/>
      <c r="W258" s="256"/>
      <c r="X258" s="311" t="e">
        <f t="shared" si="47"/>
        <v>#N/A</v>
      </c>
      <c r="Y258" s="311" t="e">
        <f t="shared" si="47"/>
        <v>#N/A</v>
      </c>
      <c r="Z258" s="105"/>
      <c r="AA258" s="105"/>
      <c r="AB258" s="103"/>
    </row>
    <row r="259" spans="1:28" x14ac:dyDescent="0.25">
      <c r="A259">
        <v>227</v>
      </c>
      <c r="B259" s="61">
        <f ca="1">OFFSET(InputPriceData!B$15,CalculationsAndCharts!$A259+$A$11,0,1,1)</f>
        <v>41649</v>
      </c>
      <c r="C259" s="3">
        <f ca="1">OFFSET(InputPriceData!G$15,CalculationsAndCharts!$A259+$A$11,IF($C$7,8,0),1,1)</f>
        <v>102026400</v>
      </c>
      <c r="D259" s="4">
        <f ca="1">OFFSET(InputPriceData!C$15,CalculationsAndCharts!$A259+$A$11,IF($C$7,8,0),1,1)</f>
        <v>183.949997</v>
      </c>
      <c r="E259" s="4">
        <f ca="1">OFFSET(InputPriceData!D$15,CalculationsAndCharts!$A259+$A$11,IF($C$7,8,0),1,1)</f>
        <v>184.220001</v>
      </c>
      <c r="F259" s="4">
        <f ca="1">OFFSET(InputPriceData!E$15,CalculationsAndCharts!$A259+$A$11,IF($C$7,8,0),1,1)</f>
        <v>183.009995</v>
      </c>
      <c r="G259" s="4">
        <f ca="1">OFFSET(InputPriceData!F$15,CalculationsAndCharts!$A259+$A$11,IF($C$7,8,0),1,1)</f>
        <v>184.13999899999999</v>
      </c>
      <c r="H259" s="309">
        <f t="shared" ca="1" si="36"/>
        <v>0.15062923668442857</v>
      </c>
      <c r="I259" s="216">
        <f t="shared" ca="1" si="37"/>
        <v>183.98936976331555</v>
      </c>
      <c r="J259" s="216">
        <f t="shared" ca="1" si="38"/>
        <v>184.9093166121321</v>
      </c>
      <c r="K259" s="216">
        <f t="shared" ca="1" si="39"/>
        <v>183.06942291449897</v>
      </c>
      <c r="L259" s="217">
        <f t="shared" ca="1" si="40"/>
        <v>-0.18933574286322347</v>
      </c>
      <c r="M259" s="216">
        <f t="shared" ca="1" si="41"/>
        <v>-0.10282162696396206</v>
      </c>
      <c r="N259" s="246"/>
      <c r="O259" s="309">
        <f t="shared" ca="1" si="42"/>
        <v>-5.8598175504430139E-3</v>
      </c>
      <c r="P259" s="216">
        <f t="shared" ca="1" si="43"/>
        <v>184.14585881755042</v>
      </c>
      <c r="Q259" s="217">
        <f t="shared" ca="1" si="44"/>
        <v>-0.17796801007422738</v>
      </c>
      <c r="R259" s="216">
        <f t="shared" ca="1" si="45"/>
        <v>-0.11597785014057313</v>
      </c>
      <c r="S259" s="217"/>
      <c r="T259" s="64"/>
      <c r="U259" s="313">
        <f t="shared" ca="1" si="46"/>
        <v>-1.3156223176611068E-2</v>
      </c>
      <c r="V259" s="256"/>
      <c r="W259" s="256"/>
      <c r="X259" s="311" t="e">
        <f t="shared" si="47"/>
        <v>#N/A</v>
      </c>
      <c r="Y259" s="311" t="e">
        <f t="shared" si="47"/>
        <v>#N/A</v>
      </c>
      <c r="Z259" s="105"/>
      <c r="AA259" s="105"/>
      <c r="AB259" s="103"/>
    </row>
    <row r="260" spans="1:28" x14ac:dyDescent="0.25">
      <c r="A260">
        <v>228</v>
      </c>
      <c r="B260" s="61">
        <f ca="1">OFFSET(InputPriceData!B$15,CalculationsAndCharts!$A260+$A$11,0,1,1)</f>
        <v>41648</v>
      </c>
      <c r="C260" s="3">
        <f ca="1">OFFSET(InputPriceData!G$15,CalculationsAndCharts!$A260+$A$11,IF($C$7,8,0),1,1)</f>
        <v>90683400</v>
      </c>
      <c r="D260" s="4">
        <f ca="1">OFFSET(InputPriceData!C$15,CalculationsAndCharts!$A260+$A$11,IF($C$7,8,0),1,1)</f>
        <v>184.11000100000001</v>
      </c>
      <c r="E260" s="4">
        <f ca="1">OFFSET(InputPriceData!D$15,CalculationsAndCharts!$A260+$A$11,IF($C$7,8,0),1,1)</f>
        <v>184.13000500000001</v>
      </c>
      <c r="F260" s="4">
        <f ca="1">OFFSET(InputPriceData!E$15,CalculationsAndCharts!$A260+$A$11,IF($C$7,8,0),1,1)</f>
        <v>182.800003</v>
      </c>
      <c r="G260" s="4">
        <f ca="1">OFFSET(InputPriceData!F$15,CalculationsAndCharts!$A260+$A$11,IF($C$7,8,0),1,1)</f>
        <v>183.63999899999999</v>
      </c>
      <c r="H260" s="309">
        <f t="shared" ca="1" si="36"/>
        <v>-0.18175161165466822</v>
      </c>
      <c r="I260" s="216">
        <f t="shared" ca="1" si="37"/>
        <v>183.82175061165466</v>
      </c>
      <c r="J260" s="216">
        <f t="shared" ca="1" si="38"/>
        <v>184.74085936471292</v>
      </c>
      <c r="K260" s="216">
        <f t="shared" ca="1" si="39"/>
        <v>182.90264185859638</v>
      </c>
      <c r="L260" s="217">
        <f t="shared" ca="1" si="40"/>
        <v>-0.1844195569103681</v>
      </c>
      <c r="M260" s="216">
        <f t="shared" ca="1" si="41"/>
        <v>-0.1004245033296739</v>
      </c>
      <c r="N260" s="246"/>
      <c r="O260" s="309">
        <f t="shared" ca="1" si="42"/>
        <v>-0.34649123616687999</v>
      </c>
      <c r="P260" s="216">
        <f t="shared" ca="1" si="43"/>
        <v>183.98649023616687</v>
      </c>
      <c r="Q260" s="217">
        <f t="shared" ca="1" si="44"/>
        <v>-0.17844159361764528</v>
      </c>
      <c r="R260" s="216">
        <f t="shared" ca="1" si="45"/>
        <v>-0.11660308947244895</v>
      </c>
      <c r="S260" s="217"/>
      <c r="T260" s="64"/>
      <c r="U260" s="313">
        <f t="shared" ca="1" si="46"/>
        <v>-1.617858614277505E-2</v>
      </c>
      <c r="V260" s="256"/>
      <c r="W260" s="256"/>
      <c r="X260" s="311" t="e">
        <f t="shared" si="47"/>
        <v>#N/A</v>
      </c>
      <c r="Y260" s="311" t="e">
        <f t="shared" si="47"/>
        <v>#N/A</v>
      </c>
      <c r="Z260" s="105"/>
      <c r="AA260" s="105"/>
      <c r="AB260" s="103"/>
    </row>
    <row r="261" spans="1:28" x14ac:dyDescent="0.25">
      <c r="A261">
        <v>229</v>
      </c>
      <c r="B261" s="61">
        <f ca="1">OFFSET(InputPriceData!B$15,CalculationsAndCharts!$A261+$A$11,0,1,1)</f>
        <v>41647</v>
      </c>
      <c r="C261" s="3">
        <f ca="1">OFFSET(InputPriceData!G$15,CalculationsAndCharts!$A261+$A$11,IF($C$7,8,0),1,1)</f>
        <v>96582300</v>
      </c>
      <c r="D261" s="4">
        <f ca="1">OFFSET(InputPriceData!C$15,CalculationsAndCharts!$A261+$A$11,IF($C$7,8,0),1,1)</f>
        <v>183.449997</v>
      </c>
      <c r="E261" s="4">
        <f ca="1">OFFSET(InputPriceData!D$15,CalculationsAndCharts!$A261+$A$11,IF($C$7,8,0),1,1)</f>
        <v>183.83000200000001</v>
      </c>
      <c r="F261" s="4">
        <f ca="1">OFFSET(InputPriceData!E$15,CalculationsAndCharts!$A261+$A$11,IF($C$7,8,0),1,1)</f>
        <v>182.88999899999999</v>
      </c>
      <c r="G261" s="4">
        <f ca="1">OFFSET(InputPriceData!F$15,CalculationsAndCharts!$A261+$A$11,IF($C$7,8,0),1,1)</f>
        <v>183.520004</v>
      </c>
      <c r="H261" s="309">
        <f t="shared" ca="1" si="36"/>
        <v>-0.14450406202042332</v>
      </c>
      <c r="I261" s="216">
        <f t="shared" ca="1" si="37"/>
        <v>183.66450806202042</v>
      </c>
      <c r="J261" s="216">
        <f t="shared" ca="1" si="38"/>
        <v>184.58283060233049</v>
      </c>
      <c r="K261" s="216">
        <f t="shared" ca="1" si="39"/>
        <v>182.74618552171032</v>
      </c>
      <c r="L261" s="217">
        <f t="shared" ca="1" si="40"/>
        <v>-0.16659357840686195</v>
      </c>
      <c r="M261" s="216">
        <f t="shared" ca="1" si="41"/>
        <v>-9.0776795322466283E-2</v>
      </c>
      <c r="N261" s="246"/>
      <c r="O261" s="309">
        <f t="shared" ca="1" si="42"/>
        <v>-0.32059821398857746</v>
      </c>
      <c r="P261" s="216">
        <f t="shared" ca="1" si="43"/>
        <v>183.84060221398857</v>
      </c>
      <c r="Q261" s="217">
        <f t="shared" ca="1" si="44"/>
        <v>-0.16269884162592022</v>
      </c>
      <c r="R261" s="216">
        <f t="shared" ca="1" si="45"/>
        <v>-0.10638546517855582</v>
      </c>
      <c r="S261" s="217"/>
      <c r="T261" s="64"/>
      <c r="U261" s="313">
        <f t="shared" ca="1" si="46"/>
        <v>-1.5608669856089538E-2</v>
      </c>
      <c r="V261" s="256"/>
      <c r="W261" s="256"/>
      <c r="X261" s="311" t="e">
        <f t="shared" si="47"/>
        <v>#N/A</v>
      </c>
      <c r="Y261" s="311" t="e">
        <f t="shared" si="47"/>
        <v>#N/A</v>
      </c>
      <c r="Z261" s="105"/>
      <c r="AA261" s="105"/>
      <c r="AB261" s="103"/>
    </row>
    <row r="262" spans="1:28" x14ac:dyDescent="0.25">
      <c r="A262">
        <v>230</v>
      </c>
      <c r="B262" s="61">
        <f ca="1">OFFSET(InputPriceData!B$15,CalculationsAndCharts!$A262+$A$11,0,1,1)</f>
        <v>41646</v>
      </c>
      <c r="C262" s="3">
        <f ca="1">OFFSET(InputPriceData!G$15,CalculationsAndCharts!$A262+$A$11,IF($C$7,8,0),1,1)</f>
        <v>86144200</v>
      </c>
      <c r="D262" s="4">
        <f ca="1">OFFSET(InputPriceData!C$15,CalculationsAndCharts!$A262+$A$11,IF($C$7,8,0),1,1)</f>
        <v>183.08999600000001</v>
      </c>
      <c r="E262" s="4">
        <f ca="1">OFFSET(InputPriceData!D$15,CalculationsAndCharts!$A262+$A$11,IF($C$7,8,0),1,1)</f>
        <v>183.78999300000001</v>
      </c>
      <c r="F262" s="4">
        <f ca="1">OFFSET(InputPriceData!E$15,CalculationsAndCharts!$A262+$A$11,IF($C$7,8,0),1,1)</f>
        <v>182.949997</v>
      </c>
      <c r="G262" s="4">
        <f ca="1">OFFSET(InputPriceData!F$15,CalculationsAndCharts!$A262+$A$11,IF($C$7,8,0),1,1)</f>
        <v>183.479996</v>
      </c>
      <c r="H262" s="309">
        <f t="shared" ca="1" si="36"/>
        <v>-2.1415508765024349E-2</v>
      </c>
      <c r="I262" s="216">
        <f t="shared" ca="1" si="37"/>
        <v>183.50141150876502</v>
      </c>
      <c r="J262" s="216">
        <f t="shared" ca="1" si="38"/>
        <v>184.41891856630883</v>
      </c>
      <c r="K262" s="216">
        <f t="shared" ca="1" si="39"/>
        <v>182.5839044512212</v>
      </c>
      <c r="L262" s="217">
        <f t="shared" ca="1" si="40"/>
        <v>-0.15143022925270078</v>
      </c>
      <c r="M262" s="216">
        <f t="shared" ca="1" si="41"/>
        <v>-8.253228283954224E-2</v>
      </c>
      <c r="N262" s="246"/>
      <c r="O262" s="309">
        <f t="shared" ca="1" si="42"/>
        <v>-0.2079738945733115</v>
      </c>
      <c r="P262" s="216">
        <f t="shared" ca="1" si="43"/>
        <v>183.68796989457331</v>
      </c>
      <c r="Q262" s="217">
        <f t="shared" ca="1" si="44"/>
        <v>-0.14986848279609749</v>
      </c>
      <c r="R262" s="216">
        <f t="shared" ca="1" si="45"/>
        <v>-9.8017322474389518E-2</v>
      </c>
      <c r="S262" s="217"/>
      <c r="T262" s="64"/>
      <c r="U262" s="313">
        <f t="shared" ca="1" si="46"/>
        <v>-1.5485039634847278E-2</v>
      </c>
      <c r="V262" s="256"/>
      <c r="W262" s="256"/>
      <c r="X262" s="311" t="e">
        <f t="shared" si="47"/>
        <v>#N/A</v>
      </c>
      <c r="Y262" s="311" t="e">
        <f t="shared" si="47"/>
        <v>#N/A</v>
      </c>
      <c r="Z262" s="105"/>
      <c r="AA262" s="105"/>
      <c r="AB262" s="103"/>
    </row>
    <row r="263" spans="1:28" x14ac:dyDescent="0.25">
      <c r="A263">
        <v>231</v>
      </c>
      <c r="B263" s="61">
        <f ca="1">OFFSET(InputPriceData!B$15,CalculationsAndCharts!$A263+$A$11,0,1,1)</f>
        <v>41645</v>
      </c>
      <c r="C263" s="3">
        <f ca="1">OFFSET(InputPriceData!G$15,CalculationsAndCharts!$A263+$A$11,IF($C$7,8,0),1,1)</f>
        <v>108028200</v>
      </c>
      <c r="D263" s="4">
        <f ca="1">OFFSET(InputPriceData!C$15,CalculationsAndCharts!$A263+$A$11,IF($C$7,8,0),1,1)</f>
        <v>183.490005</v>
      </c>
      <c r="E263" s="4">
        <f ca="1">OFFSET(InputPriceData!D$15,CalculationsAndCharts!$A263+$A$11,IF($C$7,8,0),1,1)</f>
        <v>183.55999800000001</v>
      </c>
      <c r="F263" s="4">
        <f ca="1">OFFSET(InputPriceData!E$15,CalculationsAndCharts!$A263+$A$11,IF($C$7,8,0),1,1)</f>
        <v>182.08000200000001</v>
      </c>
      <c r="G263" s="4">
        <f ca="1">OFFSET(InputPriceData!F$15,CalculationsAndCharts!$A263+$A$11,IF($C$7,8,0),1,1)</f>
        <v>182.36000100000001</v>
      </c>
      <c r="H263" s="309">
        <f t="shared" ca="1" si="36"/>
        <v>-1.0086492261936808</v>
      </c>
      <c r="I263" s="216">
        <f t="shared" ca="1" si="37"/>
        <v>183.36865022619369</v>
      </c>
      <c r="J263" s="216">
        <f t="shared" ca="1" si="38"/>
        <v>184.28549347732465</v>
      </c>
      <c r="K263" s="216">
        <f t="shared" ca="1" si="39"/>
        <v>182.45180697506274</v>
      </c>
      <c r="L263" s="217">
        <f t="shared" ca="1" si="40"/>
        <v>-0.10051245649534284</v>
      </c>
      <c r="M263" s="216">
        <f t="shared" ca="1" si="41"/>
        <v>-5.5117600320337148E-2</v>
      </c>
      <c r="N263" s="246"/>
      <c r="O263" s="309">
        <f t="shared" ca="1" si="42"/>
        <v>-1.2140704162041804</v>
      </c>
      <c r="P263" s="216">
        <f t="shared" ca="1" si="43"/>
        <v>183.57407141620419</v>
      </c>
      <c r="Q263" s="217">
        <f t="shared" ca="1" si="44"/>
        <v>-9.0820949232763792E-2</v>
      </c>
      <c r="R263" s="216">
        <f t="shared" ca="1" si="45"/>
        <v>-5.9763730248782211E-2</v>
      </c>
      <c r="S263" s="217"/>
      <c r="T263" s="64"/>
      <c r="U263" s="313">
        <f t="shared" ca="1" si="46"/>
        <v>-4.6461299284450627E-3</v>
      </c>
      <c r="V263" s="256"/>
      <c r="W263" s="256"/>
      <c r="X263" s="311" t="e">
        <f t="shared" si="47"/>
        <v>#N/A</v>
      </c>
      <c r="Y263" s="311" t="e">
        <f t="shared" si="47"/>
        <v>#N/A</v>
      </c>
      <c r="Z263" s="105"/>
      <c r="AA263" s="105"/>
      <c r="AB263" s="103"/>
    </row>
    <row r="264" spans="1:28" x14ac:dyDescent="0.25">
      <c r="A264">
        <v>232</v>
      </c>
      <c r="B264" s="61">
        <f ca="1">OFFSET(InputPriceData!B$15,CalculationsAndCharts!$A264+$A$11,0,1,1)</f>
        <v>41642</v>
      </c>
      <c r="C264" s="3">
        <f ca="1">OFFSET(InputPriceData!G$15,CalculationsAndCharts!$A264+$A$11,IF($C$7,8,0),1,1)</f>
        <v>81390600</v>
      </c>
      <c r="D264" s="4">
        <f ca="1">OFFSET(InputPriceData!C$15,CalculationsAndCharts!$A264+$A$11,IF($C$7,8,0),1,1)</f>
        <v>183.229996</v>
      </c>
      <c r="E264" s="4">
        <f ca="1">OFFSET(InputPriceData!D$15,CalculationsAndCharts!$A264+$A$11,IF($C$7,8,0),1,1)</f>
        <v>183.60000600000001</v>
      </c>
      <c r="F264" s="4">
        <f ca="1">OFFSET(InputPriceData!E$15,CalculationsAndCharts!$A264+$A$11,IF($C$7,8,0),1,1)</f>
        <v>182.63000500000001</v>
      </c>
      <c r="G264" s="4">
        <f ca="1">OFFSET(InputPriceData!F$15,CalculationsAndCharts!$A264+$A$11,IF($C$7,8,0),1,1)</f>
        <v>182.88999899999999</v>
      </c>
      <c r="H264" s="309">
        <f t="shared" ca="1" si="36"/>
        <v>-0.35706274613819211</v>
      </c>
      <c r="I264" s="216">
        <f t="shared" ca="1" si="37"/>
        <v>183.24706174613817</v>
      </c>
      <c r="J264" s="216">
        <f t="shared" ca="1" si="38"/>
        <v>184.16329705486885</v>
      </c>
      <c r="K264" s="216">
        <f t="shared" ca="1" si="39"/>
        <v>182.33082643740747</v>
      </c>
      <c r="L264" s="217">
        <f t="shared" ca="1" si="40"/>
        <v>-2.9251874609317483E-2</v>
      </c>
      <c r="M264" s="216">
        <f t="shared" ca="1" si="41"/>
        <v>-1.5994245048531867E-2</v>
      </c>
      <c r="N264" s="246"/>
      <c r="O264" s="309">
        <f t="shared" ca="1" si="42"/>
        <v>-0.58535080530230288</v>
      </c>
      <c r="P264" s="216">
        <f t="shared" ca="1" si="43"/>
        <v>183.4753498053023</v>
      </c>
      <c r="Q264" s="217">
        <f t="shared" ca="1" si="44"/>
        <v>-2.867012578520782E-3</v>
      </c>
      <c r="R264" s="216">
        <f t="shared" ca="1" si="45"/>
        <v>-1.881138997778079E-3</v>
      </c>
      <c r="S264" s="217"/>
      <c r="T264" s="64"/>
      <c r="U264" s="313">
        <f t="shared" ca="1" si="46"/>
        <v>1.4113106050753787E-2</v>
      </c>
      <c r="V264" s="256"/>
      <c r="W264" s="256"/>
      <c r="X264" s="311" t="e">
        <f t="shared" si="47"/>
        <v>#N/A</v>
      </c>
      <c r="Y264" s="311" t="e">
        <f t="shared" si="47"/>
        <v>#N/A</v>
      </c>
      <c r="Z264" s="105"/>
      <c r="AA264" s="105"/>
      <c r="AB264" s="103"/>
    </row>
    <row r="265" spans="1:28" x14ac:dyDescent="0.25">
      <c r="A265">
        <v>233</v>
      </c>
      <c r="B265" s="61">
        <f ca="1">OFFSET(InputPriceData!B$15,CalculationsAndCharts!$A265+$A$11,0,1,1)</f>
        <v>41641</v>
      </c>
      <c r="C265" s="3">
        <f ca="1">OFFSET(InputPriceData!G$15,CalculationsAndCharts!$A265+$A$11,IF($C$7,8,0),1,1)</f>
        <v>119636900</v>
      </c>
      <c r="D265" s="4">
        <f ca="1">OFFSET(InputPriceData!C$15,CalculationsAndCharts!$A265+$A$11,IF($C$7,8,0),1,1)</f>
        <v>183.979996</v>
      </c>
      <c r="E265" s="4">
        <f ca="1">OFFSET(InputPriceData!D$15,CalculationsAndCharts!$A265+$A$11,IF($C$7,8,0),1,1)</f>
        <v>184.070007</v>
      </c>
      <c r="F265" s="4">
        <f ca="1">OFFSET(InputPriceData!E$15,CalculationsAndCharts!$A265+$A$11,IF($C$7,8,0),1,1)</f>
        <v>182.479996</v>
      </c>
      <c r="G265" s="4">
        <f ca="1">OFFSET(InputPriceData!F$15,CalculationsAndCharts!$A265+$A$11,IF($C$7,8,0),1,1)</f>
        <v>182.91999799999999</v>
      </c>
      <c r="H265" s="309">
        <f t="shared" ca="1" si="36"/>
        <v>-0.1752558739255623</v>
      </c>
      <c r="I265" s="216">
        <f t="shared" ca="1" si="37"/>
        <v>183.09525387392554</v>
      </c>
      <c r="J265" s="216">
        <f t="shared" ca="1" si="38"/>
        <v>184.01073014329515</v>
      </c>
      <c r="K265" s="216">
        <f t="shared" ca="1" si="39"/>
        <v>182.17977760455591</v>
      </c>
      <c r="L265" s="217">
        <f t="shared" ca="1" si="40"/>
        <v>2.0574212004715639E-2</v>
      </c>
      <c r="M265" s="216">
        <f t="shared" ca="1" si="41"/>
        <v>1.1247655931373692E-2</v>
      </c>
      <c r="N265" s="246"/>
      <c r="O265" s="309">
        <f t="shared" ca="1" si="42"/>
        <v>-0.41996440038157856</v>
      </c>
      <c r="P265" s="216">
        <f t="shared" ca="1" si="43"/>
        <v>183.33996240038158</v>
      </c>
      <c r="Q265" s="217">
        <f t="shared" ca="1" si="44"/>
        <v>6.208280498599679E-2</v>
      </c>
      <c r="R265" s="216">
        <f t="shared" ca="1" si="45"/>
        <v>4.0727841022169781E-2</v>
      </c>
      <c r="S265" s="217"/>
      <c r="T265" s="64"/>
      <c r="U265" s="313">
        <f t="shared" ca="1" si="46"/>
        <v>2.9480185090796088E-2</v>
      </c>
      <c r="V265" s="256"/>
      <c r="W265" s="256"/>
      <c r="X265" s="311" t="e">
        <f t="shared" si="47"/>
        <v>#N/A</v>
      </c>
      <c r="Y265" s="311" t="e">
        <f t="shared" si="47"/>
        <v>#N/A</v>
      </c>
      <c r="Z265" s="105"/>
      <c r="AA265" s="105"/>
      <c r="AB265" s="103"/>
    </row>
    <row r="266" spans="1:28" x14ac:dyDescent="0.25">
      <c r="A266">
        <v>234</v>
      </c>
      <c r="B266" s="61">
        <f ca="1">OFFSET(InputPriceData!B$15,CalculationsAndCharts!$A266+$A$11,0,1,1)</f>
        <v>41639</v>
      </c>
      <c r="C266" s="3">
        <f ca="1">OFFSET(InputPriceData!G$15,CalculationsAndCharts!$A266+$A$11,IF($C$7,8,0),1,1)</f>
        <v>86119900</v>
      </c>
      <c r="D266" s="4">
        <f ca="1">OFFSET(InputPriceData!C$15,CalculationsAndCharts!$A266+$A$11,IF($C$7,8,0),1,1)</f>
        <v>184.070007</v>
      </c>
      <c r="E266" s="4">
        <f ca="1">OFFSET(InputPriceData!D$15,CalculationsAndCharts!$A266+$A$11,IF($C$7,8,0),1,1)</f>
        <v>184.69000199999999</v>
      </c>
      <c r="F266" s="4">
        <f ca="1">OFFSET(InputPriceData!E$15,CalculationsAndCharts!$A266+$A$11,IF($C$7,8,0),1,1)</f>
        <v>183.929993</v>
      </c>
      <c r="G266" s="4">
        <f ca="1">OFFSET(InputPriceData!F$15,CalculationsAndCharts!$A266+$A$11,IF($C$7,8,0),1,1)</f>
        <v>184.69000199999999</v>
      </c>
      <c r="H266" s="309">
        <f t="shared" ca="1" si="36"/>
        <v>1.8237113691873721</v>
      </c>
      <c r="I266" s="216">
        <f t="shared" ca="1" si="37"/>
        <v>182.86629063081261</v>
      </c>
      <c r="J266" s="216">
        <f t="shared" ca="1" si="38"/>
        <v>183.78062208396665</v>
      </c>
      <c r="K266" s="216">
        <f t="shared" ca="1" si="39"/>
        <v>181.95195917765855</v>
      </c>
      <c r="L266" s="217">
        <f t="shared" ca="1" si="40"/>
        <v>-5.0423067146695422E-3</v>
      </c>
      <c r="M266" s="216">
        <f t="shared" ca="1" si="41"/>
        <v>-2.7301460068583153E-3</v>
      </c>
      <c r="N266" s="246"/>
      <c r="O266" s="309">
        <f t="shared" ca="1" si="42"/>
        <v>1.5816274489787432</v>
      </c>
      <c r="P266" s="216">
        <f t="shared" ca="1" si="43"/>
        <v>183.10837455102126</v>
      </c>
      <c r="Q266" s="217">
        <f t="shared" ca="1" si="44"/>
        <v>3.3784133244597031E-2</v>
      </c>
      <c r="R266" s="216">
        <f t="shared" ca="1" si="45"/>
        <v>2.1950814583626695E-2</v>
      </c>
      <c r="S266" s="217"/>
      <c r="T266" s="64"/>
      <c r="U266" s="313">
        <f t="shared" ca="1" si="46"/>
        <v>2.468096059048501E-2</v>
      </c>
      <c r="V266" s="256"/>
      <c r="W266" s="256"/>
      <c r="X266" s="311" t="e">
        <f t="shared" si="47"/>
        <v>#N/A</v>
      </c>
      <c r="Y266" s="311" t="e">
        <f t="shared" si="47"/>
        <v>#N/A</v>
      </c>
      <c r="Z266" s="105"/>
      <c r="AA266" s="105"/>
      <c r="AB266" s="103"/>
    </row>
    <row r="267" spans="1:28" x14ac:dyDescent="0.25">
      <c r="A267">
        <v>235</v>
      </c>
      <c r="B267" s="61">
        <f ca="1">OFFSET(InputPriceData!B$15,CalculationsAndCharts!$A267+$A$11,0,1,1)</f>
        <v>41638</v>
      </c>
      <c r="C267" s="3">
        <f ca="1">OFFSET(InputPriceData!G$15,CalculationsAndCharts!$A267+$A$11,IF($C$7,8,0),1,1)</f>
        <v>56857000</v>
      </c>
      <c r="D267" s="4">
        <f ca="1">OFFSET(InputPriceData!C$15,CalculationsAndCharts!$A267+$A$11,IF($C$7,8,0),1,1)</f>
        <v>183.86999499999999</v>
      </c>
      <c r="E267" s="4">
        <f ca="1">OFFSET(InputPriceData!D$15,CalculationsAndCharts!$A267+$A$11,IF($C$7,8,0),1,1)</f>
        <v>184.020004</v>
      </c>
      <c r="F267" s="4">
        <f ca="1">OFFSET(InputPriceData!E$15,CalculationsAndCharts!$A267+$A$11,IF($C$7,8,0),1,1)</f>
        <v>183.58000200000001</v>
      </c>
      <c r="G267" s="4">
        <f ca="1">OFFSET(InputPriceData!F$15,CalculationsAndCharts!$A267+$A$11,IF($C$7,8,0),1,1)</f>
        <v>183.820007</v>
      </c>
      <c r="H267" s="309">
        <f t="shared" ca="1" si="36"/>
        <v>1.2311810928208591</v>
      </c>
      <c r="I267" s="216">
        <f t="shared" ca="1" si="37"/>
        <v>182.58882590717914</v>
      </c>
      <c r="J267" s="216">
        <f t="shared" ca="1" si="38"/>
        <v>183.50177003671502</v>
      </c>
      <c r="K267" s="216">
        <f t="shared" ca="1" si="39"/>
        <v>181.67588177764324</v>
      </c>
      <c r="L267" s="217">
        <f t="shared" ca="1" si="40"/>
        <v>-8.6691124836880518E-2</v>
      </c>
      <c r="M267" s="216">
        <f t="shared" ca="1" si="41"/>
        <v>-4.7160875604188454E-2</v>
      </c>
      <c r="N267" s="246"/>
      <c r="O267" s="309">
        <f t="shared" ca="1" si="42"/>
        <v>1.0046662279065612</v>
      </c>
      <c r="P267" s="216">
        <f t="shared" ca="1" si="43"/>
        <v>182.81534077209344</v>
      </c>
      <c r="Q267" s="217">
        <f t="shared" ca="1" si="44"/>
        <v>-6.76133955454295E-2</v>
      </c>
      <c r="R267" s="216">
        <f t="shared" ca="1" si="45"/>
        <v>-4.4138870397559829E-2</v>
      </c>
      <c r="S267" s="217"/>
      <c r="T267" s="64"/>
      <c r="U267" s="313">
        <f t="shared" ca="1" si="46"/>
        <v>3.0220052066286252E-3</v>
      </c>
      <c r="V267" s="256"/>
      <c r="W267" s="256"/>
      <c r="X267" s="311" t="e">
        <f t="shared" si="47"/>
        <v>#N/A</v>
      </c>
      <c r="Y267" s="311" t="e">
        <f t="shared" si="47"/>
        <v>#N/A</v>
      </c>
      <c r="Z267" s="105"/>
      <c r="AA267" s="105"/>
      <c r="AB267" s="103"/>
    </row>
    <row r="268" spans="1:28" x14ac:dyDescent="0.25">
      <c r="A268">
        <v>236</v>
      </c>
      <c r="B268" s="61">
        <f ca="1">OFFSET(InputPriceData!B$15,CalculationsAndCharts!$A268+$A$11,0,1,1)</f>
        <v>41635</v>
      </c>
      <c r="C268" s="3">
        <f ca="1">OFFSET(InputPriceData!G$15,CalculationsAndCharts!$A268+$A$11,IF($C$7,8,0),1,1)</f>
        <v>61814000</v>
      </c>
      <c r="D268" s="4">
        <f ca="1">OFFSET(InputPriceData!C$15,CalculationsAndCharts!$A268+$A$11,IF($C$7,8,0),1,1)</f>
        <v>184.10000600000001</v>
      </c>
      <c r="E268" s="4">
        <f ca="1">OFFSET(InputPriceData!D$15,CalculationsAndCharts!$A268+$A$11,IF($C$7,8,0),1,1)</f>
        <v>184.179993</v>
      </c>
      <c r="F268" s="4">
        <f ca="1">OFFSET(InputPriceData!E$15,CalculationsAndCharts!$A268+$A$11,IF($C$7,8,0),1,1)</f>
        <v>183.66000399999999</v>
      </c>
      <c r="G268" s="4">
        <f ca="1">OFFSET(InputPriceData!F$15,CalculationsAndCharts!$A268+$A$11,IF($C$7,8,0),1,1)</f>
        <v>183.85000600000001</v>
      </c>
      <c r="H268" s="309">
        <f t="shared" ca="1" si="36"/>
        <v>1.5262366179839664</v>
      </c>
      <c r="I268" s="216">
        <f t="shared" ca="1" si="37"/>
        <v>182.32376938201605</v>
      </c>
      <c r="J268" s="216">
        <f t="shared" ca="1" si="38"/>
        <v>183.23538822892613</v>
      </c>
      <c r="K268" s="216">
        <f t="shared" ca="1" si="39"/>
        <v>181.41215053510598</v>
      </c>
      <c r="L268" s="217">
        <f t="shared" ca="1" si="40"/>
        <v>-0.16701202547166494</v>
      </c>
      <c r="M268" s="216">
        <f t="shared" ca="1" si="41"/>
        <v>-9.0841457721608634E-2</v>
      </c>
      <c r="N268" s="246"/>
      <c r="O268" s="309">
        <f t="shared" ca="1" si="42"/>
        <v>1.3133597782641626</v>
      </c>
      <c r="P268" s="216">
        <f t="shared" ca="1" si="43"/>
        <v>182.53664622173585</v>
      </c>
      <c r="Q268" s="217">
        <f t="shared" ca="1" si="44"/>
        <v>-0.17246673623024822</v>
      </c>
      <c r="R268" s="216">
        <f t="shared" ca="1" si="45"/>
        <v>-0.11257007164650179</v>
      </c>
      <c r="S268" s="217"/>
      <c r="T268" s="64"/>
      <c r="U268" s="313">
        <f t="shared" ca="1" si="46"/>
        <v>-2.1728613924893156E-2</v>
      </c>
      <c r="V268" s="256"/>
      <c r="W268" s="256"/>
      <c r="X268" s="311" t="e">
        <f t="shared" si="47"/>
        <v>#N/A</v>
      </c>
      <c r="Y268" s="311" t="e">
        <f t="shared" si="47"/>
        <v>#N/A</v>
      </c>
      <c r="Z268" s="105"/>
      <c r="AA268" s="105"/>
      <c r="AB268" s="103"/>
    </row>
    <row r="269" spans="1:28" x14ac:dyDescent="0.25">
      <c r="A269">
        <v>237</v>
      </c>
      <c r="B269" s="61">
        <f ca="1">OFFSET(InputPriceData!B$15,CalculationsAndCharts!$A269+$A$11,0,1,1)</f>
        <v>41634</v>
      </c>
      <c r="C269" s="3">
        <f ca="1">OFFSET(InputPriceData!G$15,CalculationsAndCharts!$A269+$A$11,IF($C$7,8,0),1,1)</f>
        <v>63365000</v>
      </c>
      <c r="D269" s="4">
        <f ca="1">OFFSET(InputPriceData!C$15,CalculationsAndCharts!$A269+$A$11,IF($C$7,8,0),1,1)</f>
        <v>183.33999600000001</v>
      </c>
      <c r="E269" s="4">
        <f ca="1">OFFSET(InputPriceData!D$15,CalculationsAndCharts!$A269+$A$11,IF($C$7,8,0),1,1)</f>
        <v>183.96000699999999</v>
      </c>
      <c r="F269" s="4">
        <f ca="1">OFFSET(InputPriceData!E$15,CalculationsAndCharts!$A269+$A$11,IF($C$7,8,0),1,1)</f>
        <v>183.320007</v>
      </c>
      <c r="G269" s="4">
        <f ca="1">OFFSET(InputPriceData!F$15,CalculationsAndCharts!$A269+$A$11,IF($C$7,8,0),1,1)</f>
        <v>183.86000100000001</v>
      </c>
      <c r="H269" s="309">
        <f t="shared" ca="1" si="36"/>
        <v>1.8202986072357499</v>
      </c>
      <c r="I269" s="216">
        <f t="shared" ca="1" si="37"/>
        <v>182.03970239276427</v>
      </c>
      <c r="J269" s="216">
        <f t="shared" ca="1" si="38"/>
        <v>182.94990090472808</v>
      </c>
      <c r="K269" s="216">
        <f t="shared" ca="1" si="39"/>
        <v>181.12950388080046</v>
      </c>
      <c r="L269" s="217">
        <f t="shared" ca="1" si="40"/>
        <v>-0.27914313856091166</v>
      </c>
      <c r="M269" s="216">
        <f t="shared" ca="1" si="41"/>
        <v>-0.15182374472026225</v>
      </c>
      <c r="N269" s="246"/>
      <c r="O269" s="309">
        <f t="shared" ca="1" si="42"/>
        <v>1.6271090743678456</v>
      </c>
      <c r="P269" s="216">
        <f t="shared" ca="1" si="43"/>
        <v>182.23289192563217</v>
      </c>
      <c r="Q269" s="217">
        <f t="shared" ca="1" si="44"/>
        <v>-0.32369107657121765</v>
      </c>
      <c r="R269" s="216">
        <f t="shared" ca="1" si="45"/>
        <v>-0.21126361893442017</v>
      </c>
      <c r="S269" s="217"/>
      <c r="T269" s="64"/>
      <c r="U269" s="313">
        <f t="shared" ca="1" si="46"/>
        <v>-5.9439874214157917E-2</v>
      </c>
      <c r="V269" s="256"/>
      <c r="W269" s="256"/>
      <c r="X269" s="311" t="e">
        <f t="shared" si="47"/>
        <v>#N/A</v>
      </c>
      <c r="Y269" s="311" t="e">
        <f t="shared" si="47"/>
        <v>#N/A</v>
      </c>
      <c r="Z269" s="105"/>
      <c r="AA269" s="105"/>
      <c r="AB269" s="103"/>
    </row>
    <row r="270" spans="1:28" x14ac:dyDescent="0.25">
      <c r="A270">
        <v>238</v>
      </c>
      <c r="B270" s="61">
        <f ca="1">OFFSET(InputPriceData!B$15,CalculationsAndCharts!$A270+$A$11,0,1,1)</f>
        <v>41632</v>
      </c>
      <c r="C270" s="3">
        <f ca="1">OFFSET(InputPriceData!G$15,CalculationsAndCharts!$A270+$A$11,IF($C$7,8,0),1,1)</f>
        <v>45368800</v>
      </c>
      <c r="D270" s="4">
        <f ca="1">OFFSET(InputPriceData!C$15,CalculationsAndCharts!$A270+$A$11,IF($C$7,8,0),1,1)</f>
        <v>182.53999300000001</v>
      </c>
      <c r="E270" s="4">
        <f ca="1">OFFSET(InputPriceData!D$15,CalculationsAndCharts!$A270+$A$11,IF($C$7,8,0),1,1)</f>
        <v>183.009995</v>
      </c>
      <c r="F270" s="4">
        <f ca="1">OFFSET(InputPriceData!E$15,CalculationsAndCharts!$A270+$A$11,IF($C$7,8,0),1,1)</f>
        <v>182.529999</v>
      </c>
      <c r="G270" s="4">
        <f ca="1">OFFSET(InputPriceData!F$15,CalculationsAndCharts!$A270+$A$11,IF($C$7,8,0),1,1)</f>
        <v>182.929993</v>
      </c>
      <c r="H270" s="309">
        <f t="shared" ca="1" si="36"/>
        <v>1.159319029082212</v>
      </c>
      <c r="I270" s="216">
        <f t="shared" ca="1" si="37"/>
        <v>181.77067397091778</v>
      </c>
      <c r="J270" s="216">
        <f t="shared" ca="1" si="38"/>
        <v>182.67952734077235</v>
      </c>
      <c r="K270" s="216">
        <f t="shared" ca="1" si="39"/>
        <v>180.86182060106319</v>
      </c>
      <c r="L270" s="217">
        <f t="shared" ca="1" si="40"/>
        <v>-0.39073276674640162</v>
      </c>
      <c r="M270" s="216">
        <f t="shared" ca="1" si="41"/>
        <v>-0.21359688498233401</v>
      </c>
      <c r="N270" s="246"/>
      <c r="O270" s="309">
        <f t="shared" ca="1" si="42"/>
        <v>0.98345865225434703</v>
      </c>
      <c r="P270" s="216">
        <f t="shared" ca="1" si="43"/>
        <v>181.94653434774565</v>
      </c>
      <c r="Q270" s="217">
        <f t="shared" ca="1" si="44"/>
        <v>-0.48250893572890652</v>
      </c>
      <c r="R270" s="216">
        <f t="shared" ca="1" si="45"/>
        <v>-0.31652038759695783</v>
      </c>
      <c r="S270" s="217"/>
      <c r="T270" s="64"/>
      <c r="U270" s="313">
        <f t="shared" ca="1" si="46"/>
        <v>-0.10292350261462382</v>
      </c>
      <c r="V270" s="256"/>
      <c r="W270" s="256"/>
      <c r="X270" s="311" t="e">
        <f t="shared" si="47"/>
        <v>#N/A</v>
      </c>
      <c r="Y270" s="311" t="e">
        <f t="shared" si="47"/>
        <v>#N/A</v>
      </c>
      <c r="Z270" s="105"/>
      <c r="AA270" s="105"/>
      <c r="AB270" s="103"/>
    </row>
    <row r="271" spans="1:28" x14ac:dyDescent="0.25">
      <c r="A271">
        <v>239</v>
      </c>
      <c r="B271" s="61">
        <f ca="1">OFFSET(InputPriceData!B$15,CalculationsAndCharts!$A271+$A$11,0,1,1)</f>
        <v>41631</v>
      </c>
      <c r="C271" s="3">
        <f ca="1">OFFSET(InputPriceData!G$15,CalculationsAndCharts!$A271+$A$11,IF($C$7,8,0),1,1)</f>
        <v>85598000</v>
      </c>
      <c r="D271" s="4">
        <f ca="1">OFFSET(InputPriceData!C$15,CalculationsAndCharts!$A271+$A$11,IF($C$7,8,0),1,1)</f>
        <v>182.449997</v>
      </c>
      <c r="E271" s="4">
        <f ca="1">OFFSET(InputPriceData!D$15,CalculationsAndCharts!$A271+$A$11,IF($C$7,8,0),1,1)</f>
        <v>182.63999899999999</v>
      </c>
      <c r="F271" s="4">
        <f ca="1">OFFSET(InputPriceData!E$15,CalculationsAndCharts!$A271+$A$11,IF($C$7,8,0),1,1)</f>
        <v>182.070007</v>
      </c>
      <c r="G271" s="4">
        <f ca="1">OFFSET(InputPriceData!F$15,CalculationsAndCharts!$A271+$A$11,IF($C$7,8,0),1,1)</f>
        <v>182.529999</v>
      </c>
      <c r="H271" s="309">
        <f t="shared" ca="1" si="36"/>
        <v>0.99748748689366495</v>
      </c>
      <c r="I271" s="216">
        <f t="shared" ca="1" si="37"/>
        <v>181.53251151310633</v>
      </c>
      <c r="J271" s="216">
        <f t="shared" ca="1" si="38"/>
        <v>182.44017407067184</v>
      </c>
      <c r="K271" s="216">
        <f t="shared" ca="1" si="39"/>
        <v>180.62484895554078</v>
      </c>
      <c r="L271" s="217">
        <f t="shared" ca="1" si="40"/>
        <v>-0.48407576384585238</v>
      </c>
      <c r="M271" s="216">
        <f t="shared" ca="1" si="41"/>
        <v>-0.26520340026181255</v>
      </c>
      <c r="N271" s="246"/>
      <c r="O271" s="309">
        <f t="shared" ca="1" si="42"/>
        <v>0.83232610239074123</v>
      </c>
      <c r="P271" s="216">
        <f t="shared" ca="1" si="43"/>
        <v>181.69767289760927</v>
      </c>
      <c r="Q271" s="217">
        <f t="shared" ca="1" si="44"/>
        <v>-0.62701134911432588</v>
      </c>
      <c r="R271" s="216">
        <f t="shared" ca="1" si="45"/>
        <v>-0.41221367614054005</v>
      </c>
      <c r="S271" s="217"/>
      <c r="T271" s="64"/>
      <c r="U271" s="313">
        <f t="shared" ca="1" si="46"/>
        <v>-0.1470102758787275</v>
      </c>
      <c r="V271" s="256"/>
      <c r="W271" s="256"/>
      <c r="X271" s="311" t="e">
        <f t="shared" si="47"/>
        <v>#N/A</v>
      </c>
      <c r="Y271" s="311" t="e">
        <f t="shared" si="47"/>
        <v>#N/A</v>
      </c>
      <c r="Z271" s="105"/>
      <c r="AA271" s="105"/>
      <c r="AB271" s="103"/>
    </row>
    <row r="272" spans="1:28" x14ac:dyDescent="0.25">
      <c r="A272">
        <v>240</v>
      </c>
      <c r="B272" s="61">
        <f ca="1">OFFSET(InputPriceData!B$15,CalculationsAndCharts!$A272+$A$11,0,1,1)</f>
        <v>41628</v>
      </c>
      <c r="C272" s="3">
        <f ca="1">OFFSET(InputPriceData!G$15,CalculationsAndCharts!$A272+$A$11,IF($C$7,8,0),1,1)</f>
        <v>197087000</v>
      </c>
      <c r="D272" s="4">
        <f ca="1">OFFSET(InputPriceData!C$15,CalculationsAndCharts!$A272+$A$11,IF($C$7,8,0),1,1)</f>
        <v>180.69000199999999</v>
      </c>
      <c r="E272" s="4">
        <f ca="1">OFFSET(InputPriceData!D$15,CalculationsAndCharts!$A272+$A$11,IF($C$7,8,0),1,1)</f>
        <v>181.990005</v>
      </c>
      <c r="F272" s="4">
        <f ca="1">OFFSET(InputPriceData!E$15,CalculationsAndCharts!$A272+$A$11,IF($C$7,8,0),1,1)</f>
        <v>180.570007</v>
      </c>
      <c r="G272" s="4">
        <f ca="1">OFFSET(InputPriceData!F$15,CalculationsAndCharts!$A272+$A$11,IF($C$7,8,0),1,1)</f>
        <v>181.55999800000001</v>
      </c>
      <c r="H272" s="309">
        <f t="shared" ca="1" si="36"/>
        <v>0.2316074810719374</v>
      </c>
      <c r="I272" s="216">
        <f t="shared" ca="1" si="37"/>
        <v>181.32839051892807</v>
      </c>
      <c r="J272" s="216">
        <f t="shared" ca="1" si="38"/>
        <v>182.23503247152269</v>
      </c>
      <c r="K272" s="216">
        <f t="shared" ca="1" si="39"/>
        <v>180.42174856633343</v>
      </c>
      <c r="L272" s="217">
        <f t="shared" ca="1" si="40"/>
        <v>-0.55246111977893542</v>
      </c>
      <c r="M272" s="216">
        <f t="shared" ca="1" si="41"/>
        <v>-0.30428570492655294</v>
      </c>
      <c r="N272" s="246"/>
      <c r="O272" s="309">
        <f t="shared" ca="1" si="42"/>
        <v>6.9226765704337612E-2</v>
      </c>
      <c r="P272" s="216">
        <f t="shared" ca="1" si="43"/>
        <v>181.49077123429566</v>
      </c>
      <c r="Q272" s="217">
        <f t="shared" ca="1" si="44"/>
        <v>-0.74827118322710673</v>
      </c>
      <c r="R272" s="216">
        <f t="shared" ca="1" si="45"/>
        <v>-0.49456126336404121</v>
      </c>
      <c r="S272" s="217"/>
      <c r="T272" s="64"/>
      <c r="U272" s="313">
        <f t="shared" ca="1" si="46"/>
        <v>-0.19027555843748828</v>
      </c>
      <c r="V272" s="256"/>
      <c r="W272" s="256"/>
      <c r="X272" s="311" t="e">
        <f t="shared" si="47"/>
        <v>#N/A</v>
      </c>
      <c r="Y272" s="311" t="e">
        <f t="shared" si="47"/>
        <v>#N/A</v>
      </c>
      <c r="Z272" s="105"/>
      <c r="AA272" s="105"/>
      <c r="AB272" s="103"/>
    </row>
    <row r="273" spans="1:28" x14ac:dyDescent="0.25">
      <c r="A273">
        <v>241</v>
      </c>
      <c r="B273" s="61">
        <f ca="1">OFFSET(InputPriceData!B$15,CalculationsAndCharts!$A273+$A$11,0,1,1)</f>
        <v>41627</v>
      </c>
      <c r="C273" s="3">
        <f ca="1">OFFSET(InputPriceData!G$15,CalculationsAndCharts!$A273+$A$11,IF($C$7,8,0),1,1)</f>
        <v>136531200</v>
      </c>
      <c r="D273" s="4">
        <f ca="1">OFFSET(InputPriceData!C$15,CalculationsAndCharts!$A273+$A$11,IF($C$7,8,0),1,1)</f>
        <v>181.179993</v>
      </c>
      <c r="E273" s="4">
        <f ca="1">OFFSET(InputPriceData!D$15,CalculationsAndCharts!$A273+$A$11,IF($C$7,8,0),1,1)</f>
        <v>181.699997</v>
      </c>
      <c r="F273" s="4">
        <f ca="1">OFFSET(InputPriceData!E$15,CalculationsAndCharts!$A273+$A$11,IF($C$7,8,0),1,1)</f>
        <v>180.71000699999999</v>
      </c>
      <c r="G273" s="4">
        <f ca="1">OFFSET(InputPriceData!F$15,CalculationsAndCharts!$A273+$A$11,IF($C$7,8,0),1,1)</f>
        <v>181.490005</v>
      </c>
      <c r="H273" s="309">
        <f t="shared" ca="1" si="36"/>
        <v>0.34186444252509807</v>
      </c>
      <c r="I273" s="216">
        <f t="shared" ca="1" si="37"/>
        <v>181.1481405574749</v>
      </c>
      <c r="J273" s="216">
        <f t="shared" ca="1" si="38"/>
        <v>182.05388126026227</v>
      </c>
      <c r="K273" s="216">
        <f t="shared" ca="1" si="39"/>
        <v>180.24239985468753</v>
      </c>
      <c r="L273" s="217">
        <f t="shared" ca="1" si="40"/>
        <v>-0.6026354622575264</v>
      </c>
      <c r="M273" s="216">
        <f t="shared" ca="1" si="41"/>
        <v>-0.33204884327240303</v>
      </c>
      <c r="N273" s="246"/>
      <c r="O273" s="309">
        <f t="shared" ca="1" si="42"/>
        <v>0.1764281181840015</v>
      </c>
      <c r="P273" s="216">
        <f t="shared" ca="1" si="43"/>
        <v>181.313576881816</v>
      </c>
      <c r="Q273" s="217">
        <f t="shared" ca="1" si="44"/>
        <v>-0.85413164055268931</v>
      </c>
      <c r="R273" s="216">
        <f t="shared" ca="1" si="45"/>
        <v>-0.56474623418696102</v>
      </c>
      <c r="S273" s="217"/>
      <c r="T273" s="64"/>
      <c r="U273" s="313">
        <f t="shared" ca="1" si="46"/>
        <v>-0.23269739091455799</v>
      </c>
      <c r="V273" s="256"/>
      <c r="W273" s="256"/>
      <c r="X273" s="311" t="e">
        <f t="shared" si="47"/>
        <v>#N/A</v>
      </c>
      <c r="Y273" s="311" t="e">
        <f t="shared" si="47"/>
        <v>#N/A</v>
      </c>
      <c r="Z273" s="105"/>
      <c r="AA273" s="105"/>
      <c r="AB273" s="103"/>
    </row>
    <row r="274" spans="1:28" x14ac:dyDescent="0.25">
      <c r="A274">
        <v>242</v>
      </c>
      <c r="B274" s="61">
        <f ca="1">OFFSET(InputPriceData!B$15,CalculationsAndCharts!$A274+$A$11,0,1,1)</f>
        <v>41626</v>
      </c>
      <c r="C274" s="3">
        <f ca="1">OFFSET(InputPriceData!G$15,CalculationsAndCharts!$A274+$A$11,IF($C$7,8,0),1,1)</f>
        <v>234906000</v>
      </c>
      <c r="D274" s="4">
        <f ca="1">OFFSET(InputPriceData!C$15,CalculationsAndCharts!$A274+$A$11,IF($C$7,8,0),1,1)</f>
        <v>178.91999799999999</v>
      </c>
      <c r="E274" s="4">
        <f ca="1">OFFSET(InputPriceData!D$15,CalculationsAndCharts!$A274+$A$11,IF($C$7,8,0),1,1)</f>
        <v>181.729996</v>
      </c>
      <c r="F274" s="4">
        <f ca="1">OFFSET(InputPriceData!E$15,CalculationsAndCharts!$A274+$A$11,IF($C$7,8,0),1,1)</f>
        <v>177.320007</v>
      </c>
      <c r="G274" s="4">
        <f ca="1">OFFSET(InputPriceData!F$15,CalculationsAndCharts!$A274+$A$11,IF($C$7,8,0),1,1)</f>
        <v>181.699997</v>
      </c>
      <c r="H274" s="309">
        <f t="shared" ca="1" si="36"/>
        <v>0.75000508747337169</v>
      </c>
      <c r="I274" s="216">
        <f t="shared" ca="1" si="37"/>
        <v>180.94999191252663</v>
      </c>
      <c r="J274" s="216">
        <f t="shared" ca="1" si="38"/>
        <v>181.85474187208925</v>
      </c>
      <c r="K274" s="216">
        <f t="shared" ca="1" si="39"/>
        <v>180.04524195296401</v>
      </c>
      <c r="L274" s="217">
        <f t="shared" ca="1" si="40"/>
        <v>-0.67644781952365418</v>
      </c>
      <c r="M274" s="216">
        <f t="shared" ca="1" si="41"/>
        <v>-0.37228829427204352</v>
      </c>
      <c r="N274" s="246"/>
      <c r="O274" s="309">
        <f t="shared" ca="1" si="42"/>
        <v>0.58608046186894303</v>
      </c>
      <c r="P274" s="216">
        <f t="shared" ca="1" si="43"/>
        <v>181.11391653813106</v>
      </c>
      <c r="Q274" s="217">
        <f t="shared" ca="1" si="44"/>
        <v>-0.99781793926456475</v>
      </c>
      <c r="R274" s="216">
        <f t="shared" ca="1" si="45"/>
        <v>-0.6589881931134417</v>
      </c>
      <c r="S274" s="217"/>
      <c r="T274" s="64"/>
      <c r="U274" s="313">
        <f t="shared" ca="1" si="46"/>
        <v>-0.28669989884139818</v>
      </c>
      <c r="V274" s="256"/>
      <c r="W274" s="256"/>
      <c r="X274" s="311" t="e">
        <f t="shared" si="47"/>
        <v>#N/A</v>
      </c>
      <c r="Y274" s="311" t="e">
        <f t="shared" si="47"/>
        <v>#N/A</v>
      </c>
      <c r="Z274" s="105"/>
      <c r="AA274" s="105"/>
      <c r="AB274" s="103"/>
    </row>
    <row r="275" spans="1:28" x14ac:dyDescent="0.25">
      <c r="A275">
        <v>243</v>
      </c>
      <c r="B275" s="61">
        <f ca="1">OFFSET(InputPriceData!B$15,CalculationsAndCharts!$A275+$A$11,0,1,1)</f>
        <v>41625</v>
      </c>
      <c r="C275" s="3">
        <f ca="1">OFFSET(InputPriceData!G$15,CalculationsAndCharts!$A275+$A$11,IF($C$7,8,0),1,1)</f>
        <v>89886000</v>
      </c>
      <c r="D275" s="4">
        <f ca="1">OFFSET(InputPriceData!C$15,CalculationsAndCharts!$A275+$A$11,IF($C$7,8,0),1,1)</f>
        <v>179.38000500000001</v>
      </c>
      <c r="E275" s="4">
        <f ca="1">OFFSET(InputPriceData!D$15,CalculationsAndCharts!$A275+$A$11,IF($C$7,8,0),1,1)</f>
        <v>179.41000399999999</v>
      </c>
      <c r="F275" s="4">
        <f ca="1">OFFSET(InputPriceData!E$15,CalculationsAndCharts!$A275+$A$11,IF($C$7,8,0),1,1)</f>
        <v>178.25</v>
      </c>
      <c r="G275" s="4">
        <f ca="1">OFFSET(InputPriceData!F$15,CalculationsAndCharts!$A275+$A$11,IF($C$7,8,0),1,1)</f>
        <v>178.64999399999999</v>
      </c>
      <c r="H275" s="309">
        <f t="shared" ca="1" si="36"/>
        <v>-2.1917884284770426</v>
      </c>
      <c r="I275" s="216">
        <f t="shared" ca="1" si="37"/>
        <v>180.84178242847705</v>
      </c>
      <c r="J275" s="216">
        <f t="shared" ca="1" si="38"/>
        <v>181.74599134061941</v>
      </c>
      <c r="K275" s="216">
        <f t="shared" ca="1" si="39"/>
        <v>179.93757351633465</v>
      </c>
      <c r="L275" s="217">
        <f t="shared" ca="1" si="40"/>
        <v>-0.66117606814970675</v>
      </c>
      <c r="M275" s="216">
        <f t="shared" ca="1" si="41"/>
        <v>-0.37009576846093079</v>
      </c>
      <c r="N275" s="246"/>
      <c r="O275" s="309">
        <f t="shared" ca="1" si="42"/>
        <v>-2.3772113114091775</v>
      </c>
      <c r="P275" s="216">
        <f t="shared" ca="1" si="43"/>
        <v>181.02720531140918</v>
      </c>
      <c r="Q275" s="217">
        <f t="shared" ca="1" si="44"/>
        <v>-1.037145290340636</v>
      </c>
      <c r="R275" s="216">
        <f t="shared" ca="1" si="45"/>
        <v>-0.69665513025920578</v>
      </c>
      <c r="S275" s="217"/>
      <c r="T275" s="64"/>
      <c r="U275" s="313">
        <f t="shared" ca="1" si="46"/>
        <v>-0.32655936179827499</v>
      </c>
      <c r="V275" s="256"/>
      <c r="W275" s="256"/>
      <c r="X275" s="311" t="e">
        <f t="shared" si="47"/>
        <v>#N/A</v>
      </c>
      <c r="Y275" s="311" t="e">
        <f t="shared" si="47"/>
        <v>#N/A</v>
      </c>
      <c r="Z275" s="105"/>
      <c r="AA275" s="105"/>
      <c r="AB275" s="103"/>
    </row>
    <row r="276" spans="1:28" x14ac:dyDescent="0.25">
      <c r="A276">
        <v>244</v>
      </c>
      <c r="B276" s="61">
        <f ca="1">OFFSET(InputPriceData!B$15,CalculationsAndCharts!$A276+$A$11,0,1,1)</f>
        <v>41624</v>
      </c>
      <c r="C276" s="3">
        <f ca="1">OFFSET(InputPriceData!G$15,CalculationsAndCharts!$A276+$A$11,IF($C$7,8,0),1,1)</f>
        <v>96195000</v>
      </c>
      <c r="D276" s="4">
        <f ca="1">OFFSET(InputPriceData!C$15,CalculationsAndCharts!$A276+$A$11,IF($C$7,8,0),1,1)</f>
        <v>178.949997</v>
      </c>
      <c r="E276" s="4">
        <f ca="1">OFFSET(InputPriceData!D$15,CalculationsAndCharts!$A276+$A$11,IF($C$7,8,0),1,1)</f>
        <v>179.80999800000001</v>
      </c>
      <c r="F276" s="4">
        <f ca="1">OFFSET(InputPriceData!E$15,CalculationsAndCharts!$A276+$A$11,IF($C$7,8,0),1,1)</f>
        <v>178.89999399999999</v>
      </c>
      <c r="G276" s="4">
        <f ca="1">OFFSET(InputPriceData!F$15,CalculationsAndCharts!$A276+$A$11,IF($C$7,8,0),1,1)</f>
        <v>179.220001</v>
      </c>
      <c r="H276" s="309">
        <f t="shared" ca="1" si="36"/>
        <v>-1.5952753177873227</v>
      </c>
      <c r="I276" s="216">
        <f t="shared" ca="1" si="37"/>
        <v>180.81527631778732</v>
      </c>
      <c r="J276" s="216">
        <f t="shared" ca="1" si="38"/>
        <v>181.71935269937623</v>
      </c>
      <c r="K276" s="216">
        <f t="shared" ca="1" si="39"/>
        <v>179.91119993619839</v>
      </c>
      <c r="L276" s="217">
        <f t="shared" ca="1" si="40"/>
        <v>-0.55213744944011101</v>
      </c>
      <c r="M276" s="216">
        <f t="shared" ca="1" si="41"/>
        <v>-0.30807803055425215</v>
      </c>
      <c r="N276" s="246"/>
      <c r="O276" s="309">
        <f t="shared" ca="1" si="42"/>
        <v>-1.8246426301743397</v>
      </c>
      <c r="P276" s="216">
        <f t="shared" ca="1" si="43"/>
        <v>181.04464363017433</v>
      </c>
      <c r="Q276" s="217">
        <f t="shared" ca="1" si="44"/>
        <v>-0.96108845531987708</v>
      </c>
      <c r="R276" s="216">
        <f t="shared" ca="1" si="45"/>
        <v>-0.64351419481570726</v>
      </c>
      <c r="S276" s="217"/>
      <c r="T276" s="64"/>
      <c r="U276" s="313">
        <f t="shared" ca="1" si="46"/>
        <v>-0.33543616426145512</v>
      </c>
      <c r="V276" s="256"/>
      <c r="W276" s="256"/>
      <c r="X276" s="311" t="e">
        <f t="shared" si="47"/>
        <v>#N/A</v>
      </c>
      <c r="Y276" s="311" t="e">
        <f t="shared" si="47"/>
        <v>#N/A</v>
      </c>
      <c r="Z276" s="105"/>
      <c r="AA276" s="105"/>
      <c r="AB276" s="103"/>
    </row>
    <row r="277" spans="1:28" x14ac:dyDescent="0.25">
      <c r="A277">
        <v>245</v>
      </c>
      <c r="B277" s="61">
        <f ca="1">OFFSET(InputPriceData!B$15,CalculationsAndCharts!$A277+$A$11,0,1,1)</f>
        <v>41621</v>
      </c>
      <c r="C277" s="3">
        <f ca="1">OFFSET(InputPriceData!G$15,CalculationsAndCharts!$A277+$A$11,IF($C$7,8,0),1,1)</f>
        <v>107808000</v>
      </c>
      <c r="D277" s="4">
        <f ca="1">OFFSET(InputPriceData!C$15,CalculationsAndCharts!$A277+$A$11,IF($C$7,8,0),1,1)</f>
        <v>178.5</v>
      </c>
      <c r="E277" s="4">
        <f ca="1">OFFSET(InputPriceData!D$15,CalculationsAndCharts!$A277+$A$11,IF($C$7,8,0),1,1)</f>
        <v>178.66000399999999</v>
      </c>
      <c r="F277" s="4">
        <f ca="1">OFFSET(InputPriceData!E$15,CalculationsAndCharts!$A277+$A$11,IF($C$7,8,0),1,1)</f>
        <v>177.770004</v>
      </c>
      <c r="G277" s="4">
        <f ca="1">OFFSET(InputPriceData!F$15,CalculationsAndCharts!$A277+$A$11,IF($C$7,8,0),1,1)</f>
        <v>178.11000100000001</v>
      </c>
      <c r="H277" s="309">
        <f t="shared" ca="1" si="36"/>
        <v>-2.6940705166690453</v>
      </c>
      <c r="I277" s="216">
        <f t="shared" ca="1" si="37"/>
        <v>180.80407151666907</v>
      </c>
      <c r="J277" s="216">
        <f t="shared" ca="1" si="38"/>
        <v>181.7080918742524</v>
      </c>
      <c r="K277" s="216">
        <f t="shared" ca="1" si="39"/>
        <v>179.90005115908573</v>
      </c>
      <c r="L277" s="217">
        <f t="shared" ca="1" si="40"/>
        <v>-0.40697665762166607</v>
      </c>
      <c r="M277" s="216">
        <f t="shared" ca="1" si="41"/>
        <v>-0.22849736417758262</v>
      </c>
      <c r="N277" s="246"/>
      <c r="O277" s="309">
        <f t="shared" ca="1" si="42"/>
        <v>-2.974161329877052</v>
      </c>
      <c r="P277" s="216">
        <f t="shared" ca="1" si="43"/>
        <v>181.08416232987707</v>
      </c>
      <c r="Q277" s="217">
        <f t="shared" ca="1" si="44"/>
        <v>-0.83771903827563032</v>
      </c>
      <c r="R277" s="216">
        <f t="shared" ca="1" si="45"/>
        <v>-0.56440561466885641</v>
      </c>
      <c r="S277" s="217"/>
      <c r="T277" s="64"/>
      <c r="U277" s="313">
        <f t="shared" ca="1" si="46"/>
        <v>-0.33590825049127382</v>
      </c>
      <c r="V277" s="256"/>
      <c r="W277" s="256"/>
      <c r="X277" s="311" t="e">
        <f t="shared" si="47"/>
        <v>#N/A</v>
      </c>
      <c r="Y277" s="311" t="e">
        <f t="shared" si="47"/>
        <v>#N/A</v>
      </c>
      <c r="Z277" s="105"/>
      <c r="AA277" s="105"/>
      <c r="AB277" s="103"/>
    </row>
    <row r="278" spans="1:28" x14ac:dyDescent="0.25">
      <c r="A278">
        <v>246</v>
      </c>
      <c r="B278" s="61">
        <f ca="1">OFFSET(InputPriceData!B$15,CalculationsAndCharts!$A278+$A$11,0,1,1)</f>
        <v>41620</v>
      </c>
      <c r="C278" s="3">
        <f ca="1">OFFSET(InputPriceData!G$15,CalculationsAndCharts!$A278+$A$11,IF($C$7,8,0),1,1)</f>
        <v>115565000</v>
      </c>
      <c r="D278" s="4">
        <f ca="1">OFFSET(InputPriceData!C$15,CalculationsAndCharts!$A278+$A$11,IF($C$7,8,0),1,1)</f>
        <v>178.63999899999999</v>
      </c>
      <c r="E278" s="4">
        <f ca="1">OFFSET(InputPriceData!D$15,CalculationsAndCharts!$A278+$A$11,IF($C$7,8,0),1,1)</f>
        <v>178.86000100000001</v>
      </c>
      <c r="F278" s="4">
        <f ca="1">OFFSET(InputPriceData!E$15,CalculationsAndCharts!$A278+$A$11,IF($C$7,8,0),1,1)</f>
        <v>177.759995</v>
      </c>
      <c r="G278" s="4">
        <f ca="1">OFFSET(InputPriceData!F$15,CalculationsAndCharts!$A278+$A$11,IF($C$7,8,0),1,1)</f>
        <v>178.13000500000001</v>
      </c>
      <c r="H278" s="309">
        <f t="shared" ca="1" si="36"/>
        <v>-2.6990331524023148</v>
      </c>
      <c r="I278" s="216">
        <f t="shared" ca="1" si="37"/>
        <v>180.82903815240232</v>
      </c>
      <c r="J278" s="216">
        <f t="shared" ca="1" si="38"/>
        <v>181.73318334316431</v>
      </c>
      <c r="K278" s="216">
        <f t="shared" ca="1" si="39"/>
        <v>179.9248929616403</v>
      </c>
      <c r="L278" s="217">
        <f t="shared" ca="1" si="40"/>
        <v>-0.19852289060317729</v>
      </c>
      <c r="M278" s="216">
        <f t="shared" ca="1" si="41"/>
        <v>-0.11144831585401757</v>
      </c>
      <c r="N278" s="246"/>
      <c r="O278" s="309">
        <f t="shared" ca="1" si="42"/>
        <v>-3.0424449539264935</v>
      </c>
      <c r="P278" s="216">
        <f t="shared" ca="1" si="43"/>
        <v>181.1724499539265</v>
      </c>
      <c r="Q278" s="217">
        <f t="shared" ca="1" si="44"/>
        <v>-0.6296622654075984</v>
      </c>
      <c r="R278" s="216">
        <f t="shared" ca="1" si="45"/>
        <v>-0.4241816074103395</v>
      </c>
      <c r="S278" s="217"/>
      <c r="T278" s="64"/>
      <c r="U278" s="313">
        <f t="shared" ca="1" si="46"/>
        <v>-0.3127332915563219</v>
      </c>
      <c r="V278" s="256"/>
      <c r="W278" s="256"/>
      <c r="X278" s="311" t="e">
        <f t="shared" si="47"/>
        <v>#N/A</v>
      </c>
      <c r="Y278" s="311" t="e">
        <f t="shared" si="47"/>
        <v>#N/A</v>
      </c>
      <c r="Z278" s="105"/>
      <c r="AA278" s="105"/>
      <c r="AB278" s="103"/>
    </row>
    <row r="279" spans="1:28" x14ac:dyDescent="0.25">
      <c r="A279">
        <v>247</v>
      </c>
      <c r="B279" s="61">
        <f ca="1">OFFSET(InputPriceData!B$15,CalculationsAndCharts!$A279+$A$11,0,1,1)</f>
        <v>41619</v>
      </c>
      <c r="C279" s="3">
        <f ca="1">OFFSET(InputPriceData!G$15,CalculationsAndCharts!$A279+$A$11,IF($C$7,8,0),1,1)</f>
        <v>130591000</v>
      </c>
      <c r="D279" s="4">
        <f ca="1">OFFSET(InputPriceData!C$15,CalculationsAndCharts!$A279+$A$11,IF($C$7,8,0),1,1)</f>
        <v>180.820007</v>
      </c>
      <c r="E279" s="4">
        <f ca="1">OFFSET(InputPriceData!D$15,CalculationsAndCharts!$A279+$A$11,IF($C$7,8,0),1,1)</f>
        <v>180.85000600000001</v>
      </c>
      <c r="F279" s="4">
        <f ca="1">OFFSET(InputPriceData!E$15,CalculationsAndCharts!$A279+$A$11,IF($C$7,8,0),1,1)</f>
        <v>178.5</v>
      </c>
      <c r="G279" s="4">
        <f ca="1">OFFSET(InputPriceData!F$15,CalculationsAndCharts!$A279+$A$11,IF($C$7,8,0),1,1)</f>
        <v>178.720001</v>
      </c>
      <c r="H279" s="309">
        <f t="shared" ca="1" si="36"/>
        <v>-2.110024113454168</v>
      </c>
      <c r="I279" s="216">
        <f t="shared" ca="1" si="37"/>
        <v>180.83002511345416</v>
      </c>
      <c r="J279" s="216">
        <f t="shared" ca="1" si="38"/>
        <v>181.7341752390214</v>
      </c>
      <c r="K279" s="216">
        <f t="shared" ca="1" si="39"/>
        <v>179.92587498788689</v>
      </c>
      <c r="L279" s="217">
        <f t="shared" ca="1" si="40"/>
        <v>1.7099973478823999E-2</v>
      </c>
      <c r="M279" s="216">
        <f t="shared" ca="1" si="41"/>
        <v>9.5680244981780176E-3</v>
      </c>
      <c r="N279" s="246"/>
      <c r="O279" s="309">
        <f t="shared" ca="1" si="42"/>
        <v>-2.5146073323172957</v>
      </c>
      <c r="P279" s="216">
        <f t="shared" ca="1" si="43"/>
        <v>181.23460833231729</v>
      </c>
      <c r="Q279" s="217">
        <f t="shared" ca="1" si="44"/>
        <v>-0.40425634552253842</v>
      </c>
      <c r="R279" s="216">
        <f t="shared" ca="1" si="45"/>
        <v>-0.27143442922599698</v>
      </c>
      <c r="S279" s="217"/>
      <c r="T279" s="64"/>
      <c r="U279" s="313">
        <f t="shared" ca="1" si="46"/>
        <v>-0.28100245372417498</v>
      </c>
      <c r="V279" s="256"/>
      <c r="W279" s="256"/>
      <c r="X279" s="311" t="e">
        <f t="shared" si="47"/>
        <v>#N/A</v>
      </c>
      <c r="Y279" s="311" t="e">
        <f t="shared" si="47"/>
        <v>#N/A</v>
      </c>
      <c r="Z279" s="105"/>
      <c r="AA279" s="105"/>
      <c r="AB279" s="103"/>
    </row>
    <row r="280" spans="1:28" x14ac:dyDescent="0.25">
      <c r="A280">
        <v>248</v>
      </c>
      <c r="B280" s="61">
        <f ca="1">OFFSET(InputPriceData!B$15,CalculationsAndCharts!$A280+$A$11,0,1,1)</f>
        <v>41618</v>
      </c>
      <c r="C280" s="3">
        <f ca="1">OFFSET(InputPriceData!G$15,CalculationsAndCharts!$A280+$A$11,IF($C$7,8,0),1,1)</f>
        <v>80976000</v>
      </c>
      <c r="D280" s="4">
        <f ca="1">OFFSET(InputPriceData!C$15,CalculationsAndCharts!$A280+$A$11,IF($C$7,8,0),1,1)</f>
        <v>180.979996</v>
      </c>
      <c r="E280" s="4">
        <f ca="1">OFFSET(InputPriceData!D$15,CalculationsAndCharts!$A280+$A$11,IF($C$7,8,0),1,1)</f>
        <v>181.36000100000001</v>
      </c>
      <c r="F280" s="4">
        <f ca="1">OFFSET(InputPriceData!E$15,CalculationsAndCharts!$A280+$A$11,IF($C$7,8,0),1,1)</f>
        <v>180.63999899999999</v>
      </c>
      <c r="G280" s="4">
        <f ca="1">OFFSET(InputPriceData!F$15,CalculationsAndCharts!$A280+$A$11,IF($C$7,8,0),1,1)</f>
        <v>180.75</v>
      </c>
      <c r="H280" s="309">
        <f t="shared" ca="1" si="36"/>
        <v>1.7724845463432559E-2</v>
      </c>
      <c r="I280" s="216">
        <f t="shared" ca="1" si="37"/>
        <v>180.73227515453658</v>
      </c>
      <c r="J280" s="216">
        <f t="shared" ca="1" si="38"/>
        <v>181.63593653030924</v>
      </c>
      <c r="K280" s="216">
        <f t="shared" ca="1" si="39"/>
        <v>179.82861377876389</v>
      </c>
      <c r="L280" s="217">
        <f t="shared" ca="1" si="40"/>
        <v>0.15944554579111805</v>
      </c>
      <c r="M280" s="216">
        <f t="shared" ca="1" si="41"/>
        <v>8.8213303342250651E-2</v>
      </c>
      <c r="N280" s="246"/>
      <c r="O280" s="309">
        <f t="shared" ca="1" si="42"/>
        <v>-0.42634100462768282</v>
      </c>
      <c r="P280" s="216">
        <f t="shared" ca="1" si="43"/>
        <v>181.17634100462769</v>
      </c>
      <c r="Q280" s="217">
        <f t="shared" ca="1" si="44"/>
        <v>-0.26334768841069367</v>
      </c>
      <c r="R280" s="216">
        <f t="shared" ca="1" si="45"/>
        <v>-0.17483663960875928</v>
      </c>
      <c r="S280" s="217"/>
      <c r="T280" s="64"/>
      <c r="U280" s="313">
        <f t="shared" ca="1" si="46"/>
        <v>-0.26304994295100992</v>
      </c>
      <c r="V280" s="256"/>
      <c r="W280" s="256"/>
      <c r="X280" s="311" t="e">
        <f t="shared" si="47"/>
        <v>#N/A</v>
      </c>
      <c r="Y280" s="311" t="e">
        <f t="shared" si="47"/>
        <v>#N/A</v>
      </c>
      <c r="Z280" s="105"/>
      <c r="AA280" s="105"/>
      <c r="AB280" s="103"/>
    </row>
    <row r="281" spans="1:28" x14ac:dyDescent="0.25">
      <c r="A281">
        <v>249</v>
      </c>
      <c r="B281" s="61">
        <f ca="1">OFFSET(InputPriceData!B$15,CalculationsAndCharts!$A281+$A$11,0,1,1)</f>
        <v>41617</v>
      </c>
      <c r="C281" s="3">
        <f ca="1">OFFSET(InputPriceData!G$15,CalculationsAndCharts!$A281+$A$11,IF($C$7,8,0),1,1)</f>
        <v>70124000</v>
      </c>
      <c r="D281" s="4">
        <f ca="1">OFFSET(InputPriceData!C$15,CalculationsAndCharts!$A281+$A$11,IF($C$7,8,0),1,1)</f>
        <v>181.470001</v>
      </c>
      <c r="E281" s="4">
        <f ca="1">OFFSET(InputPriceData!D$15,CalculationsAndCharts!$A281+$A$11,IF($C$7,8,0),1,1)</f>
        <v>181.66999799999999</v>
      </c>
      <c r="F281" s="4">
        <f ca="1">OFFSET(InputPriceData!E$15,CalculationsAndCharts!$A281+$A$11,IF($C$7,8,0),1,1)</f>
        <v>181.16000399999999</v>
      </c>
      <c r="G281" s="4">
        <f ca="1">OFFSET(InputPriceData!F$15,CalculationsAndCharts!$A281+$A$11,IF($C$7,8,0),1,1)</f>
        <v>181.39999399999999</v>
      </c>
      <c r="H281" s="309">
        <f t="shared" ca="1" si="36"/>
        <v>0.87182793568317885</v>
      </c>
      <c r="I281" s="216">
        <f t="shared" ca="1" si="37"/>
        <v>180.52816606431682</v>
      </c>
      <c r="J281" s="216">
        <f t="shared" ca="1" si="38"/>
        <v>181.43080689463838</v>
      </c>
      <c r="K281" s="216">
        <f t="shared" ca="1" si="39"/>
        <v>179.62552523399523</v>
      </c>
      <c r="L281" s="217">
        <f t="shared" ca="1" si="40"/>
        <v>0.20834230241036633</v>
      </c>
      <c r="M281" s="216">
        <f t="shared" ca="1" si="41"/>
        <v>0.11485243070645655</v>
      </c>
      <c r="N281" s="246"/>
      <c r="O281" s="309">
        <f t="shared" ca="1" si="42"/>
        <v>0.41347084752968577</v>
      </c>
      <c r="P281" s="216">
        <f t="shared" ca="1" si="43"/>
        <v>180.98652315247031</v>
      </c>
      <c r="Q281" s="217">
        <f t="shared" ca="1" si="44"/>
        <v>-0.23679435084619443</v>
      </c>
      <c r="R281" s="216">
        <f t="shared" ca="1" si="45"/>
        <v>-0.15664455921395087</v>
      </c>
      <c r="S281" s="217"/>
      <c r="T281" s="64"/>
      <c r="U281" s="313">
        <f t="shared" ca="1" si="46"/>
        <v>-0.27149698992040744</v>
      </c>
      <c r="V281" s="256"/>
      <c r="W281" s="256"/>
      <c r="X281" s="311" t="e">
        <f t="shared" si="47"/>
        <v>#N/A</v>
      </c>
      <c r="Y281" s="311" t="e">
        <f t="shared" si="47"/>
        <v>#N/A</v>
      </c>
      <c r="Z281" s="105"/>
      <c r="AA281" s="105"/>
      <c r="AB281" s="103"/>
    </row>
    <row r="282" spans="1:28" x14ac:dyDescent="0.25">
      <c r="A282">
        <v>250</v>
      </c>
      <c r="B282" s="61">
        <f ca="1">OFFSET(InputPriceData!B$15,CalculationsAndCharts!$A282+$A$11,0,1,1)</f>
        <v>41614</v>
      </c>
      <c r="C282" s="3">
        <f ca="1">OFFSET(InputPriceData!G$15,CalculationsAndCharts!$A282+$A$11,IF($C$7,8,0),1,1)</f>
        <v>127728000</v>
      </c>
      <c r="D282" s="4">
        <f ca="1">OFFSET(InputPriceData!C$15,CalculationsAndCharts!$A282+$A$11,IF($C$7,8,0),1,1)</f>
        <v>180.66999799999999</v>
      </c>
      <c r="E282" s="4">
        <f ca="1">OFFSET(InputPriceData!D$15,CalculationsAndCharts!$A282+$A$11,IF($C$7,8,0),1,1)</f>
        <v>181.11000100000001</v>
      </c>
      <c r="F282" s="4">
        <f ca="1">OFFSET(InputPriceData!E$15,CalculationsAndCharts!$A282+$A$11,IF($C$7,8,0),1,1)</f>
        <v>180.14999399999999</v>
      </c>
      <c r="G282" s="4">
        <f ca="1">OFFSET(InputPriceData!F$15,CalculationsAndCharts!$A282+$A$11,IF($C$7,8,0),1,1)</f>
        <v>180.94000199999999</v>
      </c>
      <c r="H282" s="309">
        <f t="shared" ca="1" si="36"/>
        <v>0.63720476263496995</v>
      </c>
      <c r="I282" s="216">
        <f t="shared" ca="1" si="37"/>
        <v>180.30279723736501</v>
      </c>
      <c r="J282" s="216">
        <f t="shared" ca="1" si="38"/>
        <v>181.20431122355183</v>
      </c>
      <c r="K282" s="216">
        <f t="shared" ca="1" si="39"/>
        <v>179.4012832511782</v>
      </c>
      <c r="L282" s="217">
        <f t="shared" ca="1" si="40"/>
        <v>0.24072631833294478</v>
      </c>
      <c r="M282" s="216">
        <f t="shared" ca="1" si="41"/>
        <v>0.13304206680231206</v>
      </c>
      <c r="N282" s="246"/>
      <c r="O282" s="309">
        <f t="shared" ca="1" si="42"/>
        <v>0.1694876920727425</v>
      </c>
      <c r="P282" s="216">
        <f t="shared" ca="1" si="43"/>
        <v>180.77051430792724</v>
      </c>
      <c r="Q282" s="217">
        <f t="shared" ca="1" si="44"/>
        <v>-0.23170491562851708</v>
      </c>
      <c r="R282" s="216">
        <f t="shared" ca="1" si="45"/>
        <v>-0.15366745643908</v>
      </c>
      <c r="S282" s="217"/>
      <c r="T282" s="64"/>
      <c r="U282" s="313">
        <f t="shared" ca="1" si="46"/>
        <v>-0.28670952324139209</v>
      </c>
      <c r="V282" s="256"/>
      <c r="W282" s="256"/>
      <c r="X282" s="311" t="e">
        <f t="shared" si="47"/>
        <v>#N/A</v>
      </c>
      <c r="Y282" s="311" t="e">
        <f t="shared" si="47"/>
        <v>#N/A</v>
      </c>
      <c r="Z282" s="105"/>
      <c r="AA282" s="105"/>
      <c r="AB282" s="103"/>
    </row>
    <row r="283" spans="1:28" x14ac:dyDescent="0.25">
      <c r="A283">
        <v>251</v>
      </c>
      <c r="B283" s="61">
        <f ca="1">OFFSET(InputPriceData!B$15,CalculationsAndCharts!$A283+$A$11,0,1,1)</f>
        <v>41613</v>
      </c>
      <c r="C283" s="3">
        <f ca="1">OFFSET(InputPriceData!G$15,CalculationsAndCharts!$A283+$A$11,IF($C$7,8,0),1,1)</f>
        <v>106934000</v>
      </c>
      <c r="D283" s="4">
        <f ca="1">OFFSET(InputPriceData!C$15,CalculationsAndCharts!$A283+$A$11,IF($C$7,8,0),1,1)</f>
        <v>179.41000399999999</v>
      </c>
      <c r="E283" s="4">
        <f ca="1">OFFSET(InputPriceData!D$15,CalculationsAndCharts!$A283+$A$11,IF($C$7,8,0),1,1)</f>
        <v>179.740005</v>
      </c>
      <c r="F283" s="4">
        <f ca="1">OFFSET(InputPriceData!E$15,CalculationsAndCharts!$A283+$A$11,IF($C$7,8,0),1,1)</f>
        <v>178.770004</v>
      </c>
      <c r="G283" s="4">
        <f ca="1">OFFSET(InputPriceData!F$15,CalculationsAndCharts!$A283+$A$11,IF($C$7,8,0),1,1)</f>
        <v>178.94000199999999</v>
      </c>
      <c r="H283" s="309">
        <f t="shared" ca="1" si="36"/>
        <v>-1.2117757815667947</v>
      </c>
      <c r="I283" s="216">
        <f t="shared" ca="1" si="37"/>
        <v>180.15177778156678</v>
      </c>
      <c r="J283" s="216">
        <f t="shared" ca="1" si="38"/>
        <v>181.05253667047458</v>
      </c>
      <c r="K283" s="216">
        <f t="shared" ca="1" si="39"/>
        <v>179.25101889265895</v>
      </c>
      <c r="L283" s="217">
        <f t="shared" ca="1" si="40"/>
        <v>0.35668491338200004</v>
      </c>
      <c r="M283" s="216">
        <f t="shared" ca="1" si="41"/>
        <v>0.19933212774972478</v>
      </c>
      <c r="N283" s="246"/>
      <c r="O283" s="309">
        <f t="shared" ca="1" si="42"/>
        <v>-1.7083008552804295</v>
      </c>
      <c r="P283" s="216">
        <f t="shared" ca="1" si="43"/>
        <v>180.64830285528043</v>
      </c>
      <c r="Q283" s="217">
        <f t="shared" ca="1" si="44"/>
        <v>-0.12089159499727462</v>
      </c>
      <c r="R283" s="216">
        <f t="shared" ca="1" si="45"/>
        <v>-8.107181869637485E-2</v>
      </c>
      <c r="S283" s="217"/>
      <c r="T283" s="64"/>
      <c r="U283" s="313">
        <f t="shared" ca="1" si="46"/>
        <v>-0.28040394644609962</v>
      </c>
      <c r="V283" s="256"/>
      <c r="W283" s="256"/>
      <c r="X283" s="311" t="e">
        <f t="shared" si="47"/>
        <v>#N/A</v>
      </c>
      <c r="Y283" s="311" t="e">
        <f t="shared" si="47"/>
        <v>#N/A</v>
      </c>
      <c r="Z283" s="105"/>
      <c r="AA283" s="105"/>
      <c r="AB283" s="103"/>
    </row>
    <row r="284" spans="1:28" x14ac:dyDescent="0.25">
      <c r="A284">
        <v>252</v>
      </c>
      <c r="B284" s="61">
        <f ca="1">OFFSET(InputPriceData!B$15,CalculationsAndCharts!$A284+$A$11,0,1,1)</f>
        <v>41612</v>
      </c>
      <c r="C284" s="3">
        <f ca="1">OFFSET(InputPriceData!G$15,CalculationsAndCharts!$A284+$A$11,IF($C$7,8,0),1,1)</f>
        <v>123033000</v>
      </c>
      <c r="D284" s="4">
        <f ca="1">OFFSET(InputPriceData!C$15,CalculationsAndCharts!$A284+$A$11,IF($C$7,8,0),1,1)</f>
        <v>179.10000600000001</v>
      </c>
      <c r="E284" s="4">
        <f ca="1">OFFSET(InputPriceData!D$15,CalculationsAndCharts!$A284+$A$11,IF($C$7,8,0),1,1)</f>
        <v>180.479996</v>
      </c>
      <c r="F284" s="4">
        <f ca="1">OFFSET(InputPriceData!E$15,CalculationsAndCharts!$A284+$A$11,IF($C$7,8,0),1,1)</f>
        <v>178.35000600000001</v>
      </c>
      <c r="G284" s="4">
        <f ca="1">OFFSET(InputPriceData!F$15,CalculationsAndCharts!$A284+$A$11,IF($C$7,8,0),1,1)</f>
        <v>179.729996</v>
      </c>
      <c r="H284" s="309">
        <f t="shared" ca="1" si="36"/>
        <v>-0.3035376815589228</v>
      </c>
      <c r="I284" s="216">
        <f t="shared" ca="1" si="37"/>
        <v>180.03353368155894</v>
      </c>
      <c r="J284" s="216">
        <f t="shared" ca="1" si="38"/>
        <v>180.93370134996673</v>
      </c>
      <c r="K284" s="216">
        <f t="shared" ca="1" si="39"/>
        <v>179.13336601315115</v>
      </c>
      <c r="L284" s="217">
        <f t="shared" ca="1" si="40"/>
        <v>0.52366976684497046</v>
      </c>
      <c r="M284" s="216">
        <f t="shared" ca="1" si="41"/>
        <v>0.29136470177463891</v>
      </c>
      <c r="N284" s="246"/>
      <c r="O284" s="309">
        <f t="shared" ca="1" si="42"/>
        <v>-0.83888019817603321</v>
      </c>
      <c r="P284" s="216">
        <f t="shared" ca="1" si="43"/>
        <v>180.56887619817604</v>
      </c>
      <c r="Q284" s="217">
        <f t="shared" ca="1" si="44"/>
        <v>5.9405200233512645E-2</v>
      </c>
      <c r="R284" s="216">
        <f t="shared" ca="1" si="45"/>
        <v>3.966296214696137E-2</v>
      </c>
      <c r="S284" s="217"/>
      <c r="T284" s="64"/>
      <c r="U284" s="313">
        <f t="shared" ca="1" si="46"/>
        <v>-0.25170173962767756</v>
      </c>
      <c r="V284" s="256"/>
      <c r="W284" s="256"/>
      <c r="X284" s="311" t="e">
        <f t="shared" si="47"/>
        <v>#N/A</v>
      </c>
      <c r="Y284" s="311" t="e">
        <f t="shared" si="47"/>
        <v>#N/A</v>
      </c>
      <c r="Z284" s="105"/>
      <c r="AA284" s="105"/>
      <c r="AB284" s="103"/>
    </row>
    <row r="285" spans="1:28" x14ac:dyDescent="0.25">
      <c r="A285">
        <v>253</v>
      </c>
      <c r="B285" s="61">
        <f ca="1">OFFSET(InputPriceData!B$15,CalculationsAndCharts!$A285+$A$11,0,1,1)</f>
        <v>41611</v>
      </c>
      <c r="C285" s="3">
        <f ca="1">OFFSET(InputPriceData!G$15,CalculationsAndCharts!$A285+$A$11,IF($C$7,8,0),1,1)</f>
        <v>116563000</v>
      </c>
      <c r="D285" s="4">
        <f ca="1">OFFSET(InputPriceData!C$15,CalculationsAndCharts!$A285+$A$11,IF($C$7,8,0),1,1)</f>
        <v>179.94000199999999</v>
      </c>
      <c r="E285" s="4">
        <f ca="1">OFFSET(InputPriceData!D$15,CalculationsAndCharts!$A285+$A$11,IF($C$7,8,0),1,1)</f>
        <v>180.38999899999999</v>
      </c>
      <c r="F285" s="4">
        <f ca="1">OFFSET(InputPriceData!E$15,CalculationsAndCharts!$A285+$A$11,IF($C$7,8,0),1,1)</f>
        <v>179.16999799999999</v>
      </c>
      <c r="G285" s="4">
        <f ca="1">OFFSET(InputPriceData!F$15,CalculationsAndCharts!$A285+$A$11,IF($C$7,8,0),1,1)</f>
        <v>179.75</v>
      </c>
      <c r="H285" s="309">
        <f t="shared" ca="1" si="36"/>
        <v>-0.12608848639187009</v>
      </c>
      <c r="I285" s="216">
        <f t="shared" ca="1" si="37"/>
        <v>179.87608848639186</v>
      </c>
      <c r="J285" s="216">
        <f t="shared" ca="1" si="38"/>
        <v>180.77546892882381</v>
      </c>
      <c r="K285" s="216">
        <f t="shared" ca="1" si="39"/>
        <v>178.97670804395992</v>
      </c>
      <c r="L285" s="217">
        <f t="shared" ca="1" si="40"/>
        <v>0.67119371795284488</v>
      </c>
      <c r="M285" s="216">
        <f t="shared" ca="1" si="41"/>
        <v>0.37340401555095687</v>
      </c>
      <c r="N285" s="246"/>
      <c r="O285" s="309">
        <f t="shared" ca="1" si="42"/>
        <v>-0.69229640300132722</v>
      </c>
      <c r="P285" s="216">
        <f t="shared" ca="1" si="43"/>
        <v>180.44229640300134</v>
      </c>
      <c r="Q285" s="217">
        <f t="shared" ca="1" si="44"/>
        <v>0.22265527288856996</v>
      </c>
      <c r="R285" s="216">
        <f t="shared" ca="1" si="45"/>
        <v>0.1486432976168478</v>
      </c>
      <c r="S285" s="217"/>
      <c r="T285" s="64"/>
      <c r="U285" s="313">
        <f t="shared" ca="1" si="46"/>
        <v>-0.22476071793410907</v>
      </c>
      <c r="V285" s="256"/>
      <c r="W285" s="256"/>
      <c r="X285" s="311" t="e">
        <f t="shared" si="47"/>
        <v>#N/A</v>
      </c>
      <c r="Y285" s="311" t="e">
        <f t="shared" si="47"/>
        <v>#N/A</v>
      </c>
      <c r="Z285" s="105"/>
      <c r="AA285" s="105"/>
      <c r="AB285" s="103"/>
    </row>
    <row r="286" spans="1:28" x14ac:dyDescent="0.25">
      <c r="A286">
        <v>254</v>
      </c>
      <c r="B286" s="61">
        <f ca="1">OFFSET(InputPriceData!B$15,CalculationsAndCharts!$A286+$A$11,0,1,1)</f>
        <v>41610</v>
      </c>
      <c r="C286" s="3">
        <f ca="1">OFFSET(InputPriceData!G$15,CalculationsAndCharts!$A286+$A$11,IF($C$7,8,0),1,1)</f>
        <v>99726000</v>
      </c>
      <c r="D286" s="4">
        <f ca="1">OFFSET(InputPriceData!C$15,CalculationsAndCharts!$A286+$A$11,IF($C$7,8,0),1,1)</f>
        <v>181.08999600000001</v>
      </c>
      <c r="E286" s="4">
        <f ca="1">OFFSET(InputPriceData!D$15,CalculationsAndCharts!$A286+$A$11,IF($C$7,8,0),1,1)</f>
        <v>181.429993</v>
      </c>
      <c r="F286" s="4">
        <f ca="1">OFFSET(InputPriceData!E$15,CalculationsAndCharts!$A286+$A$11,IF($C$7,8,0),1,1)</f>
        <v>180.25</v>
      </c>
      <c r="G286" s="4">
        <f ca="1">OFFSET(InputPriceData!F$15,CalculationsAndCharts!$A286+$A$11,IF($C$7,8,0),1,1)</f>
        <v>180.529999</v>
      </c>
      <c r="H286" s="309">
        <f t="shared" ca="1" si="36"/>
        <v>0.85234371942620135</v>
      </c>
      <c r="I286" s="216">
        <f t="shared" ca="1" si="37"/>
        <v>179.67765528057382</v>
      </c>
      <c r="J286" s="216">
        <f t="shared" ca="1" si="38"/>
        <v>180.57604355697666</v>
      </c>
      <c r="K286" s="216">
        <f t="shared" ca="1" si="39"/>
        <v>178.77926700417095</v>
      </c>
      <c r="L286" s="217">
        <f t="shared" ca="1" si="40"/>
        <v>0.79355844905535255</v>
      </c>
      <c r="M286" s="216">
        <f t="shared" ca="1" si="41"/>
        <v>0.43957151357174301</v>
      </c>
      <c r="N286" s="246"/>
      <c r="O286" s="309">
        <f t="shared" ca="1" si="42"/>
        <v>0.264261189651813</v>
      </c>
      <c r="P286" s="216">
        <f t="shared" ca="1" si="43"/>
        <v>180.26573781034818</v>
      </c>
      <c r="Q286" s="217">
        <f t="shared" ca="1" si="44"/>
        <v>0.3610312786039227</v>
      </c>
      <c r="R286" s="216">
        <f t="shared" ca="1" si="45"/>
        <v>0.23998090994544749</v>
      </c>
      <c r="S286" s="217"/>
      <c r="T286" s="64"/>
      <c r="U286" s="313">
        <f t="shared" ca="1" si="46"/>
        <v>-0.19959060362629552</v>
      </c>
      <c r="V286" s="256"/>
      <c r="W286" s="256"/>
      <c r="X286" s="311" t="e">
        <f t="shared" si="47"/>
        <v>#N/A</v>
      </c>
      <c r="Y286" s="311" t="e">
        <f t="shared" si="47"/>
        <v>#N/A</v>
      </c>
      <c r="Z286" s="105"/>
      <c r="AA286" s="105"/>
      <c r="AB286" s="103"/>
    </row>
    <row r="287" spans="1:28" x14ac:dyDescent="0.25">
      <c r="A287">
        <v>255</v>
      </c>
      <c r="B287" s="61">
        <f ca="1">OFFSET(InputPriceData!B$15,CalculationsAndCharts!$A287+$A$11,0,1,1)</f>
        <v>41607</v>
      </c>
      <c r="C287" s="3">
        <f ca="1">OFFSET(InputPriceData!G$15,CalculationsAndCharts!$A287+$A$11,IF($C$7,8,0),1,1)</f>
        <v>55870900</v>
      </c>
      <c r="D287" s="4">
        <f ca="1">OFFSET(InputPriceData!C$15,CalculationsAndCharts!$A287+$A$11,IF($C$7,8,0),1,1)</f>
        <v>181.320007</v>
      </c>
      <c r="E287" s="4">
        <f ca="1">OFFSET(InputPriceData!D$15,CalculationsAndCharts!$A287+$A$11,IF($C$7,8,0),1,1)</f>
        <v>181.75</v>
      </c>
      <c r="F287" s="4">
        <f ca="1">OFFSET(InputPriceData!E$15,CalculationsAndCharts!$A287+$A$11,IF($C$7,8,0),1,1)</f>
        <v>180.800003</v>
      </c>
      <c r="G287" s="4">
        <f ca="1">OFFSET(InputPriceData!F$15,CalculationsAndCharts!$A287+$A$11,IF($C$7,8,0),1,1)</f>
        <v>181</v>
      </c>
      <c r="H287" s="309">
        <f t="shared" ca="1" si="36"/>
        <v>1.5804325162545341</v>
      </c>
      <c r="I287" s="216">
        <f t="shared" ca="1" si="37"/>
        <v>179.41956748374545</v>
      </c>
      <c r="J287" s="216">
        <f t="shared" ca="1" si="38"/>
        <v>180.31666532116415</v>
      </c>
      <c r="K287" s="216">
        <f t="shared" ca="1" si="39"/>
        <v>178.52246964632673</v>
      </c>
      <c r="L287" s="217">
        <f t="shared" ca="1" si="40"/>
        <v>0.86618410879604801</v>
      </c>
      <c r="M287" s="216">
        <f t="shared" ca="1" si="41"/>
        <v>0.47855475624091048</v>
      </c>
      <c r="N287" s="246"/>
      <c r="O287" s="309">
        <f t="shared" ca="1" si="42"/>
        <v>0.98493392691369319</v>
      </c>
      <c r="P287" s="216">
        <f t="shared" ca="1" si="43"/>
        <v>180.0150660730863</v>
      </c>
      <c r="Q287" s="217">
        <f t="shared" ca="1" si="44"/>
        <v>0.44205961765668117</v>
      </c>
      <c r="R287" s="216">
        <f t="shared" ca="1" si="45"/>
        <v>0.29307819955139086</v>
      </c>
      <c r="S287" s="217"/>
      <c r="T287" s="64"/>
      <c r="U287" s="313">
        <f t="shared" ca="1" si="46"/>
        <v>-0.18547655668951962</v>
      </c>
      <c r="V287" s="256"/>
      <c r="W287" s="256"/>
      <c r="X287" s="311" t="e">
        <f t="shared" si="47"/>
        <v>#N/A</v>
      </c>
      <c r="Y287" s="311" t="e">
        <f t="shared" si="47"/>
        <v>#N/A</v>
      </c>
      <c r="Z287" s="105"/>
      <c r="AA287" s="105"/>
      <c r="AB287" s="103"/>
    </row>
    <row r="288" spans="1:28" x14ac:dyDescent="0.25">
      <c r="A288">
        <v>256</v>
      </c>
      <c r="B288" s="61">
        <f ca="1">OFFSET(InputPriceData!B$15,CalculationsAndCharts!$A288+$A$11,0,1,1)</f>
        <v>41605</v>
      </c>
      <c r="C288" s="3">
        <f ca="1">OFFSET(InputPriceData!G$15,CalculationsAndCharts!$A288+$A$11,IF($C$7,8,0),1,1)</f>
        <v>58800000</v>
      </c>
      <c r="D288" s="4">
        <f ca="1">OFFSET(InputPriceData!C$15,CalculationsAndCharts!$A288+$A$11,IF($C$7,8,0),1,1)</f>
        <v>180.86999499999999</v>
      </c>
      <c r="E288" s="4">
        <f ca="1">OFFSET(InputPriceData!D$15,CalculationsAndCharts!$A288+$A$11,IF($C$7,8,0),1,1)</f>
        <v>181.240005</v>
      </c>
      <c r="F288" s="4">
        <f ca="1">OFFSET(InputPriceData!E$15,CalculationsAndCharts!$A288+$A$11,IF($C$7,8,0),1,1)</f>
        <v>180.64999399999999</v>
      </c>
      <c r="G288" s="4">
        <f ca="1">OFFSET(InputPriceData!F$15,CalculationsAndCharts!$A288+$A$11,IF($C$7,8,0),1,1)</f>
        <v>181.11999499999999</v>
      </c>
      <c r="H288" s="309">
        <f t="shared" ca="1" si="36"/>
        <v>1.997310981863464</v>
      </c>
      <c r="I288" s="216">
        <f t="shared" ca="1" si="37"/>
        <v>179.12268401813651</v>
      </c>
      <c r="J288" s="216">
        <f t="shared" ca="1" si="38"/>
        <v>180.01829743822717</v>
      </c>
      <c r="K288" s="216">
        <f t="shared" ca="1" si="39"/>
        <v>178.22707059804583</v>
      </c>
      <c r="L288" s="217">
        <f t="shared" ca="1" si="40"/>
        <v>0.90349651909326789</v>
      </c>
      <c r="M288" s="216">
        <f t="shared" ca="1" si="41"/>
        <v>0.49883863959540636</v>
      </c>
      <c r="N288" s="246"/>
      <c r="O288" s="309">
        <f t="shared" ca="1" si="42"/>
        <v>1.4044635807552115</v>
      </c>
      <c r="P288" s="216">
        <f t="shared" ca="1" si="43"/>
        <v>179.71553141924477</v>
      </c>
      <c r="Q288" s="217">
        <f t="shared" ca="1" si="44"/>
        <v>0.48152552723217634</v>
      </c>
      <c r="R288" s="216">
        <f t="shared" ca="1" si="45"/>
        <v>0.31903193939388724</v>
      </c>
      <c r="S288" s="217"/>
      <c r="T288" s="64"/>
      <c r="U288" s="313">
        <f t="shared" ca="1" si="46"/>
        <v>-0.17980670020151912</v>
      </c>
      <c r="V288" s="256"/>
      <c r="W288" s="256"/>
      <c r="X288" s="311" t="e">
        <f t="shared" si="47"/>
        <v>#N/A</v>
      </c>
      <c r="Y288" s="311" t="e">
        <f t="shared" si="47"/>
        <v>#N/A</v>
      </c>
      <c r="Z288" s="105"/>
      <c r="AA288" s="105"/>
      <c r="AB288" s="103"/>
    </row>
    <row r="289" spans="1:28" x14ac:dyDescent="0.25">
      <c r="A289">
        <v>257</v>
      </c>
      <c r="B289" s="61">
        <f ca="1">OFFSET(InputPriceData!B$15,CalculationsAndCharts!$A289+$A$11,0,1,1)</f>
        <v>41604</v>
      </c>
      <c r="C289" s="3">
        <f ca="1">OFFSET(InputPriceData!G$15,CalculationsAndCharts!$A289+$A$11,IF($C$7,8,0),1,1)</f>
        <v>86994000</v>
      </c>
      <c r="D289" s="4">
        <f ca="1">OFFSET(InputPriceData!C$15,CalculationsAndCharts!$A289+$A$11,IF($C$7,8,0),1,1)</f>
        <v>180.720001</v>
      </c>
      <c r="E289" s="4">
        <f ca="1">OFFSET(InputPriceData!D$15,CalculationsAndCharts!$A289+$A$11,IF($C$7,8,0),1,1)</f>
        <v>181.220001</v>
      </c>
      <c r="F289" s="4">
        <f ca="1">OFFSET(InputPriceData!E$15,CalculationsAndCharts!$A289+$A$11,IF($C$7,8,0),1,1)</f>
        <v>180.41000399999999</v>
      </c>
      <c r="G289" s="4">
        <f ca="1">OFFSET(InputPriceData!F$15,CalculationsAndCharts!$A289+$A$11,IF($C$7,8,0),1,1)</f>
        <v>180.679993</v>
      </c>
      <c r="H289" s="309">
        <f t="shared" ref="H289:H352" ca="1" si="48">$C$20*(G289-2*G290+G291)+2*$C$21*H290-$C$22*H291</f>
        <v>1.861845715467783</v>
      </c>
      <c r="I289" s="216">
        <f t="shared" ca="1" si="37"/>
        <v>178.81814728453222</v>
      </c>
      <c r="J289" s="216">
        <f t="shared" ca="1" si="38"/>
        <v>179.71223802095486</v>
      </c>
      <c r="K289" s="216">
        <f t="shared" ca="1" si="39"/>
        <v>177.92405654810955</v>
      </c>
      <c r="L289" s="217">
        <f t="shared" ca="1" si="40"/>
        <v>0.93337461185947201</v>
      </c>
      <c r="M289" s="216">
        <f t="shared" ca="1" si="41"/>
        <v>0.51658990924328407</v>
      </c>
      <c r="N289" s="246"/>
      <c r="O289" s="309">
        <f t="shared" ca="1" si="42"/>
        <v>1.274353865423697</v>
      </c>
      <c r="P289" s="216">
        <f t="shared" ca="1" si="43"/>
        <v>179.40563913457629</v>
      </c>
      <c r="Q289" s="217">
        <f t="shared" ca="1" si="44"/>
        <v>0.51316489266402487</v>
      </c>
      <c r="R289" s="216">
        <f t="shared" ca="1" si="45"/>
        <v>0.34082239044409851</v>
      </c>
      <c r="S289" s="217"/>
      <c r="T289" s="64"/>
      <c r="U289" s="313">
        <f t="shared" ca="1" si="46"/>
        <v>-0.17576751879918556</v>
      </c>
      <c r="V289" s="256"/>
      <c r="W289" s="256"/>
      <c r="X289" s="311" t="e">
        <f t="shared" si="47"/>
        <v>#N/A</v>
      </c>
      <c r="Y289" s="311" t="e">
        <f t="shared" si="47"/>
        <v>#N/A</v>
      </c>
      <c r="Z289" s="105"/>
      <c r="AA289" s="105"/>
      <c r="AB289" s="103"/>
    </row>
    <row r="290" spans="1:28" x14ac:dyDescent="0.25">
      <c r="A290">
        <v>258</v>
      </c>
      <c r="B290" s="61">
        <f ca="1">OFFSET(InputPriceData!B$15,CalculationsAndCharts!$A290+$A$11,0,1,1)</f>
        <v>41603</v>
      </c>
      <c r="C290" s="3">
        <f ca="1">OFFSET(InputPriceData!G$15,CalculationsAndCharts!$A290+$A$11,IF($C$7,8,0),1,1)</f>
        <v>79486000</v>
      </c>
      <c r="D290" s="4">
        <f ca="1">OFFSET(InputPriceData!C$15,CalculationsAndCharts!$A290+$A$11,IF($C$7,8,0),1,1)</f>
        <v>181.13000500000001</v>
      </c>
      <c r="E290" s="4">
        <f ca="1">OFFSET(InputPriceData!D$15,CalculationsAndCharts!$A290+$A$11,IF($C$7,8,0),1,1)</f>
        <v>181.16999799999999</v>
      </c>
      <c r="F290" s="4">
        <f ca="1">OFFSET(InputPriceData!E$15,CalculationsAndCharts!$A290+$A$11,IF($C$7,8,0),1,1)</f>
        <v>180.36999499999999</v>
      </c>
      <c r="G290" s="4">
        <f ca="1">OFFSET(InputPriceData!F$15,CalculationsAndCharts!$A290+$A$11,IF($C$7,8,0),1,1)</f>
        <v>180.63000500000001</v>
      </c>
      <c r="H290" s="309">
        <f t="shared" ca="1" si="48"/>
        <v>2.1182159733082315</v>
      </c>
      <c r="I290" s="216">
        <f t="shared" ref="I290:I353" ca="1" si="49">G290-H290</f>
        <v>178.51178902669179</v>
      </c>
      <c r="J290" s="216">
        <f t="shared" ref="J290:J353" ca="1" si="50">I290*(1+$F$15)</f>
        <v>179.40434797182522</v>
      </c>
      <c r="K290" s="216">
        <f t="shared" ref="K290:K353" ca="1" si="51">I290*(1-$F$15)</f>
        <v>177.61923008155833</v>
      </c>
      <c r="L290" s="217">
        <f t="shared" ref="L290:L353" ca="1" si="52">$F$20*(I290-2*I291+I292)+2*$F$21*L291-$F$22*L292</f>
        <v>0.96078898199369533</v>
      </c>
      <c r="M290" s="216">
        <f t="shared" ref="M290:M353" ca="1" si="53">100*$F$16*L290/G290</f>
        <v>0.53190995703825361</v>
      </c>
      <c r="N290" s="246"/>
      <c r="O290" s="309">
        <f t="shared" ref="O290:O353" ca="1" si="54">$U$20*($G290-2*$G291+$G292)+2*$U$21*O291-$U$22*O292</f>
        <v>1.5374573996995915</v>
      </c>
      <c r="P290" s="216">
        <f t="shared" ref="P290:P353" ca="1" si="55">$G290-O290</f>
        <v>179.09254760030041</v>
      </c>
      <c r="Q290" s="217">
        <f t="shared" ref="Q290:Q353" ca="1" si="56">$X$20*(P290-2*P291+P292)+2*$X$21*Q291-$X$22*Q292</f>
        <v>0.54301962946480176</v>
      </c>
      <c r="R290" s="216">
        <f t="shared" ref="R290:R353" ca="1" si="57">100*$F$17*Q290/$G290</f>
        <v>0.36075044971501946</v>
      </c>
      <c r="S290" s="217"/>
      <c r="T290" s="64"/>
      <c r="U290" s="313">
        <f t="shared" ref="U290:U353" ca="1" si="58">R290-M290</f>
        <v>-0.17115950732323415</v>
      </c>
      <c r="V290" s="256"/>
      <c r="W290" s="256"/>
      <c r="X290" s="311" t="e">
        <f t="shared" ref="X290:Y353" si="59">IF($A290=$E$25,X$31,NA())</f>
        <v>#N/A</v>
      </c>
      <c r="Y290" s="311" t="e">
        <f t="shared" si="59"/>
        <v>#N/A</v>
      </c>
      <c r="Z290" s="105"/>
      <c r="AA290" s="105"/>
      <c r="AB290" s="103"/>
    </row>
    <row r="291" spans="1:28" x14ac:dyDescent="0.25">
      <c r="A291">
        <v>259</v>
      </c>
      <c r="B291" s="61">
        <f ca="1">OFFSET(InputPriceData!B$15,CalculationsAndCharts!$A291+$A$11,0,1,1)</f>
        <v>41600</v>
      </c>
      <c r="C291" s="3">
        <f ca="1">OFFSET(InputPriceData!G$15,CalculationsAndCharts!$A291+$A$11,IF($C$7,8,0),1,1)</f>
        <v>81296000</v>
      </c>
      <c r="D291" s="4">
        <f ca="1">OFFSET(InputPriceData!C$15,CalculationsAndCharts!$A291+$A$11,IF($C$7,8,0),1,1)</f>
        <v>179.979996</v>
      </c>
      <c r="E291" s="4">
        <f ca="1">OFFSET(InputPriceData!D$15,CalculationsAndCharts!$A291+$A$11,IF($C$7,8,0),1,1)</f>
        <v>180.83000200000001</v>
      </c>
      <c r="F291" s="4">
        <f ca="1">OFFSET(InputPriceData!E$15,CalculationsAndCharts!$A291+$A$11,IF($C$7,8,0),1,1)</f>
        <v>179.770004</v>
      </c>
      <c r="G291" s="4">
        <f ca="1">OFFSET(InputPriceData!F$15,CalculationsAndCharts!$A291+$A$11,IF($C$7,8,0),1,1)</f>
        <v>180.80999800000001</v>
      </c>
      <c r="H291" s="309">
        <f t="shared" ca="1" si="48"/>
        <v>2.6290797450719747</v>
      </c>
      <c r="I291" s="216">
        <f t="shared" ca="1" si="49"/>
        <v>178.18091825492803</v>
      </c>
      <c r="J291" s="216">
        <f t="shared" ca="1" si="50"/>
        <v>179.07182284620265</v>
      </c>
      <c r="K291" s="216">
        <f t="shared" ca="1" si="51"/>
        <v>177.29001366365338</v>
      </c>
      <c r="L291" s="217">
        <f t="shared" ca="1" si="52"/>
        <v>0.96081918916826092</v>
      </c>
      <c r="M291" s="216">
        <f t="shared" ca="1" si="53"/>
        <v>0.5313971571241658</v>
      </c>
      <c r="N291" s="246"/>
      <c r="O291" s="309">
        <f t="shared" ca="1" si="54"/>
        <v>2.0623898072513751</v>
      </c>
      <c r="P291" s="216">
        <f t="shared" ca="1" si="55"/>
        <v>178.74760819274863</v>
      </c>
      <c r="Q291" s="217">
        <f t="shared" ca="1" si="56"/>
        <v>0.53910774192490474</v>
      </c>
      <c r="R291" s="216">
        <f t="shared" ca="1" si="57"/>
        <v>0.35779508736562543</v>
      </c>
      <c r="S291" s="217"/>
      <c r="T291" s="64"/>
      <c r="U291" s="313">
        <f t="shared" ca="1" si="58"/>
        <v>-0.17360206975854037</v>
      </c>
      <c r="V291" s="256"/>
      <c r="W291" s="256"/>
      <c r="X291" s="311" t="e">
        <f t="shared" si="59"/>
        <v>#N/A</v>
      </c>
      <c r="Y291" s="311" t="e">
        <f t="shared" si="59"/>
        <v>#N/A</v>
      </c>
      <c r="Z291" s="105"/>
      <c r="AA291" s="105"/>
      <c r="AB291" s="103"/>
    </row>
    <row r="292" spans="1:28" x14ac:dyDescent="0.25">
      <c r="A292">
        <v>260</v>
      </c>
      <c r="B292" s="61">
        <f ca="1">OFFSET(InputPriceData!B$15,CalculationsAndCharts!$A292+$A$11,0,1,1)</f>
        <v>41599</v>
      </c>
      <c r="C292" s="3">
        <f ca="1">OFFSET(InputPriceData!G$15,CalculationsAndCharts!$A292+$A$11,IF($C$7,8,0),1,1)</f>
        <v>92841000</v>
      </c>
      <c r="D292" s="4">
        <f ca="1">OFFSET(InputPriceData!C$15,CalculationsAndCharts!$A292+$A$11,IF($C$7,8,0),1,1)</f>
        <v>178.970001</v>
      </c>
      <c r="E292" s="4">
        <f ca="1">OFFSET(InputPriceData!D$15,CalculationsAndCharts!$A292+$A$11,IF($C$7,8,0),1,1)</f>
        <v>180.050003</v>
      </c>
      <c r="F292" s="4">
        <f ca="1">OFFSET(InputPriceData!E$15,CalculationsAndCharts!$A292+$A$11,IF($C$7,8,0),1,1)</f>
        <v>178.86000100000001</v>
      </c>
      <c r="G292" s="4">
        <f ca="1">OFFSET(InputPriceData!F$15,CalculationsAndCharts!$A292+$A$11,IF($C$7,8,0),1,1)</f>
        <v>179.91000399999999</v>
      </c>
      <c r="H292" s="309">
        <f t="shared" ca="1" si="48"/>
        <v>2.0547215066456235</v>
      </c>
      <c r="I292" s="216">
        <f t="shared" ca="1" si="49"/>
        <v>177.85528249335437</v>
      </c>
      <c r="J292" s="216">
        <f t="shared" ca="1" si="50"/>
        <v>178.74455890582112</v>
      </c>
      <c r="K292" s="216">
        <f t="shared" ca="1" si="51"/>
        <v>176.96600608088758</v>
      </c>
      <c r="L292" s="217">
        <f t="shared" ca="1" si="52"/>
        <v>0.96125947172288273</v>
      </c>
      <c r="M292" s="216">
        <f t="shared" ca="1" si="53"/>
        <v>0.53430017806173957</v>
      </c>
      <c r="N292" s="246"/>
      <c r="O292" s="309">
        <f t="shared" ca="1" si="54"/>
        <v>1.5022346689794244</v>
      </c>
      <c r="P292" s="216">
        <f t="shared" ca="1" si="55"/>
        <v>178.40776933102057</v>
      </c>
      <c r="Q292" s="217">
        <f t="shared" ca="1" si="56"/>
        <v>0.53535361600008258</v>
      </c>
      <c r="R292" s="216">
        <f t="shared" ca="1" si="57"/>
        <v>0.35708094320319128</v>
      </c>
      <c r="S292" s="217"/>
      <c r="T292" s="64"/>
      <c r="U292" s="313">
        <f t="shared" ca="1" si="58"/>
        <v>-0.17721923485854829</v>
      </c>
      <c r="V292" s="256"/>
      <c r="W292" s="256"/>
      <c r="X292" s="311" t="e">
        <f t="shared" si="59"/>
        <v>#N/A</v>
      </c>
      <c r="Y292" s="311" t="e">
        <f t="shared" si="59"/>
        <v>#N/A</v>
      </c>
      <c r="Z292" s="105"/>
      <c r="AA292" s="105"/>
      <c r="AB292" s="103"/>
    </row>
    <row r="293" spans="1:28" x14ac:dyDescent="0.25">
      <c r="A293">
        <v>261</v>
      </c>
      <c r="B293" s="61">
        <f ca="1">OFFSET(InputPriceData!B$15,CalculationsAndCharts!$A293+$A$11,0,1,1)</f>
        <v>41598</v>
      </c>
      <c r="C293" s="3">
        <f ca="1">OFFSET(InputPriceData!G$15,CalculationsAndCharts!$A293+$A$11,IF($C$7,8,0),1,1)</f>
        <v>124909000</v>
      </c>
      <c r="D293" s="4">
        <f ca="1">OFFSET(InputPriceData!C$15,CalculationsAndCharts!$A293+$A$11,IF($C$7,8,0),1,1)</f>
        <v>179.38999899999999</v>
      </c>
      <c r="E293" s="4">
        <f ca="1">OFFSET(InputPriceData!D$15,CalculationsAndCharts!$A293+$A$11,IF($C$7,8,0),1,1)</f>
        <v>179.929993</v>
      </c>
      <c r="F293" s="4">
        <f ca="1">OFFSET(InputPriceData!E$15,CalculationsAndCharts!$A293+$A$11,IF($C$7,8,0),1,1)</f>
        <v>177.979996</v>
      </c>
      <c r="G293" s="4">
        <f ca="1">OFFSET(InputPriceData!F$15,CalculationsAndCharts!$A293+$A$11,IF($C$7,8,0),1,1)</f>
        <v>178.470001</v>
      </c>
      <c r="H293" s="309">
        <f t="shared" ca="1" si="48"/>
        <v>0.87562959328183743</v>
      </c>
      <c r="I293" s="216">
        <f t="shared" ca="1" si="49"/>
        <v>177.59437140671815</v>
      </c>
      <c r="J293" s="216">
        <f t="shared" ca="1" si="50"/>
        <v>178.48234326375172</v>
      </c>
      <c r="K293" s="216">
        <f t="shared" ca="1" si="51"/>
        <v>176.70639954968456</v>
      </c>
      <c r="L293" s="217">
        <f t="shared" ca="1" si="52"/>
        <v>1.0261266024012499</v>
      </c>
      <c r="M293" s="216">
        <f t="shared" ca="1" si="53"/>
        <v>0.57495746996787978</v>
      </c>
      <c r="N293" s="246"/>
      <c r="O293" s="309">
        <f t="shared" ca="1" si="54"/>
        <v>0.32209062447210779</v>
      </c>
      <c r="P293" s="216">
        <f t="shared" ca="1" si="55"/>
        <v>178.14791037552789</v>
      </c>
      <c r="Q293" s="217">
        <f t="shared" ca="1" si="56"/>
        <v>0.61382852805331345</v>
      </c>
      <c r="R293" s="216">
        <f t="shared" ca="1" si="57"/>
        <v>0.41272719758878479</v>
      </c>
      <c r="S293" s="217"/>
      <c r="T293" s="64"/>
      <c r="U293" s="313">
        <f t="shared" ca="1" si="58"/>
        <v>-0.16223027237909499</v>
      </c>
      <c r="V293" s="256"/>
      <c r="W293" s="256"/>
      <c r="X293" s="311" t="e">
        <f t="shared" si="59"/>
        <v>#N/A</v>
      </c>
      <c r="Y293" s="311" t="e">
        <f t="shared" si="59"/>
        <v>#N/A</v>
      </c>
      <c r="Z293" s="105"/>
      <c r="AA293" s="105"/>
      <c r="AB293" s="103"/>
    </row>
    <row r="294" spans="1:28" x14ac:dyDescent="0.25">
      <c r="A294">
        <v>262</v>
      </c>
      <c r="B294" s="61">
        <f ca="1">OFFSET(InputPriceData!B$15,CalculationsAndCharts!$A294+$A$11,0,1,1)</f>
        <v>41597</v>
      </c>
      <c r="C294" s="3">
        <f ca="1">OFFSET(InputPriceData!G$15,CalculationsAndCharts!$A294+$A$11,IF($C$7,8,0),1,1)</f>
        <v>93891000</v>
      </c>
      <c r="D294" s="4">
        <f ca="1">OFFSET(InputPriceData!C$15,CalculationsAndCharts!$A294+$A$11,IF($C$7,8,0),1,1)</f>
        <v>179.33000200000001</v>
      </c>
      <c r="E294" s="4">
        <f ca="1">OFFSET(InputPriceData!D$15,CalculationsAndCharts!$A294+$A$11,IF($C$7,8,0),1,1)</f>
        <v>179.86999499999999</v>
      </c>
      <c r="F294" s="4">
        <f ca="1">OFFSET(InputPriceData!E$15,CalculationsAndCharts!$A294+$A$11,IF($C$7,8,0),1,1)</f>
        <v>178.720001</v>
      </c>
      <c r="G294" s="4">
        <f ca="1">OFFSET(InputPriceData!F$15,CalculationsAndCharts!$A294+$A$11,IF($C$7,8,0),1,1)</f>
        <v>179.029999</v>
      </c>
      <c r="H294" s="309">
        <f t="shared" ca="1" si="48"/>
        <v>1.6815424074016789</v>
      </c>
      <c r="I294" s="216">
        <f t="shared" ca="1" si="49"/>
        <v>177.34845659259832</v>
      </c>
      <c r="J294" s="216">
        <f t="shared" ca="1" si="50"/>
        <v>178.23519887556131</v>
      </c>
      <c r="K294" s="216">
        <f t="shared" ca="1" si="51"/>
        <v>176.46171430963534</v>
      </c>
      <c r="L294" s="217">
        <f t="shared" ca="1" si="52"/>
        <v>1.1114558408204749</v>
      </c>
      <c r="M294" s="216">
        <f t="shared" ca="1" si="53"/>
        <v>0.62082100599267442</v>
      </c>
      <c r="N294" s="246"/>
      <c r="O294" s="309">
        <f t="shared" ca="1" si="54"/>
        <v>1.1235072522586411</v>
      </c>
      <c r="P294" s="216">
        <f t="shared" ca="1" si="55"/>
        <v>177.90649174774137</v>
      </c>
      <c r="Q294" s="217">
        <f t="shared" ca="1" si="56"/>
        <v>0.72246759529229421</v>
      </c>
      <c r="R294" s="216">
        <f t="shared" ca="1" si="57"/>
        <v>0.48425466077936641</v>
      </c>
      <c r="S294" s="217"/>
      <c r="T294" s="64"/>
      <c r="U294" s="313">
        <f t="shared" ca="1" si="58"/>
        <v>-0.13656634521330802</v>
      </c>
      <c r="V294" s="256"/>
      <c r="W294" s="256"/>
      <c r="X294" s="311" t="e">
        <f t="shared" si="59"/>
        <v>#N/A</v>
      </c>
      <c r="Y294" s="311" t="e">
        <f t="shared" si="59"/>
        <v>#N/A</v>
      </c>
      <c r="Z294" s="105"/>
      <c r="AA294" s="105"/>
      <c r="AB294" s="103"/>
    </row>
    <row r="295" spans="1:28" x14ac:dyDescent="0.25">
      <c r="A295">
        <v>263</v>
      </c>
      <c r="B295" s="61">
        <f ca="1">OFFSET(InputPriceData!B$15,CalculationsAndCharts!$A295+$A$11,0,1,1)</f>
        <v>41596</v>
      </c>
      <c r="C295" s="3">
        <f ca="1">OFFSET(InputPriceData!G$15,CalculationsAndCharts!$A295+$A$11,IF($C$7,8,0),1,1)</f>
        <v>104796000</v>
      </c>
      <c r="D295" s="4">
        <f ca="1">OFFSET(InputPriceData!C$15,CalculationsAndCharts!$A295+$A$11,IF($C$7,8,0),1,1)</f>
        <v>180.35000600000001</v>
      </c>
      <c r="E295" s="4">
        <f ca="1">OFFSET(InputPriceData!D$15,CalculationsAndCharts!$A295+$A$11,IF($C$7,8,0),1,1)</f>
        <v>180.5</v>
      </c>
      <c r="F295" s="4">
        <f ca="1">OFFSET(InputPriceData!E$15,CalculationsAndCharts!$A295+$A$11,IF($C$7,8,0),1,1)</f>
        <v>179.020004</v>
      </c>
      <c r="G295" s="4">
        <f ca="1">OFFSET(InputPriceData!F$15,CalculationsAndCharts!$A295+$A$11,IF($C$7,8,0),1,1)</f>
        <v>179.41999799999999</v>
      </c>
      <c r="H295" s="309">
        <f t="shared" ca="1" si="48"/>
        <v>2.3684258195877397</v>
      </c>
      <c r="I295" s="216">
        <f t="shared" ca="1" si="49"/>
        <v>177.05157218041225</v>
      </c>
      <c r="J295" s="216">
        <f t="shared" ca="1" si="50"/>
        <v>177.93683004131429</v>
      </c>
      <c r="K295" s="216">
        <f t="shared" ca="1" si="51"/>
        <v>176.16631431951018</v>
      </c>
      <c r="L295" s="217">
        <f t="shared" ca="1" si="52"/>
        <v>1.1489928502054423</v>
      </c>
      <c r="M295" s="216">
        <f t="shared" ca="1" si="53"/>
        <v>0.64039285643367483</v>
      </c>
      <c r="N295" s="246"/>
      <c r="O295" s="309">
        <f t="shared" ca="1" si="54"/>
        <v>1.8192784372340385</v>
      </c>
      <c r="P295" s="216">
        <f t="shared" ca="1" si="55"/>
        <v>177.60071956276596</v>
      </c>
      <c r="Q295" s="217">
        <f t="shared" ca="1" si="56"/>
        <v>0.77552831222754326</v>
      </c>
      <c r="R295" s="216">
        <f t="shared" ca="1" si="57"/>
        <v>0.51869021572113272</v>
      </c>
      <c r="S295" s="217"/>
      <c r="T295" s="64"/>
      <c r="U295" s="313">
        <f t="shared" ca="1" si="58"/>
        <v>-0.12170264071254211</v>
      </c>
      <c r="V295" s="256"/>
      <c r="W295" s="256"/>
      <c r="X295" s="311" t="e">
        <f t="shared" si="59"/>
        <v>#N/A</v>
      </c>
      <c r="Y295" s="311" t="e">
        <f t="shared" si="59"/>
        <v>#N/A</v>
      </c>
      <c r="Z295" s="105"/>
      <c r="AA295" s="105"/>
      <c r="AB295" s="103"/>
    </row>
    <row r="296" spans="1:28" x14ac:dyDescent="0.25">
      <c r="A296">
        <v>264</v>
      </c>
      <c r="B296" s="61">
        <f ca="1">OFFSET(InputPriceData!B$15,CalculationsAndCharts!$A296+$A$11,0,1,1)</f>
        <v>41593</v>
      </c>
      <c r="C296" s="3">
        <f ca="1">OFFSET(InputPriceData!G$15,CalculationsAndCharts!$A296+$A$11,IF($C$7,8,0),1,1)</f>
        <v>102818000</v>
      </c>
      <c r="D296" s="4">
        <f ca="1">OFFSET(InputPriceData!C$15,CalculationsAndCharts!$A296+$A$11,IF($C$7,8,0),1,1)</f>
        <v>179.55999800000001</v>
      </c>
      <c r="E296" s="4">
        <f ca="1">OFFSET(InputPriceData!D$15,CalculationsAndCharts!$A296+$A$11,IF($C$7,8,0),1,1)</f>
        <v>180.11999499999999</v>
      </c>
      <c r="F296" s="4">
        <f ca="1">OFFSET(InputPriceData!E$15,CalculationsAndCharts!$A296+$A$11,IF($C$7,8,0),1,1)</f>
        <v>179.33000200000001</v>
      </c>
      <c r="G296" s="4">
        <f ca="1">OFFSET(InputPriceData!F$15,CalculationsAndCharts!$A296+$A$11,IF($C$7,8,0),1,1)</f>
        <v>180.050003</v>
      </c>
      <c r="H296" s="309">
        <f t="shared" ca="1" si="48"/>
        <v>3.3515856227490266</v>
      </c>
      <c r="I296" s="216">
        <f t="shared" ca="1" si="49"/>
        <v>176.69841737725099</v>
      </c>
      <c r="J296" s="216">
        <f t="shared" ca="1" si="50"/>
        <v>177.58190946413723</v>
      </c>
      <c r="K296" s="216">
        <f t="shared" ca="1" si="51"/>
        <v>175.81492529036473</v>
      </c>
      <c r="L296" s="217">
        <f t="shared" ca="1" si="52"/>
        <v>1.1255279023950093</v>
      </c>
      <c r="M296" s="216">
        <f t="shared" ca="1" si="53"/>
        <v>0.62511962434958102</v>
      </c>
      <c r="N296" s="246"/>
      <c r="O296" s="309">
        <f t="shared" ca="1" si="54"/>
        <v>2.8269954755547646</v>
      </c>
      <c r="P296" s="216">
        <f t="shared" ca="1" si="55"/>
        <v>177.22300752444525</v>
      </c>
      <c r="Q296" s="217">
        <f t="shared" ca="1" si="56"/>
        <v>0.75341991045745371</v>
      </c>
      <c r="R296" s="216">
        <f t="shared" ca="1" si="57"/>
        <v>0.50214044847805106</v>
      </c>
      <c r="S296" s="217"/>
      <c r="T296" s="64"/>
      <c r="U296" s="313">
        <f t="shared" ca="1" si="58"/>
        <v>-0.12297917587152996</v>
      </c>
      <c r="V296" s="256"/>
      <c r="W296" s="256"/>
      <c r="X296" s="311" t="e">
        <f t="shared" si="59"/>
        <v>#N/A</v>
      </c>
      <c r="Y296" s="311" t="e">
        <f t="shared" si="59"/>
        <v>#N/A</v>
      </c>
      <c r="Z296" s="105"/>
      <c r="AA296" s="105"/>
      <c r="AB296" s="103"/>
    </row>
    <row r="297" spans="1:28" x14ac:dyDescent="0.25">
      <c r="A297">
        <v>265</v>
      </c>
      <c r="B297" s="61">
        <f ca="1">OFFSET(InputPriceData!B$15,CalculationsAndCharts!$A297+$A$11,0,1,1)</f>
        <v>41592</v>
      </c>
      <c r="C297" s="3">
        <f ca="1">OFFSET(InputPriceData!G$15,CalculationsAndCharts!$A297+$A$11,IF($C$7,8,0),1,1)</f>
        <v>103435000</v>
      </c>
      <c r="D297" s="4">
        <f ca="1">OFFSET(InputPriceData!C$15,CalculationsAndCharts!$A297+$A$11,IF($C$7,8,0),1,1)</f>
        <v>178.53999300000001</v>
      </c>
      <c r="E297" s="4">
        <f ca="1">OFFSET(InputPriceData!D$15,CalculationsAndCharts!$A297+$A$11,IF($C$7,8,0),1,1)</f>
        <v>179.41999799999999</v>
      </c>
      <c r="F297" s="4">
        <f ca="1">OFFSET(InputPriceData!E$15,CalculationsAndCharts!$A297+$A$11,IF($C$7,8,0),1,1)</f>
        <v>178.25</v>
      </c>
      <c r="G297" s="4">
        <f ca="1">OFFSET(InputPriceData!F$15,CalculationsAndCharts!$A297+$A$11,IF($C$7,8,0),1,1)</f>
        <v>179.270004</v>
      </c>
      <c r="H297" s="309">
        <f t="shared" ca="1" si="48"/>
        <v>2.9413088552197522</v>
      </c>
      <c r="I297" s="216">
        <f t="shared" ca="1" si="49"/>
        <v>176.32869514478026</v>
      </c>
      <c r="J297" s="216">
        <f t="shared" ca="1" si="50"/>
        <v>177.21033862050413</v>
      </c>
      <c r="K297" s="216">
        <f t="shared" ca="1" si="51"/>
        <v>175.44705166905635</v>
      </c>
      <c r="L297" s="217">
        <f t="shared" ca="1" si="52"/>
        <v>1.0745461139733803</v>
      </c>
      <c r="M297" s="216">
        <f t="shared" ca="1" si="53"/>
        <v>0.599400953866984</v>
      </c>
      <c r="N297" s="246"/>
      <c r="O297" s="309">
        <f t="shared" ca="1" si="54"/>
        <v>2.4477345057991191</v>
      </c>
      <c r="P297" s="216">
        <f t="shared" ca="1" si="55"/>
        <v>176.82226949420087</v>
      </c>
      <c r="Q297" s="217">
        <f t="shared" ca="1" si="56"/>
        <v>0.69526643879990047</v>
      </c>
      <c r="R297" s="216">
        <f t="shared" ca="1" si="57"/>
        <v>0.46539839791596177</v>
      </c>
      <c r="S297" s="217"/>
      <c r="T297" s="64"/>
      <c r="U297" s="313">
        <f t="shared" ca="1" si="58"/>
        <v>-0.13400255595102223</v>
      </c>
      <c r="V297" s="256"/>
      <c r="W297" s="256"/>
      <c r="X297" s="311" t="e">
        <f t="shared" si="59"/>
        <v>#N/A</v>
      </c>
      <c r="Y297" s="311" t="e">
        <f t="shared" si="59"/>
        <v>#N/A</v>
      </c>
      <c r="Z297" s="105"/>
      <c r="AA297" s="105"/>
      <c r="AB297" s="103"/>
    </row>
    <row r="298" spans="1:28" x14ac:dyDescent="0.25">
      <c r="A298">
        <v>266</v>
      </c>
      <c r="B298" s="61">
        <f ca="1">OFFSET(InputPriceData!B$15,CalculationsAndCharts!$A298+$A$11,0,1,1)</f>
        <v>41591</v>
      </c>
      <c r="C298" s="3">
        <f ca="1">OFFSET(InputPriceData!G$15,CalculationsAndCharts!$A298+$A$11,IF($C$7,8,0),1,1)</f>
        <v>103844000</v>
      </c>
      <c r="D298" s="4">
        <f ca="1">OFFSET(InputPriceData!C$15,CalculationsAndCharts!$A298+$A$11,IF($C$7,8,0),1,1)</f>
        <v>176.08999600000001</v>
      </c>
      <c r="E298" s="4">
        <f ca="1">OFFSET(InputPriceData!D$15,CalculationsAndCharts!$A298+$A$11,IF($C$7,8,0),1,1)</f>
        <v>178.429993</v>
      </c>
      <c r="F298" s="4">
        <f ca="1">OFFSET(InputPriceData!E$15,CalculationsAndCharts!$A298+$A$11,IF($C$7,8,0),1,1)</f>
        <v>176.08999600000001</v>
      </c>
      <c r="G298" s="4">
        <f ca="1">OFFSET(InputPriceData!F$15,CalculationsAndCharts!$A298+$A$11,IF($C$7,8,0),1,1)</f>
        <v>178.38000500000001</v>
      </c>
      <c r="H298" s="309">
        <f t="shared" ca="1" si="48"/>
        <v>2.3829362218864074</v>
      </c>
      <c r="I298" s="216">
        <f t="shared" ca="1" si="49"/>
        <v>175.9970687781136</v>
      </c>
      <c r="J298" s="216">
        <f t="shared" ca="1" si="50"/>
        <v>176.87705412200415</v>
      </c>
      <c r="K298" s="216">
        <f t="shared" ca="1" si="51"/>
        <v>175.11708343422302</v>
      </c>
      <c r="L298" s="217">
        <f t="shared" ca="1" si="52"/>
        <v>1.0508853006957293</v>
      </c>
      <c r="M298" s="216">
        <f t="shared" ca="1" si="53"/>
        <v>0.58912729635573735</v>
      </c>
      <c r="N298" s="246"/>
      <c r="O298" s="309">
        <f t="shared" ca="1" si="54"/>
        <v>1.9131152666380442</v>
      </c>
      <c r="P298" s="216">
        <f t="shared" ca="1" si="55"/>
        <v>176.46688973336197</v>
      </c>
      <c r="Q298" s="217">
        <f t="shared" ca="1" si="56"/>
        <v>0.66944672912670844</v>
      </c>
      <c r="R298" s="216">
        <f t="shared" ca="1" si="57"/>
        <v>0.45035096559844257</v>
      </c>
      <c r="S298" s="217"/>
      <c r="T298" s="64"/>
      <c r="U298" s="313">
        <f t="shared" ca="1" si="58"/>
        <v>-0.13877633075729479</v>
      </c>
      <c r="V298" s="256"/>
      <c r="W298" s="256"/>
      <c r="X298" s="311" t="e">
        <f t="shared" si="59"/>
        <v>#N/A</v>
      </c>
      <c r="Y298" s="311" t="e">
        <f t="shared" si="59"/>
        <v>#N/A</v>
      </c>
      <c r="Z298" s="105"/>
      <c r="AA298" s="105"/>
      <c r="AB298" s="103"/>
    </row>
    <row r="299" spans="1:28" x14ac:dyDescent="0.25">
      <c r="A299">
        <v>267</v>
      </c>
      <c r="B299" s="61">
        <f ca="1">OFFSET(InputPriceData!B$15,CalculationsAndCharts!$A299+$A$11,0,1,1)</f>
        <v>41590</v>
      </c>
      <c r="C299" s="3">
        <f ca="1">OFFSET(InputPriceData!G$15,CalculationsAndCharts!$A299+$A$11,IF($C$7,8,0),1,1)</f>
        <v>83990000</v>
      </c>
      <c r="D299" s="4">
        <f ca="1">OFFSET(InputPriceData!C$15,CalculationsAndCharts!$A299+$A$11,IF($C$7,8,0),1,1)</f>
        <v>176.94000199999999</v>
      </c>
      <c r="E299" s="4">
        <f ca="1">OFFSET(InputPriceData!D$15,CalculationsAndCharts!$A299+$A$11,IF($C$7,8,0),1,1)</f>
        <v>177.36000100000001</v>
      </c>
      <c r="F299" s="4">
        <f ca="1">OFFSET(InputPriceData!E$15,CalculationsAndCharts!$A299+$A$11,IF($C$7,8,0),1,1)</f>
        <v>176.36999499999999</v>
      </c>
      <c r="G299" s="4">
        <f ca="1">OFFSET(InputPriceData!F$15,CalculationsAndCharts!$A299+$A$11,IF($C$7,8,0),1,1)</f>
        <v>176.96000699999999</v>
      </c>
      <c r="H299" s="309">
        <f t="shared" ca="1" si="48"/>
        <v>1.2309534513055369</v>
      </c>
      <c r="I299" s="216">
        <f t="shared" ca="1" si="49"/>
        <v>175.72905354869445</v>
      </c>
      <c r="J299" s="216">
        <f t="shared" ca="1" si="50"/>
        <v>176.6076988164379</v>
      </c>
      <c r="K299" s="216">
        <f t="shared" ca="1" si="51"/>
        <v>174.85040828095097</v>
      </c>
      <c r="L299" s="217">
        <f t="shared" ca="1" si="52"/>
        <v>1.08628223471094</v>
      </c>
      <c r="M299" s="216">
        <f t="shared" ca="1" si="53"/>
        <v>0.61385747724961381</v>
      </c>
      <c r="N299" s="246"/>
      <c r="O299" s="309">
        <f t="shared" ca="1" si="54"/>
        <v>0.77050215746299711</v>
      </c>
      <c r="P299" s="216">
        <f t="shared" ca="1" si="55"/>
        <v>176.18950484253699</v>
      </c>
      <c r="Q299" s="217">
        <f t="shared" ca="1" si="56"/>
        <v>0.71822441480804022</v>
      </c>
      <c r="R299" s="216">
        <f t="shared" ca="1" si="57"/>
        <v>0.4870418533435345</v>
      </c>
      <c r="S299" s="217"/>
      <c r="T299" s="64"/>
      <c r="U299" s="313">
        <f t="shared" ca="1" si="58"/>
        <v>-0.12681562390607931</v>
      </c>
      <c r="V299" s="256"/>
      <c r="W299" s="256"/>
      <c r="X299" s="311" t="e">
        <f t="shared" si="59"/>
        <v>#N/A</v>
      </c>
      <c r="Y299" s="311" t="e">
        <f t="shared" si="59"/>
        <v>#N/A</v>
      </c>
      <c r="Z299" s="105"/>
      <c r="AA299" s="105"/>
      <c r="AB299" s="103"/>
    </row>
    <row r="300" spans="1:28" x14ac:dyDescent="0.25">
      <c r="A300">
        <v>268</v>
      </c>
      <c r="B300" s="61">
        <f ca="1">OFFSET(InputPriceData!B$15,CalculationsAndCharts!$A300+$A$11,0,1,1)</f>
        <v>41589</v>
      </c>
      <c r="C300" s="3">
        <f ca="1">OFFSET(InputPriceData!G$15,CalculationsAndCharts!$A300+$A$11,IF($C$7,8,0),1,1)</f>
        <v>62614000</v>
      </c>
      <c r="D300" s="4">
        <f ca="1">OFFSET(InputPriceData!C$15,CalculationsAndCharts!$A300+$A$11,IF($C$7,8,0),1,1)</f>
        <v>177.11999499999999</v>
      </c>
      <c r="E300" s="4">
        <f ca="1">OFFSET(InputPriceData!D$15,CalculationsAndCharts!$A300+$A$11,IF($C$7,8,0),1,1)</f>
        <v>177.529999</v>
      </c>
      <c r="F300" s="4">
        <f ca="1">OFFSET(InputPriceData!E$15,CalculationsAndCharts!$A300+$A$11,IF($C$7,8,0),1,1)</f>
        <v>176.91000399999999</v>
      </c>
      <c r="G300" s="4">
        <f ca="1">OFFSET(InputPriceData!F$15,CalculationsAndCharts!$A300+$A$11,IF($C$7,8,0),1,1)</f>
        <v>177.320007</v>
      </c>
      <c r="H300" s="309">
        <f t="shared" ca="1" si="48"/>
        <v>1.8374718279200937</v>
      </c>
      <c r="I300" s="216">
        <f t="shared" ca="1" si="49"/>
        <v>175.48253517207991</v>
      </c>
      <c r="J300" s="216">
        <f t="shared" ca="1" si="50"/>
        <v>176.35994784794028</v>
      </c>
      <c r="K300" s="216">
        <f t="shared" ca="1" si="51"/>
        <v>174.60512249621951</v>
      </c>
      <c r="L300" s="217">
        <f t="shared" ca="1" si="52"/>
        <v>1.1442973165182189</v>
      </c>
      <c r="M300" s="216">
        <f t="shared" ca="1" si="53"/>
        <v>0.64532893714481909</v>
      </c>
      <c r="N300" s="246"/>
      <c r="O300" s="309">
        <f t="shared" ca="1" si="54"/>
        <v>1.3818988646009254</v>
      </c>
      <c r="P300" s="216">
        <f t="shared" ca="1" si="55"/>
        <v>175.93810813539909</v>
      </c>
      <c r="Q300" s="217">
        <f t="shared" ca="1" si="56"/>
        <v>0.79874599103102206</v>
      </c>
      <c r="R300" s="216">
        <f t="shared" ca="1" si="57"/>
        <v>0.54054542713684106</v>
      </c>
      <c r="S300" s="217"/>
      <c r="T300" s="64"/>
      <c r="U300" s="313">
        <f t="shared" ca="1" si="58"/>
        <v>-0.10478351000797803</v>
      </c>
      <c r="V300" s="256"/>
      <c r="W300" s="256"/>
      <c r="X300" s="311" t="e">
        <f t="shared" si="59"/>
        <v>#N/A</v>
      </c>
      <c r="Y300" s="311" t="e">
        <f t="shared" si="59"/>
        <v>#N/A</v>
      </c>
      <c r="Z300" s="105"/>
      <c r="AA300" s="105"/>
      <c r="AB300" s="103"/>
    </row>
    <row r="301" spans="1:28" x14ac:dyDescent="0.25">
      <c r="A301">
        <v>269</v>
      </c>
      <c r="B301" s="61">
        <f ca="1">OFFSET(InputPriceData!B$15,CalculationsAndCharts!$A301+$A$11,0,1,1)</f>
        <v>41586</v>
      </c>
      <c r="C301" s="3">
        <f ca="1">OFFSET(InputPriceData!G$15,CalculationsAndCharts!$A301+$A$11,IF($C$7,8,0),1,1)</f>
        <v>136713000</v>
      </c>
      <c r="D301" s="4">
        <f ca="1">OFFSET(InputPriceData!C$15,CalculationsAndCharts!$A301+$A$11,IF($C$7,8,0),1,1)</f>
        <v>174.86999499999999</v>
      </c>
      <c r="E301" s="4">
        <f ca="1">OFFSET(InputPriceData!D$15,CalculationsAndCharts!$A301+$A$11,IF($C$7,8,0),1,1)</f>
        <v>177.30999800000001</v>
      </c>
      <c r="F301" s="4">
        <f ca="1">OFFSET(InputPriceData!E$15,CalculationsAndCharts!$A301+$A$11,IF($C$7,8,0),1,1)</f>
        <v>174.85000600000001</v>
      </c>
      <c r="G301" s="4">
        <f ca="1">OFFSET(InputPriceData!F$15,CalculationsAndCharts!$A301+$A$11,IF($C$7,8,0),1,1)</f>
        <v>177.28999300000001</v>
      </c>
      <c r="H301" s="309">
        <f t="shared" ca="1" si="48"/>
        <v>2.0820174700254781</v>
      </c>
      <c r="I301" s="216">
        <f t="shared" ca="1" si="49"/>
        <v>175.20797552997453</v>
      </c>
      <c r="J301" s="216">
        <f t="shared" ca="1" si="50"/>
        <v>176.08401540762438</v>
      </c>
      <c r="K301" s="216">
        <f t="shared" ca="1" si="51"/>
        <v>174.33193565232466</v>
      </c>
      <c r="L301" s="217">
        <f t="shared" ca="1" si="52"/>
        <v>1.1748155486976279</v>
      </c>
      <c r="M301" s="216">
        <f t="shared" ca="1" si="53"/>
        <v>0.66265192344929913</v>
      </c>
      <c r="N301" s="246"/>
      <c r="O301" s="309">
        <f t="shared" ca="1" si="54"/>
        <v>1.6393299391989209</v>
      </c>
      <c r="P301" s="216">
        <f t="shared" ca="1" si="55"/>
        <v>175.65066306080109</v>
      </c>
      <c r="Q301" s="217">
        <f t="shared" ca="1" si="56"/>
        <v>0.84855345066089205</v>
      </c>
      <c r="R301" s="216">
        <f t="shared" ca="1" si="57"/>
        <v>0.57434947317814511</v>
      </c>
      <c r="S301" s="217"/>
      <c r="T301" s="64"/>
      <c r="U301" s="313">
        <f t="shared" ca="1" si="58"/>
        <v>-8.830245027115402E-2</v>
      </c>
      <c r="V301" s="256"/>
      <c r="W301" s="256"/>
      <c r="X301" s="311" t="e">
        <f t="shared" si="59"/>
        <v>#N/A</v>
      </c>
      <c r="Y301" s="311" t="e">
        <f t="shared" si="59"/>
        <v>#N/A</v>
      </c>
      <c r="Z301" s="105"/>
      <c r="AA301" s="105"/>
      <c r="AB301" s="103"/>
    </row>
    <row r="302" spans="1:28" x14ac:dyDescent="0.25">
      <c r="A302">
        <v>270</v>
      </c>
      <c r="B302" s="61">
        <f ca="1">OFFSET(InputPriceData!B$15,CalculationsAndCharts!$A302+$A$11,0,1,1)</f>
        <v>41585</v>
      </c>
      <c r="C302" s="3">
        <f ca="1">OFFSET(InputPriceData!G$15,CalculationsAndCharts!$A302+$A$11,IF($C$7,8,0),1,1)</f>
        <v>157000000</v>
      </c>
      <c r="D302" s="4">
        <f ca="1">OFFSET(InputPriceData!C$15,CalculationsAndCharts!$A302+$A$11,IF($C$7,8,0),1,1)</f>
        <v>177.5</v>
      </c>
      <c r="E302" s="4">
        <f ca="1">OFFSET(InputPriceData!D$15,CalculationsAndCharts!$A302+$A$11,IF($C$7,8,0),1,1)</f>
        <v>177.63999899999999</v>
      </c>
      <c r="F302" s="4">
        <f ca="1">OFFSET(InputPriceData!E$15,CalculationsAndCharts!$A302+$A$11,IF($C$7,8,0),1,1)</f>
        <v>174.759995</v>
      </c>
      <c r="G302" s="4">
        <f ca="1">OFFSET(InputPriceData!F$15,CalculationsAndCharts!$A302+$A$11,IF($C$7,8,0),1,1)</f>
        <v>174.929993</v>
      </c>
      <c r="H302" s="309">
        <f t="shared" ca="1" si="48"/>
        <v>-7.3203171380716192E-2</v>
      </c>
      <c r="I302" s="216">
        <f t="shared" ca="1" si="49"/>
        <v>175.00319617138072</v>
      </c>
      <c r="J302" s="216">
        <f t="shared" ca="1" si="50"/>
        <v>175.87821215223761</v>
      </c>
      <c r="K302" s="216">
        <f t="shared" ca="1" si="51"/>
        <v>174.12818019052381</v>
      </c>
      <c r="L302" s="217">
        <f t="shared" ca="1" si="52"/>
        <v>1.2786336108198966</v>
      </c>
      <c r="M302" s="216">
        <f t="shared" ca="1" si="53"/>
        <v>0.73094018292214558</v>
      </c>
      <c r="N302" s="246"/>
      <c r="O302" s="309">
        <f t="shared" ca="1" si="54"/>
        <v>-0.51975796683366537</v>
      </c>
      <c r="P302" s="216">
        <f t="shared" ca="1" si="55"/>
        <v>175.44975096683365</v>
      </c>
      <c r="Q302" s="217">
        <f t="shared" ca="1" si="56"/>
        <v>0.99548599437321195</v>
      </c>
      <c r="R302" s="216">
        <f t="shared" ca="1" si="57"/>
        <v>0.68289215174658724</v>
      </c>
      <c r="S302" s="217"/>
      <c r="T302" s="64"/>
      <c r="U302" s="313">
        <f t="shared" ca="1" si="58"/>
        <v>-4.8048031175558337E-2</v>
      </c>
      <c r="V302" s="256"/>
      <c r="W302" s="256"/>
      <c r="X302" s="311" t="e">
        <f t="shared" si="59"/>
        <v>#N/A</v>
      </c>
      <c r="Y302" s="311" t="e">
        <f t="shared" si="59"/>
        <v>#N/A</v>
      </c>
      <c r="Z302" s="105"/>
      <c r="AA302" s="105"/>
      <c r="AB302" s="103"/>
    </row>
    <row r="303" spans="1:28" x14ac:dyDescent="0.25">
      <c r="A303">
        <v>271</v>
      </c>
      <c r="B303" s="61">
        <f ca="1">OFFSET(InputPriceData!B$15,CalculationsAndCharts!$A303+$A$11,0,1,1)</f>
        <v>41584</v>
      </c>
      <c r="C303" s="3">
        <f ca="1">OFFSET(InputPriceData!G$15,CalculationsAndCharts!$A303+$A$11,IF($C$7,8,0),1,1)</f>
        <v>87348000</v>
      </c>
      <c r="D303" s="4">
        <f ca="1">OFFSET(InputPriceData!C$15,CalculationsAndCharts!$A303+$A$11,IF($C$7,8,0),1,1)</f>
        <v>177.029999</v>
      </c>
      <c r="E303" s="4">
        <f ca="1">OFFSET(InputPriceData!D$15,CalculationsAndCharts!$A303+$A$11,IF($C$7,8,0),1,1)</f>
        <v>177.5</v>
      </c>
      <c r="F303" s="4">
        <f ca="1">OFFSET(InputPriceData!E$15,CalculationsAndCharts!$A303+$A$11,IF($C$7,8,0),1,1)</f>
        <v>176.53999300000001</v>
      </c>
      <c r="G303" s="4">
        <f ca="1">OFFSET(InputPriceData!F$15,CalculationsAndCharts!$A303+$A$11,IF($C$7,8,0),1,1)</f>
        <v>177.16999799999999</v>
      </c>
      <c r="H303" s="309">
        <f t="shared" ca="1" si="48"/>
        <v>2.3808385911258547</v>
      </c>
      <c r="I303" s="216">
        <f t="shared" ca="1" si="49"/>
        <v>174.78915940887413</v>
      </c>
      <c r="J303" s="216">
        <f t="shared" ca="1" si="50"/>
        <v>175.66310520591847</v>
      </c>
      <c r="K303" s="216">
        <f t="shared" ca="1" si="51"/>
        <v>173.91521361182976</v>
      </c>
      <c r="L303" s="217">
        <f t="shared" ca="1" si="52"/>
        <v>1.3814216342828312</v>
      </c>
      <c r="M303" s="216">
        <f t="shared" ca="1" si="53"/>
        <v>0.77971532983977976</v>
      </c>
      <c r="N303" s="246"/>
      <c r="O303" s="309">
        <f t="shared" ca="1" si="54"/>
        <v>1.9329548066961437</v>
      </c>
      <c r="P303" s="216">
        <f t="shared" ca="1" si="55"/>
        <v>175.23704319330386</v>
      </c>
      <c r="Q303" s="217">
        <f t="shared" ca="1" si="56"/>
        <v>1.149495419133798</v>
      </c>
      <c r="R303" s="216">
        <f t="shared" ca="1" si="57"/>
        <v>0.77857115681660594</v>
      </c>
      <c r="S303" s="217"/>
      <c r="T303" s="64"/>
      <c r="U303" s="313">
        <f t="shared" ca="1" si="58"/>
        <v>-1.1441730231738223E-3</v>
      </c>
      <c r="V303" s="256"/>
      <c r="W303" s="256"/>
      <c r="X303" s="311" t="e">
        <f t="shared" si="59"/>
        <v>#N/A</v>
      </c>
      <c r="Y303" s="311" t="e">
        <f t="shared" si="59"/>
        <v>#N/A</v>
      </c>
      <c r="Z303" s="105"/>
      <c r="AA303" s="105"/>
      <c r="AB303" s="103"/>
    </row>
    <row r="304" spans="1:28" x14ac:dyDescent="0.25">
      <c r="A304">
        <v>272</v>
      </c>
      <c r="B304" s="61">
        <f ca="1">OFFSET(InputPriceData!B$15,CalculationsAndCharts!$A304+$A$11,0,1,1)</f>
        <v>41583</v>
      </c>
      <c r="C304" s="3">
        <f ca="1">OFFSET(InputPriceData!G$15,CalculationsAndCharts!$A304+$A$11,IF($C$7,8,0),1,1)</f>
        <v>85825000</v>
      </c>
      <c r="D304" s="4">
        <f ca="1">OFFSET(InputPriceData!C$15,CalculationsAndCharts!$A304+$A$11,IF($C$7,8,0),1,1)</f>
        <v>176.13999899999999</v>
      </c>
      <c r="E304" s="4">
        <f ca="1">OFFSET(InputPriceData!D$15,CalculationsAndCharts!$A304+$A$11,IF($C$7,8,0),1,1)</f>
        <v>176.75</v>
      </c>
      <c r="F304" s="4">
        <f ca="1">OFFSET(InputPriceData!E$15,CalculationsAndCharts!$A304+$A$11,IF($C$7,8,0),1,1)</f>
        <v>175.570007</v>
      </c>
      <c r="G304" s="4">
        <f ca="1">OFFSET(InputPriceData!F$15,CalculationsAndCharts!$A304+$A$11,IF($C$7,8,0),1,1)</f>
        <v>176.270004</v>
      </c>
      <c r="H304" s="309">
        <f t="shared" ca="1" si="48"/>
        <v>1.7579265723175785</v>
      </c>
      <c r="I304" s="216">
        <f t="shared" ca="1" si="49"/>
        <v>174.51207742768241</v>
      </c>
      <c r="J304" s="216">
        <f t="shared" ca="1" si="50"/>
        <v>175.38463781482082</v>
      </c>
      <c r="K304" s="216">
        <f t="shared" ca="1" si="51"/>
        <v>173.63951704054401</v>
      </c>
      <c r="L304" s="217">
        <f t="shared" ca="1" si="52"/>
        <v>1.4246369292130556</v>
      </c>
      <c r="M304" s="216">
        <f t="shared" ca="1" si="53"/>
        <v>0.80821291024254782</v>
      </c>
      <c r="N304" s="246"/>
      <c r="O304" s="309">
        <f t="shared" ca="1" si="54"/>
        <v>1.3253398682531341</v>
      </c>
      <c r="P304" s="216">
        <f t="shared" ca="1" si="55"/>
        <v>174.94466413174686</v>
      </c>
      <c r="Q304" s="217">
        <f t="shared" ca="1" si="56"/>
        <v>1.2362891665033591</v>
      </c>
      <c r="R304" s="216">
        <f t="shared" ca="1" si="57"/>
        <v>0.84163327062954563</v>
      </c>
      <c r="S304" s="217"/>
      <c r="T304" s="64"/>
      <c r="U304" s="313">
        <f t="shared" ca="1" si="58"/>
        <v>3.3420360386997805E-2</v>
      </c>
      <c r="V304" s="256"/>
      <c r="W304" s="256"/>
      <c r="X304" s="311" t="e">
        <f t="shared" si="59"/>
        <v>#N/A</v>
      </c>
      <c r="Y304" s="311" t="e">
        <f t="shared" si="59"/>
        <v>#N/A</v>
      </c>
      <c r="Z304" s="105"/>
      <c r="AA304" s="105"/>
      <c r="AB304" s="103"/>
    </row>
    <row r="305" spans="1:28" x14ac:dyDescent="0.25">
      <c r="A305">
        <v>273</v>
      </c>
      <c r="B305" s="61">
        <f ca="1">OFFSET(InputPriceData!B$15,CalculationsAndCharts!$A305+$A$11,0,1,1)</f>
        <v>41582</v>
      </c>
      <c r="C305" s="3">
        <f ca="1">OFFSET(InputPriceData!G$15,CalculationsAndCharts!$A305+$A$11,IF($C$7,8,0),1,1)</f>
        <v>85677000</v>
      </c>
      <c r="D305" s="4">
        <f ca="1">OFFSET(InputPriceData!C$15,CalculationsAndCharts!$A305+$A$11,IF($C$7,8,0),1,1)</f>
        <v>176.69000199999999</v>
      </c>
      <c r="E305" s="4">
        <f ca="1">OFFSET(InputPriceData!D$15,CalculationsAndCharts!$A305+$A$11,IF($C$7,8,0),1,1)</f>
        <v>176.89999399999999</v>
      </c>
      <c r="F305" s="4">
        <f ca="1">OFFSET(InputPriceData!E$15,CalculationsAndCharts!$A305+$A$11,IF($C$7,8,0),1,1)</f>
        <v>175.979996</v>
      </c>
      <c r="G305" s="4">
        <f ca="1">OFFSET(InputPriceData!F$15,CalculationsAndCharts!$A305+$A$11,IF($C$7,8,0),1,1)</f>
        <v>176.83000200000001</v>
      </c>
      <c r="H305" s="309">
        <f t="shared" ca="1" si="48"/>
        <v>2.6001167349985423</v>
      </c>
      <c r="I305" s="216">
        <f t="shared" ca="1" si="49"/>
        <v>174.22988526500146</v>
      </c>
      <c r="J305" s="216">
        <f t="shared" ca="1" si="50"/>
        <v>175.10103469132645</v>
      </c>
      <c r="K305" s="216">
        <f t="shared" ca="1" si="51"/>
        <v>173.35873583867644</v>
      </c>
      <c r="L305" s="217">
        <f t="shared" ca="1" si="52"/>
        <v>1.4612217162681194</v>
      </c>
      <c r="M305" s="216">
        <f t="shared" ca="1" si="53"/>
        <v>0.82634264533239066</v>
      </c>
      <c r="N305" s="246"/>
      <c r="O305" s="309">
        <f t="shared" ca="1" si="54"/>
        <v>2.1856012945919581</v>
      </c>
      <c r="P305" s="216">
        <f t="shared" ca="1" si="55"/>
        <v>174.64440070540806</v>
      </c>
      <c r="Q305" s="217">
        <f t="shared" ca="1" si="56"/>
        <v>1.3206480429088898</v>
      </c>
      <c r="R305" s="216">
        <f t="shared" ca="1" si="57"/>
        <v>0.8962153670566988</v>
      </c>
      <c r="S305" s="217"/>
      <c r="T305" s="64"/>
      <c r="U305" s="313">
        <f t="shared" ca="1" si="58"/>
        <v>6.987272172430814E-2</v>
      </c>
      <c r="V305" s="256"/>
      <c r="W305" s="256"/>
      <c r="X305" s="311" t="e">
        <f t="shared" si="59"/>
        <v>#N/A</v>
      </c>
      <c r="Y305" s="311" t="e">
        <f t="shared" si="59"/>
        <v>#N/A</v>
      </c>
      <c r="Z305" s="105"/>
      <c r="AA305" s="105"/>
      <c r="AB305" s="103"/>
    </row>
    <row r="306" spans="1:28" x14ac:dyDescent="0.25">
      <c r="A306">
        <v>274</v>
      </c>
      <c r="B306" s="61">
        <f ca="1">OFFSET(InputPriceData!B$15,CalculationsAndCharts!$A306+$A$11,0,1,1)</f>
        <v>41579</v>
      </c>
      <c r="C306" s="3">
        <f ca="1">OFFSET(InputPriceData!G$15,CalculationsAndCharts!$A306+$A$11,IF($C$7,8,0),1,1)</f>
        <v>142805000</v>
      </c>
      <c r="D306" s="4">
        <f ca="1">OFFSET(InputPriceData!C$15,CalculationsAndCharts!$A306+$A$11,IF($C$7,8,0),1,1)</f>
        <v>176.020004</v>
      </c>
      <c r="E306" s="4">
        <f ca="1">OFFSET(InputPriceData!D$15,CalculationsAndCharts!$A306+$A$11,IF($C$7,8,0),1,1)</f>
        <v>176.61000100000001</v>
      </c>
      <c r="F306" s="4">
        <f ca="1">OFFSET(InputPriceData!E$15,CalculationsAndCharts!$A306+$A$11,IF($C$7,8,0),1,1)</f>
        <v>175.220001</v>
      </c>
      <c r="G306" s="4">
        <f ca="1">OFFSET(InputPriceData!F$15,CalculationsAndCharts!$A306+$A$11,IF($C$7,8,0),1,1)</f>
        <v>176.21000699999999</v>
      </c>
      <c r="H306" s="309">
        <f t="shared" ca="1" si="48"/>
        <v>2.2778769553138964</v>
      </c>
      <c r="I306" s="216">
        <f t="shared" ca="1" si="49"/>
        <v>173.93213004468609</v>
      </c>
      <c r="J306" s="216">
        <f t="shared" ca="1" si="50"/>
        <v>174.8017906949095</v>
      </c>
      <c r="K306" s="216">
        <f t="shared" ca="1" si="51"/>
        <v>173.06246939446265</v>
      </c>
      <c r="L306" s="217">
        <f t="shared" ca="1" si="52"/>
        <v>1.4787256716698058</v>
      </c>
      <c r="M306" s="216">
        <f t="shared" ca="1" si="53"/>
        <v>0.83918370860163805</v>
      </c>
      <c r="N306" s="246"/>
      <c r="O306" s="309">
        <f t="shared" ca="1" si="54"/>
        <v>1.8870852763760841</v>
      </c>
      <c r="P306" s="216">
        <f t="shared" ca="1" si="55"/>
        <v>174.32292172362389</v>
      </c>
      <c r="Q306" s="217">
        <f t="shared" ca="1" si="56"/>
        <v>1.3867673233475761</v>
      </c>
      <c r="R306" s="216">
        <f t="shared" ca="1" si="57"/>
        <v>0.94439630095303917</v>
      </c>
      <c r="S306" s="217"/>
      <c r="T306" s="64"/>
      <c r="U306" s="313">
        <f t="shared" ca="1" si="58"/>
        <v>0.10521259235140112</v>
      </c>
      <c r="V306" s="256"/>
      <c r="W306" s="256"/>
      <c r="X306" s="311" t="e">
        <f t="shared" si="59"/>
        <v>#N/A</v>
      </c>
      <c r="Y306" s="311" t="e">
        <f t="shared" si="59"/>
        <v>#N/A</v>
      </c>
      <c r="Z306" s="105"/>
      <c r="AA306" s="105"/>
      <c r="AB306" s="103"/>
    </row>
    <row r="307" spans="1:28" x14ac:dyDescent="0.25">
      <c r="A307">
        <v>275</v>
      </c>
      <c r="B307" s="61">
        <f ca="1">OFFSET(InputPriceData!B$15,CalculationsAndCharts!$A307+$A$11,0,1,1)</f>
        <v>41578</v>
      </c>
      <c r="C307" s="3">
        <f ca="1">OFFSET(InputPriceData!G$15,CalculationsAndCharts!$A307+$A$11,IF($C$7,8,0),1,1)</f>
        <v>133795000</v>
      </c>
      <c r="D307" s="4">
        <f ca="1">OFFSET(InputPriceData!C$15,CalculationsAndCharts!$A307+$A$11,IF($C$7,8,0),1,1)</f>
        <v>176.14999399999999</v>
      </c>
      <c r="E307" s="4">
        <f ca="1">OFFSET(InputPriceData!D$15,CalculationsAndCharts!$A307+$A$11,IF($C$7,8,0),1,1)</f>
        <v>176.88999899999999</v>
      </c>
      <c r="F307" s="4">
        <f ca="1">OFFSET(InputPriceData!E$15,CalculationsAndCharts!$A307+$A$11,IF($C$7,8,0),1,1)</f>
        <v>175.529999</v>
      </c>
      <c r="G307" s="4">
        <f ca="1">OFFSET(InputPriceData!F$15,CalculationsAndCharts!$A307+$A$11,IF($C$7,8,0),1,1)</f>
        <v>175.78999300000001</v>
      </c>
      <c r="H307" s="309">
        <f t="shared" ca="1" si="48"/>
        <v>2.1361953222549523</v>
      </c>
      <c r="I307" s="216">
        <f t="shared" ca="1" si="49"/>
        <v>173.65379767774505</v>
      </c>
      <c r="J307" s="216">
        <f t="shared" ca="1" si="50"/>
        <v>174.52206666613375</v>
      </c>
      <c r="K307" s="216">
        <f t="shared" ca="1" si="51"/>
        <v>172.78552868935631</v>
      </c>
      <c r="L307" s="217">
        <f t="shared" ca="1" si="52"/>
        <v>1.5117492514861031</v>
      </c>
      <c r="M307" s="216">
        <f t="shared" ca="1" si="53"/>
        <v>0.85997457857917026</v>
      </c>
      <c r="N307" s="246"/>
      <c r="O307" s="309">
        <f t="shared" ca="1" si="54"/>
        <v>1.7660993607154754</v>
      </c>
      <c r="P307" s="216">
        <f t="shared" ca="1" si="55"/>
        <v>174.02389363928452</v>
      </c>
      <c r="Q307" s="217">
        <f t="shared" ca="1" si="56"/>
        <v>1.478346425107621</v>
      </c>
      <c r="R307" s="216">
        <f t="shared" ca="1" si="57"/>
        <v>1.0091676322719605</v>
      </c>
      <c r="S307" s="217"/>
      <c r="T307" s="64"/>
      <c r="U307" s="313">
        <f t="shared" ca="1" si="58"/>
        <v>0.14919305369279023</v>
      </c>
      <c r="V307" s="256"/>
      <c r="W307" s="256"/>
      <c r="X307" s="311" t="e">
        <f t="shared" si="59"/>
        <v>#N/A</v>
      </c>
      <c r="Y307" s="311" t="e">
        <f t="shared" si="59"/>
        <v>#N/A</v>
      </c>
      <c r="Z307" s="105"/>
      <c r="AA307" s="105"/>
      <c r="AB307" s="103"/>
    </row>
    <row r="308" spans="1:28" x14ac:dyDescent="0.25">
      <c r="A308">
        <v>276</v>
      </c>
      <c r="B308" s="61">
        <f ca="1">OFFSET(InputPriceData!B$15,CalculationsAndCharts!$A308+$A$11,0,1,1)</f>
        <v>41577</v>
      </c>
      <c r="C308" s="3">
        <f ca="1">OFFSET(InputPriceData!G$15,CalculationsAndCharts!$A308+$A$11,IF($C$7,8,0),1,1)</f>
        <v>140002000</v>
      </c>
      <c r="D308" s="4">
        <f ca="1">OFFSET(InputPriceData!C$15,CalculationsAndCharts!$A308+$A$11,IF($C$7,8,0),1,1)</f>
        <v>177.38000500000001</v>
      </c>
      <c r="E308" s="4">
        <f ca="1">OFFSET(InputPriceData!D$15,CalculationsAndCharts!$A308+$A$11,IF($C$7,8,0),1,1)</f>
        <v>177.509995</v>
      </c>
      <c r="F308" s="4">
        <f ca="1">OFFSET(InputPriceData!E$15,CalculationsAndCharts!$A308+$A$11,IF($C$7,8,0),1,1)</f>
        <v>175.66000399999999</v>
      </c>
      <c r="G308" s="4">
        <f ca="1">OFFSET(InputPriceData!F$15,CalculationsAndCharts!$A308+$A$11,IF($C$7,8,0),1,1)</f>
        <v>176.28999300000001</v>
      </c>
      <c r="H308" s="309">
        <f t="shared" ca="1" si="48"/>
        <v>2.934883240750505</v>
      </c>
      <c r="I308" s="216">
        <f t="shared" ca="1" si="49"/>
        <v>173.3551097592495</v>
      </c>
      <c r="J308" s="216">
        <f t="shared" ca="1" si="50"/>
        <v>174.22188530804573</v>
      </c>
      <c r="K308" s="216">
        <f t="shared" ca="1" si="51"/>
        <v>172.48833421045325</v>
      </c>
      <c r="L308" s="217">
        <f t="shared" ca="1" si="52"/>
        <v>1.5197205440849004</v>
      </c>
      <c r="M308" s="216">
        <f t="shared" ca="1" si="53"/>
        <v>0.86205718102496054</v>
      </c>
      <c r="N308" s="246"/>
      <c r="O308" s="309">
        <f t="shared" ca="1" si="54"/>
        <v>2.5925155360583569</v>
      </c>
      <c r="P308" s="216">
        <f t="shared" ca="1" si="55"/>
        <v>173.69747746394165</v>
      </c>
      <c r="Q308" s="217">
        <f t="shared" ca="1" si="56"/>
        <v>1.5449667105737543</v>
      </c>
      <c r="R308" s="216">
        <f t="shared" ca="1" si="57"/>
        <v>1.0516535970867644</v>
      </c>
      <c r="S308" s="217"/>
      <c r="T308" s="64"/>
      <c r="U308" s="313">
        <f t="shared" ca="1" si="58"/>
        <v>0.18959641606180389</v>
      </c>
      <c r="V308" s="256"/>
      <c r="W308" s="256"/>
      <c r="X308" s="311" t="e">
        <f t="shared" si="59"/>
        <v>#N/A</v>
      </c>
      <c r="Y308" s="311" t="e">
        <f t="shared" si="59"/>
        <v>#N/A</v>
      </c>
      <c r="Z308" s="105"/>
      <c r="AA308" s="105"/>
      <c r="AB308" s="103"/>
    </row>
    <row r="309" spans="1:28" x14ac:dyDescent="0.25">
      <c r="A309">
        <v>277</v>
      </c>
      <c r="B309" s="61">
        <f ca="1">OFFSET(InputPriceData!B$15,CalculationsAndCharts!$A309+$A$11,0,1,1)</f>
        <v>41576</v>
      </c>
      <c r="C309" s="3">
        <f ca="1">OFFSET(InputPriceData!G$15,CalculationsAndCharts!$A309+$A$11,IF($C$7,8,0),1,1)</f>
        <v>87401000</v>
      </c>
      <c r="D309" s="4">
        <f ca="1">OFFSET(InputPriceData!C$15,CalculationsAndCharts!$A309+$A$11,IF($C$7,8,0),1,1)</f>
        <v>176.63000500000001</v>
      </c>
      <c r="E309" s="4">
        <f ca="1">OFFSET(InputPriceData!D$15,CalculationsAndCharts!$A309+$A$11,IF($C$7,8,0),1,1)</f>
        <v>177.240005</v>
      </c>
      <c r="F309" s="4">
        <f ca="1">OFFSET(InputPriceData!E$15,CalculationsAndCharts!$A309+$A$11,IF($C$7,8,0),1,1)</f>
        <v>176.38000500000001</v>
      </c>
      <c r="G309" s="4">
        <f ca="1">OFFSET(InputPriceData!F$15,CalculationsAndCharts!$A309+$A$11,IF($C$7,8,0),1,1)</f>
        <v>177.16999799999999</v>
      </c>
      <c r="H309" s="309">
        <f t="shared" ca="1" si="48"/>
        <v>4.1824540517501543</v>
      </c>
      <c r="I309" s="216">
        <f t="shared" ca="1" si="49"/>
        <v>172.98754394824985</v>
      </c>
      <c r="J309" s="216">
        <f t="shared" ca="1" si="50"/>
        <v>173.85248166799107</v>
      </c>
      <c r="K309" s="216">
        <f t="shared" ca="1" si="51"/>
        <v>172.1226062285086</v>
      </c>
      <c r="L309" s="217">
        <f t="shared" ca="1" si="52"/>
        <v>1.4466003512030554</v>
      </c>
      <c r="M309" s="216">
        <f t="shared" ca="1" si="53"/>
        <v>0.81650413023262292</v>
      </c>
      <c r="N309" s="246"/>
      <c r="O309" s="309">
        <f t="shared" ca="1" si="54"/>
        <v>3.8878561808205072</v>
      </c>
      <c r="P309" s="216">
        <f t="shared" ca="1" si="55"/>
        <v>173.28214181917949</v>
      </c>
      <c r="Q309" s="217">
        <f t="shared" ca="1" si="56"/>
        <v>1.5138018843471119</v>
      </c>
      <c r="R309" s="216">
        <f t="shared" ca="1" si="57"/>
        <v>1.0253216016949633</v>
      </c>
      <c r="S309" s="217"/>
      <c r="T309" s="64"/>
      <c r="U309" s="313">
        <f t="shared" ca="1" si="58"/>
        <v>0.20881747146234042</v>
      </c>
      <c r="V309" s="256"/>
      <c r="W309" s="256"/>
      <c r="X309" s="311" t="e">
        <f t="shared" si="59"/>
        <v>#N/A</v>
      </c>
      <c r="Y309" s="311" t="e">
        <f t="shared" si="59"/>
        <v>#N/A</v>
      </c>
      <c r="Z309" s="105"/>
      <c r="AA309" s="105"/>
      <c r="AB309" s="103"/>
    </row>
    <row r="310" spans="1:28" x14ac:dyDescent="0.25">
      <c r="A310">
        <v>278</v>
      </c>
      <c r="B310" s="61">
        <f ca="1">OFFSET(InputPriceData!B$15,CalculationsAndCharts!$A310+$A$11,0,1,1)</f>
        <v>41575</v>
      </c>
      <c r="C310" s="3">
        <f ca="1">OFFSET(InputPriceData!G$15,CalculationsAndCharts!$A310+$A$11,IF($C$7,8,0),1,1)</f>
        <v>84979000</v>
      </c>
      <c r="D310" s="4">
        <f ca="1">OFFSET(InputPriceData!C$15,CalculationsAndCharts!$A310+$A$11,IF($C$7,8,0),1,1)</f>
        <v>175.88999899999999</v>
      </c>
      <c r="E310" s="4">
        <f ca="1">OFFSET(InputPriceData!D$15,CalculationsAndCharts!$A310+$A$11,IF($C$7,8,0),1,1)</f>
        <v>176.470001</v>
      </c>
      <c r="F310" s="4">
        <f ca="1">OFFSET(InputPriceData!E$15,CalculationsAndCharts!$A310+$A$11,IF($C$7,8,0),1,1)</f>
        <v>175.699997</v>
      </c>
      <c r="G310" s="4">
        <f ca="1">OFFSET(InputPriceData!F$15,CalculationsAndCharts!$A310+$A$11,IF($C$7,8,0),1,1)</f>
        <v>176.229996</v>
      </c>
      <c r="H310" s="309">
        <f t="shared" ca="1" si="48"/>
        <v>3.6300088169532043</v>
      </c>
      <c r="I310" s="216">
        <f t="shared" ca="1" si="49"/>
        <v>172.59998718304681</v>
      </c>
      <c r="J310" s="216">
        <f t="shared" ca="1" si="50"/>
        <v>173.46298711896202</v>
      </c>
      <c r="K310" s="216">
        <f t="shared" ca="1" si="51"/>
        <v>171.73698724713157</v>
      </c>
      <c r="L310" s="217">
        <f t="shared" ca="1" si="52"/>
        <v>1.3329457946627667</v>
      </c>
      <c r="M310" s="216">
        <f t="shared" ca="1" si="53"/>
        <v>0.7563671479983276</v>
      </c>
      <c r="N310" s="246"/>
      <c r="O310" s="309">
        <f t="shared" ca="1" si="54"/>
        <v>3.3919161970345058</v>
      </c>
      <c r="P310" s="216">
        <f t="shared" ca="1" si="55"/>
        <v>172.8380798029655</v>
      </c>
      <c r="Q310" s="217">
        <f t="shared" ca="1" si="56"/>
        <v>1.4320033570449147</v>
      </c>
      <c r="R310" s="216">
        <f t="shared" ca="1" si="57"/>
        <v>0.97509167988286027</v>
      </c>
      <c r="S310" s="217"/>
      <c r="T310" s="64"/>
      <c r="U310" s="313">
        <f t="shared" ca="1" si="58"/>
        <v>0.21872453188453267</v>
      </c>
      <c r="V310" s="256"/>
      <c r="W310" s="256"/>
      <c r="X310" s="311" t="e">
        <f t="shared" si="59"/>
        <v>#N/A</v>
      </c>
      <c r="Y310" s="311" t="e">
        <f t="shared" si="59"/>
        <v>#N/A</v>
      </c>
      <c r="Z310" s="105"/>
      <c r="AA310" s="105"/>
      <c r="AB310" s="103"/>
    </row>
    <row r="311" spans="1:28" x14ac:dyDescent="0.25">
      <c r="A311">
        <v>279</v>
      </c>
      <c r="B311" s="61">
        <f ca="1">OFFSET(InputPriceData!B$15,CalculationsAndCharts!$A311+$A$11,0,1,1)</f>
        <v>41572</v>
      </c>
      <c r="C311" s="3">
        <f ca="1">OFFSET(InputPriceData!G$15,CalculationsAndCharts!$A311+$A$11,IF($C$7,8,0),1,1)</f>
        <v>93625000</v>
      </c>
      <c r="D311" s="4">
        <f ca="1">OFFSET(InputPriceData!C$15,CalculationsAndCharts!$A311+$A$11,IF($C$7,8,0),1,1)</f>
        <v>175.509995</v>
      </c>
      <c r="E311" s="4">
        <f ca="1">OFFSET(InputPriceData!D$15,CalculationsAndCharts!$A311+$A$11,IF($C$7,8,0),1,1)</f>
        <v>176</v>
      </c>
      <c r="F311" s="4">
        <f ca="1">OFFSET(InputPriceData!E$15,CalculationsAndCharts!$A311+$A$11,IF($C$7,8,0),1,1)</f>
        <v>175.16999799999999</v>
      </c>
      <c r="G311" s="4">
        <f ca="1">OFFSET(InputPriceData!F$15,CalculationsAndCharts!$A311+$A$11,IF($C$7,8,0),1,1)</f>
        <v>175.949997</v>
      </c>
      <c r="H311" s="309">
        <f t="shared" ca="1" si="48"/>
        <v>3.7162084564450706</v>
      </c>
      <c r="I311" s="216">
        <f t="shared" ca="1" si="49"/>
        <v>172.23378854355494</v>
      </c>
      <c r="J311" s="216">
        <f t="shared" ca="1" si="50"/>
        <v>173.0949574862727</v>
      </c>
      <c r="K311" s="216">
        <f t="shared" ca="1" si="51"/>
        <v>171.37261960083717</v>
      </c>
      <c r="L311" s="217">
        <f t="shared" ca="1" si="52"/>
        <v>1.2176312048602393</v>
      </c>
      <c r="M311" s="216">
        <f t="shared" ca="1" si="53"/>
        <v>0.69203252379722369</v>
      </c>
      <c r="N311" s="246"/>
      <c r="O311" s="309">
        <f t="shared" ca="1" si="54"/>
        <v>3.5332125750615031</v>
      </c>
      <c r="P311" s="216">
        <f t="shared" ca="1" si="55"/>
        <v>172.4167844249385</v>
      </c>
      <c r="Q311" s="217">
        <f t="shared" ca="1" si="56"/>
        <v>1.3468144079921711</v>
      </c>
      <c r="R311" s="216">
        <f t="shared" ca="1" si="57"/>
        <v>0.91854351642336518</v>
      </c>
      <c r="S311" s="217"/>
      <c r="T311" s="64"/>
      <c r="U311" s="313">
        <f t="shared" ca="1" si="58"/>
        <v>0.22651099262614149</v>
      </c>
      <c r="V311" s="256"/>
      <c r="W311" s="256"/>
      <c r="X311" s="311" t="e">
        <f t="shared" si="59"/>
        <v>#N/A</v>
      </c>
      <c r="Y311" s="311" t="e">
        <f t="shared" si="59"/>
        <v>#N/A</v>
      </c>
      <c r="Z311" s="105"/>
      <c r="AA311" s="105"/>
      <c r="AB311" s="103"/>
    </row>
    <row r="312" spans="1:28" x14ac:dyDescent="0.25">
      <c r="A312">
        <v>280</v>
      </c>
      <c r="B312" s="61">
        <f ca="1">OFFSET(InputPriceData!B$15,CalculationsAndCharts!$A312+$A$11,0,1,1)</f>
        <v>41571</v>
      </c>
      <c r="C312" s="3">
        <f ca="1">OFFSET(InputPriceData!G$15,CalculationsAndCharts!$A312+$A$11,IF($C$7,8,0),1,1)</f>
        <v>70350000</v>
      </c>
      <c r="D312" s="4">
        <f ca="1">OFFSET(InputPriceData!C$15,CalculationsAndCharts!$A312+$A$11,IF($C$7,8,0),1,1)</f>
        <v>174.91999799999999</v>
      </c>
      <c r="E312" s="4">
        <f ca="1">OFFSET(InputPriceData!D$15,CalculationsAndCharts!$A312+$A$11,IF($C$7,8,0),1,1)</f>
        <v>175.36999499999999</v>
      </c>
      <c r="F312" s="4">
        <f ca="1">OFFSET(InputPriceData!E$15,CalculationsAndCharts!$A312+$A$11,IF($C$7,8,0),1,1)</f>
        <v>174.509995</v>
      </c>
      <c r="G312" s="4">
        <f ca="1">OFFSET(InputPriceData!F$15,CalculationsAndCharts!$A312+$A$11,IF($C$7,8,0),1,1)</f>
        <v>175.14999399999999</v>
      </c>
      <c r="H312" s="309">
        <f t="shared" ca="1" si="48"/>
        <v>3.2649031686685395</v>
      </c>
      <c r="I312" s="216">
        <f t="shared" ca="1" si="49"/>
        <v>171.88509083133144</v>
      </c>
      <c r="J312" s="216">
        <f t="shared" ca="1" si="50"/>
        <v>172.74451628548809</v>
      </c>
      <c r="K312" s="216">
        <f t="shared" ca="1" si="51"/>
        <v>171.02566537717479</v>
      </c>
      <c r="L312" s="217">
        <f t="shared" ca="1" si="52"/>
        <v>1.0968827675453166</v>
      </c>
      <c r="M312" s="216">
        <f t="shared" ca="1" si="53"/>
        <v>0.62625338573823564</v>
      </c>
      <c r="N312" s="246"/>
      <c r="O312" s="309">
        <f t="shared" ca="1" si="54"/>
        <v>3.1364456022883087</v>
      </c>
      <c r="P312" s="216">
        <f t="shared" ca="1" si="55"/>
        <v>172.01354839771167</v>
      </c>
      <c r="Q312" s="217">
        <f t="shared" ca="1" si="56"/>
        <v>1.2531567856024264</v>
      </c>
      <c r="R312" s="216">
        <f t="shared" ca="1" si="57"/>
        <v>0.8585716210318064</v>
      </c>
      <c r="S312" s="217"/>
      <c r="T312" s="64"/>
      <c r="U312" s="313">
        <f t="shared" ca="1" si="58"/>
        <v>0.23231823529357076</v>
      </c>
      <c r="V312" s="256"/>
      <c r="W312" s="256"/>
      <c r="X312" s="311" t="e">
        <f t="shared" si="59"/>
        <v>#N/A</v>
      </c>
      <c r="Y312" s="311" t="e">
        <f t="shared" si="59"/>
        <v>#N/A</v>
      </c>
      <c r="Z312" s="105"/>
      <c r="AA312" s="105"/>
      <c r="AB312" s="103"/>
    </row>
    <row r="313" spans="1:28" x14ac:dyDescent="0.25">
      <c r="A313">
        <v>281</v>
      </c>
      <c r="B313" s="61">
        <f ca="1">OFFSET(InputPriceData!B$15,CalculationsAndCharts!$A313+$A$11,0,1,1)</f>
        <v>41570</v>
      </c>
      <c r="C313" s="3">
        <f ca="1">OFFSET(InputPriceData!G$15,CalculationsAndCharts!$A313+$A$11,IF($C$7,8,0),1,1)</f>
        <v>105484000</v>
      </c>
      <c r="D313" s="4">
        <f ca="1">OFFSET(InputPriceData!C$15,CalculationsAndCharts!$A313+$A$11,IF($C$7,8,0),1,1)</f>
        <v>174.80999800000001</v>
      </c>
      <c r="E313" s="4">
        <f ca="1">OFFSET(InputPriceData!D$15,CalculationsAndCharts!$A313+$A$11,IF($C$7,8,0),1,1)</f>
        <v>174.88999899999999</v>
      </c>
      <c r="F313" s="4">
        <f ca="1">OFFSET(InputPriceData!E$15,CalculationsAndCharts!$A313+$A$11,IF($C$7,8,0),1,1)</f>
        <v>173.96000699999999</v>
      </c>
      <c r="G313" s="4">
        <f ca="1">OFFSET(InputPriceData!F$15,CalculationsAndCharts!$A313+$A$11,IF($C$7,8,0),1,1)</f>
        <v>174.570007</v>
      </c>
      <c r="H313" s="309">
        <f t="shared" ca="1" si="48"/>
        <v>3.0041208938044885</v>
      </c>
      <c r="I313" s="216">
        <f t="shared" ca="1" si="49"/>
        <v>171.56588610619551</v>
      </c>
      <c r="J313" s="216">
        <f t="shared" ca="1" si="50"/>
        <v>172.42371553672646</v>
      </c>
      <c r="K313" s="216">
        <f t="shared" ca="1" si="51"/>
        <v>170.70805667566452</v>
      </c>
      <c r="L313" s="217">
        <f t="shared" ca="1" si="52"/>
        <v>0.98341853766978871</v>
      </c>
      <c r="M313" s="216">
        <f t="shared" ca="1" si="53"/>
        <v>0.56333762859377601</v>
      </c>
      <c r="N313" s="246"/>
      <c r="O313" s="309">
        <f t="shared" ca="1" si="54"/>
        <v>2.926453225669035</v>
      </c>
      <c r="P313" s="216">
        <f t="shared" ca="1" si="55"/>
        <v>171.64355377433097</v>
      </c>
      <c r="Q313" s="217">
        <f t="shared" ca="1" si="56"/>
        <v>1.1668194956681921</v>
      </c>
      <c r="R313" s="216">
        <f t="shared" ca="1" si="57"/>
        <v>0.80207557922698047</v>
      </c>
      <c r="S313" s="217"/>
      <c r="T313" s="64"/>
      <c r="U313" s="313">
        <f t="shared" ca="1" si="58"/>
        <v>0.23873795063320447</v>
      </c>
      <c r="V313" s="256"/>
      <c r="W313" s="256"/>
      <c r="X313" s="311" t="e">
        <f t="shared" si="59"/>
        <v>#N/A</v>
      </c>
      <c r="Y313" s="311" t="e">
        <f t="shared" si="59"/>
        <v>#N/A</v>
      </c>
      <c r="Z313" s="105"/>
      <c r="AA313" s="105"/>
      <c r="AB313" s="103"/>
    </row>
    <row r="314" spans="1:28" x14ac:dyDescent="0.25">
      <c r="A314">
        <v>282</v>
      </c>
      <c r="B314" s="61">
        <f ca="1">OFFSET(InputPriceData!B$15,CalculationsAndCharts!$A314+$A$11,0,1,1)</f>
        <v>41569</v>
      </c>
      <c r="C314" s="3">
        <f ca="1">OFFSET(InputPriceData!G$15,CalculationsAndCharts!$A314+$A$11,IF($C$7,8,0),1,1)</f>
        <v>126663000</v>
      </c>
      <c r="D314" s="4">
        <f ca="1">OFFSET(InputPriceData!C$15,CalculationsAndCharts!$A314+$A$11,IF($C$7,8,0),1,1)</f>
        <v>174.91000399999999</v>
      </c>
      <c r="E314" s="4">
        <f ca="1">OFFSET(InputPriceData!D$15,CalculationsAndCharts!$A314+$A$11,IF($C$7,8,0),1,1)</f>
        <v>175.929993</v>
      </c>
      <c r="F314" s="4">
        <f ca="1">OFFSET(InputPriceData!E$15,CalculationsAndCharts!$A314+$A$11,IF($C$7,8,0),1,1)</f>
        <v>174.429993</v>
      </c>
      <c r="G314" s="4">
        <f ca="1">OFFSET(InputPriceData!F$15,CalculationsAndCharts!$A314+$A$11,IF($C$7,8,0),1,1)</f>
        <v>175.41000399999999</v>
      </c>
      <c r="H314" s="309">
        <f t="shared" ca="1" si="48"/>
        <v>4.1920214564563816</v>
      </c>
      <c r="I314" s="216">
        <f t="shared" ca="1" si="49"/>
        <v>171.2179825435436</v>
      </c>
      <c r="J314" s="216">
        <f t="shared" ca="1" si="50"/>
        <v>172.07407245626129</v>
      </c>
      <c r="K314" s="216">
        <f t="shared" ca="1" si="51"/>
        <v>170.36189263082588</v>
      </c>
      <c r="L314" s="217">
        <f t="shared" ca="1" si="52"/>
        <v>0.81640775225540141</v>
      </c>
      <c r="M314" s="216">
        <f t="shared" ca="1" si="53"/>
        <v>0.46542827298231032</v>
      </c>
      <c r="N314" s="246"/>
      <c r="O314" s="309">
        <f t="shared" ca="1" si="54"/>
        <v>4.1761408266443212</v>
      </c>
      <c r="P314" s="216">
        <f t="shared" ca="1" si="55"/>
        <v>171.23386317335567</v>
      </c>
      <c r="Q314" s="217">
        <f t="shared" ca="1" si="56"/>
        <v>1.0100941978099387</v>
      </c>
      <c r="R314" s="216">
        <f t="shared" ca="1" si="57"/>
        <v>0.69101705132617552</v>
      </c>
      <c r="S314" s="217"/>
      <c r="T314" s="64"/>
      <c r="U314" s="313">
        <f t="shared" ca="1" si="58"/>
        <v>0.2255887783438652</v>
      </c>
      <c r="V314" s="256"/>
      <c r="W314" s="256"/>
      <c r="X314" s="311" t="e">
        <f t="shared" si="59"/>
        <v>#N/A</v>
      </c>
      <c r="Y314" s="311" t="e">
        <f t="shared" si="59"/>
        <v>#N/A</v>
      </c>
      <c r="Z314" s="105"/>
      <c r="AA314" s="105"/>
      <c r="AB314" s="103"/>
    </row>
    <row r="315" spans="1:28" x14ac:dyDescent="0.25">
      <c r="A315">
        <v>283</v>
      </c>
      <c r="B315" s="61">
        <f ca="1">OFFSET(InputPriceData!B$15,CalculationsAndCharts!$A315+$A$11,0,1,1)</f>
        <v>41568</v>
      </c>
      <c r="C315" s="3">
        <f ca="1">OFFSET(InputPriceData!G$15,CalculationsAndCharts!$A315+$A$11,IF($C$7,8,0),1,1)</f>
        <v>104104000</v>
      </c>
      <c r="D315" s="4">
        <f ca="1">OFFSET(InputPriceData!C$15,CalculationsAndCharts!$A315+$A$11,IF($C$7,8,0),1,1)</f>
        <v>174.449997</v>
      </c>
      <c r="E315" s="4">
        <f ca="1">OFFSET(InputPriceData!D$15,CalculationsAndCharts!$A315+$A$11,IF($C$7,8,0),1,1)</f>
        <v>174.75</v>
      </c>
      <c r="F315" s="4">
        <f ca="1">OFFSET(InputPriceData!E$15,CalculationsAndCharts!$A315+$A$11,IF($C$7,8,0),1,1)</f>
        <v>174.009995</v>
      </c>
      <c r="G315" s="4">
        <f ca="1">OFFSET(InputPriceData!F$15,CalculationsAndCharts!$A315+$A$11,IF($C$7,8,0),1,1)</f>
        <v>174.39999399999999</v>
      </c>
      <c r="H315" s="309">
        <f t="shared" ca="1" si="48"/>
        <v>3.5444016942251526</v>
      </c>
      <c r="I315" s="216">
        <f t="shared" ca="1" si="49"/>
        <v>170.85559230577485</v>
      </c>
      <c r="J315" s="216">
        <f t="shared" ca="1" si="50"/>
        <v>171.7098702673037</v>
      </c>
      <c r="K315" s="216">
        <f t="shared" ca="1" si="51"/>
        <v>170.00131434424597</v>
      </c>
      <c r="L315" s="217">
        <f t="shared" ca="1" si="52"/>
        <v>0.60385084499517216</v>
      </c>
      <c r="M315" s="216">
        <f t="shared" ca="1" si="53"/>
        <v>0.34624476248271674</v>
      </c>
      <c r="N315" s="246"/>
      <c r="O315" s="309">
        <f t="shared" ca="1" si="54"/>
        <v>3.5983308292251022</v>
      </c>
      <c r="P315" s="216">
        <f t="shared" ca="1" si="55"/>
        <v>170.8016631707749</v>
      </c>
      <c r="Q315" s="217">
        <f t="shared" ca="1" si="56"/>
        <v>0.7894534435742131</v>
      </c>
      <c r="R315" s="216">
        <f t="shared" ca="1" si="57"/>
        <v>0.54320192940434142</v>
      </c>
      <c r="S315" s="217"/>
      <c r="T315" s="64"/>
      <c r="U315" s="313">
        <f t="shared" ca="1" si="58"/>
        <v>0.19695716692162468</v>
      </c>
      <c r="V315" s="256"/>
      <c r="W315" s="256"/>
      <c r="X315" s="311" t="e">
        <f t="shared" si="59"/>
        <v>#N/A</v>
      </c>
      <c r="Y315" s="311" t="e">
        <f t="shared" si="59"/>
        <v>#N/A</v>
      </c>
      <c r="Z315" s="105"/>
      <c r="AA315" s="105"/>
      <c r="AB315" s="103"/>
    </row>
    <row r="316" spans="1:28" x14ac:dyDescent="0.25">
      <c r="A316">
        <v>284</v>
      </c>
      <c r="B316" s="61">
        <f ca="1">OFFSET(InputPriceData!B$15,CalculationsAndCharts!$A316+$A$11,0,1,1)</f>
        <v>41565</v>
      </c>
      <c r="C316" s="3">
        <f ca="1">OFFSET(InputPriceData!G$15,CalculationsAndCharts!$A316+$A$11,IF($C$7,8,0),1,1)</f>
        <v>138316000</v>
      </c>
      <c r="D316" s="4">
        <f ca="1">OFFSET(InputPriceData!C$15,CalculationsAndCharts!$A316+$A$11,IF($C$7,8,0),1,1)</f>
        <v>173.86000100000001</v>
      </c>
      <c r="E316" s="4">
        <f ca="1">OFFSET(InputPriceData!D$15,CalculationsAndCharts!$A316+$A$11,IF($C$7,8,0),1,1)</f>
        <v>174.509995</v>
      </c>
      <c r="F316" s="4">
        <f ca="1">OFFSET(InputPriceData!E$15,CalculationsAndCharts!$A316+$A$11,IF($C$7,8,0),1,1)</f>
        <v>173.509995</v>
      </c>
      <c r="G316" s="4">
        <f ca="1">OFFSET(InputPriceData!F$15,CalculationsAndCharts!$A316+$A$11,IF($C$7,8,0),1,1)</f>
        <v>174.38999899999999</v>
      </c>
      <c r="H316" s="309">
        <f t="shared" ca="1" si="48"/>
        <v>3.880953048187977</v>
      </c>
      <c r="I316" s="216">
        <f t="shared" ca="1" si="49"/>
        <v>170.509045951812</v>
      </c>
      <c r="J316" s="216">
        <f t="shared" ca="1" si="50"/>
        <v>171.36159118157104</v>
      </c>
      <c r="K316" s="216">
        <f t="shared" ca="1" si="51"/>
        <v>169.65650072205293</v>
      </c>
      <c r="L316" s="217">
        <f t="shared" ca="1" si="52"/>
        <v>0.37254764785619893</v>
      </c>
      <c r="M316" s="216">
        <f t="shared" ca="1" si="53"/>
        <v>0.21362902115516322</v>
      </c>
      <c r="N316" s="246"/>
      <c r="O316" s="309">
        <f t="shared" ca="1" si="54"/>
        <v>4.0053590739378215</v>
      </c>
      <c r="P316" s="216">
        <f t="shared" ca="1" si="55"/>
        <v>170.38463992606216</v>
      </c>
      <c r="Q316" s="217">
        <f t="shared" ca="1" si="56"/>
        <v>0.53563465915688424</v>
      </c>
      <c r="R316" s="216">
        <f t="shared" ca="1" si="57"/>
        <v>0.36857709425656981</v>
      </c>
      <c r="S316" s="217"/>
      <c r="T316" s="64"/>
      <c r="U316" s="313">
        <f t="shared" ca="1" si="58"/>
        <v>0.1549480731014066</v>
      </c>
      <c r="V316" s="256"/>
      <c r="W316" s="256"/>
      <c r="X316" s="311" t="e">
        <f t="shared" si="59"/>
        <v>#N/A</v>
      </c>
      <c r="Y316" s="311" t="e">
        <f t="shared" si="59"/>
        <v>#N/A</v>
      </c>
      <c r="Z316" s="105"/>
      <c r="AA316" s="105"/>
      <c r="AB316" s="103"/>
    </row>
    <row r="317" spans="1:28" x14ac:dyDescent="0.25">
      <c r="A317">
        <v>285</v>
      </c>
      <c r="B317" s="61">
        <f ca="1">OFFSET(InputPriceData!B$15,CalculationsAndCharts!$A317+$A$11,0,1,1)</f>
        <v>41564</v>
      </c>
      <c r="C317" s="3">
        <f ca="1">OFFSET(InputPriceData!G$15,CalculationsAndCharts!$A317+$A$11,IF($C$7,8,0),1,1)</f>
        <v>129389000</v>
      </c>
      <c r="D317" s="4">
        <f ca="1">OFFSET(InputPriceData!C$15,CalculationsAndCharts!$A317+$A$11,IF($C$7,8,0),1,1)</f>
        <v>171.36999499999999</v>
      </c>
      <c r="E317" s="4">
        <f ca="1">OFFSET(InputPriceData!D$15,CalculationsAndCharts!$A317+$A$11,IF($C$7,8,0),1,1)</f>
        <v>173.320007</v>
      </c>
      <c r="F317" s="4">
        <f ca="1">OFFSET(InputPriceData!E$15,CalculationsAndCharts!$A317+$A$11,IF($C$7,8,0),1,1)</f>
        <v>171.33999600000001</v>
      </c>
      <c r="G317" s="4">
        <f ca="1">OFFSET(InputPriceData!F$15,CalculationsAndCharts!$A317+$A$11,IF($C$7,8,0),1,1)</f>
        <v>173.220001</v>
      </c>
      <c r="H317" s="309">
        <f t="shared" ca="1" si="48"/>
        <v>3.0348627363892731</v>
      </c>
      <c r="I317" s="216">
        <f t="shared" ca="1" si="49"/>
        <v>170.18513826361072</v>
      </c>
      <c r="J317" s="216">
        <f t="shared" ca="1" si="50"/>
        <v>171.03606395492875</v>
      </c>
      <c r="K317" s="216">
        <f t="shared" ca="1" si="51"/>
        <v>169.33421257229267</v>
      </c>
      <c r="L317" s="217">
        <f t="shared" ca="1" si="52"/>
        <v>0.12819430867540083</v>
      </c>
      <c r="M317" s="216">
        <f t="shared" ca="1" si="53"/>
        <v>7.4006643537313468E-2</v>
      </c>
      <c r="N317" s="246"/>
      <c r="O317" s="309">
        <f t="shared" ca="1" si="54"/>
        <v>3.2286367201826884</v>
      </c>
      <c r="P317" s="216">
        <f t="shared" ca="1" si="55"/>
        <v>169.9913642798173</v>
      </c>
      <c r="Q317" s="217">
        <f t="shared" ca="1" si="56"/>
        <v>0.25376088632374161</v>
      </c>
      <c r="R317" s="216">
        <f t="shared" ca="1" si="57"/>
        <v>0.17579555584258999</v>
      </c>
      <c r="S317" s="217"/>
      <c r="T317" s="64"/>
      <c r="U317" s="313">
        <f t="shared" ca="1" si="58"/>
        <v>0.10178891230527652</v>
      </c>
      <c r="V317" s="256"/>
      <c r="W317" s="256"/>
      <c r="X317" s="311" t="e">
        <f t="shared" si="59"/>
        <v>#N/A</v>
      </c>
      <c r="Y317" s="311" t="e">
        <f t="shared" si="59"/>
        <v>#N/A</v>
      </c>
      <c r="Z317" s="105"/>
      <c r="AA317" s="105"/>
      <c r="AB317" s="103"/>
    </row>
    <row r="318" spans="1:28" x14ac:dyDescent="0.25">
      <c r="A318">
        <v>286</v>
      </c>
      <c r="B318" s="61">
        <f ca="1">OFFSET(InputPriceData!B$15,CalculationsAndCharts!$A318+$A$11,0,1,1)</f>
        <v>41563</v>
      </c>
      <c r="C318" s="3">
        <f ca="1">OFFSET(InputPriceData!G$15,CalculationsAndCharts!$A318+$A$11,IF($C$7,8,0),1,1)</f>
        <v>161676000</v>
      </c>
      <c r="D318" s="4">
        <f ca="1">OFFSET(InputPriceData!C$15,CalculationsAndCharts!$A318+$A$11,IF($C$7,8,0),1,1)</f>
        <v>170.720001</v>
      </c>
      <c r="E318" s="4">
        <f ca="1">OFFSET(InputPriceData!D$15,CalculationsAndCharts!$A318+$A$11,IF($C$7,8,0),1,1)</f>
        <v>172.16000399999999</v>
      </c>
      <c r="F318" s="4">
        <f ca="1">OFFSET(InputPriceData!E$15,CalculationsAndCharts!$A318+$A$11,IF($C$7,8,0),1,1)</f>
        <v>170.63999899999999</v>
      </c>
      <c r="G318" s="4">
        <f ca="1">OFFSET(InputPriceData!F$15,CalculationsAndCharts!$A318+$A$11,IF($C$7,8,0),1,1)</f>
        <v>172.070007</v>
      </c>
      <c r="H318" s="309">
        <f t="shared" ca="1" si="48"/>
        <v>2.1431947726358764</v>
      </c>
      <c r="I318" s="216">
        <f t="shared" ca="1" si="49"/>
        <v>169.92681222736414</v>
      </c>
      <c r="J318" s="216">
        <f t="shared" ca="1" si="50"/>
        <v>170.77644628850095</v>
      </c>
      <c r="K318" s="216">
        <f t="shared" ca="1" si="51"/>
        <v>169.07717816622733</v>
      </c>
      <c r="L318" s="217">
        <f t="shared" ca="1" si="52"/>
        <v>-8.370880666829128E-2</v>
      </c>
      <c r="M318" s="216">
        <f t="shared" ca="1" si="53"/>
        <v>-4.8648110224282892E-2</v>
      </c>
      <c r="N318" s="246"/>
      <c r="O318" s="309">
        <f t="shared" ca="1" si="54"/>
        <v>2.3939811126672748</v>
      </c>
      <c r="P318" s="216">
        <f t="shared" ca="1" si="55"/>
        <v>169.67602588733274</v>
      </c>
      <c r="Q318" s="217">
        <f t="shared" ca="1" si="56"/>
        <v>1.5747748385719351E-4</v>
      </c>
      <c r="R318" s="216">
        <f t="shared" ca="1" si="57"/>
        <v>1.0982331198988805E-4</v>
      </c>
      <c r="S318" s="217"/>
      <c r="T318" s="64"/>
      <c r="U318" s="313">
        <f t="shared" ca="1" si="58"/>
        <v>4.8757933536272779E-2</v>
      </c>
      <c r="V318" s="256"/>
      <c r="W318" s="256"/>
      <c r="X318" s="311" t="e">
        <f t="shared" si="59"/>
        <v>#N/A</v>
      </c>
      <c r="Y318" s="311" t="e">
        <f t="shared" si="59"/>
        <v>#N/A</v>
      </c>
      <c r="Z318" s="105"/>
      <c r="AA318" s="105"/>
      <c r="AB318" s="103"/>
    </row>
    <row r="319" spans="1:28" x14ac:dyDescent="0.25">
      <c r="A319">
        <v>287</v>
      </c>
      <c r="B319" s="61">
        <f ca="1">OFFSET(InputPriceData!B$15,CalculationsAndCharts!$A319+$A$11,0,1,1)</f>
        <v>41562</v>
      </c>
      <c r="C319" s="3">
        <f ca="1">OFFSET(InputPriceData!G$15,CalculationsAndCharts!$A319+$A$11,IF($C$7,8,0),1,1)</f>
        <v>155485000</v>
      </c>
      <c r="D319" s="4">
        <f ca="1">OFFSET(InputPriceData!C$15,CalculationsAndCharts!$A319+$A$11,IF($C$7,8,0),1,1)</f>
        <v>170.509995</v>
      </c>
      <c r="E319" s="4">
        <f ca="1">OFFSET(InputPriceData!D$15,CalculationsAndCharts!$A319+$A$11,IF($C$7,8,0),1,1)</f>
        <v>171.14999399999999</v>
      </c>
      <c r="F319" s="4">
        <f ca="1">OFFSET(InputPriceData!E$15,CalculationsAndCharts!$A319+$A$11,IF($C$7,8,0),1,1)</f>
        <v>169.470001</v>
      </c>
      <c r="G319" s="4">
        <f ca="1">OFFSET(InputPriceData!F$15,CalculationsAndCharts!$A319+$A$11,IF($C$7,8,0),1,1)</f>
        <v>169.699997</v>
      </c>
      <c r="H319" s="309">
        <f t="shared" ca="1" si="48"/>
        <v>-8.1536798709822889E-2</v>
      </c>
      <c r="I319" s="216">
        <f t="shared" ca="1" si="49"/>
        <v>169.78153379870983</v>
      </c>
      <c r="J319" s="216">
        <f t="shared" ca="1" si="50"/>
        <v>170.63044146770335</v>
      </c>
      <c r="K319" s="216">
        <f t="shared" ca="1" si="51"/>
        <v>168.93262612971628</v>
      </c>
      <c r="L319" s="217">
        <f t="shared" ca="1" si="52"/>
        <v>-0.20601865293825866</v>
      </c>
      <c r="M319" s="216">
        <f t="shared" ca="1" si="53"/>
        <v>-0.12140168331190876</v>
      </c>
      <c r="N319" s="246"/>
      <c r="O319" s="309">
        <f t="shared" ca="1" si="54"/>
        <v>0.20072597074406184</v>
      </c>
      <c r="P319" s="216">
        <f t="shared" ca="1" si="55"/>
        <v>169.49927102925594</v>
      </c>
      <c r="Q319" s="217">
        <f t="shared" ca="1" si="56"/>
        <v>-0.15105521253217458</v>
      </c>
      <c r="R319" s="216">
        <f t="shared" ca="1" si="57"/>
        <v>-0.10681570904129686</v>
      </c>
      <c r="S319" s="217"/>
      <c r="T319" s="64"/>
      <c r="U319" s="313">
        <f t="shared" ca="1" si="58"/>
        <v>1.4585974270611896E-2</v>
      </c>
      <c r="V319" s="256"/>
      <c r="W319" s="256"/>
      <c r="X319" s="311" t="e">
        <f t="shared" si="59"/>
        <v>#N/A</v>
      </c>
      <c r="Y319" s="311" t="e">
        <f t="shared" si="59"/>
        <v>#N/A</v>
      </c>
      <c r="Z319" s="105"/>
      <c r="AA319" s="105"/>
      <c r="AB319" s="103"/>
    </row>
    <row r="320" spans="1:28" x14ac:dyDescent="0.25">
      <c r="A320">
        <v>288</v>
      </c>
      <c r="B320" s="61">
        <f ca="1">OFFSET(InputPriceData!B$15,CalculationsAndCharts!$A320+$A$11,0,1,1)</f>
        <v>41561</v>
      </c>
      <c r="C320" s="3">
        <f ca="1">OFFSET(InputPriceData!G$15,CalculationsAndCharts!$A320+$A$11,IF($C$7,8,0),1,1)</f>
        <v>112106000</v>
      </c>
      <c r="D320" s="4">
        <f ca="1">OFFSET(InputPriceData!C$15,CalculationsAndCharts!$A320+$A$11,IF($C$7,8,0),1,1)</f>
        <v>169.21000699999999</v>
      </c>
      <c r="E320" s="4">
        <f ca="1">OFFSET(InputPriceData!D$15,CalculationsAndCharts!$A320+$A$11,IF($C$7,8,0),1,1)</f>
        <v>171.08000200000001</v>
      </c>
      <c r="F320" s="4">
        <f ca="1">OFFSET(InputPriceData!E$15,CalculationsAndCharts!$A320+$A$11,IF($C$7,8,0),1,1)</f>
        <v>169.08000200000001</v>
      </c>
      <c r="G320" s="4">
        <f ca="1">OFFSET(InputPriceData!F$15,CalculationsAndCharts!$A320+$A$11,IF($C$7,8,0),1,1)</f>
        <v>170.94000199999999</v>
      </c>
      <c r="H320" s="309">
        <f t="shared" ca="1" si="48"/>
        <v>1.2717471961399045</v>
      </c>
      <c r="I320" s="216">
        <f t="shared" ca="1" si="49"/>
        <v>169.66825480386009</v>
      </c>
      <c r="J320" s="216">
        <f t="shared" ca="1" si="50"/>
        <v>170.51659607787937</v>
      </c>
      <c r="K320" s="216">
        <f t="shared" ca="1" si="51"/>
        <v>168.81991352984079</v>
      </c>
      <c r="L320" s="217">
        <f t="shared" ca="1" si="52"/>
        <v>-0.31150632196303912</v>
      </c>
      <c r="M320" s="216">
        <f t="shared" ca="1" si="53"/>
        <v>-0.18223137844764922</v>
      </c>
      <c r="N320" s="246"/>
      <c r="O320" s="309">
        <f t="shared" ca="1" si="54"/>
        <v>1.5791233506901146</v>
      </c>
      <c r="P320" s="216">
        <f t="shared" ca="1" si="55"/>
        <v>169.36087864930988</v>
      </c>
      <c r="Q320" s="217">
        <f t="shared" ca="1" si="56"/>
        <v>-0.28839176231272212</v>
      </c>
      <c r="R320" s="216">
        <f t="shared" ca="1" si="57"/>
        <v>-0.20245121722606893</v>
      </c>
      <c r="S320" s="217"/>
      <c r="T320" s="64"/>
      <c r="U320" s="313">
        <f t="shared" ca="1" si="58"/>
        <v>-2.0219838778419708E-2</v>
      </c>
      <c r="V320" s="256"/>
      <c r="W320" s="256"/>
      <c r="X320" s="311" t="e">
        <f t="shared" si="59"/>
        <v>#N/A</v>
      </c>
      <c r="Y320" s="311" t="e">
        <f t="shared" si="59"/>
        <v>#N/A</v>
      </c>
      <c r="Z320" s="105"/>
      <c r="AA320" s="105"/>
      <c r="AB320" s="103"/>
    </row>
    <row r="321" spans="1:28" x14ac:dyDescent="0.25">
      <c r="A321">
        <v>289</v>
      </c>
      <c r="B321" s="61">
        <f ca="1">OFFSET(InputPriceData!B$15,CalculationsAndCharts!$A321+$A$11,0,1,1)</f>
        <v>41558</v>
      </c>
      <c r="C321" s="3">
        <f ca="1">OFFSET(InputPriceData!G$15,CalculationsAndCharts!$A321+$A$11,IF($C$7,8,0),1,1)</f>
        <v>105040000</v>
      </c>
      <c r="D321" s="4">
        <f ca="1">OFFSET(InputPriceData!C$15,CalculationsAndCharts!$A321+$A$11,IF($C$7,8,0),1,1)</f>
        <v>168.91000399999999</v>
      </c>
      <c r="E321" s="4">
        <f ca="1">OFFSET(InputPriceData!D$15,CalculationsAndCharts!$A321+$A$11,IF($C$7,8,0),1,1)</f>
        <v>170.320007</v>
      </c>
      <c r="F321" s="4">
        <f ca="1">OFFSET(InputPriceData!E$15,CalculationsAndCharts!$A321+$A$11,IF($C$7,8,0),1,1)</f>
        <v>168.770004</v>
      </c>
      <c r="G321" s="4">
        <f ca="1">OFFSET(InputPriceData!F$15,CalculationsAndCharts!$A321+$A$11,IF($C$7,8,0),1,1)</f>
        <v>170.259995</v>
      </c>
      <c r="H321" s="309">
        <f t="shared" ca="1" si="48"/>
        <v>0.73295857732551539</v>
      </c>
      <c r="I321" s="216">
        <f t="shared" ca="1" si="49"/>
        <v>169.52703642267448</v>
      </c>
      <c r="J321" s="216">
        <f t="shared" ca="1" si="50"/>
        <v>170.37467160478784</v>
      </c>
      <c r="K321" s="216">
        <f t="shared" ca="1" si="51"/>
        <v>168.67940124056111</v>
      </c>
      <c r="L321" s="217">
        <f t="shared" ca="1" si="52"/>
        <v>-0.46146585663034317</v>
      </c>
      <c r="M321" s="216">
        <f t="shared" ca="1" si="53"/>
        <v>-0.27103598624582548</v>
      </c>
      <c r="N321" s="246"/>
      <c r="O321" s="309">
        <f t="shared" ca="1" si="54"/>
        <v>1.0741256733807694</v>
      </c>
      <c r="P321" s="216">
        <f t="shared" ca="1" si="55"/>
        <v>169.18586932661924</v>
      </c>
      <c r="Q321" s="217">
        <f t="shared" ca="1" si="56"/>
        <v>-0.49007886990320915</v>
      </c>
      <c r="R321" s="216">
        <f t="shared" ca="1" si="57"/>
        <v>-0.34540976221915837</v>
      </c>
      <c r="S321" s="217"/>
      <c r="T321" s="64"/>
      <c r="U321" s="313">
        <f t="shared" ca="1" si="58"/>
        <v>-7.437377597333289E-2</v>
      </c>
      <c r="V321" s="256"/>
      <c r="W321" s="256"/>
      <c r="X321" s="311" t="e">
        <f t="shared" si="59"/>
        <v>#N/A</v>
      </c>
      <c r="Y321" s="311" t="e">
        <f t="shared" si="59"/>
        <v>#N/A</v>
      </c>
      <c r="Z321" s="105"/>
      <c r="AA321" s="105"/>
      <c r="AB321" s="103"/>
    </row>
    <row r="322" spans="1:28" x14ac:dyDescent="0.25">
      <c r="A322">
        <v>290</v>
      </c>
      <c r="B322" s="61">
        <f ca="1">OFFSET(InputPriceData!B$15,CalculationsAndCharts!$A322+$A$11,0,1,1)</f>
        <v>41557</v>
      </c>
      <c r="C322" s="3">
        <f ca="1">OFFSET(InputPriceData!G$15,CalculationsAndCharts!$A322+$A$11,IF($C$7,8,0),1,1)</f>
        <v>195955000</v>
      </c>
      <c r="D322" s="4">
        <f ca="1">OFFSET(InputPriceData!C$15,CalculationsAndCharts!$A322+$A$11,IF($C$7,8,0),1,1)</f>
        <v>167.28999300000001</v>
      </c>
      <c r="E322" s="4">
        <f ca="1">OFFSET(InputPriceData!D$15,CalculationsAndCharts!$A322+$A$11,IF($C$7,8,0),1,1)</f>
        <v>169.259995</v>
      </c>
      <c r="F322" s="4">
        <f ca="1">OFFSET(InputPriceData!E$15,CalculationsAndCharts!$A322+$A$11,IF($C$7,8,0),1,1)</f>
        <v>167.229996</v>
      </c>
      <c r="G322" s="4">
        <f ca="1">OFFSET(InputPriceData!F$15,CalculationsAndCharts!$A322+$A$11,IF($C$7,8,0),1,1)</f>
        <v>169.16999799999999</v>
      </c>
      <c r="H322" s="309">
        <f t="shared" ca="1" si="48"/>
        <v>-0.27144617897252576</v>
      </c>
      <c r="I322" s="216">
        <f t="shared" ca="1" si="49"/>
        <v>169.44144417897252</v>
      </c>
      <c r="J322" s="216">
        <f t="shared" ca="1" si="50"/>
        <v>170.28865139986735</v>
      </c>
      <c r="K322" s="216">
        <f t="shared" ca="1" si="51"/>
        <v>168.59423695807766</v>
      </c>
      <c r="L322" s="217">
        <f t="shared" ca="1" si="52"/>
        <v>-0.57204130394808006</v>
      </c>
      <c r="M322" s="216">
        <f t="shared" ca="1" si="53"/>
        <v>-0.33814583597032383</v>
      </c>
      <c r="N322" s="246"/>
      <c r="O322" s="309">
        <f t="shared" ca="1" si="54"/>
        <v>9.1143490383010839E-2</v>
      </c>
      <c r="P322" s="216">
        <f t="shared" ca="1" si="55"/>
        <v>169.07885450961697</v>
      </c>
      <c r="Q322" s="217">
        <f t="shared" ca="1" si="56"/>
        <v>-0.65233116302732608</v>
      </c>
      <c r="R322" s="216">
        <f t="shared" ca="1" si="57"/>
        <v>-0.46272826440110926</v>
      </c>
      <c r="S322" s="217"/>
      <c r="T322" s="64"/>
      <c r="U322" s="313">
        <f t="shared" ca="1" si="58"/>
        <v>-0.12458242843078543</v>
      </c>
      <c r="V322" s="256"/>
      <c r="W322" s="256"/>
      <c r="X322" s="311" t="e">
        <f t="shared" si="59"/>
        <v>#N/A</v>
      </c>
      <c r="Y322" s="311" t="e">
        <f t="shared" si="59"/>
        <v>#N/A</v>
      </c>
      <c r="Z322" s="105"/>
      <c r="AA322" s="105"/>
      <c r="AB322" s="103"/>
    </row>
    <row r="323" spans="1:28" x14ac:dyDescent="0.25">
      <c r="A323">
        <v>291</v>
      </c>
      <c r="B323" s="61">
        <f ca="1">OFFSET(InputPriceData!B$15,CalculationsAndCharts!$A323+$A$11,0,1,1)</f>
        <v>41556</v>
      </c>
      <c r="C323" s="3">
        <f ca="1">OFFSET(InputPriceData!G$15,CalculationsAndCharts!$A323+$A$11,IF($C$7,8,0),1,1)</f>
        <v>168973000</v>
      </c>
      <c r="D323" s="4">
        <f ca="1">OFFSET(InputPriceData!C$15,CalculationsAndCharts!$A323+$A$11,IF($C$7,8,0),1,1)</f>
        <v>165.800003</v>
      </c>
      <c r="E323" s="4">
        <f ca="1">OFFSET(InputPriceData!D$15,CalculationsAndCharts!$A323+$A$11,IF($C$7,8,0),1,1)</f>
        <v>166.199997</v>
      </c>
      <c r="F323" s="4">
        <f ca="1">OFFSET(InputPriceData!E$15,CalculationsAndCharts!$A323+$A$11,IF($C$7,8,0),1,1)</f>
        <v>164.529999</v>
      </c>
      <c r="G323" s="4">
        <f ca="1">OFFSET(InputPriceData!F$15,CalculationsAndCharts!$A323+$A$11,IF($C$7,8,0),1,1)</f>
        <v>165.60000600000001</v>
      </c>
      <c r="H323" s="309">
        <f t="shared" ca="1" si="48"/>
        <v>-3.9200423526735815</v>
      </c>
      <c r="I323" s="216">
        <f t="shared" ca="1" si="49"/>
        <v>169.5200483526736</v>
      </c>
      <c r="J323" s="216">
        <f t="shared" ca="1" si="50"/>
        <v>170.36764859443696</v>
      </c>
      <c r="K323" s="216">
        <f t="shared" ca="1" si="51"/>
        <v>168.67244811091024</v>
      </c>
      <c r="L323" s="217">
        <f t="shared" ca="1" si="52"/>
        <v>-0.51988791938068379</v>
      </c>
      <c r="M323" s="216">
        <f t="shared" ca="1" si="53"/>
        <v>-0.31394196892763626</v>
      </c>
      <c r="N323" s="246"/>
      <c r="O323" s="309">
        <f t="shared" ca="1" si="54"/>
        <v>-3.5773507548816457</v>
      </c>
      <c r="P323" s="216">
        <f t="shared" ca="1" si="55"/>
        <v>169.17735675488166</v>
      </c>
      <c r="Q323" s="217">
        <f t="shared" ca="1" si="56"/>
        <v>-0.61544986339636421</v>
      </c>
      <c r="R323" s="216">
        <f t="shared" ca="1" si="57"/>
        <v>-0.44597814572279487</v>
      </c>
      <c r="S323" s="217"/>
      <c r="T323" s="64"/>
      <c r="U323" s="313">
        <f t="shared" ca="1" si="58"/>
        <v>-0.13203617679515861</v>
      </c>
      <c r="V323" s="256"/>
      <c r="W323" s="256"/>
      <c r="X323" s="311" t="e">
        <f t="shared" si="59"/>
        <v>#N/A</v>
      </c>
      <c r="Y323" s="311" t="e">
        <f t="shared" si="59"/>
        <v>#N/A</v>
      </c>
      <c r="Z323" s="105"/>
      <c r="AA323" s="105"/>
      <c r="AB323" s="103"/>
    </row>
    <row r="324" spans="1:28" x14ac:dyDescent="0.25">
      <c r="A324">
        <v>292</v>
      </c>
      <c r="B324" s="61">
        <f ca="1">OFFSET(InputPriceData!B$15,CalculationsAndCharts!$A324+$A$11,0,1,1)</f>
        <v>41555</v>
      </c>
      <c r="C324" s="3">
        <f ca="1">OFFSET(InputPriceData!G$15,CalculationsAndCharts!$A324+$A$11,IF($C$7,8,0),1,1)</f>
        <v>178015000</v>
      </c>
      <c r="D324" s="4">
        <f ca="1">OFFSET(InputPriceData!C$15,CalculationsAndCharts!$A324+$A$11,IF($C$7,8,0),1,1)</f>
        <v>167.39999399999999</v>
      </c>
      <c r="E324" s="4">
        <f ca="1">OFFSET(InputPriceData!D$15,CalculationsAndCharts!$A324+$A$11,IF($C$7,8,0),1,1)</f>
        <v>167.61999499999999</v>
      </c>
      <c r="F324" s="4">
        <f ca="1">OFFSET(InputPriceData!E$15,CalculationsAndCharts!$A324+$A$11,IF($C$7,8,0),1,1)</f>
        <v>165.36000100000001</v>
      </c>
      <c r="G324" s="4">
        <f ca="1">OFFSET(InputPriceData!F$15,CalculationsAndCharts!$A324+$A$11,IF($C$7,8,0),1,1)</f>
        <v>165.479996</v>
      </c>
      <c r="H324" s="309">
        <f t="shared" ca="1" si="48"/>
        <v>-4.2563810703801224</v>
      </c>
      <c r="I324" s="216">
        <f t="shared" ca="1" si="49"/>
        <v>169.73637707038012</v>
      </c>
      <c r="J324" s="216">
        <f t="shared" ca="1" si="50"/>
        <v>170.58505895573199</v>
      </c>
      <c r="K324" s="216">
        <f t="shared" ca="1" si="51"/>
        <v>168.88769518502821</v>
      </c>
      <c r="L324" s="217">
        <f t="shared" ca="1" si="52"/>
        <v>-0.3088693289107633</v>
      </c>
      <c r="M324" s="216">
        <f t="shared" ca="1" si="53"/>
        <v>-0.18665055376890588</v>
      </c>
      <c r="N324" s="246"/>
      <c r="O324" s="309">
        <f t="shared" ca="1" si="54"/>
        <v>-3.9708914542459435</v>
      </c>
      <c r="P324" s="216">
        <f t="shared" ca="1" si="55"/>
        <v>169.45088745424593</v>
      </c>
      <c r="Q324" s="217">
        <f t="shared" ca="1" si="56"/>
        <v>-0.37436754405114397</v>
      </c>
      <c r="R324" s="216">
        <f t="shared" ca="1" si="57"/>
        <v>-0.27147755844843796</v>
      </c>
      <c r="S324" s="217"/>
      <c r="T324" s="64"/>
      <c r="U324" s="313">
        <f t="shared" ca="1" si="58"/>
        <v>-8.4827004679532081E-2</v>
      </c>
      <c r="V324" s="256"/>
      <c r="W324" s="256"/>
      <c r="X324" s="311" t="e">
        <f t="shared" si="59"/>
        <v>#N/A</v>
      </c>
      <c r="Y324" s="311" t="e">
        <f t="shared" si="59"/>
        <v>#N/A</v>
      </c>
      <c r="Z324" s="105"/>
      <c r="AA324" s="105"/>
      <c r="AB324" s="103"/>
    </row>
    <row r="325" spans="1:28" x14ac:dyDescent="0.25">
      <c r="A325">
        <v>293</v>
      </c>
      <c r="B325" s="61">
        <f ca="1">OFFSET(InputPriceData!B$15,CalculationsAndCharts!$A325+$A$11,0,1,1)</f>
        <v>41554</v>
      </c>
      <c r="C325" s="3">
        <f ca="1">OFFSET(InputPriceData!G$15,CalculationsAndCharts!$A325+$A$11,IF($C$7,8,0),1,1)</f>
        <v>96295000</v>
      </c>
      <c r="D325" s="4">
        <f ca="1">OFFSET(InputPriceData!C$15,CalculationsAndCharts!$A325+$A$11,IF($C$7,8,0),1,1)</f>
        <v>167.41999799999999</v>
      </c>
      <c r="E325" s="4">
        <f ca="1">OFFSET(InputPriceData!D$15,CalculationsAndCharts!$A325+$A$11,IF($C$7,8,0),1,1)</f>
        <v>168.449997</v>
      </c>
      <c r="F325" s="4">
        <f ca="1">OFFSET(InputPriceData!E$15,CalculationsAndCharts!$A325+$A$11,IF($C$7,8,0),1,1)</f>
        <v>167.25</v>
      </c>
      <c r="G325" s="4">
        <f ca="1">OFFSET(InputPriceData!F$15,CalculationsAndCharts!$A325+$A$11,IF($C$7,8,0),1,1)</f>
        <v>167.429993</v>
      </c>
      <c r="H325" s="309">
        <f t="shared" ca="1" si="48"/>
        <v>-2.4663410276924962</v>
      </c>
      <c r="I325" s="216">
        <f t="shared" ca="1" si="49"/>
        <v>169.89633402769249</v>
      </c>
      <c r="J325" s="216">
        <f t="shared" ca="1" si="50"/>
        <v>170.74581569783092</v>
      </c>
      <c r="K325" s="216">
        <f t="shared" ca="1" si="51"/>
        <v>169.04685235755403</v>
      </c>
      <c r="L325" s="217">
        <f t="shared" ca="1" si="52"/>
        <v>-0.12451396879357021</v>
      </c>
      <c r="M325" s="216">
        <f t="shared" ca="1" si="53"/>
        <v>-7.4367779967338482E-2</v>
      </c>
      <c r="N325" s="246"/>
      <c r="O325" s="309">
        <f t="shared" ca="1" si="54"/>
        <v>-2.2276759134781088</v>
      </c>
      <c r="P325" s="216">
        <f t="shared" ca="1" si="55"/>
        <v>169.65766891347812</v>
      </c>
      <c r="Q325" s="217">
        <f t="shared" ca="1" si="56"/>
        <v>-0.15620190071432893</v>
      </c>
      <c r="R325" s="216">
        <f t="shared" ca="1" si="57"/>
        <v>-0.11195263017014802</v>
      </c>
      <c r="S325" s="217"/>
      <c r="T325" s="64"/>
      <c r="U325" s="313">
        <f t="shared" ca="1" si="58"/>
        <v>-3.7584850202809536E-2</v>
      </c>
      <c r="V325" s="256"/>
      <c r="W325" s="256"/>
      <c r="X325" s="311" t="e">
        <f t="shared" si="59"/>
        <v>#N/A</v>
      </c>
      <c r="Y325" s="311" t="e">
        <f t="shared" si="59"/>
        <v>#N/A</v>
      </c>
      <c r="Z325" s="105"/>
      <c r="AA325" s="105"/>
      <c r="AB325" s="103"/>
    </row>
    <row r="326" spans="1:28" x14ac:dyDescent="0.25">
      <c r="A326">
        <v>294</v>
      </c>
      <c r="B326" s="61">
        <f ca="1">OFFSET(InputPriceData!B$15,CalculationsAndCharts!$A326+$A$11,0,1,1)</f>
        <v>41551</v>
      </c>
      <c r="C326" s="3">
        <f ca="1">OFFSET(InputPriceData!G$15,CalculationsAndCharts!$A326+$A$11,IF($C$7,8,0),1,1)</f>
        <v>96878000</v>
      </c>
      <c r="D326" s="4">
        <f ca="1">OFFSET(InputPriceData!C$15,CalculationsAndCharts!$A326+$A$11,IF($C$7,8,0),1,1)</f>
        <v>167.75</v>
      </c>
      <c r="E326" s="4">
        <f ca="1">OFFSET(InputPriceData!D$15,CalculationsAndCharts!$A326+$A$11,IF($C$7,8,0),1,1)</f>
        <v>169.05999800000001</v>
      </c>
      <c r="F326" s="4">
        <f ca="1">OFFSET(InputPriceData!E$15,CalculationsAndCharts!$A326+$A$11,IF($C$7,8,0),1,1)</f>
        <v>167.529999</v>
      </c>
      <c r="G326" s="4">
        <f ca="1">OFFSET(InputPriceData!F$15,CalculationsAndCharts!$A326+$A$11,IF($C$7,8,0),1,1)</f>
        <v>168.88999899999999</v>
      </c>
      <c r="H326" s="309">
        <f t="shared" ca="1" si="48"/>
        <v>-1.0490662221738445</v>
      </c>
      <c r="I326" s="216">
        <f t="shared" ca="1" si="49"/>
        <v>169.93906522217384</v>
      </c>
      <c r="J326" s="216">
        <f t="shared" ca="1" si="50"/>
        <v>170.7887605482847</v>
      </c>
      <c r="K326" s="216">
        <f t="shared" ca="1" si="51"/>
        <v>169.08936989606298</v>
      </c>
      <c r="L326" s="217">
        <f t="shared" ca="1" si="52"/>
        <v>-3.7323674094722689E-2</v>
      </c>
      <c r="M326" s="216">
        <f t="shared" ca="1" si="53"/>
        <v>-2.2099398611946638E-2</v>
      </c>
      <c r="N326" s="246"/>
      <c r="O326" s="309">
        <f t="shared" ca="1" si="54"/>
        <v>-0.83035088750769548</v>
      </c>
      <c r="P326" s="216">
        <f t="shared" ca="1" si="55"/>
        <v>169.72034988750769</v>
      </c>
      <c r="Q326" s="217">
        <f t="shared" ca="1" si="56"/>
        <v>-5.2019312118563352E-2</v>
      </c>
      <c r="R326" s="216">
        <f t="shared" ca="1" si="57"/>
        <v>-3.6960847244883945E-2</v>
      </c>
      <c r="S326" s="217"/>
      <c r="T326" s="64"/>
      <c r="U326" s="313">
        <f t="shared" ca="1" si="58"/>
        <v>-1.4861448632937306E-2</v>
      </c>
      <c r="V326" s="256"/>
      <c r="W326" s="256"/>
      <c r="X326" s="311" t="e">
        <f t="shared" si="59"/>
        <v>#N/A</v>
      </c>
      <c r="Y326" s="311" t="e">
        <f t="shared" si="59"/>
        <v>#N/A</v>
      </c>
      <c r="Z326" s="105"/>
      <c r="AA326" s="105"/>
      <c r="AB326" s="103"/>
    </row>
    <row r="327" spans="1:28" x14ac:dyDescent="0.25">
      <c r="A327">
        <v>295</v>
      </c>
      <c r="B327" s="61">
        <f ca="1">OFFSET(InputPriceData!B$15,CalculationsAndCharts!$A327+$A$11,0,1,1)</f>
        <v>41550</v>
      </c>
      <c r="C327" s="3">
        <f ca="1">OFFSET(InputPriceData!G$15,CalculationsAndCharts!$A327+$A$11,IF($C$7,8,0),1,1)</f>
        <v>176698000</v>
      </c>
      <c r="D327" s="4">
        <f ca="1">OFFSET(InputPriceData!C$15,CalculationsAndCharts!$A327+$A$11,IF($C$7,8,0),1,1)</f>
        <v>168.78999300000001</v>
      </c>
      <c r="E327" s="4">
        <f ca="1">OFFSET(InputPriceData!D$15,CalculationsAndCharts!$A327+$A$11,IF($C$7,8,0),1,1)</f>
        <v>168.94000199999999</v>
      </c>
      <c r="F327" s="4">
        <f ca="1">OFFSET(InputPriceData!E$15,CalculationsAndCharts!$A327+$A$11,IF($C$7,8,0),1,1)</f>
        <v>166.83999600000001</v>
      </c>
      <c r="G327" s="4">
        <f ca="1">OFFSET(InputPriceData!F$15,CalculationsAndCharts!$A327+$A$11,IF($C$7,8,0),1,1)</f>
        <v>167.61999499999999</v>
      </c>
      <c r="H327" s="309">
        <f t="shared" ca="1" si="48"/>
        <v>-2.3556831003499159</v>
      </c>
      <c r="I327" s="216">
        <f t="shared" ca="1" si="49"/>
        <v>169.97567810034991</v>
      </c>
      <c r="J327" s="216">
        <f t="shared" ca="1" si="50"/>
        <v>170.82555649085165</v>
      </c>
      <c r="K327" s="216">
        <f t="shared" ca="1" si="51"/>
        <v>169.12579970984817</v>
      </c>
      <c r="L327" s="217">
        <f t="shared" ca="1" si="52"/>
        <v>5.6822186687785742E-2</v>
      </c>
      <c r="M327" s="216">
        <f t="shared" ca="1" si="53"/>
        <v>3.3899408413528322E-2</v>
      </c>
      <c r="N327" s="246"/>
      <c r="O327" s="309">
        <f t="shared" ca="1" si="54"/>
        <v>-2.1569083918413057</v>
      </c>
      <c r="P327" s="216">
        <f t="shared" ca="1" si="55"/>
        <v>169.7769033918413</v>
      </c>
      <c r="Q327" s="217">
        <f t="shared" ca="1" si="56"/>
        <v>6.6190527890660433E-2</v>
      </c>
      <c r="R327" s="216">
        <f t="shared" ca="1" si="57"/>
        <v>4.7386132823111299E-2</v>
      </c>
      <c r="S327" s="217"/>
      <c r="T327" s="64"/>
      <c r="U327" s="313">
        <f t="shared" ca="1" si="58"/>
        <v>1.3486724409582977E-2</v>
      </c>
      <c r="V327" s="256"/>
      <c r="W327" s="256"/>
      <c r="X327" s="311" t="e">
        <f t="shared" si="59"/>
        <v>#N/A</v>
      </c>
      <c r="Y327" s="311" t="e">
        <f t="shared" si="59"/>
        <v>#N/A</v>
      </c>
      <c r="Z327" s="105"/>
      <c r="AA327" s="105"/>
      <c r="AB327" s="103"/>
    </row>
    <row r="328" spans="1:28" x14ac:dyDescent="0.25">
      <c r="A328">
        <v>296</v>
      </c>
      <c r="B328" s="61">
        <f ca="1">OFFSET(InputPriceData!B$15,CalculationsAndCharts!$A328+$A$11,0,1,1)</f>
        <v>41549</v>
      </c>
      <c r="C328" s="3">
        <f ca="1">OFFSET(InputPriceData!G$15,CalculationsAndCharts!$A328+$A$11,IF($C$7,8,0),1,1)</f>
        <v>113350000</v>
      </c>
      <c r="D328" s="4">
        <f ca="1">OFFSET(InputPriceData!C$15,CalculationsAndCharts!$A328+$A$11,IF($C$7,8,0),1,1)</f>
        <v>168.35000600000001</v>
      </c>
      <c r="E328" s="4">
        <f ca="1">OFFSET(InputPriceData!D$15,CalculationsAndCharts!$A328+$A$11,IF($C$7,8,0),1,1)</f>
        <v>169.33999600000001</v>
      </c>
      <c r="F328" s="4">
        <f ca="1">OFFSET(InputPriceData!E$15,CalculationsAndCharts!$A328+$A$11,IF($C$7,8,0),1,1)</f>
        <v>167.83000200000001</v>
      </c>
      <c r="G328" s="4">
        <f ca="1">OFFSET(InputPriceData!F$15,CalculationsAndCharts!$A328+$A$11,IF($C$7,8,0),1,1)</f>
        <v>169.179993</v>
      </c>
      <c r="H328" s="309">
        <f t="shared" ca="1" si="48"/>
        <v>-0.82215443707989033</v>
      </c>
      <c r="I328" s="216">
        <f t="shared" ca="1" si="49"/>
        <v>170.00214743707988</v>
      </c>
      <c r="J328" s="216">
        <f t="shared" ca="1" si="50"/>
        <v>170.85215817426527</v>
      </c>
      <c r="K328" s="216">
        <f t="shared" ca="1" si="51"/>
        <v>169.15213669989447</v>
      </c>
      <c r="L328" s="217">
        <f t="shared" ca="1" si="52"/>
        <v>0.15414784056928199</v>
      </c>
      <c r="M328" s="216">
        <f t="shared" ca="1" si="53"/>
        <v>9.1114698514783599E-2</v>
      </c>
      <c r="N328" s="246"/>
      <c r="O328" s="309">
        <f t="shared" ca="1" si="54"/>
        <v>-0.64225117376758467</v>
      </c>
      <c r="P328" s="216">
        <f t="shared" ca="1" si="55"/>
        <v>169.82224417376759</v>
      </c>
      <c r="Q328" s="217">
        <f t="shared" ca="1" si="56"/>
        <v>0.19456656476970957</v>
      </c>
      <c r="R328" s="216">
        <f t="shared" ca="1" si="57"/>
        <v>0.13800679003672231</v>
      </c>
      <c r="S328" s="217"/>
      <c r="T328" s="64"/>
      <c r="U328" s="313">
        <f t="shared" ca="1" si="58"/>
        <v>4.6892091521938711E-2</v>
      </c>
      <c r="V328" s="256"/>
      <c r="W328" s="256"/>
      <c r="X328" s="311" t="e">
        <f t="shared" si="59"/>
        <v>#N/A</v>
      </c>
      <c r="Y328" s="311" t="e">
        <f t="shared" si="59"/>
        <v>#N/A</v>
      </c>
      <c r="Z328" s="105"/>
      <c r="AA328" s="105"/>
      <c r="AB328" s="103"/>
    </row>
    <row r="329" spans="1:28" x14ac:dyDescent="0.25">
      <c r="A329">
        <v>297</v>
      </c>
      <c r="B329" s="61">
        <f ca="1">OFFSET(InputPriceData!B$15,CalculationsAndCharts!$A329+$A$11,0,1,1)</f>
        <v>41548</v>
      </c>
      <c r="C329" s="3">
        <f ca="1">OFFSET(InputPriceData!G$15,CalculationsAndCharts!$A329+$A$11,IF($C$7,8,0),1,1)</f>
        <v>127160000</v>
      </c>
      <c r="D329" s="4">
        <f ca="1">OFFSET(InputPriceData!C$15,CalculationsAndCharts!$A329+$A$11,IF($C$7,8,0),1,1)</f>
        <v>168.13999899999999</v>
      </c>
      <c r="E329" s="4">
        <f ca="1">OFFSET(InputPriceData!D$15,CalculationsAndCharts!$A329+$A$11,IF($C$7,8,0),1,1)</f>
        <v>169.5</v>
      </c>
      <c r="F329" s="4">
        <f ca="1">OFFSET(InputPriceData!E$15,CalculationsAndCharts!$A329+$A$11,IF($C$7,8,0),1,1)</f>
        <v>167.970001</v>
      </c>
      <c r="G329" s="4">
        <f ca="1">OFFSET(InputPriceData!F$15,CalculationsAndCharts!$A329+$A$11,IF($C$7,8,0),1,1)</f>
        <v>169.33999600000001</v>
      </c>
      <c r="H329" s="309">
        <f t="shared" ca="1" si="48"/>
        <v>-0.62567294983343413</v>
      </c>
      <c r="I329" s="216">
        <f t="shared" ca="1" si="49"/>
        <v>169.96566894983346</v>
      </c>
      <c r="J329" s="216">
        <f t="shared" ca="1" si="50"/>
        <v>170.8154972945826</v>
      </c>
      <c r="K329" s="216">
        <f t="shared" ca="1" si="51"/>
        <v>169.11584060508429</v>
      </c>
      <c r="L329" s="217">
        <f t="shared" ca="1" si="52"/>
        <v>0.1978413053591449</v>
      </c>
      <c r="M329" s="216">
        <f t="shared" ca="1" si="53"/>
        <v>0.11683081967188949</v>
      </c>
      <c r="N329" s="246"/>
      <c r="O329" s="309">
        <f t="shared" ca="1" si="54"/>
        <v>-0.44982387049072681</v>
      </c>
      <c r="P329" s="216">
        <f t="shared" ca="1" si="55"/>
        <v>169.78981987049073</v>
      </c>
      <c r="Q329" s="217">
        <f t="shared" ca="1" si="56"/>
        <v>0.2610889399472176</v>
      </c>
      <c r="R329" s="216">
        <f t="shared" ca="1" si="57"/>
        <v>0.18501637849138788</v>
      </c>
      <c r="S329" s="217"/>
      <c r="T329" s="64"/>
      <c r="U329" s="313">
        <f t="shared" ca="1" si="58"/>
        <v>6.8185558819498393E-2</v>
      </c>
      <c r="V329" s="256"/>
      <c r="W329" s="256"/>
      <c r="X329" s="311" t="e">
        <f t="shared" si="59"/>
        <v>#N/A</v>
      </c>
      <c r="Y329" s="311" t="e">
        <f t="shared" si="59"/>
        <v>#N/A</v>
      </c>
      <c r="Z329" s="105"/>
      <c r="AA329" s="105"/>
      <c r="AB329" s="103"/>
    </row>
    <row r="330" spans="1:28" x14ac:dyDescent="0.25">
      <c r="A330">
        <v>298</v>
      </c>
      <c r="B330" s="61">
        <f ca="1">OFFSET(InputPriceData!B$15,CalculationsAndCharts!$A330+$A$11,0,1,1)</f>
        <v>41547</v>
      </c>
      <c r="C330" s="3">
        <f ca="1">OFFSET(InputPriceData!G$15,CalculationsAndCharts!$A330+$A$11,IF($C$7,8,0),1,1)</f>
        <v>143937000</v>
      </c>
      <c r="D330" s="4">
        <f ca="1">OFFSET(InputPriceData!C$15,CalculationsAndCharts!$A330+$A$11,IF($C$7,8,0),1,1)</f>
        <v>167.479996</v>
      </c>
      <c r="E330" s="4">
        <f ca="1">OFFSET(InputPriceData!D$15,CalculationsAndCharts!$A330+$A$11,IF($C$7,8,0),1,1)</f>
        <v>168.53999300000001</v>
      </c>
      <c r="F330" s="4">
        <f ca="1">OFFSET(InputPriceData!E$15,CalculationsAndCharts!$A330+$A$11,IF($C$7,8,0),1,1)</f>
        <v>167.14999399999999</v>
      </c>
      <c r="G330" s="4">
        <f ca="1">OFFSET(InputPriceData!F$15,CalculationsAndCharts!$A330+$A$11,IF($C$7,8,0),1,1)</f>
        <v>168.009995</v>
      </c>
      <c r="H330" s="309">
        <f t="shared" ca="1" si="48"/>
        <v>-1.9583025622290895</v>
      </c>
      <c r="I330" s="216">
        <f t="shared" ca="1" si="49"/>
        <v>169.96829756222908</v>
      </c>
      <c r="J330" s="216">
        <f t="shared" ca="1" si="50"/>
        <v>170.8181390500402</v>
      </c>
      <c r="K330" s="216">
        <f t="shared" ca="1" si="51"/>
        <v>169.11845607441794</v>
      </c>
      <c r="L330" s="217">
        <f t="shared" ca="1" si="52"/>
        <v>0.28918308913475882</v>
      </c>
      <c r="M330" s="216">
        <f t="shared" ca="1" si="53"/>
        <v>0.17212255088440354</v>
      </c>
      <c r="N330" s="246"/>
      <c r="O330" s="309">
        <f t="shared" ca="1" si="54"/>
        <v>-1.797060320703447</v>
      </c>
      <c r="P330" s="216">
        <f t="shared" ca="1" si="55"/>
        <v>169.80705532070345</v>
      </c>
      <c r="Q330" s="217">
        <f t="shared" ca="1" si="56"/>
        <v>0.3926928741361605</v>
      </c>
      <c r="R330" s="216">
        <f t="shared" ca="1" si="57"/>
        <v>0.28047822331248368</v>
      </c>
      <c r="S330" s="217"/>
      <c r="T330" s="64"/>
      <c r="U330" s="313">
        <f t="shared" ca="1" si="58"/>
        <v>0.10835567242808014</v>
      </c>
      <c r="V330" s="256"/>
      <c r="W330" s="256"/>
      <c r="X330" s="311" t="e">
        <f t="shared" si="59"/>
        <v>#N/A</v>
      </c>
      <c r="Y330" s="311" t="e">
        <f t="shared" si="59"/>
        <v>#N/A</v>
      </c>
      <c r="Z330" s="105"/>
      <c r="AA330" s="105"/>
      <c r="AB330" s="103"/>
    </row>
    <row r="331" spans="1:28" x14ac:dyDescent="0.25">
      <c r="A331">
        <v>299</v>
      </c>
      <c r="B331" s="61">
        <f ca="1">OFFSET(InputPriceData!B$15,CalculationsAndCharts!$A331+$A$11,0,1,1)</f>
        <v>41544</v>
      </c>
      <c r="C331" s="3">
        <f ca="1">OFFSET(InputPriceData!G$15,CalculationsAndCharts!$A331+$A$11,IF($C$7,8,0),1,1)</f>
        <v>99141800</v>
      </c>
      <c r="D331" s="4">
        <f ca="1">OFFSET(InputPriceData!C$15,CalculationsAndCharts!$A331+$A$11,IF($C$7,8,0),1,1)</f>
        <v>168.83999600000001</v>
      </c>
      <c r="E331" s="4">
        <f ca="1">OFFSET(InputPriceData!D$15,CalculationsAndCharts!$A331+$A$11,IF($C$7,8,0),1,1)</f>
        <v>169.13999899999999</v>
      </c>
      <c r="F331" s="4">
        <f ca="1">OFFSET(InputPriceData!E$15,CalculationsAndCharts!$A331+$A$11,IF($C$7,8,0),1,1)</f>
        <v>168.470001</v>
      </c>
      <c r="G331" s="4">
        <f ca="1">OFFSET(InputPriceData!F$15,CalculationsAndCharts!$A331+$A$11,IF($C$7,8,0),1,1)</f>
        <v>168.91000399999999</v>
      </c>
      <c r="H331" s="309">
        <f t="shared" ca="1" si="48"/>
        <v>-1.0751222834473264</v>
      </c>
      <c r="I331" s="216">
        <f t="shared" ca="1" si="49"/>
        <v>169.9851262834473</v>
      </c>
      <c r="J331" s="216">
        <f t="shared" ca="1" si="50"/>
        <v>170.83505191486452</v>
      </c>
      <c r="K331" s="216">
        <f t="shared" ca="1" si="51"/>
        <v>169.13520065203005</v>
      </c>
      <c r="L331" s="217">
        <f t="shared" ca="1" si="52"/>
        <v>0.40818443737050031</v>
      </c>
      <c r="M331" s="216">
        <f t="shared" ca="1" si="53"/>
        <v>0.24165794074014726</v>
      </c>
      <c r="N331" s="246"/>
      <c r="O331" s="309">
        <f t="shared" ca="1" si="54"/>
        <v>-0.93331161045510425</v>
      </c>
      <c r="P331" s="216">
        <f t="shared" ca="1" si="55"/>
        <v>169.84331561045508</v>
      </c>
      <c r="Q331" s="217">
        <f t="shared" ca="1" si="56"/>
        <v>0.56736127680356307</v>
      </c>
      <c r="R331" s="216">
        <f t="shared" ca="1" si="57"/>
        <v>0.4030747238418606</v>
      </c>
      <c r="S331" s="217"/>
      <c r="T331" s="64"/>
      <c r="U331" s="313">
        <f t="shared" ca="1" si="58"/>
        <v>0.16141678310171334</v>
      </c>
      <c r="V331" s="256"/>
      <c r="W331" s="256"/>
      <c r="X331" s="311" t="e">
        <f t="shared" si="59"/>
        <v>#N/A</v>
      </c>
      <c r="Y331" s="311" t="e">
        <f t="shared" si="59"/>
        <v>#N/A</v>
      </c>
      <c r="Z331" s="105"/>
      <c r="AA331" s="105"/>
      <c r="AB331" s="103"/>
    </row>
    <row r="332" spans="1:28" x14ac:dyDescent="0.25">
      <c r="A332">
        <v>300</v>
      </c>
      <c r="B332" s="61">
        <f ca="1">OFFSET(InputPriceData!B$15,CalculationsAndCharts!$A332+$A$11,0,1,1)</f>
        <v>41543</v>
      </c>
      <c r="C332" s="3">
        <f ca="1">OFFSET(InputPriceData!G$15,CalculationsAndCharts!$A332+$A$11,IF($C$7,8,0),1,1)</f>
        <v>77146900</v>
      </c>
      <c r="D332" s="4">
        <f ca="1">OFFSET(InputPriceData!C$15,CalculationsAndCharts!$A332+$A$11,IF($C$7,8,0),1,1)</f>
        <v>169.320007</v>
      </c>
      <c r="E332" s="4">
        <f ca="1">OFFSET(InputPriceData!D$15,CalculationsAndCharts!$A332+$A$11,IF($C$7,8,0),1,1)</f>
        <v>170.16999799999999</v>
      </c>
      <c r="F332" s="4">
        <f ca="1">OFFSET(InputPriceData!E$15,CalculationsAndCharts!$A332+$A$11,IF($C$7,8,0),1,1)</f>
        <v>169.050003</v>
      </c>
      <c r="G332" s="4">
        <f ca="1">OFFSET(InputPriceData!F$15,CalculationsAndCharts!$A332+$A$11,IF($C$7,8,0),1,1)</f>
        <v>169.69000199999999</v>
      </c>
      <c r="H332" s="309">
        <f t="shared" ca="1" si="48"/>
        <v>-0.24985598181205376</v>
      </c>
      <c r="I332" s="216">
        <f t="shared" ca="1" si="49"/>
        <v>169.93985798181205</v>
      </c>
      <c r="J332" s="216">
        <f t="shared" ca="1" si="50"/>
        <v>170.78955727172109</v>
      </c>
      <c r="K332" s="216">
        <f t="shared" ca="1" si="51"/>
        <v>169.09015869190299</v>
      </c>
      <c r="L332" s="217">
        <f t="shared" ca="1" si="52"/>
        <v>0.47640140637986994</v>
      </c>
      <c r="M332" s="216">
        <f t="shared" ca="1" si="53"/>
        <v>0.28074807046078648</v>
      </c>
      <c r="N332" s="246"/>
      <c r="O332" s="309">
        <f t="shared" ca="1" si="54"/>
        <v>-0.11288316393853975</v>
      </c>
      <c r="P332" s="216">
        <f t="shared" ca="1" si="55"/>
        <v>169.80288516393853</v>
      </c>
      <c r="Q332" s="217">
        <f t="shared" ca="1" si="56"/>
        <v>0.68714033167731281</v>
      </c>
      <c r="R332" s="216">
        <f t="shared" ca="1" si="57"/>
        <v>0.48592632936192398</v>
      </c>
      <c r="S332" s="217"/>
      <c r="T332" s="64"/>
      <c r="U332" s="313">
        <f t="shared" ca="1" si="58"/>
        <v>0.2051782589011375</v>
      </c>
      <c r="V332" s="256"/>
      <c r="W332" s="256"/>
      <c r="X332" s="311" t="e">
        <f t="shared" si="59"/>
        <v>#N/A</v>
      </c>
      <c r="Y332" s="311" t="e">
        <f t="shared" si="59"/>
        <v>#N/A</v>
      </c>
      <c r="Z332" s="105"/>
      <c r="AA332" s="105"/>
      <c r="AB332" s="103"/>
    </row>
    <row r="333" spans="1:28" x14ac:dyDescent="0.25">
      <c r="A333">
        <v>301</v>
      </c>
      <c r="B333" s="61">
        <f ca="1">OFFSET(InputPriceData!B$15,CalculationsAndCharts!$A333+$A$11,0,1,1)</f>
        <v>41542</v>
      </c>
      <c r="C333" s="3">
        <f ca="1">OFFSET(InputPriceData!G$15,CalculationsAndCharts!$A333+$A$11,IF($C$7,8,0),1,1)</f>
        <v>117306500</v>
      </c>
      <c r="D333" s="4">
        <f ca="1">OFFSET(InputPriceData!C$15,CalculationsAndCharts!$A333+$A$11,IF($C$7,8,0),1,1)</f>
        <v>169.63999899999999</v>
      </c>
      <c r="E333" s="4">
        <f ca="1">OFFSET(InputPriceData!D$15,CalculationsAndCharts!$A333+$A$11,IF($C$7,8,0),1,1)</f>
        <v>169.979996</v>
      </c>
      <c r="F333" s="4">
        <f ca="1">OFFSET(InputPriceData!E$15,CalculationsAndCharts!$A333+$A$11,IF($C$7,8,0),1,1)</f>
        <v>168.88999899999999</v>
      </c>
      <c r="G333" s="4">
        <f ca="1">OFFSET(InputPriceData!F$15,CalculationsAndCharts!$A333+$A$11,IF($C$7,8,0),1,1)</f>
        <v>169.03999300000001</v>
      </c>
      <c r="H333" s="309">
        <f t="shared" ca="1" si="48"/>
        <v>-0.84567748872165871</v>
      </c>
      <c r="I333" s="216">
        <f t="shared" ca="1" si="49"/>
        <v>169.88567048872167</v>
      </c>
      <c r="J333" s="216">
        <f t="shared" ca="1" si="50"/>
        <v>170.73509884116527</v>
      </c>
      <c r="K333" s="216">
        <f t="shared" ca="1" si="51"/>
        <v>169.03624213627808</v>
      </c>
      <c r="L333" s="217">
        <f t="shared" ca="1" si="52"/>
        <v>0.54286955372006174</v>
      </c>
      <c r="M333" s="216">
        <f t="shared" ca="1" si="53"/>
        <v>0.3211485898015044</v>
      </c>
      <c r="N333" s="246"/>
      <c r="O333" s="309">
        <f t="shared" ca="1" si="54"/>
        <v>-0.71169207578101101</v>
      </c>
      <c r="P333" s="216">
        <f t="shared" ca="1" si="55"/>
        <v>169.75168507578101</v>
      </c>
      <c r="Q333" s="217">
        <f t="shared" ca="1" si="56"/>
        <v>0.81250139242246067</v>
      </c>
      <c r="R333" s="216">
        <f t="shared" ca="1" si="57"/>
        <v>0.57678757174756434</v>
      </c>
      <c r="S333" s="217"/>
      <c r="T333" s="64"/>
      <c r="U333" s="313">
        <f t="shared" ca="1" si="58"/>
        <v>0.25563898194605994</v>
      </c>
      <c r="V333" s="256"/>
      <c r="W333" s="256"/>
      <c r="X333" s="311" t="e">
        <f t="shared" si="59"/>
        <v>#N/A</v>
      </c>
      <c r="Y333" s="311" t="e">
        <f t="shared" si="59"/>
        <v>#N/A</v>
      </c>
      <c r="Z333" s="105"/>
      <c r="AA333" s="105"/>
      <c r="AB333" s="103"/>
    </row>
    <row r="334" spans="1:28" x14ac:dyDescent="0.25">
      <c r="A334">
        <v>302</v>
      </c>
      <c r="B334" s="61">
        <f ca="1">OFFSET(InputPriceData!B$15,CalculationsAndCharts!$A334+$A$11,0,1,1)</f>
        <v>41541</v>
      </c>
      <c r="C334" s="3">
        <f ca="1">OFFSET(InputPriceData!G$15,CalculationsAndCharts!$A334+$A$11,IF($C$7,8,0),1,1)</f>
        <v>106333100</v>
      </c>
      <c r="D334" s="4">
        <f ca="1">OFFSET(InputPriceData!C$15,CalculationsAndCharts!$A334+$A$11,IF($C$7,8,0),1,1)</f>
        <v>169.89999399999999</v>
      </c>
      <c r="E334" s="4">
        <f ca="1">OFFSET(InputPriceData!D$15,CalculationsAndCharts!$A334+$A$11,IF($C$7,8,0),1,1)</f>
        <v>170.529999</v>
      </c>
      <c r="F334" s="4">
        <f ca="1">OFFSET(InputPriceData!E$15,CalculationsAndCharts!$A334+$A$11,IF($C$7,8,0),1,1)</f>
        <v>169.21000699999999</v>
      </c>
      <c r="G334" s="4">
        <f ca="1">OFFSET(InputPriceData!F$15,CalculationsAndCharts!$A334+$A$11,IF($C$7,8,0),1,1)</f>
        <v>169.529999</v>
      </c>
      <c r="H334" s="309">
        <f t="shared" ca="1" si="48"/>
        <v>-0.30265182749181441</v>
      </c>
      <c r="I334" s="216">
        <f t="shared" ca="1" si="49"/>
        <v>169.83265082749182</v>
      </c>
      <c r="J334" s="216">
        <f t="shared" ca="1" si="50"/>
        <v>170.68181408162926</v>
      </c>
      <c r="K334" s="216">
        <f t="shared" ca="1" si="51"/>
        <v>168.98348757335435</v>
      </c>
      <c r="L334" s="217">
        <f t="shared" ca="1" si="52"/>
        <v>0.61780462193302721</v>
      </c>
      <c r="M334" s="216">
        <f t="shared" ca="1" si="53"/>
        <v>0.36442200529537383</v>
      </c>
      <c r="N334" s="246"/>
      <c r="O334" s="309">
        <f t="shared" ca="1" si="54"/>
        <v>-0.17228188064493999</v>
      </c>
      <c r="P334" s="216">
        <f t="shared" ca="1" si="55"/>
        <v>169.70228088064493</v>
      </c>
      <c r="Q334" s="217">
        <f t="shared" ca="1" si="56"/>
        <v>0.95720812028887403</v>
      </c>
      <c r="R334" s="216">
        <f t="shared" ca="1" si="57"/>
        <v>0.67754954941434808</v>
      </c>
      <c r="S334" s="217"/>
      <c r="T334" s="64"/>
      <c r="U334" s="313">
        <f t="shared" ca="1" si="58"/>
        <v>0.31312754411897425</v>
      </c>
      <c r="V334" s="256"/>
      <c r="W334" s="256"/>
      <c r="X334" s="311" t="e">
        <f t="shared" si="59"/>
        <v>#N/A</v>
      </c>
      <c r="Y334" s="311" t="e">
        <f t="shared" si="59"/>
        <v>#N/A</v>
      </c>
      <c r="Z334" s="105"/>
      <c r="AA334" s="105"/>
      <c r="AB334" s="103"/>
    </row>
    <row r="335" spans="1:28" x14ac:dyDescent="0.25">
      <c r="A335">
        <v>303</v>
      </c>
      <c r="B335" s="61">
        <f ca="1">OFFSET(InputPriceData!B$15,CalculationsAndCharts!$A335+$A$11,0,1,1)</f>
        <v>41540</v>
      </c>
      <c r="C335" s="3">
        <f ca="1">OFFSET(InputPriceData!G$15,CalculationsAndCharts!$A335+$A$11,IF($C$7,8,0),1,1)</f>
        <v>104616500</v>
      </c>
      <c r="D335" s="4">
        <f ca="1">OFFSET(InputPriceData!C$15,CalculationsAndCharts!$A335+$A$11,IF($C$7,8,0),1,1)</f>
        <v>170.490005</v>
      </c>
      <c r="E335" s="4">
        <f ca="1">OFFSET(InputPriceData!D$15,CalculationsAndCharts!$A335+$A$11,IF($C$7,8,0),1,1)</f>
        <v>170.64999399999999</v>
      </c>
      <c r="F335" s="4">
        <f ca="1">OFFSET(InputPriceData!E$15,CalculationsAndCharts!$A335+$A$11,IF($C$7,8,0),1,1)</f>
        <v>169.38999899999999</v>
      </c>
      <c r="G335" s="4">
        <f ca="1">OFFSET(InputPriceData!F$15,CalculationsAndCharts!$A335+$A$11,IF($C$7,8,0),1,1)</f>
        <v>169.929993</v>
      </c>
      <c r="H335" s="309">
        <f t="shared" ca="1" si="48"/>
        <v>0.18748077417217734</v>
      </c>
      <c r="I335" s="216">
        <f t="shared" ca="1" si="49"/>
        <v>169.74251222582782</v>
      </c>
      <c r="J335" s="216">
        <f t="shared" ca="1" si="50"/>
        <v>170.59122478695696</v>
      </c>
      <c r="K335" s="216">
        <f t="shared" ca="1" si="51"/>
        <v>168.89379966469869</v>
      </c>
      <c r="L335" s="217">
        <f t="shared" ca="1" si="52"/>
        <v>0.66093223991431937</v>
      </c>
      <c r="M335" s="216">
        <f t="shared" ca="1" si="53"/>
        <v>0.38894383989901032</v>
      </c>
      <c r="N335" s="246"/>
      <c r="O335" s="309">
        <f t="shared" ca="1" si="54"/>
        <v>0.32346957836691903</v>
      </c>
      <c r="P335" s="216">
        <f t="shared" ca="1" si="55"/>
        <v>169.60652342163309</v>
      </c>
      <c r="Q335" s="217">
        <f t="shared" ca="1" si="56"/>
        <v>1.0710420774543974</v>
      </c>
      <c r="R335" s="216">
        <f t="shared" ca="1" si="57"/>
        <v>0.75634116747434743</v>
      </c>
      <c r="S335" s="217"/>
      <c r="T335" s="64"/>
      <c r="U335" s="313">
        <f t="shared" ca="1" si="58"/>
        <v>0.36739732757533711</v>
      </c>
      <c r="V335" s="256"/>
      <c r="W335" s="256"/>
      <c r="X335" s="311" t="e">
        <f t="shared" si="59"/>
        <v>#N/A</v>
      </c>
      <c r="Y335" s="311" t="e">
        <f t="shared" si="59"/>
        <v>#N/A</v>
      </c>
      <c r="Z335" s="105"/>
      <c r="AA335" s="105"/>
      <c r="AB335" s="103"/>
    </row>
    <row r="336" spans="1:28" x14ac:dyDescent="0.25">
      <c r="A336">
        <v>304</v>
      </c>
      <c r="B336" s="61">
        <f ca="1">OFFSET(InputPriceData!B$15,CalculationsAndCharts!$A336+$A$11,0,1,1)</f>
        <v>41537</v>
      </c>
      <c r="C336" s="3">
        <f ca="1">OFFSET(InputPriceData!G$15,CalculationsAndCharts!$A336+$A$11,IF($C$7,8,0),1,1)</f>
        <v>132867100</v>
      </c>
      <c r="D336" s="4">
        <f ca="1">OFFSET(InputPriceData!C$15,CalculationsAndCharts!$A336+$A$11,IF($C$7,8,0),1,1)</f>
        <v>172.33000200000001</v>
      </c>
      <c r="E336" s="4">
        <f ca="1">OFFSET(InputPriceData!D$15,CalculationsAndCharts!$A336+$A$11,IF($C$7,8,0),1,1)</f>
        <v>172.33000200000001</v>
      </c>
      <c r="F336" s="4">
        <f ca="1">OFFSET(InputPriceData!E$15,CalculationsAndCharts!$A336+$A$11,IF($C$7,8,0),1,1)</f>
        <v>170.58000200000001</v>
      </c>
      <c r="G336" s="4">
        <f ca="1">OFFSET(InputPriceData!F$15,CalculationsAndCharts!$A336+$A$11,IF($C$7,8,0),1,1)</f>
        <v>170.720001</v>
      </c>
      <c r="H336" s="309">
        <f t="shared" ca="1" si="48"/>
        <v>1.1177341190663674</v>
      </c>
      <c r="I336" s="216">
        <f t="shared" ca="1" si="49"/>
        <v>169.60226688093363</v>
      </c>
      <c r="J336" s="216">
        <f t="shared" ca="1" si="50"/>
        <v>170.45027821533827</v>
      </c>
      <c r="K336" s="216">
        <f t="shared" ca="1" si="51"/>
        <v>168.75425554652895</v>
      </c>
      <c r="L336" s="217">
        <f t="shared" ca="1" si="52"/>
        <v>0.65319198956556024</v>
      </c>
      <c r="M336" s="216">
        <f t="shared" ca="1" si="53"/>
        <v>0.38261011348375062</v>
      </c>
      <c r="N336" s="246"/>
      <c r="O336" s="309">
        <f t="shared" ca="1" si="54"/>
        <v>1.2725665823836896</v>
      </c>
      <c r="P336" s="216">
        <f t="shared" ca="1" si="55"/>
        <v>169.44743441761631</v>
      </c>
      <c r="Q336" s="217">
        <f t="shared" ca="1" si="56"/>
        <v>1.1284112993622686</v>
      </c>
      <c r="R336" s="216">
        <f t="shared" ca="1" si="57"/>
        <v>0.79316632573984236</v>
      </c>
      <c r="S336" s="217"/>
      <c r="T336" s="64"/>
      <c r="U336" s="313">
        <f t="shared" ca="1" si="58"/>
        <v>0.41055621225609173</v>
      </c>
      <c r="V336" s="256"/>
      <c r="W336" s="256"/>
      <c r="X336" s="311" t="e">
        <f t="shared" si="59"/>
        <v>#N/A</v>
      </c>
      <c r="Y336" s="311" t="e">
        <f t="shared" si="59"/>
        <v>#N/A</v>
      </c>
      <c r="Z336" s="105"/>
      <c r="AA336" s="105"/>
      <c r="AB336" s="103"/>
    </row>
    <row r="337" spans="1:28" x14ac:dyDescent="0.25">
      <c r="A337">
        <v>305</v>
      </c>
      <c r="B337" s="61">
        <f ca="1">OFFSET(InputPriceData!B$15,CalculationsAndCharts!$A337+$A$11,0,1,1)</f>
        <v>41536</v>
      </c>
      <c r="C337" s="3">
        <f ca="1">OFFSET(InputPriceData!G$15,CalculationsAndCharts!$A337+$A$11,IF($C$7,8,0),1,1)</f>
        <v>146616900</v>
      </c>
      <c r="D337" s="4">
        <f ca="1">OFFSET(InputPriceData!C$15,CalculationsAndCharts!$A337+$A$11,IF($C$7,8,0),1,1)</f>
        <v>173.520004</v>
      </c>
      <c r="E337" s="4">
        <f ca="1">OFFSET(InputPriceData!D$15,CalculationsAndCharts!$A337+$A$11,IF($C$7,8,0),1,1)</f>
        <v>173.60000600000001</v>
      </c>
      <c r="F337" s="4">
        <f ca="1">OFFSET(InputPriceData!E$15,CalculationsAndCharts!$A337+$A$11,IF($C$7,8,0),1,1)</f>
        <v>172.58999600000001</v>
      </c>
      <c r="G337" s="4">
        <f ca="1">OFFSET(InputPriceData!F$15,CalculationsAndCharts!$A337+$A$11,IF($C$7,8,0),1,1)</f>
        <v>172.759995</v>
      </c>
      <c r="H337" s="309">
        <f t="shared" ca="1" si="48"/>
        <v>3.4106886489916102</v>
      </c>
      <c r="I337" s="216">
        <f t="shared" ca="1" si="49"/>
        <v>169.34930635100838</v>
      </c>
      <c r="J337" s="216">
        <f t="shared" ca="1" si="50"/>
        <v>170.19605288276341</v>
      </c>
      <c r="K337" s="216">
        <f t="shared" ca="1" si="51"/>
        <v>168.50255981925335</v>
      </c>
      <c r="L337" s="217">
        <f t="shared" ca="1" si="52"/>
        <v>0.51953940477797378</v>
      </c>
      <c r="M337" s="216">
        <f t="shared" ca="1" si="53"/>
        <v>0.30072899966104638</v>
      </c>
      <c r="N337" s="246"/>
      <c r="O337" s="309">
        <f t="shared" ca="1" si="54"/>
        <v>3.6146765694130671</v>
      </c>
      <c r="P337" s="216">
        <f t="shared" ca="1" si="55"/>
        <v>169.14531843058694</v>
      </c>
      <c r="Q337" s="217">
        <f t="shared" ca="1" si="56"/>
        <v>1.0305410056229531</v>
      </c>
      <c r="R337" s="216">
        <f t="shared" ca="1" si="57"/>
        <v>0.71581919572731156</v>
      </c>
      <c r="S337" s="217"/>
      <c r="T337" s="64"/>
      <c r="U337" s="313">
        <f t="shared" ca="1" si="58"/>
        <v>0.41509019606626518</v>
      </c>
      <c r="V337" s="256"/>
      <c r="W337" s="256"/>
      <c r="X337" s="311" t="e">
        <f t="shared" si="59"/>
        <v>#N/A</v>
      </c>
      <c r="Y337" s="311" t="e">
        <f t="shared" si="59"/>
        <v>#N/A</v>
      </c>
      <c r="Z337" s="105"/>
      <c r="AA337" s="105"/>
      <c r="AB337" s="103"/>
    </row>
    <row r="338" spans="1:28" x14ac:dyDescent="0.25">
      <c r="A338">
        <v>306</v>
      </c>
      <c r="B338" s="61">
        <f ca="1">OFFSET(InputPriceData!B$15,CalculationsAndCharts!$A338+$A$11,0,1,1)</f>
        <v>41535</v>
      </c>
      <c r="C338" s="3">
        <f ca="1">OFFSET(InputPriceData!G$15,CalculationsAndCharts!$A338+$A$11,IF($C$7,8,0),1,1)</f>
        <v>203460600</v>
      </c>
      <c r="D338" s="4">
        <f ca="1">OFFSET(InputPriceData!C$15,CalculationsAndCharts!$A338+$A$11,IF($C$7,8,0),1,1)</f>
        <v>171.009995</v>
      </c>
      <c r="E338" s="4">
        <f ca="1">OFFSET(InputPriceData!D$15,CalculationsAndCharts!$A338+$A$11,IF($C$7,8,0),1,1)</f>
        <v>173.520004</v>
      </c>
      <c r="F338" s="4">
        <f ca="1">OFFSET(InputPriceData!E$15,CalculationsAndCharts!$A338+$A$11,IF($C$7,8,0),1,1)</f>
        <v>170.58000200000001</v>
      </c>
      <c r="G338" s="4">
        <f ca="1">OFFSET(InputPriceData!F$15,CalculationsAndCharts!$A338+$A$11,IF($C$7,8,0),1,1)</f>
        <v>173.050003</v>
      </c>
      <c r="H338" s="309">
        <f t="shared" ca="1" si="48"/>
        <v>4.0542372379484704</v>
      </c>
      <c r="I338" s="216">
        <f t="shared" ca="1" si="49"/>
        <v>168.99576576205152</v>
      </c>
      <c r="J338" s="216">
        <f t="shared" ca="1" si="50"/>
        <v>169.84074459086176</v>
      </c>
      <c r="K338" s="216">
        <f t="shared" ca="1" si="51"/>
        <v>168.15078693324125</v>
      </c>
      <c r="L338" s="217">
        <f t="shared" ca="1" si="52"/>
        <v>0.25449670330589574</v>
      </c>
      <c r="M338" s="216">
        <f t="shared" ca="1" si="53"/>
        <v>0.14706541398089182</v>
      </c>
      <c r="N338" s="246"/>
      <c r="O338" s="309">
        <f t="shared" ca="1" si="54"/>
        <v>4.3365979898153935</v>
      </c>
      <c r="P338" s="216">
        <f t="shared" ca="1" si="55"/>
        <v>168.7134050101846</v>
      </c>
      <c r="Q338" s="217">
        <f t="shared" ca="1" si="56"/>
        <v>0.76253715959423274</v>
      </c>
      <c r="R338" s="216">
        <f t="shared" ca="1" si="57"/>
        <v>0.52877467532495748</v>
      </c>
      <c r="S338" s="217"/>
      <c r="T338" s="64"/>
      <c r="U338" s="313">
        <f t="shared" ca="1" si="58"/>
        <v>0.38170926134406569</v>
      </c>
      <c r="V338" s="256"/>
      <c r="W338" s="256"/>
      <c r="X338" s="311" t="e">
        <f t="shared" si="59"/>
        <v>#N/A</v>
      </c>
      <c r="Y338" s="311" t="e">
        <f t="shared" si="59"/>
        <v>#N/A</v>
      </c>
      <c r="Z338" s="105"/>
      <c r="AA338" s="105"/>
      <c r="AB338" s="103"/>
    </row>
    <row r="339" spans="1:28" x14ac:dyDescent="0.25">
      <c r="A339">
        <v>307</v>
      </c>
      <c r="B339" s="61">
        <f ca="1">OFFSET(InputPriceData!B$15,CalculationsAndCharts!$A339+$A$11,0,1,1)</f>
        <v>41534</v>
      </c>
      <c r="C339" s="3">
        <f ca="1">OFFSET(InputPriceData!G$15,CalculationsAndCharts!$A339+$A$11,IF($C$7,8,0),1,1)</f>
        <v>82523300</v>
      </c>
      <c r="D339" s="4">
        <f ca="1">OFFSET(InputPriceData!C$15,CalculationsAndCharts!$A339+$A$11,IF($C$7,8,0),1,1)</f>
        <v>170.46000699999999</v>
      </c>
      <c r="E339" s="4">
        <f ca="1">OFFSET(InputPriceData!D$15,CalculationsAndCharts!$A339+$A$11,IF($C$7,8,0),1,1)</f>
        <v>171.11000100000001</v>
      </c>
      <c r="F339" s="4">
        <f ca="1">OFFSET(InputPriceData!E$15,CalculationsAndCharts!$A339+$A$11,IF($C$7,8,0),1,1)</f>
        <v>170.46000699999999</v>
      </c>
      <c r="G339" s="4">
        <f ca="1">OFFSET(InputPriceData!F$15,CalculationsAndCharts!$A339+$A$11,IF($C$7,8,0),1,1)</f>
        <v>171.070007</v>
      </c>
      <c r="H339" s="309">
        <f t="shared" ca="1" si="48"/>
        <v>2.3870071696524411</v>
      </c>
      <c r="I339" s="216">
        <f t="shared" ca="1" si="49"/>
        <v>168.68299983034757</v>
      </c>
      <c r="J339" s="216">
        <f t="shared" ca="1" si="50"/>
        <v>169.52641482949929</v>
      </c>
      <c r="K339" s="216">
        <f t="shared" ca="1" si="51"/>
        <v>167.83958483119582</v>
      </c>
      <c r="L339" s="217">
        <f t="shared" ca="1" si="52"/>
        <v>-8.6151087625205292E-3</v>
      </c>
      <c r="M339" s="216">
        <f t="shared" ca="1" si="53"/>
        <v>-5.0360135675452033E-3</v>
      </c>
      <c r="N339" s="246"/>
      <c r="O339" s="309">
        <f t="shared" ca="1" si="54"/>
        <v>2.7423407162205167</v>
      </c>
      <c r="P339" s="216">
        <f t="shared" ca="1" si="55"/>
        <v>168.32766628377948</v>
      </c>
      <c r="Q339" s="217">
        <f t="shared" ca="1" si="56"/>
        <v>0.48631413480882552</v>
      </c>
      <c r="R339" s="216">
        <f t="shared" ca="1" si="57"/>
        <v>0.34113341783553597</v>
      </c>
      <c r="S339" s="217"/>
      <c r="T339" s="64"/>
      <c r="U339" s="313">
        <f t="shared" ca="1" si="58"/>
        <v>0.34616943140308115</v>
      </c>
      <c r="V339" s="256"/>
      <c r="W339" s="256"/>
      <c r="X339" s="311" t="e">
        <f t="shared" si="59"/>
        <v>#N/A</v>
      </c>
      <c r="Y339" s="311" t="e">
        <f t="shared" si="59"/>
        <v>#N/A</v>
      </c>
      <c r="Z339" s="105"/>
      <c r="AA339" s="105"/>
      <c r="AB339" s="103"/>
    </row>
    <row r="340" spans="1:28" x14ac:dyDescent="0.25">
      <c r="A340">
        <v>308</v>
      </c>
      <c r="B340" s="61">
        <f ca="1">OFFSET(InputPriceData!B$15,CalculationsAndCharts!$A340+$A$11,0,1,1)</f>
        <v>41533</v>
      </c>
      <c r="C340" s="3">
        <f ca="1">OFFSET(InputPriceData!G$15,CalculationsAndCharts!$A340+$A$11,IF($C$7,8,0),1,1)</f>
        <v>106299200</v>
      </c>
      <c r="D340" s="4">
        <f ca="1">OFFSET(InputPriceData!C$15,CalculationsAndCharts!$A340+$A$11,IF($C$7,8,0),1,1)</f>
        <v>171.16000399999999</v>
      </c>
      <c r="E340" s="4">
        <f ca="1">OFFSET(InputPriceData!D$15,CalculationsAndCharts!$A340+$A$11,IF($C$7,8,0),1,1)</f>
        <v>171.240005</v>
      </c>
      <c r="F340" s="4">
        <f ca="1">OFFSET(InputPriceData!E$15,CalculationsAndCharts!$A340+$A$11,IF($C$7,8,0),1,1)</f>
        <v>170.03999300000001</v>
      </c>
      <c r="G340" s="4">
        <f ca="1">OFFSET(InputPriceData!F$15,CalculationsAndCharts!$A340+$A$11,IF($C$7,8,0),1,1)</f>
        <v>170.30999800000001</v>
      </c>
      <c r="H340" s="309">
        <f t="shared" ca="1" si="48"/>
        <v>1.8583440940433238</v>
      </c>
      <c r="I340" s="216">
        <f t="shared" ca="1" si="49"/>
        <v>168.45165390595668</v>
      </c>
      <c r="J340" s="216">
        <f t="shared" ca="1" si="50"/>
        <v>169.29391217548644</v>
      </c>
      <c r="K340" s="216">
        <f t="shared" ca="1" si="51"/>
        <v>167.60939563642688</v>
      </c>
      <c r="L340" s="217">
        <f t="shared" ca="1" si="52"/>
        <v>-0.22437342817374561</v>
      </c>
      <c r="M340" s="216">
        <f t="shared" ca="1" si="53"/>
        <v>-0.13174413176479843</v>
      </c>
      <c r="N340" s="246"/>
      <c r="O340" s="309">
        <f t="shared" ca="1" si="54"/>
        <v>2.2702988413833434</v>
      </c>
      <c r="P340" s="216">
        <f t="shared" ca="1" si="55"/>
        <v>168.03969915861666</v>
      </c>
      <c r="Q340" s="217">
        <f t="shared" ca="1" si="56"/>
        <v>0.25917147201766377</v>
      </c>
      <c r="R340" s="216">
        <f t="shared" ca="1" si="57"/>
        <v>0.1826115730570301</v>
      </c>
      <c r="S340" s="217"/>
      <c r="T340" s="64"/>
      <c r="U340" s="313">
        <f t="shared" ca="1" si="58"/>
        <v>0.31435570482182851</v>
      </c>
      <c r="V340" s="256"/>
      <c r="W340" s="256"/>
      <c r="X340" s="311" t="e">
        <f t="shared" si="59"/>
        <v>#N/A</v>
      </c>
      <c r="Y340" s="311" t="e">
        <f t="shared" si="59"/>
        <v>#N/A</v>
      </c>
      <c r="Z340" s="105"/>
      <c r="AA340" s="105"/>
      <c r="AB340" s="103"/>
    </row>
    <row r="341" spans="1:28" x14ac:dyDescent="0.25">
      <c r="A341">
        <v>309</v>
      </c>
      <c r="B341" s="61">
        <f ca="1">OFFSET(InputPriceData!B$15,CalculationsAndCharts!$A341+$A$11,0,1,1)</f>
        <v>41530</v>
      </c>
      <c r="C341" s="3">
        <f ca="1">OFFSET(InputPriceData!G$15,CalculationsAndCharts!$A341+$A$11,IF($C$7,8,0),1,1)</f>
        <v>72727800</v>
      </c>
      <c r="D341" s="4">
        <f ca="1">OFFSET(InputPriceData!C$15,CalculationsAndCharts!$A341+$A$11,IF($C$7,8,0),1,1)</f>
        <v>169.13000500000001</v>
      </c>
      <c r="E341" s="4">
        <f ca="1">OFFSET(InputPriceData!D$15,CalculationsAndCharts!$A341+$A$11,IF($C$7,8,0),1,1)</f>
        <v>169.46000699999999</v>
      </c>
      <c r="F341" s="4">
        <f ca="1">OFFSET(InputPriceData!E$15,CalculationsAndCharts!$A341+$A$11,IF($C$7,8,0),1,1)</f>
        <v>168.740005</v>
      </c>
      <c r="G341" s="4">
        <f ca="1">OFFSET(InputPriceData!F$15,CalculationsAndCharts!$A341+$A$11,IF($C$7,8,0),1,1)</f>
        <v>169.33000200000001</v>
      </c>
      <c r="H341" s="309">
        <f t="shared" ca="1" si="48"/>
        <v>1.0602777782809614</v>
      </c>
      <c r="I341" s="216">
        <f t="shared" ca="1" si="49"/>
        <v>168.26972422171906</v>
      </c>
      <c r="J341" s="216">
        <f t="shared" ca="1" si="50"/>
        <v>169.11107284282764</v>
      </c>
      <c r="K341" s="216">
        <f t="shared" ca="1" si="51"/>
        <v>167.42837560061045</v>
      </c>
      <c r="L341" s="217">
        <f t="shared" ca="1" si="52"/>
        <v>-0.41877245325180679</v>
      </c>
      <c r="M341" s="216">
        <f t="shared" ca="1" si="53"/>
        <v>-0.2473114322952685</v>
      </c>
      <c r="N341" s="246"/>
      <c r="O341" s="309">
        <f t="shared" ca="1" si="54"/>
        <v>1.5196003163104874</v>
      </c>
      <c r="P341" s="216">
        <f t="shared" ca="1" si="55"/>
        <v>167.81040168368952</v>
      </c>
      <c r="Q341" s="217">
        <f t="shared" ca="1" si="56"/>
        <v>4.9808363266388933E-2</v>
      </c>
      <c r="R341" s="216">
        <f t="shared" ca="1" si="57"/>
        <v>3.5297959731711757E-2</v>
      </c>
      <c r="S341" s="217"/>
      <c r="T341" s="64"/>
      <c r="U341" s="313">
        <f t="shared" ca="1" si="58"/>
        <v>0.28260939202698027</v>
      </c>
      <c r="V341" s="256"/>
      <c r="W341" s="256"/>
      <c r="X341" s="311" t="e">
        <f t="shared" si="59"/>
        <v>#N/A</v>
      </c>
      <c r="Y341" s="311" t="e">
        <f t="shared" si="59"/>
        <v>#N/A</v>
      </c>
      <c r="Z341" s="105"/>
      <c r="AA341" s="105"/>
      <c r="AB341" s="103"/>
    </row>
    <row r="342" spans="1:28" x14ac:dyDescent="0.25">
      <c r="A342">
        <v>310</v>
      </c>
      <c r="B342" s="61">
        <f ca="1">OFFSET(InputPriceData!B$15,CalculationsAndCharts!$A342+$A$11,0,1,1)</f>
        <v>41529</v>
      </c>
      <c r="C342" s="3">
        <f ca="1">OFFSET(InputPriceData!G$15,CalculationsAndCharts!$A342+$A$11,IF($C$7,8,0),1,1)</f>
        <v>83209000</v>
      </c>
      <c r="D342" s="4">
        <f ca="1">OFFSET(InputPriceData!C$15,CalculationsAndCharts!$A342+$A$11,IF($C$7,8,0),1,1)</f>
        <v>169.33999600000001</v>
      </c>
      <c r="E342" s="4">
        <f ca="1">OFFSET(InputPriceData!D$15,CalculationsAndCharts!$A342+$A$11,IF($C$7,8,0),1,1)</f>
        <v>169.55999800000001</v>
      </c>
      <c r="F342" s="4">
        <f ca="1">OFFSET(InputPriceData!E$15,CalculationsAndCharts!$A342+$A$11,IF($C$7,8,0),1,1)</f>
        <v>168.720001</v>
      </c>
      <c r="G342" s="4">
        <f ca="1">OFFSET(InputPriceData!F$15,CalculationsAndCharts!$A342+$A$11,IF($C$7,8,0),1,1)</f>
        <v>168.949997</v>
      </c>
      <c r="H342" s="309">
        <f t="shared" ca="1" si="48"/>
        <v>0.82392085113396996</v>
      </c>
      <c r="I342" s="216">
        <f t="shared" ca="1" si="49"/>
        <v>168.12607614886602</v>
      </c>
      <c r="J342" s="216">
        <f t="shared" ca="1" si="50"/>
        <v>168.96670652961032</v>
      </c>
      <c r="K342" s="216">
        <f t="shared" ca="1" si="51"/>
        <v>167.28544576812169</v>
      </c>
      <c r="L342" s="217">
        <f t="shared" ca="1" si="52"/>
        <v>-0.59946059343268776</v>
      </c>
      <c r="M342" s="216">
        <f t="shared" ca="1" si="53"/>
        <v>-0.35481539158162151</v>
      </c>
      <c r="N342" s="246"/>
      <c r="O342" s="309">
        <f t="shared" ca="1" si="54"/>
        <v>1.323556188364428</v>
      </c>
      <c r="P342" s="216">
        <f t="shared" ca="1" si="55"/>
        <v>167.62644081163558</v>
      </c>
      <c r="Q342" s="217">
        <f t="shared" ca="1" si="56"/>
        <v>-0.15110303466265007</v>
      </c>
      <c r="R342" s="216">
        <f t="shared" ca="1" si="57"/>
        <v>-0.10732385014199207</v>
      </c>
      <c r="S342" s="217"/>
      <c r="T342" s="64"/>
      <c r="U342" s="313">
        <f t="shared" ca="1" si="58"/>
        <v>0.24749154143962943</v>
      </c>
      <c r="V342" s="256"/>
      <c r="W342" s="256"/>
      <c r="X342" s="311" t="e">
        <f t="shared" si="59"/>
        <v>#N/A</v>
      </c>
      <c r="Y342" s="311" t="e">
        <f t="shared" si="59"/>
        <v>#N/A</v>
      </c>
      <c r="Z342" s="105"/>
      <c r="AA342" s="105"/>
      <c r="AB342" s="103"/>
    </row>
    <row r="343" spans="1:28" x14ac:dyDescent="0.25">
      <c r="A343">
        <v>311</v>
      </c>
      <c r="B343" s="61">
        <f ca="1">OFFSET(InputPriceData!B$15,CalculationsAndCharts!$A343+$A$11,0,1,1)</f>
        <v>41528</v>
      </c>
      <c r="C343" s="3">
        <f ca="1">OFFSET(InputPriceData!G$15,CalculationsAndCharts!$A343+$A$11,IF($C$7,8,0),1,1)</f>
        <v>94545900</v>
      </c>
      <c r="D343" s="4">
        <f ca="1">OFFSET(InputPriceData!C$15,CalculationsAndCharts!$A343+$A$11,IF($C$7,8,0),1,1)</f>
        <v>168.63999899999999</v>
      </c>
      <c r="E343" s="4">
        <f ca="1">OFFSET(InputPriceData!D$15,CalculationsAndCharts!$A343+$A$11,IF($C$7,8,0),1,1)</f>
        <v>169.39999399999999</v>
      </c>
      <c r="F343" s="4">
        <f ca="1">OFFSET(InputPriceData!E$15,CalculationsAndCharts!$A343+$A$11,IF($C$7,8,0),1,1)</f>
        <v>168.35000600000001</v>
      </c>
      <c r="G343" s="4">
        <f ca="1">OFFSET(InputPriceData!F$15,CalculationsAndCharts!$A343+$A$11,IF($C$7,8,0),1,1)</f>
        <v>169.39999399999999</v>
      </c>
      <c r="H343" s="309">
        <f t="shared" ca="1" si="48"/>
        <v>1.4293776485618563</v>
      </c>
      <c r="I343" s="216">
        <f t="shared" ca="1" si="49"/>
        <v>167.97061635143814</v>
      </c>
      <c r="J343" s="216">
        <f t="shared" ca="1" si="50"/>
        <v>168.81046943319532</v>
      </c>
      <c r="K343" s="216">
        <f t="shared" ca="1" si="51"/>
        <v>167.13076326968095</v>
      </c>
      <c r="L343" s="217">
        <f t="shared" ca="1" si="52"/>
        <v>-0.81721407696586112</v>
      </c>
      <c r="M343" s="216">
        <f t="shared" ca="1" si="53"/>
        <v>-0.48241682757430393</v>
      </c>
      <c r="N343" s="246"/>
      <c r="O343" s="309">
        <f t="shared" ca="1" si="54"/>
        <v>1.9747032751095146</v>
      </c>
      <c r="P343" s="216">
        <f t="shared" ca="1" si="55"/>
        <v>167.42529072489049</v>
      </c>
      <c r="Q343" s="217">
        <f t="shared" ca="1" si="56"/>
        <v>-0.40865620507741152</v>
      </c>
      <c r="R343" s="216">
        <f t="shared" ca="1" si="57"/>
        <v>-0.28948492530223691</v>
      </c>
      <c r="S343" s="217"/>
      <c r="T343" s="64"/>
      <c r="U343" s="313">
        <f t="shared" ca="1" si="58"/>
        <v>0.19293190227206702</v>
      </c>
      <c r="V343" s="256"/>
      <c r="W343" s="256"/>
      <c r="X343" s="311" t="e">
        <f t="shared" si="59"/>
        <v>#N/A</v>
      </c>
      <c r="Y343" s="311" t="e">
        <f t="shared" si="59"/>
        <v>#N/A</v>
      </c>
      <c r="Z343" s="105"/>
      <c r="AA343" s="105"/>
      <c r="AB343" s="103"/>
    </row>
    <row r="344" spans="1:28" x14ac:dyDescent="0.25">
      <c r="A344">
        <v>312</v>
      </c>
      <c r="B344" s="61">
        <f ca="1">OFFSET(InputPriceData!B$15,CalculationsAndCharts!$A344+$A$11,0,1,1)</f>
        <v>41527</v>
      </c>
      <c r="C344" s="3">
        <f ca="1">OFFSET(InputPriceData!G$15,CalculationsAndCharts!$A344+$A$11,IF($C$7,8,0),1,1)</f>
        <v>105847200</v>
      </c>
      <c r="D344" s="4">
        <f ca="1">OFFSET(InputPriceData!C$15,CalculationsAndCharts!$A344+$A$11,IF($C$7,8,0),1,1)</f>
        <v>168.63999899999999</v>
      </c>
      <c r="E344" s="4">
        <f ca="1">OFFSET(InputPriceData!D$15,CalculationsAndCharts!$A344+$A$11,IF($C$7,8,0),1,1)</f>
        <v>168.89999399999999</v>
      </c>
      <c r="F344" s="4">
        <f ca="1">OFFSET(InputPriceData!E$15,CalculationsAndCharts!$A344+$A$11,IF($C$7,8,0),1,1)</f>
        <v>168.259995</v>
      </c>
      <c r="G344" s="4">
        <f ca="1">OFFSET(InputPriceData!F$15,CalculationsAndCharts!$A344+$A$11,IF($C$7,8,0),1,1)</f>
        <v>168.86999499999999</v>
      </c>
      <c r="H344" s="309">
        <f t="shared" ca="1" si="48"/>
        <v>1.0617945215990414</v>
      </c>
      <c r="I344" s="216">
        <f t="shared" ca="1" si="49"/>
        <v>167.80820047840095</v>
      </c>
      <c r="J344" s="216">
        <f t="shared" ca="1" si="50"/>
        <v>168.64724148079293</v>
      </c>
      <c r="K344" s="216">
        <f t="shared" ca="1" si="51"/>
        <v>166.96915947600894</v>
      </c>
      <c r="L344" s="217">
        <f t="shared" ca="1" si="52"/>
        <v>-1.071295914822348</v>
      </c>
      <c r="M344" s="216">
        <f t="shared" ca="1" si="53"/>
        <v>-0.63439091996322261</v>
      </c>
      <c r="N344" s="246"/>
      <c r="O344" s="309">
        <f t="shared" ca="1" si="54"/>
        <v>1.657260639138495</v>
      </c>
      <c r="P344" s="216">
        <f t="shared" ca="1" si="55"/>
        <v>167.2127343608615</v>
      </c>
      <c r="Q344" s="217">
        <f t="shared" ca="1" si="56"/>
        <v>-0.72531826334876337</v>
      </c>
      <c r="R344" s="216">
        <f t="shared" ca="1" si="57"/>
        <v>-0.51541537383151825</v>
      </c>
      <c r="S344" s="217"/>
      <c r="T344" s="64"/>
      <c r="U344" s="313">
        <f t="shared" ca="1" si="58"/>
        <v>0.11897554613170436</v>
      </c>
      <c r="V344" s="256"/>
      <c r="W344" s="256"/>
      <c r="X344" s="311" t="e">
        <f t="shared" si="59"/>
        <v>#N/A</v>
      </c>
      <c r="Y344" s="311" t="e">
        <f t="shared" si="59"/>
        <v>#N/A</v>
      </c>
      <c r="Z344" s="105"/>
      <c r="AA344" s="105"/>
      <c r="AB344" s="103"/>
    </row>
    <row r="345" spans="1:28" x14ac:dyDescent="0.25">
      <c r="A345">
        <v>313</v>
      </c>
      <c r="B345" s="61">
        <f ca="1">OFFSET(InputPriceData!B$15,CalculationsAndCharts!$A345+$A$11,0,1,1)</f>
        <v>41526</v>
      </c>
      <c r="C345" s="3">
        <f ca="1">OFFSET(InputPriceData!G$15,CalculationsAndCharts!$A345+$A$11,IF($C$7,8,0),1,1)</f>
        <v>87559300</v>
      </c>
      <c r="D345" s="4">
        <f ca="1">OFFSET(InputPriceData!C$15,CalculationsAndCharts!$A345+$A$11,IF($C$7,8,0),1,1)</f>
        <v>166.449997</v>
      </c>
      <c r="E345" s="4">
        <f ca="1">OFFSET(InputPriceData!D$15,CalculationsAndCharts!$A345+$A$11,IF($C$7,8,0),1,1)</f>
        <v>167.729996</v>
      </c>
      <c r="F345" s="4">
        <f ca="1">OFFSET(InputPriceData!E$15,CalculationsAndCharts!$A345+$A$11,IF($C$7,8,0),1,1)</f>
        <v>166.449997</v>
      </c>
      <c r="G345" s="4">
        <f ca="1">OFFSET(InputPriceData!F$15,CalculationsAndCharts!$A345+$A$11,IF($C$7,8,0),1,1)</f>
        <v>167.63000500000001</v>
      </c>
      <c r="H345" s="309">
        <f t="shared" ca="1" si="48"/>
        <v>-7.0175747376241659E-2</v>
      </c>
      <c r="I345" s="216">
        <f t="shared" ca="1" si="49"/>
        <v>167.70018074737627</v>
      </c>
      <c r="J345" s="216">
        <f t="shared" ca="1" si="50"/>
        <v>168.53868165111314</v>
      </c>
      <c r="K345" s="216">
        <f t="shared" ca="1" si="51"/>
        <v>166.86167984363939</v>
      </c>
      <c r="L345" s="217">
        <f t="shared" ca="1" si="52"/>
        <v>-1.2999203382755291</v>
      </c>
      <c r="M345" s="216">
        <f t="shared" ca="1" si="53"/>
        <v>-0.7754699633132679</v>
      </c>
      <c r="N345" s="246"/>
      <c r="O345" s="309">
        <f t="shared" ca="1" si="54"/>
        <v>0.56427376565609189</v>
      </c>
      <c r="P345" s="216">
        <f t="shared" ca="1" si="55"/>
        <v>167.06573123434393</v>
      </c>
      <c r="Q345" s="217">
        <f t="shared" ca="1" si="56"/>
        <v>-1.025572336704337</v>
      </c>
      <c r="R345" s="216">
        <f t="shared" ca="1" si="57"/>
        <v>-0.73416856609006498</v>
      </c>
      <c r="S345" s="217"/>
      <c r="T345" s="64"/>
      <c r="U345" s="313">
        <f t="shared" ca="1" si="58"/>
        <v>4.1301397223202918E-2</v>
      </c>
      <c r="V345" s="256"/>
      <c r="W345" s="256"/>
      <c r="X345" s="311" t="e">
        <f t="shared" si="59"/>
        <v>#N/A</v>
      </c>
      <c r="Y345" s="311" t="e">
        <f t="shared" si="59"/>
        <v>#N/A</v>
      </c>
      <c r="Z345" s="105"/>
      <c r="AA345" s="105"/>
      <c r="AB345" s="103"/>
    </row>
    <row r="346" spans="1:28" x14ac:dyDescent="0.25">
      <c r="A346">
        <v>314</v>
      </c>
      <c r="B346" s="61">
        <f ca="1">OFFSET(InputPriceData!B$15,CalculationsAndCharts!$A346+$A$11,0,1,1)</f>
        <v>41523</v>
      </c>
      <c r="C346" s="3">
        <f ca="1">OFFSET(InputPriceData!G$15,CalculationsAndCharts!$A346+$A$11,IF($C$7,8,0),1,1)</f>
        <v>159756500</v>
      </c>
      <c r="D346" s="4">
        <f ca="1">OFFSET(InputPriceData!C$15,CalculationsAndCharts!$A346+$A$11,IF($C$7,8,0),1,1)</f>
        <v>166.509995</v>
      </c>
      <c r="E346" s="4">
        <f ca="1">OFFSET(InputPriceData!D$15,CalculationsAndCharts!$A346+$A$11,IF($C$7,8,0),1,1)</f>
        <v>166.979996</v>
      </c>
      <c r="F346" s="4">
        <f ca="1">OFFSET(InputPriceData!E$15,CalculationsAndCharts!$A346+$A$11,IF($C$7,8,0),1,1)</f>
        <v>164.479996</v>
      </c>
      <c r="G346" s="4">
        <f ca="1">OFFSET(InputPriceData!F$15,CalculationsAndCharts!$A346+$A$11,IF($C$7,8,0),1,1)</f>
        <v>166.03999300000001</v>
      </c>
      <c r="H346" s="309">
        <f t="shared" ca="1" si="48"/>
        <v>-1.6482576366715944</v>
      </c>
      <c r="I346" s="216">
        <f t="shared" ca="1" si="49"/>
        <v>167.6882506366716</v>
      </c>
      <c r="J346" s="216">
        <f t="shared" ca="1" si="50"/>
        <v>168.52669188985493</v>
      </c>
      <c r="K346" s="216">
        <f t="shared" ca="1" si="51"/>
        <v>166.84980938348824</v>
      </c>
      <c r="L346" s="217">
        <f t="shared" ca="1" si="52"/>
        <v>-1.4531284387521588</v>
      </c>
      <c r="M346" s="216">
        <f t="shared" ca="1" si="53"/>
        <v>-0.87516773067568054</v>
      </c>
      <c r="N346" s="246"/>
      <c r="O346" s="309">
        <f t="shared" ca="1" si="54"/>
        <v>-0.99757020340834801</v>
      </c>
      <c r="P346" s="216">
        <f t="shared" ca="1" si="55"/>
        <v>167.03756320340835</v>
      </c>
      <c r="Q346" s="217">
        <f t="shared" ca="1" si="56"/>
        <v>-1.2452697852454342</v>
      </c>
      <c r="R346" s="216">
        <f t="shared" ca="1" si="57"/>
        <v>-0.8999782012123555</v>
      </c>
      <c r="S346" s="217"/>
      <c r="T346" s="64"/>
      <c r="U346" s="313">
        <f t="shared" ca="1" si="58"/>
        <v>-2.4810470536674956E-2</v>
      </c>
      <c r="V346" s="256"/>
      <c r="W346" s="256"/>
      <c r="X346" s="311" t="e">
        <f t="shared" si="59"/>
        <v>#N/A</v>
      </c>
      <c r="Y346" s="311" t="e">
        <f t="shared" si="59"/>
        <v>#N/A</v>
      </c>
      <c r="Z346" s="105"/>
      <c r="AA346" s="105"/>
      <c r="AB346" s="103"/>
    </row>
    <row r="347" spans="1:28" x14ac:dyDescent="0.25">
      <c r="A347">
        <v>315</v>
      </c>
      <c r="B347" s="61">
        <f ca="1">OFFSET(InputPriceData!B$15,CalculationsAndCharts!$A347+$A$11,0,1,1)</f>
        <v>41522</v>
      </c>
      <c r="C347" s="3">
        <f ca="1">OFFSET(InputPriceData!G$15,CalculationsAndCharts!$A347+$A$11,IF($C$7,8,0),1,1)</f>
        <v>63090500</v>
      </c>
      <c r="D347" s="4">
        <f ca="1">OFFSET(InputPriceData!C$15,CalculationsAndCharts!$A347+$A$11,IF($C$7,8,0),1,1)</f>
        <v>165.85000600000001</v>
      </c>
      <c r="E347" s="4">
        <f ca="1">OFFSET(InputPriceData!D$15,CalculationsAndCharts!$A347+$A$11,IF($C$7,8,0),1,1)</f>
        <v>166.39999399999999</v>
      </c>
      <c r="F347" s="4">
        <f ca="1">OFFSET(InputPriceData!E$15,CalculationsAndCharts!$A347+$A$11,IF($C$7,8,0),1,1)</f>
        <v>165.729996</v>
      </c>
      <c r="G347" s="4">
        <f ca="1">OFFSET(InputPriceData!F$15,CalculationsAndCharts!$A347+$A$11,IF($C$7,8,0),1,1)</f>
        <v>165.96000699999999</v>
      </c>
      <c r="H347" s="309">
        <f t="shared" ca="1" si="48"/>
        <v>-1.7752919763209367</v>
      </c>
      <c r="I347" s="216">
        <f t="shared" ca="1" si="49"/>
        <v>167.73529897632093</v>
      </c>
      <c r="J347" s="216">
        <f t="shared" ca="1" si="50"/>
        <v>168.57397547120252</v>
      </c>
      <c r="K347" s="216">
        <f t="shared" ca="1" si="51"/>
        <v>166.89662248143932</v>
      </c>
      <c r="L347" s="217">
        <f t="shared" ca="1" si="52"/>
        <v>-1.5584548196938284</v>
      </c>
      <c r="M347" s="216">
        <f t="shared" ca="1" si="53"/>
        <v>-0.93905444321524301</v>
      </c>
      <c r="N347" s="246"/>
      <c r="O347" s="309">
        <f t="shared" ca="1" si="54"/>
        <v>-1.1230967107629355</v>
      </c>
      <c r="P347" s="216">
        <f t="shared" ca="1" si="55"/>
        <v>167.08310371076291</v>
      </c>
      <c r="Q347" s="217">
        <f t="shared" ca="1" si="56"/>
        <v>-1.416244561315728</v>
      </c>
      <c r="R347" s="216">
        <f t="shared" ca="1" si="57"/>
        <v>-1.024037962097021</v>
      </c>
      <c r="S347" s="217"/>
      <c r="T347" s="64"/>
      <c r="U347" s="313">
        <f t="shared" ca="1" si="58"/>
        <v>-8.498351888177802E-2</v>
      </c>
      <c r="V347" s="256"/>
      <c r="W347" s="256"/>
      <c r="X347" s="311" t="e">
        <f t="shared" si="59"/>
        <v>#N/A</v>
      </c>
      <c r="Y347" s="311" t="e">
        <f t="shared" si="59"/>
        <v>#N/A</v>
      </c>
      <c r="Z347" s="105"/>
      <c r="AA347" s="105"/>
      <c r="AB347" s="103"/>
    </row>
    <row r="348" spans="1:28" x14ac:dyDescent="0.25">
      <c r="A348">
        <v>316</v>
      </c>
      <c r="B348" s="61">
        <f ca="1">OFFSET(InputPriceData!B$15,CalculationsAndCharts!$A348+$A$11,0,1,1)</f>
        <v>41521</v>
      </c>
      <c r="C348" s="3">
        <f ca="1">OFFSET(InputPriceData!G$15,CalculationsAndCharts!$A348+$A$11,IF($C$7,8,0),1,1)</f>
        <v>97389400</v>
      </c>
      <c r="D348" s="4">
        <f ca="1">OFFSET(InputPriceData!C$15,CalculationsAndCharts!$A348+$A$11,IF($C$7,8,0),1,1)</f>
        <v>164.429993</v>
      </c>
      <c r="E348" s="4">
        <f ca="1">OFFSET(InputPriceData!D$15,CalculationsAndCharts!$A348+$A$11,IF($C$7,8,0),1,1)</f>
        <v>166.029999</v>
      </c>
      <c r="F348" s="4">
        <f ca="1">OFFSET(InputPriceData!E$15,CalculationsAndCharts!$A348+$A$11,IF($C$7,8,0),1,1)</f>
        <v>164.13000500000001</v>
      </c>
      <c r="G348" s="4">
        <f ca="1">OFFSET(InputPriceData!F$15,CalculationsAndCharts!$A348+$A$11,IF($C$7,8,0),1,1)</f>
        <v>165.75</v>
      </c>
      <c r="H348" s="309">
        <f t="shared" ca="1" si="48"/>
        <v>-2.0441298646844999</v>
      </c>
      <c r="I348" s="216">
        <f t="shared" ca="1" si="49"/>
        <v>167.79412986468449</v>
      </c>
      <c r="J348" s="216">
        <f t="shared" ca="1" si="50"/>
        <v>168.63310051400791</v>
      </c>
      <c r="K348" s="216">
        <f t="shared" ca="1" si="51"/>
        <v>166.95515921536108</v>
      </c>
      <c r="L348" s="217">
        <f t="shared" ca="1" si="52"/>
        <v>-1.6587460250712549</v>
      </c>
      <c r="M348" s="216">
        <f t="shared" ca="1" si="53"/>
        <v>-1.0007517496659155</v>
      </c>
      <c r="N348" s="246"/>
      <c r="O348" s="309">
        <f t="shared" ca="1" si="54"/>
        <v>-1.3939672202882818</v>
      </c>
      <c r="P348" s="216">
        <f t="shared" ca="1" si="55"/>
        <v>167.14396722028829</v>
      </c>
      <c r="Q348" s="217">
        <f t="shared" ca="1" si="56"/>
        <v>-1.5914727538175979</v>
      </c>
      <c r="R348" s="216">
        <f t="shared" ca="1" si="57"/>
        <v>-1.1521974688272203</v>
      </c>
      <c r="S348" s="217"/>
      <c r="T348" s="64"/>
      <c r="U348" s="313">
        <f t="shared" ca="1" si="58"/>
        <v>-0.15144571916130478</v>
      </c>
      <c r="V348" s="256"/>
      <c r="W348" s="256"/>
      <c r="X348" s="311" t="e">
        <f t="shared" si="59"/>
        <v>#N/A</v>
      </c>
      <c r="Y348" s="311" t="e">
        <f t="shared" si="59"/>
        <v>#N/A</v>
      </c>
      <c r="Z348" s="105"/>
      <c r="AA348" s="105"/>
      <c r="AB348" s="103"/>
    </row>
    <row r="349" spans="1:28" x14ac:dyDescent="0.25">
      <c r="A349">
        <v>317</v>
      </c>
      <c r="B349" s="61">
        <f ca="1">OFFSET(InputPriceData!B$15,CalculationsAndCharts!$A349+$A$11,0,1,1)</f>
        <v>41520</v>
      </c>
      <c r="C349" s="3">
        <f ca="1">OFFSET(InputPriceData!G$15,CalculationsAndCharts!$A349+$A$11,IF($C$7,8,0),1,1)</f>
        <v>142375100</v>
      </c>
      <c r="D349" s="4">
        <f ca="1">OFFSET(InputPriceData!C$15,CalculationsAndCharts!$A349+$A$11,IF($C$7,8,0),1,1)</f>
        <v>165.229996</v>
      </c>
      <c r="E349" s="4">
        <f ca="1">OFFSET(InputPriceData!D$15,CalculationsAndCharts!$A349+$A$11,IF($C$7,8,0),1,1)</f>
        <v>165.58000200000001</v>
      </c>
      <c r="F349" s="4">
        <f ca="1">OFFSET(InputPriceData!E$15,CalculationsAndCharts!$A349+$A$11,IF($C$7,8,0),1,1)</f>
        <v>163.699997</v>
      </c>
      <c r="G349" s="4">
        <f ca="1">OFFSET(InputPriceData!F$15,CalculationsAndCharts!$A349+$A$11,IF($C$7,8,0),1,1)</f>
        <v>164.38999899999999</v>
      </c>
      <c r="H349" s="309">
        <f t="shared" ca="1" si="48"/>
        <v>-3.5220811829235359</v>
      </c>
      <c r="I349" s="216">
        <f t="shared" ca="1" si="49"/>
        <v>167.91208018292352</v>
      </c>
      <c r="J349" s="216">
        <f t="shared" ca="1" si="50"/>
        <v>168.75164058383811</v>
      </c>
      <c r="K349" s="216">
        <f t="shared" ca="1" si="51"/>
        <v>167.0725197820089</v>
      </c>
      <c r="L349" s="217">
        <f t="shared" ca="1" si="52"/>
        <v>-1.7017959014796173</v>
      </c>
      <c r="M349" s="216">
        <f t="shared" ca="1" si="53"/>
        <v>-1.0352186336345299</v>
      </c>
      <c r="N349" s="246"/>
      <c r="O349" s="309">
        <f t="shared" ca="1" si="54"/>
        <v>-2.8899769524616463</v>
      </c>
      <c r="P349" s="216">
        <f t="shared" ca="1" si="55"/>
        <v>167.27997595246163</v>
      </c>
      <c r="Q349" s="217">
        <f t="shared" ca="1" si="56"/>
        <v>-1.7047484001535504</v>
      </c>
      <c r="R349" s="216">
        <f t="shared" ca="1" si="57"/>
        <v>-1.2444175999929659</v>
      </c>
      <c r="S349" s="217"/>
      <c r="T349" s="64"/>
      <c r="U349" s="313">
        <f t="shared" ca="1" si="58"/>
        <v>-0.20919896635843593</v>
      </c>
      <c r="V349" s="256"/>
      <c r="W349" s="256"/>
      <c r="X349" s="311" t="e">
        <f t="shared" si="59"/>
        <v>#N/A</v>
      </c>
      <c r="Y349" s="311" t="e">
        <f t="shared" si="59"/>
        <v>#N/A</v>
      </c>
      <c r="Z349" s="105"/>
      <c r="AA349" s="105"/>
      <c r="AB349" s="103"/>
    </row>
    <row r="350" spans="1:28" x14ac:dyDescent="0.25">
      <c r="A350">
        <v>318</v>
      </c>
      <c r="B350" s="61">
        <f ca="1">OFFSET(InputPriceData!B$15,CalculationsAndCharts!$A350+$A$11,0,1,1)</f>
        <v>41516</v>
      </c>
      <c r="C350" s="3">
        <f ca="1">OFFSET(InputPriceData!G$15,CalculationsAndCharts!$A350+$A$11,IF($C$7,8,0),1,1)</f>
        <v>134928900</v>
      </c>
      <c r="D350" s="4">
        <f ca="1">OFFSET(InputPriceData!C$15,CalculationsAndCharts!$A350+$A$11,IF($C$7,8,0),1,1)</f>
        <v>164.509995</v>
      </c>
      <c r="E350" s="4">
        <f ca="1">OFFSET(InputPriceData!D$15,CalculationsAndCharts!$A350+$A$11,IF($C$7,8,0),1,1)</f>
        <v>164.529999</v>
      </c>
      <c r="F350" s="4">
        <f ca="1">OFFSET(InputPriceData!E$15,CalculationsAndCharts!$A350+$A$11,IF($C$7,8,0),1,1)</f>
        <v>163.16999799999999</v>
      </c>
      <c r="G350" s="4">
        <f ca="1">OFFSET(InputPriceData!F$15,CalculationsAndCharts!$A350+$A$11,IF($C$7,8,0),1,1)</f>
        <v>163.64999399999999</v>
      </c>
      <c r="H350" s="309">
        <f t="shared" ca="1" si="48"/>
        <v>-4.4616806698943643</v>
      </c>
      <c r="I350" s="216">
        <f t="shared" ca="1" si="49"/>
        <v>168.11167466989437</v>
      </c>
      <c r="J350" s="216">
        <f t="shared" ca="1" si="50"/>
        <v>168.95223304324384</v>
      </c>
      <c r="K350" s="216">
        <f t="shared" ca="1" si="51"/>
        <v>167.2711162965449</v>
      </c>
      <c r="L350" s="217">
        <f t="shared" ca="1" si="52"/>
        <v>-1.6544028825261581</v>
      </c>
      <c r="M350" s="216">
        <f t="shared" ca="1" si="53"/>
        <v>-1.0109397758524563</v>
      </c>
      <c r="N350" s="246"/>
      <c r="O350" s="309">
        <f t="shared" ca="1" si="54"/>
        <v>-3.8705745409078571</v>
      </c>
      <c r="P350" s="216">
        <f t="shared" ca="1" si="55"/>
        <v>167.52056854090785</v>
      </c>
      <c r="Q350" s="217">
        <f t="shared" ca="1" si="56"/>
        <v>-1.7107855031947159</v>
      </c>
      <c r="R350" s="216">
        <f t="shared" ca="1" si="57"/>
        <v>-1.2544715423782167</v>
      </c>
      <c r="S350" s="217"/>
      <c r="T350" s="64"/>
      <c r="U350" s="313">
        <f t="shared" ca="1" si="58"/>
        <v>-0.24353176652576036</v>
      </c>
      <c r="V350" s="256"/>
      <c r="W350" s="256"/>
      <c r="X350" s="311" t="e">
        <f t="shared" si="59"/>
        <v>#N/A</v>
      </c>
      <c r="Y350" s="311" t="e">
        <f t="shared" si="59"/>
        <v>#N/A</v>
      </c>
      <c r="Z350" s="105"/>
      <c r="AA350" s="105"/>
      <c r="AB350" s="103"/>
    </row>
    <row r="351" spans="1:28" x14ac:dyDescent="0.25">
      <c r="A351">
        <v>319</v>
      </c>
      <c r="B351" s="61">
        <f ca="1">OFFSET(InputPriceData!B$15,CalculationsAndCharts!$A351+$A$11,0,1,1)</f>
        <v>41515</v>
      </c>
      <c r="C351" s="3">
        <f ca="1">OFFSET(InputPriceData!G$15,CalculationsAndCharts!$A351+$A$11,IF($C$7,8,0),1,1)</f>
        <v>119200500</v>
      </c>
      <c r="D351" s="4">
        <f ca="1">OFFSET(InputPriceData!C$15,CalculationsAndCharts!$A351+$A$11,IF($C$7,8,0),1,1)</f>
        <v>163.550003</v>
      </c>
      <c r="E351" s="4">
        <f ca="1">OFFSET(InputPriceData!D$15,CalculationsAndCharts!$A351+$A$11,IF($C$7,8,0),1,1)</f>
        <v>165.03999300000001</v>
      </c>
      <c r="F351" s="4">
        <f ca="1">OFFSET(InputPriceData!E$15,CalculationsAndCharts!$A351+$A$11,IF($C$7,8,0),1,1)</f>
        <v>163.39999399999999</v>
      </c>
      <c r="G351" s="4">
        <f ca="1">OFFSET(InputPriceData!F$15,CalculationsAndCharts!$A351+$A$11,IF($C$7,8,0),1,1)</f>
        <v>164.16999799999999</v>
      </c>
      <c r="H351" s="309">
        <f t="shared" ca="1" si="48"/>
        <v>-4.1586522604462566</v>
      </c>
      <c r="I351" s="216">
        <f t="shared" ca="1" si="49"/>
        <v>168.32865026044624</v>
      </c>
      <c r="J351" s="216">
        <f t="shared" ca="1" si="50"/>
        <v>169.17029351174844</v>
      </c>
      <c r="K351" s="216">
        <f t="shared" ca="1" si="51"/>
        <v>167.48700700914401</v>
      </c>
      <c r="L351" s="217">
        <f t="shared" ca="1" si="52"/>
        <v>-1.5720851730115182</v>
      </c>
      <c r="M351" s="216">
        <f t="shared" ca="1" si="53"/>
        <v>-0.95759590190865351</v>
      </c>
      <c r="N351" s="246"/>
      <c r="O351" s="309">
        <f t="shared" ca="1" si="54"/>
        <v>-3.6164069320475036</v>
      </c>
      <c r="P351" s="216">
        <f t="shared" ca="1" si="55"/>
        <v>167.7864049320475</v>
      </c>
      <c r="Q351" s="217">
        <f t="shared" ca="1" si="56"/>
        <v>-1.6755423460922714</v>
      </c>
      <c r="R351" s="216">
        <f t="shared" ca="1" si="57"/>
        <v>-1.2247370651187592</v>
      </c>
      <c r="S351" s="217"/>
      <c r="T351" s="64"/>
      <c r="U351" s="313">
        <f t="shared" ca="1" si="58"/>
        <v>-0.26714116321010573</v>
      </c>
      <c r="V351" s="256"/>
      <c r="W351" s="256"/>
      <c r="X351" s="311" t="e">
        <f t="shared" si="59"/>
        <v>#N/A</v>
      </c>
      <c r="Y351" s="311" t="e">
        <f t="shared" si="59"/>
        <v>#N/A</v>
      </c>
      <c r="Z351" s="105"/>
      <c r="AA351" s="105"/>
      <c r="AB351" s="103"/>
    </row>
    <row r="352" spans="1:28" x14ac:dyDescent="0.25">
      <c r="A352">
        <v>320</v>
      </c>
      <c r="B352" s="61">
        <f ca="1">OFFSET(InputPriceData!B$15,CalculationsAndCharts!$A352+$A$11,0,1,1)</f>
        <v>41514</v>
      </c>
      <c r="C352" s="3">
        <f ca="1">OFFSET(InputPriceData!G$15,CalculationsAndCharts!$A352+$A$11,IF($C$7,8,0),1,1)</f>
        <v>108113000</v>
      </c>
      <c r="D352" s="4">
        <f ca="1">OFFSET(InputPriceData!C$15,CalculationsAndCharts!$A352+$A$11,IF($C$7,8,0),1,1)</f>
        <v>163.259995</v>
      </c>
      <c r="E352" s="4">
        <f ca="1">OFFSET(InputPriceData!D$15,CalculationsAndCharts!$A352+$A$11,IF($C$7,8,0),1,1)</f>
        <v>164.490005</v>
      </c>
      <c r="F352" s="4">
        <f ca="1">OFFSET(InputPriceData!E$15,CalculationsAndCharts!$A352+$A$11,IF($C$7,8,0),1,1)</f>
        <v>163.050003</v>
      </c>
      <c r="G352" s="4">
        <f ca="1">OFFSET(InputPriceData!F$15,CalculationsAndCharts!$A352+$A$11,IF($C$7,8,0),1,1)</f>
        <v>163.91000399999999</v>
      </c>
      <c r="H352" s="309">
        <f t="shared" ca="1" si="48"/>
        <v>-4.63632938835649</v>
      </c>
      <c r="I352" s="216">
        <f t="shared" ca="1" si="49"/>
        <v>168.54633338835649</v>
      </c>
      <c r="J352" s="216">
        <f t="shared" ca="1" si="50"/>
        <v>169.38906505529826</v>
      </c>
      <c r="K352" s="216">
        <f t="shared" ca="1" si="51"/>
        <v>167.70360172141471</v>
      </c>
      <c r="L352" s="217">
        <f t="shared" ca="1" si="52"/>
        <v>-1.4678761393920945</v>
      </c>
      <c r="M352" s="216">
        <f t="shared" ca="1" si="53"/>
        <v>-0.8955378583189435</v>
      </c>
      <c r="N352" s="246"/>
      <c r="O352" s="309">
        <f t="shared" ca="1" si="54"/>
        <v>-4.1469924487134024</v>
      </c>
      <c r="P352" s="216">
        <f t="shared" ca="1" si="55"/>
        <v>168.05699644871339</v>
      </c>
      <c r="Q352" s="217">
        <f t="shared" ca="1" si="56"/>
        <v>-1.613724620620409</v>
      </c>
      <c r="R352" s="216">
        <f t="shared" ca="1" si="57"/>
        <v>-1.1814224254088181</v>
      </c>
      <c r="S352" s="217"/>
      <c r="T352" s="64"/>
      <c r="U352" s="313">
        <f t="shared" ca="1" si="58"/>
        <v>-0.28588456708987464</v>
      </c>
      <c r="V352" s="256"/>
      <c r="W352" s="256"/>
      <c r="X352" s="311" t="e">
        <f t="shared" si="59"/>
        <v>#N/A</v>
      </c>
      <c r="Y352" s="311" t="e">
        <f t="shared" si="59"/>
        <v>#N/A</v>
      </c>
      <c r="Z352" s="105"/>
      <c r="AA352" s="105"/>
      <c r="AB352" s="103"/>
    </row>
    <row r="353" spans="1:28" x14ac:dyDescent="0.25">
      <c r="A353">
        <v>321</v>
      </c>
      <c r="B353" s="61">
        <f ca="1">OFFSET(InputPriceData!B$15,CalculationsAndCharts!$A353+$A$11,0,1,1)</f>
        <v>41513</v>
      </c>
      <c r="C353" s="3">
        <f ca="1">OFFSET(InputPriceData!G$15,CalculationsAndCharts!$A353+$A$11,IF($C$7,8,0),1,1)</f>
        <v>158619400</v>
      </c>
      <c r="D353" s="4">
        <f ca="1">OFFSET(InputPriceData!C$15,CalculationsAndCharts!$A353+$A$11,IF($C$7,8,0),1,1)</f>
        <v>164.36000100000001</v>
      </c>
      <c r="E353" s="4">
        <f ca="1">OFFSET(InputPriceData!D$15,CalculationsAndCharts!$A353+$A$11,IF($C$7,8,0),1,1)</f>
        <v>166</v>
      </c>
      <c r="F353" s="4">
        <f ca="1">OFFSET(InputPriceData!E$15,CalculationsAndCharts!$A353+$A$11,IF($C$7,8,0),1,1)</f>
        <v>163.21000699999999</v>
      </c>
      <c r="G353" s="4">
        <f ca="1">OFFSET(InputPriceData!F$15,CalculationsAndCharts!$A353+$A$11,IF($C$7,8,0),1,1)</f>
        <v>163.33000200000001</v>
      </c>
      <c r="H353" s="309">
        <f t="shared" ref="H353:H416" ca="1" si="60">$C$20*(G353-2*G354+G355)+2*$C$21*H354-$C$22*H355</f>
        <v>-5.4748225727835713</v>
      </c>
      <c r="I353" s="216">
        <f t="shared" ca="1" si="49"/>
        <v>168.80482457278359</v>
      </c>
      <c r="J353" s="216">
        <f t="shared" ca="1" si="50"/>
        <v>169.6488486956475</v>
      </c>
      <c r="K353" s="216">
        <f t="shared" ca="1" si="51"/>
        <v>167.96080044991967</v>
      </c>
      <c r="L353" s="217">
        <f t="shared" ca="1" si="52"/>
        <v>-1.2958838033456619</v>
      </c>
      <c r="M353" s="216">
        <f t="shared" ca="1" si="53"/>
        <v>-0.79341442936225626</v>
      </c>
      <c r="N353" s="246"/>
      <c r="O353" s="309">
        <f t="shared" ca="1" si="54"/>
        <v>-5.0530435620989502</v>
      </c>
      <c r="P353" s="216">
        <f t="shared" ca="1" si="55"/>
        <v>168.38304556209897</v>
      </c>
      <c r="Q353" s="217">
        <f t="shared" ca="1" si="56"/>
        <v>-1.4651630150112236</v>
      </c>
      <c r="R353" s="216">
        <f t="shared" ca="1" si="57"/>
        <v>-1.0764682523015388</v>
      </c>
      <c r="S353" s="217"/>
      <c r="T353" s="64"/>
      <c r="U353" s="313">
        <f t="shared" ca="1" si="58"/>
        <v>-0.2830538229392825</v>
      </c>
      <c r="V353" s="256"/>
      <c r="W353" s="256"/>
      <c r="X353" s="311" t="e">
        <f t="shared" si="59"/>
        <v>#N/A</v>
      </c>
      <c r="Y353" s="311" t="e">
        <f t="shared" si="59"/>
        <v>#N/A</v>
      </c>
      <c r="Z353" s="105"/>
      <c r="AA353" s="105"/>
      <c r="AB353" s="103"/>
    </row>
    <row r="354" spans="1:28" x14ac:dyDescent="0.25">
      <c r="A354">
        <v>322</v>
      </c>
      <c r="B354" s="61">
        <f ca="1">OFFSET(InputPriceData!B$15,CalculationsAndCharts!$A354+$A$11,0,1,1)</f>
        <v>41512</v>
      </c>
      <c r="C354" s="3">
        <f ca="1">OFFSET(InputPriceData!G$15,CalculationsAndCharts!$A354+$A$11,IF($C$7,8,0),1,1)</f>
        <v>89702100</v>
      </c>
      <c r="D354" s="4">
        <f ca="1">OFFSET(InputPriceData!C$15,CalculationsAndCharts!$A354+$A$11,IF($C$7,8,0),1,1)</f>
        <v>166.78999300000001</v>
      </c>
      <c r="E354" s="4">
        <f ca="1">OFFSET(InputPriceData!D$15,CalculationsAndCharts!$A354+$A$11,IF($C$7,8,0),1,1)</f>
        <v>167.300003</v>
      </c>
      <c r="F354" s="4">
        <f ca="1">OFFSET(InputPriceData!E$15,CalculationsAndCharts!$A354+$A$11,IF($C$7,8,0),1,1)</f>
        <v>165.88999899999999</v>
      </c>
      <c r="G354" s="4">
        <f ca="1">OFFSET(InputPriceData!F$15,CalculationsAndCharts!$A354+$A$11,IF($C$7,8,0),1,1)</f>
        <v>166</v>
      </c>
      <c r="H354" s="309">
        <f t="shared" ca="1" si="60"/>
        <v>-2.9992628724581993</v>
      </c>
      <c r="I354" s="216">
        <f t="shared" ref="I354:I417" ca="1" si="61">G354-H354</f>
        <v>168.99926287245819</v>
      </c>
      <c r="J354" s="216">
        <f t="shared" ref="J354:J417" ca="1" si="62">I354*(1+$F$15)</f>
        <v>169.84425918682047</v>
      </c>
      <c r="K354" s="216">
        <f t="shared" ref="K354:K417" ca="1" si="63">I354*(1-$F$15)</f>
        <v>168.15426655809588</v>
      </c>
      <c r="L354" s="217">
        <f t="shared" ref="L354:L417" ca="1" si="64">$F$20*(I354-2*I355+I356)+2*$F$21*L355-$F$22*L356</f>
        <v>-1.1594142187525311</v>
      </c>
      <c r="M354" s="216">
        <f t="shared" ref="M354:M417" ca="1" si="65">100*$F$16*L354/G354</f>
        <v>-0.698442300453332</v>
      </c>
      <c r="N354" s="246"/>
      <c r="O354" s="309">
        <f t="shared" ref="O354:O417" ca="1" si="66">$U$20*($G354-2*$G355+$G356)+2*$U$21*O355-$U$22*O356</f>
        <v>-2.6335184683979285</v>
      </c>
      <c r="P354" s="216">
        <f t="shared" ref="P354:P417" ca="1" si="67">$G354-O354</f>
        <v>168.63351846839794</v>
      </c>
      <c r="Q354" s="217">
        <f t="shared" ref="Q354:Q417" ca="1" si="68">$X$20*(P354-2*P355+P356)+2*$X$21*Q355-$X$22*Q356</f>
        <v>-1.3577601496278133</v>
      </c>
      <c r="R354" s="216">
        <f t="shared" ref="R354:R417" ca="1" si="69">100*$F$17*Q354/$G354</f>
        <v>-0.98151336117673249</v>
      </c>
      <c r="S354" s="217"/>
      <c r="T354" s="64"/>
      <c r="U354" s="313">
        <f t="shared" ref="U354:U417" ca="1" si="70">R354-M354</f>
        <v>-0.28307106072340049</v>
      </c>
      <c r="V354" s="256"/>
      <c r="W354" s="256"/>
      <c r="X354" s="311" t="e">
        <f t="shared" ref="X354:Y417" si="71">IF($A354=$E$25,X$31,NA())</f>
        <v>#N/A</v>
      </c>
      <c r="Y354" s="311" t="e">
        <f t="shared" si="71"/>
        <v>#N/A</v>
      </c>
      <c r="Z354" s="105"/>
      <c r="AA354" s="105"/>
      <c r="AB354" s="103"/>
    </row>
    <row r="355" spans="1:28" x14ac:dyDescent="0.25">
      <c r="A355">
        <v>323</v>
      </c>
      <c r="B355" s="61">
        <f ca="1">OFFSET(InputPriceData!B$15,CalculationsAndCharts!$A355+$A$11,0,1,1)</f>
        <v>41509</v>
      </c>
      <c r="C355" s="3">
        <f ca="1">OFFSET(InputPriceData!G$15,CalculationsAndCharts!$A355+$A$11,IF($C$7,8,0),1,1)</f>
        <v>90888900</v>
      </c>
      <c r="D355" s="4">
        <f ca="1">OFFSET(InputPriceData!C$15,CalculationsAndCharts!$A355+$A$11,IF($C$7,8,0),1,1)</f>
        <v>166.550003</v>
      </c>
      <c r="E355" s="4">
        <f ca="1">OFFSET(InputPriceData!D$15,CalculationsAndCharts!$A355+$A$11,IF($C$7,8,0),1,1)</f>
        <v>166.83000200000001</v>
      </c>
      <c r="F355" s="4">
        <f ca="1">OFFSET(InputPriceData!E$15,CalculationsAndCharts!$A355+$A$11,IF($C$7,8,0),1,1)</f>
        <v>165.770004</v>
      </c>
      <c r="G355" s="4">
        <f ca="1">OFFSET(InputPriceData!F$15,CalculationsAndCharts!$A355+$A$11,IF($C$7,8,0),1,1)</f>
        <v>166.61999499999999</v>
      </c>
      <c r="H355" s="309">
        <f t="shared" ca="1" si="60"/>
        <v>-2.4622335968467128</v>
      </c>
      <c r="I355" s="216">
        <f t="shared" ca="1" si="61"/>
        <v>169.0822285968467</v>
      </c>
      <c r="J355" s="216">
        <f t="shared" ca="1" si="62"/>
        <v>169.92763973983091</v>
      </c>
      <c r="K355" s="216">
        <f t="shared" ca="1" si="63"/>
        <v>168.23681745386247</v>
      </c>
      <c r="L355" s="217">
        <f t="shared" ca="1" si="64"/>
        <v>-1.1156204200801185</v>
      </c>
      <c r="M355" s="216">
        <f t="shared" ca="1" si="65"/>
        <v>-0.66955974886454572</v>
      </c>
      <c r="N355" s="246"/>
      <c r="O355" s="309">
        <f t="shared" ca="1" si="66"/>
        <v>-2.127890509547405</v>
      </c>
      <c r="P355" s="216">
        <f t="shared" ca="1" si="67"/>
        <v>168.74788550954739</v>
      </c>
      <c r="Q355" s="217">
        <f t="shared" ca="1" si="68"/>
        <v>-1.3667529124774325</v>
      </c>
      <c r="R355" s="216">
        <f t="shared" ca="1" si="69"/>
        <v>-0.98433774108138639</v>
      </c>
      <c r="S355" s="217"/>
      <c r="T355" s="64"/>
      <c r="U355" s="313">
        <f t="shared" ca="1" si="70"/>
        <v>-0.31477799221684066</v>
      </c>
      <c r="V355" s="256"/>
      <c r="W355" s="256"/>
      <c r="X355" s="311" t="e">
        <f t="shared" si="71"/>
        <v>#N/A</v>
      </c>
      <c r="Y355" s="311" t="e">
        <f t="shared" si="71"/>
        <v>#N/A</v>
      </c>
      <c r="Z355" s="105"/>
      <c r="AA355" s="105"/>
      <c r="AB355" s="103"/>
    </row>
    <row r="356" spans="1:28" x14ac:dyDescent="0.25">
      <c r="A356">
        <v>324</v>
      </c>
      <c r="B356" s="61">
        <f ca="1">OFFSET(InputPriceData!B$15,CalculationsAndCharts!$A356+$A$11,0,1,1)</f>
        <v>41508</v>
      </c>
      <c r="C356" s="3">
        <f ca="1">OFFSET(InputPriceData!G$15,CalculationsAndCharts!$A356+$A$11,IF($C$7,8,0),1,1)</f>
        <v>101471400</v>
      </c>
      <c r="D356" s="4">
        <f ca="1">OFFSET(InputPriceData!C$15,CalculationsAndCharts!$A356+$A$11,IF($C$7,8,0),1,1)</f>
        <v>164.89999399999999</v>
      </c>
      <c r="E356" s="4">
        <f ca="1">OFFSET(InputPriceData!D$15,CalculationsAndCharts!$A356+$A$11,IF($C$7,8,0),1,1)</f>
        <v>166.300003</v>
      </c>
      <c r="F356" s="4">
        <f ca="1">OFFSET(InputPriceData!E$15,CalculationsAndCharts!$A356+$A$11,IF($C$7,8,0),1,1)</f>
        <v>164.88999899999999</v>
      </c>
      <c r="G356" s="4">
        <f ca="1">OFFSET(InputPriceData!F$15,CalculationsAndCharts!$A356+$A$11,IF($C$7,8,0),1,1)</f>
        <v>166.05999800000001</v>
      </c>
      <c r="H356" s="309">
        <f t="shared" ca="1" si="60"/>
        <v>-3.1054887308703045</v>
      </c>
      <c r="I356" s="216">
        <f t="shared" ca="1" si="61"/>
        <v>169.1654867308703</v>
      </c>
      <c r="J356" s="216">
        <f t="shared" ca="1" si="62"/>
        <v>170.01131416452463</v>
      </c>
      <c r="K356" s="216">
        <f t="shared" ca="1" si="63"/>
        <v>168.31965929721594</v>
      </c>
      <c r="L356" s="217">
        <f t="shared" ca="1" si="64"/>
        <v>-1.0587526203680526</v>
      </c>
      <c r="M356" s="216">
        <f t="shared" ca="1" si="65"/>
        <v>-0.63757234320095113</v>
      </c>
      <c r="N356" s="246"/>
      <c r="O356" s="309">
        <f t="shared" ca="1" si="66"/>
        <v>-2.8050934070923277</v>
      </c>
      <c r="P356" s="216">
        <f t="shared" ca="1" si="67"/>
        <v>168.86509140709234</v>
      </c>
      <c r="Q356" s="217">
        <f t="shared" ca="1" si="68"/>
        <v>-1.362556927829583</v>
      </c>
      <c r="R356" s="216">
        <f t="shared" ca="1" si="69"/>
        <v>-0.98462503498012777</v>
      </c>
      <c r="S356" s="217"/>
      <c r="T356" s="64"/>
      <c r="U356" s="313">
        <f t="shared" ca="1" si="70"/>
        <v>-0.34705269177917664</v>
      </c>
      <c r="V356" s="256"/>
      <c r="W356" s="256"/>
      <c r="X356" s="311" t="e">
        <f t="shared" si="71"/>
        <v>#N/A</v>
      </c>
      <c r="Y356" s="311" t="e">
        <f t="shared" si="71"/>
        <v>#N/A</v>
      </c>
      <c r="Z356" s="105"/>
      <c r="AA356" s="105"/>
      <c r="AB356" s="103"/>
    </row>
    <row r="357" spans="1:28" x14ac:dyDescent="0.25">
      <c r="A357">
        <v>325</v>
      </c>
      <c r="B357" s="61">
        <f ca="1">OFFSET(InputPriceData!B$15,CalculationsAndCharts!$A357+$A$11,0,1,1)</f>
        <v>41507</v>
      </c>
      <c r="C357" s="3">
        <f ca="1">OFFSET(InputPriceData!G$15,CalculationsAndCharts!$A357+$A$11,IF($C$7,8,0),1,1)</f>
        <v>159530500</v>
      </c>
      <c r="D357" s="4">
        <f ca="1">OFFSET(InputPriceData!C$15,CalculationsAndCharts!$A357+$A$11,IF($C$7,8,0),1,1)</f>
        <v>165.11999499999999</v>
      </c>
      <c r="E357" s="4">
        <f ca="1">OFFSET(InputPriceData!D$15,CalculationsAndCharts!$A357+$A$11,IF($C$7,8,0),1,1)</f>
        <v>166.029999</v>
      </c>
      <c r="F357" s="4">
        <f ca="1">OFFSET(InputPriceData!E$15,CalculationsAndCharts!$A357+$A$11,IF($C$7,8,0),1,1)</f>
        <v>164.19000199999999</v>
      </c>
      <c r="G357" s="4">
        <f ca="1">OFFSET(InputPriceData!F$15,CalculationsAndCharts!$A357+$A$11,IF($C$7,8,0),1,1)</f>
        <v>164.55999800000001</v>
      </c>
      <c r="H357" s="309">
        <f t="shared" ca="1" si="60"/>
        <v>-4.766395896630045</v>
      </c>
      <c r="I357" s="216">
        <f t="shared" ca="1" si="61"/>
        <v>169.32639389663007</v>
      </c>
      <c r="J357" s="216">
        <f t="shared" ca="1" si="62"/>
        <v>170.17302586611319</v>
      </c>
      <c r="K357" s="216">
        <f t="shared" ca="1" si="63"/>
        <v>168.47976192714691</v>
      </c>
      <c r="L357" s="217">
        <f t="shared" ca="1" si="64"/>
        <v>-0.90395608922972936</v>
      </c>
      <c r="M357" s="216">
        <f t="shared" ca="1" si="65"/>
        <v>-0.54931702735541443</v>
      </c>
      <c r="N357" s="246"/>
      <c r="O357" s="309">
        <f t="shared" ca="1" si="66"/>
        <v>-4.522646345805807</v>
      </c>
      <c r="P357" s="216">
        <f t="shared" ca="1" si="67"/>
        <v>169.08264434580582</v>
      </c>
      <c r="Q357" s="217">
        <f t="shared" ca="1" si="68"/>
        <v>-1.2358490303063248</v>
      </c>
      <c r="R357" s="216">
        <f t="shared" ca="1" si="69"/>
        <v>-0.90120251239161386</v>
      </c>
      <c r="S357" s="217"/>
      <c r="T357" s="64"/>
      <c r="U357" s="313">
        <f t="shared" ca="1" si="70"/>
        <v>-0.35188548503619943</v>
      </c>
      <c r="V357" s="256"/>
      <c r="W357" s="256"/>
      <c r="X357" s="311" t="e">
        <f t="shared" si="71"/>
        <v>#N/A</v>
      </c>
      <c r="Y357" s="311" t="e">
        <f t="shared" si="71"/>
        <v>#N/A</v>
      </c>
      <c r="Z357" s="105"/>
      <c r="AA357" s="105"/>
      <c r="AB357" s="103"/>
    </row>
    <row r="358" spans="1:28" x14ac:dyDescent="0.25">
      <c r="A358">
        <v>326</v>
      </c>
      <c r="B358" s="61">
        <f ca="1">OFFSET(InputPriceData!B$15,CalculationsAndCharts!$A358+$A$11,0,1,1)</f>
        <v>41506</v>
      </c>
      <c r="C358" s="3">
        <f ca="1">OFFSET(InputPriceData!G$15,CalculationsAndCharts!$A358+$A$11,IF($C$7,8,0),1,1)</f>
        <v>89294400</v>
      </c>
      <c r="D358" s="4">
        <f ca="1">OFFSET(InputPriceData!C$15,CalculationsAndCharts!$A358+$A$11,IF($C$7,8,0),1,1)</f>
        <v>165.03999300000001</v>
      </c>
      <c r="E358" s="4">
        <f ca="1">OFFSET(InputPriceData!D$15,CalculationsAndCharts!$A358+$A$11,IF($C$7,8,0),1,1)</f>
        <v>166.199997</v>
      </c>
      <c r="F358" s="4">
        <f ca="1">OFFSET(InputPriceData!E$15,CalculationsAndCharts!$A358+$A$11,IF($C$7,8,0),1,1)</f>
        <v>164.86000100000001</v>
      </c>
      <c r="G358" s="4">
        <f ca="1">OFFSET(InputPriceData!F$15,CalculationsAndCharts!$A358+$A$11,IF($C$7,8,0),1,1)</f>
        <v>165.58000200000001</v>
      </c>
      <c r="H358" s="309">
        <f t="shared" ca="1" si="60"/>
        <v>-3.9314212032731795</v>
      </c>
      <c r="I358" s="216">
        <f t="shared" ca="1" si="61"/>
        <v>169.51142320327318</v>
      </c>
      <c r="J358" s="216">
        <f t="shared" ca="1" si="62"/>
        <v>170.35898031928954</v>
      </c>
      <c r="K358" s="216">
        <f t="shared" ca="1" si="63"/>
        <v>168.66386608725682</v>
      </c>
      <c r="L358" s="217">
        <f t="shared" ca="1" si="64"/>
        <v>-0.69464603042861328</v>
      </c>
      <c r="M358" s="216">
        <f t="shared" ca="1" si="65"/>
        <v>-0.41952290254750285</v>
      </c>
      <c r="N358" s="246"/>
      <c r="O358" s="309">
        <f t="shared" ca="1" si="66"/>
        <v>-3.7546840518274189</v>
      </c>
      <c r="P358" s="216">
        <f t="shared" ca="1" si="67"/>
        <v>169.33468605182742</v>
      </c>
      <c r="Q358" s="217">
        <f t="shared" ca="1" si="68"/>
        <v>-1.0359970564423091</v>
      </c>
      <c r="R358" s="216">
        <f t="shared" ca="1" si="69"/>
        <v>-0.75081317352005517</v>
      </c>
      <c r="S358" s="217"/>
      <c r="T358" s="64"/>
      <c r="U358" s="313">
        <f t="shared" ca="1" si="70"/>
        <v>-0.33129027097255231</v>
      </c>
      <c r="V358" s="256"/>
      <c r="W358" s="256"/>
      <c r="X358" s="311" t="e">
        <f t="shared" si="71"/>
        <v>#N/A</v>
      </c>
      <c r="Y358" s="311" t="e">
        <f t="shared" si="71"/>
        <v>#N/A</v>
      </c>
      <c r="Z358" s="105"/>
      <c r="AA358" s="105"/>
      <c r="AB358" s="103"/>
    </row>
    <row r="359" spans="1:28" x14ac:dyDescent="0.25">
      <c r="A359">
        <v>327</v>
      </c>
      <c r="B359" s="61">
        <f ca="1">OFFSET(InputPriceData!B$15,CalculationsAndCharts!$A359+$A$11,0,1,1)</f>
        <v>41505</v>
      </c>
      <c r="C359" s="3">
        <f ca="1">OFFSET(InputPriceData!G$15,CalculationsAndCharts!$A359+$A$11,IF($C$7,8,0),1,1)</f>
        <v>96437600</v>
      </c>
      <c r="D359" s="4">
        <f ca="1">OFFSET(InputPriceData!C$15,CalculationsAndCharts!$A359+$A$11,IF($C$7,8,0),1,1)</f>
        <v>165.63999899999999</v>
      </c>
      <c r="E359" s="4">
        <f ca="1">OFFSET(InputPriceData!D$15,CalculationsAndCharts!$A359+$A$11,IF($C$7,8,0),1,1)</f>
        <v>166.21000699999999</v>
      </c>
      <c r="F359" s="4">
        <f ca="1">OFFSET(InputPriceData!E$15,CalculationsAndCharts!$A359+$A$11,IF($C$7,8,0),1,1)</f>
        <v>164.759995</v>
      </c>
      <c r="G359" s="4">
        <f ca="1">OFFSET(InputPriceData!F$15,CalculationsAndCharts!$A359+$A$11,IF($C$7,8,0),1,1)</f>
        <v>164.770004</v>
      </c>
      <c r="H359" s="309">
        <f t="shared" ca="1" si="60"/>
        <v>-4.9265982252121692</v>
      </c>
      <c r="I359" s="216">
        <f t="shared" ca="1" si="61"/>
        <v>169.69660222521216</v>
      </c>
      <c r="J359" s="216">
        <f t="shared" ca="1" si="62"/>
        <v>170.5450852363382</v>
      </c>
      <c r="K359" s="216">
        <f t="shared" ca="1" si="63"/>
        <v>168.8481192140861</v>
      </c>
      <c r="L359" s="217">
        <f t="shared" ca="1" si="64"/>
        <v>-0.44939807691515921</v>
      </c>
      <c r="M359" s="216">
        <f t="shared" ca="1" si="65"/>
        <v>-0.27274265097132561</v>
      </c>
      <c r="N359" s="246"/>
      <c r="O359" s="309">
        <f t="shared" ca="1" si="66"/>
        <v>-4.8216930359502452</v>
      </c>
      <c r="P359" s="216">
        <f t="shared" ca="1" si="67"/>
        <v>169.59169703595023</v>
      </c>
      <c r="Q359" s="217">
        <f t="shared" ca="1" si="68"/>
        <v>-0.78281720792872378</v>
      </c>
      <c r="R359" s="216">
        <f t="shared" ca="1" si="69"/>
        <v>-0.57011629951436338</v>
      </c>
      <c r="S359" s="217"/>
      <c r="T359" s="64"/>
      <c r="U359" s="313">
        <f t="shared" ca="1" si="70"/>
        <v>-0.29737364854303777</v>
      </c>
      <c r="V359" s="256"/>
      <c r="W359" s="256"/>
      <c r="X359" s="311" t="e">
        <f t="shared" si="71"/>
        <v>#N/A</v>
      </c>
      <c r="Y359" s="311" t="e">
        <f t="shared" si="71"/>
        <v>#N/A</v>
      </c>
      <c r="Z359" s="105"/>
      <c r="AA359" s="105"/>
      <c r="AB359" s="103"/>
    </row>
    <row r="360" spans="1:28" x14ac:dyDescent="0.25">
      <c r="A360">
        <v>328</v>
      </c>
      <c r="B360" s="61">
        <f ca="1">OFFSET(InputPriceData!B$15,CalculationsAndCharts!$A360+$A$11,0,1,1)</f>
        <v>41502</v>
      </c>
      <c r="C360" s="3">
        <f ca="1">OFFSET(InputPriceData!G$15,CalculationsAndCharts!$A360+$A$11,IF($C$7,8,0),1,1)</f>
        <v>130868200</v>
      </c>
      <c r="D360" s="4">
        <f ca="1">OFFSET(InputPriceData!C$15,CalculationsAndCharts!$A360+$A$11,IF($C$7,8,0),1,1)</f>
        <v>166.05999800000001</v>
      </c>
      <c r="E360" s="4">
        <f ca="1">OFFSET(InputPriceData!D$15,CalculationsAndCharts!$A360+$A$11,IF($C$7,8,0),1,1)</f>
        <v>166.63000500000001</v>
      </c>
      <c r="F360" s="4">
        <f ca="1">OFFSET(InputPriceData!E$15,CalculationsAndCharts!$A360+$A$11,IF($C$7,8,0),1,1)</f>
        <v>165.5</v>
      </c>
      <c r="G360" s="4">
        <f ca="1">OFFSET(InputPriceData!F$15,CalculationsAndCharts!$A360+$A$11,IF($C$7,8,0),1,1)</f>
        <v>165.83000200000001</v>
      </c>
      <c r="H360" s="309">
        <f t="shared" ca="1" si="60"/>
        <v>-4.0503747650195283</v>
      </c>
      <c r="I360" s="216">
        <f t="shared" ca="1" si="61"/>
        <v>169.88037676501955</v>
      </c>
      <c r="J360" s="216">
        <f t="shared" ca="1" si="62"/>
        <v>170.72977864884461</v>
      </c>
      <c r="K360" s="216">
        <f t="shared" ca="1" si="63"/>
        <v>169.03097488119445</v>
      </c>
      <c r="L360" s="217">
        <f t="shared" ca="1" si="64"/>
        <v>-0.16572169827305766</v>
      </c>
      <c r="M360" s="216">
        <f t="shared" ca="1" si="65"/>
        <v>-9.9934689907956259E-2</v>
      </c>
      <c r="N360" s="246"/>
      <c r="O360" s="309">
        <f t="shared" ca="1" si="66"/>
        <v>-4.0219853809314685</v>
      </c>
      <c r="P360" s="216">
        <f t="shared" ca="1" si="67"/>
        <v>169.85198738093146</v>
      </c>
      <c r="Q360" s="217">
        <f t="shared" ca="1" si="68"/>
        <v>-0.46996715273946937</v>
      </c>
      <c r="R360" s="216">
        <f t="shared" ca="1" si="69"/>
        <v>-0.34008356538967127</v>
      </c>
      <c r="S360" s="217"/>
      <c r="T360" s="64"/>
      <c r="U360" s="313">
        <f t="shared" ca="1" si="70"/>
        <v>-0.24014887548171501</v>
      </c>
      <c r="V360" s="256"/>
      <c r="W360" s="256"/>
      <c r="X360" s="311" t="e">
        <f t="shared" si="71"/>
        <v>#N/A</v>
      </c>
      <c r="Y360" s="311" t="e">
        <f t="shared" si="71"/>
        <v>#N/A</v>
      </c>
      <c r="Z360" s="105"/>
      <c r="AA360" s="105"/>
      <c r="AB360" s="103"/>
    </row>
    <row r="361" spans="1:28" x14ac:dyDescent="0.25">
      <c r="A361">
        <v>329</v>
      </c>
      <c r="B361" s="61">
        <f ca="1">OFFSET(InputPriceData!B$15,CalculationsAndCharts!$A361+$A$11,0,1,1)</f>
        <v>41501</v>
      </c>
      <c r="C361" s="3">
        <f ca="1">OFFSET(InputPriceData!G$15,CalculationsAndCharts!$A361+$A$11,IF($C$7,8,0),1,1)</f>
        <v>152931800</v>
      </c>
      <c r="D361" s="4">
        <f ca="1">OFFSET(InputPriceData!C$15,CalculationsAndCharts!$A361+$A$11,IF($C$7,8,0),1,1)</f>
        <v>167.41000399999999</v>
      </c>
      <c r="E361" s="4">
        <f ca="1">OFFSET(InputPriceData!D$15,CalculationsAndCharts!$A361+$A$11,IF($C$7,8,0),1,1)</f>
        <v>167.429993</v>
      </c>
      <c r="F361" s="4">
        <f ca="1">OFFSET(InputPriceData!E$15,CalculationsAndCharts!$A361+$A$11,IF($C$7,8,0),1,1)</f>
        <v>166.08999600000001</v>
      </c>
      <c r="G361" s="4">
        <f ca="1">OFFSET(InputPriceData!F$15,CalculationsAndCharts!$A361+$A$11,IF($C$7,8,0),1,1)</f>
        <v>166.38000500000001</v>
      </c>
      <c r="H361" s="309">
        <f t="shared" ca="1" si="60"/>
        <v>-3.6329053185005749</v>
      </c>
      <c r="I361" s="216">
        <f t="shared" ca="1" si="61"/>
        <v>170.01291031850059</v>
      </c>
      <c r="J361" s="216">
        <f t="shared" ca="1" si="62"/>
        <v>170.86297487009307</v>
      </c>
      <c r="K361" s="216">
        <f t="shared" ca="1" si="63"/>
        <v>169.16284576690808</v>
      </c>
      <c r="L361" s="217">
        <f t="shared" ca="1" si="64"/>
        <v>0.1071379250483398</v>
      </c>
      <c r="M361" s="216">
        <f t="shared" ca="1" si="65"/>
        <v>6.4393509934285553E-2</v>
      </c>
      <c r="N361" s="246"/>
      <c r="O361" s="309">
        <f t="shared" ca="1" si="66"/>
        <v>-3.673078687473216</v>
      </c>
      <c r="P361" s="216">
        <f t="shared" ca="1" si="67"/>
        <v>170.05308368747322</v>
      </c>
      <c r="Q361" s="217">
        <f t="shared" ca="1" si="68"/>
        <v>-0.15695622998127531</v>
      </c>
      <c r="R361" s="216">
        <f t="shared" ca="1" si="69"/>
        <v>-0.11320319168011225</v>
      </c>
      <c r="S361" s="217"/>
      <c r="T361" s="64"/>
      <c r="U361" s="313">
        <f t="shared" ca="1" si="70"/>
        <v>-0.17759670161439781</v>
      </c>
      <c r="V361" s="256"/>
      <c r="W361" s="256"/>
      <c r="X361" s="311" t="e">
        <f t="shared" si="71"/>
        <v>#N/A</v>
      </c>
      <c r="Y361" s="311" t="e">
        <f t="shared" si="71"/>
        <v>#N/A</v>
      </c>
      <c r="Z361" s="105"/>
      <c r="AA361" s="105"/>
      <c r="AB361" s="103"/>
    </row>
    <row r="362" spans="1:28" x14ac:dyDescent="0.25">
      <c r="A362">
        <v>330</v>
      </c>
      <c r="B362" s="61">
        <f ca="1">OFFSET(InputPriceData!B$15,CalculationsAndCharts!$A362+$A$11,0,1,1)</f>
        <v>41500</v>
      </c>
      <c r="C362" s="3">
        <f ca="1">OFFSET(InputPriceData!G$15,CalculationsAndCharts!$A362+$A$11,IF($C$7,8,0),1,1)</f>
        <v>79829200</v>
      </c>
      <c r="D362" s="4">
        <f ca="1">OFFSET(InputPriceData!C$15,CalculationsAndCharts!$A362+$A$11,IF($C$7,8,0),1,1)</f>
        <v>169.529999</v>
      </c>
      <c r="E362" s="4">
        <f ca="1">OFFSET(InputPriceData!D$15,CalculationsAndCharts!$A362+$A$11,IF($C$7,8,0),1,1)</f>
        <v>169.800003</v>
      </c>
      <c r="F362" s="4">
        <f ca="1">OFFSET(InputPriceData!E$15,CalculationsAndCharts!$A362+$A$11,IF($C$7,8,0),1,1)</f>
        <v>168.699997</v>
      </c>
      <c r="G362" s="4">
        <f ca="1">OFFSET(InputPriceData!F$15,CalculationsAndCharts!$A362+$A$11,IF($C$7,8,0),1,1)</f>
        <v>168.740005</v>
      </c>
      <c r="H362" s="309">
        <f t="shared" ca="1" si="60"/>
        <v>-1.3038376121601547</v>
      </c>
      <c r="I362" s="216">
        <f t="shared" ca="1" si="61"/>
        <v>170.04384261216015</v>
      </c>
      <c r="J362" s="216">
        <f t="shared" ca="1" si="62"/>
        <v>170.89406182522094</v>
      </c>
      <c r="K362" s="216">
        <f t="shared" ca="1" si="63"/>
        <v>169.19362339909935</v>
      </c>
      <c r="L362" s="217">
        <f t="shared" ca="1" si="64"/>
        <v>0.31190228465461545</v>
      </c>
      <c r="M362" s="216">
        <f t="shared" ca="1" si="65"/>
        <v>0.18484193161818116</v>
      </c>
      <c r="N362" s="246"/>
      <c r="O362" s="309">
        <f t="shared" ca="1" si="66"/>
        <v>-1.3909845915986647</v>
      </c>
      <c r="P362" s="216">
        <f t="shared" ca="1" si="67"/>
        <v>170.13098959159865</v>
      </c>
      <c r="Q362" s="217">
        <f t="shared" ca="1" si="68"/>
        <v>8.3448444003185407E-2</v>
      </c>
      <c r="R362" s="216">
        <f t="shared" ca="1" si="69"/>
        <v>5.9344630696095142E-2</v>
      </c>
      <c r="S362" s="217"/>
      <c r="T362" s="64"/>
      <c r="U362" s="313">
        <f t="shared" ca="1" si="70"/>
        <v>-0.12549730092208602</v>
      </c>
      <c r="V362" s="256"/>
      <c r="W362" s="256"/>
      <c r="X362" s="311" t="e">
        <f t="shared" si="71"/>
        <v>#N/A</v>
      </c>
      <c r="Y362" s="311" t="e">
        <f t="shared" si="71"/>
        <v>#N/A</v>
      </c>
      <c r="Z362" s="105"/>
      <c r="AA362" s="105"/>
      <c r="AB362" s="103"/>
    </row>
    <row r="363" spans="1:28" x14ac:dyDescent="0.25">
      <c r="A363">
        <v>331</v>
      </c>
      <c r="B363" s="61">
        <f ca="1">OFFSET(InputPriceData!B$15,CalculationsAndCharts!$A363+$A$11,0,1,1)</f>
        <v>41499</v>
      </c>
      <c r="C363" s="3">
        <f ca="1">OFFSET(InputPriceData!G$15,CalculationsAndCharts!$A363+$A$11,IF($C$7,8,0),1,1)</f>
        <v>80806000</v>
      </c>
      <c r="D363" s="4">
        <f ca="1">OFFSET(InputPriceData!C$15,CalculationsAndCharts!$A363+$A$11,IF($C$7,8,0),1,1)</f>
        <v>169.41000399999999</v>
      </c>
      <c r="E363" s="4">
        <f ca="1">OFFSET(InputPriceData!D$15,CalculationsAndCharts!$A363+$A$11,IF($C$7,8,0),1,1)</f>
        <v>169.89999399999999</v>
      </c>
      <c r="F363" s="4">
        <f ca="1">OFFSET(InputPriceData!E$15,CalculationsAndCharts!$A363+$A$11,IF($C$7,8,0),1,1)</f>
        <v>168.41000399999999</v>
      </c>
      <c r="G363" s="4">
        <f ca="1">OFFSET(InputPriceData!F$15,CalculationsAndCharts!$A363+$A$11,IF($C$7,8,0),1,1)</f>
        <v>169.61000100000001</v>
      </c>
      <c r="H363" s="309">
        <f t="shared" ca="1" si="60"/>
        <v>-0.34586788279616648</v>
      </c>
      <c r="I363" s="216">
        <f t="shared" ca="1" si="61"/>
        <v>169.95586888279618</v>
      </c>
      <c r="J363" s="216">
        <f t="shared" ca="1" si="62"/>
        <v>170.80564822721016</v>
      </c>
      <c r="K363" s="216">
        <f t="shared" ca="1" si="63"/>
        <v>169.10608953838221</v>
      </c>
      <c r="L363" s="217">
        <f t="shared" ca="1" si="64"/>
        <v>0.41844327610249787</v>
      </c>
      <c r="M363" s="216">
        <f t="shared" ca="1" si="65"/>
        <v>0.24670908179671422</v>
      </c>
      <c r="N363" s="246"/>
      <c r="O363" s="309">
        <f t="shared" ca="1" si="66"/>
        <v>-0.4523924776686149</v>
      </c>
      <c r="P363" s="216">
        <f t="shared" ca="1" si="67"/>
        <v>170.06239347766862</v>
      </c>
      <c r="Q363" s="217">
        <f t="shared" ca="1" si="68"/>
        <v>0.20949612267475437</v>
      </c>
      <c r="R363" s="216">
        <f t="shared" ca="1" si="69"/>
        <v>0.14821964844496713</v>
      </c>
      <c r="S363" s="217"/>
      <c r="T363" s="64"/>
      <c r="U363" s="313">
        <f t="shared" ca="1" si="70"/>
        <v>-9.8489433351747091E-2</v>
      </c>
      <c r="V363" s="256"/>
      <c r="W363" s="256"/>
      <c r="X363" s="311" t="e">
        <f t="shared" si="71"/>
        <v>#N/A</v>
      </c>
      <c r="Y363" s="311" t="e">
        <f t="shared" si="71"/>
        <v>#N/A</v>
      </c>
      <c r="Z363" s="105"/>
      <c r="AA363" s="105"/>
      <c r="AB363" s="103"/>
    </row>
    <row r="364" spans="1:28" x14ac:dyDescent="0.25">
      <c r="A364">
        <v>332</v>
      </c>
      <c r="B364" s="61">
        <f ca="1">OFFSET(InputPriceData!B$15,CalculationsAndCharts!$A364+$A$11,0,1,1)</f>
        <v>41498</v>
      </c>
      <c r="C364" s="3">
        <f ca="1">OFFSET(InputPriceData!G$15,CalculationsAndCharts!$A364+$A$11,IF($C$7,8,0),1,1)</f>
        <v>68593300</v>
      </c>
      <c r="D364" s="4">
        <f ca="1">OFFSET(InputPriceData!C$15,CalculationsAndCharts!$A364+$A$11,IF($C$7,8,0),1,1)</f>
        <v>168.46000699999999</v>
      </c>
      <c r="E364" s="4">
        <f ca="1">OFFSET(InputPriceData!D$15,CalculationsAndCharts!$A364+$A$11,IF($C$7,8,0),1,1)</f>
        <v>169.30999800000001</v>
      </c>
      <c r="F364" s="4">
        <f ca="1">OFFSET(InputPriceData!E$15,CalculationsAndCharts!$A364+$A$11,IF($C$7,8,0),1,1)</f>
        <v>168.38000500000001</v>
      </c>
      <c r="G364" s="4">
        <f ca="1">OFFSET(InputPriceData!F$15,CalculationsAndCharts!$A364+$A$11,IF($C$7,8,0),1,1)</f>
        <v>169.11000100000001</v>
      </c>
      <c r="H364" s="309">
        <f t="shared" ca="1" si="60"/>
        <v>-0.73688078864063633</v>
      </c>
      <c r="I364" s="216">
        <f t="shared" ca="1" si="61"/>
        <v>169.84688178864064</v>
      </c>
      <c r="J364" s="216">
        <f t="shared" ca="1" si="62"/>
        <v>170.69611619758382</v>
      </c>
      <c r="K364" s="216">
        <f t="shared" ca="1" si="63"/>
        <v>168.99764737969744</v>
      </c>
      <c r="L364" s="217">
        <f t="shared" ca="1" si="64"/>
        <v>0.51640751990352907</v>
      </c>
      <c r="M364" s="216">
        <f t="shared" ca="1" si="65"/>
        <v>0.30536781789950379</v>
      </c>
      <c r="N364" s="246"/>
      <c r="O364" s="309">
        <f t="shared" ca="1" si="66"/>
        <v>-0.85858552485584638</v>
      </c>
      <c r="P364" s="216">
        <f t="shared" ca="1" si="67"/>
        <v>169.96858652485585</v>
      </c>
      <c r="Q364" s="217">
        <f t="shared" ca="1" si="68"/>
        <v>0.33066503825998206</v>
      </c>
      <c r="R364" s="216">
        <f t="shared" ca="1" si="69"/>
        <v>0.23463901813351565</v>
      </c>
      <c r="S364" s="217"/>
      <c r="T364" s="64"/>
      <c r="U364" s="313">
        <f t="shared" ca="1" si="70"/>
        <v>-7.0728799765988143E-2</v>
      </c>
      <c r="V364" s="256"/>
      <c r="W364" s="256"/>
      <c r="X364" s="311" t="e">
        <f t="shared" si="71"/>
        <v>#N/A</v>
      </c>
      <c r="Y364" s="311" t="e">
        <f t="shared" si="71"/>
        <v>#N/A</v>
      </c>
      <c r="Z364" s="105"/>
      <c r="AA364" s="105"/>
      <c r="AB364" s="103"/>
    </row>
    <row r="365" spans="1:28" x14ac:dyDescent="0.25">
      <c r="A365">
        <v>333</v>
      </c>
      <c r="B365" s="61">
        <f ca="1">OFFSET(InputPriceData!B$15,CalculationsAndCharts!$A365+$A$11,0,1,1)</f>
        <v>41495</v>
      </c>
      <c r="C365" s="3">
        <f ca="1">OFFSET(InputPriceData!G$15,CalculationsAndCharts!$A365+$A$11,IF($C$7,8,0),1,1)</f>
        <v>91757700</v>
      </c>
      <c r="D365" s="4">
        <f ca="1">OFFSET(InputPriceData!C$15,CalculationsAndCharts!$A365+$A$11,IF($C$7,8,0),1,1)</f>
        <v>169.58000200000001</v>
      </c>
      <c r="E365" s="4">
        <f ca="1">OFFSET(InputPriceData!D$15,CalculationsAndCharts!$A365+$A$11,IF($C$7,8,0),1,1)</f>
        <v>170.10000600000001</v>
      </c>
      <c r="F365" s="4">
        <f ca="1">OFFSET(InputPriceData!E$15,CalculationsAndCharts!$A365+$A$11,IF($C$7,8,0),1,1)</f>
        <v>168.720001</v>
      </c>
      <c r="G365" s="4">
        <f ca="1">OFFSET(InputPriceData!F$15,CalculationsAndCharts!$A365+$A$11,IF($C$7,8,0),1,1)</f>
        <v>169.30999800000001</v>
      </c>
      <c r="H365" s="309">
        <f t="shared" ca="1" si="60"/>
        <v>-0.43018288353939843</v>
      </c>
      <c r="I365" s="216">
        <f t="shared" ca="1" si="61"/>
        <v>169.74018088353941</v>
      </c>
      <c r="J365" s="216">
        <f t="shared" ca="1" si="62"/>
        <v>170.58888178795709</v>
      </c>
      <c r="K365" s="216">
        <f t="shared" ca="1" si="63"/>
        <v>168.8914799791217</v>
      </c>
      <c r="L365" s="217">
        <f t="shared" ca="1" si="64"/>
        <v>0.62900024514546127</v>
      </c>
      <c r="M365" s="216">
        <f t="shared" ca="1" si="65"/>
        <v>0.37150803412416389</v>
      </c>
      <c r="N365" s="246"/>
      <c r="O365" s="309">
        <f t="shared" ca="1" si="66"/>
        <v>-0.56859303368272562</v>
      </c>
      <c r="P365" s="216">
        <f t="shared" ca="1" si="67"/>
        <v>169.87859103368274</v>
      </c>
      <c r="Q365" s="217">
        <f t="shared" ca="1" si="68"/>
        <v>0.47674157349515822</v>
      </c>
      <c r="R365" s="216">
        <f t="shared" ca="1" si="69"/>
        <v>0.33789492348478428</v>
      </c>
      <c r="S365" s="217"/>
      <c r="T365" s="64"/>
      <c r="U365" s="313">
        <f t="shared" ca="1" si="70"/>
        <v>-3.3613110639379606E-2</v>
      </c>
      <c r="V365" s="256"/>
      <c r="W365" s="256"/>
      <c r="X365" s="311" t="e">
        <f t="shared" si="71"/>
        <v>#N/A</v>
      </c>
      <c r="Y365" s="311" t="e">
        <f t="shared" si="71"/>
        <v>#N/A</v>
      </c>
      <c r="Z365" s="105"/>
      <c r="AA365" s="105"/>
      <c r="AB365" s="103"/>
    </row>
    <row r="366" spans="1:28" x14ac:dyDescent="0.25">
      <c r="A366">
        <v>334</v>
      </c>
      <c r="B366" s="61">
        <f ca="1">OFFSET(InputPriceData!B$15,CalculationsAndCharts!$A366+$A$11,0,1,1)</f>
        <v>41494</v>
      </c>
      <c r="C366" s="3">
        <f ca="1">OFFSET(InputPriceData!G$15,CalculationsAndCharts!$A366+$A$11,IF($C$7,8,0),1,1)</f>
        <v>102181300</v>
      </c>
      <c r="D366" s="4">
        <f ca="1">OFFSET(InputPriceData!C$15,CalculationsAndCharts!$A366+$A$11,IF($C$7,8,0),1,1)</f>
        <v>169.979996</v>
      </c>
      <c r="E366" s="4">
        <f ca="1">OFFSET(InputPriceData!D$15,CalculationsAndCharts!$A366+$A$11,IF($C$7,8,0),1,1)</f>
        <v>170.179993</v>
      </c>
      <c r="F366" s="4">
        <f ca="1">OFFSET(InputPriceData!E$15,CalculationsAndCharts!$A366+$A$11,IF($C$7,8,0),1,1)</f>
        <v>168.929993</v>
      </c>
      <c r="G366" s="4">
        <f ca="1">OFFSET(InputPriceData!F$15,CalculationsAndCharts!$A366+$A$11,IF($C$7,8,0),1,1)</f>
        <v>169.800003</v>
      </c>
      <c r="H366" s="309">
        <f t="shared" ca="1" si="60"/>
        <v>0.20027193827429807</v>
      </c>
      <c r="I366" s="216">
        <f t="shared" ca="1" si="61"/>
        <v>169.59973106172572</v>
      </c>
      <c r="J366" s="216">
        <f t="shared" ca="1" si="62"/>
        <v>170.44772971703432</v>
      </c>
      <c r="K366" s="216">
        <f t="shared" ca="1" si="63"/>
        <v>168.75173240641709</v>
      </c>
      <c r="L366" s="217">
        <f t="shared" ca="1" si="64"/>
        <v>0.71910515506026185</v>
      </c>
      <c r="M366" s="216">
        <f t="shared" ca="1" si="65"/>
        <v>0.42350126169330038</v>
      </c>
      <c r="N366" s="246"/>
      <c r="O366" s="309">
        <f t="shared" ca="1" si="66"/>
        <v>5.2861332191619648E-2</v>
      </c>
      <c r="P366" s="216">
        <f t="shared" ca="1" si="67"/>
        <v>169.74714166780839</v>
      </c>
      <c r="Q366" s="217">
        <f t="shared" ca="1" si="68"/>
        <v>0.60173689614629799</v>
      </c>
      <c r="R366" s="216">
        <f t="shared" ca="1" si="69"/>
        <v>0.42525574948049771</v>
      </c>
      <c r="S366" s="217"/>
      <c r="T366" s="64"/>
      <c r="U366" s="313">
        <f t="shared" ca="1" si="70"/>
        <v>1.7544877871973341E-3</v>
      </c>
      <c r="V366" s="256"/>
      <c r="W366" s="256"/>
      <c r="X366" s="311" t="e">
        <f t="shared" si="71"/>
        <v>#N/A</v>
      </c>
      <c r="Y366" s="311" t="e">
        <f t="shared" si="71"/>
        <v>#N/A</v>
      </c>
      <c r="Z366" s="105"/>
      <c r="AA366" s="105"/>
      <c r="AB366" s="103"/>
    </row>
    <row r="367" spans="1:28" x14ac:dyDescent="0.25">
      <c r="A367">
        <v>335</v>
      </c>
      <c r="B367" s="61">
        <f ca="1">OFFSET(InputPriceData!B$15,CalculationsAndCharts!$A367+$A$11,0,1,1)</f>
        <v>41493</v>
      </c>
      <c r="C367" s="3">
        <f ca="1">OFFSET(InputPriceData!G$15,CalculationsAndCharts!$A367+$A$11,IF($C$7,8,0),1,1)</f>
        <v>84854700</v>
      </c>
      <c r="D367" s="4">
        <f ca="1">OFFSET(InputPriceData!C$15,CalculationsAndCharts!$A367+$A$11,IF($C$7,8,0),1,1)</f>
        <v>169.19000199999999</v>
      </c>
      <c r="E367" s="4">
        <f ca="1">OFFSET(InputPriceData!D$15,CalculationsAndCharts!$A367+$A$11,IF($C$7,8,0),1,1)</f>
        <v>169.429993</v>
      </c>
      <c r="F367" s="4">
        <f ca="1">OFFSET(InputPriceData!E$15,CalculationsAndCharts!$A367+$A$11,IF($C$7,8,0),1,1)</f>
        <v>168.550003</v>
      </c>
      <c r="G367" s="4">
        <f ca="1">OFFSET(InputPriceData!F$15,CalculationsAndCharts!$A367+$A$11,IF($C$7,8,0),1,1)</f>
        <v>169.179993</v>
      </c>
      <c r="H367" s="309">
        <f t="shared" ca="1" si="60"/>
        <v>-0.27362829352350726</v>
      </c>
      <c r="I367" s="216">
        <f t="shared" ca="1" si="61"/>
        <v>169.4536212935235</v>
      </c>
      <c r="J367" s="216">
        <f t="shared" ca="1" si="62"/>
        <v>170.30088939999109</v>
      </c>
      <c r="K367" s="216">
        <f t="shared" ca="1" si="63"/>
        <v>168.60635318705587</v>
      </c>
      <c r="L367" s="217">
        <f t="shared" ca="1" si="64"/>
        <v>0.81299238696900555</v>
      </c>
      <c r="M367" s="216">
        <f t="shared" ca="1" si="65"/>
        <v>0.48054877681015484</v>
      </c>
      <c r="N367" s="246"/>
      <c r="O367" s="309">
        <f t="shared" ca="1" si="66"/>
        <v>-0.42905975675600827</v>
      </c>
      <c r="P367" s="216">
        <f t="shared" ca="1" si="67"/>
        <v>169.609052756756</v>
      </c>
      <c r="Q367" s="217">
        <f t="shared" ca="1" si="68"/>
        <v>0.73859256029941567</v>
      </c>
      <c r="R367" s="216">
        <f t="shared" ca="1" si="69"/>
        <v>0.52388645763763497</v>
      </c>
      <c r="S367" s="217"/>
      <c r="T367" s="64"/>
      <c r="U367" s="313">
        <f t="shared" ca="1" si="70"/>
        <v>4.333768082748013E-2</v>
      </c>
      <c r="V367" s="256"/>
      <c r="W367" s="256"/>
      <c r="X367" s="311" t="e">
        <f t="shared" si="71"/>
        <v>#N/A</v>
      </c>
      <c r="Y367" s="311" t="e">
        <f t="shared" si="71"/>
        <v>#N/A</v>
      </c>
      <c r="Z367" s="105"/>
      <c r="AA367" s="105"/>
      <c r="AB367" s="103"/>
    </row>
    <row r="368" spans="1:28" x14ac:dyDescent="0.25">
      <c r="A368">
        <v>336</v>
      </c>
      <c r="B368" s="61">
        <f ca="1">OFFSET(InputPriceData!B$15,CalculationsAndCharts!$A368+$A$11,0,1,1)</f>
        <v>41492</v>
      </c>
      <c r="C368" s="3">
        <f ca="1">OFFSET(InputPriceData!G$15,CalculationsAndCharts!$A368+$A$11,IF($C$7,8,0),1,1)</f>
        <v>87495000</v>
      </c>
      <c r="D368" s="4">
        <f ca="1">OFFSET(InputPriceData!C$15,CalculationsAndCharts!$A368+$A$11,IF($C$7,8,0),1,1)</f>
        <v>170.36999499999999</v>
      </c>
      <c r="E368" s="4">
        <f ca="1">OFFSET(InputPriceData!D$15,CalculationsAndCharts!$A368+$A$11,IF($C$7,8,0),1,1)</f>
        <v>170.740005</v>
      </c>
      <c r="F368" s="4">
        <f ca="1">OFFSET(InputPriceData!E$15,CalculationsAndCharts!$A368+$A$11,IF($C$7,8,0),1,1)</f>
        <v>169.35000600000001</v>
      </c>
      <c r="G368" s="4">
        <f ca="1">OFFSET(InputPriceData!F$15,CalculationsAndCharts!$A368+$A$11,IF($C$7,8,0),1,1)</f>
        <v>169.729996</v>
      </c>
      <c r="H368" s="309">
        <f t="shared" ca="1" si="60"/>
        <v>0.43064587529427012</v>
      </c>
      <c r="I368" s="216">
        <f t="shared" ca="1" si="61"/>
        <v>169.29935012470574</v>
      </c>
      <c r="J368" s="216">
        <f t="shared" ca="1" si="62"/>
        <v>170.14584687532925</v>
      </c>
      <c r="K368" s="216">
        <f t="shared" ca="1" si="63"/>
        <v>168.45285337408222</v>
      </c>
      <c r="L368" s="217">
        <f t="shared" ca="1" si="64"/>
        <v>0.90804060470435199</v>
      </c>
      <c r="M368" s="216">
        <f t="shared" ca="1" si="65"/>
        <v>0.53499123673128002</v>
      </c>
      <c r="N368" s="246"/>
      <c r="O368" s="309">
        <f t="shared" ca="1" si="66"/>
        <v>0.26889510250134996</v>
      </c>
      <c r="P368" s="216">
        <f t="shared" ca="1" si="67"/>
        <v>169.46110089749865</v>
      </c>
      <c r="Q368" s="217">
        <f t="shared" ca="1" si="68"/>
        <v>0.88490324397513553</v>
      </c>
      <c r="R368" s="216">
        <f t="shared" ca="1" si="69"/>
        <v>0.62563124833288908</v>
      </c>
      <c r="S368" s="217"/>
      <c r="T368" s="64"/>
      <c r="U368" s="313">
        <f t="shared" ca="1" si="70"/>
        <v>9.0640011601609061E-2</v>
      </c>
      <c r="V368" s="256"/>
      <c r="W368" s="256"/>
      <c r="X368" s="311" t="e">
        <f t="shared" si="71"/>
        <v>#N/A</v>
      </c>
      <c r="Y368" s="311" t="e">
        <f t="shared" si="71"/>
        <v>#N/A</v>
      </c>
      <c r="Z368" s="105"/>
      <c r="AA368" s="105"/>
      <c r="AB368" s="103"/>
    </row>
    <row r="369" spans="1:28" x14ac:dyDescent="0.25">
      <c r="A369">
        <v>337</v>
      </c>
      <c r="B369" s="61">
        <f ca="1">OFFSET(InputPriceData!B$15,CalculationsAndCharts!$A369+$A$11,0,1,1)</f>
        <v>41491</v>
      </c>
      <c r="C369" s="3">
        <f ca="1">OFFSET(InputPriceData!G$15,CalculationsAndCharts!$A369+$A$11,IF($C$7,8,0),1,1)</f>
        <v>54072700</v>
      </c>
      <c r="D369" s="4">
        <f ca="1">OFFSET(InputPriceData!C$15,CalculationsAndCharts!$A369+$A$11,IF($C$7,8,0),1,1)</f>
        <v>170.570007</v>
      </c>
      <c r="E369" s="4">
        <f ca="1">OFFSET(InputPriceData!D$15,CalculationsAndCharts!$A369+$A$11,IF($C$7,8,0),1,1)</f>
        <v>170.96000699999999</v>
      </c>
      <c r="F369" s="4">
        <f ca="1">OFFSET(InputPriceData!E$15,CalculationsAndCharts!$A369+$A$11,IF($C$7,8,0),1,1)</f>
        <v>170.35000600000001</v>
      </c>
      <c r="G369" s="4">
        <f ca="1">OFFSET(InputPriceData!F$15,CalculationsAndCharts!$A369+$A$11,IF($C$7,8,0),1,1)</f>
        <v>170.699997</v>
      </c>
      <c r="H369" s="309">
        <f t="shared" ca="1" si="60"/>
        <v>1.6215787500604684</v>
      </c>
      <c r="I369" s="216">
        <f t="shared" ca="1" si="61"/>
        <v>169.07841824993952</v>
      </c>
      <c r="J369" s="216">
        <f t="shared" ca="1" si="62"/>
        <v>169.92381034118921</v>
      </c>
      <c r="K369" s="216">
        <f t="shared" ca="1" si="63"/>
        <v>168.23302615868982</v>
      </c>
      <c r="L369" s="217">
        <f t="shared" ca="1" si="64"/>
        <v>0.94101891680707273</v>
      </c>
      <c r="M369" s="216">
        <f t="shared" ca="1" si="65"/>
        <v>0.55127061121569476</v>
      </c>
      <c r="N369" s="246"/>
      <c r="O369" s="309">
        <f t="shared" ca="1" si="66"/>
        <v>1.4704633627289512</v>
      </c>
      <c r="P369" s="216">
        <f t="shared" ca="1" si="67"/>
        <v>169.22953363727103</v>
      </c>
      <c r="Q369" s="217">
        <f t="shared" ca="1" si="68"/>
        <v>0.96046979786188103</v>
      </c>
      <c r="R369" s="216">
        <f t="shared" ca="1" si="69"/>
        <v>0.67519846379039905</v>
      </c>
      <c r="S369" s="217"/>
      <c r="T369" s="64"/>
      <c r="U369" s="313">
        <f t="shared" ca="1" si="70"/>
        <v>0.12392785257470429</v>
      </c>
      <c r="V369" s="256"/>
      <c r="W369" s="256"/>
      <c r="X369" s="311" t="e">
        <f t="shared" si="71"/>
        <v>#N/A</v>
      </c>
      <c r="Y369" s="311" t="e">
        <f t="shared" si="71"/>
        <v>#N/A</v>
      </c>
      <c r="Z369" s="105"/>
      <c r="AA369" s="105"/>
      <c r="AB369" s="103"/>
    </row>
    <row r="370" spans="1:28" x14ac:dyDescent="0.25">
      <c r="A370">
        <v>338</v>
      </c>
      <c r="B370" s="61">
        <f ca="1">OFFSET(InputPriceData!B$15,CalculationsAndCharts!$A370+$A$11,0,1,1)</f>
        <v>41488</v>
      </c>
      <c r="C370" s="3">
        <f ca="1">OFFSET(InputPriceData!G$15,CalculationsAndCharts!$A370+$A$11,IF($C$7,8,0),1,1)</f>
        <v>91116700</v>
      </c>
      <c r="D370" s="4">
        <f ca="1">OFFSET(InputPriceData!C$15,CalculationsAndCharts!$A370+$A$11,IF($C$7,8,0),1,1)</f>
        <v>170.279999</v>
      </c>
      <c r="E370" s="4">
        <f ca="1">OFFSET(InputPriceData!D$15,CalculationsAndCharts!$A370+$A$11,IF($C$7,8,0),1,1)</f>
        <v>170.970001</v>
      </c>
      <c r="F370" s="4">
        <f ca="1">OFFSET(InputPriceData!E$15,CalculationsAndCharts!$A370+$A$11,IF($C$7,8,0),1,1)</f>
        <v>170.050003</v>
      </c>
      <c r="G370" s="4">
        <f ca="1">OFFSET(InputPriceData!F$15,CalculationsAndCharts!$A370+$A$11,IF($C$7,8,0),1,1)</f>
        <v>170.949997</v>
      </c>
      <c r="H370" s="309">
        <f t="shared" ca="1" si="60"/>
        <v>2.1518447760602619</v>
      </c>
      <c r="I370" s="216">
        <f t="shared" ca="1" si="61"/>
        <v>168.79815222393972</v>
      </c>
      <c r="J370" s="216">
        <f t="shared" ca="1" si="62"/>
        <v>169.64214298505939</v>
      </c>
      <c r="K370" s="216">
        <f t="shared" ca="1" si="63"/>
        <v>167.95416146282003</v>
      </c>
      <c r="L370" s="217">
        <f t="shared" ca="1" si="64"/>
        <v>0.91013495744438966</v>
      </c>
      <c r="M370" s="216">
        <f t="shared" ca="1" si="65"/>
        <v>0.53239834654363272</v>
      </c>
      <c r="N370" s="246"/>
      <c r="O370" s="309">
        <f t="shared" ca="1" si="66"/>
        <v>2.0275835151114339</v>
      </c>
      <c r="P370" s="216">
        <f t="shared" ca="1" si="67"/>
        <v>168.92241348488855</v>
      </c>
      <c r="Q370" s="217">
        <f t="shared" ca="1" si="68"/>
        <v>0.95969197202437428</v>
      </c>
      <c r="R370" s="216">
        <f t="shared" ca="1" si="69"/>
        <v>0.67366504044410669</v>
      </c>
      <c r="S370" s="217"/>
      <c r="T370" s="64"/>
      <c r="U370" s="313">
        <f t="shared" ca="1" si="70"/>
        <v>0.14126669390047397</v>
      </c>
      <c r="V370" s="256"/>
      <c r="W370" s="256"/>
      <c r="X370" s="311" t="e">
        <f t="shared" si="71"/>
        <v>#N/A</v>
      </c>
      <c r="Y370" s="311" t="e">
        <f t="shared" si="71"/>
        <v>#N/A</v>
      </c>
      <c r="Z370" s="105"/>
      <c r="AA370" s="105"/>
      <c r="AB370" s="103"/>
    </row>
    <row r="371" spans="1:28" x14ac:dyDescent="0.25">
      <c r="A371">
        <v>339</v>
      </c>
      <c r="B371" s="61">
        <f ca="1">OFFSET(InputPriceData!B$15,CalculationsAndCharts!$A371+$A$11,0,1,1)</f>
        <v>41487</v>
      </c>
      <c r="C371" s="3">
        <f ca="1">OFFSET(InputPriceData!G$15,CalculationsAndCharts!$A371+$A$11,IF($C$7,8,0),1,1)</f>
        <v>110438400</v>
      </c>
      <c r="D371" s="4">
        <f ca="1">OFFSET(InputPriceData!C$15,CalculationsAndCharts!$A371+$A$11,IF($C$7,8,0),1,1)</f>
        <v>169.990005</v>
      </c>
      <c r="E371" s="4">
        <f ca="1">OFFSET(InputPriceData!D$15,CalculationsAndCharts!$A371+$A$11,IF($C$7,8,0),1,1)</f>
        <v>170.80999800000001</v>
      </c>
      <c r="F371" s="4">
        <f ca="1">OFFSET(InputPriceData!E$15,CalculationsAndCharts!$A371+$A$11,IF($C$7,8,0),1,1)</f>
        <v>169.89999399999999</v>
      </c>
      <c r="G371" s="4">
        <f ca="1">OFFSET(InputPriceData!F$15,CalculationsAndCharts!$A371+$A$11,IF($C$7,8,0),1,1)</f>
        <v>170.66000399999999</v>
      </c>
      <c r="H371" s="309">
        <f t="shared" ca="1" si="60"/>
        <v>2.1586533139138249</v>
      </c>
      <c r="I371" s="216">
        <f t="shared" ca="1" si="61"/>
        <v>168.50135068608617</v>
      </c>
      <c r="J371" s="216">
        <f t="shared" ca="1" si="62"/>
        <v>169.34385743951657</v>
      </c>
      <c r="K371" s="216">
        <f t="shared" ca="1" si="63"/>
        <v>167.65884393265574</v>
      </c>
      <c r="L371" s="217">
        <f t="shared" ca="1" si="64"/>
        <v>0.85180497842836711</v>
      </c>
      <c r="M371" s="216">
        <f t="shared" ca="1" si="65"/>
        <v>0.49912396487953159</v>
      </c>
      <c r="N371" s="246"/>
      <c r="O371" s="309">
        <f t="shared" ca="1" si="66"/>
        <v>2.0674890200982565</v>
      </c>
      <c r="P371" s="216">
        <f t="shared" ca="1" si="67"/>
        <v>168.59251497990172</v>
      </c>
      <c r="Q371" s="217">
        <f t="shared" ca="1" si="68"/>
        <v>0.92550853677438438</v>
      </c>
      <c r="R371" s="216">
        <f t="shared" ca="1" si="69"/>
        <v>0.65077359551055758</v>
      </c>
      <c r="S371" s="217"/>
      <c r="T371" s="64"/>
      <c r="U371" s="313">
        <f t="shared" ca="1" si="70"/>
        <v>0.15164963063102599</v>
      </c>
      <c r="V371" s="256"/>
      <c r="W371" s="256"/>
      <c r="X371" s="311" t="e">
        <f t="shared" si="71"/>
        <v>#N/A</v>
      </c>
      <c r="Y371" s="311" t="e">
        <f t="shared" si="71"/>
        <v>#N/A</v>
      </c>
      <c r="Z371" s="105"/>
      <c r="AA371" s="105"/>
      <c r="AB371" s="103"/>
    </row>
    <row r="372" spans="1:28" x14ac:dyDescent="0.25">
      <c r="A372">
        <v>340</v>
      </c>
      <c r="B372" s="61">
        <f ca="1">OFFSET(InputPriceData!B$15,CalculationsAndCharts!$A372+$A$11,0,1,1)</f>
        <v>41486</v>
      </c>
      <c r="C372" s="3">
        <f ca="1">OFFSET(InputPriceData!G$15,CalculationsAndCharts!$A372+$A$11,IF($C$7,8,0),1,1)</f>
        <v>142388700</v>
      </c>
      <c r="D372" s="4">
        <f ca="1">OFFSET(InputPriceData!C$15,CalculationsAndCharts!$A372+$A$11,IF($C$7,8,0),1,1)</f>
        <v>168.94000199999999</v>
      </c>
      <c r="E372" s="4">
        <f ca="1">OFFSET(InputPriceData!D$15,CalculationsAndCharts!$A372+$A$11,IF($C$7,8,0),1,1)</f>
        <v>169.85000600000001</v>
      </c>
      <c r="F372" s="4">
        <f ca="1">OFFSET(InputPriceData!E$15,CalculationsAndCharts!$A372+$A$11,IF($C$7,8,0),1,1)</f>
        <v>168.490005</v>
      </c>
      <c r="G372" s="4">
        <f ca="1">OFFSET(InputPriceData!F$15,CalculationsAndCharts!$A372+$A$11,IF($C$7,8,0),1,1)</f>
        <v>168.71000699999999</v>
      </c>
      <c r="H372" s="309">
        <f t="shared" ca="1" si="60"/>
        <v>0.44252341889175084</v>
      </c>
      <c r="I372" s="216">
        <f t="shared" ca="1" si="61"/>
        <v>168.26748358110825</v>
      </c>
      <c r="J372" s="216">
        <f t="shared" ca="1" si="62"/>
        <v>169.10882099901377</v>
      </c>
      <c r="K372" s="216">
        <f t="shared" ca="1" si="63"/>
        <v>167.4261461632027</v>
      </c>
      <c r="L372" s="217">
        <f t="shared" ca="1" si="64"/>
        <v>0.8475868318889519</v>
      </c>
      <c r="M372" s="216">
        <f t="shared" ca="1" si="65"/>
        <v>0.50239274300365122</v>
      </c>
      <c r="N372" s="246"/>
      <c r="O372" s="309">
        <f t="shared" ca="1" si="66"/>
        <v>0.37054521823335207</v>
      </c>
      <c r="P372" s="216">
        <f t="shared" ca="1" si="67"/>
        <v>168.33946178176663</v>
      </c>
      <c r="Q372" s="217">
        <f t="shared" ca="1" si="68"/>
        <v>0.96081829107718286</v>
      </c>
      <c r="R372" s="216">
        <f t="shared" ca="1" si="69"/>
        <v>0.68341052780148337</v>
      </c>
      <c r="S372" s="217"/>
      <c r="T372" s="64"/>
      <c r="U372" s="313">
        <f t="shared" ca="1" si="70"/>
        <v>0.18101778479783215</v>
      </c>
      <c r="V372" s="256"/>
      <c r="W372" s="256"/>
      <c r="X372" s="311" t="e">
        <f t="shared" si="71"/>
        <v>#N/A</v>
      </c>
      <c r="Y372" s="311" t="e">
        <f t="shared" si="71"/>
        <v>#N/A</v>
      </c>
      <c r="Z372" s="105"/>
      <c r="AA372" s="105"/>
      <c r="AB372" s="103"/>
    </row>
    <row r="373" spans="1:28" x14ac:dyDescent="0.25">
      <c r="A373">
        <v>341</v>
      </c>
      <c r="B373" s="61">
        <f ca="1">OFFSET(InputPriceData!B$15,CalculationsAndCharts!$A373+$A$11,0,1,1)</f>
        <v>41485</v>
      </c>
      <c r="C373" s="3">
        <f ca="1">OFFSET(InputPriceData!G$15,CalculationsAndCharts!$A373+$A$11,IF($C$7,8,0),1,1)</f>
        <v>85209600</v>
      </c>
      <c r="D373" s="4">
        <f ca="1">OFFSET(InputPriceData!C$15,CalculationsAndCharts!$A373+$A$11,IF($C$7,8,0),1,1)</f>
        <v>169.10000600000001</v>
      </c>
      <c r="E373" s="4">
        <f ca="1">OFFSET(InputPriceData!D$15,CalculationsAndCharts!$A373+$A$11,IF($C$7,8,0),1,1)</f>
        <v>169.279999</v>
      </c>
      <c r="F373" s="4">
        <f ca="1">OFFSET(InputPriceData!E$15,CalculationsAndCharts!$A373+$A$11,IF($C$7,8,0),1,1)</f>
        <v>168.19000199999999</v>
      </c>
      <c r="G373" s="4">
        <f ca="1">OFFSET(InputPriceData!F$15,CalculationsAndCharts!$A373+$A$11,IF($C$7,8,0),1,1)</f>
        <v>168.58999600000001</v>
      </c>
      <c r="H373" s="309">
        <f t="shared" ca="1" si="60"/>
        <v>0.4961747606645055</v>
      </c>
      <c r="I373" s="216">
        <f t="shared" ca="1" si="61"/>
        <v>168.09382123933551</v>
      </c>
      <c r="J373" s="216">
        <f t="shared" ca="1" si="62"/>
        <v>168.93429034553216</v>
      </c>
      <c r="K373" s="216">
        <f t="shared" ca="1" si="63"/>
        <v>167.25335213313883</v>
      </c>
      <c r="L373" s="217">
        <f t="shared" ca="1" si="64"/>
        <v>0.90284190031829259</v>
      </c>
      <c r="M373" s="216">
        <f t="shared" ca="1" si="65"/>
        <v>0.53552519232415929</v>
      </c>
      <c r="N373" s="246"/>
      <c r="O373" s="309">
        <f t="shared" ca="1" si="66"/>
        <v>0.42920141380978549</v>
      </c>
      <c r="P373" s="216">
        <f t="shared" ca="1" si="67"/>
        <v>168.16079458619024</v>
      </c>
      <c r="Q373" s="217">
        <f t="shared" ca="1" si="68"/>
        <v>1.0761547673834053</v>
      </c>
      <c r="R373" s="216">
        <f t="shared" ca="1" si="69"/>
        <v>0.76599190432395903</v>
      </c>
      <c r="S373" s="217"/>
      <c r="T373" s="64"/>
      <c r="U373" s="313">
        <f t="shared" ca="1" si="70"/>
        <v>0.23046671199979973</v>
      </c>
      <c r="V373" s="256"/>
      <c r="W373" s="256"/>
      <c r="X373" s="311" t="e">
        <f t="shared" si="71"/>
        <v>#N/A</v>
      </c>
      <c r="Y373" s="311" t="e">
        <f t="shared" si="71"/>
        <v>#N/A</v>
      </c>
      <c r="Z373" s="105"/>
      <c r="AA373" s="105"/>
      <c r="AB373" s="103"/>
    </row>
    <row r="374" spans="1:28" x14ac:dyDescent="0.25">
      <c r="A374">
        <v>342</v>
      </c>
      <c r="B374" s="61">
        <f ca="1">OFFSET(InputPriceData!B$15,CalculationsAndCharts!$A374+$A$11,0,1,1)</f>
        <v>41484</v>
      </c>
      <c r="C374" s="3">
        <f ca="1">OFFSET(InputPriceData!G$15,CalculationsAndCharts!$A374+$A$11,IF($C$7,8,0),1,1)</f>
        <v>79695000</v>
      </c>
      <c r="D374" s="4">
        <f ca="1">OFFSET(InputPriceData!C$15,CalculationsAndCharts!$A374+$A$11,IF($C$7,8,0),1,1)</f>
        <v>168.679993</v>
      </c>
      <c r="E374" s="4">
        <f ca="1">OFFSET(InputPriceData!D$15,CalculationsAndCharts!$A374+$A$11,IF($C$7,8,0),1,1)</f>
        <v>169.05999800000001</v>
      </c>
      <c r="F374" s="4">
        <f ca="1">OFFSET(InputPriceData!E$15,CalculationsAndCharts!$A374+$A$11,IF($C$7,8,0),1,1)</f>
        <v>168.11000100000001</v>
      </c>
      <c r="G374" s="4">
        <f ca="1">OFFSET(InputPriceData!F$15,CalculationsAndCharts!$A374+$A$11,IF($C$7,8,0),1,1)</f>
        <v>168.58999600000001</v>
      </c>
      <c r="H374" s="309">
        <f t="shared" ca="1" si="60"/>
        <v>0.67752220587708223</v>
      </c>
      <c r="I374" s="216">
        <f t="shared" ca="1" si="61"/>
        <v>167.91247379412295</v>
      </c>
      <c r="J374" s="216">
        <f t="shared" ca="1" si="62"/>
        <v>168.75203616309355</v>
      </c>
      <c r="K374" s="216">
        <f t="shared" ca="1" si="63"/>
        <v>167.07291142515234</v>
      </c>
      <c r="L374" s="217">
        <f t="shared" ca="1" si="64"/>
        <v>0.95337521153730576</v>
      </c>
      <c r="M374" s="216">
        <f t="shared" ca="1" si="65"/>
        <v>0.56549927881682005</v>
      </c>
      <c r="N374" s="246"/>
      <c r="O374" s="309">
        <f t="shared" ca="1" si="66"/>
        <v>0.61794919440682627</v>
      </c>
      <c r="P374" s="216">
        <f t="shared" ca="1" si="67"/>
        <v>167.97204680559318</v>
      </c>
      <c r="Q374" s="217">
        <f t="shared" ca="1" si="68"/>
        <v>1.1935954239041675</v>
      </c>
      <c r="R374" s="216">
        <f t="shared" ca="1" si="69"/>
        <v>0.84958452023748843</v>
      </c>
      <c r="S374" s="217"/>
      <c r="T374" s="64"/>
      <c r="U374" s="313">
        <f t="shared" ca="1" si="70"/>
        <v>0.28408524142066838</v>
      </c>
      <c r="V374" s="256"/>
      <c r="W374" s="256"/>
      <c r="X374" s="311" t="e">
        <f t="shared" si="71"/>
        <v>#N/A</v>
      </c>
      <c r="Y374" s="311" t="e">
        <f t="shared" si="71"/>
        <v>#N/A</v>
      </c>
      <c r="Z374" s="105"/>
      <c r="AA374" s="105"/>
      <c r="AB374" s="103"/>
    </row>
    <row r="375" spans="1:28" x14ac:dyDescent="0.25">
      <c r="A375">
        <v>343</v>
      </c>
      <c r="B375" s="61">
        <f ca="1">OFFSET(InputPriceData!B$15,CalculationsAndCharts!$A375+$A$11,0,1,1)</f>
        <v>41481</v>
      </c>
      <c r="C375" s="3">
        <f ca="1">OFFSET(InputPriceData!G$15,CalculationsAndCharts!$A375+$A$11,IF($C$7,8,0),1,1)</f>
        <v>107814600</v>
      </c>
      <c r="D375" s="4">
        <f ca="1">OFFSET(InputPriceData!C$15,CalculationsAndCharts!$A375+$A$11,IF($C$7,8,0),1,1)</f>
        <v>168.220001</v>
      </c>
      <c r="E375" s="4">
        <f ca="1">OFFSET(InputPriceData!D$15,CalculationsAndCharts!$A375+$A$11,IF($C$7,8,0),1,1)</f>
        <v>169.16000399999999</v>
      </c>
      <c r="F375" s="4">
        <f ca="1">OFFSET(InputPriceData!E$15,CalculationsAndCharts!$A375+$A$11,IF($C$7,8,0),1,1)</f>
        <v>167.520004</v>
      </c>
      <c r="G375" s="4">
        <f ca="1">OFFSET(InputPriceData!F$15,CalculationsAndCharts!$A375+$A$11,IF($C$7,8,0),1,1)</f>
        <v>169.11000100000001</v>
      </c>
      <c r="H375" s="309">
        <f t="shared" ca="1" si="60"/>
        <v>1.410335233919239</v>
      </c>
      <c r="I375" s="216">
        <f t="shared" ca="1" si="61"/>
        <v>167.69966576608078</v>
      </c>
      <c r="J375" s="216">
        <f t="shared" ca="1" si="62"/>
        <v>168.53816409491117</v>
      </c>
      <c r="K375" s="216">
        <f t="shared" ca="1" si="63"/>
        <v>166.86116743725037</v>
      </c>
      <c r="L375" s="217">
        <f t="shared" ca="1" si="64"/>
        <v>0.97262951317510815</v>
      </c>
      <c r="M375" s="216">
        <f t="shared" ca="1" si="65"/>
        <v>0.57514606316814343</v>
      </c>
      <c r="N375" s="246"/>
      <c r="O375" s="309">
        <f t="shared" ca="1" si="66"/>
        <v>1.3668656019621384</v>
      </c>
      <c r="P375" s="216">
        <f t="shared" ca="1" si="67"/>
        <v>167.74313539803788</v>
      </c>
      <c r="Q375" s="217">
        <f t="shared" ca="1" si="68"/>
        <v>1.2795864093260441</v>
      </c>
      <c r="R375" s="216">
        <f t="shared" ca="1" si="69"/>
        <v>0.90799106032247778</v>
      </c>
      <c r="S375" s="217"/>
      <c r="T375" s="64"/>
      <c r="U375" s="313">
        <f t="shared" ca="1" si="70"/>
        <v>0.33284499715433435</v>
      </c>
      <c r="V375" s="256"/>
      <c r="W375" s="256"/>
      <c r="X375" s="311" t="e">
        <f t="shared" si="71"/>
        <v>#N/A</v>
      </c>
      <c r="Y375" s="311" t="e">
        <f t="shared" si="71"/>
        <v>#N/A</v>
      </c>
      <c r="Z375" s="105"/>
      <c r="AA375" s="105"/>
      <c r="AB375" s="103"/>
    </row>
    <row r="376" spans="1:28" x14ac:dyDescent="0.25">
      <c r="A376">
        <v>344</v>
      </c>
      <c r="B376" s="61">
        <f ca="1">OFFSET(InputPriceData!B$15,CalculationsAndCharts!$A376+$A$11,0,1,1)</f>
        <v>41480</v>
      </c>
      <c r="C376" s="3">
        <f ca="1">OFFSET(InputPriceData!G$15,CalculationsAndCharts!$A376+$A$11,IF($C$7,8,0),1,1)</f>
        <v>111088600</v>
      </c>
      <c r="D376" s="4">
        <f ca="1">OFFSET(InputPriceData!C$15,CalculationsAndCharts!$A376+$A$11,IF($C$7,8,0),1,1)</f>
        <v>168.220001</v>
      </c>
      <c r="E376" s="4">
        <f ca="1">OFFSET(InputPriceData!D$15,CalculationsAndCharts!$A376+$A$11,IF($C$7,8,0),1,1)</f>
        <v>169.08000200000001</v>
      </c>
      <c r="F376" s="4">
        <f ca="1">OFFSET(InputPriceData!E$15,CalculationsAndCharts!$A376+$A$11,IF($C$7,8,0),1,1)</f>
        <v>167.94000199999999</v>
      </c>
      <c r="G376" s="4">
        <f ca="1">OFFSET(InputPriceData!F$15,CalculationsAndCharts!$A376+$A$11,IF($C$7,8,0),1,1)</f>
        <v>168.929993</v>
      </c>
      <c r="H376" s="309">
        <f t="shared" ca="1" si="60"/>
        <v>1.469722332864686</v>
      </c>
      <c r="I376" s="216">
        <f t="shared" ca="1" si="61"/>
        <v>167.46027066713532</v>
      </c>
      <c r="J376" s="216">
        <f t="shared" ca="1" si="62"/>
        <v>168.29757202047097</v>
      </c>
      <c r="K376" s="216">
        <f t="shared" ca="1" si="63"/>
        <v>166.62296931379964</v>
      </c>
      <c r="L376" s="217">
        <f t="shared" ca="1" si="64"/>
        <v>0.96095738411766829</v>
      </c>
      <c r="M376" s="216">
        <f t="shared" ca="1" si="65"/>
        <v>0.568849478444996</v>
      </c>
      <c r="N376" s="246"/>
      <c r="O376" s="309">
        <f t="shared" ca="1" si="66"/>
        <v>1.4503838149040824</v>
      </c>
      <c r="P376" s="216">
        <f t="shared" ca="1" si="67"/>
        <v>167.47960918509591</v>
      </c>
      <c r="Q376" s="217">
        <f t="shared" ca="1" si="68"/>
        <v>1.3333361683784075</v>
      </c>
      <c r="R376" s="216">
        <f t="shared" ca="1" si="69"/>
        <v>0.94713992088668886</v>
      </c>
      <c r="S376" s="217"/>
      <c r="T376" s="64"/>
      <c r="U376" s="313">
        <f t="shared" ca="1" si="70"/>
        <v>0.37829044244169285</v>
      </c>
      <c r="V376" s="256"/>
      <c r="W376" s="256"/>
      <c r="X376" s="311" t="e">
        <f t="shared" si="71"/>
        <v>#N/A</v>
      </c>
      <c r="Y376" s="311" t="e">
        <f t="shared" si="71"/>
        <v>#N/A</v>
      </c>
      <c r="Z376" s="105"/>
      <c r="AA376" s="105"/>
      <c r="AB376" s="103"/>
    </row>
    <row r="377" spans="1:28" x14ac:dyDescent="0.25">
      <c r="A377">
        <v>345</v>
      </c>
      <c r="B377" s="61">
        <f ca="1">OFFSET(InputPriceData!B$15,CalculationsAndCharts!$A377+$A$11,0,1,1)</f>
        <v>41479</v>
      </c>
      <c r="C377" s="3">
        <f ca="1">OFFSET(InputPriceData!G$15,CalculationsAndCharts!$A377+$A$11,IF($C$7,8,0),1,1)</f>
        <v>112914000</v>
      </c>
      <c r="D377" s="4">
        <f ca="1">OFFSET(InputPriceData!C$15,CalculationsAndCharts!$A377+$A$11,IF($C$7,8,0),1,1)</f>
        <v>169.78999300000001</v>
      </c>
      <c r="E377" s="4">
        <f ca="1">OFFSET(InputPriceData!D$15,CalculationsAndCharts!$A377+$A$11,IF($C$7,8,0),1,1)</f>
        <v>169.86000100000001</v>
      </c>
      <c r="F377" s="4">
        <f ca="1">OFFSET(InputPriceData!E$15,CalculationsAndCharts!$A377+$A$11,IF($C$7,8,0),1,1)</f>
        <v>168.179993</v>
      </c>
      <c r="G377" s="4">
        <f ca="1">OFFSET(InputPriceData!F$15,CalculationsAndCharts!$A377+$A$11,IF($C$7,8,0),1,1)</f>
        <v>168.520004</v>
      </c>
      <c r="H377" s="309">
        <f t="shared" ca="1" si="60"/>
        <v>1.2931826209230484</v>
      </c>
      <c r="I377" s="216">
        <f t="shared" ca="1" si="61"/>
        <v>167.22682137907694</v>
      </c>
      <c r="J377" s="216">
        <f t="shared" ca="1" si="62"/>
        <v>168.06295548597231</v>
      </c>
      <c r="K377" s="216">
        <f t="shared" ca="1" si="63"/>
        <v>166.39068727218157</v>
      </c>
      <c r="L377" s="217">
        <f t="shared" ca="1" si="64"/>
        <v>0.94866959690685004</v>
      </c>
      <c r="M377" s="216">
        <f t="shared" ca="1" si="65"/>
        <v>0.56294183146758647</v>
      </c>
      <c r="N377" s="246"/>
      <c r="O377" s="309">
        <f t="shared" ca="1" si="66"/>
        <v>1.2981200389285501</v>
      </c>
      <c r="P377" s="216">
        <f t="shared" ca="1" si="67"/>
        <v>167.22188396107146</v>
      </c>
      <c r="Q377" s="217">
        <f t="shared" ca="1" si="68"/>
        <v>1.3923644824781478</v>
      </c>
      <c r="R377" s="216">
        <f t="shared" ca="1" si="69"/>
        <v>0.99147717737638874</v>
      </c>
      <c r="S377" s="217"/>
      <c r="T377" s="64"/>
      <c r="U377" s="313">
        <f t="shared" ca="1" si="70"/>
        <v>0.42853534590880227</v>
      </c>
      <c r="V377" s="256"/>
      <c r="W377" s="256"/>
      <c r="X377" s="311" t="e">
        <f t="shared" si="71"/>
        <v>#N/A</v>
      </c>
      <c r="Y377" s="311" t="e">
        <f t="shared" si="71"/>
        <v>#N/A</v>
      </c>
      <c r="Z377" s="105"/>
      <c r="AA377" s="105"/>
      <c r="AB377" s="103"/>
    </row>
    <row r="378" spans="1:28" x14ac:dyDescent="0.25">
      <c r="A378">
        <v>346</v>
      </c>
      <c r="B378" s="61">
        <f ca="1">OFFSET(InputPriceData!B$15,CalculationsAndCharts!$A378+$A$11,0,1,1)</f>
        <v>41478</v>
      </c>
      <c r="C378" s="3">
        <f ca="1">OFFSET(InputPriceData!G$15,CalculationsAndCharts!$A378+$A$11,IF($C$7,8,0),1,1)</f>
        <v>80829700</v>
      </c>
      <c r="D378" s="4">
        <f ca="1">OFFSET(InputPriceData!C$15,CalculationsAndCharts!$A378+$A$11,IF($C$7,8,0),1,1)</f>
        <v>169.800003</v>
      </c>
      <c r="E378" s="4">
        <f ca="1">OFFSET(InputPriceData!D$15,CalculationsAndCharts!$A378+$A$11,IF($C$7,8,0),1,1)</f>
        <v>169.83000200000001</v>
      </c>
      <c r="F378" s="4">
        <f ca="1">OFFSET(InputPriceData!E$15,CalculationsAndCharts!$A378+$A$11,IF($C$7,8,0),1,1)</f>
        <v>169.050003</v>
      </c>
      <c r="G378" s="4">
        <f ca="1">OFFSET(InputPriceData!F$15,CalculationsAndCharts!$A378+$A$11,IF($C$7,8,0),1,1)</f>
        <v>169.13999899999999</v>
      </c>
      <c r="H378" s="309">
        <f t="shared" ca="1" si="60"/>
        <v>2.1695331495697912</v>
      </c>
      <c r="I378" s="216">
        <f t="shared" ca="1" si="61"/>
        <v>166.9704658504302</v>
      </c>
      <c r="J378" s="216">
        <f t="shared" ca="1" si="62"/>
        <v>167.80531817968233</v>
      </c>
      <c r="K378" s="216">
        <f t="shared" ca="1" si="63"/>
        <v>166.13561352117804</v>
      </c>
      <c r="L378" s="217">
        <f t="shared" ca="1" si="64"/>
        <v>0.90472039655386483</v>
      </c>
      <c r="M378" s="216">
        <f t="shared" ca="1" si="65"/>
        <v>0.5348944081251088</v>
      </c>
      <c r="N378" s="246"/>
      <c r="O378" s="309">
        <f t="shared" ca="1" si="66"/>
        <v>2.2063412193491887</v>
      </c>
      <c r="P378" s="216">
        <f t="shared" ca="1" si="67"/>
        <v>166.9336577806508</v>
      </c>
      <c r="Q378" s="217">
        <f t="shared" ca="1" si="68"/>
        <v>1.4174303232950998</v>
      </c>
      <c r="R378" s="216">
        <f t="shared" ca="1" si="69"/>
        <v>1.0056263438632986</v>
      </c>
      <c r="S378" s="217"/>
      <c r="T378" s="64"/>
      <c r="U378" s="313">
        <f t="shared" ca="1" si="70"/>
        <v>0.47073193573818983</v>
      </c>
      <c r="V378" s="256"/>
      <c r="W378" s="256"/>
      <c r="X378" s="311" t="e">
        <f t="shared" si="71"/>
        <v>#N/A</v>
      </c>
      <c r="Y378" s="311" t="e">
        <f t="shared" si="71"/>
        <v>#N/A</v>
      </c>
      <c r="Z378" s="105"/>
      <c r="AA378" s="105"/>
      <c r="AB378" s="103"/>
    </row>
    <row r="379" spans="1:28" x14ac:dyDescent="0.25">
      <c r="A379">
        <v>347</v>
      </c>
      <c r="B379" s="61">
        <f ca="1">OFFSET(InputPriceData!B$15,CalculationsAndCharts!$A379+$A$11,0,1,1)</f>
        <v>41477</v>
      </c>
      <c r="C379" s="3">
        <f ca="1">OFFSET(InputPriceData!G$15,CalculationsAndCharts!$A379+$A$11,IF($C$7,8,0),1,1)</f>
        <v>79428600</v>
      </c>
      <c r="D379" s="4">
        <f ca="1">OFFSET(InputPriceData!C$15,CalculationsAndCharts!$A379+$A$11,IF($C$7,8,0),1,1)</f>
        <v>169.41000399999999</v>
      </c>
      <c r="E379" s="4">
        <f ca="1">OFFSET(InputPriceData!D$15,CalculationsAndCharts!$A379+$A$11,IF($C$7,8,0),1,1)</f>
        <v>169.740005</v>
      </c>
      <c r="F379" s="4">
        <f ca="1">OFFSET(InputPriceData!E$15,CalculationsAndCharts!$A379+$A$11,IF($C$7,8,0),1,1)</f>
        <v>169.009995</v>
      </c>
      <c r="G379" s="4">
        <f ca="1">OFFSET(InputPriceData!F$15,CalculationsAndCharts!$A379+$A$11,IF($C$7,8,0),1,1)</f>
        <v>169.5</v>
      </c>
      <c r="H379" s="309">
        <f t="shared" ca="1" si="60"/>
        <v>2.8381241906859884</v>
      </c>
      <c r="I379" s="216">
        <f t="shared" ca="1" si="61"/>
        <v>166.66187580931401</v>
      </c>
      <c r="J379" s="216">
        <f t="shared" ca="1" si="62"/>
        <v>167.49518518836055</v>
      </c>
      <c r="K379" s="216">
        <f t="shared" ca="1" si="63"/>
        <v>165.82856643026744</v>
      </c>
      <c r="L379" s="217">
        <f t="shared" ca="1" si="64"/>
        <v>0.79297760710466259</v>
      </c>
      <c r="M379" s="216">
        <f t="shared" ca="1" si="65"/>
        <v>0.46783339652192485</v>
      </c>
      <c r="N379" s="246"/>
      <c r="O379" s="309">
        <f t="shared" ca="1" si="66"/>
        <v>2.9224771891200239</v>
      </c>
      <c r="P379" s="216">
        <f t="shared" ca="1" si="67"/>
        <v>166.57752281087997</v>
      </c>
      <c r="Q379" s="217">
        <f t="shared" ca="1" si="68"/>
        <v>1.3607339539384977</v>
      </c>
      <c r="R379" s="216">
        <f t="shared" ca="1" si="69"/>
        <v>0.96335147181486558</v>
      </c>
      <c r="S379" s="217"/>
      <c r="T379" s="64"/>
      <c r="U379" s="313">
        <f t="shared" ca="1" si="70"/>
        <v>0.49551807529294073</v>
      </c>
      <c r="V379" s="256"/>
      <c r="W379" s="256"/>
      <c r="X379" s="311" t="e">
        <f t="shared" si="71"/>
        <v>#N/A</v>
      </c>
      <c r="Y379" s="311" t="e">
        <f t="shared" si="71"/>
        <v>#N/A</v>
      </c>
      <c r="Z379" s="105"/>
      <c r="AA379" s="105"/>
      <c r="AB379" s="103"/>
    </row>
    <row r="380" spans="1:28" x14ac:dyDescent="0.25">
      <c r="A380">
        <v>348</v>
      </c>
      <c r="B380" s="61">
        <f ca="1">OFFSET(InputPriceData!B$15,CalculationsAndCharts!$A380+$A$11,0,1,1)</f>
        <v>41474</v>
      </c>
      <c r="C380" s="3">
        <f ca="1">OFFSET(InputPriceData!G$15,CalculationsAndCharts!$A380+$A$11,IF($C$7,8,0),1,1)</f>
        <v>103831700</v>
      </c>
      <c r="D380" s="4">
        <f ca="1">OFFSET(InputPriceData!C$15,CalculationsAndCharts!$A380+$A$11,IF($C$7,8,0),1,1)</f>
        <v>168.520004</v>
      </c>
      <c r="E380" s="4">
        <f ca="1">OFFSET(InputPriceData!D$15,CalculationsAndCharts!$A380+$A$11,IF($C$7,8,0),1,1)</f>
        <v>169.229996</v>
      </c>
      <c r="F380" s="4">
        <f ca="1">OFFSET(InputPriceData!E$15,CalculationsAndCharts!$A380+$A$11,IF($C$7,8,0),1,1)</f>
        <v>168.30999800000001</v>
      </c>
      <c r="G380" s="4">
        <f ca="1">OFFSET(InputPriceData!F$15,CalculationsAndCharts!$A380+$A$11,IF($C$7,8,0),1,1)</f>
        <v>169.16999799999999</v>
      </c>
      <c r="H380" s="309">
        <f t="shared" ca="1" si="60"/>
        <v>2.8370635972255815</v>
      </c>
      <c r="I380" s="216">
        <f t="shared" ca="1" si="61"/>
        <v>166.33293440277441</v>
      </c>
      <c r="J380" s="216">
        <f t="shared" ca="1" si="62"/>
        <v>167.16459907478827</v>
      </c>
      <c r="K380" s="216">
        <f t="shared" ca="1" si="63"/>
        <v>165.50126973076053</v>
      </c>
      <c r="L380" s="217">
        <f t="shared" ca="1" si="64"/>
        <v>0.63796085628530119</v>
      </c>
      <c r="M380" s="216">
        <f t="shared" ca="1" si="65"/>
        <v>0.37711229167556132</v>
      </c>
      <c r="N380" s="246"/>
      <c r="O380" s="309">
        <f t="shared" ca="1" si="66"/>
        <v>2.9774264301234501</v>
      </c>
      <c r="P380" s="216">
        <f t="shared" ca="1" si="67"/>
        <v>166.19257156987655</v>
      </c>
      <c r="Q380" s="217">
        <f t="shared" ca="1" si="68"/>
        <v>1.249658570244506</v>
      </c>
      <c r="R380" s="216">
        <f t="shared" ca="1" si="69"/>
        <v>0.88643985459727159</v>
      </c>
      <c r="S380" s="217"/>
      <c r="T380" s="64"/>
      <c r="U380" s="313">
        <f t="shared" ca="1" si="70"/>
        <v>0.50932756292171022</v>
      </c>
      <c r="V380" s="256"/>
      <c r="W380" s="256"/>
      <c r="X380" s="311" t="e">
        <f t="shared" si="71"/>
        <v>#N/A</v>
      </c>
      <c r="Y380" s="311" t="e">
        <f t="shared" si="71"/>
        <v>#N/A</v>
      </c>
      <c r="Z380" s="105"/>
      <c r="AA380" s="105"/>
      <c r="AB380" s="103"/>
    </row>
    <row r="381" spans="1:28" x14ac:dyDescent="0.25">
      <c r="A381">
        <v>349</v>
      </c>
      <c r="B381" s="61">
        <f ca="1">OFFSET(InputPriceData!B$15,CalculationsAndCharts!$A381+$A$11,0,1,1)</f>
        <v>41473</v>
      </c>
      <c r="C381" s="3">
        <f ca="1">OFFSET(InputPriceData!G$15,CalculationsAndCharts!$A381+$A$11,IF($C$7,8,0),1,1)</f>
        <v>103620100</v>
      </c>
      <c r="D381" s="4">
        <f ca="1">OFFSET(InputPriceData!C$15,CalculationsAndCharts!$A381+$A$11,IF($C$7,8,0),1,1)</f>
        <v>168.30999800000001</v>
      </c>
      <c r="E381" s="4">
        <f ca="1">OFFSET(InputPriceData!D$15,CalculationsAndCharts!$A381+$A$11,IF($C$7,8,0),1,1)</f>
        <v>169.270004</v>
      </c>
      <c r="F381" s="4">
        <f ca="1">OFFSET(InputPriceData!E$15,CalculationsAndCharts!$A381+$A$11,IF($C$7,8,0),1,1)</f>
        <v>168.199997</v>
      </c>
      <c r="G381" s="4">
        <f ca="1">OFFSET(InputPriceData!F$15,CalculationsAndCharts!$A381+$A$11,IF($C$7,8,0),1,1)</f>
        <v>168.86999499999999</v>
      </c>
      <c r="H381" s="309">
        <f t="shared" ca="1" si="60"/>
        <v>2.8633045678276794</v>
      </c>
      <c r="I381" s="216">
        <f t="shared" ca="1" si="61"/>
        <v>166.00669043217232</v>
      </c>
      <c r="J381" s="216">
        <f t="shared" ca="1" si="62"/>
        <v>166.83672388433317</v>
      </c>
      <c r="K381" s="216">
        <f t="shared" ca="1" si="63"/>
        <v>165.17665698001144</v>
      </c>
      <c r="L381" s="217">
        <f t="shared" ca="1" si="64"/>
        <v>0.45867608714280117</v>
      </c>
      <c r="M381" s="216">
        <f t="shared" ca="1" si="65"/>
        <v>0.27161491130665411</v>
      </c>
      <c r="N381" s="246"/>
      <c r="O381" s="309">
        <f t="shared" ca="1" si="66"/>
        <v>3.0627129313077988</v>
      </c>
      <c r="P381" s="216">
        <f t="shared" ca="1" si="67"/>
        <v>165.80728206869219</v>
      </c>
      <c r="Q381" s="217">
        <f t="shared" ca="1" si="68"/>
        <v>1.1057654575558034</v>
      </c>
      <c r="R381" s="216">
        <f t="shared" ca="1" si="69"/>
        <v>0.78576336137569258</v>
      </c>
      <c r="S381" s="217"/>
      <c r="T381" s="64"/>
      <c r="U381" s="313">
        <f t="shared" ca="1" si="70"/>
        <v>0.51414845006903853</v>
      </c>
      <c r="V381" s="256"/>
      <c r="W381" s="256"/>
      <c r="X381" s="311" t="e">
        <f t="shared" si="71"/>
        <v>#N/A</v>
      </c>
      <c r="Y381" s="311" t="e">
        <f t="shared" si="71"/>
        <v>#N/A</v>
      </c>
      <c r="Z381" s="105"/>
      <c r="AA381" s="105"/>
      <c r="AB381" s="103"/>
    </row>
    <row r="382" spans="1:28" x14ac:dyDescent="0.25">
      <c r="A382">
        <v>350</v>
      </c>
      <c r="B382" s="61">
        <f ca="1">OFFSET(InputPriceData!B$15,CalculationsAndCharts!$A382+$A$11,0,1,1)</f>
        <v>41472</v>
      </c>
      <c r="C382" s="3">
        <f ca="1">OFFSET(InputPriceData!G$15,CalculationsAndCharts!$A382+$A$11,IF($C$7,8,0),1,1)</f>
        <v>92873900</v>
      </c>
      <c r="D382" s="4">
        <f ca="1">OFFSET(InputPriceData!C$15,CalculationsAndCharts!$A382+$A$11,IF($C$7,8,0),1,1)</f>
        <v>168.16000399999999</v>
      </c>
      <c r="E382" s="4">
        <f ca="1">OFFSET(InputPriceData!D$15,CalculationsAndCharts!$A382+$A$11,IF($C$7,8,0),1,1)</f>
        <v>168.479996</v>
      </c>
      <c r="F382" s="4">
        <f ca="1">OFFSET(InputPriceData!E$15,CalculationsAndCharts!$A382+$A$11,IF($C$7,8,0),1,1)</f>
        <v>167.729996</v>
      </c>
      <c r="G382" s="4">
        <f ca="1">OFFSET(InputPriceData!F$15,CalculationsAndCharts!$A382+$A$11,IF($C$7,8,0),1,1)</f>
        <v>167.949997</v>
      </c>
      <c r="H382" s="309">
        <f t="shared" ca="1" si="60"/>
        <v>2.2450978318710604</v>
      </c>
      <c r="I382" s="216">
        <f t="shared" ca="1" si="61"/>
        <v>165.70489916812895</v>
      </c>
      <c r="J382" s="216">
        <f t="shared" ca="1" si="62"/>
        <v>166.53342366396959</v>
      </c>
      <c r="K382" s="216">
        <f t="shared" ca="1" si="63"/>
        <v>164.87637467228831</v>
      </c>
      <c r="L382" s="217">
        <f t="shared" ca="1" si="64"/>
        <v>0.2757762899209667</v>
      </c>
      <c r="M382" s="216">
        <f t="shared" ca="1" si="65"/>
        <v>0.1642014259285558</v>
      </c>
      <c r="N382" s="246"/>
      <c r="O382" s="309">
        <f t="shared" ca="1" si="66"/>
        <v>2.5011157390277337</v>
      </c>
      <c r="P382" s="216">
        <f t="shared" ca="1" si="67"/>
        <v>165.44888126097226</v>
      </c>
      <c r="Q382" s="217">
        <f t="shared" ca="1" si="68"/>
        <v>0.95372850817071853</v>
      </c>
      <c r="R382" s="216">
        <f t="shared" ca="1" si="69"/>
        <v>0.68143746963262064</v>
      </c>
      <c r="S382" s="217"/>
      <c r="T382" s="64"/>
      <c r="U382" s="313">
        <f t="shared" ca="1" si="70"/>
        <v>0.51723604370406484</v>
      </c>
      <c r="V382" s="256"/>
      <c r="W382" s="256"/>
      <c r="X382" s="311" t="e">
        <f t="shared" si="71"/>
        <v>#N/A</v>
      </c>
      <c r="Y382" s="311" t="e">
        <f t="shared" si="71"/>
        <v>#N/A</v>
      </c>
      <c r="Z382" s="105"/>
      <c r="AA382" s="105"/>
      <c r="AB382" s="103"/>
    </row>
    <row r="383" spans="1:28" x14ac:dyDescent="0.25">
      <c r="A383">
        <v>351</v>
      </c>
      <c r="B383" s="61">
        <f ca="1">OFFSET(InputPriceData!B$15,CalculationsAndCharts!$A383+$A$11,0,1,1)</f>
        <v>41471</v>
      </c>
      <c r="C383" s="3">
        <f ca="1">OFFSET(InputPriceData!G$15,CalculationsAndCharts!$A383+$A$11,IF($C$7,8,0),1,1)</f>
        <v>88702100</v>
      </c>
      <c r="D383" s="4">
        <f ca="1">OFFSET(InputPriceData!C$15,CalculationsAndCharts!$A383+$A$11,IF($C$7,8,0),1,1)</f>
        <v>168.259995</v>
      </c>
      <c r="E383" s="4">
        <f ca="1">OFFSET(InputPriceData!D$15,CalculationsAndCharts!$A383+$A$11,IF($C$7,8,0),1,1)</f>
        <v>168.36000100000001</v>
      </c>
      <c r="F383" s="4">
        <f ca="1">OFFSET(InputPriceData!E$15,CalculationsAndCharts!$A383+$A$11,IF($C$7,8,0),1,1)</f>
        <v>167.070007</v>
      </c>
      <c r="G383" s="4">
        <f ca="1">OFFSET(InputPriceData!F$15,CalculationsAndCharts!$A383+$A$11,IF($C$7,8,0),1,1)</f>
        <v>167.520004</v>
      </c>
      <c r="H383" s="309">
        <f t="shared" ca="1" si="60"/>
        <v>2.0862991325988864</v>
      </c>
      <c r="I383" s="216">
        <f t="shared" ca="1" si="61"/>
        <v>165.4337048674011</v>
      </c>
      <c r="J383" s="216">
        <f t="shared" ca="1" si="62"/>
        <v>166.2608733917381</v>
      </c>
      <c r="K383" s="216">
        <f t="shared" ca="1" si="63"/>
        <v>164.60653634306411</v>
      </c>
      <c r="L383" s="217">
        <f t="shared" ca="1" si="64"/>
        <v>9.6308538379339448E-2</v>
      </c>
      <c r="M383" s="216">
        <f t="shared" ca="1" si="65"/>
        <v>5.749076891100089E-2</v>
      </c>
      <c r="N383" s="246"/>
      <c r="O383" s="309">
        <f t="shared" ca="1" si="66"/>
        <v>2.3946815377890829</v>
      </c>
      <c r="P383" s="216">
        <f t="shared" ca="1" si="67"/>
        <v>165.12532246221093</v>
      </c>
      <c r="Q383" s="217">
        <f t="shared" ca="1" si="68"/>
        <v>0.80198839319547022</v>
      </c>
      <c r="R383" s="216">
        <f t="shared" ca="1" si="69"/>
        <v>0.57449023928781917</v>
      </c>
      <c r="S383" s="217"/>
      <c r="T383" s="64"/>
      <c r="U383" s="313">
        <f t="shared" ca="1" si="70"/>
        <v>0.51699947037681826</v>
      </c>
      <c r="V383" s="256"/>
      <c r="W383" s="256"/>
      <c r="X383" s="311" t="e">
        <f t="shared" si="71"/>
        <v>#N/A</v>
      </c>
      <c r="Y383" s="311" t="e">
        <f t="shared" si="71"/>
        <v>#N/A</v>
      </c>
      <c r="Z383" s="105"/>
      <c r="AA383" s="105"/>
      <c r="AB383" s="103"/>
    </row>
    <row r="384" spans="1:28" x14ac:dyDescent="0.25">
      <c r="A384">
        <v>352</v>
      </c>
      <c r="B384" s="61">
        <f ca="1">OFFSET(InputPriceData!B$15,CalculationsAndCharts!$A384+$A$11,0,1,1)</f>
        <v>41470</v>
      </c>
      <c r="C384" s="3">
        <f ca="1">OFFSET(InputPriceData!G$15,CalculationsAndCharts!$A384+$A$11,IF($C$7,8,0),1,1)</f>
        <v>69450600</v>
      </c>
      <c r="D384" s="4">
        <f ca="1">OFFSET(InputPriceData!C$15,CalculationsAndCharts!$A384+$A$11,IF($C$7,8,0),1,1)</f>
        <v>167.970001</v>
      </c>
      <c r="E384" s="4">
        <f ca="1">OFFSET(InputPriceData!D$15,CalculationsAndCharts!$A384+$A$11,IF($C$7,8,0),1,1)</f>
        <v>168.38999899999999</v>
      </c>
      <c r="F384" s="4">
        <f ca="1">OFFSET(InputPriceData!E$15,CalculationsAndCharts!$A384+$A$11,IF($C$7,8,0),1,1)</f>
        <v>167.679993</v>
      </c>
      <c r="G384" s="4">
        <f ca="1">OFFSET(InputPriceData!F$15,CalculationsAndCharts!$A384+$A$11,IF($C$7,8,0),1,1)</f>
        <v>168.14999399999999</v>
      </c>
      <c r="H384" s="309">
        <f t="shared" ca="1" si="60"/>
        <v>3.0117536781147107</v>
      </c>
      <c r="I384" s="216">
        <f t="shared" ca="1" si="61"/>
        <v>165.13824032188529</v>
      </c>
      <c r="J384" s="216">
        <f t="shared" ca="1" si="62"/>
        <v>165.96393152349469</v>
      </c>
      <c r="K384" s="216">
        <f t="shared" ca="1" si="63"/>
        <v>164.31254912027586</v>
      </c>
      <c r="L384" s="217">
        <f t="shared" ca="1" si="64"/>
        <v>-0.13721386686853465</v>
      </c>
      <c r="M384" s="216">
        <f t="shared" ca="1" si="65"/>
        <v>-8.16020646831154E-2</v>
      </c>
      <c r="N384" s="246"/>
      <c r="O384" s="309">
        <f t="shared" ca="1" si="66"/>
        <v>3.3821053489217192</v>
      </c>
      <c r="P384" s="216">
        <f t="shared" ca="1" si="67"/>
        <v>164.76788865107827</v>
      </c>
      <c r="Q384" s="217">
        <f t="shared" ca="1" si="68"/>
        <v>0.57665735074952618</v>
      </c>
      <c r="R384" s="216">
        <f t="shared" ca="1" si="69"/>
        <v>0.41153068426480671</v>
      </c>
      <c r="S384" s="217"/>
      <c r="T384" s="64"/>
      <c r="U384" s="313">
        <f t="shared" ca="1" si="70"/>
        <v>0.49313274894792214</v>
      </c>
      <c r="V384" s="256"/>
      <c r="W384" s="256"/>
      <c r="X384" s="311" t="e">
        <f t="shared" si="71"/>
        <v>#N/A</v>
      </c>
      <c r="Y384" s="311" t="e">
        <f t="shared" si="71"/>
        <v>#N/A</v>
      </c>
      <c r="Z384" s="105"/>
      <c r="AA384" s="105"/>
      <c r="AB384" s="103"/>
    </row>
    <row r="385" spans="1:28" x14ac:dyDescent="0.25">
      <c r="A385">
        <v>353</v>
      </c>
      <c r="B385" s="61">
        <f ca="1">OFFSET(InputPriceData!B$15,CalculationsAndCharts!$A385+$A$11,0,1,1)</f>
        <v>41467</v>
      </c>
      <c r="C385" s="3">
        <f ca="1">OFFSET(InputPriceData!G$15,CalculationsAndCharts!$A385+$A$11,IF($C$7,8,0),1,1)</f>
        <v>104212700</v>
      </c>
      <c r="D385" s="4">
        <f ca="1">OFFSET(InputPriceData!C$15,CalculationsAndCharts!$A385+$A$11,IF($C$7,8,0),1,1)</f>
        <v>167.38999899999999</v>
      </c>
      <c r="E385" s="4">
        <f ca="1">OFFSET(InputPriceData!D$15,CalculationsAndCharts!$A385+$A$11,IF($C$7,8,0),1,1)</f>
        <v>167.929993</v>
      </c>
      <c r="F385" s="4">
        <f ca="1">OFFSET(InputPriceData!E$15,CalculationsAndCharts!$A385+$A$11,IF($C$7,8,0),1,1)</f>
        <v>167.13000500000001</v>
      </c>
      <c r="G385" s="4">
        <f ca="1">OFFSET(InputPriceData!F$15,CalculationsAndCharts!$A385+$A$11,IF($C$7,8,0),1,1)</f>
        <v>167.509995</v>
      </c>
      <c r="H385" s="309">
        <f t="shared" ca="1" si="60"/>
        <v>2.6850921766434612</v>
      </c>
      <c r="I385" s="216">
        <f t="shared" ca="1" si="61"/>
        <v>164.82490282335655</v>
      </c>
      <c r="J385" s="216">
        <f t="shared" ca="1" si="62"/>
        <v>165.64902733747331</v>
      </c>
      <c r="K385" s="216">
        <f t="shared" ca="1" si="63"/>
        <v>164.00077830923976</v>
      </c>
      <c r="L385" s="217">
        <f t="shared" ca="1" si="64"/>
        <v>-0.42490829750083436</v>
      </c>
      <c r="M385" s="216">
        <f t="shared" ca="1" si="65"/>
        <v>-0.25366145912716093</v>
      </c>
      <c r="N385" s="246"/>
      <c r="O385" s="309">
        <f t="shared" ca="1" si="66"/>
        <v>3.1259683134634342</v>
      </c>
      <c r="P385" s="216">
        <f t="shared" ca="1" si="67"/>
        <v>164.38402668653657</v>
      </c>
      <c r="Q385" s="217">
        <f t="shared" ca="1" si="68"/>
        <v>0.27351111776495207</v>
      </c>
      <c r="R385" s="216">
        <f t="shared" ca="1" si="69"/>
        <v>0.1959365716164832</v>
      </c>
      <c r="S385" s="217"/>
      <c r="T385" s="64"/>
      <c r="U385" s="313">
        <f t="shared" ca="1" si="70"/>
        <v>0.44959803074364413</v>
      </c>
      <c r="V385" s="256"/>
      <c r="W385" s="256"/>
      <c r="X385" s="311" t="e">
        <f t="shared" si="71"/>
        <v>#N/A</v>
      </c>
      <c r="Y385" s="311" t="e">
        <f t="shared" si="71"/>
        <v>#N/A</v>
      </c>
      <c r="Z385" s="105"/>
      <c r="AA385" s="105"/>
      <c r="AB385" s="103"/>
    </row>
    <row r="386" spans="1:28" x14ac:dyDescent="0.25">
      <c r="A386">
        <v>354</v>
      </c>
      <c r="B386" s="61">
        <f ca="1">OFFSET(InputPriceData!B$15,CalculationsAndCharts!$A386+$A$11,0,1,1)</f>
        <v>41466</v>
      </c>
      <c r="C386" s="3">
        <f ca="1">OFFSET(InputPriceData!G$15,CalculationsAndCharts!$A386+$A$11,IF($C$7,8,0),1,1)</f>
        <v>135592200</v>
      </c>
      <c r="D386" s="4">
        <f ca="1">OFFSET(InputPriceData!C$15,CalculationsAndCharts!$A386+$A$11,IF($C$7,8,0),1,1)</f>
        <v>167.11000100000001</v>
      </c>
      <c r="E386" s="4">
        <f ca="1">OFFSET(InputPriceData!D$15,CalculationsAndCharts!$A386+$A$11,IF($C$7,8,0),1,1)</f>
        <v>167.61000100000001</v>
      </c>
      <c r="F386" s="4">
        <f ca="1">OFFSET(InputPriceData!E$15,CalculationsAndCharts!$A386+$A$11,IF($C$7,8,0),1,1)</f>
        <v>165.179993</v>
      </c>
      <c r="G386" s="4">
        <f ca="1">OFFSET(InputPriceData!F$15,CalculationsAndCharts!$A386+$A$11,IF($C$7,8,0),1,1)</f>
        <v>167.44000199999999</v>
      </c>
      <c r="H386" s="309">
        <f t="shared" ca="1" si="60"/>
        <v>2.9216651389171373</v>
      </c>
      <c r="I386" s="216">
        <f t="shared" ca="1" si="61"/>
        <v>164.51833686108284</v>
      </c>
      <c r="J386" s="216">
        <f t="shared" ca="1" si="62"/>
        <v>165.34092854538824</v>
      </c>
      <c r="K386" s="216">
        <f t="shared" ca="1" si="63"/>
        <v>163.69574517677742</v>
      </c>
      <c r="L386" s="217">
        <f t="shared" ca="1" si="64"/>
        <v>-0.74699831704705555</v>
      </c>
      <c r="M386" s="216">
        <f t="shared" ca="1" si="65"/>
        <v>-0.44612894656263541</v>
      </c>
      <c r="N386" s="246"/>
      <c r="O386" s="309">
        <f t="shared" ca="1" si="66"/>
        <v>3.4357717787697593</v>
      </c>
      <c r="P386" s="216">
        <f t="shared" ca="1" si="67"/>
        <v>164.00423022123024</v>
      </c>
      <c r="Q386" s="217">
        <f t="shared" ca="1" si="68"/>
        <v>-8.658268764700694E-2</v>
      </c>
      <c r="R386" s="216">
        <f t="shared" ca="1" si="69"/>
        <v>-6.2051614868237008E-2</v>
      </c>
      <c r="S386" s="217"/>
      <c r="T386" s="64"/>
      <c r="U386" s="313">
        <f t="shared" ca="1" si="70"/>
        <v>0.38407733169439839</v>
      </c>
      <c r="V386" s="256"/>
      <c r="W386" s="256"/>
      <c r="X386" s="311" t="e">
        <f t="shared" si="71"/>
        <v>#N/A</v>
      </c>
      <c r="Y386" s="311" t="e">
        <f t="shared" si="71"/>
        <v>#N/A</v>
      </c>
      <c r="Z386" s="105"/>
      <c r="AA386" s="105"/>
      <c r="AB386" s="103"/>
    </row>
    <row r="387" spans="1:28" x14ac:dyDescent="0.25">
      <c r="A387">
        <v>355</v>
      </c>
      <c r="B387" s="61">
        <f ca="1">OFFSET(InputPriceData!B$15,CalculationsAndCharts!$A387+$A$11,0,1,1)</f>
        <v>41465</v>
      </c>
      <c r="C387" s="3">
        <f ca="1">OFFSET(InputPriceData!G$15,CalculationsAndCharts!$A387+$A$11,IF($C$7,8,0),1,1)</f>
        <v>121410100</v>
      </c>
      <c r="D387" s="4">
        <f ca="1">OFFSET(InputPriceData!C$15,CalculationsAndCharts!$A387+$A$11,IF($C$7,8,0),1,1)</f>
        <v>164.970001</v>
      </c>
      <c r="E387" s="4">
        <f ca="1">OFFSET(InputPriceData!D$15,CalculationsAndCharts!$A387+$A$11,IF($C$7,8,0),1,1)</f>
        <v>165.75</v>
      </c>
      <c r="F387" s="4">
        <f ca="1">OFFSET(InputPriceData!E$15,CalculationsAndCharts!$A387+$A$11,IF($C$7,8,0),1,1)</f>
        <v>164.63000500000001</v>
      </c>
      <c r="G387" s="4">
        <f ca="1">OFFSET(InputPriceData!F$15,CalculationsAndCharts!$A387+$A$11,IF($C$7,8,0),1,1)</f>
        <v>165.19000199999999</v>
      </c>
      <c r="H387" s="309">
        <f t="shared" ca="1" si="60"/>
        <v>0.91224004290243133</v>
      </c>
      <c r="I387" s="216">
        <f t="shared" ca="1" si="61"/>
        <v>164.27776195709757</v>
      </c>
      <c r="J387" s="216">
        <f t="shared" ca="1" si="62"/>
        <v>165.09915076688304</v>
      </c>
      <c r="K387" s="216">
        <f t="shared" ca="1" si="63"/>
        <v>163.45637314731209</v>
      </c>
      <c r="L387" s="217">
        <f t="shared" ca="1" si="64"/>
        <v>-1.0433258237994376</v>
      </c>
      <c r="M387" s="216">
        <f t="shared" ca="1" si="65"/>
        <v>-0.63159138638392753</v>
      </c>
      <c r="N387" s="246"/>
      <c r="O387" s="309">
        <f t="shared" ca="1" si="66"/>
        <v>1.4870860717088172</v>
      </c>
      <c r="P387" s="216">
        <f t="shared" ca="1" si="67"/>
        <v>163.70291592829116</v>
      </c>
      <c r="Q387" s="217">
        <f t="shared" ca="1" si="68"/>
        <v>-0.43009528822788534</v>
      </c>
      <c r="R387" s="216">
        <f t="shared" ca="1" si="69"/>
        <v>-0.31243679376761702</v>
      </c>
      <c r="S387" s="217"/>
      <c r="T387" s="64"/>
      <c r="U387" s="313">
        <f t="shared" ca="1" si="70"/>
        <v>0.31915459261631052</v>
      </c>
      <c r="V387" s="256"/>
      <c r="W387" s="256"/>
      <c r="X387" s="311" t="e">
        <f t="shared" si="71"/>
        <v>#N/A</v>
      </c>
      <c r="Y387" s="311" t="e">
        <f t="shared" si="71"/>
        <v>#N/A</v>
      </c>
      <c r="Z387" s="105"/>
      <c r="AA387" s="105"/>
      <c r="AB387" s="103"/>
    </row>
    <row r="388" spans="1:28" x14ac:dyDescent="0.25">
      <c r="A388">
        <v>356</v>
      </c>
      <c r="B388" s="61">
        <f ca="1">OFFSET(InputPriceData!B$15,CalculationsAndCharts!$A388+$A$11,0,1,1)</f>
        <v>41464</v>
      </c>
      <c r="C388" s="3">
        <f ca="1">OFFSET(InputPriceData!G$15,CalculationsAndCharts!$A388+$A$11,IF($C$7,8,0),1,1)</f>
        <v>119298000</v>
      </c>
      <c r="D388" s="4">
        <f ca="1">OFFSET(InputPriceData!C$15,CalculationsAndCharts!$A388+$A$11,IF($C$7,8,0),1,1)</f>
        <v>164.979996</v>
      </c>
      <c r="E388" s="4">
        <f ca="1">OFFSET(InputPriceData!D$15,CalculationsAndCharts!$A388+$A$11,IF($C$7,8,0),1,1)</f>
        <v>165.33000200000001</v>
      </c>
      <c r="F388" s="4">
        <f ca="1">OFFSET(InputPriceData!E$15,CalculationsAndCharts!$A388+$A$11,IF($C$7,8,0),1,1)</f>
        <v>164.270004</v>
      </c>
      <c r="G388" s="4">
        <f ca="1">OFFSET(InputPriceData!F$15,CalculationsAndCharts!$A388+$A$11,IF($C$7,8,0),1,1)</f>
        <v>165.13000500000001</v>
      </c>
      <c r="H388" s="309">
        <f t="shared" ca="1" si="60"/>
        <v>1.0235335683173705</v>
      </c>
      <c r="I388" s="216">
        <f t="shared" ca="1" si="61"/>
        <v>164.10647143168265</v>
      </c>
      <c r="J388" s="216">
        <f t="shared" ca="1" si="62"/>
        <v>164.92700378884103</v>
      </c>
      <c r="K388" s="216">
        <f t="shared" ca="1" si="63"/>
        <v>163.28593907452424</v>
      </c>
      <c r="L388" s="217">
        <f t="shared" ca="1" si="64"/>
        <v>-1.3048007057329079</v>
      </c>
      <c r="M388" s="216">
        <f t="shared" ca="1" si="65"/>
        <v>-0.79016572774457783</v>
      </c>
      <c r="N388" s="246"/>
      <c r="O388" s="309">
        <f t="shared" ca="1" si="66"/>
        <v>1.6448591508341421</v>
      </c>
      <c r="P388" s="216">
        <f t="shared" ca="1" si="67"/>
        <v>163.48514584916586</v>
      </c>
      <c r="Q388" s="217">
        <f t="shared" ca="1" si="68"/>
        <v>-0.74528032147080703</v>
      </c>
      <c r="R388" s="216">
        <f t="shared" ca="1" si="69"/>
        <v>-0.54159532409931699</v>
      </c>
      <c r="S388" s="217"/>
      <c r="T388" s="64"/>
      <c r="U388" s="313">
        <f t="shared" ca="1" si="70"/>
        <v>0.24857040364526084</v>
      </c>
      <c r="V388" s="256"/>
      <c r="W388" s="256"/>
      <c r="X388" s="311" t="e">
        <f t="shared" si="71"/>
        <v>#N/A</v>
      </c>
      <c r="Y388" s="311" t="e">
        <f t="shared" si="71"/>
        <v>#N/A</v>
      </c>
      <c r="Z388" s="105"/>
      <c r="AA388" s="105"/>
      <c r="AB388" s="103"/>
    </row>
    <row r="389" spans="1:28" x14ac:dyDescent="0.25">
      <c r="A389">
        <v>357</v>
      </c>
      <c r="B389" s="61">
        <f ca="1">OFFSET(InputPriceData!B$15,CalculationsAndCharts!$A389+$A$11,0,1,1)</f>
        <v>41463</v>
      </c>
      <c r="C389" s="3">
        <f ca="1">OFFSET(InputPriceData!G$15,CalculationsAndCharts!$A389+$A$11,IF($C$7,8,0),1,1)</f>
        <v>108092500</v>
      </c>
      <c r="D389" s="4">
        <f ca="1">OFFSET(InputPriceData!C$15,CalculationsAndCharts!$A389+$A$11,IF($C$7,8,0),1,1)</f>
        <v>163.86000100000001</v>
      </c>
      <c r="E389" s="4">
        <f ca="1">OFFSET(InputPriceData!D$15,CalculationsAndCharts!$A389+$A$11,IF($C$7,8,0),1,1)</f>
        <v>164.38999899999999</v>
      </c>
      <c r="F389" s="4">
        <f ca="1">OFFSET(InputPriceData!E$15,CalculationsAndCharts!$A389+$A$11,IF($C$7,8,0),1,1)</f>
        <v>163.08000200000001</v>
      </c>
      <c r="G389" s="4">
        <f ca="1">OFFSET(InputPriceData!F$15,CalculationsAndCharts!$A389+$A$11,IF($C$7,8,0),1,1)</f>
        <v>163.949997</v>
      </c>
      <c r="H389" s="309">
        <f t="shared" ca="1" si="60"/>
        <v>-1.9217729352111412E-2</v>
      </c>
      <c r="I389" s="216">
        <f t="shared" ca="1" si="61"/>
        <v>163.9692147293521</v>
      </c>
      <c r="J389" s="216">
        <f t="shared" ca="1" si="62"/>
        <v>164.78906080299885</v>
      </c>
      <c r="K389" s="216">
        <f t="shared" ca="1" si="63"/>
        <v>163.14936865570533</v>
      </c>
      <c r="L389" s="217">
        <f t="shared" ca="1" si="64"/>
        <v>-1.562570479281711</v>
      </c>
      <c r="M389" s="216">
        <f t="shared" ca="1" si="65"/>
        <v>-0.95307746744375421</v>
      </c>
      <c r="N389" s="246"/>
      <c r="O389" s="309">
        <f t="shared" ca="1" si="66"/>
        <v>0.64241879598655838</v>
      </c>
      <c r="P389" s="216">
        <f t="shared" ca="1" si="67"/>
        <v>163.30757820401342</v>
      </c>
      <c r="Q389" s="217">
        <f t="shared" ca="1" si="68"/>
        <v>-1.0713612119049916</v>
      </c>
      <c r="R389" s="216">
        <f t="shared" ca="1" si="69"/>
        <v>-0.78416192608163926</v>
      </c>
      <c r="S389" s="217"/>
      <c r="T389" s="64"/>
      <c r="U389" s="313">
        <f t="shared" ca="1" si="70"/>
        <v>0.16891554136211495</v>
      </c>
      <c r="V389" s="256"/>
      <c r="W389" s="256"/>
      <c r="X389" s="311" t="e">
        <f t="shared" si="71"/>
        <v>#N/A</v>
      </c>
      <c r="Y389" s="311" t="e">
        <f t="shared" si="71"/>
        <v>#N/A</v>
      </c>
      <c r="Z389" s="105"/>
      <c r="AA389" s="105"/>
      <c r="AB389" s="103"/>
    </row>
    <row r="390" spans="1:28" x14ac:dyDescent="0.25">
      <c r="A390">
        <v>358</v>
      </c>
      <c r="B390" s="61">
        <f ca="1">OFFSET(InputPriceData!B$15,CalculationsAndCharts!$A390+$A$11,0,1,1)</f>
        <v>41460</v>
      </c>
      <c r="C390" s="3">
        <f ca="1">OFFSET(InputPriceData!G$15,CalculationsAndCharts!$A390+$A$11,IF($C$7,8,0),1,1)</f>
        <v>122416900</v>
      </c>
      <c r="D390" s="4">
        <f ca="1">OFFSET(InputPriceData!C$15,CalculationsAndCharts!$A390+$A$11,IF($C$7,8,0),1,1)</f>
        <v>162.470001</v>
      </c>
      <c r="E390" s="4">
        <f ca="1">OFFSET(InputPriceData!D$15,CalculationsAndCharts!$A390+$A$11,IF($C$7,8,0),1,1)</f>
        <v>163.08000200000001</v>
      </c>
      <c r="F390" s="4">
        <f ca="1">OFFSET(InputPriceData!E$15,CalculationsAndCharts!$A390+$A$11,IF($C$7,8,0),1,1)</f>
        <v>161.300003</v>
      </c>
      <c r="G390" s="4">
        <f ca="1">OFFSET(InputPriceData!F$15,CalculationsAndCharts!$A390+$A$11,IF($C$7,8,0),1,1)</f>
        <v>163.020004</v>
      </c>
      <c r="H390" s="309">
        <f t="shared" ca="1" si="60"/>
        <v>-0.8796284464508326</v>
      </c>
      <c r="I390" s="216">
        <f t="shared" ca="1" si="61"/>
        <v>163.89963244645082</v>
      </c>
      <c r="J390" s="216">
        <f t="shared" ca="1" si="62"/>
        <v>164.71913060868306</v>
      </c>
      <c r="K390" s="216">
        <f t="shared" ca="1" si="63"/>
        <v>163.08013428421856</v>
      </c>
      <c r="L390" s="217">
        <f t="shared" ca="1" si="64"/>
        <v>-1.778501028961754</v>
      </c>
      <c r="M390" s="216">
        <f t="shared" ca="1" si="65"/>
        <v>-1.0909710374941188</v>
      </c>
      <c r="N390" s="246"/>
      <c r="O390" s="309">
        <f t="shared" ca="1" si="66"/>
        <v>-0.19301268632324042</v>
      </c>
      <c r="P390" s="216">
        <f t="shared" ca="1" si="67"/>
        <v>163.21301668632324</v>
      </c>
      <c r="Q390" s="217">
        <f t="shared" ca="1" si="68"/>
        <v>-1.3607584285758596</v>
      </c>
      <c r="R390" s="216">
        <f t="shared" ca="1" si="69"/>
        <v>-1.0016624182459422</v>
      </c>
      <c r="S390" s="217"/>
      <c r="T390" s="64"/>
      <c r="U390" s="313">
        <f t="shared" ca="1" si="70"/>
        <v>8.9308619248176679E-2</v>
      </c>
      <c r="V390" s="256"/>
      <c r="W390" s="256"/>
      <c r="X390" s="311" t="e">
        <f t="shared" si="71"/>
        <v>#N/A</v>
      </c>
      <c r="Y390" s="311" t="e">
        <f t="shared" si="71"/>
        <v>#N/A</v>
      </c>
      <c r="Z390" s="105"/>
      <c r="AA390" s="105"/>
      <c r="AB390" s="103"/>
    </row>
    <row r="391" spans="1:28" x14ac:dyDescent="0.25">
      <c r="A391">
        <v>359</v>
      </c>
      <c r="B391" s="61">
        <f ca="1">OFFSET(InputPriceData!B$15,CalculationsAndCharts!$A391+$A$11,0,1,1)</f>
        <v>41458</v>
      </c>
      <c r="C391" s="3">
        <f ca="1">OFFSET(InputPriceData!G$15,CalculationsAndCharts!$A391+$A$11,IF($C$7,8,0),1,1)</f>
        <v>75216400</v>
      </c>
      <c r="D391" s="4">
        <f ca="1">OFFSET(InputPriceData!C$15,CalculationsAndCharts!$A391+$A$11,IF($C$7,8,0),1,1)</f>
        <v>160.479996</v>
      </c>
      <c r="E391" s="4">
        <f ca="1">OFFSET(InputPriceData!D$15,CalculationsAndCharts!$A391+$A$11,IF($C$7,8,0),1,1)</f>
        <v>161.770004</v>
      </c>
      <c r="F391" s="4">
        <f ca="1">OFFSET(InputPriceData!E$15,CalculationsAndCharts!$A391+$A$11,IF($C$7,8,0),1,1)</f>
        <v>160.220001</v>
      </c>
      <c r="G391" s="4">
        <f ca="1">OFFSET(InputPriceData!F$15,CalculationsAndCharts!$A391+$A$11,IF($C$7,8,0),1,1)</f>
        <v>161.279999</v>
      </c>
      <c r="H391" s="309">
        <f t="shared" ca="1" si="60"/>
        <v>-2.6418679843107604</v>
      </c>
      <c r="I391" s="216">
        <f t="shared" ca="1" si="61"/>
        <v>163.92186698431075</v>
      </c>
      <c r="J391" s="216">
        <f t="shared" ca="1" si="62"/>
        <v>164.74147631923228</v>
      </c>
      <c r="K391" s="216">
        <f t="shared" ca="1" si="63"/>
        <v>163.1022576493892</v>
      </c>
      <c r="L391" s="217">
        <f t="shared" ca="1" si="64"/>
        <v>-1.9190667596850175</v>
      </c>
      <c r="M391" s="216">
        <f t="shared" ca="1" si="65"/>
        <v>-1.1898975518253925</v>
      </c>
      <c r="N391" s="246"/>
      <c r="O391" s="309">
        <f t="shared" ca="1" si="66"/>
        <v>-1.9529287422032513</v>
      </c>
      <c r="P391" s="216">
        <f t="shared" ca="1" si="67"/>
        <v>163.23292774220326</v>
      </c>
      <c r="Q391" s="217">
        <f t="shared" ca="1" si="68"/>
        <v>-1.5693612576471592</v>
      </c>
      <c r="R391" s="216">
        <f t="shared" ca="1" si="69"/>
        <v>-1.1676795144180221</v>
      </c>
      <c r="S391" s="217"/>
      <c r="T391" s="64"/>
      <c r="U391" s="313">
        <f t="shared" ca="1" si="70"/>
        <v>2.2218037407370383E-2</v>
      </c>
      <c r="V391" s="256"/>
      <c r="W391" s="256"/>
      <c r="X391" s="311" t="e">
        <f t="shared" si="71"/>
        <v>#N/A</v>
      </c>
      <c r="Y391" s="311" t="e">
        <f t="shared" si="71"/>
        <v>#N/A</v>
      </c>
      <c r="Z391" s="105"/>
      <c r="AA391" s="105"/>
      <c r="AB391" s="103"/>
    </row>
    <row r="392" spans="1:28" x14ac:dyDescent="0.25">
      <c r="A392">
        <v>360</v>
      </c>
      <c r="B392" s="61">
        <f ca="1">OFFSET(InputPriceData!B$15,CalculationsAndCharts!$A392+$A$11,0,1,1)</f>
        <v>41457</v>
      </c>
      <c r="C392" s="3">
        <f ca="1">OFFSET(InputPriceData!G$15,CalculationsAndCharts!$A392+$A$11,IF($C$7,8,0),1,1)</f>
        <v>154863700</v>
      </c>
      <c r="D392" s="4">
        <f ca="1">OFFSET(InputPriceData!C$15,CalculationsAndCharts!$A392+$A$11,IF($C$7,8,0),1,1)</f>
        <v>161.11999499999999</v>
      </c>
      <c r="E392" s="4">
        <f ca="1">OFFSET(InputPriceData!D$15,CalculationsAndCharts!$A392+$A$11,IF($C$7,8,0),1,1)</f>
        <v>162.300003</v>
      </c>
      <c r="F392" s="4">
        <f ca="1">OFFSET(InputPriceData!E$15,CalculationsAndCharts!$A392+$A$11,IF($C$7,8,0),1,1)</f>
        <v>160.5</v>
      </c>
      <c r="G392" s="4">
        <f ca="1">OFFSET(InputPriceData!F$15,CalculationsAndCharts!$A392+$A$11,IF($C$7,8,0),1,1)</f>
        <v>161.21000699999999</v>
      </c>
      <c r="H392" s="309">
        <f t="shared" ca="1" si="60"/>
        <v>-2.7994990225116339</v>
      </c>
      <c r="I392" s="216">
        <f t="shared" ca="1" si="61"/>
        <v>164.00950602251163</v>
      </c>
      <c r="J392" s="216">
        <f t="shared" ca="1" si="62"/>
        <v>164.82955355262416</v>
      </c>
      <c r="K392" s="216">
        <f t="shared" ca="1" si="63"/>
        <v>163.18945849239907</v>
      </c>
      <c r="L392" s="217">
        <f t="shared" ca="1" si="64"/>
        <v>-2.0003766911427028</v>
      </c>
      <c r="M392" s="216">
        <f t="shared" ca="1" si="65"/>
        <v>-1.240851438671982</v>
      </c>
      <c r="N392" s="246"/>
      <c r="O392" s="309">
        <f t="shared" ca="1" si="66"/>
        <v>-2.1256249027458001</v>
      </c>
      <c r="P392" s="216">
        <f t="shared" ca="1" si="67"/>
        <v>163.3356319027458</v>
      </c>
      <c r="Q392" s="217">
        <f t="shared" ca="1" si="68"/>
        <v>-1.7143261037568025</v>
      </c>
      <c r="R392" s="216">
        <f t="shared" ca="1" si="69"/>
        <v>-1.2760940606547848</v>
      </c>
      <c r="S392" s="217"/>
      <c r="T392" s="64"/>
      <c r="U392" s="313">
        <f t="shared" ca="1" si="70"/>
        <v>-3.5242621982802813E-2</v>
      </c>
      <c r="V392" s="256"/>
      <c r="W392" s="256"/>
      <c r="X392" s="311" t="e">
        <f t="shared" si="71"/>
        <v>#N/A</v>
      </c>
      <c r="Y392" s="311" t="e">
        <f t="shared" si="71"/>
        <v>#N/A</v>
      </c>
      <c r="Z392" s="105"/>
      <c r="AA392" s="105"/>
      <c r="AB392" s="103"/>
    </row>
    <row r="393" spans="1:28" x14ac:dyDescent="0.25">
      <c r="A393">
        <v>361</v>
      </c>
      <c r="B393" s="61">
        <f ca="1">OFFSET(InputPriceData!B$15,CalculationsAndCharts!$A393+$A$11,0,1,1)</f>
        <v>41456</v>
      </c>
      <c r="C393" s="3">
        <f ca="1">OFFSET(InputPriceData!G$15,CalculationsAndCharts!$A393+$A$11,IF($C$7,8,0),1,1)</f>
        <v>131954800</v>
      </c>
      <c r="D393" s="4">
        <f ca="1">OFFSET(InputPriceData!C$15,CalculationsAndCharts!$A393+$A$11,IF($C$7,8,0),1,1)</f>
        <v>161.259995</v>
      </c>
      <c r="E393" s="4">
        <f ca="1">OFFSET(InputPriceData!D$15,CalculationsAndCharts!$A393+$A$11,IF($C$7,8,0),1,1)</f>
        <v>162.479996</v>
      </c>
      <c r="F393" s="4">
        <f ca="1">OFFSET(InputPriceData!E$15,CalculationsAndCharts!$A393+$A$11,IF($C$7,8,0),1,1)</f>
        <v>161.08000200000001</v>
      </c>
      <c r="G393" s="4">
        <f ca="1">OFFSET(InputPriceData!F$15,CalculationsAndCharts!$A393+$A$11,IF($C$7,8,0),1,1)</f>
        <v>161.36000100000001</v>
      </c>
      <c r="H393" s="309">
        <f t="shared" ca="1" si="60"/>
        <v>-2.7370605285178202</v>
      </c>
      <c r="I393" s="216">
        <f t="shared" ca="1" si="61"/>
        <v>164.09706152851783</v>
      </c>
      <c r="J393" s="216">
        <f t="shared" ca="1" si="62"/>
        <v>164.9175468361604</v>
      </c>
      <c r="K393" s="216">
        <f t="shared" ca="1" si="63"/>
        <v>163.27657622087523</v>
      </c>
      <c r="L393" s="217">
        <f t="shared" ca="1" si="64"/>
        <v>-2.0833345467943341</v>
      </c>
      <c r="M393" s="216">
        <f t="shared" ca="1" si="65"/>
        <v>-1.2911096516380995</v>
      </c>
      <c r="N393" s="246"/>
      <c r="O393" s="309">
        <f t="shared" ca="1" si="66"/>
        <v>-2.0798876416894609</v>
      </c>
      <c r="P393" s="216">
        <f t="shared" ca="1" si="67"/>
        <v>163.43988864168946</v>
      </c>
      <c r="Q393" s="217">
        <f t="shared" ca="1" si="68"/>
        <v>-1.8709805400213531</v>
      </c>
      <c r="R393" s="216">
        <f t="shared" ca="1" si="69"/>
        <v>-1.3914084247096798</v>
      </c>
      <c r="S393" s="217"/>
      <c r="T393" s="64"/>
      <c r="U393" s="313">
        <f t="shared" ca="1" si="70"/>
        <v>-0.1002987730715803</v>
      </c>
      <c r="V393" s="256"/>
      <c r="W393" s="256"/>
      <c r="X393" s="311" t="e">
        <f t="shared" si="71"/>
        <v>#N/A</v>
      </c>
      <c r="Y393" s="311" t="e">
        <f t="shared" si="71"/>
        <v>#N/A</v>
      </c>
      <c r="Z393" s="105"/>
      <c r="AA393" s="105"/>
      <c r="AB393" s="103"/>
    </row>
    <row r="394" spans="1:28" x14ac:dyDescent="0.25">
      <c r="A394">
        <v>362</v>
      </c>
      <c r="B394" s="61">
        <f ca="1">OFFSET(InputPriceData!B$15,CalculationsAndCharts!$A394+$A$11,0,1,1)</f>
        <v>41453</v>
      </c>
      <c r="C394" s="3">
        <f ca="1">OFFSET(InputPriceData!G$15,CalculationsAndCharts!$A394+$A$11,IF($C$7,8,0),1,1)</f>
        <v>160402900</v>
      </c>
      <c r="D394" s="4">
        <f ca="1">OFFSET(InputPriceData!C$15,CalculationsAndCharts!$A394+$A$11,IF($C$7,8,0),1,1)</f>
        <v>160.63000500000001</v>
      </c>
      <c r="E394" s="4">
        <f ca="1">OFFSET(InputPriceData!D$15,CalculationsAndCharts!$A394+$A$11,IF($C$7,8,0),1,1)</f>
        <v>161.39999399999999</v>
      </c>
      <c r="F394" s="4">
        <f ca="1">OFFSET(InputPriceData!E$15,CalculationsAndCharts!$A394+$A$11,IF($C$7,8,0),1,1)</f>
        <v>159.86000100000001</v>
      </c>
      <c r="G394" s="4">
        <f ca="1">OFFSET(InputPriceData!F$15,CalculationsAndCharts!$A394+$A$11,IF($C$7,8,0),1,1)</f>
        <v>160.41999799999999</v>
      </c>
      <c r="H394" s="309">
        <f t="shared" ca="1" si="60"/>
        <v>-3.7962327423538795</v>
      </c>
      <c r="I394" s="216">
        <f t="shared" ca="1" si="61"/>
        <v>164.21623074235387</v>
      </c>
      <c r="J394" s="216">
        <f t="shared" ca="1" si="62"/>
        <v>165.03731189606563</v>
      </c>
      <c r="K394" s="216">
        <f t="shared" ca="1" si="63"/>
        <v>163.39514958864211</v>
      </c>
      <c r="L394" s="217">
        <f t="shared" ca="1" si="64"/>
        <v>-2.1336641099778886</v>
      </c>
      <c r="M394" s="216">
        <f t="shared" ca="1" si="65"/>
        <v>-1.3300487075045897</v>
      </c>
      <c r="N394" s="246"/>
      <c r="O394" s="309">
        <f t="shared" ca="1" si="66"/>
        <v>-3.1656929548209387</v>
      </c>
      <c r="P394" s="216">
        <f t="shared" ca="1" si="67"/>
        <v>163.58569095482093</v>
      </c>
      <c r="Q394" s="217">
        <f t="shared" ca="1" si="68"/>
        <v>-1.9964444645411676</v>
      </c>
      <c r="R394" s="216">
        <f t="shared" ca="1" si="69"/>
        <v>-1.4934131575350109</v>
      </c>
      <c r="S394" s="217"/>
      <c r="T394" s="64"/>
      <c r="U394" s="313">
        <f t="shared" ca="1" si="70"/>
        <v>-0.16336445003042122</v>
      </c>
      <c r="V394" s="256"/>
      <c r="W394" s="256"/>
      <c r="X394" s="311" t="e">
        <f t="shared" si="71"/>
        <v>#N/A</v>
      </c>
      <c r="Y394" s="311" t="e">
        <f t="shared" si="71"/>
        <v>#N/A</v>
      </c>
      <c r="Z394" s="105"/>
      <c r="AA394" s="105"/>
      <c r="AB394" s="103"/>
    </row>
    <row r="395" spans="1:28" x14ac:dyDescent="0.25">
      <c r="A395">
        <v>363</v>
      </c>
      <c r="B395" s="61">
        <f ca="1">OFFSET(InputPriceData!B$15,CalculationsAndCharts!$A395+$A$11,0,1,1)</f>
        <v>41452</v>
      </c>
      <c r="C395" s="3">
        <f ca="1">OFFSET(InputPriceData!G$15,CalculationsAndCharts!$A395+$A$11,IF($C$7,8,0),1,1)</f>
        <v>129483700</v>
      </c>
      <c r="D395" s="4">
        <f ca="1">OFFSET(InputPriceData!C$15,CalculationsAndCharts!$A395+$A$11,IF($C$7,8,0),1,1)</f>
        <v>161.10000600000001</v>
      </c>
      <c r="E395" s="4">
        <f ca="1">OFFSET(InputPriceData!D$15,CalculationsAndCharts!$A395+$A$11,IF($C$7,8,0),1,1)</f>
        <v>161.820007</v>
      </c>
      <c r="F395" s="4">
        <f ca="1">OFFSET(InputPriceData!E$15,CalculationsAndCharts!$A395+$A$11,IF($C$7,8,0),1,1)</f>
        <v>160.949997</v>
      </c>
      <c r="G395" s="4">
        <f ca="1">OFFSET(InputPriceData!F$15,CalculationsAndCharts!$A395+$A$11,IF($C$7,8,0),1,1)</f>
        <v>161.08000200000001</v>
      </c>
      <c r="H395" s="309">
        <f t="shared" ca="1" si="60"/>
        <v>-3.2700463131163069</v>
      </c>
      <c r="I395" s="216">
        <f t="shared" ca="1" si="61"/>
        <v>164.3500483131163</v>
      </c>
      <c r="J395" s="216">
        <f t="shared" ca="1" si="62"/>
        <v>165.17179855468186</v>
      </c>
      <c r="K395" s="216">
        <f t="shared" ca="1" si="63"/>
        <v>163.52829807155072</v>
      </c>
      <c r="L395" s="217">
        <f t="shared" ca="1" si="64"/>
        <v>-2.1643425165632943</v>
      </c>
      <c r="M395" s="216">
        <f t="shared" ca="1" si="65"/>
        <v>-1.3436444559786473</v>
      </c>
      <c r="N395" s="246"/>
      <c r="O395" s="309">
        <f t="shared" ca="1" si="66"/>
        <v>-2.6723440743987252</v>
      </c>
      <c r="P395" s="216">
        <f t="shared" ca="1" si="67"/>
        <v>163.75234607439873</v>
      </c>
      <c r="Q395" s="217">
        <f t="shared" ca="1" si="68"/>
        <v>-2.106220792296261</v>
      </c>
      <c r="R395" s="216">
        <f t="shared" ca="1" si="69"/>
        <v>-1.5690743229289958</v>
      </c>
      <c r="S395" s="217"/>
      <c r="T395" s="64"/>
      <c r="U395" s="313">
        <f t="shared" ca="1" si="70"/>
        <v>-0.2254298669503485</v>
      </c>
      <c r="V395" s="256"/>
      <c r="W395" s="256"/>
      <c r="X395" s="311" t="e">
        <f t="shared" si="71"/>
        <v>#N/A</v>
      </c>
      <c r="Y395" s="311" t="e">
        <f t="shared" si="71"/>
        <v>#N/A</v>
      </c>
      <c r="Z395" s="105"/>
      <c r="AA395" s="105"/>
      <c r="AB395" s="103"/>
    </row>
    <row r="396" spans="1:28" x14ac:dyDescent="0.25">
      <c r="A396">
        <v>364</v>
      </c>
      <c r="B396" s="61">
        <f ca="1">OFFSET(InputPriceData!B$15,CalculationsAndCharts!$A396+$A$11,0,1,1)</f>
        <v>41451</v>
      </c>
      <c r="C396" s="3">
        <f ca="1">OFFSET(InputPriceData!G$15,CalculationsAndCharts!$A396+$A$11,IF($C$7,8,0),1,1)</f>
        <v>134848000</v>
      </c>
      <c r="D396" s="4">
        <f ca="1">OFFSET(InputPriceData!C$15,CalculationsAndCharts!$A396+$A$11,IF($C$7,8,0),1,1)</f>
        <v>159.86999499999999</v>
      </c>
      <c r="E396" s="4">
        <f ca="1">OFFSET(InputPriceData!D$15,CalculationsAndCharts!$A396+$A$11,IF($C$7,8,0),1,1)</f>
        <v>160.5</v>
      </c>
      <c r="F396" s="4">
        <f ca="1">OFFSET(InputPriceData!E$15,CalculationsAndCharts!$A396+$A$11,IF($C$7,8,0),1,1)</f>
        <v>159.25</v>
      </c>
      <c r="G396" s="4">
        <f ca="1">OFFSET(InputPriceData!F$15,CalculationsAndCharts!$A396+$A$11,IF($C$7,8,0),1,1)</f>
        <v>160.13999899999999</v>
      </c>
      <c r="H396" s="309">
        <f t="shared" ca="1" si="60"/>
        <v>-4.3592359930593041</v>
      </c>
      <c r="I396" s="216">
        <f t="shared" ca="1" si="61"/>
        <v>164.4992349930593</v>
      </c>
      <c r="J396" s="216">
        <f t="shared" ca="1" si="62"/>
        <v>165.32173116802457</v>
      </c>
      <c r="K396" s="216">
        <f t="shared" ca="1" si="63"/>
        <v>163.67673881809401</v>
      </c>
      <c r="L396" s="217">
        <f t="shared" ca="1" si="64"/>
        <v>-2.1714237030283279</v>
      </c>
      <c r="M396" s="216">
        <f t="shared" ca="1" si="65"/>
        <v>-1.3559533636741985</v>
      </c>
      <c r="N396" s="246"/>
      <c r="O396" s="309">
        <f t="shared" ca="1" si="66"/>
        <v>-3.8011599634252864</v>
      </c>
      <c r="P396" s="216">
        <f t="shared" ca="1" si="67"/>
        <v>163.94115896342527</v>
      </c>
      <c r="Q396" s="217">
        <f t="shared" ca="1" si="68"/>
        <v>-2.1948751924761529</v>
      </c>
      <c r="R396" s="216">
        <f t="shared" ca="1" si="69"/>
        <v>-1.644717277019206</v>
      </c>
      <c r="S396" s="217"/>
      <c r="T396" s="64"/>
      <c r="U396" s="313">
        <f t="shared" ca="1" si="70"/>
        <v>-0.28876391334500751</v>
      </c>
      <c r="V396" s="256"/>
      <c r="W396" s="256"/>
      <c r="X396" s="311" t="e">
        <f t="shared" si="71"/>
        <v>#N/A</v>
      </c>
      <c r="Y396" s="311" t="e">
        <f t="shared" si="71"/>
        <v>#N/A</v>
      </c>
      <c r="Z396" s="105"/>
      <c r="AA396" s="105"/>
      <c r="AB396" s="103"/>
    </row>
    <row r="397" spans="1:28" x14ac:dyDescent="0.25">
      <c r="A397">
        <v>365</v>
      </c>
      <c r="B397" s="61">
        <f ca="1">OFFSET(InputPriceData!B$15,CalculationsAndCharts!$A397+$A$11,0,1,1)</f>
        <v>41450</v>
      </c>
      <c r="C397" s="3">
        <f ca="1">OFFSET(InputPriceData!G$15,CalculationsAndCharts!$A397+$A$11,IF($C$7,8,0),1,1)</f>
        <v>162262200</v>
      </c>
      <c r="D397" s="4">
        <f ca="1">OFFSET(InputPriceData!C$15,CalculationsAndCharts!$A397+$A$11,IF($C$7,8,0),1,1)</f>
        <v>158.479996</v>
      </c>
      <c r="E397" s="4">
        <f ca="1">OFFSET(InputPriceData!D$15,CalculationsAndCharts!$A397+$A$11,IF($C$7,8,0),1,1)</f>
        <v>160.10000600000001</v>
      </c>
      <c r="F397" s="4">
        <f ca="1">OFFSET(InputPriceData!E$15,CalculationsAndCharts!$A397+$A$11,IF($C$7,8,0),1,1)</f>
        <v>157.41999799999999</v>
      </c>
      <c r="G397" s="4">
        <f ca="1">OFFSET(InputPriceData!F$15,CalculationsAndCharts!$A397+$A$11,IF($C$7,8,0),1,1)</f>
        <v>158.570007</v>
      </c>
      <c r="H397" s="309">
        <f t="shared" ca="1" si="60"/>
        <v>-6.1759586593921103</v>
      </c>
      <c r="I397" s="216">
        <f t="shared" ca="1" si="61"/>
        <v>164.74596565939211</v>
      </c>
      <c r="J397" s="216">
        <f t="shared" ca="1" si="62"/>
        <v>165.56969548768905</v>
      </c>
      <c r="K397" s="216">
        <f t="shared" ca="1" si="63"/>
        <v>163.92223583109515</v>
      </c>
      <c r="L397" s="217">
        <f t="shared" ca="1" si="64"/>
        <v>-2.0629164220953529</v>
      </c>
      <c r="M397" s="216">
        <f t="shared" ca="1" si="65"/>
        <v>-1.3009499470447479</v>
      </c>
      <c r="N397" s="246"/>
      <c r="O397" s="309">
        <f t="shared" ca="1" si="66"/>
        <v>-5.6859826091197601</v>
      </c>
      <c r="P397" s="216">
        <f t="shared" ca="1" si="67"/>
        <v>164.25598960911975</v>
      </c>
      <c r="Q397" s="217">
        <f t="shared" ca="1" si="68"/>
        <v>-2.143779411975375</v>
      </c>
      <c r="R397" s="216">
        <f t="shared" ca="1" si="69"/>
        <v>-1.6223340990143553</v>
      </c>
      <c r="S397" s="217"/>
      <c r="T397" s="64"/>
      <c r="U397" s="313">
        <f t="shared" ca="1" si="70"/>
        <v>-0.32138415196960746</v>
      </c>
      <c r="V397" s="256"/>
      <c r="W397" s="256"/>
      <c r="X397" s="311" t="e">
        <f t="shared" si="71"/>
        <v>#N/A</v>
      </c>
      <c r="Y397" s="311" t="e">
        <f t="shared" si="71"/>
        <v>#N/A</v>
      </c>
      <c r="Z397" s="105"/>
      <c r="AA397" s="105"/>
      <c r="AB397" s="103"/>
    </row>
    <row r="398" spans="1:28" x14ac:dyDescent="0.25">
      <c r="A398">
        <v>366</v>
      </c>
      <c r="B398" s="61">
        <f ca="1">OFFSET(InputPriceData!B$15,CalculationsAndCharts!$A398+$A$11,0,1,1)</f>
        <v>41449</v>
      </c>
      <c r="C398" s="3">
        <f ca="1">OFFSET(InputPriceData!G$15,CalculationsAndCharts!$A398+$A$11,IF($C$7,8,0),1,1)</f>
        <v>222329000</v>
      </c>
      <c r="D398" s="4">
        <f ca="1">OFFSET(InputPriceData!C$15,CalculationsAndCharts!$A398+$A$11,IF($C$7,8,0),1,1)</f>
        <v>157.41000399999999</v>
      </c>
      <c r="E398" s="4">
        <f ca="1">OFFSET(InputPriceData!D$15,CalculationsAndCharts!$A398+$A$11,IF($C$7,8,0),1,1)</f>
        <v>158.429993</v>
      </c>
      <c r="F398" s="4">
        <f ca="1">OFFSET(InputPriceData!E$15,CalculationsAndCharts!$A398+$A$11,IF($C$7,8,0),1,1)</f>
        <v>155.729996</v>
      </c>
      <c r="G398" s="4">
        <f ca="1">OFFSET(InputPriceData!F$15,CalculationsAndCharts!$A398+$A$11,IF($C$7,8,0),1,1)</f>
        <v>157.05999800000001</v>
      </c>
      <c r="H398" s="309">
        <f t="shared" ca="1" si="60"/>
        <v>-8.0562748845018977</v>
      </c>
      <c r="I398" s="216">
        <f t="shared" ca="1" si="61"/>
        <v>165.11627288450191</v>
      </c>
      <c r="J398" s="216">
        <f t="shared" ca="1" si="62"/>
        <v>165.94185424892441</v>
      </c>
      <c r="K398" s="216">
        <f t="shared" ca="1" si="63"/>
        <v>164.29069152007941</v>
      </c>
      <c r="L398" s="217">
        <f t="shared" ca="1" si="64"/>
        <v>-1.7937510780340256</v>
      </c>
      <c r="M398" s="216">
        <f t="shared" ca="1" si="65"/>
        <v>-1.1420801610057485</v>
      </c>
      <c r="N398" s="246"/>
      <c r="O398" s="309">
        <f t="shared" ca="1" si="66"/>
        <v>-7.6715058252569124</v>
      </c>
      <c r="P398" s="216">
        <f t="shared" ca="1" si="67"/>
        <v>164.73150382525691</v>
      </c>
      <c r="Q398" s="217">
        <f t="shared" ca="1" si="68"/>
        <v>-1.8881956920980925</v>
      </c>
      <c r="R398" s="216">
        <f t="shared" ca="1" si="69"/>
        <v>-1.4426555834527075</v>
      </c>
      <c r="S398" s="217"/>
      <c r="T398" s="64"/>
      <c r="U398" s="313">
        <f t="shared" ca="1" si="70"/>
        <v>-0.30057542244695901</v>
      </c>
      <c r="V398" s="256"/>
      <c r="W398" s="256"/>
      <c r="X398" s="311" t="e">
        <f t="shared" si="71"/>
        <v>#N/A</v>
      </c>
      <c r="Y398" s="311" t="e">
        <f t="shared" si="71"/>
        <v>#N/A</v>
      </c>
      <c r="Z398" s="105"/>
      <c r="AA398" s="105"/>
      <c r="AB398" s="103"/>
    </row>
    <row r="399" spans="1:28" x14ac:dyDescent="0.25">
      <c r="A399">
        <v>367</v>
      </c>
      <c r="B399" s="61">
        <f ca="1">OFFSET(InputPriceData!B$15,CalculationsAndCharts!$A399+$A$11,0,1,1)</f>
        <v>41446</v>
      </c>
      <c r="C399" s="3">
        <f ca="1">OFFSET(InputPriceData!G$15,CalculationsAndCharts!$A399+$A$11,IF($C$7,8,0),1,1)</f>
        <v>271956800</v>
      </c>
      <c r="D399" s="4">
        <f ca="1">OFFSET(InputPriceData!C$15,CalculationsAndCharts!$A399+$A$11,IF($C$7,8,0),1,1)</f>
        <v>159.63999899999999</v>
      </c>
      <c r="E399" s="4">
        <f ca="1">OFFSET(InputPriceData!D$15,CalculationsAndCharts!$A399+$A$11,IF($C$7,8,0),1,1)</f>
        <v>159.759995</v>
      </c>
      <c r="F399" s="4">
        <f ca="1">OFFSET(InputPriceData!E$15,CalculationsAndCharts!$A399+$A$11,IF($C$7,8,0),1,1)</f>
        <v>157.470001</v>
      </c>
      <c r="G399" s="4">
        <f ca="1">OFFSET(InputPriceData!F$15,CalculationsAndCharts!$A399+$A$11,IF($C$7,8,0),1,1)</f>
        <v>159.070007</v>
      </c>
      <c r="H399" s="309">
        <f t="shared" ca="1" si="60"/>
        <v>-6.416041133980384</v>
      </c>
      <c r="I399" s="216">
        <f t="shared" ca="1" si="61"/>
        <v>165.48604813398038</v>
      </c>
      <c r="J399" s="216">
        <f t="shared" ca="1" si="62"/>
        <v>166.31347837465026</v>
      </c>
      <c r="K399" s="216">
        <f t="shared" ca="1" si="63"/>
        <v>164.65861789331046</v>
      </c>
      <c r="L399" s="217">
        <f t="shared" ca="1" si="64"/>
        <v>-1.4742552322120579</v>
      </c>
      <c r="M399" s="216">
        <f t="shared" ca="1" si="65"/>
        <v>-0.92679648414930782</v>
      </c>
      <c r="N399" s="246"/>
      <c r="O399" s="309">
        <f t="shared" ca="1" si="66"/>
        <v>-6.1439485345875173</v>
      </c>
      <c r="P399" s="216">
        <f t="shared" ca="1" si="67"/>
        <v>165.21395553458751</v>
      </c>
      <c r="Q399" s="217">
        <f t="shared" ca="1" si="68"/>
        <v>-1.5588989397988342</v>
      </c>
      <c r="R399" s="216">
        <f t="shared" ca="1" si="69"/>
        <v>-1.1760097098371292</v>
      </c>
      <c r="S399" s="217"/>
      <c r="T399" s="64"/>
      <c r="U399" s="313">
        <f t="shared" ca="1" si="70"/>
        <v>-0.24921322568782134</v>
      </c>
      <c r="V399" s="256"/>
      <c r="W399" s="256"/>
      <c r="X399" s="311" t="e">
        <f t="shared" si="71"/>
        <v>#N/A</v>
      </c>
      <c r="Y399" s="311" t="e">
        <f t="shared" si="71"/>
        <v>#N/A</v>
      </c>
      <c r="Z399" s="105"/>
      <c r="AA399" s="105"/>
      <c r="AB399" s="103"/>
    </row>
    <row r="400" spans="1:28" x14ac:dyDescent="0.25">
      <c r="A400">
        <v>368</v>
      </c>
      <c r="B400" s="61">
        <f ca="1">OFFSET(InputPriceData!B$15,CalculationsAndCharts!$A400+$A$11,0,1,1)</f>
        <v>41445</v>
      </c>
      <c r="C400" s="3">
        <f ca="1">OFFSET(InputPriceData!G$15,CalculationsAndCharts!$A400+$A$11,IF($C$7,8,0),1,1)</f>
        <v>321255900</v>
      </c>
      <c r="D400" s="4">
        <f ca="1">OFFSET(InputPriceData!C$15,CalculationsAndCharts!$A400+$A$11,IF($C$7,8,0),1,1)</f>
        <v>161.86000100000001</v>
      </c>
      <c r="E400" s="4">
        <f ca="1">OFFSET(InputPriceData!D$15,CalculationsAndCharts!$A400+$A$11,IF($C$7,8,0),1,1)</f>
        <v>163.470001</v>
      </c>
      <c r="F400" s="4">
        <f ca="1">OFFSET(InputPriceData!E$15,CalculationsAndCharts!$A400+$A$11,IF($C$7,8,0),1,1)</f>
        <v>158.979996</v>
      </c>
      <c r="G400" s="4">
        <f ca="1">OFFSET(InputPriceData!F$15,CalculationsAndCharts!$A400+$A$11,IF($C$7,8,0),1,1)</f>
        <v>159.39999399999999</v>
      </c>
      <c r="H400" s="309">
        <f t="shared" ca="1" si="60"/>
        <v>-6.3879198428873369</v>
      </c>
      <c r="I400" s="216">
        <f t="shared" ca="1" si="61"/>
        <v>165.78791384288732</v>
      </c>
      <c r="J400" s="216">
        <f t="shared" ca="1" si="62"/>
        <v>166.61685341210173</v>
      </c>
      <c r="K400" s="216">
        <f t="shared" ca="1" si="63"/>
        <v>164.95897427367288</v>
      </c>
      <c r="L400" s="217">
        <f t="shared" ca="1" si="64"/>
        <v>-1.1709072117546711</v>
      </c>
      <c r="M400" s="216">
        <f t="shared" ca="1" si="65"/>
        <v>-0.73457167868818818</v>
      </c>
      <c r="N400" s="246"/>
      <c r="O400" s="309">
        <f t="shared" ca="1" si="66"/>
        <v>-6.2189585507257643</v>
      </c>
      <c r="P400" s="216">
        <f t="shared" ca="1" si="67"/>
        <v>165.61895255072577</v>
      </c>
      <c r="Q400" s="217">
        <f t="shared" ca="1" si="68"/>
        <v>-1.2368117673277761</v>
      </c>
      <c r="R400" s="216">
        <f t="shared" ca="1" si="69"/>
        <v>-0.93110048723924754</v>
      </c>
      <c r="S400" s="217"/>
      <c r="T400" s="64"/>
      <c r="U400" s="313">
        <f t="shared" ca="1" si="70"/>
        <v>-0.19652880855105936</v>
      </c>
      <c r="V400" s="256"/>
      <c r="W400" s="256"/>
      <c r="X400" s="311" t="e">
        <f t="shared" si="71"/>
        <v>#N/A</v>
      </c>
      <c r="Y400" s="311" t="e">
        <f t="shared" si="71"/>
        <v>#N/A</v>
      </c>
      <c r="Z400" s="105"/>
      <c r="AA400" s="105"/>
      <c r="AB400" s="103"/>
    </row>
    <row r="401" spans="1:28" x14ac:dyDescent="0.25">
      <c r="A401">
        <v>369</v>
      </c>
      <c r="B401" s="61">
        <f ca="1">OFFSET(InputPriceData!B$15,CalculationsAndCharts!$A401+$A$11,0,1,1)</f>
        <v>41444</v>
      </c>
      <c r="C401" s="3">
        <f ca="1">OFFSET(InputPriceData!G$15,CalculationsAndCharts!$A401+$A$11,IF($C$7,8,0),1,1)</f>
        <v>206149500</v>
      </c>
      <c r="D401" s="4">
        <f ca="1">OFFSET(InputPriceData!C$15,CalculationsAndCharts!$A401+$A$11,IF($C$7,8,0),1,1)</f>
        <v>165.60000600000001</v>
      </c>
      <c r="E401" s="4">
        <f ca="1">OFFSET(InputPriceData!D$15,CalculationsAndCharts!$A401+$A$11,IF($C$7,8,0),1,1)</f>
        <v>165.88999899999999</v>
      </c>
      <c r="F401" s="4">
        <f ca="1">OFFSET(InputPriceData!E$15,CalculationsAndCharts!$A401+$A$11,IF($C$7,8,0),1,1)</f>
        <v>163.38000500000001</v>
      </c>
      <c r="G401" s="4">
        <f ca="1">OFFSET(InputPriceData!F$15,CalculationsAndCharts!$A401+$A$11,IF($C$7,8,0),1,1)</f>
        <v>163.449997</v>
      </c>
      <c r="H401" s="309">
        <f t="shared" ca="1" si="60"/>
        <v>-2.4935223836297764</v>
      </c>
      <c r="I401" s="216">
        <f t="shared" ca="1" si="61"/>
        <v>165.94351938362976</v>
      </c>
      <c r="J401" s="216">
        <f t="shared" ca="1" si="62"/>
        <v>166.77323698054789</v>
      </c>
      <c r="K401" s="216">
        <f t="shared" ca="1" si="63"/>
        <v>165.1138017867116</v>
      </c>
      <c r="L401" s="217">
        <f t="shared" ca="1" si="64"/>
        <v>-0.97205832860373553</v>
      </c>
      <c r="M401" s="216">
        <f t="shared" ca="1" si="65"/>
        <v>-0.59471296815241637</v>
      </c>
      <c r="N401" s="246"/>
      <c r="O401" s="309">
        <f t="shared" ca="1" si="66"/>
        <v>-2.397130596715114</v>
      </c>
      <c r="P401" s="216">
        <f t="shared" ca="1" si="67"/>
        <v>165.8471275967151</v>
      </c>
      <c r="Q401" s="217">
        <f t="shared" ca="1" si="68"/>
        <v>-1.0349534358793309</v>
      </c>
      <c r="R401" s="216">
        <f t="shared" ca="1" si="69"/>
        <v>-0.75983123025398225</v>
      </c>
      <c r="S401" s="217"/>
      <c r="T401" s="64"/>
      <c r="U401" s="313">
        <f t="shared" ca="1" si="70"/>
        <v>-0.16511826210156588</v>
      </c>
      <c r="V401" s="256"/>
      <c r="W401" s="256"/>
      <c r="X401" s="311" t="e">
        <f t="shared" si="71"/>
        <v>#N/A</v>
      </c>
      <c r="Y401" s="311" t="e">
        <f t="shared" si="71"/>
        <v>#N/A</v>
      </c>
      <c r="Z401" s="105"/>
      <c r="AA401" s="105"/>
      <c r="AB401" s="103"/>
    </row>
    <row r="402" spans="1:28" x14ac:dyDescent="0.25">
      <c r="A402">
        <v>370</v>
      </c>
      <c r="B402" s="61">
        <f ca="1">OFFSET(InputPriceData!B$15,CalculationsAndCharts!$A402+$A$11,0,1,1)</f>
        <v>41443</v>
      </c>
      <c r="C402" s="3">
        <f ca="1">OFFSET(InputPriceData!G$15,CalculationsAndCharts!$A402+$A$11,IF($C$7,8,0),1,1)</f>
        <v>114695600</v>
      </c>
      <c r="D402" s="4">
        <f ca="1">OFFSET(InputPriceData!C$15,CalculationsAndCharts!$A402+$A$11,IF($C$7,8,0),1,1)</f>
        <v>164.529999</v>
      </c>
      <c r="E402" s="4">
        <f ca="1">OFFSET(InputPriceData!D$15,CalculationsAndCharts!$A402+$A$11,IF($C$7,8,0),1,1)</f>
        <v>165.990005</v>
      </c>
      <c r="F402" s="4">
        <f ca="1">OFFSET(InputPriceData!E$15,CalculationsAndCharts!$A402+$A$11,IF($C$7,8,0),1,1)</f>
        <v>164.520004</v>
      </c>
      <c r="G402" s="4">
        <f ca="1">OFFSET(InputPriceData!F$15,CalculationsAndCharts!$A402+$A$11,IF($C$7,8,0),1,1)</f>
        <v>165.740005</v>
      </c>
      <c r="H402" s="309">
        <f t="shared" ca="1" si="60"/>
        <v>-0.13318334811152166</v>
      </c>
      <c r="I402" s="216">
        <f t="shared" ca="1" si="61"/>
        <v>165.87318834811151</v>
      </c>
      <c r="J402" s="216">
        <f t="shared" ca="1" si="62"/>
        <v>166.70255428985206</v>
      </c>
      <c r="K402" s="216">
        <f t="shared" ca="1" si="63"/>
        <v>165.04382240637096</v>
      </c>
      <c r="L402" s="217">
        <f t="shared" ca="1" si="64"/>
        <v>-0.9804251152303749</v>
      </c>
      <c r="M402" s="216">
        <f t="shared" ca="1" si="65"/>
        <v>-0.59154403623336138</v>
      </c>
      <c r="N402" s="246"/>
      <c r="O402" s="309">
        <f t="shared" ca="1" si="66"/>
        <v>-5.6019183766743641E-2</v>
      </c>
      <c r="P402" s="216">
        <f t="shared" ca="1" si="67"/>
        <v>165.79602418376675</v>
      </c>
      <c r="Q402" s="217">
        <f t="shared" ca="1" si="68"/>
        <v>-1.0906943765649737</v>
      </c>
      <c r="R402" s="216">
        <f t="shared" ca="1" si="69"/>
        <v>-0.78969060721216255</v>
      </c>
      <c r="S402" s="217"/>
      <c r="T402" s="64"/>
      <c r="U402" s="313">
        <f t="shared" ca="1" si="70"/>
        <v>-0.19814657097880117</v>
      </c>
      <c r="V402" s="256"/>
      <c r="W402" s="256"/>
      <c r="X402" s="311" t="e">
        <f t="shared" si="71"/>
        <v>#N/A</v>
      </c>
      <c r="Y402" s="311" t="e">
        <f t="shared" si="71"/>
        <v>#N/A</v>
      </c>
      <c r="Z402" s="105"/>
      <c r="AA402" s="105"/>
      <c r="AB402" s="103"/>
    </row>
    <row r="403" spans="1:28" x14ac:dyDescent="0.25">
      <c r="A403">
        <v>371</v>
      </c>
      <c r="B403" s="61">
        <f ca="1">OFFSET(InputPriceData!B$15,CalculationsAndCharts!$A403+$A$11,0,1,1)</f>
        <v>41442</v>
      </c>
      <c r="C403" s="3">
        <f ca="1">OFFSET(InputPriceData!G$15,CalculationsAndCharts!$A403+$A$11,IF($C$7,8,0),1,1)</f>
        <v>136295600</v>
      </c>
      <c r="D403" s="4">
        <f ca="1">OFFSET(InputPriceData!C$15,CalculationsAndCharts!$A403+$A$11,IF($C$7,8,0),1,1)</f>
        <v>164.28999300000001</v>
      </c>
      <c r="E403" s="4">
        <f ca="1">OFFSET(InputPriceData!D$15,CalculationsAndCharts!$A403+$A$11,IF($C$7,8,0),1,1)</f>
        <v>165.220001</v>
      </c>
      <c r="F403" s="4">
        <f ca="1">OFFSET(InputPriceData!E$15,CalculationsAndCharts!$A403+$A$11,IF($C$7,8,0),1,1)</f>
        <v>163.220001</v>
      </c>
      <c r="G403" s="4">
        <f ca="1">OFFSET(InputPriceData!F$15,CalculationsAndCharts!$A403+$A$11,IF($C$7,8,0),1,1)</f>
        <v>164.44000199999999</v>
      </c>
      <c r="H403" s="309">
        <f t="shared" ca="1" si="60"/>
        <v>-1.3198530418165932</v>
      </c>
      <c r="I403" s="216">
        <f t="shared" ca="1" si="61"/>
        <v>165.75985504181659</v>
      </c>
      <c r="J403" s="216">
        <f t="shared" ca="1" si="62"/>
        <v>166.58865431702566</v>
      </c>
      <c r="K403" s="216">
        <f t="shared" ca="1" si="63"/>
        <v>164.9310557666075</v>
      </c>
      <c r="L403" s="217">
        <f t="shared" ca="1" si="64"/>
        <v>-1.0309730057906046</v>
      </c>
      <c r="M403" s="216">
        <f t="shared" ca="1" si="65"/>
        <v>-0.6269599813010247</v>
      </c>
      <c r="N403" s="246"/>
      <c r="O403" s="309">
        <f t="shared" ca="1" si="66"/>
        <v>-1.2521936719126194</v>
      </c>
      <c r="P403" s="216">
        <f t="shared" ca="1" si="67"/>
        <v>165.6921956719126</v>
      </c>
      <c r="Q403" s="217">
        <f t="shared" ca="1" si="68"/>
        <v>-1.2055933637756007</v>
      </c>
      <c r="R403" s="216">
        <f t="shared" ca="1" si="69"/>
        <v>-0.87978108667909205</v>
      </c>
      <c r="S403" s="217"/>
      <c r="T403" s="64"/>
      <c r="U403" s="313">
        <f t="shared" ca="1" si="70"/>
        <v>-0.25282110537806735</v>
      </c>
      <c r="V403" s="256"/>
      <c r="W403" s="256"/>
      <c r="X403" s="311" t="e">
        <f t="shared" si="71"/>
        <v>#N/A</v>
      </c>
      <c r="Y403" s="311" t="e">
        <f t="shared" si="71"/>
        <v>#N/A</v>
      </c>
      <c r="Z403" s="105"/>
      <c r="AA403" s="105"/>
      <c r="AB403" s="103"/>
    </row>
    <row r="404" spans="1:28" x14ac:dyDescent="0.25">
      <c r="A404">
        <v>372</v>
      </c>
      <c r="B404" s="61">
        <f ca="1">OFFSET(InputPriceData!B$15,CalculationsAndCharts!$A404+$A$11,0,1,1)</f>
        <v>41439</v>
      </c>
      <c r="C404" s="3">
        <f ca="1">OFFSET(InputPriceData!G$15,CalculationsAndCharts!$A404+$A$11,IF($C$7,8,0),1,1)</f>
        <v>141197500</v>
      </c>
      <c r="D404" s="4">
        <f ca="1">OFFSET(InputPriceData!C$15,CalculationsAndCharts!$A404+$A$11,IF($C$7,8,0),1,1)</f>
        <v>164.029999</v>
      </c>
      <c r="E404" s="4">
        <f ca="1">OFFSET(InputPriceData!D$15,CalculationsAndCharts!$A404+$A$11,IF($C$7,8,0),1,1)</f>
        <v>164.66999799999999</v>
      </c>
      <c r="F404" s="4">
        <f ca="1">OFFSET(InputPriceData!E$15,CalculationsAndCharts!$A404+$A$11,IF($C$7,8,0),1,1)</f>
        <v>162.91000399999999</v>
      </c>
      <c r="G404" s="4">
        <f ca="1">OFFSET(InputPriceData!F$15,CalculationsAndCharts!$A404+$A$11,IF($C$7,8,0),1,1)</f>
        <v>163.179993</v>
      </c>
      <c r="H404" s="309">
        <f t="shared" ca="1" si="60"/>
        <v>-2.5507721094874172</v>
      </c>
      <c r="I404" s="216">
        <f t="shared" ca="1" si="61"/>
        <v>165.73076510948741</v>
      </c>
      <c r="J404" s="216">
        <f t="shared" ca="1" si="62"/>
        <v>166.55941893503481</v>
      </c>
      <c r="K404" s="216">
        <f t="shared" ca="1" si="63"/>
        <v>164.90211128393997</v>
      </c>
      <c r="L404" s="217">
        <f t="shared" ca="1" si="64"/>
        <v>-0.99307631725639267</v>
      </c>
      <c r="M404" s="216">
        <f t="shared" ca="1" si="65"/>
        <v>-0.60857725202647406</v>
      </c>
      <c r="N404" s="246"/>
      <c r="O404" s="309">
        <f t="shared" ca="1" si="66"/>
        <v>-2.5151261290479052</v>
      </c>
      <c r="P404" s="216">
        <f t="shared" ca="1" si="67"/>
        <v>165.6951191290479</v>
      </c>
      <c r="Q404" s="217">
        <f t="shared" ca="1" si="68"/>
        <v>-1.2155161620677308</v>
      </c>
      <c r="R404" s="216">
        <f t="shared" ca="1" si="69"/>
        <v>-0.89387146528513284</v>
      </c>
      <c r="S404" s="217"/>
      <c r="T404" s="64"/>
      <c r="U404" s="313">
        <f t="shared" ca="1" si="70"/>
        <v>-0.28529421325865878</v>
      </c>
      <c r="V404" s="256"/>
      <c r="W404" s="256"/>
      <c r="X404" s="311" t="e">
        <f t="shared" si="71"/>
        <v>#N/A</v>
      </c>
      <c r="Y404" s="311" t="e">
        <f t="shared" si="71"/>
        <v>#N/A</v>
      </c>
      <c r="Z404" s="105"/>
      <c r="AA404" s="105"/>
      <c r="AB404" s="103"/>
    </row>
    <row r="405" spans="1:28" x14ac:dyDescent="0.25">
      <c r="A405">
        <v>373</v>
      </c>
      <c r="B405" s="61">
        <f ca="1">OFFSET(InputPriceData!B$15,CalculationsAndCharts!$A405+$A$11,0,1,1)</f>
        <v>41438</v>
      </c>
      <c r="C405" s="3">
        <f ca="1">OFFSET(InputPriceData!G$15,CalculationsAndCharts!$A405+$A$11,IF($C$7,8,0),1,1)</f>
        <v>163587800</v>
      </c>
      <c r="D405" s="4">
        <f ca="1">OFFSET(InputPriceData!C$15,CalculationsAndCharts!$A405+$A$11,IF($C$7,8,0),1,1)</f>
        <v>161.66000399999999</v>
      </c>
      <c r="E405" s="4">
        <f ca="1">OFFSET(InputPriceData!D$15,CalculationsAndCharts!$A405+$A$11,IF($C$7,8,0),1,1)</f>
        <v>164.5</v>
      </c>
      <c r="F405" s="4">
        <f ca="1">OFFSET(InputPriceData!E$15,CalculationsAndCharts!$A405+$A$11,IF($C$7,8,0),1,1)</f>
        <v>161.300003</v>
      </c>
      <c r="G405" s="4">
        <f ca="1">OFFSET(InputPriceData!F$15,CalculationsAndCharts!$A405+$A$11,IF($C$7,8,0),1,1)</f>
        <v>164.21000699999999</v>
      </c>
      <c r="H405" s="309">
        <f t="shared" ca="1" si="60"/>
        <v>-1.4954075210429649</v>
      </c>
      <c r="I405" s="216">
        <f t="shared" ca="1" si="61"/>
        <v>165.70541452104297</v>
      </c>
      <c r="J405" s="216">
        <f t="shared" ca="1" si="62"/>
        <v>166.53394159364817</v>
      </c>
      <c r="K405" s="216">
        <f t="shared" ca="1" si="63"/>
        <v>164.87688744843774</v>
      </c>
      <c r="L405" s="217">
        <f t="shared" ca="1" si="64"/>
        <v>-0.9399675802782852</v>
      </c>
      <c r="M405" s="216">
        <f t="shared" ca="1" si="65"/>
        <v>-0.5724179649284622</v>
      </c>
      <c r="N405" s="246"/>
      <c r="O405" s="309">
        <f t="shared" ca="1" si="66"/>
        <v>-1.4949845336684882</v>
      </c>
      <c r="P405" s="216">
        <f t="shared" ca="1" si="67"/>
        <v>165.70499153366848</v>
      </c>
      <c r="Q405" s="217">
        <f t="shared" ca="1" si="68"/>
        <v>-1.2092390669592858</v>
      </c>
      <c r="R405" s="216">
        <f t="shared" ca="1" si="69"/>
        <v>-0.88367749740802537</v>
      </c>
      <c r="S405" s="217"/>
      <c r="T405" s="64"/>
      <c r="U405" s="313">
        <f t="shared" ca="1" si="70"/>
        <v>-0.31125953247956317</v>
      </c>
      <c r="V405" s="256"/>
      <c r="W405" s="256"/>
      <c r="X405" s="311" t="e">
        <f t="shared" si="71"/>
        <v>#N/A</v>
      </c>
      <c r="Y405" s="311" t="e">
        <f t="shared" si="71"/>
        <v>#N/A</v>
      </c>
      <c r="Z405" s="105"/>
      <c r="AA405" s="105"/>
      <c r="AB405" s="103"/>
    </row>
    <row r="406" spans="1:28" x14ac:dyDescent="0.25">
      <c r="A406">
        <v>374</v>
      </c>
      <c r="B406" s="61">
        <f ca="1">OFFSET(InputPriceData!B$15,CalculationsAndCharts!$A406+$A$11,0,1,1)</f>
        <v>41437</v>
      </c>
      <c r="C406" s="3">
        <f ca="1">OFFSET(InputPriceData!G$15,CalculationsAndCharts!$A406+$A$11,IF($C$7,8,0),1,1)</f>
        <v>177361500</v>
      </c>
      <c r="D406" s="4">
        <f ca="1">OFFSET(InputPriceData!C$15,CalculationsAndCharts!$A406+$A$11,IF($C$7,8,0),1,1)</f>
        <v>164.220001</v>
      </c>
      <c r="E406" s="4">
        <f ca="1">OFFSET(InputPriceData!D$15,CalculationsAndCharts!$A406+$A$11,IF($C$7,8,0),1,1)</f>
        <v>164.38999899999999</v>
      </c>
      <c r="F406" s="4">
        <f ca="1">OFFSET(InputPriceData!E$15,CalculationsAndCharts!$A406+$A$11,IF($C$7,8,0),1,1)</f>
        <v>161.60000600000001</v>
      </c>
      <c r="G406" s="4">
        <f ca="1">OFFSET(InputPriceData!F$15,CalculationsAndCharts!$A406+$A$11,IF($C$7,8,0),1,1)</f>
        <v>161.75</v>
      </c>
      <c r="H406" s="309">
        <f t="shared" ca="1" si="60"/>
        <v>-3.9777754828819942</v>
      </c>
      <c r="I406" s="216">
        <f t="shared" ca="1" si="61"/>
        <v>165.72777548288198</v>
      </c>
      <c r="J406" s="216">
        <f t="shared" ca="1" si="62"/>
        <v>166.55641436029637</v>
      </c>
      <c r="K406" s="216">
        <f t="shared" ca="1" si="63"/>
        <v>164.89913660546756</v>
      </c>
      <c r="L406" s="217">
        <f t="shared" ca="1" si="64"/>
        <v>-0.82233584659158199</v>
      </c>
      <c r="M406" s="216">
        <f t="shared" ca="1" si="65"/>
        <v>-0.50839928691906144</v>
      </c>
      <c r="N406" s="246"/>
      <c r="O406" s="309">
        <f t="shared" ca="1" si="66"/>
        <v>-4.0273468391449798</v>
      </c>
      <c r="P406" s="216">
        <f t="shared" ca="1" si="67"/>
        <v>165.77734683914497</v>
      </c>
      <c r="Q406" s="217">
        <f t="shared" ca="1" si="68"/>
        <v>-1.1228408390169997</v>
      </c>
      <c r="R406" s="216">
        <f t="shared" ca="1" si="69"/>
        <v>-0.83301947871431203</v>
      </c>
      <c r="S406" s="217"/>
      <c r="T406" s="64"/>
      <c r="U406" s="313">
        <f t="shared" ca="1" si="70"/>
        <v>-0.32462019179525059</v>
      </c>
      <c r="V406" s="256"/>
      <c r="W406" s="256"/>
      <c r="X406" s="311" t="e">
        <f t="shared" si="71"/>
        <v>#N/A</v>
      </c>
      <c r="Y406" s="311" t="e">
        <f t="shared" si="71"/>
        <v>#N/A</v>
      </c>
      <c r="Z406" s="105"/>
      <c r="AA406" s="105"/>
      <c r="AB406" s="103"/>
    </row>
    <row r="407" spans="1:28" x14ac:dyDescent="0.25">
      <c r="A407">
        <v>375</v>
      </c>
      <c r="B407" s="61">
        <f ca="1">OFFSET(InputPriceData!B$15,CalculationsAndCharts!$A407+$A$11,0,1,1)</f>
        <v>41436</v>
      </c>
      <c r="C407" s="3">
        <f ca="1">OFFSET(InputPriceData!G$15,CalculationsAndCharts!$A407+$A$11,IF($C$7,8,0),1,1)</f>
        <v>159505400</v>
      </c>
      <c r="D407" s="4">
        <f ca="1">OFFSET(InputPriceData!C$15,CalculationsAndCharts!$A407+$A$11,IF($C$7,8,0),1,1)</f>
        <v>163.300003</v>
      </c>
      <c r="E407" s="4">
        <f ca="1">OFFSET(InputPriceData!D$15,CalculationsAndCharts!$A407+$A$11,IF($C$7,8,0),1,1)</f>
        <v>164.53999300000001</v>
      </c>
      <c r="F407" s="4">
        <f ca="1">OFFSET(InputPriceData!E$15,CalculationsAndCharts!$A407+$A$11,IF($C$7,8,0),1,1)</f>
        <v>162.740005</v>
      </c>
      <c r="G407" s="4">
        <f ca="1">OFFSET(InputPriceData!F$15,CalculationsAndCharts!$A407+$A$11,IF($C$7,8,0),1,1)</f>
        <v>163.10000600000001</v>
      </c>
      <c r="H407" s="309">
        <f t="shared" ca="1" si="60"/>
        <v>-2.6887083840599377</v>
      </c>
      <c r="I407" s="216">
        <f t="shared" ca="1" si="61"/>
        <v>165.78871438405994</v>
      </c>
      <c r="J407" s="216">
        <f t="shared" ca="1" si="62"/>
        <v>166.61765795598023</v>
      </c>
      <c r="K407" s="216">
        <f t="shared" ca="1" si="63"/>
        <v>164.95977081213965</v>
      </c>
      <c r="L407" s="217">
        <f t="shared" ca="1" si="64"/>
        <v>-0.64077509599830274</v>
      </c>
      <c r="M407" s="216">
        <f t="shared" ca="1" si="65"/>
        <v>-0.39287251528261913</v>
      </c>
      <c r="N407" s="246"/>
      <c r="O407" s="309">
        <f t="shared" ca="1" si="66"/>
        <v>-2.8016554828121771</v>
      </c>
      <c r="P407" s="216">
        <f t="shared" ca="1" si="67"/>
        <v>165.90166148281219</v>
      </c>
      <c r="Q407" s="217">
        <f t="shared" ca="1" si="68"/>
        <v>-0.95299255964622009</v>
      </c>
      <c r="R407" s="216">
        <f t="shared" ca="1" si="69"/>
        <v>-0.70115942949472621</v>
      </c>
      <c r="S407" s="217"/>
      <c r="T407" s="64"/>
      <c r="U407" s="313">
        <f t="shared" ca="1" si="70"/>
        <v>-0.30828691421210708</v>
      </c>
      <c r="V407" s="256"/>
      <c r="W407" s="256"/>
      <c r="X407" s="311" t="e">
        <f t="shared" si="71"/>
        <v>#N/A</v>
      </c>
      <c r="Y407" s="311" t="e">
        <f t="shared" si="71"/>
        <v>#N/A</v>
      </c>
      <c r="Z407" s="105"/>
      <c r="AA407" s="105"/>
      <c r="AB407" s="103"/>
    </row>
    <row r="408" spans="1:28" x14ac:dyDescent="0.25">
      <c r="A408">
        <v>376</v>
      </c>
      <c r="B408" s="61">
        <f ca="1">OFFSET(InputPriceData!B$15,CalculationsAndCharts!$A408+$A$11,0,1,1)</f>
        <v>41435</v>
      </c>
      <c r="C408" s="3">
        <f ca="1">OFFSET(InputPriceData!G$15,CalculationsAndCharts!$A408+$A$11,IF($C$7,8,0),1,1)</f>
        <v>105667100</v>
      </c>
      <c r="D408" s="4">
        <f ca="1">OFFSET(InputPriceData!C$15,CalculationsAndCharts!$A408+$A$11,IF($C$7,8,0),1,1)</f>
        <v>165.30999800000001</v>
      </c>
      <c r="E408" s="4">
        <f ca="1">OFFSET(InputPriceData!D$15,CalculationsAndCharts!$A408+$A$11,IF($C$7,8,0),1,1)</f>
        <v>165.39999399999999</v>
      </c>
      <c r="F408" s="4">
        <f ca="1">OFFSET(InputPriceData!E$15,CalculationsAndCharts!$A408+$A$11,IF($C$7,8,0),1,1)</f>
        <v>164.36999499999999</v>
      </c>
      <c r="G408" s="4">
        <f ca="1">OFFSET(InputPriceData!F$15,CalculationsAndCharts!$A408+$A$11,IF($C$7,8,0),1,1)</f>
        <v>164.800003</v>
      </c>
      <c r="H408" s="309">
        <f t="shared" ca="1" si="60"/>
        <v>-0.93837493054339038</v>
      </c>
      <c r="I408" s="216">
        <f t="shared" ca="1" si="61"/>
        <v>165.73837793054341</v>
      </c>
      <c r="J408" s="216">
        <f t="shared" ca="1" si="62"/>
        <v>166.56706982019611</v>
      </c>
      <c r="K408" s="216">
        <f t="shared" ca="1" si="63"/>
        <v>164.90968604089068</v>
      </c>
      <c r="L408" s="217">
        <f t="shared" ca="1" si="64"/>
        <v>-0.54760329036722433</v>
      </c>
      <c r="M408" s="216">
        <f t="shared" ca="1" si="65"/>
        <v>-0.33228354393126092</v>
      </c>
      <c r="N408" s="246"/>
      <c r="O408" s="309">
        <f t="shared" ca="1" si="66"/>
        <v>-1.0901860923373974</v>
      </c>
      <c r="P408" s="216">
        <f t="shared" ca="1" si="67"/>
        <v>165.89018909233741</v>
      </c>
      <c r="Q408" s="217">
        <f t="shared" ca="1" si="68"/>
        <v>-0.89053427059107559</v>
      </c>
      <c r="R408" s="216">
        <f t="shared" ca="1" si="69"/>
        <v>-0.64844727260671875</v>
      </c>
      <c r="S408" s="217"/>
      <c r="T408" s="64"/>
      <c r="U408" s="313">
        <f t="shared" ca="1" si="70"/>
        <v>-0.31616372867545783</v>
      </c>
      <c r="V408" s="256"/>
      <c r="W408" s="256"/>
      <c r="X408" s="311" t="e">
        <f t="shared" si="71"/>
        <v>#N/A</v>
      </c>
      <c r="Y408" s="311" t="e">
        <f t="shared" si="71"/>
        <v>#N/A</v>
      </c>
      <c r="Z408" s="105"/>
      <c r="AA408" s="105"/>
      <c r="AB408" s="103"/>
    </row>
    <row r="409" spans="1:28" x14ac:dyDescent="0.25">
      <c r="A409">
        <v>377</v>
      </c>
      <c r="B409" s="61">
        <f ca="1">OFFSET(InputPriceData!B$15,CalculationsAndCharts!$A409+$A$11,0,1,1)</f>
        <v>41432</v>
      </c>
      <c r="C409" s="3">
        <f ca="1">OFFSET(InputPriceData!G$15,CalculationsAndCharts!$A409+$A$11,IF($C$7,8,0),1,1)</f>
        <v>188337800</v>
      </c>
      <c r="D409" s="4">
        <f ca="1">OFFSET(InputPriceData!C$15,CalculationsAndCharts!$A409+$A$11,IF($C$7,8,0),1,1)</f>
        <v>163.85000600000001</v>
      </c>
      <c r="E409" s="4">
        <f ca="1">OFFSET(InputPriceData!D$15,CalculationsAndCharts!$A409+$A$11,IF($C$7,8,0),1,1)</f>
        <v>164.949997</v>
      </c>
      <c r="F409" s="4">
        <f ca="1">OFFSET(InputPriceData!E$15,CalculationsAndCharts!$A409+$A$11,IF($C$7,8,0),1,1)</f>
        <v>163.13999899999999</v>
      </c>
      <c r="G409" s="4">
        <f ca="1">OFFSET(InputPriceData!F$15,CalculationsAndCharts!$A409+$A$11,IF($C$7,8,0),1,1)</f>
        <v>164.800003</v>
      </c>
      <c r="H409" s="309">
        <f t="shared" ca="1" si="60"/>
        <v>-0.81991829905651059</v>
      </c>
      <c r="I409" s="216">
        <f t="shared" ca="1" si="61"/>
        <v>165.6199212990565</v>
      </c>
      <c r="J409" s="216">
        <f t="shared" ca="1" si="62"/>
        <v>166.44802090555177</v>
      </c>
      <c r="K409" s="216">
        <f t="shared" ca="1" si="63"/>
        <v>164.79182169256123</v>
      </c>
      <c r="L409" s="217">
        <f t="shared" ca="1" si="64"/>
        <v>-0.51044503574273614</v>
      </c>
      <c r="M409" s="216">
        <f t="shared" ca="1" si="65"/>
        <v>-0.30973605973947471</v>
      </c>
      <c r="N409" s="246"/>
      <c r="O409" s="309">
        <f t="shared" ca="1" si="66"/>
        <v>-0.99551817726225877</v>
      </c>
      <c r="P409" s="216">
        <f t="shared" ca="1" si="67"/>
        <v>165.79552117726226</v>
      </c>
      <c r="Q409" s="217">
        <f t="shared" ca="1" si="68"/>
        <v>-0.89932064130754152</v>
      </c>
      <c r="R409" s="216">
        <f t="shared" ca="1" si="69"/>
        <v>-0.65484511524496136</v>
      </c>
      <c r="S409" s="217"/>
      <c r="T409" s="64"/>
      <c r="U409" s="313">
        <f t="shared" ca="1" si="70"/>
        <v>-0.34510905550548665</v>
      </c>
      <c r="V409" s="256"/>
      <c r="W409" s="256"/>
      <c r="X409" s="311" t="e">
        <f t="shared" si="71"/>
        <v>#N/A</v>
      </c>
      <c r="Y409" s="311" t="e">
        <f t="shared" si="71"/>
        <v>#N/A</v>
      </c>
      <c r="Z409" s="105"/>
      <c r="AA409" s="105"/>
      <c r="AB409" s="103"/>
    </row>
    <row r="410" spans="1:28" x14ac:dyDescent="0.25">
      <c r="A410">
        <v>378</v>
      </c>
      <c r="B410" s="61">
        <f ca="1">OFFSET(InputPriceData!B$15,CalculationsAndCharts!$A410+$A$11,0,1,1)</f>
        <v>41431</v>
      </c>
      <c r="C410" s="3">
        <f ca="1">OFFSET(InputPriceData!G$15,CalculationsAndCharts!$A410+$A$11,IF($C$7,8,0),1,1)</f>
        <v>200225500</v>
      </c>
      <c r="D410" s="4">
        <f ca="1">OFFSET(InputPriceData!C$15,CalculationsAndCharts!$A410+$A$11,IF($C$7,8,0),1,1)</f>
        <v>161.199997</v>
      </c>
      <c r="E410" s="4">
        <f ca="1">OFFSET(InputPriceData!D$15,CalculationsAndCharts!$A410+$A$11,IF($C$7,8,0),1,1)</f>
        <v>162.740005</v>
      </c>
      <c r="F410" s="4">
        <f ca="1">OFFSET(InputPriceData!E$15,CalculationsAndCharts!$A410+$A$11,IF($C$7,8,0),1,1)</f>
        <v>160.25</v>
      </c>
      <c r="G410" s="4">
        <f ca="1">OFFSET(InputPriceData!F$15,CalculationsAndCharts!$A410+$A$11,IF($C$7,8,0),1,1)</f>
        <v>162.729996</v>
      </c>
      <c r="H410" s="309">
        <f t="shared" ca="1" si="60"/>
        <v>-2.8372471199456077</v>
      </c>
      <c r="I410" s="216">
        <f t="shared" ca="1" si="61"/>
        <v>165.5672431199456</v>
      </c>
      <c r="J410" s="216">
        <f t="shared" ca="1" si="62"/>
        <v>166.39507933554532</v>
      </c>
      <c r="K410" s="216">
        <f t="shared" ca="1" si="63"/>
        <v>164.73940690434588</v>
      </c>
      <c r="L410" s="217">
        <f t="shared" ca="1" si="64"/>
        <v>-0.39411368014683207</v>
      </c>
      <c r="M410" s="216">
        <f t="shared" ca="1" si="65"/>
        <v>-0.24218871126060376</v>
      </c>
      <c r="N410" s="246"/>
      <c r="O410" s="309">
        <f t="shared" ca="1" si="66"/>
        <v>-3.055130358931252</v>
      </c>
      <c r="P410" s="216">
        <f t="shared" ca="1" si="67"/>
        <v>165.78512635893125</v>
      </c>
      <c r="Q410" s="217">
        <f t="shared" ca="1" si="68"/>
        <v>-0.80973725578174671</v>
      </c>
      <c r="R410" s="216">
        <f t="shared" ca="1" si="69"/>
        <v>-0.59711468741023999</v>
      </c>
      <c r="S410" s="217"/>
      <c r="T410" s="64"/>
      <c r="U410" s="313">
        <f t="shared" ca="1" si="70"/>
        <v>-0.35492597614963622</v>
      </c>
      <c r="V410" s="256"/>
      <c r="W410" s="256"/>
      <c r="X410" s="311" t="e">
        <f t="shared" si="71"/>
        <v>#N/A</v>
      </c>
      <c r="Y410" s="311" t="e">
        <f t="shared" si="71"/>
        <v>#N/A</v>
      </c>
      <c r="Z410" s="105"/>
      <c r="AA410" s="105"/>
      <c r="AB410" s="103"/>
    </row>
    <row r="411" spans="1:28" x14ac:dyDescent="0.25">
      <c r="A411">
        <v>379</v>
      </c>
      <c r="B411" s="61">
        <f ca="1">OFFSET(InputPriceData!B$15,CalculationsAndCharts!$A411+$A$11,0,1,1)</f>
        <v>41430</v>
      </c>
      <c r="C411" s="3">
        <f ca="1">OFFSET(InputPriceData!G$15,CalculationsAndCharts!$A411+$A$11,IF($C$7,8,0),1,1)</f>
        <v>211737800</v>
      </c>
      <c r="D411" s="4">
        <f ca="1">OFFSET(InputPriceData!C$15,CalculationsAndCharts!$A411+$A$11,IF($C$7,8,0),1,1)</f>
        <v>163.08999600000001</v>
      </c>
      <c r="E411" s="4">
        <f ca="1">OFFSET(InputPriceData!D$15,CalculationsAndCharts!$A411+$A$11,IF($C$7,8,0),1,1)</f>
        <v>163.41999799999999</v>
      </c>
      <c r="F411" s="4">
        <f ca="1">OFFSET(InputPriceData!E$15,CalculationsAndCharts!$A411+$A$11,IF($C$7,8,0),1,1)</f>
        <v>161.13000500000001</v>
      </c>
      <c r="G411" s="4">
        <f ca="1">OFFSET(InputPriceData!F$15,CalculationsAndCharts!$A411+$A$11,IF($C$7,8,0),1,1)</f>
        <v>161.270004</v>
      </c>
      <c r="H411" s="309">
        <f t="shared" ca="1" si="60"/>
        <v>-4.3672065804680971</v>
      </c>
      <c r="I411" s="216">
        <f t="shared" ca="1" si="61"/>
        <v>165.63721058046809</v>
      </c>
      <c r="J411" s="216">
        <f t="shared" ca="1" si="62"/>
        <v>166.4653966333704</v>
      </c>
      <c r="K411" s="216">
        <f t="shared" ca="1" si="63"/>
        <v>164.80902452756575</v>
      </c>
      <c r="L411" s="217">
        <f t="shared" ca="1" si="64"/>
        <v>-0.12599980649303852</v>
      </c>
      <c r="M411" s="216">
        <f t="shared" ca="1" si="65"/>
        <v>-7.8129722433093338E-2</v>
      </c>
      <c r="N411" s="246"/>
      <c r="O411" s="309">
        <f t="shared" ca="1" si="66"/>
        <v>-4.6618116266942007</v>
      </c>
      <c r="P411" s="216">
        <f t="shared" ca="1" si="67"/>
        <v>165.9318156266942</v>
      </c>
      <c r="Q411" s="217">
        <f t="shared" ca="1" si="68"/>
        <v>-0.52366095280397496</v>
      </c>
      <c r="R411" s="216">
        <f t="shared" ca="1" si="69"/>
        <v>-0.38965283548003754</v>
      </c>
      <c r="S411" s="217"/>
      <c r="T411" s="64"/>
      <c r="U411" s="313">
        <f t="shared" ca="1" si="70"/>
        <v>-0.31152311304694419</v>
      </c>
      <c r="V411" s="256"/>
      <c r="W411" s="256"/>
      <c r="X411" s="311" t="e">
        <f t="shared" si="71"/>
        <v>#N/A</v>
      </c>
      <c r="Y411" s="311" t="e">
        <f t="shared" si="71"/>
        <v>#N/A</v>
      </c>
      <c r="Z411" s="105"/>
      <c r="AA411" s="105"/>
      <c r="AB411" s="103"/>
    </row>
    <row r="412" spans="1:28" x14ac:dyDescent="0.25">
      <c r="A412">
        <v>380</v>
      </c>
      <c r="B412" s="61">
        <f ca="1">OFFSET(InputPriceData!B$15,CalculationsAndCharts!$A412+$A$11,0,1,1)</f>
        <v>41429</v>
      </c>
      <c r="C412" s="3">
        <f ca="1">OFFSET(InputPriceData!G$15,CalculationsAndCharts!$A412+$A$11,IF($C$7,8,0),1,1)</f>
        <v>157631500</v>
      </c>
      <c r="D412" s="4">
        <f ca="1">OFFSET(InputPriceData!C$15,CalculationsAndCharts!$A412+$A$11,IF($C$7,8,0),1,1)</f>
        <v>164.44000199999999</v>
      </c>
      <c r="E412" s="4">
        <f ca="1">OFFSET(InputPriceData!D$15,CalculationsAndCharts!$A412+$A$11,IF($C$7,8,0),1,1)</f>
        <v>165.10000600000001</v>
      </c>
      <c r="F412" s="4">
        <f ca="1">OFFSET(InputPriceData!E$15,CalculationsAndCharts!$A412+$A$11,IF($C$7,8,0),1,1)</f>
        <v>162.729996</v>
      </c>
      <c r="G412" s="4">
        <f ca="1">OFFSET(InputPriceData!F$15,CalculationsAndCharts!$A412+$A$11,IF($C$7,8,0),1,1)</f>
        <v>163.55999800000001</v>
      </c>
      <c r="H412" s="309">
        <f t="shared" ca="1" si="60"/>
        <v>-2.1172680068474983</v>
      </c>
      <c r="I412" s="216">
        <f t="shared" ca="1" si="61"/>
        <v>165.6772660068475</v>
      </c>
      <c r="J412" s="216">
        <f t="shared" ca="1" si="62"/>
        <v>166.50565233688172</v>
      </c>
      <c r="K412" s="216">
        <f t="shared" ca="1" si="63"/>
        <v>164.84887967681325</v>
      </c>
      <c r="L412" s="217">
        <f t="shared" ca="1" si="64"/>
        <v>0.15163251514139381</v>
      </c>
      <c r="M412" s="216">
        <f t="shared" ca="1" si="65"/>
        <v>9.2707579478812294E-2</v>
      </c>
      <c r="N412" s="246"/>
      <c r="O412" s="309">
        <f t="shared" ca="1" si="66"/>
        <v>-2.485879819709985</v>
      </c>
      <c r="P412" s="216">
        <f t="shared" ca="1" si="67"/>
        <v>166.04587781971</v>
      </c>
      <c r="Q412" s="217">
        <f t="shared" ca="1" si="68"/>
        <v>-0.2130765294418431</v>
      </c>
      <c r="R412" s="216">
        <f t="shared" ca="1" si="69"/>
        <v>-0.15632907707067328</v>
      </c>
      <c r="S412" s="217"/>
      <c r="T412" s="64"/>
      <c r="U412" s="313">
        <f t="shared" ca="1" si="70"/>
        <v>-0.24903665654948559</v>
      </c>
      <c r="V412" s="256"/>
      <c r="W412" s="256"/>
      <c r="X412" s="311" t="e">
        <f t="shared" si="71"/>
        <v>#N/A</v>
      </c>
      <c r="Y412" s="311" t="e">
        <f t="shared" si="71"/>
        <v>#N/A</v>
      </c>
      <c r="Z412" s="105"/>
      <c r="AA412" s="105"/>
      <c r="AB412" s="103"/>
    </row>
    <row r="413" spans="1:28" x14ac:dyDescent="0.25">
      <c r="A413">
        <v>381</v>
      </c>
      <c r="B413" s="61">
        <f ca="1">OFFSET(InputPriceData!B$15,CalculationsAndCharts!$A413+$A$11,0,1,1)</f>
        <v>41428</v>
      </c>
      <c r="C413" s="3">
        <f ca="1">OFFSET(InputPriceData!G$15,CalculationsAndCharts!$A413+$A$11,IF($C$7,8,0),1,1)</f>
        <v>168390700</v>
      </c>
      <c r="D413" s="4">
        <f ca="1">OFFSET(InputPriceData!C$15,CalculationsAndCharts!$A413+$A$11,IF($C$7,8,0),1,1)</f>
        <v>163.83000200000001</v>
      </c>
      <c r="E413" s="4">
        <f ca="1">OFFSET(InputPriceData!D$15,CalculationsAndCharts!$A413+$A$11,IF($C$7,8,0),1,1)</f>
        <v>164.46000699999999</v>
      </c>
      <c r="F413" s="4">
        <f ca="1">OFFSET(InputPriceData!E$15,CalculationsAndCharts!$A413+$A$11,IF($C$7,8,0),1,1)</f>
        <v>162.66000399999999</v>
      </c>
      <c r="G413" s="4">
        <f ca="1">OFFSET(InputPriceData!F$15,CalculationsAndCharts!$A413+$A$11,IF($C$7,8,0),1,1)</f>
        <v>164.35000600000001</v>
      </c>
      <c r="H413" s="309">
        <f t="shared" ca="1" si="60"/>
        <v>-1.2535389290549297</v>
      </c>
      <c r="I413" s="216">
        <f t="shared" ca="1" si="61"/>
        <v>165.60354492905495</v>
      </c>
      <c r="J413" s="216">
        <f t="shared" ca="1" si="62"/>
        <v>166.43156265370021</v>
      </c>
      <c r="K413" s="216">
        <f t="shared" ca="1" si="63"/>
        <v>164.77552720440968</v>
      </c>
      <c r="L413" s="217">
        <f t="shared" ca="1" si="64"/>
        <v>0.34856798210712769</v>
      </c>
      <c r="M413" s="216">
        <f t="shared" ca="1" si="65"/>
        <v>0.21208881617389638</v>
      </c>
      <c r="N413" s="246"/>
      <c r="O413" s="309">
        <f t="shared" ca="1" si="66"/>
        <v>-1.6714970745391933</v>
      </c>
      <c r="P413" s="216">
        <f t="shared" ca="1" si="67"/>
        <v>166.0215030745392</v>
      </c>
      <c r="Q413" s="217">
        <f t="shared" ca="1" si="68"/>
        <v>8.2168679377950804E-3</v>
      </c>
      <c r="R413" s="216">
        <f t="shared" ca="1" si="69"/>
        <v>5.9995382813397011E-3</v>
      </c>
      <c r="S413" s="217"/>
      <c r="T413" s="64"/>
      <c r="U413" s="313">
        <f t="shared" ca="1" si="70"/>
        <v>-0.20608927789255668</v>
      </c>
      <c r="V413" s="256"/>
      <c r="W413" s="256"/>
      <c r="X413" s="311" t="e">
        <f t="shared" si="71"/>
        <v>#N/A</v>
      </c>
      <c r="Y413" s="311" t="e">
        <f t="shared" si="71"/>
        <v>#N/A</v>
      </c>
      <c r="Z413" s="105"/>
      <c r="AA413" s="105"/>
      <c r="AB413" s="103"/>
    </row>
    <row r="414" spans="1:28" x14ac:dyDescent="0.25">
      <c r="A414">
        <v>382</v>
      </c>
      <c r="B414" s="61">
        <f ca="1">OFFSET(InputPriceData!B$15,CalculationsAndCharts!$A414+$A$11,0,1,1)</f>
        <v>41425</v>
      </c>
      <c r="C414" s="3">
        <f ca="1">OFFSET(InputPriceData!G$15,CalculationsAndCharts!$A414+$A$11,IF($C$7,8,0),1,1)</f>
        <v>176850100</v>
      </c>
      <c r="D414" s="4">
        <f ca="1">OFFSET(InputPriceData!C$15,CalculationsAndCharts!$A414+$A$11,IF($C$7,8,0),1,1)</f>
        <v>165.36999499999999</v>
      </c>
      <c r="E414" s="4">
        <f ca="1">OFFSET(InputPriceData!D$15,CalculationsAndCharts!$A414+$A$11,IF($C$7,8,0),1,1)</f>
        <v>166.30999800000001</v>
      </c>
      <c r="F414" s="4">
        <f ca="1">OFFSET(InputPriceData!E$15,CalculationsAndCharts!$A414+$A$11,IF($C$7,8,0),1,1)</f>
        <v>163.13000500000001</v>
      </c>
      <c r="G414" s="4">
        <f ca="1">OFFSET(InputPriceData!F$15,CalculationsAndCharts!$A414+$A$11,IF($C$7,8,0),1,1)</f>
        <v>163.449997</v>
      </c>
      <c r="H414" s="309">
        <f t="shared" ca="1" si="60"/>
        <v>-2.0762530833218995</v>
      </c>
      <c r="I414" s="216">
        <f t="shared" ca="1" si="61"/>
        <v>165.52625008332188</v>
      </c>
      <c r="J414" s="216">
        <f t="shared" ca="1" si="62"/>
        <v>166.35388133373849</v>
      </c>
      <c r="K414" s="216">
        <f t="shared" ca="1" si="63"/>
        <v>164.69861883290528</v>
      </c>
      <c r="L414" s="217">
        <f t="shared" ca="1" si="64"/>
        <v>0.56987585623906556</v>
      </c>
      <c r="M414" s="216">
        <f t="shared" ca="1" si="65"/>
        <v>0.34865455288999825</v>
      </c>
      <c r="N414" s="246"/>
      <c r="O414" s="309">
        <f t="shared" ca="1" si="66"/>
        <v>-2.5456543001129082</v>
      </c>
      <c r="P414" s="216">
        <f t="shared" ca="1" si="67"/>
        <v>165.99565130011291</v>
      </c>
      <c r="Q414" s="217">
        <f t="shared" ca="1" si="68"/>
        <v>0.27091461245333592</v>
      </c>
      <c r="R414" s="216">
        <f t="shared" ca="1" si="69"/>
        <v>0.19889724130371392</v>
      </c>
      <c r="S414" s="217"/>
      <c r="T414" s="64"/>
      <c r="U414" s="313">
        <f t="shared" ca="1" si="70"/>
        <v>-0.14975731158628433</v>
      </c>
      <c r="V414" s="256"/>
      <c r="W414" s="256"/>
      <c r="X414" s="311" t="e">
        <f t="shared" si="71"/>
        <v>#N/A</v>
      </c>
      <c r="Y414" s="311" t="e">
        <f t="shared" si="71"/>
        <v>#N/A</v>
      </c>
      <c r="Z414" s="105"/>
      <c r="AA414" s="105"/>
      <c r="AB414" s="103"/>
    </row>
    <row r="415" spans="1:28" x14ac:dyDescent="0.25">
      <c r="A415">
        <v>383</v>
      </c>
      <c r="B415" s="61">
        <f ca="1">OFFSET(InputPriceData!B$15,CalculationsAndCharts!$A415+$A$11,0,1,1)</f>
        <v>41424</v>
      </c>
      <c r="C415" s="3">
        <f ca="1">OFFSET(InputPriceData!G$15,CalculationsAndCharts!$A415+$A$11,IF($C$7,8,0),1,1)</f>
        <v>107793800</v>
      </c>
      <c r="D415" s="4">
        <f ca="1">OFFSET(InputPriceData!C$15,CalculationsAndCharts!$A415+$A$11,IF($C$7,8,0),1,1)</f>
        <v>165.35000600000001</v>
      </c>
      <c r="E415" s="4">
        <f ca="1">OFFSET(InputPriceData!D$15,CalculationsAndCharts!$A415+$A$11,IF($C$7,8,0),1,1)</f>
        <v>166.58999600000001</v>
      </c>
      <c r="F415" s="4">
        <f ca="1">OFFSET(InputPriceData!E$15,CalculationsAndCharts!$A415+$A$11,IF($C$7,8,0),1,1)</f>
        <v>165.220001</v>
      </c>
      <c r="G415" s="4">
        <f ca="1">OFFSET(InputPriceData!F$15,CalculationsAndCharts!$A415+$A$11,IF($C$7,8,0),1,1)</f>
        <v>165.83000200000001</v>
      </c>
      <c r="H415" s="309">
        <f t="shared" ca="1" si="60"/>
        <v>0.44290828447967501</v>
      </c>
      <c r="I415" s="216">
        <f t="shared" ca="1" si="61"/>
        <v>165.38709371552034</v>
      </c>
      <c r="J415" s="216">
        <f t="shared" ca="1" si="62"/>
        <v>166.21402918409791</v>
      </c>
      <c r="K415" s="216">
        <f t="shared" ca="1" si="63"/>
        <v>164.56015824694273</v>
      </c>
      <c r="L415" s="217">
        <f t="shared" ca="1" si="64"/>
        <v>0.75541514680355992</v>
      </c>
      <c r="M415" s="216">
        <f t="shared" ca="1" si="65"/>
        <v>0.45553587269664259</v>
      </c>
      <c r="N415" s="246"/>
      <c r="O415" s="309">
        <f t="shared" ca="1" si="66"/>
        <v>-6.5054708018199792E-2</v>
      </c>
      <c r="P415" s="216">
        <f t="shared" ca="1" si="67"/>
        <v>165.89505670801822</v>
      </c>
      <c r="Q415" s="217">
        <f t="shared" ca="1" si="68"/>
        <v>0.50056467474431732</v>
      </c>
      <c r="R415" s="216">
        <f t="shared" ca="1" si="69"/>
        <v>0.36222493062092637</v>
      </c>
      <c r="S415" s="217"/>
      <c r="T415" s="64"/>
      <c r="U415" s="313">
        <f t="shared" ca="1" si="70"/>
        <v>-9.3310942075716219E-2</v>
      </c>
      <c r="V415" s="256"/>
      <c r="W415" s="256"/>
      <c r="X415" s="311" t="e">
        <f t="shared" si="71"/>
        <v>#N/A</v>
      </c>
      <c r="Y415" s="311" t="e">
        <f t="shared" si="71"/>
        <v>#N/A</v>
      </c>
      <c r="Z415" s="105"/>
      <c r="AA415" s="105"/>
      <c r="AB415" s="103"/>
    </row>
    <row r="416" spans="1:28" x14ac:dyDescent="0.25">
      <c r="A416">
        <v>384</v>
      </c>
      <c r="B416" s="61">
        <f ca="1">OFFSET(InputPriceData!B$15,CalculationsAndCharts!$A416+$A$11,0,1,1)</f>
        <v>41423</v>
      </c>
      <c r="C416" s="3">
        <f ca="1">OFFSET(InputPriceData!G$15,CalculationsAndCharts!$A416+$A$11,IF($C$7,8,0),1,1)</f>
        <v>160363400</v>
      </c>
      <c r="D416" s="4">
        <f ca="1">OFFSET(InputPriceData!C$15,CalculationsAndCharts!$A416+$A$11,IF($C$7,8,0),1,1)</f>
        <v>165.41999799999999</v>
      </c>
      <c r="E416" s="4">
        <f ca="1">OFFSET(InputPriceData!D$15,CalculationsAndCharts!$A416+$A$11,IF($C$7,8,0),1,1)</f>
        <v>165.800003</v>
      </c>
      <c r="F416" s="4">
        <f ca="1">OFFSET(InputPriceData!E$15,CalculationsAndCharts!$A416+$A$11,IF($C$7,8,0),1,1)</f>
        <v>164.33999600000001</v>
      </c>
      <c r="G416" s="4">
        <f ca="1">OFFSET(InputPriceData!F$15,CalculationsAndCharts!$A416+$A$11,IF($C$7,8,0),1,1)</f>
        <v>165.220001</v>
      </c>
      <c r="H416" s="309">
        <f t="shared" ca="1" si="60"/>
        <v>4.7920643032538401E-2</v>
      </c>
      <c r="I416" s="216">
        <f t="shared" ca="1" si="61"/>
        <v>165.17208035696746</v>
      </c>
      <c r="J416" s="216">
        <f t="shared" ca="1" si="62"/>
        <v>165.99794075875226</v>
      </c>
      <c r="K416" s="216">
        <f t="shared" ca="1" si="63"/>
        <v>164.34621995518262</v>
      </c>
      <c r="L416" s="217">
        <f t="shared" ca="1" si="64"/>
        <v>0.88366240421212516</v>
      </c>
      <c r="M416" s="216">
        <f t="shared" ca="1" si="65"/>
        <v>0.53483984920937333</v>
      </c>
      <c r="N416" s="246"/>
      <c r="O416" s="309">
        <f t="shared" ca="1" si="66"/>
        <v>-0.48117976527105466</v>
      </c>
      <c r="P416" s="216">
        <f t="shared" ca="1" si="67"/>
        <v>165.70118076527106</v>
      </c>
      <c r="Q416" s="217">
        <f t="shared" ca="1" si="68"/>
        <v>0.66844025054819511</v>
      </c>
      <c r="R416" s="216">
        <f t="shared" ca="1" si="69"/>
        <v>0.48549103970640584</v>
      </c>
      <c r="S416" s="217"/>
      <c r="T416" s="64"/>
      <c r="U416" s="313">
        <f t="shared" ca="1" si="70"/>
        <v>-4.9348809502967494E-2</v>
      </c>
      <c r="V416" s="256"/>
      <c r="W416" s="256"/>
      <c r="X416" s="311" t="e">
        <f t="shared" si="71"/>
        <v>#N/A</v>
      </c>
      <c r="Y416" s="311" t="e">
        <f t="shared" si="71"/>
        <v>#N/A</v>
      </c>
      <c r="Z416" s="105"/>
      <c r="AA416" s="105"/>
      <c r="AB416" s="103"/>
    </row>
    <row r="417" spans="1:28" x14ac:dyDescent="0.25">
      <c r="A417">
        <v>385</v>
      </c>
      <c r="B417" s="61">
        <f ca="1">OFFSET(InputPriceData!B$15,CalculationsAndCharts!$A417+$A$11,0,1,1)</f>
        <v>41422</v>
      </c>
      <c r="C417" s="3">
        <f ca="1">OFFSET(InputPriceData!G$15,CalculationsAndCharts!$A417+$A$11,IF($C$7,8,0),1,1)</f>
        <v>143679800</v>
      </c>
      <c r="D417" s="4">
        <f ca="1">OFFSET(InputPriceData!C$15,CalculationsAndCharts!$A417+$A$11,IF($C$7,8,0),1,1)</f>
        <v>167.03999300000001</v>
      </c>
      <c r="E417" s="4">
        <f ca="1">OFFSET(InputPriceData!D$15,CalculationsAndCharts!$A417+$A$11,IF($C$7,8,0),1,1)</f>
        <v>167.779999</v>
      </c>
      <c r="F417" s="4">
        <f ca="1">OFFSET(InputPriceData!E$15,CalculationsAndCharts!$A417+$A$11,IF($C$7,8,0),1,1)</f>
        <v>165.80999800000001</v>
      </c>
      <c r="G417" s="4">
        <f ca="1">OFFSET(InputPriceData!F$15,CalculationsAndCharts!$A417+$A$11,IF($C$7,8,0),1,1)</f>
        <v>166.300003</v>
      </c>
      <c r="H417" s="309">
        <f t="shared" ref="H417:H480" ca="1" si="72">$C$20*(G417-2*G418+G419)+2*$C$21*H418-$C$22*H419</f>
        <v>1.375476299119367</v>
      </c>
      <c r="I417" s="216">
        <f t="shared" ca="1" si="61"/>
        <v>164.92452670088065</v>
      </c>
      <c r="J417" s="216">
        <f t="shared" ca="1" si="62"/>
        <v>165.74914933438504</v>
      </c>
      <c r="K417" s="216">
        <f t="shared" ca="1" si="63"/>
        <v>164.09990406737626</v>
      </c>
      <c r="L417" s="217">
        <f t="shared" ca="1" si="64"/>
        <v>0.9917303737595391</v>
      </c>
      <c r="M417" s="216">
        <f t="shared" ca="1" si="65"/>
        <v>0.59635018392605743</v>
      </c>
      <c r="N417" s="246"/>
      <c r="O417" s="309">
        <f t="shared" ca="1" si="66"/>
        <v>0.8326801211037016</v>
      </c>
      <c r="P417" s="216">
        <f t="shared" ca="1" si="67"/>
        <v>165.46732287889631</v>
      </c>
      <c r="Q417" s="217">
        <f t="shared" ca="1" si="68"/>
        <v>0.8194322964159122</v>
      </c>
      <c r="R417" s="216">
        <f t="shared" ca="1" si="69"/>
        <v>0.59129208536400013</v>
      </c>
      <c r="S417" s="217"/>
      <c r="T417" s="64"/>
      <c r="U417" s="313">
        <f t="shared" ca="1" si="70"/>
        <v>-5.0580985620573005E-3</v>
      </c>
      <c r="V417" s="256"/>
      <c r="W417" s="256"/>
      <c r="X417" s="311" t="e">
        <f t="shared" si="71"/>
        <v>#N/A</v>
      </c>
      <c r="Y417" s="311" t="e">
        <f t="shared" si="71"/>
        <v>#N/A</v>
      </c>
      <c r="Z417" s="105"/>
      <c r="AA417" s="105"/>
      <c r="AB417" s="103"/>
    </row>
    <row r="418" spans="1:28" x14ac:dyDescent="0.25">
      <c r="A418">
        <v>386</v>
      </c>
      <c r="B418" s="61">
        <f ca="1">OFFSET(InputPriceData!B$15,CalculationsAndCharts!$A418+$A$11,0,1,1)</f>
        <v>41418</v>
      </c>
      <c r="C418" s="3">
        <f ca="1">OFFSET(InputPriceData!G$15,CalculationsAndCharts!$A418+$A$11,IF($C$7,8,0),1,1)</f>
        <v>151573900</v>
      </c>
      <c r="D418" s="4">
        <f ca="1">OFFSET(InputPriceData!C$15,CalculationsAndCharts!$A418+$A$11,IF($C$7,8,0),1,1)</f>
        <v>164.470001</v>
      </c>
      <c r="E418" s="4">
        <f ca="1">OFFSET(InputPriceData!D$15,CalculationsAndCharts!$A418+$A$11,IF($C$7,8,0),1,1)</f>
        <v>165.38000500000001</v>
      </c>
      <c r="F418" s="4">
        <f ca="1">OFFSET(InputPriceData!E$15,CalculationsAndCharts!$A418+$A$11,IF($C$7,8,0),1,1)</f>
        <v>163.979996</v>
      </c>
      <c r="G418" s="4">
        <f ca="1">OFFSET(InputPriceData!F$15,CalculationsAndCharts!$A418+$A$11,IF($C$7,8,0),1,1)</f>
        <v>165.30999800000001</v>
      </c>
      <c r="H418" s="309">
        <f t="shared" ca="1" si="72"/>
        <v>0.65345632298552969</v>
      </c>
      <c r="I418" s="216">
        <f t="shared" ref="I418:I481" ca="1" si="73">G418-H418</f>
        <v>164.65654167701447</v>
      </c>
      <c r="J418" s="216">
        <f t="shared" ref="J418:J481" ca="1" si="74">I418*(1+$F$15)</f>
        <v>165.47982438539952</v>
      </c>
      <c r="K418" s="216">
        <f t="shared" ref="K418:K481" ca="1" si="75">I418*(1-$F$15)</f>
        <v>163.83325896862939</v>
      </c>
      <c r="L418" s="217">
        <f t="shared" ref="L418:L481" ca="1" si="76">$F$20*(I418-2*I419+I420)+2*$F$21*L419-$F$22*L420</f>
        <v>1.0889645920203201</v>
      </c>
      <c r="M418" s="216">
        <f t="shared" ref="M418:M481" ca="1" si="77">100*$F$16*L418/G418</f>
        <v>0.65874091415833191</v>
      </c>
      <c r="N418" s="246"/>
      <c r="O418" s="309">
        <f t="shared" ref="O418:O481" ca="1" si="78">$U$20*($G418-2*$G419+$G420)+2*$U$21*O419-$U$22*O420</f>
        <v>0.10179983382400781</v>
      </c>
      <c r="P418" s="216">
        <f t="shared" ref="P418:P481" ca="1" si="79">$G418-O418</f>
        <v>165.208198166176</v>
      </c>
      <c r="Q418" s="217">
        <f t="shared" ref="Q418:Q481" ca="1" si="80">$X$20*(P418-2*P419+P420)+2*$X$21*Q419-$X$22*Q420</f>
        <v>0.96506205578108073</v>
      </c>
      <c r="R418" s="216">
        <f t="shared" ref="R418:R481" ca="1" si="81">100*$F$17*Q418/$G418</f>
        <v>0.7005471423073254</v>
      </c>
      <c r="S418" s="217"/>
      <c r="T418" s="64"/>
      <c r="U418" s="313">
        <f t="shared" ref="U418:U481" ca="1" si="82">R418-M418</f>
        <v>4.1806228148993485E-2</v>
      </c>
      <c r="V418" s="256"/>
      <c r="W418" s="256"/>
      <c r="X418" s="311" t="e">
        <f t="shared" ref="X418:Y481" si="83">IF($A418=$E$25,X$31,NA())</f>
        <v>#N/A</v>
      </c>
      <c r="Y418" s="311" t="e">
        <f t="shared" si="83"/>
        <v>#N/A</v>
      </c>
      <c r="Z418" s="105"/>
      <c r="AA418" s="105"/>
      <c r="AB418" s="103"/>
    </row>
    <row r="419" spans="1:28" x14ac:dyDescent="0.25">
      <c r="A419">
        <v>387</v>
      </c>
      <c r="B419" s="61">
        <f ca="1">OFFSET(InputPriceData!B$15,CalculationsAndCharts!$A419+$A$11,0,1,1)</f>
        <v>41417</v>
      </c>
      <c r="C419" s="3">
        <f ca="1">OFFSET(InputPriceData!G$15,CalculationsAndCharts!$A419+$A$11,IF($C$7,8,0),1,1)</f>
        <v>211064400</v>
      </c>
      <c r="D419" s="4">
        <f ca="1">OFFSET(InputPriceData!C$15,CalculationsAndCharts!$A419+$A$11,IF($C$7,8,0),1,1)</f>
        <v>164.16000399999999</v>
      </c>
      <c r="E419" s="4">
        <f ca="1">OFFSET(InputPriceData!D$15,CalculationsAndCharts!$A419+$A$11,IF($C$7,8,0),1,1)</f>
        <v>165.91000399999999</v>
      </c>
      <c r="F419" s="4">
        <f ca="1">OFFSET(InputPriceData!E$15,CalculationsAndCharts!$A419+$A$11,IF($C$7,8,0),1,1)</f>
        <v>163.94000199999999</v>
      </c>
      <c r="G419" s="4">
        <f ca="1">OFFSET(InputPriceData!F$15,CalculationsAndCharts!$A419+$A$11,IF($C$7,8,0),1,1)</f>
        <v>165.449997</v>
      </c>
      <c r="H419" s="309">
        <f t="shared" ca="1" si="72"/>
        <v>1.0486460761669947</v>
      </c>
      <c r="I419" s="216">
        <f t="shared" ca="1" si="73"/>
        <v>164.40135092383301</v>
      </c>
      <c r="J419" s="216">
        <f t="shared" ca="1" si="74"/>
        <v>165.22335767845215</v>
      </c>
      <c r="K419" s="216">
        <f t="shared" ca="1" si="75"/>
        <v>163.57934416921384</v>
      </c>
      <c r="L419" s="217">
        <f t="shared" ca="1" si="76"/>
        <v>1.2089005747421202</v>
      </c>
      <c r="M419" s="216">
        <f t="shared" ca="1" si="77"/>
        <v>0.73067428024318437</v>
      </c>
      <c r="N419" s="246"/>
      <c r="O419" s="309">
        <f t="shared" ca="1" si="78"/>
        <v>0.48471296535812058</v>
      </c>
      <c r="P419" s="216">
        <f t="shared" ca="1" si="79"/>
        <v>164.96528403464188</v>
      </c>
      <c r="Q419" s="217">
        <f t="shared" ca="1" si="80"/>
        <v>1.1484508804702271</v>
      </c>
      <c r="R419" s="216">
        <f t="shared" ca="1" si="81"/>
        <v>0.83296529558974397</v>
      </c>
      <c r="S419" s="217"/>
      <c r="T419" s="64"/>
      <c r="U419" s="313">
        <f t="shared" ca="1" si="82"/>
        <v>0.1022910153465596</v>
      </c>
      <c r="V419" s="256"/>
      <c r="W419" s="256"/>
      <c r="X419" s="311" t="e">
        <f t="shared" si="83"/>
        <v>#N/A</v>
      </c>
      <c r="Y419" s="311" t="e">
        <f t="shared" si="83"/>
        <v>#N/A</v>
      </c>
      <c r="Z419" s="105"/>
      <c r="AA419" s="105"/>
      <c r="AB419" s="103"/>
    </row>
    <row r="420" spans="1:28" x14ac:dyDescent="0.25">
      <c r="A420">
        <v>388</v>
      </c>
      <c r="B420" s="61">
        <f ca="1">OFFSET(InputPriceData!B$15,CalculationsAndCharts!$A420+$A$11,0,1,1)</f>
        <v>41416</v>
      </c>
      <c r="C420" s="3">
        <f ca="1">OFFSET(InputPriceData!G$15,CalculationsAndCharts!$A420+$A$11,IF($C$7,8,0),1,1)</f>
        <v>244031800</v>
      </c>
      <c r="D420" s="4">
        <f ca="1">OFFSET(InputPriceData!C$15,CalculationsAndCharts!$A420+$A$11,IF($C$7,8,0),1,1)</f>
        <v>167.33999600000001</v>
      </c>
      <c r="E420" s="4">
        <f ca="1">OFFSET(InputPriceData!D$15,CalculationsAndCharts!$A420+$A$11,IF($C$7,8,0),1,1)</f>
        <v>169.070007</v>
      </c>
      <c r="F420" s="4">
        <f ca="1">OFFSET(InputPriceData!E$15,CalculationsAndCharts!$A420+$A$11,IF($C$7,8,0),1,1)</f>
        <v>165.16999799999999</v>
      </c>
      <c r="G420" s="4">
        <f ca="1">OFFSET(InputPriceData!F$15,CalculationsAndCharts!$A420+$A$11,IF($C$7,8,0),1,1)</f>
        <v>165.929993</v>
      </c>
      <c r="H420" s="309">
        <f t="shared" ca="1" si="72"/>
        <v>1.823990603978082</v>
      </c>
      <c r="I420" s="216">
        <f t="shared" ca="1" si="73"/>
        <v>164.10600239602192</v>
      </c>
      <c r="J420" s="216">
        <f t="shared" ca="1" si="74"/>
        <v>164.926532408002</v>
      </c>
      <c r="K420" s="216">
        <f t="shared" ca="1" si="75"/>
        <v>163.28547238404181</v>
      </c>
      <c r="L420" s="217">
        <f t="shared" ca="1" si="76"/>
        <v>1.2974292683733537</v>
      </c>
      <c r="M420" s="216">
        <f t="shared" ca="1" si="77"/>
        <v>0.78191365220714126</v>
      </c>
      <c r="N420" s="246"/>
      <c r="O420" s="309">
        <f t="shared" ca="1" si="78"/>
        <v>1.2578357321991103</v>
      </c>
      <c r="P420" s="216">
        <f t="shared" ca="1" si="79"/>
        <v>164.67215726780088</v>
      </c>
      <c r="Q420" s="217">
        <f t="shared" ca="1" si="80"/>
        <v>1.3026173956601543</v>
      </c>
      <c r="R420" s="216">
        <f t="shared" ca="1" si="81"/>
        <v>0.94204841845089771</v>
      </c>
      <c r="S420" s="217"/>
      <c r="T420" s="64"/>
      <c r="U420" s="313">
        <f t="shared" ca="1" si="82"/>
        <v>0.16013476624375644</v>
      </c>
      <c r="V420" s="256"/>
      <c r="W420" s="256"/>
      <c r="X420" s="311" t="e">
        <f t="shared" si="83"/>
        <v>#N/A</v>
      </c>
      <c r="Y420" s="311" t="e">
        <f t="shared" si="83"/>
        <v>#N/A</v>
      </c>
      <c r="Z420" s="105"/>
      <c r="AA420" s="105"/>
      <c r="AB420" s="103"/>
    </row>
    <row r="421" spans="1:28" x14ac:dyDescent="0.25">
      <c r="A421">
        <v>389</v>
      </c>
      <c r="B421" s="61">
        <f ca="1">OFFSET(InputPriceData!B$15,CalculationsAndCharts!$A421+$A$11,0,1,1)</f>
        <v>41415</v>
      </c>
      <c r="C421" s="3">
        <f ca="1">OFFSET(InputPriceData!G$15,CalculationsAndCharts!$A421+$A$11,IF($C$7,8,0),1,1)</f>
        <v>95804200</v>
      </c>
      <c r="D421" s="4">
        <f ca="1">OFFSET(InputPriceData!C$15,CalculationsAndCharts!$A421+$A$11,IF($C$7,8,0),1,1)</f>
        <v>167.08000200000001</v>
      </c>
      <c r="E421" s="4">
        <f ca="1">OFFSET(InputPriceData!D$15,CalculationsAndCharts!$A421+$A$11,IF($C$7,8,0),1,1)</f>
        <v>167.800003</v>
      </c>
      <c r="F421" s="4">
        <f ca="1">OFFSET(InputPriceData!E$15,CalculationsAndCharts!$A421+$A$11,IF($C$7,8,0),1,1)</f>
        <v>166.5</v>
      </c>
      <c r="G421" s="4">
        <f ca="1">OFFSET(InputPriceData!F$15,CalculationsAndCharts!$A421+$A$11,IF($C$7,8,0),1,1)</f>
        <v>167.16999799999999</v>
      </c>
      <c r="H421" s="309">
        <f t="shared" ca="1" si="72"/>
        <v>3.4418312590384805</v>
      </c>
      <c r="I421" s="216">
        <f t="shared" ca="1" si="73"/>
        <v>163.72816674096151</v>
      </c>
      <c r="J421" s="216">
        <f t="shared" ca="1" si="74"/>
        <v>164.5468075746663</v>
      </c>
      <c r="K421" s="216">
        <f t="shared" ca="1" si="75"/>
        <v>162.90952590725669</v>
      </c>
      <c r="L421" s="217">
        <f t="shared" ca="1" si="76"/>
        <v>1.3037599810747555</v>
      </c>
      <c r="M421" s="216">
        <f t="shared" ca="1" si="77"/>
        <v>0.77990069789601579</v>
      </c>
      <c r="N421" s="246"/>
      <c r="O421" s="309">
        <f t="shared" ca="1" si="78"/>
        <v>2.895152537778972</v>
      </c>
      <c r="P421" s="216">
        <f t="shared" ca="1" si="79"/>
        <v>164.27484546222101</v>
      </c>
      <c r="Q421" s="217">
        <f t="shared" ca="1" si="80"/>
        <v>1.3614258582464609</v>
      </c>
      <c r="R421" s="216">
        <f t="shared" ca="1" si="81"/>
        <v>0.97727525838443408</v>
      </c>
      <c r="S421" s="217"/>
      <c r="T421" s="64"/>
      <c r="U421" s="313">
        <f t="shared" ca="1" si="82"/>
        <v>0.19737456048841828</v>
      </c>
      <c r="V421" s="256"/>
      <c r="W421" s="256"/>
      <c r="X421" s="311" t="e">
        <f t="shared" si="83"/>
        <v>#N/A</v>
      </c>
      <c r="Y421" s="311" t="e">
        <f t="shared" si="83"/>
        <v>#N/A</v>
      </c>
      <c r="Z421" s="105"/>
      <c r="AA421" s="105"/>
      <c r="AB421" s="103"/>
    </row>
    <row r="422" spans="1:28" x14ac:dyDescent="0.25">
      <c r="A422">
        <v>390</v>
      </c>
      <c r="B422" s="61">
        <f ca="1">OFFSET(InputPriceData!B$15,CalculationsAndCharts!$A422+$A$11,0,1,1)</f>
        <v>41414</v>
      </c>
      <c r="C422" s="3">
        <f ca="1">OFFSET(InputPriceData!G$15,CalculationsAndCharts!$A422+$A$11,IF($C$7,8,0),1,1)</f>
        <v>85071200</v>
      </c>
      <c r="D422" s="4">
        <f ca="1">OFFSET(InputPriceData!C$15,CalculationsAndCharts!$A422+$A$11,IF($C$7,8,0),1,1)</f>
        <v>166.779999</v>
      </c>
      <c r="E422" s="4">
        <f ca="1">OFFSET(InputPriceData!D$15,CalculationsAndCharts!$A422+$A$11,IF($C$7,8,0),1,1)</f>
        <v>167.58000200000001</v>
      </c>
      <c r="F422" s="4">
        <f ca="1">OFFSET(InputPriceData!E$15,CalculationsAndCharts!$A422+$A$11,IF($C$7,8,0),1,1)</f>
        <v>166.61000100000001</v>
      </c>
      <c r="G422" s="4">
        <f ca="1">OFFSET(InputPriceData!F$15,CalculationsAndCharts!$A422+$A$11,IF($C$7,8,0),1,1)</f>
        <v>166.929993</v>
      </c>
      <c r="H422" s="309">
        <f t="shared" ca="1" si="72"/>
        <v>3.6403173048805182</v>
      </c>
      <c r="I422" s="216">
        <f t="shared" ca="1" si="73"/>
        <v>163.28967569511948</v>
      </c>
      <c r="J422" s="216">
        <f t="shared" ca="1" si="74"/>
        <v>164.10612407359505</v>
      </c>
      <c r="K422" s="216">
        <f t="shared" ca="1" si="75"/>
        <v>162.47322731664389</v>
      </c>
      <c r="L422" s="217">
        <f t="shared" ca="1" si="76"/>
        <v>1.2387621484999523</v>
      </c>
      <c r="M422" s="216">
        <f t="shared" ca="1" si="77"/>
        <v>0.74208482624207162</v>
      </c>
      <c r="N422" s="246"/>
      <c r="O422" s="309">
        <f t="shared" ca="1" si="78"/>
        <v>3.1306439755879052</v>
      </c>
      <c r="P422" s="216">
        <f t="shared" ca="1" si="79"/>
        <v>163.79934902441209</v>
      </c>
      <c r="Q422" s="217">
        <f t="shared" ca="1" si="80"/>
        <v>1.3342735660233584</v>
      </c>
      <c r="R422" s="216">
        <f t="shared" ca="1" si="81"/>
        <v>0.95916153260009429</v>
      </c>
      <c r="S422" s="217"/>
      <c r="T422" s="64"/>
      <c r="U422" s="313">
        <f t="shared" ca="1" si="82"/>
        <v>0.21707670635802268</v>
      </c>
      <c r="V422" s="256"/>
      <c r="W422" s="256"/>
      <c r="X422" s="311" t="e">
        <f t="shared" si="83"/>
        <v>#N/A</v>
      </c>
      <c r="Y422" s="311" t="e">
        <f t="shared" si="83"/>
        <v>#N/A</v>
      </c>
      <c r="Z422" s="105"/>
      <c r="AA422" s="105"/>
      <c r="AB422" s="103"/>
    </row>
    <row r="423" spans="1:28" x14ac:dyDescent="0.25">
      <c r="A423">
        <v>391</v>
      </c>
      <c r="B423" s="61">
        <f ca="1">OFFSET(InputPriceData!B$15,CalculationsAndCharts!$A423+$A$11,0,1,1)</f>
        <v>41411</v>
      </c>
      <c r="C423" s="3">
        <f ca="1">OFFSET(InputPriceData!G$15,CalculationsAndCharts!$A423+$A$11,IF($C$7,8,0),1,1)</f>
        <v>129801000</v>
      </c>
      <c r="D423" s="4">
        <f ca="1">OFFSET(InputPriceData!C$15,CalculationsAndCharts!$A423+$A$11,IF($C$7,8,0),1,1)</f>
        <v>165.949997</v>
      </c>
      <c r="E423" s="4">
        <f ca="1">OFFSET(InputPriceData!D$15,CalculationsAndCharts!$A423+$A$11,IF($C$7,8,0),1,1)</f>
        <v>167.03999300000001</v>
      </c>
      <c r="F423" s="4">
        <f ca="1">OFFSET(InputPriceData!E$15,CalculationsAndCharts!$A423+$A$11,IF($C$7,8,0),1,1)</f>
        <v>165.729996</v>
      </c>
      <c r="G423" s="4">
        <f ca="1">OFFSET(InputPriceData!F$15,CalculationsAndCharts!$A423+$A$11,IF($C$7,8,0),1,1)</f>
        <v>166.94000199999999</v>
      </c>
      <c r="H423" s="309">
        <f t="shared" ca="1" si="72"/>
        <v>4.1078035882848285</v>
      </c>
      <c r="I423" s="216">
        <f t="shared" ca="1" si="73"/>
        <v>162.83219841171515</v>
      </c>
      <c r="J423" s="216">
        <f t="shared" ca="1" si="74"/>
        <v>163.64635940377372</v>
      </c>
      <c r="K423" s="216">
        <f t="shared" ca="1" si="75"/>
        <v>162.01803741965657</v>
      </c>
      <c r="L423" s="217">
        <f t="shared" ca="1" si="76"/>
        <v>1.1366816494918579</v>
      </c>
      <c r="M423" s="216">
        <f t="shared" ca="1" si="77"/>
        <v>0.6808923181226858</v>
      </c>
      <c r="N423" s="246"/>
      <c r="O423" s="309">
        <f t="shared" ca="1" si="78"/>
        <v>3.6430621368022842</v>
      </c>
      <c r="P423" s="216">
        <f t="shared" ca="1" si="79"/>
        <v>163.29693986319771</v>
      </c>
      <c r="Q423" s="217">
        <f t="shared" ca="1" si="80"/>
        <v>1.2608092804381563</v>
      </c>
      <c r="R423" s="216">
        <f t="shared" ca="1" si="81"/>
        <v>0.90629634503406065</v>
      </c>
      <c r="S423" s="217"/>
      <c r="T423" s="64"/>
      <c r="U423" s="313">
        <f t="shared" ca="1" si="82"/>
        <v>0.22540402691137484</v>
      </c>
      <c r="V423" s="256"/>
      <c r="W423" s="256"/>
      <c r="X423" s="311" t="e">
        <f t="shared" si="83"/>
        <v>#N/A</v>
      </c>
      <c r="Y423" s="311" t="e">
        <f t="shared" si="83"/>
        <v>#N/A</v>
      </c>
      <c r="Z423" s="105"/>
      <c r="AA423" s="105"/>
      <c r="AB423" s="103"/>
    </row>
    <row r="424" spans="1:28" x14ac:dyDescent="0.25">
      <c r="A424">
        <v>392</v>
      </c>
      <c r="B424" s="61">
        <f ca="1">OFFSET(InputPriceData!B$15,CalculationsAndCharts!$A424+$A$11,0,1,1)</f>
        <v>41410</v>
      </c>
      <c r="C424" s="3">
        <f ca="1">OFFSET(InputPriceData!G$15,CalculationsAndCharts!$A424+$A$11,IF($C$7,8,0),1,1)</f>
        <v>109913600</v>
      </c>
      <c r="D424" s="4">
        <f ca="1">OFFSET(InputPriceData!C$15,CalculationsAndCharts!$A424+$A$11,IF($C$7,8,0),1,1)</f>
        <v>165.779999</v>
      </c>
      <c r="E424" s="4">
        <f ca="1">OFFSET(InputPriceData!D$15,CalculationsAndCharts!$A424+$A$11,IF($C$7,8,0),1,1)</f>
        <v>166.36000100000001</v>
      </c>
      <c r="F424" s="4">
        <f ca="1">OFFSET(InputPriceData!E$15,CalculationsAndCharts!$A424+$A$11,IF($C$7,8,0),1,1)</f>
        <v>165.08999600000001</v>
      </c>
      <c r="G424" s="4">
        <f ca="1">OFFSET(InputPriceData!F$15,CalculationsAndCharts!$A424+$A$11,IF($C$7,8,0),1,1)</f>
        <v>165.33999600000001</v>
      </c>
      <c r="H424" s="309">
        <f t="shared" ca="1" si="72"/>
        <v>2.9355554983915746</v>
      </c>
      <c r="I424" s="216">
        <f t="shared" ca="1" si="73"/>
        <v>162.40444050160843</v>
      </c>
      <c r="J424" s="216">
        <f t="shared" ca="1" si="74"/>
        <v>163.21646270411645</v>
      </c>
      <c r="K424" s="216">
        <f t="shared" ca="1" si="75"/>
        <v>161.59241829910039</v>
      </c>
      <c r="L424" s="217">
        <f t="shared" ca="1" si="76"/>
        <v>1.044766526715502</v>
      </c>
      <c r="M424" s="216">
        <f t="shared" ca="1" si="77"/>
        <v>0.63188977379405642</v>
      </c>
      <c r="N424" s="246"/>
      <c r="O424" s="309">
        <f t="shared" ca="1" si="78"/>
        <v>2.5115806118650137</v>
      </c>
      <c r="P424" s="216">
        <f t="shared" ca="1" si="79"/>
        <v>162.828415388135</v>
      </c>
      <c r="Q424" s="217">
        <f t="shared" ca="1" si="80"/>
        <v>1.1992359189191979</v>
      </c>
      <c r="R424" s="216">
        <f t="shared" ca="1" si="81"/>
        <v>0.87037809212420536</v>
      </c>
      <c r="S424" s="217"/>
      <c r="T424" s="64"/>
      <c r="U424" s="313">
        <f t="shared" ca="1" si="82"/>
        <v>0.23848831833014894</v>
      </c>
      <c r="V424" s="256"/>
      <c r="W424" s="256"/>
      <c r="X424" s="311" t="e">
        <f t="shared" si="83"/>
        <v>#N/A</v>
      </c>
      <c r="Y424" s="311" t="e">
        <f t="shared" si="83"/>
        <v>#N/A</v>
      </c>
      <c r="Z424" s="105"/>
      <c r="AA424" s="105"/>
      <c r="AB424" s="103"/>
    </row>
    <row r="425" spans="1:28" x14ac:dyDescent="0.25">
      <c r="A425">
        <v>393</v>
      </c>
      <c r="B425" s="61">
        <f ca="1">OFFSET(InputPriceData!B$15,CalculationsAndCharts!$A425+$A$11,0,1,1)</f>
        <v>41409</v>
      </c>
      <c r="C425" s="3">
        <f ca="1">OFFSET(InputPriceData!G$15,CalculationsAndCharts!$A425+$A$11,IF($C$7,8,0),1,1)</f>
        <v>120718500</v>
      </c>
      <c r="D425" s="4">
        <f ca="1">OFFSET(InputPriceData!C$15,CalculationsAndCharts!$A425+$A$11,IF($C$7,8,0),1,1)</f>
        <v>164.96000699999999</v>
      </c>
      <c r="E425" s="4">
        <f ca="1">OFFSET(InputPriceData!D$15,CalculationsAndCharts!$A425+$A$11,IF($C$7,8,0),1,1)</f>
        <v>166.449997</v>
      </c>
      <c r="F425" s="4">
        <f ca="1">OFFSET(InputPriceData!E$15,CalculationsAndCharts!$A425+$A$11,IF($C$7,8,0),1,1)</f>
        <v>164.91000399999999</v>
      </c>
      <c r="G425" s="4">
        <f ca="1">OFFSET(InputPriceData!F$15,CalculationsAndCharts!$A425+$A$11,IF($C$7,8,0),1,1)</f>
        <v>166.11999499999999</v>
      </c>
      <c r="H425" s="309">
        <f t="shared" ca="1" si="72"/>
        <v>4.1399979105567422</v>
      </c>
      <c r="I425" s="216">
        <f t="shared" ca="1" si="73"/>
        <v>161.97999708944326</v>
      </c>
      <c r="J425" s="216">
        <f t="shared" ca="1" si="74"/>
        <v>162.78989707489046</v>
      </c>
      <c r="K425" s="216">
        <f t="shared" ca="1" si="75"/>
        <v>161.17009710399603</v>
      </c>
      <c r="L425" s="217">
        <f t="shared" ca="1" si="76"/>
        <v>0.9366830678786493</v>
      </c>
      <c r="M425" s="216">
        <f t="shared" ca="1" si="77"/>
        <v>0.56385931620010543</v>
      </c>
      <c r="N425" s="246"/>
      <c r="O425" s="309">
        <f t="shared" ca="1" si="78"/>
        <v>3.7591290425272605</v>
      </c>
      <c r="P425" s="216">
        <f t="shared" ca="1" si="79"/>
        <v>162.36086595747273</v>
      </c>
      <c r="Q425" s="217">
        <f t="shared" ca="1" si="80"/>
        <v>1.1163593042089017</v>
      </c>
      <c r="R425" s="216">
        <f t="shared" ca="1" si="81"/>
        <v>0.80642379326503233</v>
      </c>
      <c r="S425" s="217"/>
      <c r="T425" s="64"/>
      <c r="U425" s="313">
        <f t="shared" ca="1" si="82"/>
        <v>0.2425644770649269</v>
      </c>
      <c r="V425" s="256"/>
      <c r="W425" s="256"/>
      <c r="X425" s="311" t="e">
        <f t="shared" si="83"/>
        <v>#N/A</v>
      </c>
      <c r="Y425" s="311" t="e">
        <f t="shared" si="83"/>
        <v>#N/A</v>
      </c>
      <c r="Z425" s="105"/>
      <c r="AA425" s="105"/>
      <c r="AB425" s="103"/>
    </row>
    <row r="426" spans="1:28" x14ac:dyDescent="0.25">
      <c r="A426">
        <v>394</v>
      </c>
      <c r="B426" s="61">
        <f ca="1">OFFSET(InputPriceData!B$15,CalculationsAndCharts!$A426+$A$11,0,1,1)</f>
        <v>41408</v>
      </c>
      <c r="C426" s="3">
        <f ca="1">OFFSET(InputPriceData!G$15,CalculationsAndCharts!$A426+$A$11,IF($C$7,8,0),1,1)</f>
        <v>119000900</v>
      </c>
      <c r="D426" s="4">
        <f ca="1">OFFSET(InputPriceData!C$15,CalculationsAndCharts!$A426+$A$11,IF($C$7,8,0),1,1)</f>
        <v>163.66999799999999</v>
      </c>
      <c r="E426" s="4">
        <f ca="1">OFFSET(InputPriceData!D$15,CalculationsAndCharts!$A426+$A$11,IF($C$7,8,0),1,1)</f>
        <v>165.35000600000001</v>
      </c>
      <c r="F426" s="4">
        <f ca="1">OFFSET(InputPriceData!E$15,CalculationsAndCharts!$A426+$A$11,IF($C$7,8,0),1,1)</f>
        <v>163.66999799999999</v>
      </c>
      <c r="G426" s="4">
        <f ca="1">OFFSET(InputPriceData!F$15,CalculationsAndCharts!$A426+$A$11,IF($C$7,8,0),1,1)</f>
        <v>165.229996</v>
      </c>
      <c r="H426" s="309">
        <f t="shared" ca="1" si="72"/>
        <v>3.6967883380442013</v>
      </c>
      <c r="I426" s="216">
        <f t="shared" ca="1" si="73"/>
        <v>161.5332076619558</v>
      </c>
      <c r="J426" s="216">
        <f t="shared" ca="1" si="74"/>
        <v>162.34087370026555</v>
      </c>
      <c r="K426" s="216">
        <f t="shared" ca="1" si="75"/>
        <v>160.72554162364602</v>
      </c>
      <c r="L426" s="217">
        <f t="shared" ca="1" si="76"/>
        <v>0.78295957363890978</v>
      </c>
      <c r="M426" s="216">
        <f t="shared" ca="1" si="77"/>
        <v>0.47386043248400839</v>
      </c>
      <c r="N426" s="246"/>
      <c r="O426" s="309">
        <f t="shared" ca="1" si="78"/>
        <v>3.3681233697054025</v>
      </c>
      <c r="P426" s="216">
        <f t="shared" ca="1" si="79"/>
        <v>161.86187263029458</v>
      </c>
      <c r="Q426" s="217">
        <f t="shared" ca="1" si="80"/>
        <v>0.97324307928251741</v>
      </c>
      <c r="R426" s="216">
        <f t="shared" ca="1" si="81"/>
        <v>0.70682789046307359</v>
      </c>
      <c r="S426" s="217"/>
      <c r="T426" s="64"/>
      <c r="U426" s="313">
        <f t="shared" ca="1" si="82"/>
        <v>0.23296745797906521</v>
      </c>
      <c r="V426" s="256"/>
      <c r="W426" s="256"/>
      <c r="X426" s="311" t="e">
        <f t="shared" si="83"/>
        <v>#N/A</v>
      </c>
      <c r="Y426" s="311" t="e">
        <f t="shared" si="83"/>
        <v>#N/A</v>
      </c>
      <c r="Z426" s="105"/>
      <c r="AA426" s="105"/>
      <c r="AB426" s="103"/>
    </row>
    <row r="427" spans="1:28" x14ac:dyDescent="0.25">
      <c r="A427">
        <v>395</v>
      </c>
      <c r="B427" s="61">
        <f ca="1">OFFSET(InputPriceData!B$15,CalculationsAndCharts!$A427+$A$11,0,1,1)</f>
        <v>41407</v>
      </c>
      <c r="C427" s="3">
        <f ca="1">OFFSET(InputPriceData!G$15,CalculationsAndCharts!$A427+$A$11,IF($C$7,8,0),1,1)</f>
        <v>81843200</v>
      </c>
      <c r="D427" s="4">
        <f ca="1">OFFSET(InputPriceData!C$15,CalculationsAndCharts!$A427+$A$11,IF($C$7,8,0),1,1)</f>
        <v>163.199997</v>
      </c>
      <c r="E427" s="4">
        <f ca="1">OFFSET(InputPriceData!D$15,CalculationsAndCharts!$A427+$A$11,IF($C$7,8,0),1,1)</f>
        <v>163.80999800000001</v>
      </c>
      <c r="F427" s="4">
        <f ca="1">OFFSET(InputPriceData!E$15,CalculationsAndCharts!$A427+$A$11,IF($C$7,8,0),1,1)</f>
        <v>162.820007</v>
      </c>
      <c r="G427" s="4">
        <f ca="1">OFFSET(InputPriceData!F$15,CalculationsAndCharts!$A427+$A$11,IF($C$7,8,0),1,1)</f>
        <v>163.53999300000001</v>
      </c>
      <c r="H427" s="309">
        <f t="shared" ca="1" si="72"/>
        <v>2.3868700272805272</v>
      </c>
      <c r="I427" s="216">
        <f t="shared" ca="1" si="73"/>
        <v>161.15312297271947</v>
      </c>
      <c r="J427" s="216">
        <f t="shared" ca="1" si="74"/>
        <v>161.95888858758306</v>
      </c>
      <c r="K427" s="216">
        <f t="shared" ca="1" si="75"/>
        <v>160.34735735785588</v>
      </c>
      <c r="L427" s="217">
        <f t="shared" ca="1" si="76"/>
        <v>0.67319094694631887</v>
      </c>
      <c r="M427" s="216">
        <f t="shared" ca="1" si="77"/>
        <v>0.41163689358010358</v>
      </c>
      <c r="N427" s="246"/>
      <c r="O427" s="309">
        <f t="shared" ca="1" si="78"/>
        <v>2.0970543910658339</v>
      </c>
      <c r="P427" s="216">
        <f t="shared" ca="1" si="79"/>
        <v>161.44293860893418</v>
      </c>
      <c r="Q427" s="217">
        <f t="shared" ca="1" si="80"/>
        <v>0.88151402106960464</v>
      </c>
      <c r="R427" s="216">
        <f t="shared" ca="1" si="81"/>
        <v>0.64682455091185287</v>
      </c>
      <c r="S427" s="217"/>
      <c r="T427" s="64"/>
      <c r="U427" s="313">
        <f t="shared" ca="1" si="82"/>
        <v>0.23518765733174929</v>
      </c>
      <c r="V427" s="256"/>
      <c r="W427" s="256"/>
      <c r="X427" s="311" t="e">
        <f t="shared" si="83"/>
        <v>#N/A</v>
      </c>
      <c r="Y427" s="311" t="e">
        <f t="shared" si="83"/>
        <v>#N/A</v>
      </c>
      <c r="Z427" s="105"/>
      <c r="AA427" s="105"/>
      <c r="AB427" s="103"/>
    </row>
    <row r="428" spans="1:28" x14ac:dyDescent="0.25">
      <c r="A428">
        <v>396</v>
      </c>
      <c r="B428" s="61">
        <f ca="1">OFFSET(InputPriceData!B$15,CalculationsAndCharts!$A428+$A$11,0,1,1)</f>
        <v>41404</v>
      </c>
      <c r="C428" s="3">
        <f ca="1">OFFSET(InputPriceData!G$15,CalculationsAndCharts!$A428+$A$11,IF($C$7,8,0),1,1)</f>
        <v>103203000</v>
      </c>
      <c r="D428" s="4">
        <f ca="1">OFFSET(InputPriceData!C$15,CalculationsAndCharts!$A428+$A$11,IF($C$7,8,0),1,1)</f>
        <v>162.990005</v>
      </c>
      <c r="E428" s="4">
        <f ca="1">OFFSET(InputPriceData!D$15,CalculationsAndCharts!$A428+$A$11,IF($C$7,8,0),1,1)</f>
        <v>163.550003</v>
      </c>
      <c r="F428" s="4">
        <f ca="1">OFFSET(InputPriceData!E$15,CalculationsAndCharts!$A428+$A$11,IF($C$7,8,0),1,1)</f>
        <v>162.509995</v>
      </c>
      <c r="G428" s="4">
        <f ca="1">OFFSET(InputPriceData!F$15,CalculationsAndCharts!$A428+$A$11,IF($C$7,8,0),1,1)</f>
        <v>163.41000399999999</v>
      </c>
      <c r="H428" s="309">
        <f t="shared" ca="1" si="72"/>
        <v>2.5942869830676707</v>
      </c>
      <c r="I428" s="216">
        <f t="shared" ca="1" si="73"/>
        <v>160.81571701693233</v>
      </c>
      <c r="J428" s="216">
        <f t="shared" ca="1" si="74"/>
        <v>161.61979560201698</v>
      </c>
      <c r="K428" s="216">
        <f t="shared" ca="1" si="75"/>
        <v>160.01163843184767</v>
      </c>
      <c r="L428" s="217">
        <f t="shared" ca="1" si="76"/>
        <v>0.58886403701908063</v>
      </c>
      <c r="M428" s="216">
        <f t="shared" ca="1" si="77"/>
        <v>0.36035984493279904</v>
      </c>
      <c r="N428" s="246"/>
      <c r="O428" s="309">
        <f t="shared" ca="1" si="78"/>
        <v>2.3352239536305657</v>
      </c>
      <c r="P428" s="216">
        <f t="shared" ca="1" si="79"/>
        <v>161.07478004636943</v>
      </c>
      <c r="Q428" s="217">
        <f t="shared" ca="1" si="80"/>
        <v>0.81990118414700497</v>
      </c>
      <c r="R428" s="216">
        <f t="shared" ca="1" si="81"/>
        <v>0.60209375001080478</v>
      </c>
      <c r="S428" s="217"/>
      <c r="T428" s="64"/>
      <c r="U428" s="313">
        <f t="shared" ca="1" si="82"/>
        <v>0.24173390507800574</v>
      </c>
      <c r="V428" s="256"/>
      <c r="W428" s="256"/>
      <c r="X428" s="311" t="e">
        <f t="shared" si="83"/>
        <v>#N/A</v>
      </c>
      <c r="Y428" s="311" t="e">
        <f t="shared" si="83"/>
        <v>#N/A</v>
      </c>
      <c r="Z428" s="105"/>
      <c r="AA428" s="105"/>
      <c r="AB428" s="103"/>
    </row>
    <row r="429" spans="1:28" x14ac:dyDescent="0.25">
      <c r="A429">
        <v>397</v>
      </c>
      <c r="B429" s="61">
        <f ca="1">OFFSET(InputPriceData!B$15,CalculationsAndCharts!$A429+$A$11,0,1,1)</f>
        <v>41403</v>
      </c>
      <c r="C429" s="3">
        <f ca="1">OFFSET(InputPriceData!G$15,CalculationsAndCharts!$A429+$A$11,IF($C$7,8,0),1,1)</f>
        <v>106738600</v>
      </c>
      <c r="D429" s="4">
        <f ca="1">OFFSET(InputPriceData!C$15,CalculationsAndCharts!$A429+$A$11,IF($C$7,8,0),1,1)</f>
        <v>163.270004</v>
      </c>
      <c r="E429" s="4">
        <f ca="1">OFFSET(InputPriceData!D$15,CalculationsAndCharts!$A429+$A$11,IF($C$7,8,0),1,1)</f>
        <v>163.699997</v>
      </c>
      <c r="F429" s="4">
        <f ca="1">OFFSET(InputPriceData!E$15,CalculationsAndCharts!$A429+$A$11,IF($C$7,8,0),1,1)</f>
        <v>162.470001</v>
      </c>
      <c r="G429" s="4">
        <f ca="1">OFFSET(InputPriceData!F$15,CalculationsAndCharts!$A429+$A$11,IF($C$7,8,0),1,1)</f>
        <v>162.88000500000001</v>
      </c>
      <c r="H429" s="309">
        <f t="shared" ca="1" si="72"/>
        <v>2.3989742341336013</v>
      </c>
      <c r="I429" s="216">
        <f t="shared" ca="1" si="73"/>
        <v>160.48103076586642</v>
      </c>
      <c r="J429" s="216">
        <f t="shared" ca="1" si="74"/>
        <v>161.28343591969573</v>
      </c>
      <c r="K429" s="216">
        <f t="shared" ca="1" si="75"/>
        <v>159.67862561203708</v>
      </c>
      <c r="L429" s="217">
        <f t="shared" ca="1" si="76"/>
        <v>0.49136759101300281</v>
      </c>
      <c r="M429" s="216">
        <f t="shared" ca="1" si="77"/>
        <v>0.30167459229449478</v>
      </c>
      <c r="N429" s="246"/>
      <c r="O429" s="309">
        <f t="shared" ca="1" si="78"/>
        <v>2.1723155860445726</v>
      </c>
      <c r="P429" s="216">
        <f t="shared" ca="1" si="79"/>
        <v>160.70768941395545</v>
      </c>
      <c r="Q429" s="217">
        <f t="shared" ca="1" si="80"/>
        <v>0.74036271232227879</v>
      </c>
      <c r="R429" s="216">
        <f t="shared" ca="1" si="81"/>
        <v>0.54545384793347373</v>
      </c>
      <c r="S429" s="217"/>
      <c r="T429" s="64"/>
      <c r="U429" s="313">
        <f t="shared" ca="1" si="82"/>
        <v>0.24377925563897895</v>
      </c>
      <c r="V429" s="256"/>
      <c r="W429" s="256"/>
      <c r="X429" s="311" t="e">
        <f t="shared" si="83"/>
        <v>#N/A</v>
      </c>
      <c r="Y429" s="311" t="e">
        <f t="shared" si="83"/>
        <v>#N/A</v>
      </c>
      <c r="Z429" s="105"/>
      <c r="AA429" s="105"/>
      <c r="AB429" s="103"/>
    </row>
    <row r="430" spans="1:28" x14ac:dyDescent="0.25">
      <c r="A430">
        <v>398</v>
      </c>
      <c r="B430" s="61">
        <f ca="1">OFFSET(InputPriceData!B$15,CalculationsAndCharts!$A430+$A$11,0,1,1)</f>
        <v>41402</v>
      </c>
      <c r="C430" s="3">
        <f ca="1">OFFSET(InputPriceData!G$15,CalculationsAndCharts!$A430+$A$11,IF($C$7,8,0),1,1)</f>
        <v>97419200</v>
      </c>
      <c r="D430" s="4">
        <f ca="1">OFFSET(InputPriceData!C$15,CalculationsAndCharts!$A430+$A$11,IF($C$7,8,0),1,1)</f>
        <v>162.41999799999999</v>
      </c>
      <c r="E430" s="4">
        <f ca="1">OFFSET(InputPriceData!D$15,CalculationsAndCharts!$A430+$A$11,IF($C$7,8,0),1,1)</f>
        <v>163.38999899999999</v>
      </c>
      <c r="F430" s="4">
        <f ca="1">OFFSET(InputPriceData!E$15,CalculationsAndCharts!$A430+$A$11,IF($C$7,8,0),1,1)</f>
        <v>162.33000200000001</v>
      </c>
      <c r="G430" s="4">
        <f ca="1">OFFSET(InputPriceData!F$15,CalculationsAndCharts!$A430+$A$11,IF($C$7,8,0),1,1)</f>
        <v>163.33999600000001</v>
      </c>
      <c r="H430" s="309">
        <f t="shared" ca="1" si="72"/>
        <v>3.2122664792775932</v>
      </c>
      <c r="I430" s="216">
        <f t="shared" ca="1" si="73"/>
        <v>160.12772952072243</v>
      </c>
      <c r="J430" s="216">
        <f t="shared" ca="1" si="74"/>
        <v>160.92836816832602</v>
      </c>
      <c r="K430" s="216">
        <f t="shared" ca="1" si="75"/>
        <v>159.32709087311881</v>
      </c>
      <c r="L430" s="217">
        <f t="shared" ca="1" si="76"/>
        <v>0.35628146516222109</v>
      </c>
      <c r="M430" s="216">
        <f t="shared" ca="1" si="77"/>
        <v>0.21812261166102948</v>
      </c>
      <c r="N430" s="246"/>
      <c r="O430" s="309">
        <f t="shared" ca="1" si="78"/>
        <v>3.0252659757300369</v>
      </c>
      <c r="P430" s="216">
        <f t="shared" ca="1" si="79"/>
        <v>160.31473002426998</v>
      </c>
      <c r="Q430" s="217">
        <f t="shared" ca="1" si="80"/>
        <v>0.61059526418527754</v>
      </c>
      <c r="R430" s="216">
        <f t="shared" ca="1" si="81"/>
        <v>0.44858230376247404</v>
      </c>
      <c r="S430" s="217"/>
      <c r="T430" s="64"/>
      <c r="U430" s="313">
        <f t="shared" ca="1" si="82"/>
        <v>0.23045969210144457</v>
      </c>
      <c r="V430" s="256"/>
      <c r="W430" s="256"/>
      <c r="X430" s="311" t="e">
        <f t="shared" si="83"/>
        <v>#N/A</v>
      </c>
      <c r="Y430" s="311" t="e">
        <f t="shared" si="83"/>
        <v>#N/A</v>
      </c>
      <c r="Z430" s="105"/>
      <c r="AA430" s="105"/>
      <c r="AB430" s="103"/>
    </row>
    <row r="431" spans="1:28" x14ac:dyDescent="0.25">
      <c r="A431">
        <v>399</v>
      </c>
      <c r="B431" s="61">
        <f ca="1">OFFSET(InputPriceData!B$15,CalculationsAndCharts!$A431+$A$11,0,1,1)</f>
        <v>41401</v>
      </c>
      <c r="C431" s="3">
        <f ca="1">OFFSET(InputPriceData!G$15,CalculationsAndCharts!$A431+$A$11,IF($C$7,8,0),1,1)</f>
        <v>90359200</v>
      </c>
      <c r="D431" s="4">
        <f ca="1">OFFSET(InputPriceData!C$15,CalculationsAndCharts!$A431+$A$11,IF($C$7,8,0),1,1)</f>
        <v>162.13000500000001</v>
      </c>
      <c r="E431" s="4">
        <f ca="1">OFFSET(InputPriceData!D$15,CalculationsAndCharts!$A431+$A$11,IF($C$7,8,0),1,1)</f>
        <v>162.64999399999999</v>
      </c>
      <c r="F431" s="4">
        <f ca="1">OFFSET(InputPriceData!E$15,CalculationsAndCharts!$A431+$A$11,IF($C$7,8,0),1,1)</f>
        <v>161.66999799999999</v>
      </c>
      <c r="G431" s="4">
        <f ca="1">OFFSET(InputPriceData!F$15,CalculationsAndCharts!$A431+$A$11,IF($C$7,8,0),1,1)</f>
        <v>162.60000600000001</v>
      </c>
      <c r="H431" s="309">
        <f t="shared" ca="1" si="72"/>
        <v>2.8374803398575148</v>
      </c>
      <c r="I431" s="216">
        <f t="shared" ca="1" si="73"/>
        <v>159.7625256601425</v>
      </c>
      <c r="J431" s="216">
        <f t="shared" ca="1" si="74"/>
        <v>160.56133828844321</v>
      </c>
      <c r="K431" s="216">
        <f t="shared" ca="1" si="75"/>
        <v>158.96371303184179</v>
      </c>
      <c r="L431" s="217">
        <f t="shared" ca="1" si="76"/>
        <v>0.18580927994390439</v>
      </c>
      <c r="M431" s="216">
        <f t="shared" ca="1" si="77"/>
        <v>0.11427384568725317</v>
      </c>
      <c r="N431" s="246"/>
      <c r="O431" s="309">
        <f t="shared" ca="1" si="78"/>
        <v>2.6961192215858159</v>
      </c>
      <c r="P431" s="216">
        <f t="shared" ca="1" si="79"/>
        <v>159.9038867784142</v>
      </c>
      <c r="Q431" s="217">
        <f t="shared" ca="1" si="80"/>
        <v>0.43068597137186831</v>
      </c>
      <c r="R431" s="216">
        <f t="shared" ca="1" si="81"/>
        <v>0.31784941363793179</v>
      </c>
      <c r="S431" s="217"/>
      <c r="T431" s="64"/>
      <c r="U431" s="313">
        <f t="shared" ca="1" si="82"/>
        <v>0.2035755679506786</v>
      </c>
      <c r="V431" s="256"/>
      <c r="W431" s="256"/>
      <c r="X431" s="311" t="e">
        <f t="shared" si="83"/>
        <v>#N/A</v>
      </c>
      <c r="Y431" s="311" t="e">
        <f t="shared" si="83"/>
        <v>#N/A</v>
      </c>
      <c r="Z431" s="105"/>
      <c r="AA431" s="105"/>
      <c r="AB431" s="103"/>
    </row>
    <row r="432" spans="1:28" x14ac:dyDescent="0.25">
      <c r="A432">
        <v>400</v>
      </c>
      <c r="B432" s="61">
        <f ca="1">OFFSET(InputPriceData!B$15,CalculationsAndCharts!$A432+$A$11,0,1,1)</f>
        <v>41400</v>
      </c>
      <c r="C432" s="3">
        <f ca="1">OFFSET(InputPriceData!G$15,CalculationsAndCharts!$A432+$A$11,IF($C$7,8,0),1,1)</f>
        <v>66882100</v>
      </c>
      <c r="D432" s="4">
        <f ca="1">OFFSET(InputPriceData!C$15,CalculationsAndCharts!$A432+$A$11,IF($C$7,8,0),1,1)</f>
        <v>161.490005</v>
      </c>
      <c r="E432" s="4">
        <f ca="1">OFFSET(InputPriceData!D$15,CalculationsAndCharts!$A432+$A$11,IF($C$7,8,0),1,1)</f>
        <v>162.009995</v>
      </c>
      <c r="F432" s="4">
        <f ca="1">OFFSET(InputPriceData!E$15,CalculationsAndCharts!$A432+$A$11,IF($C$7,8,0),1,1)</f>
        <v>161.41999799999999</v>
      </c>
      <c r="G432" s="4">
        <f ca="1">OFFSET(InputPriceData!F$15,CalculationsAndCharts!$A432+$A$11,IF($C$7,8,0),1,1)</f>
        <v>161.779999</v>
      </c>
      <c r="H432" s="309">
        <f t="shared" ca="1" si="72"/>
        <v>2.3484268987495449</v>
      </c>
      <c r="I432" s="216">
        <f t="shared" ca="1" si="73"/>
        <v>159.43157210125045</v>
      </c>
      <c r="J432" s="216">
        <f t="shared" ca="1" si="74"/>
        <v>160.2287299617567</v>
      </c>
      <c r="K432" s="216">
        <f t="shared" ca="1" si="75"/>
        <v>158.63441424074421</v>
      </c>
      <c r="L432" s="217">
        <f t="shared" ca="1" si="76"/>
        <v>2.5085855784418576E-2</v>
      </c>
      <c r="M432" s="216">
        <f t="shared" ca="1" si="77"/>
        <v>1.5506153998936898E-2</v>
      </c>
      <c r="N432" s="246"/>
      <c r="O432" s="309">
        <f t="shared" ca="1" si="78"/>
        <v>2.2471199637425712</v>
      </c>
      <c r="P432" s="216">
        <f t="shared" ca="1" si="79"/>
        <v>159.53287903625744</v>
      </c>
      <c r="Q432" s="217">
        <f t="shared" ca="1" si="80"/>
        <v>0.25564226895308789</v>
      </c>
      <c r="R432" s="216">
        <f t="shared" ca="1" si="81"/>
        <v>0.18962215640989433</v>
      </c>
      <c r="S432" s="217"/>
      <c r="T432" s="64"/>
      <c r="U432" s="313">
        <f t="shared" ca="1" si="82"/>
        <v>0.17411600241095743</v>
      </c>
      <c r="V432" s="256"/>
      <c r="W432" s="256"/>
      <c r="X432" s="311" t="e">
        <f t="shared" si="83"/>
        <v>#N/A</v>
      </c>
      <c r="Y432" s="311" t="e">
        <f t="shared" si="83"/>
        <v>#N/A</v>
      </c>
      <c r="Z432" s="105"/>
      <c r="AA432" s="105"/>
      <c r="AB432" s="103"/>
    </row>
    <row r="433" spans="1:28" x14ac:dyDescent="0.25">
      <c r="A433">
        <v>401</v>
      </c>
      <c r="B433" s="61">
        <f ca="1">OFFSET(InputPriceData!B$15,CalculationsAndCharts!$A433+$A$11,0,1,1)</f>
        <v>41397</v>
      </c>
      <c r="C433" s="3">
        <f ca="1">OFFSET(InputPriceData!G$15,CalculationsAndCharts!$A433+$A$11,IF($C$7,8,0),1,1)</f>
        <v>144202300</v>
      </c>
      <c r="D433" s="4">
        <f ca="1">OFFSET(InputPriceData!C$15,CalculationsAndCharts!$A433+$A$11,IF($C$7,8,0),1,1)</f>
        <v>161.13999899999999</v>
      </c>
      <c r="E433" s="4">
        <f ca="1">OFFSET(InputPriceData!D$15,CalculationsAndCharts!$A433+$A$11,IF($C$7,8,0),1,1)</f>
        <v>161.88000500000001</v>
      </c>
      <c r="F433" s="4">
        <f ca="1">OFFSET(InputPriceData!E$15,CalculationsAndCharts!$A433+$A$11,IF($C$7,8,0),1,1)</f>
        <v>159.779999</v>
      </c>
      <c r="G433" s="4">
        <f ca="1">OFFSET(InputPriceData!F$15,CalculationsAndCharts!$A433+$A$11,IF($C$7,8,0),1,1)</f>
        <v>161.36999499999999</v>
      </c>
      <c r="H433" s="309">
        <f t="shared" ca="1" si="72"/>
        <v>2.2452389748143013</v>
      </c>
      <c r="I433" s="216">
        <f t="shared" ca="1" si="73"/>
        <v>159.12475602518569</v>
      </c>
      <c r="J433" s="216">
        <f t="shared" ca="1" si="74"/>
        <v>159.9203798053116</v>
      </c>
      <c r="K433" s="216">
        <f t="shared" ca="1" si="75"/>
        <v>158.32913224505975</v>
      </c>
      <c r="L433" s="217">
        <f t="shared" ca="1" si="76"/>
        <v>-0.13439684902348686</v>
      </c>
      <c r="M433" s="216">
        <f t="shared" ca="1" si="77"/>
        <v>-8.3284906232714992E-2</v>
      </c>
      <c r="N433" s="246"/>
      <c r="O433" s="309">
        <f t="shared" ca="1" si="78"/>
        <v>2.1805947443338032</v>
      </c>
      <c r="P433" s="216">
        <f t="shared" ca="1" si="79"/>
        <v>159.18940025566619</v>
      </c>
      <c r="Q433" s="217">
        <f t="shared" ca="1" si="80"/>
        <v>7.4448696524672051E-2</v>
      </c>
      <c r="R433" s="216">
        <f t="shared" ca="1" si="81"/>
        <v>5.5362482864058135E-2</v>
      </c>
      <c r="S433" s="217"/>
      <c r="T433" s="64"/>
      <c r="U433" s="313">
        <f t="shared" ca="1" si="82"/>
        <v>0.13864738909677313</v>
      </c>
      <c r="V433" s="256"/>
      <c r="W433" s="256"/>
      <c r="X433" s="311" t="e">
        <f t="shared" si="83"/>
        <v>#N/A</v>
      </c>
      <c r="Y433" s="311" t="e">
        <f t="shared" si="83"/>
        <v>#N/A</v>
      </c>
      <c r="Z433" s="105"/>
      <c r="AA433" s="105"/>
      <c r="AB433" s="103"/>
    </row>
    <row r="434" spans="1:28" x14ac:dyDescent="0.25">
      <c r="A434">
        <v>402</v>
      </c>
      <c r="B434" s="61">
        <f ca="1">OFFSET(InputPriceData!B$15,CalculationsAndCharts!$A434+$A$11,0,1,1)</f>
        <v>41396</v>
      </c>
      <c r="C434" s="3">
        <f ca="1">OFFSET(InputPriceData!G$15,CalculationsAndCharts!$A434+$A$11,IF($C$7,8,0),1,1)</f>
        <v>96407600</v>
      </c>
      <c r="D434" s="4">
        <f ca="1">OFFSET(InputPriceData!C$15,CalculationsAndCharts!$A434+$A$11,IF($C$7,8,0),1,1)</f>
        <v>158.679993</v>
      </c>
      <c r="E434" s="4">
        <f ca="1">OFFSET(InputPriceData!D$15,CalculationsAndCharts!$A434+$A$11,IF($C$7,8,0),1,1)</f>
        <v>159.88999899999999</v>
      </c>
      <c r="F434" s="4">
        <f ca="1">OFFSET(InputPriceData!E$15,CalculationsAndCharts!$A434+$A$11,IF($C$7,8,0),1,1)</f>
        <v>158.529999</v>
      </c>
      <c r="G434" s="4">
        <f ca="1">OFFSET(InputPriceData!F$15,CalculationsAndCharts!$A434+$A$11,IF($C$7,8,0),1,1)</f>
        <v>159.75</v>
      </c>
      <c r="H434" s="309">
        <f t="shared" ca="1" si="72"/>
        <v>0.87733868464097298</v>
      </c>
      <c r="I434" s="216">
        <f t="shared" ca="1" si="73"/>
        <v>158.87266131535904</v>
      </c>
      <c r="J434" s="216">
        <f t="shared" ca="1" si="74"/>
        <v>159.66702462193581</v>
      </c>
      <c r="K434" s="216">
        <f t="shared" ca="1" si="75"/>
        <v>158.07829800878224</v>
      </c>
      <c r="L434" s="217">
        <f t="shared" ca="1" si="76"/>
        <v>-0.25870197234235692</v>
      </c>
      <c r="M434" s="216">
        <f t="shared" ca="1" si="77"/>
        <v>-0.16194176672448007</v>
      </c>
      <c r="N434" s="246"/>
      <c r="O434" s="309">
        <f t="shared" ca="1" si="78"/>
        <v>0.83778811865718206</v>
      </c>
      <c r="P434" s="216">
        <f t="shared" ca="1" si="79"/>
        <v>158.91221188134281</v>
      </c>
      <c r="Q434" s="217">
        <f t="shared" ca="1" si="80"/>
        <v>-7.0072261301238836E-2</v>
      </c>
      <c r="R434" s="216">
        <f t="shared" ca="1" si="81"/>
        <v>-5.2636440414076127E-2</v>
      </c>
      <c r="S434" s="217"/>
      <c r="T434" s="64"/>
      <c r="U434" s="313">
        <f t="shared" ca="1" si="82"/>
        <v>0.10930532631040395</v>
      </c>
      <c r="V434" s="256"/>
      <c r="W434" s="256"/>
      <c r="X434" s="311" t="e">
        <f t="shared" si="83"/>
        <v>#N/A</v>
      </c>
      <c r="Y434" s="311" t="e">
        <f t="shared" si="83"/>
        <v>#N/A</v>
      </c>
      <c r="Z434" s="105"/>
      <c r="AA434" s="105"/>
      <c r="AB434" s="103"/>
    </row>
    <row r="435" spans="1:28" x14ac:dyDescent="0.25">
      <c r="A435">
        <v>403</v>
      </c>
      <c r="B435" s="61">
        <f ca="1">OFFSET(InputPriceData!B$15,CalculationsAndCharts!$A435+$A$11,0,1,1)</f>
        <v>41395</v>
      </c>
      <c r="C435" s="3">
        <f ca="1">OFFSET(InputPriceData!G$15,CalculationsAndCharts!$A435+$A$11,IF($C$7,8,0),1,1)</f>
        <v>138874200</v>
      </c>
      <c r="D435" s="4">
        <f ca="1">OFFSET(InputPriceData!C$15,CalculationsAndCharts!$A435+$A$11,IF($C$7,8,0),1,1)</f>
        <v>159.33000200000001</v>
      </c>
      <c r="E435" s="4">
        <f ca="1">OFFSET(InputPriceData!D$15,CalculationsAndCharts!$A435+$A$11,IF($C$7,8,0),1,1)</f>
        <v>159.41000399999999</v>
      </c>
      <c r="F435" s="4">
        <f ca="1">OFFSET(InputPriceData!E$15,CalculationsAndCharts!$A435+$A$11,IF($C$7,8,0),1,1)</f>
        <v>158.10000600000001</v>
      </c>
      <c r="G435" s="4">
        <f ca="1">OFFSET(InputPriceData!F$15,CalculationsAndCharts!$A435+$A$11,IF($C$7,8,0),1,1)</f>
        <v>158.279999</v>
      </c>
      <c r="H435" s="309">
        <f t="shared" ca="1" si="72"/>
        <v>-0.43702424987364796</v>
      </c>
      <c r="I435" s="216">
        <f t="shared" ca="1" si="73"/>
        <v>158.71702324987365</v>
      </c>
      <c r="J435" s="216">
        <f t="shared" ca="1" si="74"/>
        <v>159.51060836612299</v>
      </c>
      <c r="K435" s="216">
        <f t="shared" ca="1" si="75"/>
        <v>157.92343813362427</v>
      </c>
      <c r="L435" s="217">
        <f t="shared" ca="1" si="76"/>
        <v>-0.29690660218618681</v>
      </c>
      <c r="M435" s="216">
        <f t="shared" ca="1" si="77"/>
        <v>-0.18758314636215459</v>
      </c>
      <c r="N435" s="246"/>
      <c r="O435" s="309">
        <f t="shared" ca="1" si="78"/>
        <v>-0.47466492243897407</v>
      </c>
      <c r="P435" s="216">
        <f t="shared" ca="1" si="79"/>
        <v>158.75466392243897</v>
      </c>
      <c r="Q435" s="217">
        <f t="shared" ca="1" si="80"/>
        <v>-0.11109918249980538</v>
      </c>
      <c r="R435" s="216">
        <f t="shared" ca="1" si="81"/>
        <v>-8.4229858378863431E-2</v>
      </c>
      <c r="S435" s="217"/>
      <c r="T435" s="64"/>
      <c r="U435" s="313">
        <f t="shared" ca="1" si="82"/>
        <v>0.10335328798329116</v>
      </c>
      <c r="V435" s="256"/>
      <c r="W435" s="256"/>
      <c r="X435" s="311" t="e">
        <f t="shared" si="83"/>
        <v>#N/A</v>
      </c>
      <c r="Y435" s="311" t="e">
        <f t="shared" si="83"/>
        <v>#N/A</v>
      </c>
      <c r="Z435" s="105"/>
      <c r="AA435" s="105"/>
      <c r="AB435" s="103"/>
    </row>
    <row r="436" spans="1:28" x14ac:dyDescent="0.25">
      <c r="A436">
        <v>404</v>
      </c>
      <c r="B436" s="61">
        <f ca="1">OFFSET(InputPriceData!B$15,CalculationsAndCharts!$A436+$A$11,0,1,1)</f>
        <v>41394</v>
      </c>
      <c r="C436" s="3">
        <f ca="1">OFFSET(InputPriceData!G$15,CalculationsAndCharts!$A436+$A$11,IF($C$7,8,0),1,1)</f>
        <v>116010700</v>
      </c>
      <c r="D436" s="4">
        <f ca="1">OFFSET(InputPriceData!C$15,CalculationsAndCharts!$A436+$A$11,IF($C$7,8,0),1,1)</f>
        <v>159.270004</v>
      </c>
      <c r="E436" s="4">
        <f ca="1">OFFSET(InputPriceData!D$15,CalculationsAndCharts!$A436+$A$11,IF($C$7,8,0),1,1)</f>
        <v>159.720001</v>
      </c>
      <c r="F436" s="4">
        <f ca="1">OFFSET(InputPriceData!E$15,CalculationsAndCharts!$A436+$A$11,IF($C$7,8,0),1,1)</f>
        <v>158.61000100000001</v>
      </c>
      <c r="G436" s="4">
        <f ca="1">OFFSET(InputPriceData!F$15,CalculationsAndCharts!$A436+$A$11,IF($C$7,8,0),1,1)</f>
        <v>159.679993</v>
      </c>
      <c r="H436" s="309">
        <f t="shared" ca="1" si="72"/>
        <v>1.1271287281109552</v>
      </c>
      <c r="I436" s="216">
        <f t="shared" ca="1" si="73"/>
        <v>158.55286427188904</v>
      </c>
      <c r="J436" s="216">
        <f t="shared" ca="1" si="74"/>
        <v>159.34562859324848</v>
      </c>
      <c r="K436" s="216">
        <f t="shared" ca="1" si="75"/>
        <v>157.76009995052959</v>
      </c>
      <c r="L436" s="217">
        <f t="shared" ca="1" si="76"/>
        <v>-0.34849912840659014</v>
      </c>
      <c r="M436" s="216">
        <f t="shared" ca="1" si="77"/>
        <v>-0.21824846172594095</v>
      </c>
      <c r="N436" s="246"/>
      <c r="O436" s="309">
        <f t="shared" ca="1" si="78"/>
        <v>1.0937652319034894</v>
      </c>
      <c r="P436" s="216">
        <f t="shared" ca="1" si="79"/>
        <v>158.58622776809651</v>
      </c>
      <c r="Q436" s="217">
        <f t="shared" ca="1" si="80"/>
        <v>-0.17107848530968617</v>
      </c>
      <c r="R436" s="216">
        <f t="shared" ca="1" si="81"/>
        <v>-0.1285660016102477</v>
      </c>
      <c r="S436" s="217"/>
      <c r="T436" s="64"/>
      <c r="U436" s="313">
        <f t="shared" ca="1" si="82"/>
        <v>8.9682460115693252E-2</v>
      </c>
      <c r="V436" s="256"/>
      <c r="W436" s="256"/>
      <c r="X436" s="311" t="e">
        <f t="shared" si="83"/>
        <v>#N/A</v>
      </c>
      <c r="Y436" s="311" t="e">
        <f t="shared" si="83"/>
        <v>#N/A</v>
      </c>
      <c r="Z436" s="105"/>
      <c r="AA436" s="105"/>
      <c r="AB436" s="103"/>
    </row>
    <row r="437" spans="1:28" x14ac:dyDescent="0.25">
      <c r="A437">
        <v>405</v>
      </c>
      <c r="B437" s="61">
        <f ca="1">OFFSET(InputPriceData!B$15,CalculationsAndCharts!$A437+$A$11,0,1,1)</f>
        <v>41393</v>
      </c>
      <c r="C437" s="3">
        <f ca="1">OFFSET(InputPriceData!G$15,CalculationsAndCharts!$A437+$A$11,IF($C$7,8,0),1,1)</f>
        <v>88572800</v>
      </c>
      <c r="D437" s="4">
        <f ca="1">OFFSET(InputPriceData!C$15,CalculationsAndCharts!$A437+$A$11,IF($C$7,8,0),1,1)</f>
        <v>158.66999799999999</v>
      </c>
      <c r="E437" s="4">
        <f ca="1">OFFSET(InputPriceData!D$15,CalculationsAndCharts!$A437+$A$11,IF($C$7,8,0),1,1)</f>
        <v>159.64999399999999</v>
      </c>
      <c r="F437" s="4">
        <f ca="1">OFFSET(InputPriceData!E$15,CalculationsAndCharts!$A437+$A$11,IF($C$7,8,0),1,1)</f>
        <v>158.41999799999999</v>
      </c>
      <c r="G437" s="4">
        <f ca="1">OFFSET(InputPriceData!F$15,CalculationsAndCharts!$A437+$A$11,IF($C$7,8,0),1,1)</f>
        <v>159.300003</v>
      </c>
      <c r="H437" s="309">
        <f t="shared" ca="1" si="72"/>
        <v>0.96007557119437026</v>
      </c>
      <c r="I437" s="216">
        <f t="shared" ca="1" si="73"/>
        <v>158.33992742880562</v>
      </c>
      <c r="J437" s="216">
        <f t="shared" ca="1" si="74"/>
        <v>159.13162706594963</v>
      </c>
      <c r="K437" s="216">
        <f t="shared" ca="1" si="75"/>
        <v>157.54822779166159</v>
      </c>
      <c r="L437" s="217">
        <f t="shared" ca="1" si="76"/>
        <v>-0.4585256336004937</v>
      </c>
      <c r="M437" s="216">
        <f t="shared" ca="1" si="77"/>
        <v>-0.28783780600461994</v>
      </c>
      <c r="N437" s="246"/>
      <c r="O437" s="309">
        <f t="shared" ca="1" si="78"/>
        <v>0.94392752506053113</v>
      </c>
      <c r="P437" s="216">
        <f t="shared" ca="1" si="79"/>
        <v>158.35607547493947</v>
      </c>
      <c r="Q437" s="217">
        <f t="shared" ca="1" si="80"/>
        <v>-0.30884852156080739</v>
      </c>
      <c r="R437" s="216">
        <f t="shared" ca="1" si="81"/>
        <v>-0.23265424914836247</v>
      </c>
      <c r="S437" s="217"/>
      <c r="T437" s="64"/>
      <c r="U437" s="313">
        <f t="shared" ca="1" si="82"/>
        <v>5.5183556856257476E-2</v>
      </c>
      <c r="V437" s="256"/>
      <c r="W437" s="256"/>
      <c r="X437" s="311" t="e">
        <f t="shared" si="83"/>
        <v>#N/A</v>
      </c>
      <c r="Y437" s="311" t="e">
        <f t="shared" si="83"/>
        <v>#N/A</v>
      </c>
      <c r="Z437" s="105"/>
      <c r="AA437" s="105"/>
      <c r="AB437" s="103"/>
    </row>
    <row r="438" spans="1:28" x14ac:dyDescent="0.25">
      <c r="A438">
        <v>406</v>
      </c>
      <c r="B438" s="61">
        <f ca="1">OFFSET(InputPriceData!B$15,CalculationsAndCharts!$A438+$A$11,0,1,1)</f>
        <v>41390</v>
      </c>
      <c r="C438" s="3">
        <f ca="1">OFFSET(InputPriceData!G$15,CalculationsAndCharts!$A438+$A$11,IF($C$7,8,0),1,1)</f>
        <v>95918800</v>
      </c>
      <c r="D438" s="4">
        <f ca="1">OFFSET(InputPriceData!C$15,CalculationsAndCharts!$A438+$A$11,IF($C$7,8,0),1,1)</f>
        <v>158.33000200000001</v>
      </c>
      <c r="E438" s="4">
        <f ca="1">OFFSET(InputPriceData!D$15,CalculationsAndCharts!$A438+$A$11,IF($C$7,8,0),1,1)</f>
        <v>158.60000600000001</v>
      </c>
      <c r="F438" s="4">
        <f ca="1">OFFSET(InputPriceData!E$15,CalculationsAndCharts!$A438+$A$11,IF($C$7,8,0),1,1)</f>
        <v>157.729996</v>
      </c>
      <c r="G438" s="4">
        <f ca="1">OFFSET(InputPriceData!F$15,CalculationsAndCharts!$A438+$A$11,IF($C$7,8,0),1,1)</f>
        <v>158.240005</v>
      </c>
      <c r="H438" s="309">
        <f t="shared" ca="1" si="72"/>
        <v>7.4620881929624058E-2</v>
      </c>
      <c r="I438" s="216">
        <f t="shared" ca="1" si="73"/>
        <v>158.16538411807036</v>
      </c>
      <c r="J438" s="216">
        <f t="shared" ca="1" si="74"/>
        <v>158.95621103866071</v>
      </c>
      <c r="K438" s="216">
        <f t="shared" ca="1" si="75"/>
        <v>157.37455719748002</v>
      </c>
      <c r="L438" s="217">
        <f t="shared" ca="1" si="76"/>
        <v>-0.54160525051188935</v>
      </c>
      <c r="M438" s="216">
        <f t="shared" ca="1" si="77"/>
        <v>-0.34226822130844181</v>
      </c>
      <c r="N438" s="246"/>
      <c r="O438" s="309">
        <f t="shared" ca="1" si="78"/>
        <v>6.6956858083952159E-2</v>
      </c>
      <c r="P438" s="216">
        <f t="shared" ca="1" si="79"/>
        <v>158.17304814191604</v>
      </c>
      <c r="Q438" s="217">
        <f t="shared" ca="1" si="80"/>
        <v>-0.41916211613227805</v>
      </c>
      <c r="R438" s="216">
        <f t="shared" ca="1" si="81"/>
        <v>-0.31786812655796726</v>
      </c>
      <c r="S438" s="217"/>
      <c r="T438" s="64"/>
      <c r="U438" s="313">
        <f t="shared" ca="1" si="82"/>
        <v>2.4400094750474555E-2</v>
      </c>
      <c r="V438" s="256"/>
      <c r="W438" s="256"/>
      <c r="X438" s="311" t="e">
        <f t="shared" si="83"/>
        <v>#N/A</v>
      </c>
      <c r="Y438" s="311" t="e">
        <f t="shared" si="83"/>
        <v>#N/A</v>
      </c>
      <c r="Z438" s="105"/>
      <c r="AA438" s="105"/>
      <c r="AB438" s="103"/>
    </row>
    <row r="439" spans="1:28" x14ac:dyDescent="0.25">
      <c r="A439">
        <v>407</v>
      </c>
      <c r="B439" s="61">
        <f ca="1">OFFSET(InputPriceData!B$15,CalculationsAndCharts!$A439+$A$11,0,1,1)</f>
        <v>41389</v>
      </c>
      <c r="C439" s="3">
        <f ca="1">OFFSET(InputPriceData!G$15,CalculationsAndCharts!$A439+$A$11,IF($C$7,8,0),1,1)</f>
        <v>131060600</v>
      </c>
      <c r="D439" s="4">
        <f ca="1">OFFSET(InputPriceData!C$15,CalculationsAndCharts!$A439+$A$11,IF($C$7,8,0),1,1)</f>
        <v>158.33999600000001</v>
      </c>
      <c r="E439" s="4">
        <f ca="1">OFFSET(InputPriceData!D$15,CalculationsAndCharts!$A439+$A$11,IF($C$7,8,0),1,1)</f>
        <v>159.270004</v>
      </c>
      <c r="F439" s="4">
        <f ca="1">OFFSET(InputPriceData!E$15,CalculationsAndCharts!$A439+$A$11,IF($C$7,8,0),1,1)</f>
        <v>158.10000600000001</v>
      </c>
      <c r="G439" s="4">
        <f ca="1">OFFSET(InputPriceData!F$15,CalculationsAndCharts!$A439+$A$11,IF($C$7,8,0),1,1)</f>
        <v>158.520004</v>
      </c>
      <c r="H439" s="309">
        <f t="shared" ca="1" si="72"/>
        <v>0.51275243878141041</v>
      </c>
      <c r="I439" s="216">
        <f t="shared" ca="1" si="73"/>
        <v>158.0072515612186</v>
      </c>
      <c r="J439" s="216">
        <f t="shared" ca="1" si="74"/>
        <v>158.79728781902466</v>
      </c>
      <c r="K439" s="216">
        <f t="shared" ca="1" si="75"/>
        <v>157.2172153034125</v>
      </c>
      <c r="L439" s="217">
        <f t="shared" ca="1" si="76"/>
        <v>-0.61679988397381436</v>
      </c>
      <c r="M439" s="216">
        <f t="shared" ca="1" si="77"/>
        <v>-0.38909908428580053</v>
      </c>
      <c r="N439" s="246"/>
      <c r="O439" s="309">
        <f t="shared" ca="1" si="78"/>
        <v>0.50991679502971965</v>
      </c>
      <c r="P439" s="216">
        <f t="shared" ca="1" si="79"/>
        <v>158.01008720497029</v>
      </c>
      <c r="Q439" s="217">
        <f t="shared" ca="1" si="80"/>
        <v>-0.52535230970418589</v>
      </c>
      <c r="R439" s="216">
        <f t="shared" ca="1" si="81"/>
        <v>-0.39769288148959614</v>
      </c>
      <c r="S439" s="217"/>
      <c r="T439" s="64"/>
      <c r="U439" s="313">
        <f t="shared" ca="1" si="82"/>
        <v>-8.5937972037956056E-3</v>
      </c>
      <c r="V439" s="256"/>
      <c r="W439" s="256"/>
      <c r="X439" s="311" t="e">
        <f t="shared" si="83"/>
        <v>#N/A</v>
      </c>
      <c r="Y439" s="311" t="e">
        <f t="shared" si="83"/>
        <v>#N/A</v>
      </c>
      <c r="Z439" s="105"/>
      <c r="AA439" s="105"/>
      <c r="AB439" s="103"/>
    </row>
    <row r="440" spans="1:28" x14ac:dyDescent="0.25">
      <c r="A440">
        <v>408</v>
      </c>
      <c r="B440" s="61">
        <f ca="1">OFFSET(InputPriceData!B$15,CalculationsAndCharts!$A440+$A$11,0,1,1)</f>
        <v>41388</v>
      </c>
      <c r="C440" s="3">
        <f ca="1">OFFSET(InputPriceData!G$15,CalculationsAndCharts!$A440+$A$11,IF($C$7,8,0),1,1)</f>
        <v>96781200</v>
      </c>
      <c r="D440" s="4">
        <f ca="1">OFFSET(InputPriceData!C$15,CalculationsAndCharts!$A440+$A$11,IF($C$7,8,0),1,1)</f>
        <v>157.83000200000001</v>
      </c>
      <c r="E440" s="4">
        <f ca="1">OFFSET(InputPriceData!D$15,CalculationsAndCharts!$A440+$A$11,IF($C$7,8,0),1,1)</f>
        <v>158.300003</v>
      </c>
      <c r="F440" s="4">
        <f ca="1">OFFSET(InputPriceData!E$15,CalculationsAndCharts!$A440+$A$11,IF($C$7,8,0),1,1)</f>
        <v>157.53999300000001</v>
      </c>
      <c r="G440" s="4">
        <f ca="1">OFFSET(InputPriceData!F$15,CalculationsAndCharts!$A440+$A$11,IF($C$7,8,0),1,1)</f>
        <v>157.88000500000001</v>
      </c>
      <c r="H440" s="309">
        <f t="shared" ca="1" si="72"/>
        <v>2.8904628273160204E-2</v>
      </c>
      <c r="I440" s="216">
        <f t="shared" ca="1" si="73"/>
        <v>157.85110037172686</v>
      </c>
      <c r="J440" s="216">
        <f t="shared" ca="1" si="74"/>
        <v>158.64035587358546</v>
      </c>
      <c r="K440" s="216">
        <f t="shared" ca="1" si="75"/>
        <v>157.06184486986822</v>
      </c>
      <c r="L440" s="217">
        <f t="shared" ca="1" si="76"/>
        <v>-0.69800810496750787</v>
      </c>
      <c r="M440" s="216">
        <f t="shared" ca="1" si="77"/>
        <v>-0.44211304969714676</v>
      </c>
      <c r="N440" s="246"/>
      <c r="O440" s="309">
        <f t="shared" ca="1" si="78"/>
        <v>3.0717139341466249E-2</v>
      </c>
      <c r="P440" s="216">
        <f t="shared" ca="1" si="79"/>
        <v>157.84928786065854</v>
      </c>
      <c r="Q440" s="217">
        <f t="shared" ca="1" si="80"/>
        <v>-0.64530632691362677</v>
      </c>
      <c r="R440" s="216">
        <f t="shared" ca="1" si="81"/>
        <v>-0.4904785709224877</v>
      </c>
      <c r="S440" s="217"/>
      <c r="T440" s="64"/>
      <c r="U440" s="313">
        <f t="shared" ca="1" si="82"/>
        <v>-4.8365521225340935E-2</v>
      </c>
      <c r="V440" s="256"/>
      <c r="W440" s="256"/>
      <c r="X440" s="311" t="e">
        <f t="shared" si="83"/>
        <v>#N/A</v>
      </c>
      <c r="Y440" s="311" t="e">
        <f t="shared" si="83"/>
        <v>#N/A</v>
      </c>
      <c r="Z440" s="105"/>
      <c r="AA440" s="105"/>
      <c r="AB440" s="103"/>
    </row>
    <row r="441" spans="1:28" x14ac:dyDescent="0.25">
      <c r="A441">
        <v>409</v>
      </c>
      <c r="B441" s="61">
        <f ca="1">OFFSET(InputPriceData!B$15,CalculationsAndCharts!$A441+$A$11,0,1,1)</f>
        <v>41387</v>
      </c>
      <c r="C441" s="3">
        <f ca="1">OFFSET(InputPriceData!G$15,CalculationsAndCharts!$A441+$A$11,IF($C$7,8,0),1,1)</f>
        <v>166141300</v>
      </c>
      <c r="D441" s="4">
        <f ca="1">OFFSET(InputPriceData!C$15,CalculationsAndCharts!$A441+$A$11,IF($C$7,8,0),1,1)</f>
        <v>156.949997</v>
      </c>
      <c r="E441" s="4">
        <f ca="1">OFFSET(InputPriceData!D$15,CalculationsAndCharts!$A441+$A$11,IF($C$7,8,0),1,1)</f>
        <v>157.929993</v>
      </c>
      <c r="F441" s="4">
        <f ca="1">OFFSET(InputPriceData!E$15,CalculationsAndCharts!$A441+$A$11,IF($C$7,8,0),1,1)</f>
        <v>156.16999799999999</v>
      </c>
      <c r="G441" s="4">
        <f ca="1">OFFSET(InputPriceData!F$15,CalculationsAndCharts!$A441+$A$11,IF($C$7,8,0),1,1)</f>
        <v>157.779999</v>
      </c>
      <c r="H441" s="309">
        <f t="shared" ca="1" si="72"/>
        <v>6.907902984926606E-2</v>
      </c>
      <c r="I441" s="216">
        <f t="shared" ca="1" si="73"/>
        <v>157.71091997015074</v>
      </c>
      <c r="J441" s="216">
        <f t="shared" ca="1" si="74"/>
        <v>158.49947457000147</v>
      </c>
      <c r="K441" s="216">
        <f t="shared" ca="1" si="75"/>
        <v>156.92236537029999</v>
      </c>
      <c r="L441" s="217">
        <f t="shared" ca="1" si="76"/>
        <v>-0.77066808549757793</v>
      </c>
      <c r="M441" s="216">
        <f t="shared" ca="1" si="77"/>
        <v>-0.48844472707695857</v>
      </c>
      <c r="N441" s="246"/>
      <c r="O441" s="309">
        <f t="shared" ca="1" si="78"/>
        <v>7.1724497574694013E-2</v>
      </c>
      <c r="P441" s="216">
        <f t="shared" ca="1" si="79"/>
        <v>157.7082745024253</v>
      </c>
      <c r="Q441" s="217">
        <f t="shared" ca="1" si="80"/>
        <v>-0.76136381968494238</v>
      </c>
      <c r="R441" s="216">
        <f t="shared" ca="1" si="81"/>
        <v>-0.57905728825738612</v>
      </c>
      <c r="S441" s="217"/>
      <c r="T441" s="64"/>
      <c r="U441" s="313">
        <f t="shared" ca="1" si="82"/>
        <v>-9.0612561180427542E-2</v>
      </c>
      <c r="V441" s="256"/>
      <c r="W441" s="256"/>
      <c r="X441" s="311" t="e">
        <f t="shared" si="83"/>
        <v>#N/A</v>
      </c>
      <c r="Y441" s="311" t="e">
        <f t="shared" si="83"/>
        <v>#N/A</v>
      </c>
      <c r="Z441" s="105"/>
      <c r="AA441" s="105"/>
      <c r="AB441" s="103"/>
    </row>
    <row r="442" spans="1:28" x14ac:dyDescent="0.25">
      <c r="A442">
        <v>410</v>
      </c>
      <c r="B442" s="61">
        <f ca="1">OFFSET(InputPriceData!B$15,CalculationsAndCharts!$A442+$A$11,0,1,1)</f>
        <v>41386</v>
      </c>
      <c r="C442" s="3">
        <f ca="1">OFFSET(InputPriceData!G$15,CalculationsAndCharts!$A442+$A$11,IF($C$7,8,0),1,1)</f>
        <v>106553500</v>
      </c>
      <c r="D442" s="4">
        <f ca="1">OFFSET(InputPriceData!C$15,CalculationsAndCharts!$A442+$A$11,IF($C$7,8,0),1,1)</f>
        <v>155.779999</v>
      </c>
      <c r="E442" s="4">
        <f ca="1">OFFSET(InputPriceData!D$15,CalculationsAndCharts!$A442+$A$11,IF($C$7,8,0),1,1)</f>
        <v>156.53999300000001</v>
      </c>
      <c r="F442" s="4">
        <f ca="1">OFFSET(InputPriceData!E$15,CalculationsAndCharts!$A442+$A$11,IF($C$7,8,0),1,1)</f>
        <v>154.75</v>
      </c>
      <c r="G442" s="4">
        <f ca="1">OFFSET(InputPriceData!F$15,CalculationsAndCharts!$A442+$A$11,IF($C$7,8,0),1,1)</f>
        <v>156.16999799999999</v>
      </c>
      <c r="H442" s="309">
        <f t="shared" ca="1" si="72"/>
        <v>-1.4530046551079252</v>
      </c>
      <c r="I442" s="216">
        <f t="shared" ca="1" si="73"/>
        <v>157.62300265510791</v>
      </c>
      <c r="J442" s="216">
        <f t="shared" ca="1" si="74"/>
        <v>158.41111766838344</v>
      </c>
      <c r="K442" s="216">
        <f t="shared" ca="1" si="75"/>
        <v>156.83488764183238</v>
      </c>
      <c r="L442" s="217">
        <f t="shared" ca="1" si="76"/>
        <v>-0.79406062624180607</v>
      </c>
      <c r="M442" s="216">
        <f t="shared" ca="1" si="77"/>
        <v>-0.50845913838188439</v>
      </c>
      <c r="N442" s="246"/>
      <c r="O442" s="309">
        <f t="shared" ca="1" si="78"/>
        <v>-1.4629917463005668</v>
      </c>
      <c r="P442" s="216">
        <f t="shared" ca="1" si="79"/>
        <v>157.63298974630055</v>
      </c>
      <c r="Q442" s="217">
        <f t="shared" ca="1" si="80"/>
        <v>-0.82144493021115006</v>
      </c>
      <c r="R442" s="216">
        <f t="shared" ca="1" si="81"/>
        <v>-0.63119288523867434</v>
      </c>
      <c r="S442" s="217"/>
      <c r="T442" s="64"/>
      <c r="U442" s="313">
        <f t="shared" ca="1" si="82"/>
        <v>-0.12273374685678995</v>
      </c>
      <c r="V442" s="256"/>
      <c r="W442" s="256"/>
      <c r="X442" s="311" t="e">
        <f t="shared" si="83"/>
        <v>#N/A</v>
      </c>
      <c r="Y442" s="311" t="e">
        <f t="shared" si="83"/>
        <v>#N/A</v>
      </c>
      <c r="Z442" s="105"/>
      <c r="AA442" s="105"/>
      <c r="AB442" s="103"/>
    </row>
    <row r="443" spans="1:28" x14ac:dyDescent="0.25">
      <c r="A443">
        <v>411</v>
      </c>
      <c r="B443" s="61">
        <f ca="1">OFFSET(InputPriceData!B$15,CalculationsAndCharts!$A443+$A$11,0,1,1)</f>
        <v>41383</v>
      </c>
      <c r="C443" s="3">
        <f ca="1">OFFSET(InputPriceData!G$15,CalculationsAndCharts!$A443+$A$11,IF($C$7,8,0),1,1)</f>
        <v>149687600</v>
      </c>
      <c r="D443" s="4">
        <f ca="1">OFFSET(InputPriceData!C$15,CalculationsAndCharts!$A443+$A$11,IF($C$7,8,0),1,1)</f>
        <v>154.5</v>
      </c>
      <c r="E443" s="4">
        <f ca="1">OFFSET(InputPriceData!D$15,CalculationsAndCharts!$A443+$A$11,IF($C$7,8,0),1,1)</f>
        <v>155.550003</v>
      </c>
      <c r="F443" s="4">
        <f ca="1">OFFSET(InputPriceData!E$15,CalculationsAndCharts!$A443+$A$11,IF($C$7,8,0),1,1)</f>
        <v>154.11999499999999</v>
      </c>
      <c r="G443" s="4">
        <f ca="1">OFFSET(InputPriceData!F$15,CalculationsAndCharts!$A443+$A$11,IF($C$7,8,0),1,1)</f>
        <v>155.479996</v>
      </c>
      <c r="H443" s="309">
        <f t="shared" ca="1" si="72"/>
        <v>-2.1317405307175625</v>
      </c>
      <c r="I443" s="216">
        <f t="shared" ca="1" si="73"/>
        <v>157.61173653071756</v>
      </c>
      <c r="J443" s="216">
        <f t="shared" ca="1" si="74"/>
        <v>158.39979521337114</v>
      </c>
      <c r="K443" s="216">
        <f t="shared" ca="1" si="75"/>
        <v>156.82367784806397</v>
      </c>
      <c r="L443" s="217">
        <f t="shared" ca="1" si="76"/>
        <v>-0.73430685013371988</v>
      </c>
      <c r="M443" s="216">
        <f t="shared" ca="1" si="77"/>
        <v>-0.47228381079564719</v>
      </c>
      <c r="N443" s="246"/>
      <c r="O443" s="309">
        <f t="shared" ca="1" si="78"/>
        <v>-2.1750499595859436</v>
      </c>
      <c r="P443" s="216">
        <f t="shared" ca="1" si="79"/>
        <v>157.65504595958595</v>
      </c>
      <c r="Q443" s="217">
        <f t="shared" ca="1" si="80"/>
        <v>-0.77950719870220353</v>
      </c>
      <c r="R443" s="216">
        <f t="shared" ca="1" si="81"/>
        <v>-0.60162635870060366</v>
      </c>
      <c r="S443" s="217"/>
      <c r="T443" s="64"/>
      <c r="U443" s="313">
        <f t="shared" ca="1" si="82"/>
        <v>-0.12934254790495647</v>
      </c>
      <c r="V443" s="256"/>
      <c r="W443" s="256"/>
      <c r="X443" s="311" t="e">
        <f t="shared" si="83"/>
        <v>#N/A</v>
      </c>
      <c r="Y443" s="311" t="e">
        <f t="shared" si="83"/>
        <v>#N/A</v>
      </c>
      <c r="Z443" s="105"/>
      <c r="AA443" s="105"/>
      <c r="AB443" s="103"/>
    </row>
    <row r="444" spans="1:28" x14ac:dyDescent="0.25">
      <c r="A444">
        <v>412</v>
      </c>
      <c r="B444" s="61">
        <f ca="1">OFFSET(InputPriceData!B$15,CalculationsAndCharts!$A444+$A$11,0,1,1)</f>
        <v>41382</v>
      </c>
      <c r="C444" s="3">
        <f ca="1">OFFSET(InputPriceData!G$15,CalculationsAndCharts!$A444+$A$11,IF($C$7,8,0),1,1)</f>
        <v>167583200</v>
      </c>
      <c r="D444" s="4">
        <f ca="1">OFFSET(InputPriceData!C$15,CalculationsAndCharts!$A444+$A$11,IF($C$7,8,0),1,1)</f>
        <v>155.36999499999999</v>
      </c>
      <c r="E444" s="4">
        <f ca="1">OFFSET(InputPriceData!D$15,CalculationsAndCharts!$A444+$A$11,IF($C$7,8,0),1,1)</f>
        <v>155.41000399999999</v>
      </c>
      <c r="F444" s="4">
        <f ca="1">OFFSET(InputPriceData!E$15,CalculationsAndCharts!$A444+$A$11,IF($C$7,8,0),1,1)</f>
        <v>153.550003</v>
      </c>
      <c r="G444" s="4">
        <f ca="1">OFFSET(InputPriceData!F$15,CalculationsAndCharts!$A444+$A$11,IF($C$7,8,0),1,1)</f>
        <v>154.13999899999999</v>
      </c>
      <c r="H444" s="309">
        <f t="shared" ca="1" si="72"/>
        <v>-3.5314208288249898</v>
      </c>
      <c r="I444" s="216">
        <f t="shared" ca="1" si="73"/>
        <v>157.67141982882498</v>
      </c>
      <c r="J444" s="216">
        <f t="shared" ca="1" si="74"/>
        <v>158.4597769279691</v>
      </c>
      <c r="K444" s="216">
        <f t="shared" ca="1" si="75"/>
        <v>156.88306272968086</v>
      </c>
      <c r="L444" s="217">
        <f t="shared" ca="1" si="76"/>
        <v>-0.58514931827442129</v>
      </c>
      <c r="M444" s="216">
        <f t="shared" ca="1" si="77"/>
        <v>-0.3796219813615162</v>
      </c>
      <c r="N444" s="246"/>
      <c r="O444" s="309">
        <f t="shared" ca="1" si="78"/>
        <v>-3.6286632722136072</v>
      </c>
      <c r="P444" s="216">
        <f t="shared" ca="1" si="79"/>
        <v>157.76866227221359</v>
      </c>
      <c r="Q444" s="217">
        <f t="shared" ca="1" si="80"/>
        <v>-0.62237843563261719</v>
      </c>
      <c r="R444" s="216">
        <f t="shared" ca="1" si="81"/>
        <v>-0.48452973115637599</v>
      </c>
      <c r="S444" s="217"/>
      <c r="T444" s="64"/>
      <c r="U444" s="313">
        <f t="shared" ca="1" si="82"/>
        <v>-0.10490774979485978</v>
      </c>
      <c r="V444" s="256"/>
      <c r="W444" s="256"/>
      <c r="X444" s="311" t="e">
        <f t="shared" si="83"/>
        <v>#N/A</v>
      </c>
      <c r="Y444" s="311" t="e">
        <f t="shared" si="83"/>
        <v>#N/A</v>
      </c>
      <c r="Z444" s="105"/>
      <c r="AA444" s="105"/>
      <c r="AB444" s="103"/>
    </row>
    <row r="445" spans="1:28" x14ac:dyDescent="0.25">
      <c r="A445">
        <v>413</v>
      </c>
      <c r="B445" s="61">
        <f ca="1">OFFSET(InputPriceData!B$15,CalculationsAndCharts!$A445+$A$11,0,1,1)</f>
        <v>41381</v>
      </c>
      <c r="C445" s="3">
        <f ca="1">OFFSET(InputPriceData!G$15,CalculationsAndCharts!$A445+$A$11,IF($C$7,8,0),1,1)</f>
        <v>226834800</v>
      </c>
      <c r="D445" s="4">
        <f ca="1">OFFSET(InputPriceData!C$15,CalculationsAndCharts!$A445+$A$11,IF($C$7,8,0),1,1)</f>
        <v>156.28999300000001</v>
      </c>
      <c r="E445" s="4">
        <f ca="1">OFFSET(InputPriceData!D$15,CalculationsAndCharts!$A445+$A$11,IF($C$7,8,0),1,1)</f>
        <v>156.320007</v>
      </c>
      <c r="F445" s="4">
        <f ca="1">OFFSET(InputPriceData!E$15,CalculationsAndCharts!$A445+$A$11,IF($C$7,8,0),1,1)</f>
        <v>154.279999</v>
      </c>
      <c r="G445" s="4">
        <f ca="1">OFFSET(InputPriceData!F$15,CalculationsAndCharts!$A445+$A$11,IF($C$7,8,0),1,1)</f>
        <v>155.11000100000001</v>
      </c>
      <c r="H445" s="309">
        <f t="shared" ca="1" si="72"/>
        <v>-2.6352621628668516</v>
      </c>
      <c r="I445" s="216">
        <f t="shared" ca="1" si="73"/>
        <v>157.74526316286688</v>
      </c>
      <c r="J445" s="216">
        <f t="shared" ca="1" si="74"/>
        <v>158.53398947868121</v>
      </c>
      <c r="K445" s="216">
        <f t="shared" ca="1" si="75"/>
        <v>156.95653684705255</v>
      </c>
      <c r="L445" s="217">
        <f t="shared" ca="1" si="76"/>
        <v>-0.39478341621279794</v>
      </c>
      <c r="M445" s="216">
        <f t="shared" ca="1" si="77"/>
        <v>-0.25451835063349521</v>
      </c>
      <c r="N445" s="246"/>
      <c r="O445" s="309">
        <f t="shared" ca="1" si="78"/>
        <v>-2.7937317575399594</v>
      </c>
      <c r="P445" s="216">
        <f t="shared" ca="1" si="79"/>
        <v>157.90373275753998</v>
      </c>
      <c r="Q445" s="217">
        <f t="shared" ca="1" si="80"/>
        <v>-0.40576746163392075</v>
      </c>
      <c r="R445" s="216">
        <f t="shared" ca="1" si="81"/>
        <v>-0.31391976714686814</v>
      </c>
      <c r="S445" s="217"/>
      <c r="T445" s="64"/>
      <c r="U445" s="313">
        <f t="shared" ca="1" si="82"/>
        <v>-5.940141651337294E-2</v>
      </c>
      <c r="V445" s="256"/>
      <c r="W445" s="256"/>
      <c r="X445" s="311" t="e">
        <f t="shared" si="83"/>
        <v>#N/A</v>
      </c>
      <c r="Y445" s="311" t="e">
        <f t="shared" si="83"/>
        <v>#N/A</v>
      </c>
      <c r="Z445" s="105"/>
      <c r="AA445" s="105"/>
      <c r="AB445" s="103"/>
    </row>
    <row r="446" spans="1:28" x14ac:dyDescent="0.25">
      <c r="A446">
        <v>414</v>
      </c>
      <c r="B446" s="61">
        <f ca="1">OFFSET(InputPriceData!B$15,CalculationsAndCharts!$A446+$A$11,0,1,1)</f>
        <v>41380</v>
      </c>
      <c r="C446" s="3">
        <f ca="1">OFFSET(InputPriceData!G$15,CalculationsAndCharts!$A446+$A$11,IF($C$7,8,0),1,1)</f>
        <v>147507800</v>
      </c>
      <c r="D446" s="4">
        <f ca="1">OFFSET(InputPriceData!C$15,CalculationsAndCharts!$A446+$A$11,IF($C$7,8,0),1,1)</f>
        <v>156.28999300000001</v>
      </c>
      <c r="E446" s="4">
        <f ca="1">OFFSET(InputPriceData!D$15,CalculationsAndCharts!$A446+$A$11,IF($C$7,8,0),1,1)</f>
        <v>157.490005</v>
      </c>
      <c r="F446" s="4">
        <f ca="1">OFFSET(InputPriceData!E$15,CalculationsAndCharts!$A446+$A$11,IF($C$7,8,0),1,1)</f>
        <v>155.91000399999999</v>
      </c>
      <c r="G446" s="4">
        <f ca="1">OFFSET(InputPriceData!F$15,CalculationsAndCharts!$A446+$A$11,IF($C$7,8,0),1,1)</f>
        <v>157.41000399999999</v>
      </c>
      <c r="H446" s="309">
        <f t="shared" ca="1" si="72"/>
        <v>-0.29106400183996373</v>
      </c>
      <c r="I446" s="216">
        <f t="shared" ca="1" si="73"/>
        <v>157.70106800183996</v>
      </c>
      <c r="J446" s="216">
        <f t="shared" ca="1" si="74"/>
        <v>158.48957334184914</v>
      </c>
      <c r="K446" s="216">
        <f t="shared" ca="1" si="75"/>
        <v>156.91256266183075</v>
      </c>
      <c r="L446" s="217">
        <f t="shared" ca="1" si="76"/>
        <v>-0.30006831696454139</v>
      </c>
      <c r="M446" s="216">
        <f t="shared" ca="1" si="77"/>
        <v>-0.1906284920522214</v>
      </c>
      <c r="N446" s="246"/>
      <c r="O446" s="309">
        <f t="shared" ca="1" si="78"/>
        <v>-0.48431034297441844</v>
      </c>
      <c r="P446" s="216">
        <f t="shared" ca="1" si="79"/>
        <v>157.89431434297441</v>
      </c>
      <c r="Q446" s="217">
        <f t="shared" ca="1" si="80"/>
        <v>-0.30170740459700685</v>
      </c>
      <c r="R446" s="216">
        <f t="shared" ca="1" si="81"/>
        <v>-0.23000373312766592</v>
      </c>
      <c r="S446" s="217"/>
      <c r="T446" s="64"/>
      <c r="U446" s="313">
        <f t="shared" ca="1" si="82"/>
        <v>-3.9375241075444517E-2</v>
      </c>
      <c r="V446" s="256"/>
      <c r="W446" s="256"/>
      <c r="X446" s="311" t="e">
        <f t="shared" si="83"/>
        <v>#N/A</v>
      </c>
      <c r="Y446" s="311" t="e">
        <f t="shared" si="83"/>
        <v>#N/A</v>
      </c>
      <c r="Z446" s="105"/>
      <c r="AA446" s="105"/>
      <c r="AB446" s="103"/>
    </row>
    <row r="447" spans="1:28" x14ac:dyDescent="0.25">
      <c r="A447">
        <v>415</v>
      </c>
      <c r="B447" s="61">
        <f ca="1">OFFSET(InputPriceData!B$15,CalculationsAndCharts!$A447+$A$11,0,1,1)</f>
        <v>41379</v>
      </c>
      <c r="C447" s="3">
        <f ca="1">OFFSET(InputPriceData!G$15,CalculationsAndCharts!$A447+$A$11,IF($C$7,8,0),1,1)</f>
        <v>217259000</v>
      </c>
      <c r="D447" s="4">
        <f ca="1">OFFSET(InputPriceData!C$15,CalculationsAndCharts!$A447+$A$11,IF($C$7,8,0),1,1)</f>
        <v>158</v>
      </c>
      <c r="E447" s="4">
        <f ca="1">OFFSET(InputPriceData!D$15,CalculationsAndCharts!$A447+$A$11,IF($C$7,8,0),1,1)</f>
        <v>158.13000500000001</v>
      </c>
      <c r="F447" s="4">
        <f ca="1">OFFSET(InputPriceData!E$15,CalculationsAndCharts!$A447+$A$11,IF($C$7,8,0),1,1)</f>
        <v>155.10000600000001</v>
      </c>
      <c r="G447" s="4">
        <f ca="1">OFFSET(InputPriceData!F$15,CalculationsAndCharts!$A447+$A$11,IF($C$7,8,0),1,1)</f>
        <v>155.11999499999999</v>
      </c>
      <c r="H447" s="309">
        <f t="shared" ca="1" si="72"/>
        <v>-2.5313699115277561</v>
      </c>
      <c r="I447" s="216">
        <f t="shared" ca="1" si="73"/>
        <v>157.65136491152774</v>
      </c>
      <c r="J447" s="216">
        <f t="shared" ca="1" si="74"/>
        <v>158.43962173608537</v>
      </c>
      <c r="K447" s="216">
        <f t="shared" ca="1" si="75"/>
        <v>156.8631080869701</v>
      </c>
      <c r="L447" s="217">
        <f t="shared" ca="1" si="76"/>
        <v>-0.1951628026040656</v>
      </c>
      <c r="M447" s="216">
        <f t="shared" ca="1" si="77"/>
        <v>-0.12581408515650455</v>
      </c>
      <c r="N447" s="246"/>
      <c r="O447" s="309">
        <f t="shared" ca="1" si="78"/>
        <v>-2.7601919404107704</v>
      </c>
      <c r="P447" s="216">
        <f t="shared" ca="1" si="79"/>
        <v>157.88018694041077</v>
      </c>
      <c r="Q447" s="217">
        <f t="shared" ca="1" si="80"/>
        <v>-0.17992909593518674</v>
      </c>
      <c r="R447" s="216">
        <f t="shared" ca="1" si="81"/>
        <v>-0.13919218803625161</v>
      </c>
      <c r="S447" s="217"/>
      <c r="T447" s="64"/>
      <c r="U447" s="313">
        <f t="shared" ca="1" si="82"/>
        <v>-1.3378102879747056E-2</v>
      </c>
      <c r="V447" s="256"/>
      <c r="W447" s="256"/>
      <c r="X447" s="311" t="e">
        <f t="shared" si="83"/>
        <v>#N/A</v>
      </c>
      <c r="Y447" s="311" t="e">
        <f t="shared" si="83"/>
        <v>#N/A</v>
      </c>
      <c r="Z447" s="105"/>
      <c r="AA447" s="105"/>
      <c r="AB447" s="103"/>
    </row>
    <row r="448" spans="1:28" x14ac:dyDescent="0.25">
      <c r="A448">
        <v>416</v>
      </c>
      <c r="B448" s="61">
        <f ca="1">OFFSET(InputPriceData!B$15,CalculationsAndCharts!$A448+$A$11,0,1,1)</f>
        <v>41376</v>
      </c>
      <c r="C448" s="3">
        <f ca="1">OFFSET(InputPriceData!G$15,CalculationsAndCharts!$A448+$A$11,IF($C$7,8,0),1,1)</f>
        <v>116359900</v>
      </c>
      <c r="D448" s="4">
        <f ca="1">OFFSET(InputPriceData!C$15,CalculationsAndCharts!$A448+$A$11,IF($C$7,8,0),1,1)</f>
        <v>158.679993</v>
      </c>
      <c r="E448" s="4">
        <f ca="1">OFFSET(InputPriceData!D$15,CalculationsAndCharts!$A448+$A$11,IF($C$7,8,0),1,1)</f>
        <v>159.03999300000001</v>
      </c>
      <c r="F448" s="4">
        <f ca="1">OFFSET(InputPriceData!E$15,CalculationsAndCharts!$A448+$A$11,IF($C$7,8,0),1,1)</f>
        <v>157.91999799999999</v>
      </c>
      <c r="G448" s="4">
        <f ca="1">OFFSET(InputPriceData!F$15,CalculationsAndCharts!$A448+$A$11,IF($C$7,8,0),1,1)</f>
        <v>158.800003</v>
      </c>
      <c r="H448" s="309">
        <f t="shared" ca="1" si="72"/>
        <v>1.2545697547912726</v>
      </c>
      <c r="I448" s="216">
        <f t="shared" ca="1" si="73"/>
        <v>157.54543324520873</v>
      </c>
      <c r="J448" s="216">
        <f t="shared" ca="1" si="74"/>
        <v>158.33316041143476</v>
      </c>
      <c r="K448" s="216">
        <f t="shared" ca="1" si="75"/>
        <v>156.75770607898269</v>
      </c>
      <c r="L448" s="217">
        <f t="shared" ca="1" si="76"/>
        <v>-0.13360812575897685</v>
      </c>
      <c r="M448" s="216">
        <f t="shared" ca="1" si="77"/>
        <v>-8.4136097754970968E-2</v>
      </c>
      <c r="N448" s="246"/>
      <c r="O448" s="309">
        <f t="shared" ca="1" si="78"/>
        <v>1.0024687712024565</v>
      </c>
      <c r="P448" s="216">
        <f t="shared" ca="1" si="79"/>
        <v>157.79753422879756</v>
      </c>
      <c r="Q448" s="217">
        <f t="shared" ca="1" si="80"/>
        <v>-0.10792812968991689</v>
      </c>
      <c r="R448" s="216">
        <f t="shared" ca="1" si="81"/>
        <v>-8.1557779081339349E-2</v>
      </c>
      <c r="S448" s="217"/>
      <c r="T448" s="64"/>
      <c r="U448" s="313">
        <f t="shared" ca="1" si="82"/>
        <v>2.5783186736316188E-3</v>
      </c>
      <c r="V448" s="256"/>
      <c r="W448" s="256"/>
      <c r="X448" s="311" t="e">
        <f t="shared" si="83"/>
        <v>#N/A</v>
      </c>
      <c r="Y448" s="311" t="e">
        <f t="shared" si="83"/>
        <v>#N/A</v>
      </c>
      <c r="Z448" s="105"/>
      <c r="AA448" s="105"/>
      <c r="AB448" s="103"/>
    </row>
    <row r="449" spans="1:28" x14ac:dyDescent="0.25">
      <c r="A449">
        <v>417</v>
      </c>
      <c r="B449" s="61">
        <f ca="1">OFFSET(InputPriceData!B$15,CalculationsAndCharts!$A449+$A$11,0,1,1)</f>
        <v>41375</v>
      </c>
      <c r="C449" s="3">
        <f ca="1">OFFSET(InputPriceData!G$15,CalculationsAndCharts!$A449+$A$11,IF($C$7,8,0),1,1)</f>
        <v>110142500</v>
      </c>
      <c r="D449" s="4">
        <f ca="1">OFFSET(InputPriceData!C$15,CalculationsAndCharts!$A449+$A$11,IF($C$7,8,0),1,1)</f>
        <v>158.699997</v>
      </c>
      <c r="E449" s="4">
        <f ca="1">OFFSET(InputPriceData!D$15,CalculationsAndCharts!$A449+$A$11,IF($C$7,8,0),1,1)</f>
        <v>159.71000699999999</v>
      </c>
      <c r="F449" s="4">
        <f ca="1">OFFSET(InputPriceData!E$15,CalculationsAndCharts!$A449+$A$11,IF($C$7,8,0),1,1)</f>
        <v>158.53999300000001</v>
      </c>
      <c r="G449" s="4">
        <f ca="1">OFFSET(InputPriceData!F$15,CalculationsAndCharts!$A449+$A$11,IF($C$7,8,0),1,1)</f>
        <v>159.19000199999999</v>
      </c>
      <c r="H449" s="309">
        <f t="shared" ca="1" si="72"/>
        <v>1.9076750356463008</v>
      </c>
      <c r="I449" s="216">
        <f t="shared" ca="1" si="73"/>
        <v>157.2823269643537</v>
      </c>
      <c r="J449" s="216">
        <f t="shared" ca="1" si="74"/>
        <v>158.06873859917545</v>
      </c>
      <c r="K449" s="216">
        <f t="shared" ca="1" si="75"/>
        <v>156.49591532953193</v>
      </c>
      <c r="L449" s="217">
        <f t="shared" ca="1" si="76"/>
        <v>-0.23089233407712995</v>
      </c>
      <c r="M449" s="216">
        <f t="shared" ca="1" si="77"/>
        <v>-0.14504198201915341</v>
      </c>
      <c r="N449" s="246"/>
      <c r="O449" s="309">
        <f t="shared" ca="1" si="78"/>
        <v>1.6715688792014631</v>
      </c>
      <c r="P449" s="216">
        <f t="shared" ca="1" si="79"/>
        <v>157.51843312079853</v>
      </c>
      <c r="Q449" s="217">
        <f t="shared" ca="1" si="80"/>
        <v>-0.2361227244536856</v>
      </c>
      <c r="R449" s="216">
        <f t="shared" ca="1" si="81"/>
        <v>-0.17799313134277286</v>
      </c>
      <c r="S449" s="217"/>
      <c r="T449" s="64"/>
      <c r="U449" s="313">
        <f t="shared" ca="1" si="82"/>
        <v>-3.295114932361945E-2</v>
      </c>
      <c r="V449" s="256"/>
      <c r="W449" s="256"/>
      <c r="X449" s="311" t="e">
        <f t="shared" si="83"/>
        <v>#N/A</v>
      </c>
      <c r="Y449" s="311" t="e">
        <f t="shared" si="83"/>
        <v>#N/A</v>
      </c>
      <c r="Z449" s="105"/>
      <c r="AA449" s="105"/>
      <c r="AB449" s="103"/>
    </row>
    <row r="450" spans="1:28" x14ac:dyDescent="0.25">
      <c r="A450">
        <v>418</v>
      </c>
      <c r="B450" s="61">
        <f ca="1">OFFSET(InputPriceData!B$15,CalculationsAndCharts!$A450+$A$11,0,1,1)</f>
        <v>41374</v>
      </c>
      <c r="C450" s="3">
        <f ca="1">OFFSET(InputPriceData!G$15,CalculationsAndCharts!$A450+$A$11,IF($C$7,8,0),1,1)</f>
        <v>135711100</v>
      </c>
      <c r="D450" s="4">
        <f ca="1">OFFSET(InputPriceData!C$15,CalculationsAndCharts!$A450+$A$11,IF($C$7,8,0),1,1)</f>
        <v>157.16999799999999</v>
      </c>
      <c r="E450" s="4">
        <f ca="1">OFFSET(InputPriceData!D$15,CalculationsAndCharts!$A450+$A$11,IF($C$7,8,0),1,1)</f>
        <v>158.86999499999999</v>
      </c>
      <c r="F450" s="4">
        <f ca="1">OFFSET(InputPriceData!E$15,CalculationsAndCharts!$A450+$A$11,IF($C$7,8,0),1,1)</f>
        <v>157.13000500000001</v>
      </c>
      <c r="G450" s="4">
        <f ca="1">OFFSET(InputPriceData!F$15,CalculationsAndCharts!$A450+$A$11,IF($C$7,8,0),1,1)</f>
        <v>158.66999799999999</v>
      </c>
      <c r="H450" s="309">
        <f t="shared" ca="1" si="72"/>
        <v>1.6631733759717267</v>
      </c>
      <c r="I450" s="216">
        <f t="shared" ca="1" si="73"/>
        <v>157.00682462402827</v>
      </c>
      <c r="J450" s="216">
        <f t="shared" ca="1" si="74"/>
        <v>157.79185874714838</v>
      </c>
      <c r="K450" s="216">
        <f t="shared" ca="1" si="75"/>
        <v>156.22179050090813</v>
      </c>
      <c r="L450" s="217">
        <f t="shared" ca="1" si="76"/>
        <v>-0.35512197376638882</v>
      </c>
      <c r="M450" s="216">
        <f t="shared" ca="1" si="77"/>
        <v>-0.22381167091612922</v>
      </c>
      <c r="N450" s="246"/>
      <c r="O450" s="309">
        <f t="shared" ca="1" si="78"/>
        <v>1.4475832675812659</v>
      </c>
      <c r="P450" s="216">
        <f t="shared" ca="1" si="79"/>
        <v>157.22241473241871</v>
      </c>
      <c r="Q450" s="217">
        <f t="shared" ca="1" si="80"/>
        <v>-0.40576496700703552</v>
      </c>
      <c r="R450" s="216">
        <f t="shared" ca="1" si="81"/>
        <v>-0.30687462440658919</v>
      </c>
      <c r="S450" s="217"/>
      <c r="T450" s="64"/>
      <c r="U450" s="313">
        <f t="shared" ca="1" si="82"/>
        <v>-8.3062953490459973E-2</v>
      </c>
      <c r="V450" s="256"/>
      <c r="W450" s="256"/>
      <c r="X450" s="311" t="e">
        <f t="shared" si="83"/>
        <v>#N/A</v>
      </c>
      <c r="Y450" s="311" t="e">
        <f t="shared" si="83"/>
        <v>#N/A</v>
      </c>
      <c r="Z450" s="105"/>
      <c r="AA450" s="105"/>
      <c r="AB450" s="103"/>
    </row>
    <row r="451" spans="1:28" x14ac:dyDescent="0.25">
      <c r="A451">
        <v>419</v>
      </c>
      <c r="B451" s="61">
        <f ca="1">OFFSET(InputPriceData!B$15,CalculationsAndCharts!$A451+$A$11,0,1,1)</f>
        <v>41373</v>
      </c>
      <c r="C451" s="3">
        <f ca="1">OFFSET(InputPriceData!G$15,CalculationsAndCharts!$A451+$A$11,IF($C$7,8,0),1,1)</f>
        <v>101922200</v>
      </c>
      <c r="D451" s="4">
        <f ca="1">OFFSET(InputPriceData!C$15,CalculationsAndCharts!$A451+$A$11,IF($C$7,8,0),1,1)</f>
        <v>156.5</v>
      </c>
      <c r="E451" s="4">
        <f ca="1">OFFSET(InputPriceData!D$15,CalculationsAndCharts!$A451+$A$11,IF($C$7,8,0),1,1)</f>
        <v>157.320007</v>
      </c>
      <c r="F451" s="4">
        <f ca="1">OFFSET(InputPriceData!E$15,CalculationsAndCharts!$A451+$A$11,IF($C$7,8,0),1,1)</f>
        <v>155.979996</v>
      </c>
      <c r="G451" s="4">
        <f ca="1">OFFSET(InputPriceData!F$15,CalculationsAndCharts!$A451+$A$11,IF($C$7,8,0),1,1)</f>
        <v>156.75</v>
      </c>
      <c r="H451" s="309">
        <f t="shared" ca="1" si="72"/>
        <v>-5.2630638939457075E-2</v>
      </c>
      <c r="I451" s="216">
        <f t="shared" ca="1" si="73"/>
        <v>156.80263063893946</v>
      </c>
      <c r="J451" s="216">
        <f t="shared" ca="1" si="74"/>
        <v>157.58664379213414</v>
      </c>
      <c r="K451" s="216">
        <f t="shared" ca="1" si="75"/>
        <v>156.01861748574476</v>
      </c>
      <c r="L451" s="217">
        <f t="shared" ca="1" si="76"/>
        <v>-0.41975203759660668</v>
      </c>
      <c r="M451" s="216">
        <f t="shared" ca="1" si="77"/>
        <v>-0.26778439400102499</v>
      </c>
      <c r="N451" s="246"/>
      <c r="O451" s="309">
        <f t="shared" ca="1" si="78"/>
        <v>-0.26453964081491788</v>
      </c>
      <c r="P451" s="216">
        <f t="shared" ca="1" si="79"/>
        <v>157.01453964081492</v>
      </c>
      <c r="Q451" s="217">
        <f t="shared" ca="1" si="80"/>
        <v>-0.50839503162362321</v>
      </c>
      <c r="R451" s="216">
        <f t="shared" ca="1" si="81"/>
        <v>-0.38920193808507042</v>
      </c>
      <c r="S451" s="217"/>
      <c r="T451" s="64"/>
      <c r="U451" s="313">
        <f t="shared" ca="1" si="82"/>
        <v>-0.12141754408404543</v>
      </c>
      <c r="V451" s="256"/>
      <c r="W451" s="256"/>
      <c r="X451" s="311" t="e">
        <f t="shared" si="83"/>
        <v>#N/A</v>
      </c>
      <c r="Y451" s="311" t="e">
        <f t="shared" si="83"/>
        <v>#N/A</v>
      </c>
      <c r="Z451" s="105"/>
      <c r="AA451" s="105"/>
      <c r="AB451" s="103"/>
    </row>
    <row r="452" spans="1:28" x14ac:dyDescent="0.25">
      <c r="A452">
        <v>420</v>
      </c>
      <c r="B452" s="61">
        <f ca="1">OFFSET(InputPriceData!B$15,CalculationsAndCharts!$A452+$A$11,0,1,1)</f>
        <v>41372</v>
      </c>
      <c r="C452" s="3">
        <f ca="1">OFFSET(InputPriceData!G$15,CalculationsAndCharts!$A452+$A$11,IF($C$7,8,0),1,1)</f>
        <v>86571200</v>
      </c>
      <c r="D452" s="4">
        <f ca="1">OFFSET(InputPriceData!C$15,CalculationsAndCharts!$A452+$A$11,IF($C$7,8,0),1,1)</f>
        <v>155.270004</v>
      </c>
      <c r="E452" s="4">
        <f ca="1">OFFSET(InputPriceData!D$15,CalculationsAndCharts!$A452+$A$11,IF($C$7,8,0),1,1)</f>
        <v>156.220001</v>
      </c>
      <c r="F452" s="4">
        <f ca="1">OFFSET(InputPriceData!E$15,CalculationsAndCharts!$A452+$A$11,IF($C$7,8,0),1,1)</f>
        <v>154.75</v>
      </c>
      <c r="G452" s="4">
        <f ca="1">OFFSET(InputPriceData!F$15,CalculationsAndCharts!$A452+$A$11,IF($C$7,8,0),1,1)</f>
        <v>156.21000699999999</v>
      </c>
      <c r="H452" s="309">
        <f t="shared" ca="1" si="72"/>
        <v>-0.46439170554135578</v>
      </c>
      <c r="I452" s="216">
        <f t="shared" ca="1" si="73"/>
        <v>156.67439870554134</v>
      </c>
      <c r="J452" s="216">
        <f t="shared" ca="1" si="74"/>
        <v>157.45777069906902</v>
      </c>
      <c r="K452" s="216">
        <f t="shared" ca="1" si="75"/>
        <v>155.89102671201363</v>
      </c>
      <c r="L452" s="217">
        <f t="shared" ca="1" si="76"/>
        <v>-0.41031600569423221</v>
      </c>
      <c r="M452" s="216">
        <f t="shared" ca="1" si="77"/>
        <v>-0.26266947526238332</v>
      </c>
      <c r="N452" s="246"/>
      <c r="O452" s="309">
        <f t="shared" ca="1" si="78"/>
        <v>-0.69182196275325591</v>
      </c>
      <c r="P452" s="216">
        <f t="shared" ca="1" si="79"/>
        <v>156.90182896275326</v>
      </c>
      <c r="Q452" s="217">
        <f t="shared" ca="1" si="80"/>
        <v>-0.52238551308865855</v>
      </c>
      <c r="R452" s="216">
        <f t="shared" ca="1" si="81"/>
        <v>-0.40129478753969344</v>
      </c>
      <c r="S452" s="217"/>
      <c r="T452" s="64"/>
      <c r="U452" s="313">
        <f t="shared" ca="1" si="82"/>
        <v>-0.13862531227731012</v>
      </c>
      <c r="V452" s="256"/>
      <c r="W452" s="256"/>
      <c r="X452" s="311" t="e">
        <f t="shared" si="83"/>
        <v>#N/A</v>
      </c>
      <c r="Y452" s="311" t="e">
        <f t="shared" si="83"/>
        <v>#N/A</v>
      </c>
      <c r="Z452" s="105"/>
      <c r="AA452" s="105"/>
      <c r="AB452" s="103"/>
    </row>
    <row r="453" spans="1:28" x14ac:dyDescent="0.25">
      <c r="A453">
        <v>421</v>
      </c>
      <c r="B453" s="61">
        <f ca="1">OFFSET(InputPriceData!B$15,CalculationsAndCharts!$A453+$A$11,0,1,1)</f>
        <v>41369</v>
      </c>
      <c r="C453" s="3">
        <f ca="1">OFFSET(InputPriceData!G$15,CalculationsAndCharts!$A453+$A$11,IF($C$7,8,0),1,1)</f>
        <v>159666000</v>
      </c>
      <c r="D453" s="4">
        <f ca="1">OFFSET(InputPriceData!C$15,CalculationsAndCharts!$A453+$A$11,IF($C$7,8,0),1,1)</f>
        <v>153.949997</v>
      </c>
      <c r="E453" s="4">
        <f ca="1">OFFSET(InputPriceData!D$15,CalculationsAndCharts!$A453+$A$11,IF($C$7,8,0),1,1)</f>
        <v>155.35000600000001</v>
      </c>
      <c r="F453" s="4">
        <f ca="1">OFFSET(InputPriceData!E$15,CalculationsAndCharts!$A453+$A$11,IF($C$7,8,0),1,1)</f>
        <v>153.770004</v>
      </c>
      <c r="G453" s="4">
        <f ca="1">OFFSET(InputPriceData!F$15,CalculationsAndCharts!$A453+$A$11,IF($C$7,8,0),1,1)</f>
        <v>155.16000399999999</v>
      </c>
      <c r="H453" s="309">
        <f t="shared" ca="1" si="72"/>
        <v>-1.4345139438817283</v>
      </c>
      <c r="I453" s="216">
        <f t="shared" ca="1" si="73"/>
        <v>156.59451794388173</v>
      </c>
      <c r="J453" s="216">
        <f t="shared" ca="1" si="74"/>
        <v>157.3774905336011</v>
      </c>
      <c r="K453" s="216">
        <f t="shared" ca="1" si="75"/>
        <v>155.81154535416232</v>
      </c>
      <c r="L453" s="217">
        <f t="shared" ca="1" si="76"/>
        <v>-0.34522536072591392</v>
      </c>
      <c r="M453" s="216">
        <f t="shared" ca="1" si="77"/>
        <v>-0.2224963597744648</v>
      </c>
      <c r="N453" s="246"/>
      <c r="O453" s="309">
        <f t="shared" ca="1" si="78"/>
        <v>-1.6908360309093169</v>
      </c>
      <c r="P453" s="216">
        <f t="shared" ca="1" si="79"/>
        <v>156.8508400309093</v>
      </c>
      <c r="Q453" s="217">
        <f t="shared" ca="1" si="80"/>
        <v>-0.46698074990698035</v>
      </c>
      <c r="R453" s="216">
        <f t="shared" ca="1" si="81"/>
        <v>-0.36116066347122322</v>
      </c>
      <c r="S453" s="217"/>
      <c r="T453" s="64"/>
      <c r="U453" s="313">
        <f t="shared" ca="1" si="82"/>
        <v>-0.13866430369675842</v>
      </c>
      <c r="V453" s="256"/>
      <c r="W453" s="256"/>
      <c r="X453" s="311" t="e">
        <f t="shared" si="83"/>
        <v>#N/A</v>
      </c>
      <c r="Y453" s="311" t="e">
        <f t="shared" si="83"/>
        <v>#N/A</v>
      </c>
      <c r="Z453" s="105"/>
      <c r="AA453" s="105"/>
      <c r="AB453" s="103"/>
    </row>
    <row r="454" spans="1:28" x14ac:dyDescent="0.25">
      <c r="A454">
        <v>422</v>
      </c>
      <c r="B454" s="61">
        <f ca="1">OFFSET(InputPriceData!B$15,CalculationsAndCharts!$A454+$A$11,0,1,1)</f>
        <v>41368</v>
      </c>
      <c r="C454" s="3">
        <f ca="1">OFFSET(InputPriceData!G$15,CalculationsAndCharts!$A454+$A$11,IF($C$7,8,0),1,1)</f>
        <v>131885000</v>
      </c>
      <c r="D454" s="4">
        <f ca="1">OFFSET(InputPriceData!C$15,CalculationsAndCharts!$A454+$A$11,IF($C$7,8,0),1,1)</f>
        <v>155.429993</v>
      </c>
      <c r="E454" s="4">
        <f ca="1">OFFSET(InputPriceData!D$15,CalculationsAndCharts!$A454+$A$11,IF($C$7,8,0),1,1)</f>
        <v>156.16999799999999</v>
      </c>
      <c r="F454" s="4">
        <f ca="1">OFFSET(InputPriceData!E$15,CalculationsAndCharts!$A454+$A$11,IF($C$7,8,0),1,1)</f>
        <v>155.08999600000001</v>
      </c>
      <c r="G454" s="4">
        <f ca="1">OFFSET(InputPriceData!F$15,CalculationsAndCharts!$A454+$A$11,IF($C$7,8,0),1,1)</f>
        <v>155.86000100000001</v>
      </c>
      <c r="H454" s="309">
        <f t="shared" ca="1" si="72"/>
        <v>-0.66033921547855001</v>
      </c>
      <c r="I454" s="216">
        <f t="shared" ca="1" si="73"/>
        <v>156.52034021547857</v>
      </c>
      <c r="J454" s="216">
        <f t="shared" ca="1" si="74"/>
        <v>157.30294191655594</v>
      </c>
      <c r="K454" s="216">
        <f t="shared" ca="1" si="75"/>
        <v>155.73773851440117</v>
      </c>
      <c r="L454" s="217">
        <f t="shared" ca="1" si="76"/>
        <v>-0.26217534435563805</v>
      </c>
      <c r="M454" s="216">
        <f t="shared" ca="1" si="77"/>
        <v>-0.1682120766543804</v>
      </c>
      <c r="N454" s="246"/>
      <c r="O454" s="309">
        <f t="shared" ca="1" si="78"/>
        <v>-0.94878851175726708</v>
      </c>
      <c r="P454" s="216">
        <f t="shared" ca="1" si="79"/>
        <v>156.80878951175728</v>
      </c>
      <c r="Q454" s="217">
        <f t="shared" ca="1" si="80"/>
        <v>-0.38695522798864684</v>
      </c>
      <c r="R454" s="216">
        <f t="shared" ca="1" si="81"/>
        <v>-0.29792523457405606</v>
      </c>
      <c r="S454" s="217"/>
      <c r="T454" s="64"/>
      <c r="U454" s="313">
        <f t="shared" ca="1" si="82"/>
        <v>-0.12971315791967566</v>
      </c>
      <c r="V454" s="256"/>
      <c r="W454" s="256"/>
      <c r="X454" s="311" t="e">
        <f t="shared" si="83"/>
        <v>#N/A</v>
      </c>
      <c r="Y454" s="311" t="e">
        <f t="shared" si="83"/>
        <v>#N/A</v>
      </c>
      <c r="Z454" s="105"/>
      <c r="AA454" s="105"/>
      <c r="AB454" s="103"/>
    </row>
    <row r="455" spans="1:28" x14ac:dyDescent="0.25">
      <c r="A455">
        <v>423</v>
      </c>
      <c r="B455" s="61">
        <f ca="1">OFFSET(InputPriceData!B$15,CalculationsAndCharts!$A455+$A$11,0,1,1)</f>
        <v>41367</v>
      </c>
      <c r="C455" s="3">
        <f ca="1">OFFSET(InputPriceData!G$15,CalculationsAndCharts!$A455+$A$11,IF($C$7,8,0),1,1)</f>
        <v>154167400</v>
      </c>
      <c r="D455" s="4">
        <f ca="1">OFFSET(InputPriceData!C$15,CalculationsAndCharts!$A455+$A$11,IF($C$7,8,0),1,1)</f>
        <v>156.91000399999999</v>
      </c>
      <c r="E455" s="4">
        <f ca="1">OFFSET(InputPriceData!D$15,CalculationsAndCharts!$A455+$A$11,IF($C$7,8,0),1,1)</f>
        <v>157.029999</v>
      </c>
      <c r="F455" s="4">
        <f ca="1">OFFSET(InputPriceData!E$15,CalculationsAndCharts!$A455+$A$11,IF($C$7,8,0),1,1)</f>
        <v>154.820007</v>
      </c>
      <c r="G455" s="4">
        <f ca="1">OFFSET(InputPriceData!F$15,CalculationsAndCharts!$A455+$A$11,IF($C$7,8,0),1,1)</f>
        <v>155.229996</v>
      </c>
      <c r="H455" s="309">
        <f t="shared" ca="1" si="72"/>
        <v>-1.2068228192002028</v>
      </c>
      <c r="I455" s="216">
        <f t="shared" ca="1" si="73"/>
        <v>156.4368188192002</v>
      </c>
      <c r="J455" s="216">
        <f t="shared" ca="1" si="74"/>
        <v>157.21900291329618</v>
      </c>
      <c r="K455" s="216">
        <f t="shared" ca="1" si="75"/>
        <v>155.65463472510419</v>
      </c>
      <c r="L455" s="217">
        <f t="shared" ca="1" si="76"/>
        <v>-0.17504808856601556</v>
      </c>
      <c r="M455" s="216">
        <f t="shared" ca="1" si="77"/>
        <v>-0.11276692203613506</v>
      </c>
      <c r="N455" s="246"/>
      <c r="O455" s="309">
        <f t="shared" ca="1" si="78"/>
        <v>-1.5269366451420674</v>
      </c>
      <c r="P455" s="216">
        <f t="shared" ca="1" si="79"/>
        <v>156.75693264514206</v>
      </c>
      <c r="Q455" s="217">
        <f t="shared" ca="1" si="80"/>
        <v>-0.29873649372514832</v>
      </c>
      <c r="R455" s="216">
        <f t="shared" ca="1" si="81"/>
        <v>-0.23093719107625177</v>
      </c>
      <c r="S455" s="217"/>
      <c r="T455" s="64"/>
      <c r="U455" s="313">
        <f t="shared" ca="1" si="82"/>
        <v>-0.11817026904011671</v>
      </c>
      <c r="V455" s="256"/>
      <c r="W455" s="256"/>
      <c r="X455" s="311" t="e">
        <f t="shared" si="83"/>
        <v>#N/A</v>
      </c>
      <c r="Y455" s="311" t="e">
        <f t="shared" si="83"/>
        <v>#N/A</v>
      </c>
      <c r="Z455" s="105"/>
      <c r="AA455" s="105"/>
      <c r="AB455" s="103"/>
    </row>
    <row r="456" spans="1:28" x14ac:dyDescent="0.25">
      <c r="A456">
        <v>424</v>
      </c>
      <c r="B456" s="61">
        <f ca="1">OFFSET(InputPriceData!B$15,CalculationsAndCharts!$A456+$A$11,0,1,1)</f>
        <v>41366</v>
      </c>
      <c r="C456" s="3">
        <f ca="1">OFFSET(InputPriceData!G$15,CalculationsAndCharts!$A456+$A$11,IF($C$7,8,0),1,1)</f>
        <v>101504300</v>
      </c>
      <c r="D456" s="4">
        <f ca="1">OFFSET(InputPriceData!C$15,CalculationsAndCharts!$A456+$A$11,IF($C$7,8,0),1,1)</f>
        <v>156.61000100000001</v>
      </c>
      <c r="E456" s="4">
        <f ca="1">OFFSET(InputPriceData!D$15,CalculationsAndCharts!$A456+$A$11,IF($C$7,8,0),1,1)</f>
        <v>157.21000699999999</v>
      </c>
      <c r="F456" s="4">
        <f ca="1">OFFSET(InputPriceData!E$15,CalculationsAndCharts!$A456+$A$11,IF($C$7,8,0),1,1)</f>
        <v>156.36999499999999</v>
      </c>
      <c r="G456" s="4">
        <f ca="1">OFFSET(InputPriceData!F$15,CalculationsAndCharts!$A456+$A$11,IF($C$7,8,0),1,1)</f>
        <v>156.820007</v>
      </c>
      <c r="H456" s="309">
        <f t="shared" ca="1" si="72"/>
        <v>0.50908249698477614</v>
      </c>
      <c r="I456" s="216">
        <f t="shared" ca="1" si="73"/>
        <v>156.31092450301523</v>
      </c>
      <c r="J456" s="216">
        <f t="shared" ca="1" si="74"/>
        <v>157.09247912553028</v>
      </c>
      <c r="K456" s="216">
        <f t="shared" ca="1" si="75"/>
        <v>155.52936988050016</v>
      </c>
      <c r="L456" s="217">
        <f t="shared" ca="1" si="76"/>
        <v>-0.11920308525509764</v>
      </c>
      <c r="M456" s="216">
        <f t="shared" ca="1" si="77"/>
        <v>-7.6012676912517702E-2</v>
      </c>
      <c r="N456" s="246"/>
      <c r="O456" s="309">
        <f t="shared" ca="1" si="78"/>
        <v>0.16637027155118866</v>
      </c>
      <c r="P456" s="216">
        <f t="shared" ca="1" si="79"/>
        <v>156.65363672844882</v>
      </c>
      <c r="Q456" s="217">
        <f t="shared" ca="1" si="80"/>
        <v>-0.24708893055572717</v>
      </c>
      <c r="R456" s="216">
        <f t="shared" ca="1" si="81"/>
        <v>-0.18907454625153319</v>
      </c>
      <c r="S456" s="217"/>
      <c r="T456" s="64"/>
      <c r="U456" s="313">
        <f t="shared" ca="1" si="82"/>
        <v>-0.11306186933901549</v>
      </c>
      <c r="V456" s="256"/>
      <c r="W456" s="256"/>
      <c r="X456" s="311" t="e">
        <f t="shared" si="83"/>
        <v>#N/A</v>
      </c>
      <c r="Y456" s="311" t="e">
        <f t="shared" si="83"/>
        <v>#N/A</v>
      </c>
      <c r="Z456" s="105"/>
      <c r="AA456" s="105"/>
      <c r="AB456" s="103"/>
    </row>
    <row r="457" spans="1:28" x14ac:dyDescent="0.25">
      <c r="A457">
        <v>425</v>
      </c>
      <c r="B457" s="61">
        <f ca="1">OFFSET(InputPriceData!B$15,CalculationsAndCharts!$A457+$A$11,0,1,1)</f>
        <v>41365</v>
      </c>
      <c r="C457" s="3">
        <f ca="1">OFFSET(InputPriceData!G$15,CalculationsAndCharts!$A457+$A$11,IF($C$7,8,0),1,1)</f>
        <v>99194100</v>
      </c>
      <c r="D457" s="4">
        <f ca="1">OFFSET(InputPriceData!C$15,CalculationsAndCharts!$A457+$A$11,IF($C$7,8,0),1,1)</f>
        <v>156.58999600000001</v>
      </c>
      <c r="E457" s="4">
        <f ca="1">OFFSET(InputPriceData!D$15,CalculationsAndCharts!$A457+$A$11,IF($C$7,8,0),1,1)</f>
        <v>156.91000399999999</v>
      </c>
      <c r="F457" s="4">
        <f ca="1">OFFSET(InputPriceData!E$15,CalculationsAndCharts!$A457+$A$11,IF($C$7,8,0),1,1)</f>
        <v>155.66999799999999</v>
      </c>
      <c r="G457" s="4">
        <f ca="1">OFFSET(InputPriceData!F$15,CalculationsAndCharts!$A457+$A$11,IF($C$7,8,0),1,1)</f>
        <v>156.050003</v>
      </c>
      <c r="H457" s="309">
        <f t="shared" ca="1" si="72"/>
        <v>-9.5437229472732366E-2</v>
      </c>
      <c r="I457" s="216">
        <f t="shared" ca="1" si="73"/>
        <v>156.14544022947274</v>
      </c>
      <c r="J457" s="216">
        <f t="shared" ca="1" si="74"/>
        <v>156.9261674306201</v>
      </c>
      <c r="K457" s="216">
        <f t="shared" ca="1" si="75"/>
        <v>155.36471302832538</v>
      </c>
      <c r="L457" s="217">
        <f t="shared" ca="1" si="76"/>
        <v>-9.673466276619172E-2</v>
      </c>
      <c r="M457" s="216">
        <f t="shared" ca="1" si="77"/>
        <v>-6.1989529578023596E-2</v>
      </c>
      <c r="N457" s="246"/>
      <c r="O457" s="309">
        <f t="shared" ca="1" si="78"/>
        <v>-0.45175588041222142</v>
      </c>
      <c r="P457" s="216">
        <f t="shared" ca="1" si="79"/>
        <v>156.50175888041221</v>
      </c>
      <c r="Q457" s="217">
        <f t="shared" ca="1" si="80"/>
        <v>-0.23645209649852342</v>
      </c>
      <c r="R457" s="216">
        <f t="shared" ca="1" si="81"/>
        <v>-0.18182794639115007</v>
      </c>
      <c r="S457" s="217"/>
      <c r="T457" s="64"/>
      <c r="U457" s="313">
        <f t="shared" ca="1" si="82"/>
        <v>-0.11983841681312649</v>
      </c>
      <c r="V457" s="256"/>
      <c r="W457" s="256"/>
      <c r="X457" s="311" t="e">
        <f t="shared" si="83"/>
        <v>#N/A</v>
      </c>
      <c r="Y457" s="311" t="e">
        <f t="shared" si="83"/>
        <v>#N/A</v>
      </c>
      <c r="Z457" s="105"/>
      <c r="AA457" s="105"/>
      <c r="AB457" s="103"/>
    </row>
    <row r="458" spans="1:28" x14ac:dyDescent="0.25">
      <c r="A458">
        <v>426</v>
      </c>
      <c r="B458" s="61">
        <f ca="1">OFFSET(InputPriceData!B$15,CalculationsAndCharts!$A458+$A$11,0,1,1)</f>
        <v>41361</v>
      </c>
      <c r="C458" s="3">
        <f ca="1">OFFSET(InputPriceData!G$15,CalculationsAndCharts!$A458+$A$11,IF($C$7,8,0),1,1)</f>
        <v>102932800</v>
      </c>
      <c r="D458" s="4">
        <f ca="1">OFFSET(InputPriceData!C$15,CalculationsAndCharts!$A458+$A$11,IF($C$7,8,0),1,1)</f>
        <v>156.08999600000001</v>
      </c>
      <c r="E458" s="4">
        <f ca="1">OFFSET(InputPriceData!D$15,CalculationsAndCharts!$A458+$A$11,IF($C$7,8,0),1,1)</f>
        <v>156.85000600000001</v>
      </c>
      <c r="F458" s="4">
        <f ca="1">OFFSET(InputPriceData!E$15,CalculationsAndCharts!$A458+$A$11,IF($C$7,8,0),1,1)</f>
        <v>155.75</v>
      </c>
      <c r="G458" s="4">
        <f ca="1">OFFSET(InputPriceData!F$15,CalculationsAndCharts!$A458+$A$11,IF($C$7,8,0),1,1)</f>
        <v>156.66999799999999</v>
      </c>
      <c r="H458" s="309">
        <f t="shared" ca="1" si="72"/>
        <v>0.69637840491906378</v>
      </c>
      <c r="I458" s="216">
        <f t="shared" ca="1" si="73"/>
        <v>155.97361959508092</v>
      </c>
      <c r="J458" s="216">
        <f t="shared" ca="1" si="74"/>
        <v>156.75348769305631</v>
      </c>
      <c r="K458" s="216">
        <f t="shared" ca="1" si="75"/>
        <v>155.19375149710552</v>
      </c>
      <c r="L458" s="217">
        <f t="shared" ca="1" si="76"/>
        <v>-7.7117392993239164E-2</v>
      </c>
      <c r="M458" s="216">
        <f t="shared" ca="1" si="77"/>
        <v>-4.922282120233331E-2</v>
      </c>
      <c r="N458" s="246"/>
      <c r="O458" s="309">
        <f t="shared" ca="1" si="78"/>
        <v>0.32747701457170608</v>
      </c>
      <c r="P458" s="216">
        <f t="shared" ca="1" si="79"/>
        <v>156.34252098542828</v>
      </c>
      <c r="Q458" s="217">
        <f t="shared" ca="1" si="80"/>
        <v>-0.22975789781185346</v>
      </c>
      <c r="R458" s="216">
        <f t="shared" ca="1" si="81"/>
        <v>-0.17598103076137409</v>
      </c>
      <c r="S458" s="217"/>
      <c r="T458" s="64"/>
      <c r="U458" s="313">
        <f t="shared" ca="1" si="82"/>
        <v>-0.12675820955904077</v>
      </c>
      <c r="V458" s="256"/>
      <c r="W458" s="256"/>
      <c r="X458" s="311" t="e">
        <f t="shared" si="83"/>
        <v>#N/A</v>
      </c>
      <c r="Y458" s="311" t="e">
        <f t="shared" si="83"/>
        <v>#N/A</v>
      </c>
      <c r="Z458" s="105"/>
      <c r="AA458" s="105"/>
      <c r="AB458" s="103"/>
    </row>
    <row r="459" spans="1:28" x14ac:dyDescent="0.25">
      <c r="A459">
        <v>427</v>
      </c>
      <c r="B459" s="61">
        <f ca="1">OFFSET(InputPriceData!B$15,CalculationsAndCharts!$A459+$A$11,0,1,1)</f>
        <v>41360</v>
      </c>
      <c r="C459" s="3">
        <f ca="1">OFFSET(InputPriceData!G$15,CalculationsAndCharts!$A459+$A$11,IF($C$7,8,0),1,1)</f>
        <v>99950600</v>
      </c>
      <c r="D459" s="4">
        <f ca="1">OFFSET(InputPriceData!C$15,CalculationsAndCharts!$A459+$A$11,IF($C$7,8,0),1,1)</f>
        <v>155.259995</v>
      </c>
      <c r="E459" s="4">
        <f ca="1">OFFSET(InputPriceData!D$15,CalculationsAndCharts!$A459+$A$11,IF($C$7,8,0),1,1)</f>
        <v>156.240005</v>
      </c>
      <c r="F459" s="4">
        <f ca="1">OFFSET(InputPriceData!E$15,CalculationsAndCharts!$A459+$A$11,IF($C$7,8,0),1,1)</f>
        <v>155</v>
      </c>
      <c r="G459" s="4">
        <f ca="1">OFFSET(InputPriceData!F$15,CalculationsAndCharts!$A459+$A$11,IF($C$7,8,0),1,1)</f>
        <v>156.19000199999999</v>
      </c>
      <c r="H459" s="309">
        <f t="shared" ca="1" si="72"/>
        <v>0.40546820022358926</v>
      </c>
      <c r="I459" s="216">
        <f t="shared" ca="1" si="73"/>
        <v>155.7845337997764</v>
      </c>
      <c r="J459" s="216">
        <f t="shared" ca="1" si="74"/>
        <v>156.56345646877526</v>
      </c>
      <c r="K459" s="216">
        <f t="shared" ca="1" si="75"/>
        <v>155.00561113077751</v>
      </c>
      <c r="L459" s="217">
        <f t="shared" ca="1" si="76"/>
        <v>-7.2643209660902389E-2</v>
      </c>
      <c r="M459" s="216">
        <f t="shared" ca="1" si="77"/>
        <v>-4.6509513240740201E-2</v>
      </c>
      <c r="N459" s="246"/>
      <c r="O459" s="309">
        <f t="shared" ca="1" si="78"/>
        <v>2.7916421295156146E-2</v>
      </c>
      <c r="P459" s="216">
        <f t="shared" ca="1" si="79"/>
        <v>156.16208557870485</v>
      </c>
      <c r="Q459" s="217">
        <f t="shared" ca="1" si="80"/>
        <v>-0.24298686682784376</v>
      </c>
      <c r="R459" s="216">
        <f t="shared" ca="1" si="81"/>
        <v>-0.1866855986040723</v>
      </c>
      <c r="S459" s="217"/>
      <c r="T459" s="64"/>
      <c r="U459" s="313">
        <f t="shared" ca="1" si="82"/>
        <v>-0.14017608536333209</v>
      </c>
      <c r="V459" s="256"/>
      <c r="W459" s="256"/>
      <c r="X459" s="311" t="e">
        <f t="shared" si="83"/>
        <v>#N/A</v>
      </c>
      <c r="Y459" s="311" t="e">
        <f t="shared" si="83"/>
        <v>#N/A</v>
      </c>
      <c r="Z459" s="105"/>
      <c r="AA459" s="105"/>
      <c r="AB459" s="103"/>
    </row>
    <row r="460" spans="1:28" x14ac:dyDescent="0.25">
      <c r="A460">
        <v>428</v>
      </c>
      <c r="B460" s="61">
        <f ca="1">OFFSET(InputPriceData!B$15,CalculationsAndCharts!$A460+$A$11,0,1,1)</f>
        <v>41359</v>
      </c>
      <c r="C460" s="3">
        <f ca="1">OFFSET(InputPriceData!G$15,CalculationsAndCharts!$A460+$A$11,IF($C$7,8,0),1,1)</f>
        <v>86856600</v>
      </c>
      <c r="D460" s="4">
        <f ca="1">OFFSET(InputPriceData!C$15,CalculationsAndCharts!$A460+$A$11,IF($C$7,8,0),1,1)</f>
        <v>155.58999600000001</v>
      </c>
      <c r="E460" s="4">
        <f ca="1">OFFSET(InputPriceData!D$15,CalculationsAndCharts!$A460+$A$11,IF($C$7,8,0),1,1)</f>
        <v>156.229996</v>
      </c>
      <c r="F460" s="4">
        <f ca="1">OFFSET(InputPriceData!E$15,CalculationsAndCharts!$A460+$A$11,IF($C$7,8,0),1,1)</f>
        <v>155.41999799999999</v>
      </c>
      <c r="G460" s="4">
        <f ca="1">OFFSET(InputPriceData!F$15,CalculationsAndCharts!$A460+$A$11,IF($C$7,8,0),1,1)</f>
        <v>156.19000199999999</v>
      </c>
      <c r="H460" s="309">
        <f t="shared" ca="1" si="72"/>
        <v>0.59011487189529599</v>
      </c>
      <c r="I460" s="216">
        <f t="shared" ca="1" si="73"/>
        <v>155.59988712810468</v>
      </c>
      <c r="J460" s="216">
        <f t="shared" ca="1" si="74"/>
        <v>156.37788656374519</v>
      </c>
      <c r="K460" s="216">
        <f t="shared" ca="1" si="75"/>
        <v>154.82188769246414</v>
      </c>
      <c r="L460" s="217">
        <f t="shared" ca="1" si="76"/>
        <v>-6.2317678468392604E-2</v>
      </c>
      <c r="M460" s="216">
        <f t="shared" ca="1" si="77"/>
        <v>-3.9898634784826116E-2</v>
      </c>
      <c r="N460" s="246"/>
      <c r="O460" s="309">
        <f t="shared" ca="1" si="78"/>
        <v>0.20251054070292412</v>
      </c>
      <c r="P460" s="216">
        <f t="shared" ca="1" si="79"/>
        <v>155.98749145929708</v>
      </c>
      <c r="Q460" s="217">
        <f t="shared" ca="1" si="80"/>
        <v>-0.25029123032321526</v>
      </c>
      <c r="R460" s="216">
        <f t="shared" ca="1" si="81"/>
        <v>-0.19229750466861401</v>
      </c>
      <c r="S460" s="217"/>
      <c r="T460" s="64"/>
      <c r="U460" s="313">
        <f t="shared" ca="1" si="82"/>
        <v>-0.1523988698837879</v>
      </c>
      <c r="V460" s="256"/>
      <c r="W460" s="256"/>
      <c r="X460" s="311" t="e">
        <f t="shared" si="83"/>
        <v>#N/A</v>
      </c>
      <c r="Y460" s="311" t="e">
        <f t="shared" si="83"/>
        <v>#N/A</v>
      </c>
      <c r="Z460" s="105"/>
      <c r="AA460" s="105"/>
      <c r="AB460" s="103"/>
    </row>
    <row r="461" spans="1:28" x14ac:dyDescent="0.25">
      <c r="A461">
        <v>429</v>
      </c>
      <c r="B461" s="61">
        <f ca="1">OFFSET(InputPriceData!B$15,CalculationsAndCharts!$A461+$A$11,0,1,1)</f>
        <v>41358</v>
      </c>
      <c r="C461" s="3">
        <f ca="1">OFFSET(InputPriceData!G$15,CalculationsAndCharts!$A461+$A$11,IF($C$7,8,0),1,1)</f>
        <v>151322300</v>
      </c>
      <c r="D461" s="4">
        <f ca="1">OFFSET(InputPriceData!C$15,CalculationsAndCharts!$A461+$A$11,IF($C$7,8,0),1,1)</f>
        <v>156.009995</v>
      </c>
      <c r="E461" s="4">
        <f ca="1">OFFSET(InputPriceData!D$15,CalculationsAndCharts!$A461+$A$11,IF($C$7,8,0),1,1)</f>
        <v>156.270004</v>
      </c>
      <c r="F461" s="4">
        <f ca="1">OFFSET(InputPriceData!E$15,CalculationsAndCharts!$A461+$A$11,IF($C$7,8,0),1,1)</f>
        <v>154.35000600000001</v>
      </c>
      <c r="G461" s="4">
        <f ca="1">OFFSET(InputPriceData!F$15,CalculationsAndCharts!$A461+$A$11,IF($C$7,8,0),1,1)</f>
        <v>154.949997</v>
      </c>
      <c r="H461" s="309">
        <f t="shared" ca="1" si="72"/>
        <v>-0.49768646304485575</v>
      </c>
      <c r="I461" s="216">
        <f t="shared" ca="1" si="73"/>
        <v>155.44768346304485</v>
      </c>
      <c r="J461" s="216">
        <f t="shared" ca="1" si="74"/>
        <v>156.22492188036006</v>
      </c>
      <c r="K461" s="216">
        <f t="shared" ca="1" si="75"/>
        <v>154.67044504572962</v>
      </c>
      <c r="L461" s="217">
        <f t="shared" ca="1" si="76"/>
        <v>-1.5195754687954283E-2</v>
      </c>
      <c r="M461" s="216">
        <f t="shared" ca="1" si="77"/>
        <v>-9.8068764002327054E-3</v>
      </c>
      <c r="N461" s="246"/>
      <c r="O461" s="309">
        <f t="shared" ca="1" si="78"/>
        <v>-0.9040757122508758</v>
      </c>
      <c r="P461" s="216">
        <f t="shared" ca="1" si="79"/>
        <v>155.85407271225088</v>
      </c>
      <c r="Q461" s="217">
        <f t="shared" ca="1" si="80"/>
        <v>-0.2117560682715422</v>
      </c>
      <c r="R461" s="216">
        <f t="shared" ca="1" si="81"/>
        <v>-0.16399308605720764</v>
      </c>
      <c r="S461" s="217"/>
      <c r="T461" s="64"/>
      <c r="U461" s="313">
        <f t="shared" ca="1" si="82"/>
        <v>-0.15418620965697494</v>
      </c>
      <c r="V461" s="256"/>
      <c r="W461" s="256"/>
      <c r="X461" s="311" t="e">
        <f t="shared" si="83"/>
        <v>#N/A</v>
      </c>
      <c r="Y461" s="311" t="e">
        <f t="shared" si="83"/>
        <v>#N/A</v>
      </c>
      <c r="Z461" s="105"/>
      <c r="AA461" s="105"/>
      <c r="AB461" s="103"/>
    </row>
    <row r="462" spans="1:28" x14ac:dyDescent="0.25">
      <c r="A462">
        <v>430</v>
      </c>
      <c r="B462" s="61">
        <f ca="1">OFFSET(InputPriceData!B$15,CalculationsAndCharts!$A462+$A$11,0,1,1)</f>
        <v>41355</v>
      </c>
      <c r="C462" s="3">
        <f ca="1">OFFSET(InputPriceData!G$15,CalculationsAndCharts!$A462+$A$11,IF($C$7,8,0),1,1)</f>
        <v>111163600</v>
      </c>
      <c r="D462" s="4">
        <f ca="1">OFFSET(InputPriceData!C$15,CalculationsAndCharts!$A462+$A$11,IF($C$7,8,0),1,1)</f>
        <v>154.85000600000001</v>
      </c>
      <c r="E462" s="4">
        <f ca="1">OFFSET(InputPriceData!D$15,CalculationsAndCharts!$A462+$A$11,IF($C$7,8,0),1,1)</f>
        <v>155.60000600000001</v>
      </c>
      <c r="F462" s="4">
        <f ca="1">OFFSET(InputPriceData!E$15,CalculationsAndCharts!$A462+$A$11,IF($C$7,8,0),1,1)</f>
        <v>154.729996</v>
      </c>
      <c r="G462" s="4">
        <f ca="1">OFFSET(InputPriceData!F$15,CalculationsAndCharts!$A462+$A$11,IF($C$7,8,0),1,1)</f>
        <v>155.60000600000001</v>
      </c>
      <c r="H462" s="309">
        <f t="shared" ca="1" si="72"/>
        <v>0.29403833969929671</v>
      </c>
      <c r="I462" s="216">
        <f t="shared" ca="1" si="73"/>
        <v>155.30596766030072</v>
      </c>
      <c r="J462" s="216">
        <f t="shared" ca="1" si="74"/>
        <v>156.08249749860221</v>
      </c>
      <c r="K462" s="216">
        <f t="shared" ca="1" si="75"/>
        <v>154.52943782199921</v>
      </c>
      <c r="L462" s="217">
        <f t="shared" ca="1" si="76"/>
        <v>5.0488519756430622E-2</v>
      </c>
      <c r="M462" s="216">
        <f t="shared" ca="1" si="77"/>
        <v>3.2447633553709901E-2</v>
      </c>
      <c r="N462" s="246"/>
      <c r="O462" s="309">
        <f t="shared" ca="1" si="78"/>
        <v>-0.13477446075389324</v>
      </c>
      <c r="P462" s="216">
        <f t="shared" ca="1" si="79"/>
        <v>155.73478046075391</v>
      </c>
      <c r="Q462" s="217">
        <f t="shared" ca="1" si="80"/>
        <v>-0.14841247594835705</v>
      </c>
      <c r="R462" s="216">
        <f t="shared" ca="1" si="81"/>
        <v>-0.11445691791170524</v>
      </c>
      <c r="S462" s="217"/>
      <c r="T462" s="64"/>
      <c r="U462" s="313">
        <f t="shared" ca="1" si="82"/>
        <v>-0.14690455146541515</v>
      </c>
      <c r="V462" s="256"/>
      <c r="W462" s="256"/>
      <c r="X462" s="311" t="e">
        <f t="shared" si="83"/>
        <v>#N/A</v>
      </c>
      <c r="Y462" s="311" t="e">
        <f t="shared" si="83"/>
        <v>#N/A</v>
      </c>
      <c r="Z462" s="105"/>
      <c r="AA462" s="105"/>
      <c r="AB462" s="103"/>
    </row>
    <row r="463" spans="1:28" x14ac:dyDescent="0.25">
      <c r="A463">
        <v>431</v>
      </c>
      <c r="B463" s="61">
        <f ca="1">OFFSET(InputPriceData!B$15,CalculationsAndCharts!$A463+$A$11,0,1,1)</f>
        <v>41354</v>
      </c>
      <c r="C463" s="3">
        <f ca="1">OFFSET(InputPriceData!G$15,CalculationsAndCharts!$A463+$A$11,IF($C$7,8,0),1,1)</f>
        <v>128605000</v>
      </c>
      <c r="D463" s="4">
        <f ca="1">OFFSET(InputPriceData!C$15,CalculationsAndCharts!$A463+$A$11,IF($C$7,8,0),1,1)</f>
        <v>154.759995</v>
      </c>
      <c r="E463" s="4">
        <f ca="1">OFFSET(InputPriceData!D$15,CalculationsAndCharts!$A463+$A$11,IF($C$7,8,0),1,1)</f>
        <v>155.63999899999999</v>
      </c>
      <c r="F463" s="4">
        <f ca="1">OFFSET(InputPriceData!E$15,CalculationsAndCharts!$A463+$A$11,IF($C$7,8,0),1,1)</f>
        <v>154.10000600000001</v>
      </c>
      <c r="G463" s="4">
        <f ca="1">OFFSET(InputPriceData!F$15,CalculationsAndCharts!$A463+$A$11,IF($C$7,8,0),1,1)</f>
        <v>154.36000100000001</v>
      </c>
      <c r="H463" s="309">
        <f t="shared" ca="1" si="72"/>
        <v>-0.81531075236164541</v>
      </c>
      <c r="I463" s="216">
        <f t="shared" ca="1" si="73"/>
        <v>155.17531175236167</v>
      </c>
      <c r="J463" s="216">
        <f t="shared" ca="1" si="74"/>
        <v>155.95118831112345</v>
      </c>
      <c r="K463" s="216">
        <f t="shared" ca="1" si="75"/>
        <v>154.39943519359986</v>
      </c>
      <c r="L463" s="217">
        <f t="shared" ca="1" si="76"/>
        <v>0.13783106721500837</v>
      </c>
      <c r="M463" s="216">
        <f t="shared" ca="1" si="77"/>
        <v>8.9291957969738781E-2</v>
      </c>
      <c r="N463" s="246"/>
      <c r="O463" s="309">
        <f t="shared" ca="1" si="78"/>
        <v>-1.2705638771369765</v>
      </c>
      <c r="P463" s="216">
        <f t="shared" ca="1" si="79"/>
        <v>155.63056487713698</v>
      </c>
      <c r="Q463" s="217">
        <f t="shared" ca="1" si="80"/>
        <v>-5.4937114454519445E-2</v>
      </c>
      <c r="R463" s="216">
        <f t="shared" ca="1" si="81"/>
        <v>-4.2708303264019372E-2</v>
      </c>
      <c r="S463" s="217"/>
      <c r="T463" s="64"/>
      <c r="U463" s="313">
        <f t="shared" ca="1" si="82"/>
        <v>-0.13200026123375816</v>
      </c>
      <c r="V463" s="256"/>
      <c r="W463" s="256"/>
      <c r="X463" s="311" t="e">
        <f t="shared" si="83"/>
        <v>#N/A</v>
      </c>
      <c r="Y463" s="311" t="e">
        <f t="shared" si="83"/>
        <v>#N/A</v>
      </c>
      <c r="Z463" s="105"/>
      <c r="AA463" s="105"/>
      <c r="AB463" s="103"/>
    </row>
    <row r="464" spans="1:28" x14ac:dyDescent="0.25">
      <c r="A464">
        <v>432</v>
      </c>
      <c r="B464" s="61">
        <f ca="1">OFFSET(InputPriceData!B$15,CalculationsAndCharts!$A464+$A$11,0,1,1)</f>
        <v>41353</v>
      </c>
      <c r="C464" s="3">
        <f ca="1">OFFSET(InputPriceData!G$15,CalculationsAndCharts!$A464+$A$11,IF($C$7,8,0),1,1)</f>
        <v>113759300</v>
      </c>
      <c r="D464" s="4">
        <f ca="1">OFFSET(InputPriceData!C$15,CalculationsAndCharts!$A464+$A$11,IF($C$7,8,0),1,1)</f>
        <v>155.520004</v>
      </c>
      <c r="E464" s="4">
        <f ca="1">OFFSET(InputPriceData!D$15,CalculationsAndCharts!$A464+$A$11,IF($C$7,8,0),1,1)</f>
        <v>155.949997</v>
      </c>
      <c r="F464" s="4">
        <f ca="1">OFFSET(InputPriceData!E$15,CalculationsAndCharts!$A464+$A$11,IF($C$7,8,0),1,1)</f>
        <v>155.259995</v>
      </c>
      <c r="G464" s="4">
        <f ca="1">OFFSET(InputPriceData!F$15,CalculationsAndCharts!$A464+$A$11,IF($C$7,8,0),1,1)</f>
        <v>155.69000199999999</v>
      </c>
      <c r="H464" s="309">
        <f t="shared" ca="1" si="72"/>
        <v>0.65851428749142105</v>
      </c>
      <c r="I464" s="216">
        <f t="shared" ca="1" si="73"/>
        <v>155.03148771250858</v>
      </c>
      <c r="J464" s="216">
        <f t="shared" ca="1" si="74"/>
        <v>155.80664515107111</v>
      </c>
      <c r="K464" s="216">
        <f t="shared" ca="1" si="75"/>
        <v>154.25633027394605</v>
      </c>
      <c r="L464" s="217">
        <f t="shared" ca="1" si="76"/>
        <v>0.2236212340255343</v>
      </c>
      <c r="M464" s="216">
        <f t="shared" ca="1" si="77"/>
        <v>0.14363236633880594</v>
      </c>
      <c r="N464" s="246"/>
      <c r="O464" s="309">
        <f t="shared" ca="1" si="78"/>
        <v>0.17881772225499687</v>
      </c>
      <c r="P464" s="216">
        <f t="shared" ca="1" si="79"/>
        <v>155.511184277745</v>
      </c>
      <c r="Q464" s="217">
        <f t="shared" ca="1" si="80"/>
        <v>4.0607762709294892E-2</v>
      </c>
      <c r="R464" s="216">
        <f t="shared" ca="1" si="81"/>
        <v>3.1298936749422017E-2</v>
      </c>
      <c r="S464" s="217"/>
      <c r="T464" s="64"/>
      <c r="U464" s="313">
        <f t="shared" ca="1" si="82"/>
        <v>-0.11233342958938392</v>
      </c>
      <c r="V464" s="256"/>
      <c r="W464" s="256"/>
      <c r="X464" s="311" t="e">
        <f t="shared" si="83"/>
        <v>#N/A</v>
      </c>
      <c r="Y464" s="311" t="e">
        <f t="shared" si="83"/>
        <v>#N/A</v>
      </c>
      <c r="Z464" s="105"/>
      <c r="AA464" s="105"/>
      <c r="AB464" s="103"/>
    </row>
    <row r="465" spans="1:28" x14ac:dyDescent="0.25">
      <c r="A465">
        <v>433</v>
      </c>
      <c r="B465" s="61">
        <f ca="1">OFFSET(InputPriceData!B$15,CalculationsAndCharts!$A465+$A$11,0,1,1)</f>
        <v>41352</v>
      </c>
      <c r="C465" s="3">
        <f ca="1">OFFSET(InputPriceData!G$15,CalculationsAndCharts!$A465+$A$11,IF($C$7,8,0),1,1)</f>
        <v>167567300</v>
      </c>
      <c r="D465" s="4">
        <f ca="1">OFFSET(InputPriceData!C$15,CalculationsAndCharts!$A465+$A$11,IF($C$7,8,0),1,1)</f>
        <v>155.300003</v>
      </c>
      <c r="E465" s="4">
        <f ca="1">OFFSET(InputPriceData!D$15,CalculationsAndCharts!$A465+$A$11,IF($C$7,8,0),1,1)</f>
        <v>155.509995</v>
      </c>
      <c r="F465" s="4">
        <f ca="1">OFFSET(InputPriceData!E$15,CalculationsAndCharts!$A465+$A$11,IF($C$7,8,0),1,1)</f>
        <v>153.58999600000001</v>
      </c>
      <c r="G465" s="4">
        <f ca="1">OFFSET(InputPriceData!F$15,CalculationsAndCharts!$A465+$A$11,IF($C$7,8,0),1,1)</f>
        <v>154.61000100000001</v>
      </c>
      <c r="H465" s="309">
        <f t="shared" ca="1" si="72"/>
        <v>-0.25792953122735063</v>
      </c>
      <c r="I465" s="216">
        <f t="shared" ca="1" si="73"/>
        <v>154.86793053122736</v>
      </c>
      <c r="J465" s="216">
        <f t="shared" ca="1" si="74"/>
        <v>155.64227018388348</v>
      </c>
      <c r="K465" s="216">
        <f t="shared" ca="1" si="75"/>
        <v>154.09359087857123</v>
      </c>
      <c r="L465" s="217">
        <f t="shared" ca="1" si="76"/>
        <v>0.30009741221485114</v>
      </c>
      <c r="M465" s="216">
        <f t="shared" ca="1" si="77"/>
        <v>0.19409961210390983</v>
      </c>
      <c r="N465" s="246"/>
      <c r="O465" s="309">
        <f t="shared" ca="1" si="78"/>
        <v>-0.75821459539979452</v>
      </c>
      <c r="P465" s="216">
        <f t="shared" ca="1" si="79"/>
        <v>155.36821559539982</v>
      </c>
      <c r="Q465" s="217">
        <f t="shared" ca="1" si="80"/>
        <v>0.12857314430489608</v>
      </c>
      <c r="R465" s="216">
        <f t="shared" ca="1" si="81"/>
        <v>9.9791586681300962E-2</v>
      </c>
      <c r="S465" s="217"/>
      <c r="T465" s="64"/>
      <c r="U465" s="313">
        <f t="shared" ca="1" si="82"/>
        <v>-9.4308025422608868E-2</v>
      </c>
      <c r="V465" s="256"/>
      <c r="W465" s="256"/>
      <c r="X465" s="311" t="e">
        <f t="shared" si="83"/>
        <v>#N/A</v>
      </c>
      <c r="Y465" s="311" t="e">
        <f t="shared" si="83"/>
        <v>#N/A</v>
      </c>
      <c r="Z465" s="105"/>
      <c r="AA465" s="105"/>
      <c r="AB465" s="103"/>
    </row>
    <row r="466" spans="1:28" x14ac:dyDescent="0.25">
      <c r="A466">
        <v>434</v>
      </c>
      <c r="B466" s="61">
        <f ca="1">OFFSET(InputPriceData!B$15,CalculationsAndCharts!$A466+$A$11,0,1,1)</f>
        <v>41351</v>
      </c>
      <c r="C466" s="3">
        <f ca="1">OFFSET(InputPriceData!G$15,CalculationsAndCharts!$A466+$A$11,IF($C$7,8,0),1,1)</f>
        <v>126704300</v>
      </c>
      <c r="D466" s="4">
        <f ca="1">OFFSET(InputPriceData!C$15,CalculationsAndCharts!$A466+$A$11,IF($C$7,8,0),1,1)</f>
        <v>154.33999600000001</v>
      </c>
      <c r="E466" s="4">
        <f ca="1">OFFSET(InputPriceData!D$15,CalculationsAndCharts!$A466+$A$11,IF($C$7,8,0),1,1)</f>
        <v>155.63999899999999</v>
      </c>
      <c r="F466" s="4">
        <f ca="1">OFFSET(InputPriceData!E$15,CalculationsAndCharts!$A466+$A$11,IF($C$7,8,0),1,1)</f>
        <v>154.199997</v>
      </c>
      <c r="G466" s="4">
        <f ca="1">OFFSET(InputPriceData!F$15,CalculationsAndCharts!$A466+$A$11,IF($C$7,8,0),1,1)</f>
        <v>154.970001</v>
      </c>
      <c r="H466" s="309">
        <f t="shared" ca="1" si="72"/>
        <v>0.25102041005614506</v>
      </c>
      <c r="I466" s="216">
        <f t="shared" ca="1" si="73"/>
        <v>154.71898058994384</v>
      </c>
      <c r="J466" s="216">
        <f t="shared" ca="1" si="74"/>
        <v>155.49257549289354</v>
      </c>
      <c r="K466" s="216">
        <f t="shared" ca="1" si="75"/>
        <v>153.94538568699411</v>
      </c>
      <c r="L466" s="217">
        <f t="shared" ca="1" si="76"/>
        <v>0.40233874814458342</v>
      </c>
      <c r="M466" s="216">
        <f t="shared" ca="1" si="77"/>
        <v>0.25962363396034527</v>
      </c>
      <c r="N466" s="246"/>
      <c r="O466" s="309">
        <f t="shared" ca="1" si="78"/>
        <v>-0.27459517455417792</v>
      </c>
      <c r="P466" s="216">
        <f t="shared" ca="1" si="79"/>
        <v>155.24459617455418</v>
      </c>
      <c r="Q466" s="217">
        <f t="shared" ca="1" si="80"/>
        <v>0.25374669620745216</v>
      </c>
      <c r="R466" s="216">
        <f t="shared" ca="1" si="81"/>
        <v>0.19648708361881123</v>
      </c>
      <c r="S466" s="217"/>
      <c r="T466" s="64"/>
      <c r="U466" s="313">
        <f t="shared" ca="1" si="82"/>
        <v>-6.3136550341534037E-2</v>
      </c>
      <c r="V466" s="256"/>
      <c r="W466" s="256"/>
      <c r="X466" s="311" t="e">
        <f t="shared" si="83"/>
        <v>#N/A</v>
      </c>
      <c r="Y466" s="311" t="e">
        <f t="shared" si="83"/>
        <v>#N/A</v>
      </c>
      <c r="Z466" s="105"/>
      <c r="AA466" s="105"/>
      <c r="AB466" s="103"/>
    </row>
    <row r="467" spans="1:28" x14ac:dyDescent="0.25">
      <c r="A467">
        <v>435</v>
      </c>
      <c r="B467" s="61">
        <f ca="1">OFFSET(InputPriceData!B$15,CalculationsAndCharts!$A467+$A$11,0,1,1)</f>
        <v>41348</v>
      </c>
      <c r="C467" s="3">
        <f ca="1">OFFSET(InputPriceData!G$15,CalculationsAndCharts!$A467+$A$11,IF($C$7,8,0),1,1)</f>
        <v>138601100</v>
      </c>
      <c r="D467" s="4">
        <f ca="1">OFFSET(InputPriceData!C$15,CalculationsAndCharts!$A467+$A$11,IF($C$7,8,0),1,1)</f>
        <v>155.85000600000001</v>
      </c>
      <c r="E467" s="4">
        <f ca="1">OFFSET(InputPriceData!D$15,CalculationsAndCharts!$A467+$A$11,IF($C$7,8,0),1,1)</f>
        <v>156.03999300000001</v>
      </c>
      <c r="F467" s="4">
        <f ca="1">OFFSET(InputPriceData!E$15,CalculationsAndCharts!$A467+$A$11,IF($C$7,8,0),1,1)</f>
        <v>155.30999800000001</v>
      </c>
      <c r="G467" s="4">
        <f ca="1">OFFSET(InputPriceData!F$15,CalculationsAndCharts!$A467+$A$11,IF($C$7,8,0),1,1)</f>
        <v>155.83000200000001</v>
      </c>
      <c r="H467" s="309">
        <f t="shared" ca="1" si="72"/>
        <v>1.3153971517301573</v>
      </c>
      <c r="I467" s="216">
        <f t="shared" ca="1" si="73"/>
        <v>154.51460484826984</v>
      </c>
      <c r="J467" s="216">
        <f t="shared" ca="1" si="74"/>
        <v>155.28717787251117</v>
      </c>
      <c r="K467" s="216">
        <f t="shared" ca="1" si="75"/>
        <v>153.74203182402849</v>
      </c>
      <c r="L467" s="217">
        <f t="shared" ca="1" si="76"/>
        <v>0.45843719870459543</v>
      </c>
      <c r="M467" s="216">
        <f t="shared" ca="1" si="77"/>
        <v>0.29419058770505274</v>
      </c>
      <c r="N467" s="246"/>
      <c r="O467" s="309">
        <f t="shared" ca="1" si="78"/>
        <v>0.7775184816846008</v>
      </c>
      <c r="P467" s="216">
        <f t="shared" ca="1" si="79"/>
        <v>155.0524835183154</v>
      </c>
      <c r="Q467" s="217">
        <f t="shared" ca="1" si="80"/>
        <v>0.32608523776333026</v>
      </c>
      <c r="R467" s="216">
        <f t="shared" ca="1" si="81"/>
        <v>0.25110843887173684</v>
      </c>
      <c r="S467" s="217"/>
      <c r="T467" s="64"/>
      <c r="U467" s="313">
        <f t="shared" ca="1" si="82"/>
        <v>-4.3082148833315903E-2</v>
      </c>
      <c r="V467" s="256"/>
      <c r="W467" s="256"/>
      <c r="X467" s="311" t="e">
        <f t="shared" si="83"/>
        <v>#N/A</v>
      </c>
      <c r="Y467" s="311" t="e">
        <f t="shared" si="83"/>
        <v>#N/A</v>
      </c>
      <c r="Z467" s="105"/>
      <c r="AA467" s="105"/>
      <c r="AB467" s="103"/>
    </row>
    <row r="468" spans="1:28" x14ac:dyDescent="0.25">
      <c r="A468">
        <v>436</v>
      </c>
      <c r="B468" s="61">
        <f ca="1">OFFSET(InputPriceData!B$15,CalculationsAndCharts!$A468+$A$11,0,1,1)</f>
        <v>41347</v>
      </c>
      <c r="C468" s="3">
        <f ca="1">OFFSET(InputPriceData!G$15,CalculationsAndCharts!$A468+$A$11,IF($C$7,8,0),1,1)</f>
        <v>126329900</v>
      </c>
      <c r="D468" s="4">
        <f ca="1">OFFSET(InputPriceData!C$15,CalculationsAndCharts!$A468+$A$11,IF($C$7,8,0),1,1)</f>
        <v>156.30999800000001</v>
      </c>
      <c r="E468" s="4">
        <f ca="1">OFFSET(InputPriceData!D$15,CalculationsAndCharts!$A468+$A$11,IF($C$7,8,0),1,1)</f>
        <v>156.800003</v>
      </c>
      <c r="F468" s="4">
        <f ca="1">OFFSET(InputPriceData!E$15,CalculationsAndCharts!$A468+$A$11,IF($C$7,8,0),1,1)</f>
        <v>155.91000399999999</v>
      </c>
      <c r="G468" s="4">
        <f ca="1">OFFSET(InputPriceData!F$15,CalculationsAndCharts!$A468+$A$11,IF($C$7,8,0),1,1)</f>
        <v>156.729996</v>
      </c>
      <c r="H468" s="309">
        <f t="shared" ca="1" si="72"/>
        <v>2.497926241012141</v>
      </c>
      <c r="I468" s="216">
        <f t="shared" ca="1" si="73"/>
        <v>154.23206975898785</v>
      </c>
      <c r="J468" s="216">
        <f t="shared" ca="1" si="74"/>
        <v>155.00323010778277</v>
      </c>
      <c r="K468" s="216">
        <f t="shared" ca="1" si="75"/>
        <v>153.4609094101929</v>
      </c>
      <c r="L468" s="217">
        <f t="shared" ca="1" si="76"/>
        <v>0.43659260940395278</v>
      </c>
      <c r="M468" s="216">
        <f t="shared" ca="1" si="77"/>
        <v>0.27856352998564027</v>
      </c>
      <c r="N468" s="246"/>
      <c r="O468" s="309">
        <f t="shared" ca="1" si="78"/>
        <v>1.9676436123226622</v>
      </c>
      <c r="P468" s="216">
        <f t="shared" ca="1" si="79"/>
        <v>154.76235238767734</v>
      </c>
      <c r="Q468" s="217">
        <f t="shared" ca="1" si="80"/>
        <v>0.30233776375504157</v>
      </c>
      <c r="R468" s="216">
        <f t="shared" ca="1" si="81"/>
        <v>0.23148428875481492</v>
      </c>
      <c r="S468" s="217"/>
      <c r="T468" s="64"/>
      <c r="U468" s="313">
        <f t="shared" ca="1" si="82"/>
        <v>-4.7079241230825353E-2</v>
      </c>
      <c r="V468" s="256"/>
      <c r="W468" s="256"/>
      <c r="X468" s="311" t="e">
        <f t="shared" si="83"/>
        <v>#N/A</v>
      </c>
      <c r="Y468" s="311" t="e">
        <f t="shared" si="83"/>
        <v>#N/A</v>
      </c>
      <c r="Z468" s="105"/>
      <c r="AA468" s="105"/>
      <c r="AB468" s="103"/>
    </row>
    <row r="469" spans="1:28" x14ac:dyDescent="0.25">
      <c r="A469">
        <v>437</v>
      </c>
      <c r="B469" s="61">
        <f ca="1">OFFSET(InputPriceData!B$15,CalculationsAndCharts!$A469+$A$11,0,1,1)</f>
        <v>41346</v>
      </c>
      <c r="C469" s="3">
        <f ca="1">OFFSET(InputPriceData!G$15,CalculationsAndCharts!$A469+$A$11,IF($C$7,8,0),1,1)</f>
        <v>92550900</v>
      </c>
      <c r="D469" s="4">
        <f ca="1">OFFSET(InputPriceData!C$15,CalculationsAndCharts!$A469+$A$11,IF($C$7,8,0),1,1)</f>
        <v>155.759995</v>
      </c>
      <c r="E469" s="4">
        <f ca="1">OFFSET(InputPriceData!D$15,CalculationsAndCharts!$A469+$A$11,IF($C$7,8,0),1,1)</f>
        <v>156.11999499999999</v>
      </c>
      <c r="F469" s="4">
        <f ca="1">OFFSET(InputPriceData!E$15,CalculationsAndCharts!$A469+$A$11,IF($C$7,8,0),1,1)</f>
        <v>155.229996</v>
      </c>
      <c r="G469" s="4">
        <f ca="1">OFFSET(InputPriceData!F$15,CalculationsAndCharts!$A469+$A$11,IF($C$7,8,0),1,1)</f>
        <v>155.89999399999999</v>
      </c>
      <c r="H469" s="309">
        <f t="shared" ca="1" si="72"/>
        <v>1.9711501656703443</v>
      </c>
      <c r="I469" s="216">
        <f t="shared" ca="1" si="73"/>
        <v>153.92884383432965</v>
      </c>
      <c r="J469" s="216">
        <f t="shared" ca="1" si="74"/>
        <v>154.69848805350128</v>
      </c>
      <c r="K469" s="216">
        <f t="shared" ca="1" si="75"/>
        <v>153.159199615158</v>
      </c>
      <c r="L469" s="217">
        <f t="shared" ca="1" si="76"/>
        <v>0.38679067484188956</v>
      </c>
      <c r="M469" s="216">
        <f t="shared" ca="1" si="77"/>
        <v>0.24810178943425076</v>
      </c>
      <c r="N469" s="246"/>
      <c r="O469" s="309">
        <f t="shared" ca="1" si="78"/>
        <v>1.454821232015616</v>
      </c>
      <c r="P469" s="216">
        <f t="shared" ca="1" si="79"/>
        <v>154.44517276798439</v>
      </c>
      <c r="Q469" s="217">
        <f t="shared" ca="1" si="80"/>
        <v>0.24172522256713586</v>
      </c>
      <c r="R469" s="216">
        <f t="shared" ca="1" si="81"/>
        <v>0.18606175641069173</v>
      </c>
      <c r="S469" s="217"/>
      <c r="T469" s="64"/>
      <c r="U469" s="313">
        <f t="shared" ca="1" si="82"/>
        <v>-6.2040033023559038E-2</v>
      </c>
      <c r="V469" s="256"/>
      <c r="W469" s="256"/>
      <c r="X469" s="311" t="e">
        <f t="shared" si="83"/>
        <v>#N/A</v>
      </c>
      <c r="Y469" s="311" t="e">
        <f t="shared" si="83"/>
        <v>#N/A</v>
      </c>
      <c r="Z469" s="105"/>
      <c r="AA469" s="105"/>
      <c r="AB469" s="103"/>
    </row>
    <row r="470" spans="1:28" x14ac:dyDescent="0.25">
      <c r="A470">
        <v>438</v>
      </c>
      <c r="B470" s="61">
        <f ca="1">OFFSET(InputPriceData!B$15,CalculationsAndCharts!$A470+$A$11,0,1,1)</f>
        <v>41345</v>
      </c>
      <c r="C470" s="3">
        <f ca="1">OFFSET(InputPriceData!G$15,CalculationsAndCharts!$A470+$A$11,IF($C$7,8,0),1,1)</f>
        <v>105755800</v>
      </c>
      <c r="D470" s="4">
        <f ca="1">OFFSET(InputPriceData!C$15,CalculationsAndCharts!$A470+$A$11,IF($C$7,8,0),1,1)</f>
        <v>155.91999799999999</v>
      </c>
      <c r="E470" s="4">
        <f ca="1">OFFSET(InputPriceData!D$15,CalculationsAndCharts!$A470+$A$11,IF($C$7,8,0),1,1)</f>
        <v>156.10000600000001</v>
      </c>
      <c r="F470" s="4">
        <f ca="1">OFFSET(InputPriceData!E$15,CalculationsAndCharts!$A470+$A$11,IF($C$7,8,0),1,1)</f>
        <v>155.21000699999999</v>
      </c>
      <c r="G470" s="4">
        <f ca="1">OFFSET(InputPriceData!F$15,CalculationsAndCharts!$A470+$A$11,IF($C$7,8,0),1,1)</f>
        <v>155.679993</v>
      </c>
      <c r="H470" s="309">
        <f t="shared" ca="1" si="72"/>
        <v>2.0352545293451647</v>
      </c>
      <c r="I470" s="216">
        <f t="shared" ca="1" si="73"/>
        <v>153.64473847065483</v>
      </c>
      <c r="J470" s="216">
        <f t="shared" ca="1" si="74"/>
        <v>154.41296216300807</v>
      </c>
      <c r="K470" s="216">
        <f t="shared" ca="1" si="75"/>
        <v>152.87651477830155</v>
      </c>
      <c r="L470" s="217">
        <f t="shared" ca="1" si="76"/>
        <v>0.34782838989345988</v>
      </c>
      <c r="M470" s="216">
        <f t="shared" ca="1" si="77"/>
        <v>0.22342523479780727</v>
      </c>
      <c r="N470" s="246"/>
      <c r="O470" s="309">
        <f t="shared" ca="1" si="78"/>
        <v>1.5293657779278726</v>
      </c>
      <c r="P470" s="216">
        <f t="shared" ca="1" si="79"/>
        <v>154.15062722207213</v>
      </c>
      <c r="Q470" s="217">
        <f t="shared" ca="1" si="80"/>
        <v>0.19200590568727016</v>
      </c>
      <c r="R470" s="216">
        <f t="shared" ca="1" si="81"/>
        <v>0.14800044783193445</v>
      </c>
      <c r="S470" s="217"/>
      <c r="T470" s="64"/>
      <c r="U470" s="313">
        <f t="shared" ca="1" si="82"/>
        <v>-7.542478696587282E-2</v>
      </c>
      <c r="V470" s="256"/>
      <c r="W470" s="256"/>
      <c r="X470" s="311" t="e">
        <f t="shared" si="83"/>
        <v>#N/A</v>
      </c>
      <c r="Y470" s="311" t="e">
        <f t="shared" si="83"/>
        <v>#N/A</v>
      </c>
      <c r="Z470" s="105"/>
      <c r="AA470" s="105"/>
      <c r="AB470" s="103"/>
    </row>
    <row r="471" spans="1:28" x14ac:dyDescent="0.25">
      <c r="A471">
        <v>439</v>
      </c>
      <c r="B471" s="61">
        <f ca="1">OFFSET(InputPriceData!B$15,CalculationsAndCharts!$A471+$A$11,0,1,1)</f>
        <v>41344</v>
      </c>
      <c r="C471" s="3">
        <f ca="1">OFFSET(InputPriceData!G$15,CalculationsAndCharts!$A471+$A$11,IF($C$7,8,0),1,1)</f>
        <v>83746800</v>
      </c>
      <c r="D471" s="4">
        <f ca="1">OFFSET(InputPriceData!C$15,CalculationsAndCharts!$A471+$A$11,IF($C$7,8,0),1,1)</f>
        <v>155.320007</v>
      </c>
      <c r="E471" s="4">
        <f ca="1">OFFSET(InputPriceData!D$15,CalculationsAndCharts!$A471+$A$11,IF($C$7,8,0),1,1)</f>
        <v>156.03999300000001</v>
      </c>
      <c r="F471" s="4">
        <f ca="1">OFFSET(InputPriceData!E$15,CalculationsAndCharts!$A471+$A$11,IF($C$7,8,0),1,1)</f>
        <v>155.13000500000001</v>
      </c>
      <c r="G471" s="4">
        <f ca="1">OFFSET(InputPriceData!F$15,CalculationsAndCharts!$A471+$A$11,IF($C$7,8,0),1,1)</f>
        <v>156.029999</v>
      </c>
      <c r="H471" s="309">
        <f t="shared" ca="1" si="72"/>
        <v>2.692236175325744</v>
      </c>
      <c r="I471" s="216">
        <f t="shared" ca="1" si="73"/>
        <v>153.33776282467426</v>
      </c>
      <c r="J471" s="216">
        <f t="shared" ca="1" si="74"/>
        <v>154.1044516387976</v>
      </c>
      <c r="K471" s="216">
        <f t="shared" ca="1" si="75"/>
        <v>152.57107401055089</v>
      </c>
      <c r="L471" s="217">
        <f t="shared" ca="1" si="76"/>
        <v>0.2764310541014009</v>
      </c>
      <c r="M471" s="216">
        <f t="shared" ca="1" si="77"/>
        <v>0.17716532453570091</v>
      </c>
      <c r="N471" s="246"/>
      <c r="O471" s="309">
        <f t="shared" ca="1" si="78"/>
        <v>2.2038826839234957</v>
      </c>
      <c r="P471" s="216">
        <f t="shared" ca="1" si="79"/>
        <v>153.82611631607651</v>
      </c>
      <c r="Q471" s="217">
        <f t="shared" ca="1" si="80"/>
        <v>9.8124431993957456E-2</v>
      </c>
      <c r="R471" s="216">
        <f t="shared" ca="1" si="81"/>
        <v>7.5465820129082331E-2</v>
      </c>
      <c r="S471" s="217"/>
      <c r="T471" s="64"/>
      <c r="U471" s="313">
        <f t="shared" ca="1" si="82"/>
        <v>-0.10169950440661858</v>
      </c>
      <c r="V471" s="256"/>
      <c r="W471" s="256"/>
      <c r="X471" s="311" t="e">
        <f t="shared" si="83"/>
        <v>#N/A</v>
      </c>
      <c r="Y471" s="311" t="e">
        <f t="shared" si="83"/>
        <v>#N/A</v>
      </c>
      <c r="Z471" s="105"/>
      <c r="AA471" s="105"/>
      <c r="AB471" s="103"/>
    </row>
    <row r="472" spans="1:28" x14ac:dyDescent="0.25">
      <c r="A472">
        <v>440</v>
      </c>
      <c r="B472" s="61">
        <f ca="1">OFFSET(InputPriceData!B$15,CalculationsAndCharts!$A472+$A$11,0,1,1)</f>
        <v>41341</v>
      </c>
      <c r="C472" s="3">
        <f ca="1">OFFSET(InputPriceData!G$15,CalculationsAndCharts!$A472+$A$11,IF($C$7,8,0),1,1)</f>
        <v>123477800</v>
      </c>
      <c r="D472" s="4">
        <f ca="1">OFFSET(InputPriceData!C$15,CalculationsAndCharts!$A472+$A$11,IF($C$7,8,0),1,1)</f>
        <v>155.46000699999999</v>
      </c>
      <c r="E472" s="4">
        <f ca="1">OFFSET(InputPriceData!D$15,CalculationsAndCharts!$A472+$A$11,IF($C$7,8,0),1,1)</f>
        <v>155.64999399999999</v>
      </c>
      <c r="F472" s="4">
        <f ca="1">OFFSET(InputPriceData!E$15,CalculationsAndCharts!$A472+$A$11,IF($C$7,8,0),1,1)</f>
        <v>154.66000399999999</v>
      </c>
      <c r="G472" s="4">
        <f ca="1">OFFSET(InputPriceData!F$15,CalculationsAndCharts!$A472+$A$11,IF($C$7,8,0),1,1)</f>
        <v>155.44000199999999</v>
      </c>
      <c r="H472" s="309">
        <f t="shared" ca="1" si="72"/>
        <v>2.4197738930275152</v>
      </c>
      <c r="I472" s="216">
        <f t="shared" ca="1" si="73"/>
        <v>153.02022810697247</v>
      </c>
      <c r="J472" s="216">
        <f t="shared" ca="1" si="74"/>
        <v>153.78532924750732</v>
      </c>
      <c r="K472" s="216">
        <f t="shared" ca="1" si="75"/>
        <v>152.25512696643762</v>
      </c>
      <c r="L472" s="217">
        <f t="shared" ca="1" si="76"/>
        <v>0.18126340784242881</v>
      </c>
      <c r="M472" s="216">
        <f t="shared" ca="1" si="77"/>
        <v>0.11661310184647888</v>
      </c>
      <c r="N472" s="246"/>
      <c r="O472" s="309">
        <f t="shared" ca="1" si="78"/>
        <v>1.9533396081381105</v>
      </c>
      <c r="P472" s="216">
        <f t="shared" ca="1" si="79"/>
        <v>153.48666239186187</v>
      </c>
      <c r="Q472" s="217">
        <f t="shared" ca="1" si="80"/>
        <v>-3.1253869006762969E-2</v>
      </c>
      <c r="R472" s="216">
        <f t="shared" ca="1" si="81"/>
        <v>-2.4128050904242502E-2</v>
      </c>
      <c r="S472" s="217"/>
      <c r="T472" s="64"/>
      <c r="U472" s="313">
        <f t="shared" ca="1" si="82"/>
        <v>-0.14074115275072138</v>
      </c>
      <c r="V472" s="256"/>
      <c r="W472" s="256"/>
      <c r="X472" s="311" t="e">
        <f t="shared" si="83"/>
        <v>#N/A</v>
      </c>
      <c r="Y472" s="311" t="e">
        <f t="shared" si="83"/>
        <v>#N/A</v>
      </c>
      <c r="Z472" s="105"/>
      <c r="AA472" s="105"/>
      <c r="AB472" s="103"/>
    </row>
    <row r="473" spans="1:28" x14ac:dyDescent="0.25">
      <c r="A473">
        <v>441</v>
      </c>
      <c r="B473" s="61">
        <f ca="1">OFFSET(InputPriceData!B$15,CalculationsAndCharts!$A473+$A$11,0,1,1)</f>
        <v>41340</v>
      </c>
      <c r="C473" s="3">
        <f ca="1">OFFSET(InputPriceData!G$15,CalculationsAndCharts!$A473+$A$11,IF($C$7,8,0),1,1)</f>
        <v>86101400</v>
      </c>
      <c r="D473" s="4">
        <f ca="1">OFFSET(InputPriceData!C$15,CalculationsAndCharts!$A473+$A$11,IF($C$7,8,0),1,1)</f>
        <v>154.699997</v>
      </c>
      <c r="E473" s="4">
        <f ca="1">OFFSET(InputPriceData!D$15,CalculationsAndCharts!$A473+$A$11,IF($C$7,8,0),1,1)</f>
        <v>154.979996</v>
      </c>
      <c r="F473" s="4">
        <f ca="1">OFFSET(InputPriceData!E$15,CalculationsAndCharts!$A473+$A$11,IF($C$7,8,0),1,1)</f>
        <v>154.520004</v>
      </c>
      <c r="G473" s="4">
        <f ca="1">OFFSET(InputPriceData!F$15,CalculationsAndCharts!$A473+$A$11,IF($C$7,8,0),1,1)</f>
        <v>154.779999</v>
      </c>
      <c r="H473" s="309">
        <f t="shared" ca="1" si="72"/>
        <v>2.0515067792825032</v>
      </c>
      <c r="I473" s="216">
        <f t="shared" ca="1" si="73"/>
        <v>152.7284922207175</v>
      </c>
      <c r="J473" s="216">
        <f t="shared" ca="1" si="74"/>
        <v>153.49213468182106</v>
      </c>
      <c r="K473" s="216">
        <f t="shared" ca="1" si="75"/>
        <v>151.96484975961391</v>
      </c>
      <c r="L473" s="217">
        <f t="shared" ca="1" si="76"/>
        <v>9.829638550020281E-2</v>
      </c>
      <c r="M473" s="216">
        <f t="shared" ca="1" si="77"/>
        <v>6.3507162511483681E-2</v>
      </c>
      <c r="N473" s="246"/>
      <c r="O473" s="309">
        <f t="shared" ca="1" si="78"/>
        <v>1.6022543039147421</v>
      </c>
      <c r="P473" s="216">
        <f t="shared" ca="1" si="79"/>
        <v>153.17774469608526</v>
      </c>
      <c r="Q473" s="217">
        <f t="shared" ca="1" si="80"/>
        <v>-0.1521125001417824</v>
      </c>
      <c r="R473" s="216">
        <f t="shared" ca="1" si="81"/>
        <v>-0.11793190421854111</v>
      </c>
      <c r="S473" s="217"/>
      <c r="T473" s="64"/>
      <c r="U473" s="313">
        <f t="shared" ca="1" si="82"/>
        <v>-0.1814390667300248</v>
      </c>
      <c r="V473" s="256"/>
      <c r="W473" s="256"/>
      <c r="X473" s="311" t="e">
        <f t="shared" si="83"/>
        <v>#N/A</v>
      </c>
      <c r="Y473" s="311" t="e">
        <f t="shared" si="83"/>
        <v>#N/A</v>
      </c>
      <c r="Z473" s="105"/>
      <c r="AA473" s="105"/>
      <c r="AB473" s="103"/>
    </row>
    <row r="474" spans="1:28" x14ac:dyDescent="0.25">
      <c r="A474">
        <v>442</v>
      </c>
      <c r="B474" s="61">
        <f ca="1">OFFSET(InputPriceData!B$15,CalculationsAndCharts!$A474+$A$11,0,1,1)</f>
        <v>41339</v>
      </c>
      <c r="C474" s="3">
        <f ca="1">OFFSET(InputPriceData!G$15,CalculationsAndCharts!$A474+$A$11,IF($C$7,8,0),1,1)</f>
        <v>94469900</v>
      </c>
      <c r="D474" s="4">
        <f ca="1">OFFSET(InputPriceData!C$15,CalculationsAndCharts!$A474+$A$11,IF($C$7,8,0),1,1)</f>
        <v>154.83999600000001</v>
      </c>
      <c r="E474" s="4">
        <f ca="1">OFFSET(InputPriceData!D$15,CalculationsAndCharts!$A474+$A$11,IF($C$7,8,0),1,1)</f>
        <v>154.91999799999999</v>
      </c>
      <c r="F474" s="4">
        <f ca="1">OFFSET(InputPriceData!E$15,CalculationsAndCharts!$A474+$A$11,IF($C$7,8,0),1,1)</f>
        <v>154.16000399999999</v>
      </c>
      <c r="G474" s="4">
        <f ca="1">OFFSET(InputPriceData!F$15,CalculationsAndCharts!$A474+$A$11,IF($C$7,8,0),1,1)</f>
        <v>154.5</v>
      </c>
      <c r="H474" s="309">
        <f t="shared" ca="1" si="72"/>
        <v>2.047298951131733</v>
      </c>
      <c r="I474" s="216">
        <f t="shared" ca="1" si="73"/>
        <v>152.45270104886828</v>
      </c>
      <c r="J474" s="216">
        <f t="shared" ca="1" si="74"/>
        <v>153.21496455411261</v>
      </c>
      <c r="K474" s="216">
        <f t="shared" ca="1" si="75"/>
        <v>151.69043754362394</v>
      </c>
      <c r="L474" s="217">
        <f t="shared" ca="1" si="76"/>
        <v>1.9252281327869894E-2</v>
      </c>
      <c r="M474" s="216">
        <f t="shared" ca="1" si="77"/>
        <v>1.2461023513184398E-2</v>
      </c>
      <c r="N474" s="246"/>
      <c r="O474" s="309">
        <f t="shared" ca="1" si="78"/>
        <v>1.6126972343112063</v>
      </c>
      <c r="P474" s="216">
        <f t="shared" ca="1" si="79"/>
        <v>152.88730276568879</v>
      </c>
      <c r="Q474" s="217">
        <f t="shared" ca="1" si="80"/>
        <v>-0.27495487955110648</v>
      </c>
      <c r="R474" s="216">
        <f t="shared" ca="1" si="81"/>
        <v>-0.21355718800085938</v>
      </c>
      <c r="S474" s="217"/>
      <c r="T474" s="64"/>
      <c r="U474" s="313">
        <f t="shared" ca="1" si="82"/>
        <v>-0.22601821151404378</v>
      </c>
      <c r="V474" s="256"/>
      <c r="W474" s="256"/>
      <c r="X474" s="311" t="e">
        <f t="shared" si="83"/>
        <v>#N/A</v>
      </c>
      <c r="Y474" s="311" t="e">
        <f t="shared" si="83"/>
        <v>#N/A</v>
      </c>
      <c r="Z474" s="105"/>
      <c r="AA474" s="105"/>
      <c r="AB474" s="103"/>
    </row>
    <row r="475" spans="1:28" x14ac:dyDescent="0.25">
      <c r="A475">
        <v>443</v>
      </c>
      <c r="B475" s="61">
        <f ca="1">OFFSET(InputPriceData!B$15,CalculationsAndCharts!$A475+$A$11,0,1,1)</f>
        <v>41338</v>
      </c>
      <c r="C475" s="3">
        <f ca="1">OFFSET(InputPriceData!G$15,CalculationsAndCharts!$A475+$A$11,IF($C$7,8,0),1,1)</f>
        <v>121431900</v>
      </c>
      <c r="D475" s="4">
        <f ca="1">OFFSET(InputPriceData!C$15,CalculationsAndCharts!$A475+$A$11,IF($C$7,8,0),1,1)</f>
        <v>153.66000399999999</v>
      </c>
      <c r="E475" s="4">
        <f ca="1">OFFSET(InputPriceData!D$15,CalculationsAndCharts!$A475+$A$11,IF($C$7,8,0),1,1)</f>
        <v>154.699997</v>
      </c>
      <c r="F475" s="4">
        <f ca="1">OFFSET(InputPriceData!E$15,CalculationsAndCharts!$A475+$A$11,IF($C$7,8,0),1,1)</f>
        <v>153.63999899999999</v>
      </c>
      <c r="G475" s="4">
        <f ca="1">OFFSET(InputPriceData!F$15,CalculationsAndCharts!$A475+$A$11,IF($C$7,8,0),1,1)</f>
        <v>154.28999300000001</v>
      </c>
      <c r="H475" s="309">
        <f t="shared" ca="1" si="72"/>
        <v>2.1126480711781124</v>
      </c>
      <c r="I475" s="216">
        <f t="shared" ca="1" si="73"/>
        <v>152.1773449288219</v>
      </c>
      <c r="J475" s="216">
        <f t="shared" ca="1" si="74"/>
        <v>152.93823165346598</v>
      </c>
      <c r="K475" s="216">
        <f t="shared" ca="1" si="75"/>
        <v>151.41645820417779</v>
      </c>
      <c r="L475" s="217">
        <f t="shared" ca="1" si="76"/>
        <v>-7.1513695143600869E-2</v>
      </c>
      <c r="M475" s="216">
        <f t="shared" ca="1" si="77"/>
        <v>-4.6350183672379107E-2</v>
      </c>
      <c r="N475" s="246"/>
      <c r="O475" s="309">
        <f t="shared" ca="1" si="78"/>
        <v>1.6939895218205965</v>
      </c>
      <c r="P475" s="216">
        <f t="shared" ca="1" si="79"/>
        <v>152.59600347817943</v>
      </c>
      <c r="Q475" s="217">
        <f t="shared" ca="1" si="80"/>
        <v>-0.42027764993249672</v>
      </c>
      <c r="R475" s="216">
        <f t="shared" ca="1" si="81"/>
        <v>-0.32687355162365977</v>
      </c>
      <c r="S475" s="217"/>
      <c r="T475" s="64"/>
      <c r="U475" s="313">
        <f t="shared" ca="1" si="82"/>
        <v>-0.28052336795128069</v>
      </c>
      <c r="V475" s="256"/>
      <c r="W475" s="256"/>
      <c r="X475" s="311" t="e">
        <f t="shared" si="83"/>
        <v>#N/A</v>
      </c>
      <c r="Y475" s="311" t="e">
        <f t="shared" si="83"/>
        <v>#N/A</v>
      </c>
      <c r="Z475" s="105"/>
      <c r="AA475" s="105"/>
      <c r="AB475" s="103"/>
    </row>
    <row r="476" spans="1:28" x14ac:dyDescent="0.25">
      <c r="A476">
        <v>444</v>
      </c>
      <c r="B476" s="61">
        <f ca="1">OFFSET(InputPriceData!B$15,CalculationsAndCharts!$A476+$A$11,0,1,1)</f>
        <v>41337</v>
      </c>
      <c r="C476" s="3">
        <f ca="1">OFFSET(InputPriceData!G$15,CalculationsAndCharts!$A476+$A$11,IF($C$7,8,0),1,1)</f>
        <v>99010200</v>
      </c>
      <c r="D476" s="4">
        <f ca="1">OFFSET(InputPriceData!C$15,CalculationsAndCharts!$A476+$A$11,IF($C$7,8,0),1,1)</f>
        <v>151.759995</v>
      </c>
      <c r="E476" s="4">
        <f ca="1">OFFSET(InputPriceData!D$15,CalculationsAndCharts!$A476+$A$11,IF($C$7,8,0),1,1)</f>
        <v>152.91999799999999</v>
      </c>
      <c r="F476" s="4">
        <f ca="1">OFFSET(InputPriceData!E$15,CalculationsAndCharts!$A476+$A$11,IF($C$7,8,0),1,1)</f>
        <v>151.520004</v>
      </c>
      <c r="G476" s="4">
        <f ca="1">OFFSET(InputPriceData!F$15,CalculationsAndCharts!$A476+$A$11,IF($C$7,8,0),1,1)</f>
        <v>152.91999799999999</v>
      </c>
      <c r="H476" s="309">
        <f t="shared" ca="1" si="72"/>
        <v>0.97770463942428087</v>
      </c>
      <c r="I476" s="216">
        <f t="shared" ca="1" si="73"/>
        <v>151.94229336057572</v>
      </c>
      <c r="J476" s="216">
        <f t="shared" ca="1" si="74"/>
        <v>152.70200482737857</v>
      </c>
      <c r="K476" s="216">
        <f t="shared" ca="1" si="75"/>
        <v>151.18258189377283</v>
      </c>
      <c r="L476" s="217">
        <f t="shared" ca="1" si="76"/>
        <v>-0.1324371998933746</v>
      </c>
      <c r="M476" s="216">
        <f t="shared" ca="1" si="77"/>
        <v>-8.660554644617155E-2</v>
      </c>
      <c r="N476" s="246"/>
      <c r="O476" s="309">
        <f t="shared" ca="1" si="78"/>
        <v>0.56604448761718229</v>
      </c>
      <c r="P476" s="216">
        <f t="shared" ca="1" si="79"/>
        <v>152.35395351238282</v>
      </c>
      <c r="Q476" s="217">
        <f t="shared" ca="1" si="80"/>
        <v>-0.53632359217753278</v>
      </c>
      <c r="R476" s="216">
        <f t="shared" ca="1" si="81"/>
        <v>-0.42086602081504038</v>
      </c>
      <c r="S476" s="217"/>
      <c r="T476" s="64"/>
      <c r="U476" s="313">
        <f t="shared" ca="1" si="82"/>
        <v>-0.33426047436886885</v>
      </c>
      <c r="V476" s="256"/>
      <c r="W476" s="256"/>
      <c r="X476" s="311" t="e">
        <f t="shared" si="83"/>
        <v>#N/A</v>
      </c>
      <c r="Y476" s="311" t="e">
        <f t="shared" si="83"/>
        <v>#N/A</v>
      </c>
      <c r="Z476" s="105"/>
      <c r="AA476" s="105"/>
      <c r="AB476" s="103"/>
    </row>
    <row r="477" spans="1:28" x14ac:dyDescent="0.25">
      <c r="A477">
        <v>445</v>
      </c>
      <c r="B477" s="61">
        <f ca="1">OFFSET(InputPriceData!B$15,CalculationsAndCharts!$A477+$A$11,0,1,1)</f>
        <v>41334</v>
      </c>
      <c r="C477" s="3">
        <f ca="1">OFFSET(InputPriceData!G$15,CalculationsAndCharts!$A477+$A$11,IF($C$7,8,0),1,1)</f>
        <v>170634800</v>
      </c>
      <c r="D477" s="4">
        <f ca="1">OFFSET(InputPriceData!C$15,CalculationsAndCharts!$A477+$A$11,IF($C$7,8,0),1,1)</f>
        <v>151.08999600000001</v>
      </c>
      <c r="E477" s="4">
        <f ca="1">OFFSET(InputPriceData!D$15,CalculationsAndCharts!$A477+$A$11,IF($C$7,8,0),1,1)</f>
        <v>152.33999600000001</v>
      </c>
      <c r="F477" s="4">
        <f ca="1">OFFSET(InputPriceData!E$15,CalculationsAndCharts!$A477+$A$11,IF($C$7,8,0),1,1)</f>
        <v>150.41000399999999</v>
      </c>
      <c r="G477" s="4">
        <f ca="1">OFFSET(InputPriceData!F$15,CalculationsAndCharts!$A477+$A$11,IF($C$7,8,0),1,1)</f>
        <v>152.11000100000001</v>
      </c>
      <c r="H477" s="309">
        <f t="shared" ca="1" si="72"/>
        <v>0.33830498280376259</v>
      </c>
      <c r="I477" s="216">
        <f t="shared" ca="1" si="73"/>
        <v>151.77169601719626</v>
      </c>
      <c r="J477" s="216">
        <f t="shared" ca="1" si="74"/>
        <v>152.53055449728222</v>
      </c>
      <c r="K477" s="216">
        <f t="shared" ca="1" si="75"/>
        <v>151.01283753711027</v>
      </c>
      <c r="L477" s="217">
        <f t="shared" ca="1" si="76"/>
        <v>-0.13266154259038654</v>
      </c>
      <c r="M477" s="216">
        <f t="shared" ca="1" si="77"/>
        <v>-8.7214214527805131E-2</v>
      </c>
      <c r="N477" s="246"/>
      <c r="O477" s="309">
        <f t="shared" ca="1" si="78"/>
        <v>-8.2170414704654554E-2</v>
      </c>
      <c r="P477" s="216">
        <f t="shared" ca="1" si="79"/>
        <v>152.19217141470466</v>
      </c>
      <c r="Q477" s="217">
        <f t="shared" ca="1" si="80"/>
        <v>-0.58241544421286839</v>
      </c>
      <c r="R477" s="216">
        <f t="shared" ca="1" si="81"/>
        <v>-0.4594691528898498</v>
      </c>
      <c r="S477" s="217"/>
      <c r="T477" s="64"/>
      <c r="U477" s="313">
        <f t="shared" ca="1" si="82"/>
        <v>-0.37225493836204465</v>
      </c>
      <c r="V477" s="256"/>
      <c r="W477" s="256"/>
      <c r="X477" s="311" t="e">
        <f t="shared" si="83"/>
        <v>#N/A</v>
      </c>
      <c r="Y477" s="311" t="e">
        <f t="shared" si="83"/>
        <v>#N/A</v>
      </c>
      <c r="Z477" s="105"/>
      <c r="AA477" s="105"/>
      <c r="AB477" s="103"/>
    </row>
    <row r="478" spans="1:28" x14ac:dyDescent="0.25">
      <c r="A478">
        <v>446</v>
      </c>
      <c r="B478" s="61">
        <f ca="1">OFFSET(InputPriceData!B$15,CalculationsAndCharts!$A478+$A$11,0,1,1)</f>
        <v>41333</v>
      </c>
      <c r="C478" s="3">
        <f ca="1">OFFSET(InputPriceData!G$15,CalculationsAndCharts!$A478+$A$11,IF($C$7,8,0),1,1)</f>
        <v>126866000</v>
      </c>
      <c r="D478" s="4">
        <f ca="1">OFFSET(InputPriceData!C$15,CalculationsAndCharts!$A478+$A$11,IF($C$7,8,0),1,1)</f>
        <v>151.89999399999999</v>
      </c>
      <c r="E478" s="4">
        <f ca="1">OFFSET(InputPriceData!D$15,CalculationsAndCharts!$A478+$A$11,IF($C$7,8,0),1,1)</f>
        <v>152.86999499999999</v>
      </c>
      <c r="F478" s="4">
        <f ca="1">OFFSET(InputPriceData!E$15,CalculationsAndCharts!$A478+$A$11,IF($C$7,8,0),1,1)</f>
        <v>151.41000399999999</v>
      </c>
      <c r="G478" s="4">
        <f ca="1">OFFSET(InputPriceData!F$15,CalculationsAndCharts!$A478+$A$11,IF($C$7,8,0),1,1)</f>
        <v>151.61000100000001</v>
      </c>
      <c r="H478" s="309">
        <f t="shared" ca="1" si="72"/>
        <v>-2.7331915493252756E-2</v>
      </c>
      <c r="I478" s="216">
        <f t="shared" ca="1" si="73"/>
        <v>151.63733291549326</v>
      </c>
      <c r="J478" s="216">
        <f t="shared" ca="1" si="74"/>
        <v>152.3955195800707</v>
      </c>
      <c r="K478" s="216">
        <f t="shared" ca="1" si="75"/>
        <v>150.8791462509158</v>
      </c>
      <c r="L478" s="217">
        <f t="shared" ca="1" si="76"/>
        <v>-9.324418578511115E-2</v>
      </c>
      <c r="M478" s="216">
        <f t="shared" ca="1" si="77"/>
        <v>-6.1502661546127907E-2</v>
      </c>
      <c r="N478" s="246"/>
      <c r="O478" s="309">
        <f t="shared" ca="1" si="78"/>
        <v>-0.46621937014269754</v>
      </c>
      <c r="P478" s="216">
        <f t="shared" ca="1" si="79"/>
        <v>152.07622037014272</v>
      </c>
      <c r="Q478" s="217">
        <f t="shared" ca="1" si="80"/>
        <v>-0.5822471448290325</v>
      </c>
      <c r="R478" s="216">
        <f t="shared" ca="1" si="81"/>
        <v>-0.46085124278499207</v>
      </c>
      <c r="S478" s="217"/>
      <c r="T478" s="64"/>
      <c r="U478" s="313">
        <f t="shared" ca="1" si="82"/>
        <v>-0.39934858123886419</v>
      </c>
      <c r="V478" s="256"/>
      <c r="W478" s="256"/>
      <c r="X478" s="311" t="e">
        <f t="shared" si="83"/>
        <v>#N/A</v>
      </c>
      <c r="Y478" s="311" t="e">
        <f t="shared" si="83"/>
        <v>#N/A</v>
      </c>
      <c r="Z478" s="105"/>
      <c r="AA478" s="105"/>
      <c r="AB478" s="103"/>
    </row>
    <row r="479" spans="1:28" x14ac:dyDescent="0.25">
      <c r="A479">
        <v>447</v>
      </c>
      <c r="B479" s="61">
        <f ca="1">OFFSET(InputPriceData!B$15,CalculationsAndCharts!$A479+$A$11,0,1,1)</f>
        <v>41332</v>
      </c>
      <c r="C479" s="3">
        <f ca="1">OFFSET(InputPriceData!G$15,CalculationsAndCharts!$A479+$A$11,IF($C$7,8,0),1,1)</f>
        <v>150781900</v>
      </c>
      <c r="D479" s="4">
        <f ca="1">OFFSET(InputPriceData!C$15,CalculationsAndCharts!$A479+$A$11,IF($C$7,8,0),1,1)</f>
        <v>149.88999899999999</v>
      </c>
      <c r="E479" s="4">
        <f ca="1">OFFSET(InputPriceData!D$15,CalculationsAndCharts!$A479+$A$11,IF($C$7,8,0),1,1)</f>
        <v>152.33000200000001</v>
      </c>
      <c r="F479" s="4">
        <f ca="1">OFFSET(InputPriceData!E$15,CalculationsAndCharts!$A479+$A$11,IF($C$7,8,0),1,1)</f>
        <v>149.759995</v>
      </c>
      <c r="G479" s="4">
        <f ca="1">OFFSET(InputPriceData!F$15,CalculationsAndCharts!$A479+$A$11,IF($C$7,8,0),1,1)</f>
        <v>151.91000399999999</v>
      </c>
      <c r="H479" s="309">
        <f t="shared" ca="1" si="72"/>
        <v>0.40934003152712295</v>
      </c>
      <c r="I479" s="216">
        <f t="shared" ca="1" si="73"/>
        <v>151.50066396847285</v>
      </c>
      <c r="J479" s="216">
        <f t="shared" ca="1" si="74"/>
        <v>152.25816728831521</v>
      </c>
      <c r="K479" s="216">
        <f t="shared" ca="1" si="75"/>
        <v>150.74316064863049</v>
      </c>
      <c r="L479" s="217">
        <f t="shared" ca="1" si="76"/>
        <v>-4.9772507260179705E-2</v>
      </c>
      <c r="M479" s="216">
        <f t="shared" ca="1" si="77"/>
        <v>-3.2764469718649811E-2</v>
      </c>
      <c r="N479" s="246"/>
      <c r="O479" s="309">
        <f t="shared" ca="1" si="78"/>
        <v>-4.8233000030912798E-2</v>
      </c>
      <c r="P479" s="216">
        <f t="shared" ca="1" si="79"/>
        <v>151.95823700003089</v>
      </c>
      <c r="Q479" s="217">
        <f t="shared" ca="1" si="80"/>
        <v>-0.57923186377564995</v>
      </c>
      <c r="R479" s="216">
        <f t="shared" ca="1" si="81"/>
        <v>-0.45755922469120597</v>
      </c>
      <c r="S479" s="217"/>
      <c r="T479" s="64"/>
      <c r="U479" s="313">
        <f t="shared" ca="1" si="82"/>
        <v>-0.42479475497255614</v>
      </c>
      <c r="V479" s="256"/>
      <c r="W479" s="256"/>
      <c r="X479" s="311" t="e">
        <f t="shared" si="83"/>
        <v>#N/A</v>
      </c>
      <c r="Y479" s="311" t="e">
        <f t="shared" si="83"/>
        <v>#N/A</v>
      </c>
      <c r="Z479" s="105"/>
      <c r="AA479" s="105"/>
      <c r="AB479" s="103"/>
    </row>
    <row r="480" spans="1:28" x14ac:dyDescent="0.25">
      <c r="A480">
        <v>448</v>
      </c>
      <c r="B480" s="61">
        <f ca="1">OFFSET(InputPriceData!B$15,CalculationsAndCharts!$A480+$A$11,0,1,1)</f>
        <v>41331</v>
      </c>
      <c r="C480" s="3">
        <f ca="1">OFFSET(InputPriceData!G$15,CalculationsAndCharts!$A480+$A$11,IF($C$7,8,0),1,1)</f>
        <v>186596200</v>
      </c>
      <c r="D480" s="4">
        <f ca="1">OFFSET(InputPriceData!C$15,CalculationsAndCharts!$A480+$A$11,IF($C$7,8,0),1,1)</f>
        <v>149.720001</v>
      </c>
      <c r="E480" s="4">
        <f ca="1">OFFSET(InputPriceData!D$15,CalculationsAndCharts!$A480+$A$11,IF($C$7,8,0),1,1)</f>
        <v>150.199997</v>
      </c>
      <c r="F480" s="4">
        <f ca="1">OFFSET(InputPriceData!E$15,CalculationsAndCharts!$A480+$A$11,IF($C$7,8,0),1,1)</f>
        <v>148.729996</v>
      </c>
      <c r="G480" s="4">
        <f ca="1">OFFSET(InputPriceData!F$15,CalculationsAndCharts!$A480+$A$11,IF($C$7,8,0),1,1)</f>
        <v>150.020004</v>
      </c>
      <c r="H480" s="309">
        <f t="shared" ca="1" si="72"/>
        <v>-1.39231468589164</v>
      </c>
      <c r="I480" s="216">
        <f t="shared" ca="1" si="73"/>
        <v>151.41231868589165</v>
      </c>
      <c r="J480" s="216">
        <f t="shared" ca="1" si="74"/>
        <v>152.1693802793211</v>
      </c>
      <c r="K480" s="216">
        <f t="shared" ca="1" si="75"/>
        <v>150.65525709246219</v>
      </c>
      <c r="L480" s="217">
        <f t="shared" ca="1" si="76"/>
        <v>5.2568104839095575E-2</v>
      </c>
      <c r="M480" s="216">
        <f t="shared" ca="1" si="77"/>
        <v>3.5040730194285004E-2</v>
      </c>
      <c r="N480" s="246"/>
      <c r="O480" s="309">
        <f t="shared" ca="1" si="78"/>
        <v>-1.8819430111983801</v>
      </c>
      <c r="P480" s="216">
        <f t="shared" ca="1" si="79"/>
        <v>151.90194701119839</v>
      </c>
      <c r="Q480" s="217">
        <f t="shared" ca="1" si="80"/>
        <v>-0.50304875055690879</v>
      </c>
      <c r="R480" s="216">
        <f t="shared" ca="1" si="81"/>
        <v>-0.40238533833680645</v>
      </c>
      <c r="S480" s="217"/>
      <c r="T480" s="64"/>
      <c r="U480" s="313">
        <f t="shared" ca="1" si="82"/>
        <v>-0.43742606853109145</v>
      </c>
      <c r="V480" s="256"/>
      <c r="W480" s="256"/>
      <c r="X480" s="311" t="e">
        <f t="shared" si="83"/>
        <v>#N/A</v>
      </c>
      <c r="Y480" s="311" t="e">
        <f t="shared" si="83"/>
        <v>#N/A</v>
      </c>
      <c r="Z480" s="105"/>
      <c r="AA480" s="105"/>
      <c r="AB480" s="103"/>
    </row>
    <row r="481" spans="1:28" x14ac:dyDescent="0.25">
      <c r="A481">
        <v>449</v>
      </c>
      <c r="B481" s="61">
        <f ca="1">OFFSET(InputPriceData!B$15,CalculationsAndCharts!$A481+$A$11,0,1,1)</f>
        <v>41330</v>
      </c>
      <c r="C481" s="3">
        <f ca="1">OFFSET(InputPriceData!G$15,CalculationsAndCharts!$A481+$A$11,IF($C$7,8,0),1,1)</f>
        <v>245824800</v>
      </c>
      <c r="D481" s="4">
        <f ca="1">OFFSET(InputPriceData!C$15,CalculationsAndCharts!$A481+$A$11,IF($C$7,8,0),1,1)</f>
        <v>152.63000500000001</v>
      </c>
      <c r="E481" s="4">
        <f ca="1">OFFSET(InputPriceData!D$15,CalculationsAndCharts!$A481+$A$11,IF($C$7,8,0),1,1)</f>
        <v>152.86000100000001</v>
      </c>
      <c r="F481" s="4">
        <f ca="1">OFFSET(InputPriceData!E$15,CalculationsAndCharts!$A481+$A$11,IF($C$7,8,0),1,1)</f>
        <v>149</v>
      </c>
      <c r="G481" s="4">
        <f ca="1">OFFSET(InputPriceData!F$15,CalculationsAndCharts!$A481+$A$11,IF($C$7,8,0),1,1)</f>
        <v>149</v>
      </c>
      <c r="H481" s="309">
        <f t="shared" ref="H481:H544" ca="1" si="84">$C$20*(G481-2*G482+G483)+2*$C$21*H482-$C$22*H483</f>
        <v>-2.4231280558557682</v>
      </c>
      <c r="I481" s="216">
        <f t="shared" ca="1" si="73"/>
        <v>151.42312805585576</v>
      </c>
      <c r="J481" s="216">
        <f t="shared" ca="1" si="74"/>
        <v>152.18024369613502</v>
      </c>
      <c r="K481" s="216">
        <f t="shared" ca="1" si="75"/>
        <v>150.66601241557649</v>
      </c>
      <c r="L481" s="217">
        <f t="shared" ca="1" si="76"/>
        <v>0.27686941031164281</v>
      </c>
      <c r="M481" s="216">
        <f t="shared" ca="1" si="77"/>
        <v>0.18581839618231061</v>
      </c>
      <c r="N481" s="246"/>
      <c r="O481" s="309">
        <f t="shared" ca="1" si="78"/>
        <v>-2.9722200635618714</v>
      </c>
      <c r="P481" s="216">
        <f t="shared" ca="1" si="79"/>
        <v>151.97222006356188</v>
      </c>
      <c r="Q481" s="217">
        <f t="shared" ca="1" si="80"/>
        <v>-0.26906365809737914</v>
      </c>
      <c r="R481" s="216">
        <f t="shared" ca="1" si="81"/>
        <v>-0.21669556356835903</v>
      </c>
      <c r="S481" s="217"/>
      <c r="T481" s="64"/>
      <c r="U481" s="313">
        <f t="shared" ca="1" si="82"/>
        <v>-0.40251395975066961</v>
      </c>
      <c r="V481" s="256"/>
      <c r="W481" s="256"/>
      <c r="X481" s="311" t="e">
        <f t="shared" si="83"/>
        <v>#N/A</v>
      </c>
      <c r="Y481" s="311" t="e">
        <f t="shared" si="83"/>
        <v>#N/A</v>
      </c>
      <c r="Z481" s="105"/>
      <c r="AA481" s="105"/>
      <c r="AB481" s="103"/>
    </row>
    <row r="482" spans="1:28" x14ac:dyDescent="0.25">
      <c r="A482">
        <v>450</v>
      </c>
      <c r="B482" s="61">
        <f ca="1">OFFSET(InputPriceData!B$15,CalculationsAndCharts!$A482+$A$11,0,1,1)</f>
        <v>41327</v>
      </c>
      <c r="C482" s="3">
        <f ca="1">OFFSET(InputPriceData!G$15,CalculationsAndCharts!$A482+$A$11,IF($C$7,8,0),1,1)</f>
        <v>106356600</v>
      </c>
      <c r="D482" s="4">
        <f ca="1">OFFSET(InputPriceData!C$15,CalculationsAndCharts!$A482+$A$11,IF($C$7,8,0),1,1)</f>
        <v>151.14999399999999</v>
      </c>
      <c r="E482" s="4">
        <f ca="1">OFFSET(InputPriceData!D$15,CalculationsAndCharts!$A482+$A$11,IF($C$7,8,0),1,1)</f>
        <v>151.88999899999999</v>
      </c>
      <c r="F482" s="4">
        <f ca="1">OFFSET(InputPriceData!E$15,CalculationsAndCharts!$A482+$A$11,IF($C$7,8,0),1,1)</f>
        <v>150.490005</v>
      </c>
      <c r="G482" s="4">
        <f ca="1">OFFSET(InputPriceData!F$15,CalculationsAndCharts!$A482+$A$11,IF($C$7,8,0),1,1)</f>
        <v>151.88999899999999</v>
      </c>
      <c r="H482" s="309">
        <f t="shared" ca="1" si="84"/>
        <v>0.52604690739249682</v>
      </c>
      <c r="I482" s="216">
        <f t="shared" ref="I482:I545" ca="1" si="85">G482-H482</f>
        <v>151.36395209260749</v>
      </c>
      <c r="J482" s="216">
        <f t="shared" ref="J482:J545" ca="1" si="86">I482*(1+$F$15)</f>
        <v>152.12077185307052</v>
      </c>
      <c r="K482" s="216">
        <f t="shared" ref="K482:K545" ca="1" si="87">I482*(1-$F$15)</f>
        <v>150.60713233214446</v>
      </c>
      <c r="L482" s="217">
        <f t="shared" ref="L482:L545" ca="1" si="88">$F$20*(I482-2*I483+I484)+2*$F$21*L483-$F$22*L484</f>
        <v>0.45871866796667593</v>
      </c>
      <c r="M482" s="216">
        <f t="shared" ref="M482:M545" ca="1" si="89">100*$F$16*L482/G482</f>
        <v>0.3020071571444779</v>
      </c>
      <c r="N482" s="246"/>
      <c r="O482" s="309">
        <f t="shared" ref="O482:O545" ca="1" si="90">$U$20*($G482-2*$G483+$G484)+2*$U$21*O483-$U$22*O484</f>
        <v>-6.8006110033766998E-2</v>
      </c>
      <c r="P482" s="216">
        <f t="shared" ref="P482:P545" ca="1" si="91">$G482-O482</f>
        <v>151.95800511003375</v>
      </c>
      <c r="Q482" s="217">
        <f t="shared" ref="Q482:Q545" ca="1" si="92">$X$20*(P482-2*P483+P484)+2*$X$21*Q483-$X$22*Q484</f>
        <v>-7.9716371129077312E-2</v>
      </c>
      <c r="R482" s="216">
        <f t="shared" ref="R482:R545" ca="1" si="93">100*$F$17*Q482/$G482</f>
        <v>-6.297955493099501E-2</v>
      </c>
      <c r="S482" s="217"/>
      <c r="T482" s="64"/>
      <c r="U482" s="313">
        <f t="shared" ref="U482:U545" ca="1" si="94">R482-M482</f>
        <v>-0.3649867120754729</v>
      </c>
      <c r="V482" s="256"/>
      <c r="W482" s="256"/>
      <c r="X482" s="311" t="e">
        <f t="shared" ref="X482:Y545" si="95">IF($A482=$E$25,X$31,NA())</f>
        <v>#N/A</v>
      </c>
      <c r="Y482" s="311" t="e">
        <f t="shared" si="95"/>
        <v>#N/A</v>
      </c>
      <c r="Z482" s="105"/>
      <c r="AA482" s="105"/>
      <c r="AB482" s="103"/>
    </row>
    <row r="483" spans="1:28" x14ac:dyDescent="0.25">
      <c r="A483">
        <v>451</v>
      </c>
      <c r="B483" s="61">
        <f ca="1">OFFSET(InputPriceData!B$15,CalculationsAndCharts!$A483+$A$11,0,1,1)</f>
        <v>41326</v>
      </c>
      <c r="C483" s="3">
        <f ca="1">OFFSET(InputPriceData!G$15,CalculationsAndCharts!$A483+$A$11,IF($C$7,8,0),1,1)</f>
        <v>183257000</v>
      </c>
      <c r="D483" s="4">
        <f ca="1">OFFSET(InputPriceData!C$15,CalculationsAndCharts!$A483+$A$11,IF($C$7,8,0),1,1)</f>
        <v>150.96000699999999</v>
      </c>
      <c r="E483" s="4">
        <f ca="1">OFFSET(InputPriceData!D$15,CalculationsAndCharts!$A483+$A$11,IF($C$7,8,0),1,1)</f>
        <v>151.41999799999999</v>
      </c>
      <c r="F483" s="4">
        <f ca="1">OFFSET(InputPriceData!E$15,CalculationsAndCharts!$A483+$A$11,IF($C$7,8,0),1,1)</f>
        <v>149.94000199999999</v>
      </c>
      <c r="G483" s="4">
        <f ca="1">OFFSET(InputPriceData!F$15,CalculationsAndCharts!$A483+$A$11,IF($C$7,8,0),1,1)</f>
        <v>150.41999799999999</v>
      </c>
      <c r="H483" s="309">
        <f t="shared" ca="1" si="84"/>
        <v>-0.82736828231485005</v>
      </c>
      <c r="I483" s="216">
        <f t="shared" ca="1" si="85"/>
        <v>151.24736628231483</v>
      </c>
      <c r="J483" s="216">
        <f t="shared" ca="1" si="86"/>
        <v>152.0036031137264</v>
      </c>
      <c r="K483" s="216">
        <f t="shared" ca="1" si="87"/>
        <v>150.49112945090326</v>
      </c>
      <c r="L483" s="217">
        <f t="shared" ca="1" si="88"/>
        <v>0.60415670590503001</v>
      </c>
      <c r="M483" s="216">
        <f t="shared" ca="1" si="89"/>
        <v>0.40164653233476977</v>
      </c>
      <c r="N483" s="246"/>
      <c r="O483" s="309">
        <f t="shared" ca="1" si="90"/>
        <v>-1.4540910795327149</v>
      </c>
      <c r="P483" s="216">
        <f t="shared" ca="1" si="91"/>
        <v>151.87408907953269</v>
      </c>
      <c r="Q483" s="217">
        <f t="shared" ca="1" si="92"/>
        <v>7.0856321110594367E-2</v>
      </c>
      <c r="R483" s="216">
        <f t="shared" ca="1" si="93"/>
        <v>5.6526782650743852E-2</v>
      </c>
      <c r="S483" s="217"/>
      <c r="T483" s="64"/>
      <c r="U483" s="313">
        <f t="shared" ca="1" si="94"/>
        <v>-0.34511974968402592</v>
      </c>
      <c r="V483" s="256"/>
      <c r="W483" s="256"/>
      <c r="X483" s="311" t="e">
        <f t="shared" si="95"/>
        <v>#N/A</v>
      </c>
      <c r="Y483" s="311" t="e">
        <f t="shared" si="95"/>
        <v>#N/A</v>
      </c>
      <c r="Z483" s="105"/>
      <c r="AA483" s="105"/>
      <c r="AB483" s="103"/>
    </row>
    <row r="484" spans="1:28" x14ac:dyDescent="0.25">
      <c r="A484">
        <v>452</v>
      </c>
      <c r="B484" s="61">
        <f ca="1">OFFSET(InputPriceData!B$15,CalculationsAndCharts!$A484+$A$11,0,1,1)</f>
        <v>41325</v>
      </c>
      <c r="C484" s="3">
        <f ca="1">OFFSET(InputPriceData!G$15,CalculationsAndCharts!$A484+$A$11,IF($C$7,8,0),1,1)</f>
        <v>160574800</v>
      </c>
      <c r="D484" s="4">
        <f ca="1">OFFSET(InputPriceData!C$15,CalculationsAndCharts!$A484+$A$11,IF($C$7,8,0),1,1)</f>
        <v>153.13999899999999</v>
      </c>
      <c r="E484" s="4">
        <f ca="1">OFFSET(InputPriceData!D$15,CalculationsAndCharts!$A484+$A$11,IF($C$7,8,0),1,1)</f>
        <v>153.19000199999999</v>
      </c>
      <c r="F484" s="4">
        <f ca="1">OFFSET(InputPriceData!E$15,CalculationsAndCharts!$A484+$A$11,IF($C$7,8,0),1,1)</f>
        <v>151.259995</v>
      </c>
      <c r="G484" s="4">
        <f ca="1">OFFSET(InputPriceData!F$15,CalculationsAndCharts!$A484+$A$11,IF($C$7,8,0),1,1)</f>
        <v>151.33999600000001</v>
      </c>
      <c r="H484" s="309">
        <f t="shared" ca="1" si="84"/>
        <v>0.19784470971843704</v>
      </c>
      <c r="I484" s="216">
        <f t="shared" ca="1" si="85"/>
        <v>151.14215129028159</v>
      </c>
      <c r="J484" s="216">
        <f t="shared" ca="1" si="86"/>
        <v>151.89786204673297</v>
      </c>
      <c r="K484" s="216">
        <f t="shared" ca="1" si="87"/>
        <v>150.38644053383018</v>
      </c>
      <c r="L484" s="217">
        <f t="shared" ca="1" si="88"/>
        <v>0.78077121026371987</v>
      </c>
      <c r="M484" s="216">
        <f t="shared" ca="1" si="89"/>
        <v>0.51590539903524235</v>
      </c>
      <c r="N484" s="246"/>
      <c r="O484" s="309">
        <f t="shared" ca="1" si="90"/>
        <v>-0.46616839021105272</v>
      </c>
      <c r="P484" s="216">
        <f t="shared" ca="1" si="91"/>
        <v>151.80616439021108</v>
      </c>
      <c r="Q484" s="217">
        <f t="shared" ca="1" si="92"/>
        <v>0.26765089362717609</v>
      </c>
      <c r="R484" s="216">
        <f t="shared" ca="1" si="93"/>
        <v>0.2122248452765991</v>
      </c>
      <c r="S484" s="217"/>
      <c r="T484" s="64"/>
      <c r="U484" s="313">
        <f t="shared" ca="1" si="94"/>
        <v>-0.30368055375864322</v>
      </c>
      <c r="V484" s="256"/>
      <c r="W484" s="256"/>
      <c r="X484" s="311" t="e">
        <f t="shared" si="95"/>
        <v>#N/A</v>
      </c>
      <c r="Y484" s="311" t="e">
        <f t="shared" si="95"/>
        <v>#N/A</v>
      </c>
      <c r="Z484" s="105"/>
      <c r="AA484" s="105"/>
      <c r="AB484" s="103"/>
    </row>
    <row r="485" spans="1:28" x14ac:dyDescent="0.25">
      <c r="A485">
        <v>453</v>
      </c>
      <c r="B485" s="61">
        <f ca="1">OFFSET(InputPriceData!B$15,CalculationsAndCharts!$A485+$A$11,0,1,1)</f>
        <v>41324</v>
      </c>
      <c r="C485" s="3">
        <f ca="1">OFFSET(InputPriceData!G$15,CalculationsAndCharts!$A485+$A$11,IF($C$7,8,0),1,1)</f>
        <v>95105400</v>
      </c>
      <c r="D485" s="4">
        <f ca="1">OFFSET(InputPriceData!C$15,CalculationsAndCharts!$A485+$A$11,IF($C$7,8,0),1,1)</f>
        <v>152.36999499999999</v>
      </c>
      <c r="E485" s="4">
        <f ca="1">OFFSET(InputPriceData!D$15,CalculationsAndCharts!$A485+$A$11,IF($C$7,8,0),1,1)</f>
        <v>153.279999</v>
      </c>
      <c r="F485" s="4">
        <f ca="1">OFFSET(InputPriceData!E$15,CalculationsAndCharts!$A485+$A$11,IF($C$7,8,0),1,1)</f>
        <v>152.16000399999999</v>
      </c>
      <c r="G485" s="4">
        <f ca="1">OFFSET(InputPriceData!F$15,CalculationsAndCharts!$A485+$A$11,IF($C$7,8,0),1,1)</f>
        <v>153.25</v>
      </c>
      <c r="H485" s="309">
        <f t="shared" ca="1" si="84"/>
        <v>2.3244874362804024</v>
      </c>
      <c r="I485" s="216">
        <f t="shared" ca="1" si="85"/>
        <v>150.92551256371959</v>
      </c>
      <c r="J485" s="216">
        <f t="shared" ca="1" si="86"/>
        <v>151.68014012653816</v>
      </c>
      <c r="K485" s="216">
        <f t="shared" ca="1" si="87"/>
        <v>150.170885000901</v>
      </c>
      <c r="L485" s="217">
        <f t="shared" ca="1" si="88"/>
        <v>0.86035407104275885</v>
      </c>
      <c r="M485" s="216">
        <f t="shared" ca="1" si="89"/>
        <v>0.5614055928500874</v>
      </c>
      <c r="N485" s="246"/>
      <c r="O485" s="309">
        <f t="shared" ca="1" si="90"/>
        <v>1.6500383948507769</v>
      </c>
      <c r="P485" s="216">
        <f t="shared" ca="1" si="91"/>
        <v>151.59996160514922</v>
      </c>
      <c r="Q485" s="217">
        <f t="shared" ca="1" si="92"/>
        <v>0.34900852301937696</v>
      </c>
      <c r="R485" s="216">
        <f t="shared" ca="1" si="93"/>
        <v>0.27328562977047466</v>
      </c>
      <c r="S485" s="217"/>
      <c r="T485" s="64"/>
      <c r="U485" s="313">
        <f t="shared" ca="1" si="94"/>
        <v>-0.28811996307961274</v>
      </c>
      <c r="V485" s="256"/>
      <c r="W485" s="256"/>
      <c r="X485" s="311" t="e">
        <f t="shared" si="95"/>
        <v>#N/A</v>
      </c>
      <c r="Y485" s="311" t="e">
        <f t="shared" si="95"/>
        <v>#N/A</v>
      </c>
      <c r="Z485" s="105"/>
      <c r="AA485" s="105"/>
      <c r="AB485" s="103"/>
    </row>
    <row r="486" spans="1:28" x14ac:dyDescent="0.25">
      <c r="A486">
        <v>454</v>
      </c>
      <c r="B486" s="61">
        <f ca="1">OFFSET(InputPriceData!B$15,CalculationsAndCharts!$A486+$A$11,0,1,1)</f>
        <v>41320</v>
      </c>
      <c r="C486" s="3">
        <f ca="1">OFFSET(InputPriceData!G$15,CalculationsAndCharts!$A486+$A$11,IF($C$7,8,0),1,1)</f>
        <v>215226500</v>
      </c>
      <c r="D486" s="4">
        <f ca="1">OFFSET(InputPriceData!C$15,CalculationsAndCharts!$A486+$A$11,IF($C$7,8,0),1,1)</f>
        <v>152.429993</v>
      </c>
      <c r="E486" s="4">
        <f ca="1">OFFSET(InputPriceData!D$15,CalculationsAndCharts!$A486+$A$11,IF($C$7,8,0),1,1)</f>
        <v>152.58999600000001</v>
      </c>
      <c r="F486" s="4">
        <f ca="1">OFFSET(InputPriceData!E$15,CalculationsAndCharts!$A486+$A$11,IF($C$7,8,0),1,1)</f>
        <v>151.550003</v>
      </c>
      <c r="G486" s="4">
        <f ca="1">OFFSET(InputPriceData!F$15,CalculationsAndCharts!$A486+$A$11,IF($C$7,8,0),1,1)</f>
        <v>152.11000100000001</v>
      </c>
      <c r="H486" s="309">
        <f t="shared" ca="1" si="84"/>
        <v>1.4434098944110072</v>
      </c>
      <c r="I486" s="216">
        <f t="shared" ca="1" si="85"/>
        <v>150.66659110558899</v>
      </c>
      <c r="J486" s="216">
        <f t="shared" ca="1" si="86"/>
        <v>151.41992406111692</v>
      </c>
      <c r="K486" s="216">
        <f t="shared" ca="1" si="87"/>
        <v>149.91325815006104</v>
      </c>
      <c r="L486" s="217">
        <f t="shared" ca="1" si="88"/>
        <v>0.90197015855110418</v>
      </c>
      <c r="M486" s="216">
        <f t="shared" ca="1" si="89"/>
        <v>0.59297229151362907</v>
      </c>
      <c r="N486" s="246"/>
      <c r="O486" s="309">
        <f t="shared" ca="1" si="90"/>
        <v>0.76935770751575672</v>
      </c>
      <c r="P486" s="216">
        <f t="shared" ca="1" si="91"/>
        <v>151.34064329248426</v>
      </c>
      <c r="Q486" s="217">
        <f t="shared" ca="1" si="92"/>
        <v>0.38501584045886589</v>
      </c>
      <c r="R486" s="216">
        <f t="shared" ca="1" si="93"/>
        <v>0.30374006016253924</v>
      </c>
      <c r="S486" s="217"/>
      <c r="T486" s="64"/>
      <c r="U486" s="313">
        <f t="shared" ca="1" si="94"/>
        <v>-0.28923223135108983</v>
      </c>
      <c r="V486" s="256"/>
      <c r="W486" s="256"/>
      <c r="X486" s="311" t="e">
        <f t="shared" si="95"/>
        <v>#N/A</v>
      </c>
      <c r="Y486" s="311" t="e">
        <f t="shared" si="95"/>
        <v>#N/A</v>
      </c>
      <c r="Z486" s="105"/>
      <c r="AA486" s="105"/>
      <c r="AB486" s="103"/>
    </row>
    <row r="487" spans="1:28" x14ac:dyDescent="0.25">
      <c r="A487">
        <v>455</v>
      </c>
      <c r="B487" s="61">
        <f ca="1">OFFSET(InputPriceData!B$15,CalculationsAndCharts!$A487+$A$11,0,1,1)</f>
        <v>41319</v>
      </c>
      <c r="C487" s="3">
        <f ca="1">OFFSET(InputPriceData!G$15,CalculationsAndCharts!$A487+$A$11,IF($C$7,8,0),1,1)</f>
        <v>80834300</v>
      </c>
      <c r="D487" s="4">
        <f ca="1">OFFSET(InputPriceData!C$15,CalculationsAndCharts!$A487+$A$11,IF($C$7,8,0),1,1)</f>
        <v>151.69000199999999</v>
      </c>
      <c r="E487" s="4">
        <f ca="1">OFFSET(InputPriceData!D$15,CalculationsAndCharts!$A487+$A$11,IF($C$7,8,0),1,1)</f>
        <v>152.470001</v>
      </c>
      <c r="F487" s="4">
        <f ca="1">OFFSET(InputPriceData!E$15,CalculationsAndCharts!$A487+$A$11,IF($C$7,8,0),1,1)</f>
        <v>151.520004</v>
      </c>
      <c r="G487" s="4">
        <f ca="1">OFFSET(InputPriceData!F$15,CalculationsAndCharts!$A487+$A$11,IF($C$7,8,0),1,1)</f>
        <v>152.28999300000001</v>
      </c>
      <c r="H487" s="309">
        <f t="shared" ca="1" si="84"/>
        <v>1.8637124680603612</v>
      </c>
      <c r="I487" s="216">
        <f t="shared" ca="1" si="85"/>
        <v>150.42628053193965</v>
      </c>
      <c r="J487" s="216">
        <f t="shared" ca="1" si="86"/>
        <v>151.17841193459932</v>
      </c>
      <c r="K487" s="216">
        <f t="shared" ca="1" si="87"/>
        <v>149.67414912927995</v>
      </c>
      <c r="L487" s="217">
        <f t="shared" ca="1" si="88"/>
        <v>0.96505441529895386</v>
      </c>
      <c r="M487" s="216">
        <f t="shared" ca="1" si="89"/>
        <v>0.63369522598832473</v>
      </c>
      <c r="N487" s="246"/>
      <c r="O487" s="309">
        <f t="shared" ca="1" si="90"/>
        <v>1.1858871915759754</v>
      </c>
      <c r="P487" s="216">
        <f t="shared" ca="1" si="91"/>
        <v>151.10410580842404</v>
      </c>
      <c r="Q487" s="217">
        <f t="shared" ca="1" si="92"/>
        <v>0.44965183560752892</v>
      </c>
      <c r="R487" s="216">
        <f t="shared" ca="1" si="93"/>
        <v>0.3543123169813493</v>
      </c>
      <c r="S487" s="217"/>
      <c r="T487" s="64"/>
      <c r="U487" s="313">
        <f t="shared" ca="1" si="94"/>
        <v>-0.27938290900697543</v>
      </c>
      <c r="V487" s="256"/>
      <c r="W487" s="256"/>
      <c r="X487" s="311" t="e">
        <f t="shared" si="95"/>
        <v>#N/A</v>
      </c>
      <c r="Y487" s="311" t="e">
        <f t="shared" si="95"/>
        <v>#N/A</v>
      </c>
      <c r="Z487" s="105"/>
      <c r="AA487" s="105"/>
      <c r="AB487" s="103"/>
    </row>
    <row r="488" spans="1:28" x14ac:dyDescent="0.25">
      <c r="A488">
        <v>456</v>
      </c>
      <c r="B488" s="61">
        <f ca="1">OFFSET(InputPriceData!B$15,CalculationsAndCharts!$A488+$A$11,0,1,1)</f>
        <v>41318</v>
      </c>
      <c r="C488" s="3">
        <f ca="1">OFFSET(InputPriceData!G$15,CalculationsAndCharts!$A488+$A$11,IF($C$7,8,0),1,1)</f>
        <v>82322600</v>
      </c>
      <c r="D488" s="4">
        <f ca="1">OFFSET(InputPriceData!C$15,CalculationsAndCharts!$A488+$A$11,IF($C$7,8,0),1,1)</f>
        <v>152.33000200000001</v>
      </c>
      <c r="E488" s="4">
        <f ca="1">OFFSET(InputPriceData!D$15,CalculationsAndCharts!$A488+$A$11,IF($C$7,8,0),1,1)</f>
        <v>152.61000100000001</v>
      </c>
      <c r="F488" s="4">
        <f ca="1">OFFSET(InputPriceData!E$15,CalculationsAndCharts!$A488+$A$11,IF($C$7,8,0),1,1)</f>
        <v>151.720001</v>
      </c>
      <c r="G488" s="4">
        <f ca="1">OFFSET(InputPriceData!F$15,CalculationsAndCharts!$A488+$A$11,IF($C$7,8,0),1,1)</f>
        <v>152.14999399999999</v>
      </c>
      <c r="H488" s="309">
        <f t="shared" ca="1" si="84"/>
        <v>1.9808675630245616</v>
      </c>
      <c r="I488" s="216">
        <f t="shared" ca="1" si="85"/>
        <v>150.16912643697543</v>
      </c>
      <c r="J488" s="216">
        <f t="shared" ca="1" si="86"/>
        <v>150.91997206916028</v>
      </c>
      <c r="K488" s="216">
        <f t="shared" ca="1" si="87"/>
        <v>149.41828080479056</v>
      </c>
      <c r="L488" s="217">
        <f t="shared" ca="1" si="88"/>
        <v>1.0144296649643048</v>
      </c>
      <c r="M488" s="216">
        <f t="shared" ca="1" si="89"/>
        <v>0.66673000655149861</v>
      </c>
      <c r="N488" s="246"/>
      <c r="O488" s="309">
        <f t="shared" ca="1" si="90"/>
        <v>1.3039852335725624</v>
      </c>
      <c r="P488" s="216">
        <f t="shared" ca="1" si="91"/>
        <v>150.84600876642742</v>
      </c>
      <c r="Q488" s="217">
        <f t="shared" ca="1" si="92"/>
        <v>0.49937025737155744</v>
      </c>
      <c r="R488" s="216">
        <f t="shared" ca="1" si="93"/>
        <v>0.39385102364569857</v>
      </c>
      <c r="S488" s="217"/>
      <c r="T488" s="64"/>
      <c r="U488" s="313">
        <f t="shared" ca="1" si="94"/>
        <v>-0.27287898290580004</v>
      </c>
      <c r="V488" s="256"/>
      <c r="W488" s="256"/>
      <c r="X488" s="311" t="e">
        <f t="shared" si="95"/>
        <v>#N/A</v>
      </c>
      <c r="Y488" s="311" t="e">
        <f t="shared" si="95"/>
        <v>#N/A</v>
      </c>
      <c r="Z488" s="105"/>
      <c r="AA488" s="105"/>
      <c r="AB488" s="103"/>
    </row>
    <row r="489" spans="1:28" x14ac:dyDescent="0.25">
      <c r="A489">
        <v>457</v>
      </c>
      <c r="B489" s="61">
        <f ca="1">OFFSET(InputPriceData!B$15,CalculationsAndCharts!$A489+$A$11,0,1,1)</f>
        <v>41317</v>
      </c>
      <c r="C489" s="3">
        <f ca="1">OFFSET(InputPriceData!G$15,CalculationsAndCharts!$A489+$A$11,IF($C$7,8,0),1,1)</f>
        <v>65392700</v>
      </c>
      <c r="D489" s="4">
        <f ca="1">OFFSET(InputPriceData!C$15,CalculationsAndCharts!$A489+$A$11,IF($C$7,8,0),1,1)</f>
        <v>151.779999</v>
      </c>
      <c r="E489" s="4">
        <f ca="1">OFFSET(InputPriceData!D$15,CalculationsAndCharts!$A489+$A$11,IF($C$7,8,0),1,1)</f>
        <v>152.300003</v>
      </c>
      <c r="F489" s="4">
        <f ca="1">OFFSET(InputPriceData!E$15,CalculationsAndCharts!$A489+$A$11,IF($C$7,8,0),1,1)</f>
        <v>151.61000100000001</v>
      </c>
      <c r="G489" s="4">
        <f ca="1">OFFSET(InputPriceData!F$15,CalculationsAndCharts!$A489+$A$11,IF($C$7,8,0),1,1)</f>
        <v>152.020004</v>
      </c>
      <c r="H489" s="309">
        <f t="shared" ca="1" si="84"/>
        <v>2.1144353052774645</v>
      </c>
      <c r="I489" s="216">
        <f t="shared" ca="1" si="85"/>
        <v>149.90556869472255</v>
      </c>
      <c r="J489" s="216">
        <f t="shared" ca="1" si="86"/>
        <v>150.65509653819615</v>
      </c>
      <c r="K489" s="216">
        <f t="shared" ca="1" si="87"/>
        <v>149.15604085124895</v>
      </c>
      <c r="L489" s="217">
        <f t="shared" ca="1" si="88"/>
        <v>1.0589553288271496</v>
      </c>
      <c r="M489" s="216">
        <f t="shared" ca="1" si="89"/>
        <v>0.69658946254675114</v>
      </c>
      <c r="N489" s="246"/>
      <c r="O489" s="309">
        <f t="shared" ca="1" si="90"/>
        <v>1.4408362277036575</v>
      </c>
      <c r="P489" s="216">
        <f t="shared" ca="1" si="91"/>
        <v>150.57916777229633</v>
      </c>
      <c r="Q489" s="217">
        <f t="shared" ca="1" si="92"/>
        <v>0.54487147536488145</v>
      </c>
      <c r="R489" s="216">
        <f t="shared" ca="1" si="93"/>
        <v>0.43010508698437983</v>
      </c>
      <c r="S489" s="217"/>
      <c r="T489" s="64"/>
      <c r="U489" s="313">
        <f t="shared" ca="1" si="94"/>
        <v>-0.26648437556237131</v>
      </c>
      <c r="V489" s="256"/>
      <c r="W489" s="256"/>
      <c r="X489" s="311" t="e">
        <f t="shared" si="95"/>
        <v>#N/A</v>
      </c>
      <c r="Y489" s="311" t="e">
        <f t="shared" si="95"/>
        <v>#N/A</v>
      </c>
      <c r="Z489" s="105"/>
      <c r="AA489" s="105"/>
      <c r="AB489" s="103"/>
    </row>
    <row r="490" spans="1:28" x14ac:dyDescent="0.25">
      <c r="A490">
        <v>458</v>
      </c>
      <c r="B490" s="61">
        <f ca="1">OFFSET(InputPriceData!B$15,CalculationsAndCharts!$A490+$A$11,0,1,1)</f>
        <v>41316</v>
      </c>
      <c r="C490" s="3">
        <f ca="1">OFFSET(InputPriceData!G$15,CalculationsAndCharts!$A490+$A$11,IF($C$7,8,0),1,1)</f>
        <v>73775000</v>
      </c>
      <c r="D490" s="4">
        <f ca="1">OFFSET(InputPriceData!C$15,CalculationsAndCharts!$A490+$A$11,IF($C$7,8,0),1,1)</f>
        <v>151.740005</v>
      </c>
      <c r="E490" s="4">
        <f ca="1">OFFSET(InputPriceData!D$15,CalculationsAndCharts!$A490+$A$11,IF($C$7,8,0),1,1)</f>
        <v>151.89999399999999</v>
      </c>
      <c r="F490" s="4">
        <f ca="1">OFFSET(InputPriceData!E$15,CalculationsAndCharts!$A490+$A$11,IF($C$7,8,0),1,1)</f>
        <v>151.38999899999999</v>
      </c>
      <c r="G490" s="4">
        <f ca="1">OFFSET(InputPriceData!F$15,CalculationsAndCharts!$A490+$A$11,IF($C$7,8,0),1,1)</f>
        <v>151.770004</v>
      </c>
      <c r="H490" s="309">
        <f t="shared" ca="1" si="84"/>
        <v>2.1306838411111961</v>
      </c>
      <c r="I490" s="216">
        <f t="shared" ca="1" si="85"/>
        <v>149.63932015888881</v>
      </c>
      <c r="J490" s="216">
        <f t="shared" ca="1" si="86"/>
        <v>150.38751675968322</v>
      </c>
      <c r="K490" s="216">
        <f t="shared" ca="1" si="87"/>
        <v>148.89112355809436</v>
      </c>
      <c r="L490" s="217">
        <f t="shared" ca="1" si="88"/>
        <v>1.1016395717484957</v>
      </c>
      <c r="M490" s="216">
        <f t="shared" ca="1" si="89"/>
        <v>0.72586119965345441</v>
      </c>
      <c r="N490" s="246"/>
      <c r="O490" s="309">
        <f t="shared" ca="1" si="90"/>
        <v>1.4619065387026566</v>
      </c>
      <c r="P490" s="216">
        <f t="shared" ca="1" si="91"/>
        <v>150.30809746129734</v>
      </c>
      <c r="Q490" s="217">
        <f t="shared" ca="1" si="92"/>
        <v>0.58988483540400261</v>
      </c>
      <c r="R490" s="216">
        <f t="shared" ca="1" si="93"/>
        <v>0.46640428531899036</v>
      </c>
      <c r="S490" s="217"/>
      <c r="T490" s="64"/>
      <c r="U490" s="313">
        <f t="shared" ca="1" si="94"/>
        <v>-0.25945691433446405</v>
      </c>
      <c r="V490" s="256"/>
      <c r="W490" s="256"/>
      <c r="X490" s="311" t="e">
        <f t="shared" si="95"/>
        <v>#N/A</v>
      </c>
      <c r="Y490" s="311" t="e">
        <f t="shared" si="95"/>
        <v>#N/A</v>
      </c>
      <c r="Z490" s="105"/>
      <c r="AA490" s="105"/>
      <c r="AB490" s="103"/>
    </row>
    <row r="491" spans="1:28" x14ac:dyDescent="0.25">
      <c r="A491">
        <v>459</v>
      </c>
      <c r="B491" s="61">
        <f ca="1">OFFSET(InputPriceData!B$15,CalculationsAndCharts!$A491+$A$11,0,1,1)</f>
        <v>41313</v>
      </c>
      <c r="C491" s="3">
        <f ca="1">OFFSET(InputPriceData!G$15,CalculationsAndCharts!$A491+$A$11,IF($C$7,8,0),1,1)</f>
        <v>103133700</v>
      </c>
      <c r="D491" s="4">
        <f ca="1">OFFSET(InputPriceData!C$15,CalculationsAndCharts!$A491+$A$11,IF($C$7,8,0),1,1)</f>
        <v>151.220001</v>
      </c>
      <c r="E491" s="4">
        <f ca="1">OFFSET(InputPriceData!D$15,CalculationsAndCharts!$A491+$A$11,IF($C$7,8,0),1,1)</f>
        <v>151.88999899999999</v>
      </c>
      <c r="F491" s="4">
        <f ca="1">OFFSET(InputPriceData!E$15,CalculationsAndCharts!$A491+$A$11,IF($C$7,8,0),1,1)</f>
        <v>151.220001</v>
      </c>
      <c r="G491" s="4">
        <f ca="1">OFFSET(InputPriceData!F$15,CalculationsAndCharts!$A491+$A$11,IF($C$7,8,0),1,1)</f>
        <v>151.800003</v>
      </c>
      <c r="H491" s="309">
        <f t="shared" ca="1" si="84"/>
        <v>2.4355620682052872</v>
      </c>
      <c r="I491" s="216">
        <f t="shared" ca="1" si="85"/>
        <v>149.36444093179472</v>
      </c>
      <c r="J491" s="216">
        <f t="shared" ca="1" si="86"/>
        <v>150.11126313645369</v>
      </c>
      <c r="K491" s="216">
        <f t="shared" ca="1" si="87"/>
        <v>148.61761872713575</v>
      </c>
      <c r="L491" s="217">
        <f t="shared" ca="1" si="88"/>
        <v>1.1355829498308092</v>
      </c>
      <c r="M491" s="216">
        <f t="shared" ca="1" si="89"/>
        <v>0.74807834478818114</v>
      </c>
      <c r="N491" s="246"/>
      <c r="O491" s="309">
        <f t="shared" ca="1" si="90"/>
        <v>1.7747831500255322</v>
      </c>
      <c r="P491" s="216">
        <f t="shared" ca="1" si="91"/>
        <v>150.02521984997446</v>
      </c>
      <c r="Q491" s="217">
        <f t="shared" ca="1" si="92"/>
        <v>0.62562626723711467</v>
      </c>
      <c r="R491" s="216">
        <f t="shared" ca="1" si="93"/>
        <v>0.4945662093857387</v>
      </c>
      <c r="S491" s="217"/>
      <c r="T491" s="64"/>
      <c r="U491" s="313">
        <f t="shared" ca="1" si="94"/>
        <v>-0.25351213540244244</v>
      </c>
      <c r="V491" s="256"/>
      <c r="W491" s="256"/>
      <c r="X491" s="311" t="e">
        <f t="shared" si="95"/>
        <v>#N/A</v>
      </c>
      <c r="Y491" s="311" t="e">
        <f t="shared" si="95"/>
        <v>#N/A</v>
      </c>
      <c r="Z491" s="105"/>
      <c r="AA491" s="105"/>
      <c r="AB491" s="103"/>
    </row>
    <row r="492" spans="1:28" x14ac:dyDescent="0.25">
      <c r="A492">
        <v>460</v>
      </c>
      <c r="B492" s="61">
        <f ca="1">OFFSET(InputPriceData!B$15,CalculationsAndCharts!$A492+$A$11,0,1,1)</f>
        <v>41312</v>
      </c>
      <c r="C492" s="3">
        <f ca="1">OFFSET(InputPriceData!G$15,CalculationsAndCharts!$A492+$A$11,IF($C$7,8,0),1,1)</f>
        <v>162490000</v>
      </c>
      <c r="D492" s="4">
        <f ca="1">OFFSET(InputPriceData!C$15,CalculationsAndCharts!$A492+$A$11,IF($C$7,8,0),1,1)</f>
        <v>151.21000699999999</v>
      </c>
      <c r="E492" s="4">
        <f ca="1">OFFSET(InputPriceData!D$15,CalculationsAndCharts!$A492+$A$11,IF($C$7,8,0),1,1)</f>
        <v>151.35000600000001</v>
      </c>
      <c r="F492" s="4">
        <f ca="1">OFFSET(InputPriceData!E$15,CalculationsAndCharts!$A492+$A$11,IF($C$7,8,0),1,1)</f>
        <v>149.86000100000001</v>
      </c>
      <c r="G492" s="4">
        <f ca="1">OFFSET(InputPriceData!F$15,CalculationsAndCharts!$A492+$A$11,IF($C$7,8,0),1,1)</f>
        <v>150.96000699999999</v>
      </c>
      <c r="H492" s="309">
        <f t="shared" ca="1" si="84"/>
        <v>1.8579541927779601</v>
      </c>
      <c r="I492" s="216">
        <f t="shared" ca="1" si="85"/>
        <v>149.10205280722204</v>
      </c>
      <c r="J492" s="216">
        <f t="shared" ca="1" si="86"/>
        <v>149.84756307125812</v>
      </c>
      <c r="K492" s="216">
        <f t="shared" ca="1" si="87"/>
        <v>148.35654254318592</v>
      </c>
      <c r="L492" s="217">
        <f t="shared" ca="1" si="88"/>
        <v>1.1819723140927605</v>
      </c>
      <c r="M492" s="216">
        <f t="shared" ca="1" si="89"/>
        <v>0.78297049502174476</v>
      </c>
      <c r="N492" s="246"/>
      <c r="O492" s="309">
        <f t="shared" ca="1" si="90"/>
        <v>1.2030992511503007</v>
      </c>
      <c r="P492" s="216">
        <f t="shared" ca="1" si="91"/>
        <v>149.7569077488497</v>
      </c>
      <c r="Q492" s="217">
        <f t="shared" ca="1" si="92"/>
        <v>0.67886440434689854</v>
      </c>
      <c r="R492" s="216">
        <f t="shared" ca="1" si="93"/>
        <v>0.53963781627029095</v>
      </c>
      <c r="S492" s="217"/>
      <c r="T492" s="64"/>
      <c r="U492" s="313">
        <f t="shared" ca="1" si="94"/>
        <v>-0.24333267875145381</v>
      </c>
      <c r="V492" s="256"/>
      <c r="W492" s="256"/>
      <c r="X492" s="311" t="e">
        <f t="shared" si="95"/>
        <v>#N/A</v>
      </c>
      <c r="Y492" s="311" t="e">
        <f t="shared" si="95"/>
        <v>#N/A</v>
      </c>
      <c r="Z492" s="105"/>
      <c r="AA492" s="105"/>
      <c r="AB492" s="103"/>
    </row>
    <row r="493" spans="1:28" x14ac:dyDescent="0.25">
      <c r="A493">
        <v>461</v>
      </c>
      <c r="B493" s="61">
        <f ca="1">OFFSET(InputPriceData!B$15,CalculationsAndCharts!$A493+$A$11,0,1,1)</f>
        <v>41311</v>
      </c>
      <c r="C493" s="3">
        <f ca="1">OFFSET(InputPriceData!G$15,CalculationsAndCharts!$A493+$A$11,IF($C$7,8,0),1,1)</f>
        <v>138762800</v>
      </c>
      <c r="D493" s="4">
        <f ca="1">OFFSET(InputPriceData!C$15,CalculationsAndCharts!$A493+$A$11,IF($C$7,8,0),1,1)</f>
        <v>150.520004</v>
      </c>
      <c r="E493" s="4">
        <f ca="1">OFFSET(InputPriceData!D$15,CalculationsAndCharts!$A493+$A$11,IF($C$7,8,0),1,1)</f>
        <v>151.259995</v>
      </c>
      <c r="F493" s="4">
        <f ca="1">OFFSET(InputPriceData!E$15,CalculationsAndCharts!$A493+$A$11,IF($C$7,8,0),1,1)</f>
        <v>150.41000399999999</v>
      </c>
      <c r="G493" s="4">
        <f ca="1">OFFSET(InputPriceData!F$15,CalculationsAndCharts!$A493+$A$11,IF($C$7,8,0),1,1)</f>
        <v>151.16000399999999</v>
      </c>
      <c r="H493" s="309">
        <f t="shared" ca="1" si="84"/>
        <v>2.3133215455225442</v>
      </c>
      <c r="I493" s="216">
        <f t="shared" ca="1" si="85"/>
        <v>148.84668245447745</v>
      </c>
      <c r="J493" s="216">
        <f t="shared" ca="1" si="86"/>
        <v>149.59091586674981</v>
      </c>
      <c r="K493" s="216">
        <f t="shared" ca="1" si="87"/>
        <v>148.10244904220505</v>
      </c>
      <c r="L493" s="217">
        <f t="shared" ca="1" si="88"/>
        <v>1.2365740621309163</v>
      </c>
      <c r="M493" s="216">
        <f t="shared" ca="1" si="89"/>
        <v>0.81805638357281085</v>
      </c>
      <c r="N493" s="246"/>
      <c r="O493" s="309">
        <f t="shared" ca="1" si="90"/>
        <v>1.6635835635655714</v>
      </c>
      <c r="P493" s="216">
        <f t="shared" ca="1" si="91"/>
        <v>149.49642043643442</v>
      </c>
      <c r="Q493" s="217">
        <f t="shared" ca="1" si="92"/>
        <v>0.74516314030509845</v>
      </c>
      <c r="R493" s="216">
        <f t="shared" ca="1" si="93"/>
        <v>0.59155579829577021</v>
      </c>
      <c r="S493" s="217"/>
      <c r="T493" s="64"/>
      <c r="U493" s="313">
        <f t="shared" ca="1" si="94"/>
        <v>-0.22650058527704064</v>
      </c>
      <c r="V493" s="256"/>
      <c r="W493" s="256"/>
      <c r="X493" s="311" t="e">
        <f t="shared" si="95"/>
        <v>#N/A</v>
      </c>
      <c r="Y493" s="311" t="e">
        <f t="shared" si="95"/>
        <v>#N/A</v>
      </c>
      <c r="Z493" s="105"/>
      <c r="AA493" s="105"/>
      <c r="AB493" s="103"/>
    </row>
    <row r="494" spans="1:28" x14ac:dyDescent="0.25">
      <c r="A494">
        <v>462</v>
      </c>
      <c r="B494" s="61">
        <f ca="1">OFFSET(InputPriceData!B$15,CalculationsAndCharts!$A494+$A$11,0,1,1)</f>
        <v>41310</v>
      </c>
      <c r="C494" s="3">
        <f ca="1">OFFSET(InputPriceData!G$15,CalculationsAndCharts!$A494+$A$11,IF($C$7,8,0),1,1)</f>
        <v>113912400</v>
      </c>
      <c r="D494" s="4">
        <f ca="1">OFFSET(InputPriceData!C$15,CalculationsAndCharts!$A494+$A$11,IF($C$7,8,0),1,1)</f>
        <v>150.35000600000001</v>
      </c>
      <c r="E494" s="4">
        <f ca="1">OFFSET(InputPriceData!D$15,CalculationsAndCharts!$A494+$A$11,IF($C$7,8,0),1,1)</f>
        <v>151.479996</v>
      </c>
      <c r="F494" s="4">
        <f ca="1">OFFSET(InputPriceData!E$15,CalculationsAndCharts!$A494+$A$11,IF($C$7,8,0),1,1)</f>
        <v>150.28999300000001</v>
      </c>
      <c r="G494" s="4">
        <f ca="1">OFFSET(InputPriceData!F$15,CalculationsAndCharts!$A494+$A$11,IF($C$7,8,0),1,1)</f>
        <v>151.050003</v>
      </c>
      <c r="H494" s="309">
        <f t="shared" ca="1" si="84"/>
        <v>2.4778941129801457</v>
      </c>
      <c r="I494" s="216">
        <f t="shared" ca="1" si="85"/>
        <v>148.57210888701985</v>
      </c>
      <c r="J494" s="216">
        <f t="shared" ca="1" si="86"/>
        <v>149.31496943145493</v>
      </c>
      <c r="K494" s="216">
        <f t="shared" ca="1" si="87"/>
        <v>147.82924834258475</v>
      </c>
      <c r="L494" s="217">
        <f t="shared" ca="1" si="88"/>
        <v>1.2721571808735774</v>
      </c>
      <c r="M494" s="216">
        <f t="shared" ca="1" si="89"/>
        <v>0.84220930526798954</v>
      </c>
      <c r="N494" s="246"/>
      <c r="O494" s="309">
        <f t="shared" ca="1" si="90"/>
        <v>1.8391876339778666</v>
      </c>
      <c r="P494" s="216">
        <f t="shared" ca="1" si="91"/>
        <v>149.21081536602213</v>
      </c>
      <c r="Q494" s="217">
        <f t="shared" ca="1" si="92"/>
        <v>0.79041315499348763</v>
      </c>
      <c r="R494" s="216">
        <f t="shared" ca="1" si="93"/>
        <v>0.62793496666940496</v>
      </c>
      <c r="S494" s="217"/>
      <c r="T494" s="64"/>
      <c r="U494" s="313">
        <f t="shared" ca="1" si="94"/>
        <v>-0.21427433859858458</v>
      </c>
      <c r="V494" s="256"/>
      <c r="W494" s="256"/>
      <c r="X494" s="311" t="e">
        <f t="shared" si="95"/>
        <v>#N/A</v>
      </c>
      <c r="Y494" s="311" t="e">
        <f t="shared" si="95"/>
        <v>#N/A</v>
      </c>
      <c r="Z494" s="105"/>
      <c r="AA494" s="105"/>
      <c r="AB494" s="103"/>
    </row>
    <row r="495" spans="1:28" x14ac:dyDescent="0.25">
      <c r="A495">
        <v>463</v>
      </c>
      <c r="B495" s="61">
        <f ca="1">OFFSET(InputPriceData!B$15,CalculationsAndCharts!$A495+$A$11,0,1,1)</f>
        <v>41309</v>
      </c>
      <c r="C495" s="3">
        <f ca="1">OFFSET(InputPriceData!G$15,CalculationsAndCharts!$A495+$A$11,IF($C$7,8,0),1,1)</f>
        <v>159073600</v>
      </c>
      <c r="D495" s="4">
        <f ca="1">OFFSET(InputPriceData!C$15,CalculationsAndCharts!$A495+$A$11,IF($C$7,8,0),1,1)</f>
        <v>150.320007</v>
      </c>
      <c r="E495" s="4">
        <f ca="1">OFFSET(InputPriceData!D$15,CalculationsAndCharts!$A495+$A$11,IF($C$7,8,0),1,1)</f>
        <v>151.270004</v>
      </c>
      <c r="F495" s="4">
        <f ca="1">OFFSET(InputPriceData!E$15,CalculationsAndCharts!$A495+$A$11,IF($C$7,8,0),1,1)</f>
        <v>149.429993</v>
      </c>
      <c r="G495" s="4">
        <f ca="1">OFFSET(InputPriceData!F$15,CalculationsAndCharts!$A495+$A$11,IF($C$7,8,0),1,1)</f>
        <v>149.53999300000001</v>
      </c>
      <c r="H495" s="309">
        <f t="shared" ca="1" si="84"/>
        <v>1.2002219188609857</v>
      </c>
      <c r="I495" s="216">
        <f t="shared" ca="1" si="85"/>
        <v>148.33977108113902</v>
      </c>
      <c r="J495" s="216">
        <f t="shared" ca="1" si="86"/>
        <v>149.08146993654469</v>
      </c>
      <c r="K495" s="216">
        <f t="shared" ca="1" si="87"/>
        <v>147.59807222573332</v>
      </c>
      <c r="L495" s="217">
        <f t="shared" ca="1" si="88"/>
        <v>1.3516726696728307</v>
      </c>
      <c r="M495" s="216">
        <f t="shared" ca="1" si="89"/>
        <v>0.90388707566198068</v>
      </c>
      <c r="N495" s="246"/>
      <c r="O495" s="309">
        <f t="shared" ca="1" si="90"/>
        <v>0.56296898652512306</v>
      </c>
      <c r="P495" s="216">
        <f t="shared" ca="1" si="91"/>
        <v>148.97702401347487</v>
      </c>
      <c r="Q495" s="217">
        <f t="shared" ca="1" si="92"/>
        <v>0.89437941834592383</v>
      </c>
      <c r="R495" s="216">
        <f t="shared" ca="1" si="93"/>
        <v>0.71770452872437174</v>
      </c>
      <c r="S495" s="217"/>
      <c r="T495" s="64"/>
      <c r="U495" s="313">
        <f t="shared" ca="1" si="94"/>
        <v>-0.18618254693760894</v>
      </c>
      <c r="V495" s="256"/>
      <c r="W495" s="256"/>
      <c r="X495" s="311" t="e">
        <f t="shared" si="95"/>
        <v>#N/A</v>
      </c>
      <c r="Y495" s="311" t="e">
        <f t="shared" si="95"/>
        <v>#N/A</v>
      </c>
      <c r="Z495" s="105"/>
      <c r="AA495" s="105"/>
      <c r="AB495" s="103"/>
    </row>
    <row r="496" spans="1:28" x14ac:dyDescent="0.25">
      <c r="A496">
        <v>464</v>
      </c>
      <c r="B496" s="61">
        <f ca="1">OFFSET(InputPriceData!B$15,CalculationsAndCharts!$A496+$A$11,0,1,1)</f>
        <v>41306</v>
      </c>
      <c r="C496" s="3">
        <f ca="1">OFFSET(InputPriceData!G$15,CalculationsAndCharts!$A496+$A$11,IF($C$7,8,0),1,1)</f>
        <v>131173000</v>
      </c>
      <c r="D496" s="4">
        <f ca="1">OFFSET(InputPriceData!C$15,CalculationsAndCharts!$A496+$A$11,IF($C$7,8,0),1,1)</f>
        <v>150.64999399999999</v>
      </c>
      <c r="E496" s="4">
        <f ca="1">OFFSET(InputPriceData!D$15,CalculationsAndCharts!$A496+$A$11,IF($C$7,8,0),1,1)</f>
        <v>151.41999799999999</v>
      </c>
      <c r="F496" s="4">
        <f ca="1">OFFSET(InputPriceData!E$15,CalculationsAndCharts!$A496+$A$11,IF($C$7,8,0),1,1)</f>
        <v>150.38999899999999</v>
      </c>
      <c r="G496" s="4">
        <f ca="1">OFFSET(InputPriceData!F$15,CalculationsAndCharts!$A496+$A$11,IF($C$7,8,0),1,1)</f>
        <v>151.240005</v>
      </c>
      <c r="H496" s="309">
        <f t="shared" ca="1" si="84"/>
        <v>3.154067269208416</v>
      </c>
      <c r="I496" s="216">
        <f t="shared" ca="1" si="85"/>
        <v>148.08593773079158</v>
      </c>
      <c r="J496" s="216">
        <f t="shared" ca="1" si="86"/>
        <v>148.82636741944552</v>
      </c>
      <c r="K496" s="216">
        <f t="shared" ca="1" si="87"/>
        <v>147.34550804213762</v>
      </c>
      <c r="L496" s="217">
        <f t="shared" ca="1" si="88"/>
        <v>1.4128884762365868</v>
      </c>
      <c r="M496" s="216">
        <f t="shared" ca="1" si="89"/>
        <v>0.9342028759101052</v>
      </c>
      <c r="N496" s="246"/>
      <c r="O496" s="309">
        <f t="shared" ca="1" si="90"/>
        <v>2.5245117983710754</v>
      </c>
      <c r="P496" s="216">
        <f t="shared" ca="1" si="91"/>
        <v>148.71549320162893</v>
      </c>
      <c r="Q496" s="217">
        <f t="shared" ca="1" si="92"/>
        <v>0.98046913822462967</v>
      </c>
      <c r="R496" s="216">
        <f t="shared" ca="1" si="93"/>
        <v>0.77794427861170434</v>
      </c>
      <c r="S496" s="217"/>
      <c r="T496" s="64"/>
      <c r="U496" s="313">
        <f t="shared" ca="1" si="94"/>
        <v>-0.15625859729840086</v>
      </c>
      <c r="V496" s="256"/>
      <c r="W496" s="256"/>
      <c r="X496" s="311" t="e">
        <f t="shared" si="95"/>
        <v>#N/A</v>
      </c>
      <c r="Y496" s="311" t="e">
        <f t="shared" si="95"/>
        <v>#N/A</v>
      </c>
      <c r="Z496" s="105"/>
      <c r="AA496" s="105"/>
      <c r="AB496" s="103"/>
    </row>
    <row r="497" spans="1:28" x14ac:dyDescent="0.25">
      <c r="A497">
        <v>465</v>
      </c>
      <c r="B497" s="61">
        <f ca="1">OFFSET(InputPriceData!B$15,CalculationsAndCharts!$A497+$A$11,0,1,1)</f>
        <v>41305</v>
      </c>
      <c r="C497" s="3">
        <f ca="1">OFFSET(InputPriceData!G$15,CalculationsAndCharts!$A497+$A$11,IF($C$7,8,0),1,1)</f>
        <v>108975800</v>
      </c>
      <c r="D497" s="4">
        <f ca="1">OFFSET(InputPriceData!C$15,CalculationsAndCharts!$A497+$A$11,IF($C$7,8,0),1,1)</f>
        <v>149.88999899999999</v>
      </c>
      <c r="E497" s="4">
        <f ca="1">OFFSET(InputPriceData!D$15,CalculationsAndCharts!$A497+$A$11,IF($C$7,8,0),1,1)</f>
        <v>150.38000500000001</v>
      </c>
      <c r="F497" s="4">
        <f ca="1">OFFSET(InputPriceData!E$15,CalculationsAndCharts!$A497+$A$11,IF($C$7,8,0),1,1)</f>
        <v>149.60000600000001</v>
      </c>
      <c r="G497" s="4">
        <f ca="1">OFFSET(InputPriceData!F$15,CalculationsAndCharts!$A497+$A$11,IF($C$7,8,0),1,1)</f>
        <v>149.699997</v>
      </c>
      <c r="H497" s="309">
        <f t="shared" ca="1" si="84"/>
        <v>1.8894199030578225</v>
      </c>
      <c r="I497" s="216">
        <f t="shared" ca="1" si="85"/>
        <v>147.81057709694218</v>
      </c>
      <c r="J497" s="216">
        <f t="shared" ca="1" si="86"/>
        <v>148.54962998242686</v>
      </c>
      <c r="K497" s="216">
        <f t="shared" ca="1" si="87"/>
        <v>147.07152421145747</v>
      </c>
      <c r="L497" s="217">
        <f t="shared" ca="1" si="88"/>
        <v>1.4526399211175842</v>
      </c>
      <c r="M497" s="216">
        <f t="shared" ca="1" si="89"/>
        <v>0.97036736822218128</v>
      </c>
      <c r="N497" s="246"/>
      <c r="O497" s="309">
        <f t="shared" ca="1" si="90"/>
        <v>1.274237555099798</v>
      </c>
      <c r="P497" s="216">
        <f t="shared" ca="1" si="91"/>
        <v>148.42575944490019</v>
      </c>
      <c r="Q497" s="217">
        <f t="shared" ca="1" si="92"/>
        <v>1.0439483465915709</v>
      </c>
      <c r="R497" s="216">
        <f t="shared" ca="1" si="93"/>
        <v>0.83683235872735862</v>
      </c>
      <c r="S497" s="217"/>
      <c r="T497" s="64"/>
      <c r="U497" s="313">
        <f t="shared" ca="1" si="94"/>
        <v>-0.13353500949482267</v>
      </c>
      <c r="V497" s="256"/>
      <c r="W497" s="256"/>
      <c r="X497" s="311" t="e">
        <f t="shared" si="95"/>
        <v>#N/A</v>
      </c>
      <c r="Y497" s="311" t="e">
        <f t="shared" si="95"/>
        <v>#N/A</v>
      </c>
      <c r="Z497" s="105"/>
      <c r="AA497" s="105"/>
      <c r="AB497" s="103"/>
    </row>
    <row r="498" spans="1:28" x14ac:dyDescent="0.25">
      <c r="A498">
        <v>466</v>
      </c>
      <c r="B498" s="61">
        <f ca="1">OFFSET(InputPriceData!B$15,CalculationsAndCharts!$A498+$A$11,0,1,1)</f>
        <v>41304</v>
      </c>
      <c r="C498" s="3">
        <f ca="1">OFFSET(InputPriceData!G$15,CalculationsAndCharts!$A498+$A$11,IF($C$7,8,0),1,1)</f>
        <v>137447700</v>
      </c>
      <c r="D498" s="4">
        <f ca="1">OFFSET(InputPriceData!C$15,CalculationsAndCharts!$A498+$A$11,IF($C$7,8,0),1,1)</f>
        <v>150.63999899999999</v>
      </c>
      <c r="E498" s="4">
        <f ca="1">OFFSET(InputPriceData!D$15,CalculationsAndCharts!$A498+$A$11,IF($C$7,8,0),1,1)</f>
        <v>150.94000199999999</v>
      </c>
      <c r="F498" s="4">
        <f ca="1">OFFSET(InputPriceData!E$15,CalculationsAndCharts!$A498+$A$11,IF($C$7,8,0),1,1)</f>
        <v>149.929993</v>
      </c>
      <c r="G498" s="4">
        <f ca="1">OFFSET(InputPriceData!F$15,CalculationsAndCharts!$A498+$A$11,IF($C$7,8,0),1,1)</f>
        <v>150.070007</v>
      </c>
      <c r="H498" s="309">
        <f t="shared" ca="1" si="84"/>
        <v>2.5088778781349141</v>
      </c>
      <c r="I498" s="216">
        <f t="shared" ca="1" si="85"/>
        <v>147.56112912186509</v>
      </c>
      <c r="J498" s="216">
        <f t="shared" ca="1" si="86"/>
        <v>148.29893476747441</v>
      </c>
      <c r="K498" s="216">
        <f t="shared" ca="1" si="87"/>
        <v>146.82332347625578</v>
      </c>
      <c r="L498" s="217">
        <f t="shared" ca="1" si="88"/>
        <v>1.5184312646229183</v>
      </c>
      <c r="M498" s="216">
        <f t="shared" ca="1" si="89"/>
        <v>1.0118152820656017</v>
      </c>
      <c r="N498" s="246"/>
      <c r="O498" s="309">
        <f t="shared" ca="1" si="90"/>
        <v>1.902921861902338</v>
      </c>
      <c r="P498" s="216">
        <f t="shared" ca="1" si="91"/>
        <v>148.16708513809766</v>
      </c>
      <c r="Q498" s="217">
        <f t="shared" ca="1" si="92"/>
        <v>1.1447688659808657</v>
      </c>
      <c r="R498" s="216">
        <f t="shared" ca="1" si="93"/>
        <v>0.9153878690610302</v>
      </c>
      <c r="S498" s="217"/>
      <c r="T498" s="64"/>
      <c r="U498" s="313">
        <f t="shared" ca="1" si="94"/>
        <v>-9.6427413004571472E-2</v>
      </c>
      <c r="V498" s="256"/>
      <c r="W498" s="256"/>
      <c r="X498" s="311" t="e">
        <f t="shared" si="95"/>
        <v>#N/A</v>
      </c>
      <c r="Y498" s="311" t="e">
        <f t="shared" si="95"/>
        <v>#N/A</v>
      </c>
      <c r="Z498" s="105"/>
      <c r="AA498" s="105"/>
      <c r="AB498" s="103"/>
    </row>
    <row r="499" spans="1:28" x14ac:dyDescent="0.25">
      <c r="A499">
        <v>467</v>
      </c>
      <c r="B499" s="61">
        <f ca="1">OFFSET(InputPriceData!B$15,CalculationsAndCharts!$A499+$A$11,0,1,1)</f>
        <v>41303</v>
      </c>
      <c r="C499" s="3">
        <f ca="1">OFFSET(InputPriceData!G$15,CalculationsAndCharts!$A499+$A$11,IF($C$7,8,0),1,1)</f>
        <v>105694400</v>
      </c>
      <c r="D499" s="4">
        <f ca="1">OFFSET(InputPriceData!C$15,CalculationsAndCharts!$A499+$A$11,IF($C$7,8,0),1,1)</f>
        <v>149.770004</v>
      </c>
      <c r="E499" s="4">
        <f ca="1">OFFSET(InputPriceData!D$15,CalculationsAndCharts!$A499+$A$11,IF($C$7,8,0),1,1)</f>
        <v>150.85000600000001</v>
      </c>
      <c r="F499" s="4">
        <f ca="1">OFFSET(InputPriceData!E$15,CalculationsAndCharts!$A499+$A$11,IF($C$7,8,0),1,1)</f>
        <v>149.66999799999999</v>
      </c>
      <c r="G499" s="4">
        <f ca="1">OFFSET(InputPriceData!F$15,CalculationsAndCharts!$A499+$A$11,IF($C$7,8,0),1,1)</f>
        <v>150.66000399999999</v>
      </c>
      <c r="H499" s="309">
        <f t="shared" ca="1" si="84"/>
        <v>3.3987106313752555</v>
      </c>
      <c r="I499" s="216">
        <f t="shared" ca="1" si="85"/>
        <v>147.26129336862473</v>
      </c>
      <c r="J499" s="216">
        <f t="shared" ca="1" si="86"/>
        <v>147.99759983546784</v>
      </c>
      <c r="K499" s="216">
        <f t="shared" ca="1" si="87"/>
        <v>146.5249869017816</v>
      </c>
      <c r="L499" s="217">
        <f t="shared" ca="1" si="88"/>
        <v>1.5318566093328139</v>
      </c>
      <c r="M499" s="216">
        <f t="shared" ca="1" si="89"/>
        <v>1.0167639510568538</v>
      </c>
      <c r="N499" s="246"/>
      <c r="O499" s="309">
        <f t="shared" ca="1" si="90"/>
        <v>2.8162051382067239</v>
      </c>
      <c r="P499" s="216">
        <f t="shared" ca="1" si="91"/>
        <v>147.84379886179326</v>
      </c>
      <c r="Q499" s="217">
        <f t="shared" ca="1" si="92"/>
        <v>1.184549990909888</v>
      </c>
      <c r="R499" s="216">
        <f t="shared" ca="1" si="93"/>
        <v>0.9434886176505517</v>
      </c>
      <c r="S499" s="217"/>
      <c r="T499" s="64"/>
      <c r="U499" s="313">
        <f t="shared" ca="1" si="94"/>
        <v>-7.3275333406302101E-2</v>
      </c>
      <c r="V499" s="256"/>
      <c r="W499" s="256"/>
      <c r="X499" s="311" t="e">
        <f t="shared" si="95"/>
        <v>#N/A</v>
      </c>
      <c r="Y499" s="311" t="e">
        <f t="shared" si="95"/>
        <v>#N/A</v>
      </c>
      <c r="Z499" s="105"/>
      <c r="AA499" s="105"/>
      <c r="AB499" s="103"/>
    </row>
    <row r="500" spans="1:28" x14ac:dyDescent="0.25">
      <c r="A500">
        <v>468</v>
      </c>
      <c r="B500" s="61">
        <f ca="1">OFFSET(InputPriceData!B$15,CalculationsAndCharts!$A500+$A$11,0,1,1)</f>
        <v>41302</v>
      </c>
      <c r="C500" s="3">
        <f ca="1">OFFSET(InputPriceData!G$15,CalculationsAndCharts!$A500+$A$11,IF($C$7,8,0),1,1)</f>
        <v>113357700</v>
      </c>
      <c r="D500" s="4">
        <f ca="1">OFFSET(InputPriceData!C$15,CalculationsAndCharts!$A500+$A$11,IF($C$7,8,0),1,1)</f>
        <v>150.28999300000001</v>
      </c>
      <c r="E500" s="4">
        <f ca="1">OFFSET(InputPriceData!D$15,CalculationsAndCharts!$A500+$A$11,IF($C$7,8,0),1,1)</f>
        <v>150.33000200000001</v>
      </c>
      <c r="F500" s="4">
        <f ca="1">OFFSET(InputPriceData!E$15,CalculationsAndCharts!$A500+$A$11,IF($C$7,8,0),1,1)</f>
        <v>149.509995</v>
      </c>
      <c r="G500" s="4">
        <f ca="1">OFFSET(InputPriceData!F$15,CalculationsAndCharts!$A500+$A$11,IF($C$7,8,0),1,1)</f>
        <v>150.070007</v>
      </c>
      <c r="H500" s="309">
        <f t="shared" ca="1" si="84"/>
        <v>3.1265770166675644</v>
      </c>
      <c r="I500" s="216">
        <f t="shared" ca="1" si="85"/>
        <v>146.94342998333244</v>
      </c>
      <c r="J500" s="216">
        <f t="shared" ca="1" si="86"/>
        <v>147.67814713324907</v>
      </c>
      <c r="K500" s="216">
        <f t="shared" ca="1" si="87"/>
        <v>146.20871283341577</v>
      </c>
      <c r="L500" s="217">
        <f t="shared" ca="1" si="88"/>
        <v>1.5196267368561918</v>
      </c>
      <c r="M500" s="216">
        <f t="shared" ca="1" si="89"/>
        <v>1.012611891766082</v>
      </c>
      <c r="N500" s="246"/>
      <c r="O500" s="309">
        <f t="shared" ca="1" si="90"/>
        <v>2.574335899852382</v>
      </c>
      <c r="P500" s="216">
        <f t="shared" ca="1" si="91"/>
        <v>147.49567110014763</v>
      </c>
      <c r="Q500" s="217">
        <f t="shared" ca="1" si="92"/>
        <v>1.1946177193968321</v>
      </c>
      <c r="R500" s="216">
        <f t="shared" ca="1" si="93"/>
        <v>0.95524834837663375</v>
      </c>
      <c r="S500" s="217"/>
      <c r="T500" s="64"/>
      <c r="U500" s="313">
        <f t="shared" ca="1" si="94"/>
        <v>-5.7363543389448268E-2</v>
      </c>
      <c r="V500" s="256"/>
      <c r="W500" s="256"/>
      <c r="X500" s="311" t="e">
        <f t="shared" si="95"/>
        <v>#N/A</v>
      </c>
      <c r="Y500" s="311" t="e">
        <f t="shared" si="95"/>
        <v>#N/A</v>
      </c>
      <c r="Z500" s="105"/>
      <c r="AA500" s="105"/>
      <c r="AB500" s="103"/>
    </row>
    <row r="501" spans="1:28" x14ac:dyDescent="0.25">
      <c r="A501">
        <v>469</v>
      </c>
      <c r="B501" s="61">
        <f ca="1">OFFSET(InputPriceData!B$15,CalculationsAndCharts!$A501+$A$11,0,1,1)</f>
        <v>41299</v>
      </c>
      <c r="C501" s="3">
        <f ca="1">OFFSET(InputPriceData!G$15,CalculationsAndCharts!$A501+$A$11,IF($C$7,8,0),1,1)</f>
        <v>147211600</v>
      </c>
      <c r="D501" s="4">
        <f ca="1">OFFSET(InputPriceData!C$15,CalculationsAndCharts!$A501+$A$11,IF($C$7,8,0),1,1)</f>
        <v>149.88000500000001</v>
      </c>
      <c r="E501" s="4">
        <f ca="1">OFFSET(InputPriceData!D$15,CalculationsAndCharts!$A501+$A$11,IF($C$7,8,0),1,1)</f>
        <v>150.25</v>
      </c>
      <c r="F501" s="4">
        <f ca="1">OFFSET(InputPriceData!E$15,CalculationsAndCharts!$A501+$A$11,IF($C$7,8,0),1,1)</f>
        <v>149.36999499999999</v>
      </c>
      <c r="G501" s="4">
        <f ca="1">OFFSET(InputPriceData!F$15,CalculationsAndCharts!$A501+$A$11,IF($C$7,8,0),1,1)</f>
        <v>150.25</v>
      </c>
      <c r="H501" s="309">
        <f t="shared" ca="1" si="84"/>
        <v>3.6284031151070701</v>
      </c>
      <c r="I501" s="216">
        <f t="shared" ca="1" si="85"/>
        <v>146.62159688489294</v>
      </c>
      <c r="J501" s="216">
        <f t="shared" ca="1" si="86"/>
        <v>147.35470486931737</v>
      </c>
      <c r="K501" s="216">
        <f t="shared" ca="1" si="87"/>
        <v>145.88848890046847</v>
      </c>
      <c r="L501" s="217">
        <f t="shared" ca="1" si="88"/>
        <v>1.4929991969761003</v>
      </c>
      <c r="M501" s="216">
        <f t="shared" ca="1" si="89"/>
        <v>0.99367667020039951</v>
      </c>
      <c r="N501" s="246"/>
      <c r="O501" s="309">
        <f t="shared" ca="1" si="90"/>
        <v>3.1100464603829452</v>
      </c>
      <c r="P501" s="216">
        <f t="shared" ca="1" si="91"/>
        <v>147.13995353961707</v>
      </c>
      <c r="Q501" s="217">
        <f t="shared" ca="1" si="92"/>
        <v>1.1879928151147612</v>
      </c>
      <c r="R501" s="216">
        <f t="shared" ca="1" si="93"/>
        <v>0.94881289726303719</v>
      </c>
      <c r="S501" s="217"/>
      <c r="T501" s="64"/>
      <c r="U501" s="313">
        <f t="shared" ca="1" si="94"/>
        <v>-4.4863772937362323E-2</v>
      </c>
      <c r="V501" s="256"/>
      <c r="W501" s="256"/>
      <c r="X501" s="311" t="e">
        <f t="shared" si="95"/>
        <v>#N/A</v>
      </c>
      <c r="Y501" s="311" t="e">
        <f t="shared" si="95"/>
        <v>#N/A</v>
      </c>
      <c r="Z501" s="105"/>
      <c r="AA501" s="105"/>
      <c r="AB501" s="103"/>
    </row>
    <row r="502" spans="1:28" x14ac:dyDescent="0.25">
      <c r="A502">
        <v>470</v>
      </c>
      <c r="B502" s="61">
        <f ca="1">OFFSET(InputPriceData!B$15,CalculationsAndCharts!$A502+$A$11,0,1,1)</f>
        <v>41298</v>
      </c>
      <c r="C502" s="3">
        <f ca="1">OFFSET(InputPriceData!G$15,CalculationsAndCharts!$A502+$A$11,IF($C$7,8,0),1,1)</f>
        <v>146426400</v>
      </c>
      <c r="D502" s="4">
        <f ca="1">OFFSET(InputPriceData!C$15,CalculationsAndCharts!$A502+$A$11,IF($C$7,8,0),1,1)</f>
        <v>149.14999399999999</v>
      </c>
      <c r="E502" s="4">
        <f ca="1">OFFSET(InputPriceData!D$15,CalculationsAndCharts!$A502+$A$11,IF($C$7,8,0),1,1)</f>
        <v>150.13999899999999</v>
      </c>
      <c r="F502" s="4">
        <f ca="1">OFFSET(InputPriceData!E$15,CalculationsAndCharts!$A502+$A$11,IF($C$7,8,0),1,1)</f>
        <v>149.009995</v>
      </c>
      <c r="G502" s="4">
        <f ca="1">OFFSET(InputPriceData!F$15,CalculationsAndCharts!$A502+$A$11,IF($C$7,8,0),1,1)</f>
        <v>149.41000399999999</v>
      </c>
      <c r="H502" s="309">
        <f t="shared" ca="1" si="84"/>
        <v>3.1052215285994564</v>
      </c>
      <c r="I502" s="216">
        <f t="shared" ca="1" si="85"/>
        <v>146.30478247140053</v>
      </c>
      <c r="J502" s="216">
        <f t="shared" ca="1" si="86"/>
        <v>147.03630638375751</v>
      </c>
      <c r="K502" s="216">
        <f t="shared" ca="1" si="87"/>
        <v>145.57325855904352</v>
      </c>
      <c r="L502" s="217">
        <f t="shared" ca="1" si="88"/>
        <v>1.4595807826162113</v>
      </c>
      <c r="M502" s="216">
        <f t="shared" ca="1" si="89"/>
        <v>0.9768962877587577</v>
      </c>
      <c r="N502" s="246"/>
      <c r="O502" s="309">
        <f t="shared" ca="1" si="90"/>
        <v>2.6222633466871268</v>
      </c>
      <c r="P502" s="216">
        <f t="shared" ca="1" si="91"/>
        <v>146.78774065331285</v>
      </c>
      <c r="Q502" s="217">
        <f t="shared" ca="1" si="92"/>
        <v>1.1736327124076311</v>
      </c>
      <c r="R502" s="216">
        <f t="shared" ca="1" si="93"/>
        <v>0.94261375890810994</v>
      </c>
      <c r="S502" s="217"/>
      <c r="T502" s="64"/>
      <c r="U502" s="313">
        <f t="shared" ca="1" si="94"/>
        <v>-3.4282528850647753E-2</v>
      </c>
      <c r="V502" s="256"/>
      <c r="W502" s="256"/>
      <c r="X502" s="311" t="e">
        <f t="shared" si="95"/>
        <v>#N/A</v>
      </c>
      <c r="Y502" s="311" t="e">
        <f t="shared" si="95"/>
        <v>#N/A</v>
      </c>
      <c r="Z502" s="105"/>
      <c r="AA502" s="105"/>
      <c r="AB502" s="103"/>
    </row>
    <row r="503" spans="1:28" x14ac:dyDescent="0.25">
      <c r="A503">
        <v>471</v>
      </c>
      <c r="B503" s="61">
        <f ca="1">OFFSET(InputPriceData!B$15,CalculationsAndCharts!$A503+$A$11,0,1,1)</f>
        <v>41297</v>
      </c>
      <c r="C503" s="3">
        <f ca="1">OFFSET(InputPriceData!G$15,CalculationsAndCharts!$A503+$A$11,IF($C$7,8,0),1,1)</f>
        <v>104596100</v>
      </c>
      <c r="D503" s="4">
        <f ca="1">OFFSET(InputPriceData!C$15,CalculationsAndCharts!$A503+$A$11,IF($C$7,8,0),1,1)</f>
        <v>149.13000500000001</v>
      </c>
      <c r="E503" s="4">
        <f ca="1">OFFSET(InputPriceData!D$15,CalculationsAndCharts!$A503+$A$11,IF($C$7,8,0),1,1)</f>
        <v>149.5</v>
      </c>
      <c r="F503" s="4">
        <f ca="1">OFFSET(InputPriceData!E$15,CalculationsAndCharts!$A503+$A$11,IF($C$7,8,0),1,1)</f>
        <v>148.86000100000001</v>
      </c>
      <c r="G503" s="4">
        <f ca="1">OFFSET(InputPriceData!F$15,CalculationsAndCharts!$A503+$A$11,IF($C$7,8,0),1,1)</f>
        <v>149.36999499999999</v>
      </c>
      <c r="H503" s="309">
        <f t="shared" ca="1" si="84"/>
        <v>3.3686230886608644</v>
      </c>
      <c r="I503" s="216">
        <f t="shared" ca="1" si="85"/>
        <v>146.00137191133913</v>
      </c>
      <c r="J503" s="216">
        <f t="shared" ca="1" si="86"/>
        <v>146.73137877089582</v>
      </c>
      <c r="K503" s="216">
        <f t="shared" ca="1" si="87"/>
        <v>145.27136505178242</v>
      </c>
      <c r="L503" s="217">
        <f t="shared" ca="1" si="88"/>
        <v>1.4275296677375469</v>
      </c>
      <c r="M503" s="216">
        <f t="shared" ca="1" si="89"/>
        <v>0.95570041877389555</v>
      </c>
      <c r="N503" s="246"/>
      <c r="O503" s="309">
        <f t="shared" ca="1" si="90"/>
        <v>2.9204807725421387</v>
      </c>
      <c r="P503" s="216">
        <f t="shared" ca="1" si="91"/>
        <v>146.44951422745785</v>
      </c>
      <c r="Q503" s="217">
        <f t="shared" ca="1" si="92"/>
        <v>1.1616350942014853</v>
      </c>
      <c r="R503" s="216">
        <f t="shared" ca="1" si="93"/>
        <v>0.93322766265191504</v>
      </c>
      <c r="S503" s="217"/>
      <c r="T503" s="64"/>
      <c r="U503" s="313">
        <f t="shared" ca="1" si="94"/>
        <v>-2.2472756121980519E-2</v>
      </c>
      <c r="V503" s="256"/>
      <c r="W503" s="256"/>
      <c r="X503" s="311" t="e">
        <f t="shared" si="95"/>
        <v>#N/A</v>
      </c>
      <c r="Y503" s="311" t="e">
        <f t="shared" si="95"/>
        <v>#N/A</v>
      </c>
      <c r="Z503" s="105"/>
      <c r="AA503" s="105"/>
      <c r="AB503" s="103"/>
    </row>
    <row r="504" spans="1:28" x14ac:dyDescent="0.25">
      <c r="A504">
        <v>472</v>
      </c>
      <c r="B504" s="61">
        <f ca="1">OFFSET(InputPriceData!B$15,CalculationsAndCharts!$A504+$A$11,0,1,1)</f>
        <v>41296</v>
      </c>
      <c r="C504" s="3">
        <f ca="1">OFFSET(InputPriceData!G$15,CalculationsAndCharts!$A504+$A$11,IF($C$7,8,0),1,1)</f>
        <v>111797300</v>
      </c>
      <c r="D504" s="4">
        <f ca="1">OFFSET(InputPriceData!C$15,CalculationsAndCharts!$A504+$A$11,IF($C$7,8,0),1,1)</f>
        <v>148.33000200000001</v>
      </c>
      <c r="E504" s="4">
        <f ca="1">OFFSET(InputPriceData!D$15,CalculationsAndCharts!$A504+$A$11,IF($C$7,8,0),1,1)</f>
        <v>149.13000500000001</v>
      </c>
      <c r="F504" s="4">
        <f ca="1">OFFSET(InputPriceData!E$15,CalculationsAndCharts!$A504+$A$11,IF($C$7,8,0),1,1)</f>
        <v>147.979996</v>
      </c>
      <c r="G504" s="4">
        <f ca="1">OFFSET(InputPriceData!F$15,CalculationsAndCharts!$A504+$A$11,IF($C$7,8,0),1,1)</f>
        <v>149.13000500000001</v>
      </c>
      <c r="H504" s="309">
        <f t="shared" ca="1" si="84"/>
        <v>3.4397383575942007</v>
      </c>
      <c r="I504" s="216">
        <f t="shared" ca="1" si="85"/>
        <v>145.69026664240582</v>
      </c>
      <c r="J504" s="216">
        <f t="shared" ca="1" si="86"/>
        <v>146.41871797561782</v>
      </c>
      <c r="K504" s="216">
        <f t="shared" ca="1" si="87"/>
        <v>144.96181530919378</v>
      </c>
      <c r="L504" s="217">
        <f t="shared" ca="1" si="88"/>
        <v>1.3745463574735588</v>
      </c>
      <c r="M504" s="216">
        <f t="shared" ca="1" si="89"/>
        <v>0.92171012632471838</v>
      </c>
      <c r="N504" s="246"/>
      <c r="O504" s="309">
        <f t="shared" ca="1" si="90"/>
        <v>3.0312142203688954</v>
      </c>
      <c r="P504" s="216">
        <f t="shared" ca="1" si="91"/>
        <v>146.09879077963112</v>
      </c>
      <c r="Q504" s="217">
        <f t="shared" ca="1" si="92"/>
        <v>1.1235590925027148</v>
      </c>
      <c r="R504" s="216">
        <f t="shared" ca="1" si="93"/>
        <v>0.9040909715005091</v>
      </c>
      <c r="S504" s="217"/>
      <c r="T504" s="64"/>
      <c r="U504" s="313">
        <f t="shared" ca="1" si="94"/>
        <v>-1.7619154824209282E-2</v>
      </c>
      <c r="V504" s="256"/>
      <c r="W504" s="256"/>
      <c r="X504" s="311" t="e">
        <f t="shared" si="95"/>
        <v>#N/A</v>
      </c>
      <c r="Y504" s="311" t="e">
        <f t="shared" si="95"/>
        <v>#N/A</v>
      </c>
      <c r="Z504" s="105"/>
      <c r="AA504" s="105"/>
      <c r="AB504" s="103"/>
    </row>
    <row r="505" spans="1:28" x14ac:dyDescent="0.25">
      <c r="A505">
        <v>473</v>
      </c>
      <c r="B505" s="61">
        <f ca="1">OFFSET(InputPriceData!B$15,CalculationsAndCharts!$A505+$A$11,0,1,1)</f>
        <v>41292</v>
      </c>
      <c r="C505" s="3">
        <f ca="1">OFFSET(InputPriceData!G$15,CalculationsAndCharts!$A505+$A$11,IF($C$7,8,0),1,1)</f>
        <v>169906000</v>
      </c>
      <c r="D505" s="4">
        <f ca="1">OFFSET(InputPriceData!C$15,CalculationsAndCharts!$A505+$A$11,IF($C$7,8,0),1,1)</f>
        <v>147.970001</v>
      </c>
      <c r="E505" s="4">
        <f ca="1">OFFSET(InputPriceData!D$15,CalculationsAndCharts!$A505+$A$11,IF($C$7,8,0),1,1)</f>
        <v>148.490005</v>
      </c>
      <c r="F505" s="4">
        <f ca="1">OFFSET(InputPriceData!E$15,CalculationsAndCharts!$A505+$A$11,IF($C$7,8,0),1,1)</f>
        <v>147.429993</v>
      </c>
      <c r="G505" s="4">
        <f ca="1">OFFSET(InputPriceData!F$15,CalculationsAndCharts!$A505+$A$11,IF($C$7,8,0),1,1)</f>
        <v>148.33000200000001</v>
      </c>
      <c r="H505" s="309">
        <f t="shared" ca="1" si="84"/>
        <v>2.9311294957593326</v>
      </c>
      <c r="I505" s="216">
        <f t="shared" ca="1" si="85"/>
        <v>145.39887250424067</v>
      </c>
      <c r="J505" s="216">
        <f t="shared" ca="1" si="86"/>
        <v>146.12586686676187</v>
      </c>
      <c r="K505" s="216">
        <f t="shared" ca="1" si="87"/>
        <v>144.67187814171947</v>
      </c>
      <c r="L505" s="217">
        <f t="shared" ca="1" si="88"/>
        <v>1.3271821717888637</v>
      </c>
      <c r="M505" s="216">
        <f t="shared" ca="1" si="89"/>
        <v>0.89474964868460227</v>
      </c>
      <c r="N505" s="246"/>
      <c r="O505" s="309">
        <f t="shared" ca="1" si="90"/>
        <v>2.5602325824400074</v>
      </c>
      <c r="P505" s="216">
        <f t="shared" ca="1" si="91"/>
        <v>145.76976941756001</v>
      </c>
      <c r="Q505" s="217">
        <f t="shared" ca="1" si="92"/>
        <v>1.092110924220024</v>
      </c>
      <c r="R505" s="216">
        <f t="shared" ca="1" si="93"/>
        <v>0.88352530937337193</v>
      </c>
      <c r="S505" s="217"/>
      <c r="T505" s="64"/>
      <c r="U505" s="313">
        <f t="shared" ca="1" si="94"/>
        <v>-1.1224339311230347E-2</v>
      </c>
      <c r="V505" s="256"/>
      <c r="W505" s="256"/>
      <c r="X505" s="311" t="e">
        <f t="shared" si="95"/>
        <v>#N/A</v>
      </c>
      <c r="Y505" s="311" t="e">
        <f t="shared" si="95"/>
        <v>#N/A</v>
      </c>
      <c r="Z505" s="105"/>
      <c r="AA505" s="105"/>
      <c r="AB505" s="103"/>
    </row>
    <row r="506" spans="1:28" x14ac:dyDescent="0.25">
      <c r="A506">
        <v>474</v>
      </c>
      <c r="B506" s="61">
        <f ca="1">OFFSET(InputPriceData!B$15,CalculationsAndCharts!$A506+$A$11,0,1,1)</f>
        <v>41291</v>
      </c>
      <c r="C506" s="3">
        <f ca="1">OFFSET(InputPriceData!G$15,CalculationsAndCharts!$A506+$A$11,IF($C$7,8,0),1,1)</f>
        <v>133833500</v>
      </c>
      <c r="D506" s="4">
        <f ca="1">OFFSET(InputPriceData!C$15,CalculationsAndCharts!$A506+$A$11,IF($C$7,8,0),1,1)</f>
        <v>147.699997</v>
      </c>
      <c r="E506" s="4">
        <f ca="1">OFFSET(InputPriceData!D$15,CalculationsAndCharts!$A506+$A$11,IF($C$7,8,0),1,1)</f>
        <v>148.41999799999999</v>
      </c>
      <c r="F506" s="4">
        <f ca="1">OFFSET(InputPriceData!E$15,CalculationsAndCharts!$A506+$A$11,IF($C$7,8,0),1,1)</f>
        <v>147.14999399999999</v>
      </c>
      <c r="G506" s="4">
        <f ca="1">OFFSET(InputPriceData!F$15,CalculationsAndCharts!$A506+$A$11,IF($C$7,8,0),1,1)</f>
        <v>148</v>
      </c>
      <c r="H506" s="309">
        <f t="shared" ca="1" si="84"/>
        <v>2.8683710351665237</v>
      </c>
      <c r="I506" s="216">
        <f t="shared" ca="1" si="85"/>
        <v>145.13162896483348</v>
      </c>
      <c r="J506" s="216">
        <f t="shared" ca="1" si="86"/>
        <v>145.85728710965765</v>
      </c>
      <c r="K506" s="216">
        <f t="shared" ca="1" si="87"/>
        <v>144.40597082000932</v>
      </c>
      <c r="L506" s="217">
        <f t="shared" ca="1" si="88"/>
        <v>1.2913264706331473</v>
      </c>
      <c r="M506" s="216">
        <f t="shared" ca="1" si="89"/>
        <v>0.8725178855629373</v>
      </c>
      <c r="N506" s="246"/>
      <c r="O506" s="309">
        <f t="shared" ca="1" si="90"/>
        <v>2.5317906174078821</v>
      </c>
      <c r="P506" s="216">
        <f t="shared" ca="1" si="91"/>
        <v>145.46820938259211</v>
      </c>
      <c r="Q506" s="217">
        <f t="shared" ca="1" si="92"/>
        <v>1.07516100215362</v>
      </c>
      <c r="R506" s="216">
        <f t="shared" ca="1" si="93"/>
        <v>0.87175216390834043</v>
      </c>
      <c r="S506" s="217"/>
      <c r="T506" s="64"/>
      <c r="U506" s="313">
        <f t="shared" ca="1" si="94"/>
        <v>-7.6572165459687369E-4</v>
      </c>
      <c r="V506" s="256"/>
      <c r="W506" s="256"/>
      <c r="X506" s="311" t="e">
        <f t="shared" si="95"/>
        <v>#N/A</v>
      </c>
      <c r="Y506" s="311" t="e">
        <f t="shared" si="95"/>
        <v>#N/A</v>
      </c>
      <c r="Z506" s="105"/>
      <c r="AA506" s="105"/>
      <c r="AB506" s="103"/>
    </row>
    <row r="507" spans="1:28" x14ac:dyDescent="0.25">
      <c r="A507">
        <v>475</v>
      </c>
      <c r="B507" s="61">
        <f ca="1">OFFSET(InputPriceData!B$15,CalculationsAndCharts!$A507+$A$11,0,1,1)</f>
        <v>41290</v>
      </c>
      <c r="C507" s="3">
        <f ca="1">OFFSET(InputPriceData!G$15,CalculationsAndCharts!$A507+$A$11,IF($C$7,8,0),1,1)</f>
        <v>104849500</v>
      </c>
      <c r="D507" s="4">
        <f ca="1">OFFSET(InputPriceData!C$15,CalculationsAndCharts!$A507+$A$11,IF($C$7,8,0),1,1)</f>
        <v>146.770004</v>
      </c>
      <c r="E507" s="4">
        <f ca="1">OFFSET(InputPriceData!D$15,CalculationsAndCharts!$A507+$A$11,IF($C$7,8,0),1,1)</f>
        <v>147.279999</v>
      </c>
      <c r="F507" s="4">
        <f ca="1">OFFSET(InputPriceData!E$15,CalculationsAndCharts!$A507+$A$11,IF($C$7,8,0),1,1)</f>
        <v>146.61000100000001</v>
      </c>
      <c r="G507" s="4">
        <f ca="1">OFFSET(InputPriceData!F$15,CalculationsAndCharts!$A507+$A$11,IF($C$7,8,0),1,1)</f>
        <v>147.050003</v>
      </c>
      <c r="H507" s="309">
        <f t="shared" ca="1" si="84"/>
        <v>2.154600913290468</v>
      </c>
      <c r="I507" s="216">
        <f t="shared" ca="1" si="85"/>
        <v>144.89540208670954</v>
      </c>
      <c r="J507" s="216">
        <f t="shared" ca="1" si="86"/>
        <v>145.61987909714307</v>
      </c>
      <c r="K507" s="216">
        <f t="shared" ca="1" si="87"/>
        <v>144.17092507627598</v>
      </c>
      <c r="L507" s="217">
        <f t="shared" ca="1" si="88"/>
        <v>1.2763152708338061</v>
      </c>
      <c r="M507" s="216">
        <f t="shared" ca="1" si="89"/>
        <v>0.86794644324747561</v>
      </c>
      <c r="N507" s="246"/>
      <c r="O507" s="309">
        <f t="shared" ca="1" si="90"/>
        <v>1.8469909554806097</v>
      </c>
      <c r="P507" s="216">
        <f t="shared" ca="1" si="91"/>
        <v>145.2030120445194</v>
      </c>
      <c r="Q507" s="217">
        <f t="shared" ca="1" si="92"/>
        <v>1.0854281357580551</v>
      </c>
      <c r="R507" s="216">
        <f t="shared" ca="1" si="93"/>
        <v>0.88576248645820577</v>
      </c>
      <c r="S507" s="217"/>
      <c r="T507" s="64"/>
      <c r="U507" s="313">
        <f t="shared" ca="1" si="94"/>
        <v>1.7816043210730159E-2</v>
      </c>
      <c r="V507" s="256"/>
      <c r="W507" s="256"/>
      <c r="X507" s="311" t="e">
        <f t="shared" si="95"/>
        <v>#N/A</v>
      </c>
      <c r="Y507" s="311" t="e">
        <f t="shared" si="95"/>
        <v>#N/A</v>
      </c>
      <c r="Z507" s="105"/>
      <c r="AA507" s="105"/>
      <c r="AB507" s="103"/>
    </row>
    <row r="508" spans="1:28" x14ac:dyDescent="0.25">
      <c r="A508">
        <v>476</v>
      </c>
      <c r="B508" s="61">
        <f ca="1">OFFSET(InputPriceData!B$15,CalculationsAndCharts!$A508+$A$11,0,1,1)</f>
        <v>41289</v>
      </c>
      <c r="C508" s="3">
        <f ca="1">OFFSET(InputPriceData!G$15,CalculationsAndCharts!$A508+$A$11,IF($C$7,8,0),1,1)</f>
        <v>93172600</v>
      </c>
      <c r="D508" s="4">
        <f ca="1">OFFSET(InputPriceData!C$15,CalculationsAndCharts!$A508+$A$11,IF($C$7,8,0),1,1)</f>
        <v>146.28999300000001</v>
      </c>
      <c r="E508" s="4">
        <f ca="1">OFFSET(InputPriceData!D$15,CalculationsAndCharts!$A508+$A$11,IF($C$7,8,0),1,1)</f>
        <v>147.21000699999999</v>
      </c>
      <c r="F508" s="4">
        <f ca="1">OFFSET(InputPriceData!E$15,CalculationsAndCharts!$A508+$A$11,IF($C$7,8,0),1,1)</f>
        <v>146.199997</v>
      </c>
      <c r="G508" s="4">
        <f ca="1">OFFSET(InputPriceData!F$15,CalculationsAndCharts!$A508+$A$11,IF($C$7,8,0),1,1)</f>
        <v>147.070007</v>
      </c>
      <c r="H508" s="309">
        <f t="shared" ca="1" si="84"/>
        <v>2.3908378882013852</v>
      </c>
      <c r="I508" s="216">
        <f t="shared" ca="1" si="85"/>
        <v>144.67916911179861</v>
      </c>
      <c r="J508" s="216">
        <f t="shared" ca="1" si="86"/>
        <v>145.40256495735758</v>
      </c>
      <c r="K508" s="216">
        <f t="shared" ca="1" si="87"/>
        <v>143.95577326623962</v>
      </c>
      <c r="L508" s="217">
        <f t="shared" ca="1" si="88"/>
        <v>1.2735666475916172</v>
      </c>
      <c r="M508" s="216">
        <f t="shared" ca="1" si="89"/>
        <v>0.86595946622319608</v>
      </c>
      <c r="N508" s="246"/>
      <c r="O508" s="309">
        <f t="shared" ca="1" si="90"/>
        <v>2.1093083401636052</v>
      </c>
      <c r="P508" s="216">
        <f t="shared" ca="1" si="91"/>
        <v>144.9606986598364</v>
      </c>
      <c r="Q508" s="217">
        <f t="shared" ca="1" si="92"/>
        <v>1.1133615563383041</v>
      </c>
      <c r="R508" s="216">
        <f t="shared" ca="1" si="93"/>
        <v>0.90843394575072323</v>
      </c>
      <c r="S508" s="217"/>
      <c r="T508" s="64"/>
      <c r="U508" s="313">
        <f t="shared" ca="1" si="94"/>
        <v>4.2474479527527143E-2</v>
      </c>
      <c r="V508" s="256"/>
      <c r="W508" s="256"/>
      <c r="X508" s="311" t="e">
        <f t="shared" si="95"/>
        <v>#N/A</v>
      </c>
      <c r="Y508" s="311" t="e">
        <f t="shared" si="95"/>
        <v>#N/A</v>
      </c>
      <c r="Z508" s="105"/>
      <c r="AA508" s="105"/>
      <c r="AB508" s="103"/>
    </row>
    <row r="509" spans="1:28" x14ac:dyDescent="0.25">
      <c r="A509">
        <v>477</v>
      </c>
      <c r="B509" s="61">
        <f ca="1">OFFSET(InputPriceData!B$15,CalculationsAndCharts!$A509+$A$11,0,1,1)</f>
        <v>41288</v>
      </c>
      <c r="C509" s="3">
        <f ca="1">OFFSET(InputPriceData!G$15,CalculationsAndCharts!$A509+$A$11,IF($C$7,8,0),1,1)</f>
        <v>89567200</v>
      </c>
      <c r="D509" s="4">
        <f ca="1">OFFSET(InputPriceData!C$15,CalculationsAndCharts!$A509+$A$11,IF($C$7,8,0),1,1)</f>
        <v>146.88999899999999</v>
      </c>
      <c r="E509" s="4">
        <f ca="1">OFFSET(InputPriceData!D$15,CalculationsAndCharts!$A509+$A$11,IF($C$7,8,0),1,1)</f>
        <v>147.070007</v>
      </c>
      <c r="F509" s="4">
        <f ca="1">OFFSET(InputPriceData!E$15,CalculationsAndCharts!$A509+$A$11,IF($C$7,8,0),1,1)</f>
        <v>146.429993</v>
      </c>
      <c r="G509" s="4">
        <f ca="1">OFFSET(InputPriceData!F$15,CalculationsAndCharts!$A509+$A$11,IF($C$7,8,0),1,1)</f>
        <v>146.970001</v>
      </c>
      <c r="H509" s="309">
        <f t="shared" ca="1" si="84"/>
        <v>2.5169582465781799</v>
      </c>
      <c r="I509" s="216">
        <f t="shared" ca="1" si="85"/>
        <v>144.45304275342181</v>
      </c>
      <c r="J509" s="216">
        <f t="shared" ca="1" si="86"/>
        <v>145.1753079671889</v>
      </c>
      <c r="K509" s="216">
        <f t="shared" ca="1" si="87"/>
        <v>143.7307775396547</v>
      </c>
      <c r="L509" s="217">
        <f t="shared" ca="1" si="88"/>
        <v>1.2528389638989581</v>
      </c>
      <c r="M509" s="216">
        <f t="shared" ca="1" si="89"/>
        <v>0.85244536665612336</v>
      </c>
      <c r="N509" s="246"/>
      <c r="O509" s="309">
        <f t="shared" ca="1" si="90"/>
        <v>2.2661259981539668</v>
      </c>
      <c r="P509" s="216">
        <f t="shared" ca="1" si="91"/>
        <v>144.70387500184603</v>
      </c>
      <c r="Q509" s="217">
        <f t="shared" ca="1" si="92"/>
        <v>1.1212054280298127</v>
      </c>
      <c r="R509" s="216">
        <f t="shared" ca="1" si="93"/>
        <v>0.91545655880874299</v>
      </c>
      <c r="S509" s="217"/>
      <c r="T509" s="64"/>
      <c r="U509" s="313">
        <f t="shared" ca="1" si="94"/>
        <v>6.3011192152619633E-2</v>
      </c>
      <c r="V509" s="256"/>
      <c r="W509" s="256"/>
      <c r="X509" s="311" t="e">
        <f t="shared" si="95"/>
        <v>#N/A</v>
      </c>
      <c r="Y509" s="311" t="e">
        <f t="shared" si="95"/>
        <v>#N/A</v>
      </c>
      <c r="Z509" s="105"/>
      <c r="AA509" s="105"/>
      <c r="AB509" s="103"/>
    </row>
    <row r="510" spans="1:28" x14ac:dyDescent="0.25">
      <c r="A510">
        <v>478</v>
      </c>
      <c r="B510" s="61">
        <f ca="1">OFFSET(InputPriceData!B$15,CalculationsAndCharts!$A510+$A$11,0,1,1)</f>
        <v>41285</v>
      </c>
      <c r="C510" s="3">
        <f ca="1">OFFSET(InputPriceData!G$15,CalculationsAndCharts!$A510+$A$11,IF($C$7,8,0),1,1)</f>
        <v>113917300</v>
      </c>
      <c r="D510" s="4">
        <f ca="1">OFFSET(InputPriceData!C$15,CalculationsAndCharts!$A510+$A$11,IF($C$7,8,0),1,1)</f>
        <v>147.03999300000001</v>
      </c>
      <c r="E510" s="4">
        <f ca="1">OFFSET(InputPriceData!D$15,CalculationsAndCharts!$A510+$A$11,IF($C$7,8,0),1,1)</f>
        <v>147.14999399999999</v>
      </c>
      <c r="F510" s="4">
        <f ca="1">OFFSET(InputPriceData!E$15,CalculationsAndCharts!$A510+$A$11,IF($C$7,8,0),1,1)</f>
        <v>146.61000100000001</v>
      </c>
      <c r="G510" s="4">
        <f ca="1">OFFSET(InputPriceData!F$15,CalculationsAndCharts!$A510+$A$11,IF($C$7,8,0),1,1)</f>
        <v>147.070007</v>
      </c>
      <c r="H510" s="309">
        <f t="shared" ca="1" si="84"/>
        <v>2.8563902348792434</v>
      </c>
      <c r="I510" s="216">
        <f t="shared" ca="1" si="85"/>
        <v>144.21361676512075</v>
      </c>
      <c r="J510" s="216">
        <f t="shared" ca="1" si="86"/>
        <v>144.93468484894635</v>
      </c>
      <c r="K510" s="216">
        <f t="shared" ca="1" si="87"/>
        <v>143.49254868129515</v>
      </c>
      <c r="L510" s="217">
        <f t="shared" ca="1" si="88"/>
        <v>1.207834087854732</v>
      </c>
      <c r="M510" s="216">
        <f t="shared" ca="1" si="89"/>
        <v>0.82126472452995258</v>
      </c>
      <c r="N510" s="246"/>
      <c r="O510" s="309">
        <f t="shared" ca="1" si="90"/>
        <v>2.6420433700553145</v>
      </c>
      <c r="P510" s="216">
        <f t="shared" ca="1" si="91"/>
        <v>144.42796362994468</v>
      </c>
      <c r="Q510" s="217">
        <f t="shared" ca="1" si="92"/>
        <v>1.0999665315504084</v>
      </c>
      <c r="R510" s="216">
        <f t="shared" ca="1" si="93"/>
        <v>0.89750443668673385</v>
      </c>
      <c r="S510" s="217"/>
      <c r="T510" s="64"/>
      <c r="U510" s="313">
        <f t="shared" ca="1" si="94"/>
        <v>7.623971215678127E-2</v>
      </c>
      <c r="V510" s="256"/>
      <c r="W510" s="256"/>
      <c r="X510" s="311" t="e">
        <f t="shared" si="95"/>
        <v>#N/A</v>
      </c>
      <c r="Y510" s="311" t="e">
        <f t="shared" si="95"/>
        <v>#N/A</v>
      </c>
      <c r="Z510" s="105"/>
      <c r="AA510" s="105"/>
      <c r="AB510" s="103"/>
    </row>
    <row r="511" spans="1:28" x14ac:dyDescent="0.25">
      <c r="A511">
        <v>479</v>
      </c>
      <c r="B511" s="61">
        <f ca="1">OFFSET(InputPriceData!B$15,CalculationsAndCharts!$A511+$A$11,0,1,1)</f>
        <v>41284</v>
      </c>
      <c r="C511" s="3">
        <f ca="1">OFFSET(InputPriceData!G$15,CalculationsAndCharts!$A511+$A$11,IF($C$7,8,0),1,1)</f>
        <v>130735400</v>
      </c>
      <c r="D511" s="4">
        <f ca="1">OFFSET(InputPriceData!C$15,CalculationsAndCharts!$A511+$A$11,IF($C$7,8,0),1,1)</f>
        <v>146.729996</v>
      </c>
      <c r="E511" s="4">
        <f ca="1">OFFSET(InputPriceData!D$15,CalculationsAndCharts!$A511+$A$11,IF($C$7,8,0),1,1)</f>
        <v>147.08999600000001</v>
      </c>
      <c r="F511" s="4">
        <f ca="1">OFFSET(InputPriceData!E$15,CalculationsAndCharts!$A511+$A$11,IF($C$7,8,0),1,1)</f>
        <v>145.970001</v>
      </c>
      <c r="G511" s="4">
        <f ca="1">OFFSET(InputPriceData!F$15,CalculationsAndCharts!$A511+$A$11,IF($C$7,8,0),1,1)</f>
        <v>147.08000200000001</v>
      </c>
      <c r="H511" s="309">
        <f t="shared" ca="1" si="84"/>
        <v>3.1237935956389804</v>
      </c>
      <c r="I511" s="216">
        <f t="shared" ca="1" si="85"/>
        <v>143.95620840436104</v>
      </c>
      <c r="J511" s="216">
        <f t="shared" ca="1" si="86"/>
        <v>144.67598944638283</v>
      </c>
      <c r="K511" s="216">
        <f t="shared" ca="1" si="87"/>
        <v>143.23642736233924</v>
      </c>
      <c r="L511" s="217">
        <f t="shared" ca="1" si="88"/>
        <v>1.1300505937231331</v>
      </c>
      <c r="M511" s="216">
        <f t="shared" ca="1" si="89"/>
        <v>0.7683237546618561</v>
      </c>
      <c r="N511" s="246"/>
      <c r="O511" s="309">
        <f t="shared" ca="1" si="90"/>
        <v>2.9532969391820698</v>
      </c>
      <c r="P511" s="216">
        <f t="shared" ca="1" si="91"/>
        <v>144.12670506081793</v>
      </c>
      <c r="Q511" s="217">
        <f t="shared" ca="1" si="92"/>
        <v>1.0373099387424674</v>
      </c>
      <c r="R511" s="216">
        <f t="shared" ca="1" si="93"/>
        <v>0.84632302798782988</v>
      </c>
      <c r="S511" s="217"/>
      <c r="T511" s="64"/>
      <c r="U511" s="313">
        <f t="shared" ca="1" si="94"/>
        <v>7.7999273325973784E-2</v>
      </c>
      <c r="V511" s="256"/>
      <c r="W511" s="256"/>
      <c r="X511" s="311" t="e">
        <f t="shared" si="95"/>
        <v>#N/A</v>
      </c>
      <c r="Y511" s="311" t="e">
        <f t="shared" si="95"/>
        <v>#N/A</v>
      </c>
      <c r="Z511" s="105"/>
      <c r="AA511" s="105"/>
      <c r="AB511" s="103"/>
    </row>
    <row r="512" spans="1:28" x14ac:dyDescent="0.25">
      <c r="A512">
        <v>480</v>
      </c>
      <c r="B512" s="61">
        <f ca="1">OFFSET(InputPriceData!B$15,CalculationsAndCharts!$A512+$A$11,0,1,1)</f>
        <v>41283</v>
      </c>
      <c r="C512" s="3">
        <f ca="1">OFFSET(InputPriceData!G$15,CalculationsAndCharts!$A512+$A$11,IF($C$7,8,0),1,1)</f>
        <v>90745600</v>
      </c>
      <c r="D512" s="4">
        <f ca="1">OFFSET(InputPriceData!C$15,CalculationsAndCharts!$A512+$A$11,IF($C$7,8,0),1,1)</f>
        <v>145.86999499999999</v>
      </c>
      <c r="E512" s="4">
        <f ca="1">OFFSET(InputPriceData!D$15,CalculationsAndCharts!$A512+$A$11,IF($C$7,8,0),1,1)</f>
        <v>146.320007</v>
      </c>
      <c r="F512" s="4">
        <f ca="1">OFFSET(InputPriceData!E$15,CalculationsAndCharts!$A512+$A$11,IF($C$7,8,0),1,1)</f>
        <v>145.63999899999999</v>
      </c>
      <c r="G512" s="4">
        <f ca="1">OFFSET(InputPriceData!F$15,CalculationsAndCharts!$A512+$A$11,IF($C$7,8,0),1,1)</f>
        <v>145.91999799999999</v>
      </c>
      <c r="H512" s="309">
        <f t="shared" ca="1" si="84"/>
        <v>2.1940909769773214</v>
      </c>
      <c r="I512" s="216">
        <f t="shared" ca="1" si="85"/>
        <v>143.72590702302267</v>
      </c>
      <c r="J512" s="216">
        <f t="shared" ca="1" si="86"/>
        <v>144.44453655813777</v>
      </c>
      <c r="K512" s="216">
        <f t="shared" ca="1" si="87"/>
        <v>143.00727748790754</v>
      </c>
      <c r="L512" s="217">
        <f t="shared" ca="1" si="88"/>
        <v>1.0633747081339706</v>
      </c>
      <c r="M512" s="216">
        <f t="shared" ca="1" si="89"/>
        <v>0.72873815975105116</v>
      </c>
      <c r="N512" s="246"/>
      <c r="O512" s="309">
        <f t="shared" ca="1" si="90"/>
        <v>2.0636151989514344</v>
      </c>
      <c r="P512" s="216">
        <f t="shared" ca="1" si="91"/>
        <v>143.85638280104857</v>
      </c>
      <c r="Q512" s="217">
        <f t="shared" ca="1" si="92"/>
        <v>0.98735445746688788</v>
      </c>
      <c r="R512" s="216">
        <f t="shared" ca="1" si="93"/>
        <v>0.81196913733528531</v>
      </c>
      <c r="S512" s="217"/>
      <c r="T512" s="64"/>
      <c r="U512" s="313">
        <f t="shared" ca="1" si="94"/>
        <v>8.3230977584234145E-2</v>
      </c>
      <c r="V512" s="256"/>
      <c r="W512" s="256"/>
      <c r="X512" s="311" t="e">
        <f t="shared" si="95"/>
        <v>#N/A</v>
      </c>
      <c r="Y512" s="311" t="e">
        <f t="shared" si="95"/>
        <v>#N/A</v>
      </c>
      <c r="Z512" s="105"/>
      <c r="AA512" s="105"/>
      <c r="AB512" s="103"/>
    </row>
    <row r="513" spans="1:28" x14ac:dyDescent="0.25">
      <c r="A513">
        <v>481</v>
      </c>
      <c r="B513" s="61">
        <f ca="1">OFFSET(InputPriceData!B$15,CalculationsAndCharts!$A513+$A$11,0,1,1)</f>
        <v>41282</v>
      </c>
      <c r="C513" s="3">
        <f ca="1">OFFSET(InputPriceData!G$15,CalculationsAndCharts!$A513+$A$11,IF($C$7,8,0),1,1)</f>
        <v>121265100</v>
      </c>
      <c r="D513" s="4">
        <f ca="1">OFFSET(InputPriceData!C$15,CalculationsAndCharts!$A513+$A$11,IF($C$7,8,0),1,1)</f>
        <v>145.71000699999999</v>
      </c>
      <c r="E513" s="4">
        <f ca="1">OFFSET(InputPriceData!D$15,CalculationsAndCharts!$A513+$A$11,IF($C$7,8,0),1,1)</f>
        <v>145.91000399999999</v>
      </c>
      <c r="F513" s="4">
        <f ca="1">OFFSET(InputPriceData!E$15,CalculationsAndCharts!$A513+$A$11,IF($C$7,8,0),1,1)</f>
        <v>144.979996</v>
      </c>
      <c r="G513" s="4">
        <f ca="1">OFFSET(InputPriceData!F$15,CalculationsAndCharts!$A513+$A$11,IF($C$7,8,0),1,1)</f>
        <v>145.550003</v>
      </c>
      <c r="H513" s="309">
        <f t="shared" ca="1" si="84"/>
        <v>2.0118703946510674</v>
      </c>
      <c r="I513" s="216">
        <f t="shared" ca="1" si="85"/>
        <v>143.53813260534895</v>
      </c>
      <c r="J513" s="216">
        <f t="shared" ca="1" si="86"/>
        <v>144.25582326837568</v>
      </c>
      <c r="K513" s="216">
        <f t="shared" ca="1" si="87"/>
        <v>142.82044194232219</v>
      </c>
      <c r="L513" s="217">
        <f t="shared" ca="1" si="88"/>
        <v>1.0264448810124454</v>
      </c>
      <c r="M513" s="216">
        <f t="shared" ca="1" si="89"/>
        <v>0.70521804181099557</v>
      </c>
      <c r="N513" s="246"/>
      <c r="O513" s="309">
        <f t="shared" ca="1" si="90"/>
        <v>1.9132974854758604</v>
      </c>
      <c r="P513" s="216">
        <f t="shared" ca="1" si="91"/>
        <v>143.63670551452415</v>
      </c>
      <c r="Q513" s="217">
        <f t="shared" ca="1" si="92"/>
        <v>0.97459081167551231</v>
      </c>
      <c r="R513" s="216">
        <f t="shared" ca="1" si="93"/>
        <v>0.80351009955706754</v>
      </c>
      <c r="S513" s="217"/>
      <c r="T513" s="64"/>
      <c r="U513" s="313">
        <f t="shared" ca="1" si="94"/>
        <v>9.829205774607197E-2</v>
      </c>
      <c r="V513" s="256"/>
      <c r="W513" s="256"/>
      <c r="X513" s="311" t="e">
        <f t="shared" si="95"/>
        <v>#N/A</v>
      </c>
      <c r="Y513" s="311" t="e">
        <f t="shared" si="95"/>
        <v>#N/A</v>
      </c>
      <c r="Z513" s="105"/>
      <c r="AA513" s="105"/>
      <c r="AB513" s="103"/>
    </row>
    <row r="514" spans="1:28" x14ac:dyDescent="0.25">
      <c r="A514">
        <v>482</v>
      </c>
      <c r="B514" s="61">
        <f ca="1">OFFSET(InputPriceData!B$15,CalculationsAndCharts!$A514+$A$11,0,1,1)</f>
        <v>41281</v>
      </c>
      <c r="C514" s="3">
        <f ca="1">OFFSET(InputPriceData!G$15,CalculationsAndCharts!$A514+$A$11,IF($C$7,8,0),1,1)</f>
        <v>110002500</v>
      </c>
      <c r="D514" s="4">
        <f ca="1">OFFSET(InputPriceData!C$15,CalculationsAndCharts!$A514+$A$11,IF($C$7,8,0),1,1)</f>
        <v>145.85000600000001</v>
      </c>
      <c r="E514" s="4">
        <f ca="1">OFFSET(InputPriceData!D$15,CalculationsAndCharts!$A514+$A$11,IF($C$7,8,0),1,1)</f>
        <v>146.11000100000001</v>
      </c>
      <c r="F514" s="4">
        <f ca="1">OFFSET(InputPriceData!E$15,CalculationsAndCharts!$A514+$A$11,IF($C$7,8,0),1,1)</f>
        <v>145.429993</v>
      </c>
      <c r="G514" s="4">
        <f ca="1">OFFSET(InputPriceData!F$15,CalculationsAndCharts!$A514+$A$11,IF($C$7,8,0),1,1)</f>
        <v>145.970001</v>
      </c>
      <c r="H514" s="309">
        <f t="shared" ca="1" si="84"/>
        <v>2.6324270067482569</v>
      </c>
      <c r="I514" s="216">
        <f t="shared" ca="1" si="85"/>
        <v>143.33757399325174</v>
      </c>
      <c r="J514" s="216">
        <f t="shared" ca="1" si="86"/>
        <v>144.05426186321799</v>
      </c>
      <c r="K514" s="216">
        <f t="shared" ca="1" si="87"/>
        <v>142.62088612328549</v>
      </c>
      <c r="L514" s="217">
        <f t="shared" ca="1" si="88"/>
        <v>0.96454546269774655</v>
      </c>
      <c r="M514" s="216">
        <f t="shared" ca="1" si="89"/>
        <v>0.66078335006502231</v>
      </c>
      <c r="N514" s="246"/>
      <c r="O514" s="309">
        <f t="shared" ca="1" si="90"/>
        <v>2.5713556619750353</v>
      </c>
      <c r="P514" s="216">
        <f t="shared" ca="1" si="91"/>
        <v>143.39864533802495</v>
      </c>
      <c r="Q514" s="217">
        <f t="shared" ca="1" si="92"/>
        <v>0.93077247710169653</v>
      </c>
      <c r="R514" s="216">
        <f t="shared" ca="1" si="93"/>
        <v>0.76517569697217158</v>
      </c>
      <c r="S514" s="217"/>
      <c r="T514" s="64"/>
      <c r="U514" s="313">
        <f t="shared" ca="1" si="94"/>
        <v>0.10439234690714927</v>
      </c>
      <c r="V514" s="256"/>
      <c r="W514" s="256"/>
      <c r="X514" s="311" t="e">
        <f t="shared" si="95"/>
        <v>#N/A</v>
      </c>
      <c r="Y514" s="311" t="e">
        <f t="shared" si="95"/>
        <v>#N/A</v>
      </c>
      <c r="Z514" s="105"/>
      <c r="AA514" s="105"/>
      <c r="AB514" s="103"/>
    </row>
    <row r="515" spans="1:28" x14ac:dyDescent="0.25">
      <c r="A515">
        <v>483</v>
      </c>
      <c r="B515" s="61">
        <f ca="1">OFFSET(InputPriceData!B$15,CalculationsAndCharts!$A515+$A$11,0,1,1)</f>
        <v>41278</v>
      </c>
      <c r="C515" s="3">
        <f ca="1">OFFSET(InputPriceData!G$15,CalculationsAndCharts!$A515+$A$11,IF($C$7,8,0),1,1)</f>
        <v>116817700</v>
      </c>
      <c r="D515" s="4">
        <f ca="1">OFFSET(InputPriceData!C$15,CalculationsAndCharts!$A515+$A$11,IF($C$7,8,0),1,1)</f>
        <v>145.970001</v>
      </c>
      <c r="E515" s="4">
        <f ca="1">OFFSET(InputPriceData!D$15,CalculationsAndCharts!$A515+$A$11,IF($C$7,8,0),1,1)</f>
        <v>146.61000100000001</v>
      </c>
      <c r="F515" s="4">
        <f ca="1">OFFSET(InputPriceData!E$15,CalculationsAndCharts!$A515+$A$11,IF($C$7,8,0),1,1)</f>
        <v>145.66999799999999</v>
      </c>
      <c r="G515" s="4">
        <f ca="1">OFFSET(InputPriceData!F$15,CalculationsAndCharts!$A515+$A$11,IF($C$7,8,0),1,1)</f>
        <v>146.36999499999999</v>
      </c>
      <c r="H515" s="309">
        <f t="shared" ca="1" si="84"/>
        <v>3.2745240770579866</v>
      </c>
      <c r="I515" s="216">
        <f t="shared" ca="1" si="85"/>
        <v>143.09547092294201</v>
      </c>
      <c r="J515" s="216">
        <f t="shared" ca="1" si="86"/>
        <v>143.81094827755672</v>
      </c>
      <c r="K515" s="216">
        <f t="shared" ca="1" si="87"/>
        <v>142.37999356832731</v>
      </c>
      <c r="L515" s="217">
        <f t="shared" ca="1" si="88"/>
        <v>0.84327560789108102</v>
      </c>
      <c r="M515" s="216">
        <f t="shared" ca="1" si="89"/>
        <v>0.57612600717181217</v>
      </c>
      <c r="N515" s="246"/>
      <c r="O515" s="309">
        <f t="shared" ca="1" si="90"/>
        <v>3.2643429890010669</v>
      </c>
      <c r="P515" s="216">
        <f t="shared" ca="1" si="91"/>
        <v>143.10565201099891</v>
      </c>
      <c r="Q515" s="217">
        <f t="shared" ca="1" si="92"/>
        <v>0.81020144520891157</v>
      </c>
      <c r="R515" s="216">
        <f t="shared" ca="1" si="93"/>
        <v>0.66423568180807413</v>
      </c>
      <c r="S515" s="217"/>
      <c r="T515" s="64"/>
      <c r="U515" s="313">
        <f t="shared" ca="1" si="94"/>
        <v>8.8109674636261959E-2</v>
      </c>
      <c r="V515" s="256"/>
      <c r="W515" s="256"/>
      <c r="X515" s="311" t="e">
        <f t="shared" si="95"/>
        <v>#N/A</v>
      </c>
      <c r="Y515" s="311" t="e">
        <f t="shared" si="95"/>
        <v>#N/A</v>
      </c>
      <c r="Z515" s="105"/>
      <c r="AA515" s="105"/>
      <c r="AB515" s="103"/>
    </row>
    <row r="516" spans="1:28" x14ac:dyDescent="0.25">
      <c r="A516">
        <v>484</v>
      </c>
      <c r="B516" s="61">
        <f ca="1">OFFSET(InputPriceData!B$15,CalculationsAndCharts!$A516+$A$11,0,1,1)</f>
        <v>41277</v>
      </c>
      <c r="C516" s="3">
        <f ca="1">OFFSET(InputPriceData!G$15,CalculationsAndCharts!$A516+$A$11,IF($C$7,8,0),1,1)</f>
        <v>144761800</v>
      </c>
      <c r="D516" s="4">
        <f ca="1">OFFSET(InputPriceData!C$15,CalculationsAndCharts!$A516+$A$11,IF($C$7,8,0),1,1)</f>
        <v>145.990005</v>
      </c>
      <c r="E516" s="4">
        <f ca="1">OFFSET(InputPriceData!D$15,CalculationsAndCharts!$A516+$A$11,IF($C$7,8,0),1,1)</f>
        <v>146.36999499999999</v>
      </c>
      <c r="F516" s="4">
        <f ca="1">OFFSET(InputPriceData!E$15,CalculationsAndCharts!$A516+$A$11,IF($C$7,8,0),1,1)</f>
        <v>145.33999600000001</v>
      </c>
      <c r="G516" s="4">
        <f ca="1">OFFSET(InputPriceData!F$15,CalculationsAndCharts!$A516+$A$11,IF($C$7,8,0),1,1)</f>
        <v>145.729996</v>
      </c>
      <c r="H516" s="309">
        <f t="shared" ca="1" si="84"/>
        <v>2.8816773375959577</v>
      </c>
      <c r="I516" s="216">
        <f t="shared" ca="1" si="85"/>
        <v>142.84831866240404</v>
      </c>
      <c r="J516" s="216">
        <f t="shared" ca="1" si="86"/>
        <v>143.56256025571605</v>
      </c>
      <c r="K516" s="216">
        <f t="shared" ca="1" si="87"/>
        <v>142.13407706909203</v>
      </c>
      <c r="L516" s="217">
        <f t="shared" ca="1" si="88"/>
        <v>0.69345295751324509</v>
      </c>
      <c r="M516" s="216">
        <f t="shared" ca="1" si="89"/>
        <v>0.47584778463401944</v>
      </c>
      <c r="N516" s="246"/>
      <c r="O516" s="309">
        <f t="shared" ca="1" si="90"/>
        <v>2.9272124578470056</v>
      </c>
      <c r="P516" s="216">
        <f t="shared" ca="1" si="91"/>
        <v>142.80278354215301</v>
      </c>
      <c r="Q516" s="217">
        <f t="shared" ca="1" si="92"/>
        <v>0.64832275740538337</v>
      </c>
      <c r="R516" s="216">
        <f t="shared" ca="1" si="93"/>
        <v>0.53385530106407197</v>
      </c>
      <c r="S516" s="217"/>
      <c r="T516" s="64"/>
      <c r="U516" s="313">
        <f t="shared" ca="1" si="94"/>
        <v>5.800751643005253E-2</v>
      </c>
      <c r="V516" s="256"/>
      <c r="W516" s="256"/>
      <c r="X516" s="311" t="e">
        <f t="shared" si="95"/>
        <v>#N/A</v>
      </c>
      <c r="Y516" s="311" t="e">
        <f t="shared" si="95"/>
        <v>#N/A</v>
      </c>
      <c r="Z516" s="105"/>
      <c r="AA516" s="105"/>
      <c r="AB516" s="103"/>
    </row>
    <row r="517" spans="1:28" x14ac:dyDescent="0.25">
      <c r="A517">
        <v>485</v>
      </c>
      <c r="B517" s="61">
        <f ca="1">OFFSET(InputPriceData!B$15,CalculationsAndCharts!$A517+$A$11,0,1,1)</f>
        <v>41276</v>
      </c>
      <c r="C517" s="3">
        <f ca="1">OFFSET(InputPriceData!G$15,CalculationsAndCharts!$A517+$A$11,IF($C$7,8,0),1,1)</f>
        <v>192059000</v>
      </c>
      <c r="D517" s="4">
        <f ca="1">OFFSET(InputPriceData!C$15,CalculationsAndCharts!$A517+$A$11,IF($C$7,8,0),1,1)</f>
        <v>145.11000100000001</v>
      </c>
      <c r="E517" s="4">
        <f ca="1">OFFSET(InputPriceData!D$15,CalculationsAndCharts!$A517+$A$11,IF($C$7,8,0),1,1)</f>
        <v>146.14999399999999</v>
      </c>
      <c r="F517" s="4">
        <f ca="1">OFFSET(InputPriceData!E$15,CalculationsAndCharts!$A517+$A$11,IF($C$7,8,0),1,1)</f>
        <v>144.729996</v>
      </c>
      <c r="G517" s="4">
        <f ca="1">OFFSET(InputPriceData!F$15,CalculationsAndCharts!$A517+$A$11,IF($C$7,8,0),1,1)</f>
        <v>146.05999800000001</v>
      </c>
      <c r="H517" s="309">
        <f t="shared" ca="1" si="84"/>
        <v>3.4615307915202198</v>
      </c>
      <c r="I517" s="216">
        <f t="shared" ca="1" si="85"/>
        <v>142.59846720847978</v>
      </c>
      <c r="J517" s="216">
        <f t="shared" ca="1" si="86"/>
        <v>143.31145954452217</v>
      </c>
      <c r="K517" s="216">
        <f t="shared" ca="1" si="87"/>
        <v>141.88547487243738</v>
      </c>
      <c r="L517" s="217">
        <f t="shared" ca="1" si="88"/>
        <v>0.51405293745651215</v>
      </c>
      <c r="M517" s="216">
        <f t="shared" ca="1" si="89"/>
        <v>0.35194642235755208</v>
      </c>
      <c r="N517" s="246"/>
      <c r="O517" s="309">
        <f t="shared" ca="1" si="90"/>
        <v>3.5672818433584044</v>
      </c>
      <c r="P517" s="216">
        <f t="shared" ca="1" si="91"/>
        <v>142.49271615664159</v>
      </c>
      <c r="Q517" s="217">
        <f t="shared" ca="1" si="92"/>
        <v>0.44142470519414168</v>
      </c>
      <c r="R517" s="216">
        <f t="shared" ca="1" si="93"/>
        <v>0.36266579041920155</v>
      </c>
      <c r="S517" s="217"/>
      <c r="T517" s="64"/>
      <c r="U517" s="313">
        <f t="shared" ca="1" si="94"/>
        <v>1.071936806164947E-2</v>
      </c>
      <c r="V517" s="256"/>
      <c r="W517" s="256"/>
      <c r="X517" s="311" t="e">
        <f t="shared" si="95"/>
        <v>#N/A</v>
      </c>
      <c r="Y517" s="311" t="e">
        <f t="shared" si="95"/>
        <v>#N/A</v>
      </c>
      <c r="Z517" s="105"/>
      <c r="AA517" s="105"/>
      <c r="AB517" s="103"/>
    </row>
    <row r="518" spans="1:28" x14ac:dyDescent="0.25">
      <c r="A518">
        <v>486</v>
      </c>
      <c r="B518" s="61">
        <f ca="1">OFFSET(InputPriceData!B$15,CalculationsAndCharts!$A518+$A$11,0,1,1)</f>
        <v>41274</v>
      </c>
      <c r="C518" s="3">
        <f ca="1">OFFSET(InputPriceData!G$15,CalculationsAndCharts!$A518+$A$11,IF($C$7,8,0),1,1)</f>
        <v>243935200</v>
      </c>
      <c r="D518" s="4">
        <f ca="1">OFFSET(InputPriceData!C$15,CalculationsAndCharts!$A518+$A$11,IF($C$7,8,0),1,1)</f>
        <v>139.66000399999999</v>
      </c>
      <c r="E518" s="4">
        <f ca="1">OFFSET(InputPriceData!D$15,CalculationsAndCharts!$A518+$A$11,IF($C$7,8,0),1,1)</f>
        <v>142.55999800000001</v>
      </c>
      <c r="F518" s="4">
        <f ca="1">OFFSET(InputPriceData!E$15,CalculationsAndCharts!$A518+$A$11,IF($C$7,8,0),1,1)</f>
        <v>139.53999300000001</v>
      </c>
      <c r="G518" s="4">
        <f ca="1">OFFSET(InputPriceData!F$15,CalculationsAndCharts!$A518+$A$11,IF($C$7,8,0),1,1)</f>
        <v>142.41000399999999</v>
      </c>
      <c r="H518" s="309">
        <f t="shared" ca="1" si="84"/>
        <v>-4.573818516538275E-2</v>
      </c>
      <c r="I518" s="216">
        <f t="shared" ca="1" si="85"/>
        <v>142.45574218516538</v>
      </c>
      <c r="J518" s="216">
        <f t="shared" ca="1" si="86"/>
        <v>143.16802089609118</v>
      </c>
      <c r="K518" s="216">
        <f t="shared" ca="1" si="87"/>
        <v>141.74346347423955</v>
      </c>
      <c r="L518" s="217">
        <f t="shared" ca="1" si="88"/>
        <v>0.41960057631211112</v>
      </c>
      <c r="M518" s="216">
        <f t="shared" ca="1" si="89"/>
        <v>0.29464262658971008</v>
      </c>
      <c r="N518" s="246"/>
      <c r="O518" s="309">
        <f t="shared" ca="1" si="90"/>
        <v>9.6578713008628858E-2</v>
      </c>
      <c r="P518" s="216">
        <f t="shared" ca="1" si="91"/>
        <v>142.31342528699136</v>
      </c>
      <c r="Q518" s="217">
        <f t="shared" ca="1" si="92"/>
        <v>0.33364250517659244</v>
      </c>
      <c r="R518" s="216">
        <f t="shared" ca="1" si="93"/>
        <v>0.28113966362356885</v>
      </c>
      <c r="S518" s="217"/>
      <c r="T518" s="64"/>
      <c r="U518" s="313">
        <f t="shared" ca="1" si="94"/>
        <v>-1.350296296614123E-2</v>
      </c>
      <c r="V518" s="256"/>
      <c r="W518" s="256"/>
      <c r="X518" s="311" t="e">
        <f t="shared" si="95"/>
        <v>#N/A</v>
      </c>
      <c r="Y518" s="311" t="e">
        <f t="shared" si="95"/>
        <v>#N/A</v>
      </c>
      <c r="Z518" s="105"/>
      <c r="AA518" s="105"/>
      <c r="AB518" s="103"/>
    </row>
    <row r="519" spans="1:28" x14ac:dyDescent="0.25">
      <c r="A519">
        <v>487</v>
      </c>
      <c r="B519" s="61">
        <f ca="1">OFFSET(InputPriceData!B$15,CalculationsAndCharts!$A519+$A$11,0,1,1)</f>
        <v>41271</v>
      </c>
      <c r="C519" s="3">
        <f ca="1">OFFSET(InputPriceData!G$15,CalculationsAndCharts!$A519+$A$11,IF($C$7,8,0),1,1)</f>
        <v>148806700</v>
      </c>
      <c r="D519" s="4">
        <f ca="1">OFFSET(InputPriceData!C$15,CalculationsAndCharts!$A519+$A$11,IF($C$7,8,0),1,1)</f>
        <v>140.63999899999999</v>
      </c>
      <c r="E519" s="4">
        <f ca="1">OFFSET(InputPriceData!D$15,CalculationsAndCharts!$A519+$A$11,IF($C$7,8,0),1,1)</f>
        <v>141.41999799999999</v>
      </c>
      <c r="F519" s="4">
        <f ca="1">OFFSET(InputPriceData!E$15,CalculationsAndCharts!$A519+$A$11,IF($C$7,8,0),1,1)</f>
        <v>139.86999499999999</v>
      </c>
      <c r="G519" s="4">
        <f ca="1">OFFSET(InputPriceData!F$15,CalculationsAndCharts!$A519+$A$11,IF($C$7,8,0),1,1)</f>
        <v>140.029999</v>
      </c>
      <c r="H519" s="309">
        <f t="shared" ca="1" si="84"/>
        <v>-2.4949980977254036</v>
      </c>
      <c r="I519" s="216">
        <f t="shared" ca="1" si="85"/>
        <v>142.52499709772542</v>
      </c>
      <c r="J519" s="216">
        <f t="shared" ca="1" si="86"/>
        <v>143.23762208321403</v>
      </c>
      <c r="K519" s="216">
        <f t="shared" ca="1" si="87"/>
        <v>141.8123721122368</v>
      </c>
      <c r="L519" s="217">
        <f t="shared" ca="1" si="88"/>
        <v>0.53632328055309142</v>
      </c>
      <c r="M519" s="216">
        <f t="shared" ca="1" si="89"/>
        <v>0.38300598756205906</v>
      </c>
      <c r="N519" s="246"/>
      <c r="O519" s="309">
        <f t="shared" ca="1" si="90"/>
        <v>-2.3685478142090521</v>
      </c>
      <c r="P519" s="216">
        <f t="shared" ca="1" si="91"/>
        <v>142.39854681420906</v>
      </c>
      <c r="Q519" s="217">
        <f t="shared" ca="1" si="92"/>
        <v>0.49156860346384779</v>
      </c>
      <c r="R519" s="216">
        <f t="shared" ca="1" si="93"/>
        <v>0.42125425149550799</v>
      </c>
      <c r="S519" s="217"/>
      <c r="T519" s="64"/>
      <c r="U519" s="313">
        <f t="shared" ca="1" si="94"/>
        <v>3.8248263933448934E-2</v>
      </c>
      <c r="V519" s="256"/>
      <c r="W519" s="256"/>
      <c r="X519" s="311" t="e">
        <f t="shared" si="95"/>
        <v>#N/A</v>
      </c>
      <c r="Y519" s="311" t="e">
        <f t="shared" si="95"/>
        <v>#N/A</v>
      </c>
      <c r="Z519" s="105"/>
      <c r="AA519" s="105"/>
      <c r="AB519" s="103"/>
    </row>
    <row r="520" spans="1:28" x14ac:dyDescent="0.25">
      <c r="A520">
        <v>488</v>
      </c>
      <c r="B520" s="61">
        <f ca="1">OFFSET(InputPriceData!B$15,CalculationsAndCharts!$A520+$A$11,0,1,1)</f>
        <v>41270</v>
      </c>
      <c r="C520" s="3">
        <f ca="1">OFFSET(InputPriceData!G$15,CalculationsAndCharts!$A520+$A$11,IF($C$7,8,0),1,1)</f>
        <v>167920600</v>
      </c>
      <c r="D520" s="4">
        <f ca="1">OFFSET(InputPriceData!C$15,CalculationsAndCharts!$A520+$A$11,IF($C$7,8,0),1,1)</f>
        <v>141.78999300000001</v>
      </c>
      <c r="E520" s="4">
        <f ca="1">OFFSET(InputPriceData!D$15,CalculationsAndCharts!$A520+$A$11,IF($C$7,8,0),1,1)</f>
        <v>142.08000200000001</v>
      </c>
      <c r="F520" s="4">
        <f ca="1">OFFSET(InputPriceData!E$15,CalculationsAndCharts!$A520+$A$11,IF($C$7,8,0),1,1)</f>
        <v>139.91999799999999</v>
      </c>
      <c r="G520" s="4">
        <f ca="1">OFFSET(InputPriceData!F$15,CalculationsAndCharts!$A520+$A$11,IF($C$7,8,0),1,1)</f>
        <v>141.55999800000001</v>
      </c>
      <c r="H520" s="309">
        <f t="shared" ca="1" si="84"/>
        <v>-1.0686831795645282</v>
      </c>
      <c r="I520" s="216">
        <f t="shared" ca="1" si="85"/>
        <v>142.62868117956452</v>
      </c>
      <c r="J520" s="216">
        <f t="shared" ca="1" si="86"/>
        <v>143.34182458546232</v>
      </c>
      <c r="K520" s="216">
        <f t="shared" ca="1" si="87"/>
        <v>141.9155377736667</v>
      </c>
      <c r="L520" s="217">
        <f t="shared" ca="1" si="88"/>
        <v>0.70499061574644073</v>
      </c>
      <c r="M520" s="216">
        <f t="shared" ca="1" si="89"/>
        <v>0.49801541799007421</v>
      </c>
      <c r="N520" s="246"/>
      <c r="O520" s="309">
        <f t="shared" ca="1" si="90"/>
        <v>-0.96821044254485289</v>
      </c>
      <c r="P520" s="216">
        <f t="shared" ca="1" si="91"/>
        <v>142.52820844254487</v>
      </c>
      <c r="Q520" s="217">
        <f t="shared" ca="1" si="92"/>
        <v>0.72477345749289757</v>
      </c>
      <c r="R520" s="216">
        <f t="shared" ca="1" si="93"/>
        <v>0.61438835919697954</v>
      </c>
      <c r="S520" s="217"/>
      <c r="T520" s="64"/>
      <c r="U520" s="313">
        <f t="shared" ca="1" si="94"/>
        <v>0.11637294120690533</v>
      </c>
      <c r="V520" s="256"/>
      <c r="W520" s="256"/>
      <c r="X520" s="311" t="e">
        <f t="shared" si="95"/>
        <v>#N/A</v>
      </c>
      <c r="Y520" s="311" t="e">
        <f t="shared" si="95"/>
        <v>#N/A</v>
      </c>
      <c r="Z520" s="105"/>
      <c r="AA520" s="105"/>
      <c r="AB520" s="103"/>
    </row>
    <row r="521" spans="1:28" x14ac:dyDescent="0.25">
      <c r="A521">
        <v>489</v>
      </c>
      <c r="B521" s="61">
        <f ca="1">OFFSET(InputPriceData!B$15,CalculationsAndCharts!$A521+$A$11,0,1,1)</f>
        <v>41269</v>
      </c>
      <c r="C521" s="3">
        <f ca="1">OFFSET(InputPriceData!G$15,CalculationsAndCharts!$A521+$A$11,IF($C$7,8,0),1,1)</f>
        <v>106947700</v>
      </c>
      <c r="D521" s="4">
        <f ca="1">OFFSET(InputPriceData!C$15,CalculationsAndCharts!$A521+$A$11,IF($C$7,8,0),1,1)</f>
        <v>142.63999899999999</v>
      </c>
      <c r="E521" s="4">
        <f ca="1">OFFSET(InputPriceData!D$15,CalculationsAndCharts!$A521+$A$11,IF($C$7,8,0),1,1)</f>
        <v>142.71000699999999</v>
      </c>
      <c r="F521" s="4">
        <f ca="1">OFFSET(InputPriceData!E$15,CalculationsAndCharts!$A521+$A$11,IF($C$7,8,0),1,1)</f>
        <v>141.35000600000001</v>
      </c>
      <c r="G521" s="4">
        <f ca="1">OFFSET(InputPriceData!F$15,CalculationsAndCharts!$A521+$A$11,IF($C$7,8,0),1,1)</f>
        <v>141.75</v>
      </c>
      <c r="H521" s="309">
        <f t="shared" ca="1" si="84"/>
        <v>-0.92480333890991251</v>
      </c>
      <c r="I521" s="216">
        <f t="shared" ca="1" si="85"/>
        <v>142.67480333890992</v>
      </c>
      <c r="J521" s="216">
        <f t="shared" ca="1" si="86"/>
        <v>143.38817735560445</v>
      </c>
      <c r="K521" s="216">
        <f t="shared" ca="1" si="87"/>
        <v>141.96142932221537</v>
      </c>
      <c r="L521" s="217">
        <f t="shared" ca="1" si="88"/>
        <v>0.83372923636399465</v>
      </c>
      <c r="M521" s="216">
        <f t="shared" ca="1" si="89"/>
        <v>0.58816877344902618</v>
      </c>
      <c r="N521" s="246"/>
      <c r="O521" s="309">
        <f t="shared" ca="1" si="90"/>
        <v>-0.83729992946237064</v>
      </c>
      <c r="P521" s="216">
        <f t="shared" ca="1" si="91"/>
        <v>142.58729992946238</v>
      </c>
      <c r="Q521" s="217">
        <f t="shared" ca="1" si="92"/>
        <v>0.91982864818810928</v>
      </c>
      <c r="R521" s="216">
        <f t="shared" ca="1" si="93"/>
        <v>0.77869091910104493</v>
      </c>
      <c r="S521" s="217"/>
      <c r="T521" s="64"/>
      <c r="U521" s="313">
        <f t="shared" ca="1" si="94"/>
        <v>0.19052214565201875</v>
      </c>
      <c r="V521" s="256"/>
      <c r="W521" s="256"/>
      <c r="X521" s="311" t="e">
        <f t="shared" si="95"/>
        <v>#N/A</v>
      </c>
      <c r="Y521" s="311" t="e">
        <f t="shared" si="95"/>
        <v>#N/A</v>
      </c>
      <c r="Z521" s="105"/>
      <c r="AA521" s="105"/>
      <c r="AB521" s="103"/>
    </row>
    <row r="522" spans="1:28" x14ac:dyDescent="0.25">
      <c r="A522">
        <v>490</v>
      </c>
      <c r="B522" s="61">
        <f ca="1">OFFSET(InputPriceData!B$15,CalculationsAndCharts!$A522+$A$11,0,1,1)</f>
        <v>41267</v>
      </c>
      <c r="C522" s="3">
        <f ca="1">OFFSET(InputPriceData!G$15,CalculationsAndCharts!$A522+$A$11,IF($C$7,8,0),1,1)</f>
        <v>53874600</v>
      </c>
      <c r="D522" s="4">
        <f ca="1">OFFSET(InputPriceData!C$15,CalculationsAndCharts!$A522+$A$11,IF($C$7,8,0),1,1)</f>
        <v>142.479996</v>
      </c>
      <c r="E522" s="4">
        <f ca="1">OFFSET(InputPriceData!D$15,CalculationsAndCharts!$A522+$A$11,IF($C$7,8,0),1,1)</f>
        <v>142.55999800000001</v>
      </c>
      <c r="F522" s="4">
        <f ca="1">OFFSET(InputPriceData!E$15,CalculationsAndCharts!$A522+$A$11,IF($C$7,8,0),1,1)</f>
        <v>142.19000199999999</v>
      </c>
      <c r="G522" s="4">
        <f ca="1">OFFSET(InputPriceData!F$15,CalculationsAndCharts!$A522+$A$11,IF($C$7,8,0),1,1)</f>
        <v>142.35000600000001</v>
      </c>
      <c r="H522" s="309">
        <f t="shared" ca="1" si="84"/>
        <v>-0.34413784662010194</v>
      </c>
      <c r="I522" s="216">
        <f t="shared" ca="1" si="85"/>
        <v>142.69414384662011</v>
      </c>
      <c r="J522" s="216">
        <f t="shared" ca="1" si="86"/>
        <v>143.40761456585318</v>
      </c>
      <c r="K522" s="216">
        <f t="shared" ca="1" si="87"/>
        <v>141.98067312738701</v>
      </c>
      <c r="L522" s="217">
        <f t="shared" ca="1" si="88"/>
        <v>0.94882614567179524</v>
      </c>
      <c r="M522" s="216">
        <f t="shared" ca="1" si="89"/>
        <v>0.66654450697514911</v>
      </c>
      <c r="N522" s="246"/>
      <c r="O522" s="309">
        <f t="shared" ca="1" si="90"/>
        <v>-0.26364778336865946</v>
      </c>
      <c r="P522" s="216">
        <f t="shared" ca="1" si="91"/>
        <v>142.61365378336868</v>
      </c>
      <c r="Q522" s="217">
        <f t="shared" ca="1" si="92"/>
        <v>1.1090510080672777</v>
      </c>
      <c r="R522" s="216">
        <f t="shared" ca="1" si="93"/>
        <v>0.93492177982818847</v>
      </c>
      <c r="S522" s="217"/>
      <c r="T522" s="64"/>
      <c r="U522" s="313">
        <f t="shared" ca="1" si="94"/>
        <v>0.26837727285303936</v>
      </c>
      <c r="V522" s="256"/>
      <c r="W522" s="256"/>
      <c r="X522" s="311" t="e">
        <f t="shared" si="95"/>
        <v>#N/A</v>
      </c>
      <c r="Y522" s="311" t="e">
        <f t="shared" si="95"/>
        <v>#N/A</v>
      </c>
      <c r="Z522" s="105"/>
      <c r="AA522" s="105"/>
      <c r="AB522" s="103"/>
    </row>
    <row r="523" spans="1:28" x14ac:dyDescent="0.25">
      <c r="A523">
        <v>491</v>
      </c>
      <c r="B523" s="61">
        <f ca="1">OFFSET(InputPriceData!B$15,CalculationsAndCharts!$A523+$A$11,0,1,1)</f>
        <v>41264</v>
      </c>
      <c r="C523" s="3">
        <f ca="1">OFFSET(InputPriceData!G$15,CalculationsAndCharts!$A523+$A$11,IF($C$7,8,0),1,1)</f>
        <v>245883800</v>
      </c>
      <c r="D523" s="4">
        <f ca="1">OFFSET(InputPriceData!C$15,CalculationsAndCharts!$A523+$A$11,IF($C$7,8,0),1,1)</f>
        <v>142.16999799999999</v>
      </c>
      <c r="E523" s="4">
        <f ca="1">OFFSET(InputPriceData!D$15,CalculationsAndCharts!$A523+$A$11,IF($C$7,8,0),1,1)</f>
        <v>144.08999600000001</v>
      </c>
      <c r="F523" s="4">
        <f ca="1">OFFSET(InputPriceData!E$15,CalculationsAndCharts!$A523+$A$11,IF($C$7,8,0),1,1)</f>
        <v>141.94000199999999</v>
      </c>
      <c r="G523" s="4">
        <f ca="1">OFFSET(InputPriceData!F$15,CalculationsAndCharts!$A523+$A$11,IF($C$7,8,0),1,1)</f>
        <v>142.78999300000001</v>
      </c>
      <c r="H523" s="309">
        <f t="shared" ca="1" si="84"/>
        <v>0.11389905990853721</v>
      </c>
      <c r="I523" s="216">
        <f t="shared" ca="1" si="85"/>
        <v>142.67609394009148</v>
      </c>
      <c r="J523" s="216">
        <f t="shared" ca="1" si="86"/>
        <v>143.38947440979192</v>
      </c>
      <c r="K523" s="216">
        <f t="shared" ca="1" si="87"/>
        <v>141.96271347039101</v>
      </c>
      <c r="L523" s="217">
        <f t="shared" ca="1" si="88"/>
        <v>1.0361647352893502</v>
      </c>
      <c r="M523" s="216">
        <f t="shared" ca="1" si="89"/>
        <v>0.72565640877183191</v>
      </c>
      <c r="N523" s="246"/>
      <c r="O523" s="309">
        <f t="shared" ca="1" si="90"/>
        <v>0.19649262416228441</v>
      </c>
      <c r="P523" s="216">
        <f t="shared" ca="1" si="91"/>
        <v>142.59350037583772</v>
      </c>
      <c r="Q523" s="217">
        <f t="shared" ca="1" si="92"/>
        <v>1.2745862256212785</v>
      </c>
      <c r="R523" s="216">
        <f t="shared" ca="1" si="93"/>
        <v>1.0711559252934022</v>
      </c>
      <c r="S523" s="217"/>
      <c r="T523" s="64"/>
      <c r="U523" s="313">
        <f t="shared" ca="1" si="94"/>
        <v>0.34549951652157029</v>
      </c>
      <c r="V523" s="256"/>
      <c r="W523" s="256"/>
      <c r="X523" s="311" t="e">
        <f t="shared" si="95"/>
        <v>#N/A</v>
      </c>
      <c r="Y523" s="311" t="e">
        <f t="shared" si="95"/>
        <v>#N/A</v>
      </c>
      <c r="Z523" s="105"/>
      <c r="AA523" s="105"/>
      <c r="AB523" s="103"/>
    </row>
    <row r="524" spans="1:28" x14ac:dyDescent="0.25">
      <c r="A524">
        <v>492</v>
      </c>
      <c r="B524" s="61">
        <f ca="1">OFFSET(InputPriceData!B$15,CalculationsAndCharts!$A524+$A$11,0,1,1)</f>
        <v>41263</v>
      </c>
      <c r="C524" s="3">
        <f ca="1">OFFSET(InputPriceData!G$15,CalculationsAndCharts!$A524+$A$11,IF($C$7,8,0),1,1)</f>
        <v>168487000</v>
      </c>
      <c r="D524" s="4">
        <f ca="1">OFFSET(InputPriceData!C$15,CalculationsAndCharts!$A524+$A$11,IF($C$7,8,0),1,1)</f>
        <v>144.38000500000001</v>
      </c>
      <c r="E524" s="4">
        <f ca="1">OFFSET(InputPriceData!D$15,CalculationsAndCharts!$A524+$A$11,IF($C$7,8,0),1,1)</f>
        <v>145.13999899999999</v>
      </c>
      <c r="F524" s="4">
        <f ca="1">OFFSET(InputPriceData!E$15,CalculationsAndCharts!$A524+$A$11,IF($C$7,8,0),1,1)</f>
        <v>143.979996</v>
      </c>
      <c r="G524" s="4">
        <f ca="1">OFFSET(InputPriceData!F$15,CalculationsAndCharts!$A524+$A$11,IF($C$7,8,0),1,1)</f>
        <v>145.11999499999999</v>
      </c>
      <c r="H524" s="309">
        <f t="shared" ca="1" si="84"/>
        <v>2.564557017653049</v>
      </c>
      <c r="I524" s="216">
        <f t="shared" ca="1" si="85"/>
        <v>142.55543798234694</v>
      </c>
      <c r="J524" s="216">
        <f t="shared" ca="1" si="86"/>
        <v>143.26821517225866</v>
      </c>
      <c r="K524" s="216">
        <f t="shared" ca="1" si="87"/>
        <v>141.8426607924352</v>
      </c>
      <c r="L524" s="217">
        <f t="shared" ca="1" si="88"/>
        <v>1.0209139579297322</v>
      </c>
      <c r="M524" s="216">
        <f t="shared" ca="1" si="89"/>
        <v>0.7034964120069962</v>
      </c>
      <c r="N524" s="246"/>
      <c r="O524" s="309">
        <f t="shared" ca="1" si="90"/>
        <v>2.6758645290225771</v>
      </c>
      <c r="P524" s="216">
        <f t="shared" ca="1" si="91"/>
        <v>142.4441304709774</v>
      </c>
      <c r="Q524" s="217">
        <f t="shared" ca="1" si="92"/>
        <v>1.3198053789066702</v>
      </c>
      <c r="R524" s="216">
        <f t="shared" ca="1" si="93"/>
        <v>1.0913495791451786</v>
      </c>
      <c r="S524" s="217"/>
      <c r="T524" s="64"/>
      <c r="U524" s="313">
        <f t="shared" ca="1" si="94"/>
        <v>0.38785316713818241</v>
      </c>
      <c r="V524" s="256"/>
      <c r="W524" s="256"/>
      <c r="X524" s="311" t="e">
        <f t="shared" si="95"/>
        <v>#N/A</v>
      </c>
      <c r="Y524" s="311" t="e">
        <f t="shared" si="95"/>
        <v>#N/A</v>
      </c>
      <c r="Z524" s="105"/>
      <c r="AA524" s="105"/>
      <c r="AB524" s="103"/>
    </row>
    <row r="525" spans="1:28" x14ac:dyDescent="0.25">
      <c r="A525">
        <v>493</v>
      </c>
      <c r="B525" s="61">
        <f ca="1">OFFSET(InputPriceData!B$15,CalculationsAndCharts!$A525+$A$11,0,1,1)</f>
        <v>41262</v>
      </c>
      <c r="C525" s="3">
        <f ca="1">OFFSET(InputPriceData!G$15,CalculationsAndCharts!$A525+$A$11,IF($C$7,8,0),1,1)</f>
        <v>150895400</v>
      </c>
      <c r="D525" s="4">
        <f ca="1">OFFSET(InputPriceData!C$15,CalculationsAndCharts!$A525+$A$11,IF($C$7,8,0),1,1)</f>
        <v>145.529999</v>
      </c>
      <c r="E525" s="4">
        <f ca="1">OFFSET(InputPriceData!D$15,CalculationsAndCharts!$A525+$A$11,IF($C$7,8,0),1,1)</f>
        <v>145.58000200000001</v>
      </c>
      <c r="F525" s="4">
        <f ca="1">OFFSET(InputPriceData!E$15,CalculationsAndCharts!$A525+$A$11,IF($C$7,8,0),1,1)</f>
        <v>144.240005</v>
      </c>
      <c r="G525" s="4">
        <f ca="1">OFFSET(InputPriceData!F$15,CalculationsAndCharts!$A525+$A$11,IF($C$7,8,0),1,1)</f>
        <v>144.28999300000001</v>
      </c>
      <c r="H525" s="309">
        <f t="shared" ca="1" si="84"/>
        <v>1.9170359176441629</v>
      </c>
      <c r="I525" s="216">
        <f t="shared" ca="1" si="85"/>
        <v>142.37295708235584</v>
      </c>
      <c r="J525" s="216">
        <f t="shared" ca="1" si="86"/>
        <v>143.0848218677676</v>
      </c>
      <c r="K525" s="216">
        <f t="shared" ca="1" si="87"/>
        <v>141.66109229694405</v>
      </c>
      <c r="L525" s="217">
        <f t="shared" ca="1" si="88"/>
        <v>0.93131514078574229</v>
      </c>
      <c r="M525" s="216">
        <f t="shared" ca="1" si="89"/>
        <v>0.64544679878509814</v>
      </c>
      <c r="N525" s="246"/>
      <c r="O525" s="309">
        <f t="shared" ca="1" si="90"/>
        <v>2.074928277859593</v>
      </c>
      <c r="P525" s="216">
        <f t="shared" ca="1" si="91"/>
        <v>142.21506472214043</v>
      </c>
      <c r="Q525" s="217">
        <f t="shared" ca="1" si="92"/>
        <v>1.2751226810105474</v>
      </c>
      <c r="R525" s="216">
        <f t="shared" ca="1" si="93"/>
        <v>1.0604666237752585</v>
      </c>
      <c r="S525" s="217"/>
      <c r="T525" s="64"/>
      <c r="U525" s="313">
        <f t="shared" ca="1" si="94"/>
        <v>0.41501982499016032</v>
      </c>
      <c r="V525" s="256"/>
      <c r="W525" s="256"/>
      <c r="X525" s="311" t="e">
        <f t="shared" si="95"/>
        <v>#N/A</v>
      </c>
      <c r="Y525" s="311" t="e">
        <f t="shared" si="95"/>
        <v>#N/A</v>
      </c>
      <c r="Z525" s="105"/>
      <c r="AA525" s="105"/>
      <c r="AB525" s="103"/>
    </row>
    <row r="526" spans="1:28" x14ac:dyDescent="0.25">
      <c r="A526">
        <v>494</v>
      </c>
      <c r="B526" s="61">
        <f ca="1">OFFSET(InputPriceData!B$15,CalculationsAndCharts!$A526+$A$11,0,1,1)</f>
        <v>41261</v>
      </c>
      <c r="C526" s="3">
        <f ca="1">OFFSET(InputPriceData!G$15,CalculationsAndCharts!$A526+$A$11,IF($C$7,8,0),1,1)</f>
        <v>177762800</v>
      </c>
      <c r="D526" s="4">
        <f ca="1">OFFSET(InputPriceData!C$15,CalculationsAndCharts!$A526+$A$11,IF($C$7,8,0),1,1)</f>
        <v>144</v>
      </c>
      <c r="E526" s="4">
        <f ca="1">OFFSET(InputPriceData!D$15,CalculationsAndCharts!$A526+$A$11,IF($C$7,8,0),1,1)</f>
        <v>145.5</v>
      </c>
      <c r="F526" s="4">
        <f ca="1">OFFSET(InputPriceData!E$15,CalculationsAndCharts!$A526+$A$11,IF($C$7,8,0),1,1)</f>
        <v>143.78999300000001</v>
      </c>
      <c r="G526" s="4">
        <f ca="1">OFFSET(InputPriceData!F$15,CalculationsAndCharts!$A526+$A$11,IF($C$7,8,0),1,1)</f>
        <v>145.36999499999999</v>
      </c>
      <c r="H526" s="309">
        <f t="shared" ca="1" si="84"/>
        <v>3.1990382644926663</v>
      </c>
      <c r="I526" s="216">
        <f t="shared" ca="1" si="85"/>
        <v>142.17095673550733</v>
      </c>
      <c r="J526" s="216">
        <f t="shared" ca="1" si="86"/>
        <v>142.88181151918485</v>
      </c>
      <c r="K526" s="216">
        <f t="shared" ca="1" si="87"/>
        <v>141.46010195182978</v>
      </c>
      <c r="L526" s="217">
        <f t="shared" ca="1" si="88"/>
        <v>0.80197035962645313</v>
      </c>
      <c r="M526" s="216">
        <f t="shared" ca="1" si="89"/>
        <v>0.55167530247658958</v>
      </c>
      <c r="N526" s="246"/>
      <c r="O526" s="309">
        <f t="shared" ca="1" si="90"/>
        <v>3.4116337639216354</v>
      </c>
      <c r="P526" s="216">
        <f t="shared" ca="1" si="91"/>
        <v>141.95836123607836</v>
      </c>
      <c r="Q526" s="217">
        <f t="shared" ca="1" si="92"/>
        <v>1.1804322236356009</v>
      </c>
      <c r="R526" s="216">
        <f t="shared" ca="1" si="93"/>
        <v>0.97442300136470461</v>
      </c>
      <c r="S526" s="217"/>
      <c r="T526" s="64"/>
      <c r="U526" s="313">
        <f t="shared" ca="1" si="94"/>
        <v>0.42274769888811503</v>
      </c>
      <c r="V526" s="256"/>
      <c r="W526" s="256"/>
      <c r="X526" s="311" t="e">
        <f t="shared" si="95"/>
        <v>#N/A</v>
      </c>
      <c r="Y526" s="311" t="e">
        <f t="shared" si="95"/>
        <v>#N/A</v>
      </c>
      <c r="Z526" s="105"/>
      <c r="AA526" s="105"/>
      <c r="AB526" s="103"/>
    </row>
    <row r="527" spans="1:28" x14ac:dyDescent="0.25">
      <c r="A527">
        <v>495</v>
      </c>
      <c r="B527" s="61">
        <f ca="1">OFFSET(InputPriceData!B$15,CalculationsAndCharts!$A527+$A$11,0,1,1)</f>
        <v>41260</v>
      </c>
      <c r="C527" s="3">
        <f ca="1">OFFSET(InputPriceData!G$15,CalculationsAndCharts!$A527+$A$11,IF($C$7,8,0),1,1)</f>
        <v>143238200</v>
      </c>
      <c r="D527" s="4">
        <f ca="1">OFFSET(InputPriceData!C$15,CalculationsAndCharts!$A527+$A$11,IF($C$7,8,0),1,1)</f>
        <v>142.470001</v>
      </c>
      <c r="E527" s="4">
        <f ca="1">OFFSET(InputPriceData!D$15,CalculationsAndCharts!$A527+$A$11,IF($C$7,8,0),1,1)</f>
        <v>143.85000600000001</v>
      </c>
      <c r="F527" s="4">
        <f ca="1">OFFSET(InputPriceData!E$15,CalculationsAndCharts!$A527+$A$11,IF($C$7,8,0),1,1)</f>
        <v>142.429993</v>
      </c>
      <c r="G527" s="4">
        <f ca="1">OFFSET(InputPriceData!F$15,CalculationsAndCharts!$A527+$A$11,IF($C$7,8,0),1,1)</f>
        <v>143.770004</v>
      </c>
      <c r="H527" s="309">
        <f t="shared" ca="1" si="84"/>
        <v>1.7934633939251887</v>
      </c>
      <c r="I527" s="216">
        <f t="shared" ca="1" si="85"/>
        <v>141.97654060607482</v>
      </c>
      <c r="J527" s="216">
        <f t="shared" ca="1" si="86"/>
        <v>142.68642330910518</v>
      </c>
      <c r="K527" s="216">
        <f t="shared" ca="1" si="87"/>
        <v>141.26665790304443</v>
      </c>
      <c r="L527" s="217">
        <f t="shared" ca="1" si="88"/>
        <v>0.65664472951605357</v>
      </c>
      <c r="M527" s="216">
        <f t="shared" ca="1" si="89"/>
        <v>0.4567327754376731</v>
      </c>
      <c r="N527" s="246"/>
      <c r="O527" s="309">
        <f t="shared" ca="1" si="90"/>
        <v>2.0623797536196657</v>
      </c>
      <c r="P527" s="216">
        <f t="shared" ca="1" si="91"/>
        <v>141.70762424638033</v>
      </c>
      <c r="Q527" s="217">
        <f t="shared" ca="1" si="92"/>
        <v>1.0636189407017049</v>
      </c>
      <c r="R527" s="216">
        <f t="shared" ca="1" si="93"/>
        <v>0.8877670538578033</v>
      </c>
      <c r="S527" s="217"/>
      <c r="T527" s="64"/>
      <c r="U527" s="313">
        <f t="shared" ca="1" si="94"/>
        <v>0.4310342784201302</v>
      </c>
      <c r="V527" s="256"/>
      <c r="W527" s="256"/>
      <c r="X527" s="311" t="e">
        <f t="shared" si="95"/>
        <v>#N/A</v>
      </c>
      <c r="Y527" s="311" t="e">
        <f t="shared" si="95"/>
        <v>#N/A</v>
      </c>
      <c r="Z527" s="105"/>
      <c r="AA527" s="105"/>
      <c r="AB527" s="103"/>
    </row>
    <row r="528" spans="1:28" x14ac:dyDescent="0.25">
      <c r="A528">
        <v>496</v>
      </c>
      <c r="B528" s="61">
        <f ca="1">OFFSET(InputPriceData!B$15,CalculationsAndCharts!$A528+$A$11,0,1,1)</f>
        <v>41257</v>
      </c>
      <c r="C528" s="3">
        <f ca="1">OFFSET(InputPriceData!G$15,CalculationsAndCharts!$A528+$A$11,IF($C$7,8,0),1,1)</f>
        <v>137701700</v>
      </c>
      <c r="D528" s="4">
        <f ca="1">OFFSET(InputPriceData!C$15,CalculationsAndCharts!$A528+$A$11,IF($C$7,8,0),1,1)</f>
        <v>142.320007</v>
      </c>
      <c r="E528" s="4">
        <f ca="1">OFFSET(InputPriceData!D$15,CalculationsAndCharts!$A528+$A$11,IF($C$7,8,0),1,1)</f>
        <v>142.58000200000001</v>
      </c>
      <c r="F528" s="4">
        <f ca="1">OFFSET(InputPriceData!E$15,CalculationsAndCharts!$A528+$A$11,IF($C$7,8,0),1,1)</f>
        <v>141.88000500000001</v>
      </c>
      <c r="G528" s="4">
        <f ca="1">OFFSET(InputPriceData!F$15,CalculationsAndCharts!$A528+$A$11,IF($C$7,8,0),1,1)</f>
        <v>142.10000600000001</v>
      </c>
      <c r="H528" s="309">
        <f t="shared" ca="1" si="84"/>
        <v>0.20941695621658507</v>
      </c>
      <c r="I528" s="216">
        <f t="shared" ca="1" si="85"/>
        <v>141.89058904378342</v>
      </c>
      <c r="J528" s="216">
        <f t="shared" ca="1" si="86"/>
        <v>142.60004198900234</v>
      </c>
      <c r="K528" s="216">
        <f t="shared" ca="1" si="87"/>
        <v>141.18113609856451</v>
      </c>
      <c r="L528" s="217">
        <f t="shared" ca="1" si="88"/>
        <v>0.60213988364404403</v>
      </c>
      <c r="M528" s="216">
        <f t="shared" ca="1" si="89"/>
        <v>0.42374374258931696</v>
      </c>
      <c r="N528" s="246"/>
      <c r="O528" s="309">
        <f t="shared" ca="1" si="90"/>
        <v>0.5102405451873635</v>
      </c>
      <c r="P528" s="216">
        <f t="shared" ca="1" si="91"/>
        <v>141.58976545481264</v>
      </c>
      <c r="Q528" s="217">
        <f t="shared" ca="1" si="92"/>
        <v>1.0603799478396891</v>
      </c>
      <c r="R528" s="216">
        <f t="shared" ca="1" si="93"/>
        <v>0.89546508351845311</v>
      </c>
      <c r="S528" s="217"/>
      <c r="T528" s="64"/>
      <c r="U528" s="313">
        <f t="shared" ca="1" si="94"/>
        <v>0.47172134092913615</v>
      </c>
      <c r="V528" s="256"/>
      <c r="W528" s="256"/>
      <c r="X528" s="311" t="e">
        <f t="shared" si="95"/>
        <v>#N/A</v>
      </c>
      <c r="Y528" s="311" t="e">
        <f t="shared" si="95"/>
        <v>#N/A</v>
      </c>
      <c r="Z528" s="105"/>
      <c r="AA528" s="105"/>
      <c r="AB528" s="103"/>
    </row>
    <row r="529" spans="1:28" x14ac:dyDescent="0.25">
      <c r="A529">
        <v>497</v>
      </c>
      <c r="B529" s="61">
        <f ca="1">OFFSET(InputPriceData!B$15,CalculationsAndCharts!$A529+$A$11,0,1,1)</f>
        <v>41256</v>
      </c>
      <c r="C529" s="3">
        <f ca="1">OFFSET(InputPriceData!G$15,CalculationsAndCharts!$A529+$A$11,IF($C$7,8,0),1,1)</f>
        <v>135715000</v>
      </c>
      <c r="D529" s="4">
        <f ca="1">OFFSET(InputPriceData!C$15,CalculationsAndCharts!$A529+$A$11,IF($C$7,8,0),1,1)</f>
        <v>143.41999799999999</v>
      </c>
      <c r="E529" s="4">
        <f ca="1">OFFSET(InputPriceData!D$15,CalculationsAndCharts!$A529+$A$11,IF($C$7,8,0),1,1)</f>
        <v>143.83000200000001</v>
      </c>
      <c r="F529" s="4">
        <f ca="1">OFFSET(InputPriceData!E$15,CalculationsAndCharts!$A529+$A$11,IF($C$7,8,0),1,1)</f>
        <v>142.270004</v>
      </c>
      <c r="G529" s="4">
        <f ca="1">OFFSET(InputPriceData!F$15,CalculationsAndCharts!$A529+$A$11,IF($C$7,8,0),1,1)</f>
        <v>142.63000500000001</v>
      </c>
      <c r="H529" s="309">
        <f t="shared" ca="1" si="84"/>
        <v>0.78870940500317355</v>
      </c>
      <c r="I529" s="216">
        <f t="shared" ca="1" si="85"/>
        <v>141.84129559499684</v>
      </c>
      <c r="J529" s="216">
        <f t="shared" ca="1" si="86"/>
        <v>142.5505020729718</v>
      </c>
      <c r="K529" s="216">
        <f t="shared" ca="1" si="87"/>
        <v>141.13208911702185</v>
      </c>
      <c r="L529" s="217">
        <f t="shared" ca="1" si="88"/>
        <v>0.57543948101214681</v>
      </c>
      <c r="M529" s="216">
        <f t="shared" ca="1" si="89"/>
        <v>0.40344910666738515</v>
      </c>
      <c r="N529" s="246"/>
      <c r="O529" s="309">
        <f t="shared" ca="1" si="90"/>
        <v>1.113886246861437</v>
      </c>
      <c r="P529" s="216">
        <f t="shared" ca="1" si="91"/>
        <v>141.51611875313858</v>
      </c>
      <c r="Q529" s="217">
        <f t="shared" ca="1" si="92"/>
        <v>1.0957526019329524</v>
      </c>
      <c r="R529" s="216">
        <f t="shared" ca="1" si="93"/>
        <v>0.92189797113134997</v>
      </c>
      <c r="S529" s="217"/>
      <c r="T529" s="64"/>
      <c r="U529" s="313">
        <f t="shared" ca="1" si="94"/>
        <v>0.51844886446396488</v>
      </c>
      <c r="V529" s="256"/>
      <c r="W529" s="256"/>
      <c r="X529" s="311" t="e">
        <f t="shared" si="95"/>
        <v>#N/A</v>
      </c>
      <c r="Y529" s="311" t="e">
        <f t="shared" si="95"/>
        <v>#N/A</v>
      </c>
      <c r="Z529" s="105"/>
      <c r="AA529" s="105"/>
      <c r="AB529" s="103"/>
    </row>
    <row r="530" spans="1:28" x14ac:dyDescent="0.25">
      <c r="A530">
        <v>498</v>
      </c>
      <c r="B530" s="61">
        <f ca="1">OFFSET(InputPriceData!B$15,CalculationsAndCharts!$A530+$A$11,0,1,1)</f>
        <v>41255</v>
      </c>
      <c r="C530" s="3">
        <f ca="1">OFFSET(InputPriceData!G$15,CalculationsAndCharts!$A530+$A$11,IF($C$7,8,0),1,1)</f>
        <v>145880100</v>
      </c>
      <c r="D530" s="4">
        <f ca="1">OFFSET(InputPriceData!C$15,CalculationsAndCharts!$A530+$A$11,IF($C$7,8,0),1,1)</f>
        <v>144</v>
      </c>
      <c r="E530" s="4">
        <f ca="1">OFFSET(InputPriceData!D$15,CalculationsAndCharts!$A530+$A$11,IF($C$7,8,0),1,1)</f>
        <v>144.550003</v>
      </c>
      <c r="F530" s="4">
        <f ca="1">OFFSET(InputPriceData!E$15,CalculationsAndCharts!$A530+$A$11,IF($C$7,8,0),1,1)</f>
        <v>143.30999800000001</v>
      </c>
      <c r="G530" s="4">
        <f ca="1">OFFSET(InputPriceData!F$15,CalculationsAndCharts!$A530+$A$11,IF($C$7,8,0),1,1)</f>
        <v>143.509995</v>
      </c>
      <c r="H530" s="309">
        <f t="shared" ca="1" si="84"/>
        <v>1.7724202281827948</v>
      </c>
      <c r="I530" s="216">
        <f t="shared" ca="1" si="85"/>
        <v>141.73757477181721</v>
      </c>
      <c r="J530" s="216">
        <f t="shared" ca="1" si="86"/>
        <v>142.44626264567628</v>
      </c>
      <c r="K530" s="216">
        <f t="shared" ca="1" si="87"/>
        <v>141.02888689795813</v>
      </c>
      <c r="L530" s="217">
        <f t="shared" ca="1" si="88"/>
        <v>0.48301495837845798</v>
      </c>
      <c r="M530" s="216">
        <f t="shared" ca="1" si="89"/>
        <v>0.33657234701907557</v>
      </c>
      <c r="N530" s="246"/>
      <c r="O530" s="309">
        <f t="shared" ca="1" si="90"/>
        <v>2.1374112182551137</v>
      </c>
      <c r="P530" s="216">
        <f t="shared" ca="1" si="91"/>
        <v>141.37258378174488</v>
      </c>
      <c r="Q530" s="217">
        <f t="shared" ca="1" si="92"/>
        <v>1.0519866796663453</v>
      </c>
      <c r="R530" s="216">
        <f t="shared" ca="1" si="93"/>
        <v>0.87964884647903041</v>
      </c>
      <c r="S530" s="217"/>
      <c r="T530" s="64"/>
      <c r="U530" s="313">
        <f t="shared" ca="1" si="94"/>
        <v>0.54307649945995484</v>
      </c>
      <c r="V530" s="256"/>
      <c r="W530" s="256"/>
      <c r="X530" s="311" t="e">
        <f t="shared" si="95"/>
        <v>#N/A</v>
      </c>
      <c r="Y530" s="311" t="e">
        <f t="shared" si="95"/>
        <v>#N/A</v>
      </c>
      <c r="Z530" s="105"/>
      <c r="AA530" s="105"/>
      <c r="AB530" s="103"/>
    </row>
    <row r="531" spans="1:28" x14ac:dyDescent="0.25">
      <c r="A531">
        <v>499</v>
      </c>
      <c r="B531" s="61">
        <f ca="1">OFFSET(InputPriceData!B$15,CalculationsAndCharts!$A531+$A$11,0,1,1)</f>
        <v>41254</v>
      </c>
      <c r="C531" s="3">
        <f ca="1">OFFSET(InputPriceData!G$15,CalculationsAndCharts!$A531+$A$11,IF($C$7,8,0),1,1)</f>
        <v>152570400</v>
      </c>
      <c r="D531" s="4">
        <f ca="1">OFFSET(InputPriceData!C$15,CalculationsAndCharts!$A531+$A$11,IF($C$7,8,0),1,1)</f>
        <v>143.05999800000001</v>
      </c>
      <c r="E531" s="4">
        <f ca="1">OFFSET(InputPriceData!D$15,CalculationsAndCharts!$A531+$A$11,IF($C$7,8,0),1,1)</f>
        <v>144.11000100000001</v>
      </c>
      <c r="F531" s="4">
        <f ca="1">OFFSET(InputPriceData!E$15,CalculationsAndCharts!$A531+$A$11,IF($C$7,8,0),1,1)</f>
        <v>142.990005</v>
      </c>
      <c r="G531" s="4">
        <f ca="1">OFFSET(InputPriceData!F$15,CalculationsAndCharts!$A531+$A$11,IF($C$7,8,0),1,1)</f>
        <v>143.44000199999999</v>
      </c>
      <c r="H531" s="309">
        <f t="shared" ca="1" si="84"/>
        <v>1.8416198939364459</v>
      </c>
      <c r="I531" s="216">
        <f t="shared" ca="1" si="85"/>
        <v>141.59838210606355</v>
      </c>
      <c r="J531" s="216">
        <f t="shared" ca="1" si="86"/>
        <v>142.30637401659385</v>
      </c>
      <c r="K531" s="216">
        <f t="shared" ca="1" si="87"/>
        <v>140.89039019553323</v>
      </c>
      <c r="L531" s="217">
        <f t="shared" ca="1" si="88"/>
        <v>0.33569904498604636</v>
      </c>
      <c r="M531" s="216">
        <f t="shared" ca="1" si="89"/>
        <v>0.23403446758599905</v>
      </c>
      <c r="N531" s="246"/>
      <c r="O531" s="309">
        <f t="shared" ca="1" si="90"/>
        <v>2.2580124538085347</v>
      </c>
      <c r="P531" s="216">
        <f t="shared" ca="1" si="91"/>
        <v>141.18198954619146</v>
      </c>
      <c r="Q531" s="217">
        <f t="shared" ca="1" si="92"/>
        <v>0.93905251829361946</v>
      </c>
      <c r="R531" s="216">
        <f t="shared" ca="1" si="93"/>
        <v>0.78559886101531384</v>
      </c>
      <c r="S531" s="217"/>
      <c r="T531" s="64"/>
      <c r="U531" s="313">
        <f t="shared" ca="1" si="94"/>
        <v>0.55156439342931485</v>
      </c>
      <c r="V531" s="256"/>
      <c r="W531" s="256"/>
      <c r="X531" s="311" t="e">
        <f t="shared" si="95"/>
        <v>#N/A</v>
      </c>
      <c r="Y531" s="311" t="e">
        <f t="shared" si="95"/>
        <v>#N/A</v>
      </c>
      <c r="Z531" s="105"/>
      <c r="AA531" s="105"/>
      <c r="AB531" s="103"/>
    </row>
    <row r="532" spans="1:28" x14ac:dyDescent="0.25">
      <c r="A532">
        <v>500</v>
      </c>
      <c r="B532" s="61">
        <f ca="1">OFFSET(InputPriceData!B$15,CalculationsAndCharts!$A532+$A$11,0,1,1)</f>
        <v>41253</v>
      </c>
      <c r="C532" s="3">
        <f ca="1">OFFSET(InputPriceData!G$15,CalculationsAndCharts!$A532+$A$11,IF($C$7,8,0),1,1)</f>
        <v>98840700</v>
      </c>
      <c r="D532" s="4">
        <f ca="1">OFFSET(InputPriceData!C$15,CalculationsAndCharts!$A532+$A$11,IF($C$7,8,0),1,1)</f>
        <v>142.21000699999999</v>
      </c>
      <c r="E532" s="4">
        <f ca="1">OFFSET(InputPriceData!D$15,CalculationsAndCharts!$A532+$A$11,IF($C$7,8,0),1,1)</f>
        <v>142.80999800000001</v>
      </c>
      <c r="F532" s="4">
        <f ca="1">OFFSET(InputPriceData!E$15,CalculationsAndCharts!$A532+$A$11,IF($C$7,8,0),1,1)</f>
        <v>142.14999399999999</v>
      </c>
      <c r="G532" s="4">
        <f ca="1">OFFSET(InputPriceData!F$15,CalculationsAndCharts!$A532+$A$11,IF($C$7,8,0),1,1)</f>
        <v>142.470001</v>
      </c>
      <c r="H532" s="309">
        <f t="shared" ca="1" si="84"/>
        <v>0.98063790561043529</v>
      </c>
      <c r="I532" s="216">
        <f t="shared" ca="1" si="85"/>
        <v>141.48936309438957</v>
      </c>
      <c r="J532" s="216">
        <f t="shared" ca="1" si="86"/>
        <v>142.19680990986151</v>
      </c>
      <c r="K532" s="216">
        <f t="shared" ca="1" si="87"/>
        <v>140.78191627891763</v>
      </c>
      <c r="L532" s="217">
        <f t="shared" ca="1" si="88"/>
        <v>0.19647473795501177</v>
      </c>
      <c r="M532" s="216">
        <f t="shared" ca="1" si="89"/>
        <v>0.13790604097420606</v>
      </c>
      <c r="N532" s="246"/>
      <c r="O532" s="309">
        <f t="shared" ca="1" si="90"/>
        <v>1.4437926861028674</v>
      </c>
      <c r="P532" s="216">
        <f t="shared" ca="1" si="91"/>
        <v>141.02620831389711</v>
      </c>
      <c r="Q532" s="217">
        <f t="shared" ca="1" si="92"/>
        <v>0.83412506360793703</v>
      </c>
      <c r="R532" s="216">
        <f t="shared" ca="1" si="93"/>
        <v>0.70256901053122367</v>
      </c>
      <c r="S532" s="217"/>
      <c r="T532" s="64"/>
      <c r="U532" s="313">
        <f t="shared" ca="1" si="94"/>
        <v>0.56466296955701756</v>
      </c>
      <c r="V532" s="256"/>
      <c r="W532" s="256"/>
      <c r="X532" s="311" t="e">
        <f t="shared" si="95"/>
        <v>#N/A</v>
      </c>
      <c r="Y532" s="311" t="e">
        <f t="shared" si="95"/>
        <v>#N/A</v>
      </c>
      <c r="Z532" s="105"/>
      <c r="AA532" s="105"/>
      <c r="AB532" s="103"/>
    </row>
    <row r="533" spans="1:28" x14ac:dyDescent="0.25">
      <c r="A533">
        <v>501</v>
      </c>
      <c r="B533" s="61">
        <f ca="1">OFFSET(InputPriceData!B$15,CalculationsAndCharts!$A533+$A$11,0,1,1)</f>
        <v>41250</v>
      </c>
      <c r="C533" s="3">
        <f ca="1">OFFSET(InputPriceData!G$15,CalculationsAndCharts!$A533+$A$11,IF($C$7,8,0),1,1)</f>
        <v>108726400</v>
      </c>
      <c r="D533" s="4">
        <f ca="1">OFFSET(InputPriceData!C$15,CalculationsAndCharts!$A533+$A$11,IF($C$7,8,0),1,1)</f>
        <v>142.529999</v>
      </c>
      <c r="E533" s="4">
        <f ca="1">OFFSET(InputPriceData!D$15,CalculationsAndCharts!$A533+$A$11,IF($C$7,8,0),1,1)</f>
        <v>142.69000199999999</v>
      </c>
      <c r="F533" s="4">
        <f ca="1">OFFSET(InputPriceData!E$15,CalculationsAndCharts!$A533+$A$11,IF($C$7,8,0),1,1)</f>
        <v>141.66999799999999</v>
      </c>
      <c r="G533" s="4">
        <f ca="1">OFFSET(InputPriceData!F$15,CalculationsAndCharts!$A533+$A$11,IF($C$7,8,0),1,1)</f>
        <v>142.41000399999999</v>
      </c>
      <c r="H533" s="309">
        <f t="shared" ca="1" si="84"/>
        <v>0.99816619315697364</v>
      </c>
      <c r="I533" s="216">
        <f t="shared" ca="1" si="85"/>
        <v>141.41183780684301</v>
      </c>
      <c r="J533" s="216">
        <f t="shared" ca="1" si="86"/>
        <v>142.11889699587721</v>
      </c>
      <c r="K533" s="216">
        <f t="shared" ca="1" si="87"/>
        <v>140.70477861780878</v>
      </c>
      <c r="L533" s="217">
        <f t="shared" ca="1" si="88"/>
        <v>6.8755106935237981E-2</v>
      </c>
      <c r="M533" s="216">
        <f t="shared" ca="1" si="89"/>
        <v>4.8279688929183641E-2</v>
      </c>
      <c r="N533" s="246"/>
      <c r="O533" s="309">
        <f t="shared" ca="1" si="90"/>
        <v>1.5027396705441176</v>
      </c>
      <c r="P533" s="216">
        <f t="shared" ca="1" si="91"/>
        <v>140.90726432945587</v>
      </c>
      <c r="Q533" s="217">
        <f t="shared" ca="1" si="92"/>
        <v>0.74188871032138604</v>
      </c>
      <c r="R533" s="216">
        <f t="shared" ca="1" si="93"/>
        <v>0.62514319737373458</v>
      </c>
      <c r="S533" s="217"/>
      <c r="T533" s="64"/>
      <c r="U533" s="313">
        <f t="shared" ca="1" si="94"/>
        <v>0.57686350844455092</v>
      </c>
      <c r="V533" s="256"/>
      <c r="W533" s="256"/>
      <c r="X533" s="311" t="e">
        <f t="shared" si="95"/>
        <v>#N/A</v>
      </c>
      <c r="Y533" s="311" t="e">
        <f t="shared" si="95"/>
        <v>#N/A</v>
      </c>
      <c r="Z533" s="105"/>
      <c r="AA533" s="105"/>
      <c r="AB533" s="103"/>
    </row>
    <row r="534" spans="1:28" x14ac:dyDescent="0.25">
      <c r="A534">
        <v>502</v>
      </c>
      <c r="B534" s="61">
        <f ca="1">OFFSET(InputPriceData!B$15,CalculationsAndCharts!$A534+$A$11,0,1,1)</f>
        <v>41249</v>
      </c>
      <c r="C534" s="3">
        <f ca="1">OFFSET(InputPriceData!G$15,CalculationsAndCharts!$A534+$A$11,IF($C$7,8,0),1,1)</f>
        <v>103220600</v>
      </c>
      <c r="D534" s="4">
        <f ca="1">OFFSET(InputPriceData!C$15,CalculationsAndCharts!$A534+$A$11,IF($C$7,8,0),1,1)</f>
        <v>141.36999499999999</v>
      </c>
      <c r="E534" s="4">
        <f ca="1">OFFSET(InputPriceData!D$15,CalculationsAndCharts!$A534+$A$11,IF($C$7,8,0),1,1)</f>
        <v>142.03999300000001</v>
      </c>
      <c r="F534" s="4">
        <f ca="1">OFFSET(InputPriceData!E$15,CalculationsAndCharts!$A534+$A$11,IF($C$7,8,0),1,1)</f>
        <v>141.16000399999999</v>
      </c>
      <c r="G534" s="4">
        <f ca="1">OFFSET(InputPriceData!F$15,CalculationsAndCharts!$A534+$A$11,IF($C$7,8,0),1,1)</f>
        <v>141.979996</v>
      </c>
      <c r="H534" s="309">
        <f t="shared" ca="1" si="84"/>
        <v>0.63215825617070087</v>
      </c>
      <c r="I534" s="216">
        <f t="shared" ca="1" si="85"/>
        <v>141.3478377438293</v>
      </c>
      <c r="J534" s="216">
        <f t="shared" ca="1" si="86"/>
        <v>142.05457693254843</v>
      </c>
      <c r="K534" s="216">
        <f t="shared" ca="1" si="87"/>
        <v>140.64109855511015</v>
      </c>
      <c r="L534" s="217">
        <f t="shared" ca="1" si="88"/>
        <v>-6.4324353395332046E-2</v>
      </c>
      <c r="M534" s="216">
        <f t="shared" ca="1" si="89"/>
        <v>-4.5305222712734863E-2</v>
      </c>
      <c r="N534" s="246"/>
      <c r="O534" s="309">
        <f t="shared" ca="1" si="90"/>
        <v>1.1770477795986309</v>
      </c>
      <c r="P534" s="216">
        <f t="shared" ca="1" si="91"/>
        <v>140.80294822040136</v>
      </c>
      <c r="Q534" s="217">
        <f t="shared" ca="1" si="92"/>
        <v>0.64128948650630302</v>
      </c>
      <c r="R534" s="216">
        <f t="shared" ca="1" si="93"/>
        <v>0.54201113219327302</v>
      </c>
      <c r="S534" s="217"/>
      <c r="T534" s="64"/>
      <c r="U534" s="313">
        <f t="shared" ca="1" si="94"/>
        <v>0.58731635490600786</v>
      </c>
      <c r="V534" s="256"/>
      <c r="W534" s="256"/>
      <c r="X534" s="311" t="e">
        <f t="shared" si="95"/>
        <v>#N/A</v>
      </c>
      <c r="Y534" s="311" t="e">
        <f t="shared" si="95"/>
        <v>#N/A</v>
      </c>
      <c r="Z534" s="105"/>
      <c r="AA534" s="105"/>
      <c r="AB534" s="103"/>
    </row>
    <row r="535" spans="1:28" x14ac:dyDescent="0.25">
      <c r="A535">
        <v>503</v>
      </c>
      <c r="B535" s="61">
        <f ca="1">OFFSET(InputPriceData!B$15,CalculationsAndCharts!$A535+$A$11,0,1,1)</f>
        <v>41248</v>
      </c>
      <c r="C535" s="3">
        <f ca="1">OFFSET(InputPriceData!G$15,CalculationsAndCharts!$A535+$A$11,IF($C$7,8,0),1,1)</f>
        <v>147300500</v>
      </c>
      <c r="D535" s="4">
        <f ca="1">OFFSET(InputPriceData!C$15,CalculationsAndCharts!$A535+$A$11,IF($C$7,8,0),1,1)</f>
        <v>141.36999499999999</v>
      </c>
      <c r="E535" s="4">
        <f ca="1">OFFSET(InputPriceData!D$15,CalculationsAndCharts!$A535+$A$11,IF($C$7,8,0),1,1)</f>
        <v>142.16000399999999</v>
      </c>
      <c r="F535" s="4">
        <f ca="1">OFFSET(InputPriceData!E$15,CalculationsAndCharts!$A535+$A$11,IF($C$7,8,0),1,1)</f>
        <v>140.36999499999999</v>
      </c>
      <c r="G535" s="4">
        <f ca="1">OFFSET(InputPriceData!F$15,CalculationsAndCharts!$A535+$A$11,IF($C$7,8,0),1,1)</f>
        <v>141.5</v>
      </c>
      <c r="H535" s="309">
        <f t="shared" ca="1" si="84"/>
        <v>0.18654265418572533</v>
      </c>
      <c r="I535" s="216">
        <f t="shared" ca="1" si="85"/>
        <v>141.31345734581427</v>
      </c>
      <c r="J535" s="216">
        <f t="shared" ca="1" si="86"/>
        <v>142.02002463254334</v>
      </c>
      <c r="K535" s="216">
        <f t="shared" ca="1" si="87"/>
        <v>140.6068900590852</v>
      </c>
      <c r="L535" s="217">
        <f t="shared" ca="1" si="88"/>
        <v>-0.18555683552959173</v>
      </c>
      <c r="M535" s="216">
        <f t="shared" ca="1" si="89"/>
        <v>-0.13113557281243232</v>
      </c>
      <c r="N535" s="246"/>
      <c r="O535" s="309">
        <f t="shared" ca="1" si="90"/>
        <v>0.76636987954463254</v>
      </c>
      <c r="P535" s="216">
        <f t="shared" ca="1" si="91"/>
        <v>140.73363012045536</v>
      </c>
      <c r="Q535" s="217">
        <f t="shared" ca="1" si="92"/>
        <v>0.55387908741229608</v>
      </c>
      <c r="R535" s="216">
        <f t="shared" ca="1" si="93"/>
        <v>0.46972078084435004</v>
      </c>
      <c r="S535" s="217"/>
      <c r="T535" s="64"/>
      <c r="U535" s="313">
        <f t="shared" ca="1" si="94"/>
        <v>0.60085635365678236</v>
      </c>
      <c r="V535" s="256"/>
      <c r="W535" s="256"/>
      <c r="X535" s="311" t="e">
        <f t="shared" si="95"/>
        <v>#N/A</v>
      </c>
      <c r="Y535" s="311" t="e">
        <f t="shared" si="95"/>
        <v>#N/A</v>
      </c>
      <c r="Z535" s="105"/>
      <c r="AA535" s="105"/>
      <c r="AB535" s="103"/>
    </row>
    <row r="536" spans="1:28" x14ac:dyDescent="0.25">
      <c r="A536">
        <v>504</v>
      </c>
      <c r="B536" s="61">
        <f ca="1">OFFSET(InputPriceData!B$15,CalculationsAndCharts!$A536+$A$11,0,1,1)</f>
        <v>41247</v>
      </c>
      <c r="C536" s="3">
        <f ca="1">OFFSET(InputPriceData!G$15,CalculationsAndCharts!$A536+$A$11,IF($C$7,8,0),1,1)</f>
        <v>127512200</v>
      </c>
      <c r="D536" s="4">
        <f ca="1">OFFSET(InputPriceData!C$15,CalculationsAndCharts!$A536+$A$11,IF($C$7,8,0),1,1)</f>
        <v>141.44000199999999</v>
      </c>
      <c r="E536" s="4">
        <f ca="1">OFFSET(InputPriceData!D$15,CalculationsAndCharts!$A536+$A$11,IF($C$7,8,0),1,1)</f>
        <v>141.86999499999999</v>
      </c>
      <c r="F536" s="4">
        <f ca="1">OFFSET(InputPriceData!E$15,CalculationsAndCharts!$A536+$A$11,IF($C$7,8,0),1,1)</f>
        <v>140.86999499999999</v>
      </c>
      <c r="G536" s="4">
        <f ca="1">OFFSET(InputPriceData!F$15,CalculationsAndCharts!$A536+$A$11,IF($C$7,8,0),1,1)</f>
        <v>141.25</v>
      </c>
      <c r="H536" s="309">
        <f t="shared" ca="1" si="84"/>
        <v>-5.3755797046126208E-2</v>
      </c>
      <c r="I536" s="216">
        <f t="shared" ca="1" si="85"/>
        <v>141.30375579704614</v>
      </c>
      <c r="J536" s="216">
        <f t="shared" ca="1" si="86"/>
        <v>142.01027457603135</v>
      </c>
      <c r="K536" s="216">
        <f t="shared" ca="1" si="87"/>
        <v>140.59723701806089</v>
      </c>
      <c r="L536" s="217">
        <f t="shared" ca="1" si="88"/>
        <v>-0.29778389950441031</v>
      </c>
      <c r="M536" s="216">
        <f t="shared" ca="1" si="89"/>
        <v>-0.21082045982613121</v>
      </c>
      <c r="N536" s="246"/>
      <c r="O536" s="309">
        <f t="shared" ca="1" si="90"/>
        <v>0.556505758929557</v>
      </c>
      <c r="P536" s="216">
        <f t="shared" ca="1" si="91"/>
        <v>140.69349424107045</v>
      </c>
      <c r="Q536" s="217">
        <f t="shared" ca="1" si="92"/>
        <v>0.47661298330232649</v>
      </c>
      <c r="R536" s="216">
        <f t="shared" ca="1" si="93"/>
        <v>0.40491014510640128</v>
      </c>
      <c r="S536" s="217"/>
      <c r="T536" s="64"/>
      <c r="U536" s="313">
        <f t="shared" ca="1" si="94"/>
        <v>0.61573060493253251</v>
      </c>
      <c r="V536" s="256"/>
      <c r="W536" s="256"/>
      <c r="X536" s="311" t="e">
        <f t="shared" si="95"/>
        <v>#N/A</v>
      </c>
      <c r="Y536" s="311" t="e">
        <f t="shared" si="95"/>
        <v>#N/A</v>
      </c>
      <c r="Z536" s="105"/>
      <c r="AA536" s="105"/>
      <c r="AB536" s="103"/>
    </row>
    <row r="537" spans="1:28" x14ac:dyDescent="0.25">
      <c r="A537">
        <v>505</v>
      </c>
      <c r="B537" s="61">
        <f ca="1">OFFSET(InputPriceData!B$15,CalculationsAndCharts!$A537+$A$11,0,1,1)</f>
        <v>41246</v>
      </c>
      <c r="C537" s="3">
        <f ca="1">OFFSET(InputPriceData!G$15,CalculationsAndCharts!$A537+$A$11,IF($C$7,8,0),1,1)</f>
        <v>124656300</v>
      </c>
      <c r="D537" s="4">
        <f ca="1">OFFSET(InputPriceData!C$15,CalculationsAndCharts!$A537+$A$11,IF($C$7,8,0),1,1)</f>
        <v>142.800003</v>
      </c>
      <c r="E537" s="4">
        <f ca="1">OFFSET(InputPriceData!D$15,CalculationsAndCharts!$A537+$A$11,IF($C$7,8,0),1,1)</f>
        <v>142.91999799999999</v>
      </c>
      <c r="F537" s="4">
        <f ca="1">OFFSET(InputPriceData!E$15,CalculationsAndCharts!$A537+$A$11,IF($C$7,8,0),1,1)</f>
        <v>141.33999600000001</v>
      </c>
      <c r="G537" s="4">
        <f ca="1">OFFSET(InputPriceData!F$15,CalculationsAndCharts!$A537+$A$11,IF($C$7,8,0),1,1)</f>
        <v>141.449997</v>
      </c>
      <c r="H537" s="309">
        <f t="shared" ca="1" si="84"/>
        <v>0.15473856460480662</v>
      </c>
      <c r="I537" s="216">
        <f t="shared" ca="1" si="85"/>
        <v>141.2952584353952</v>
      </c>
      <c r="J537" s="216">
        <f t="shared" ca="1" si="86"/>
        <v>142.00173472757217</v>
      </c>
      <c r="K537" s="216">
        <f t="shared" ca="1" si="87"/>
        <v>140.58878214321822</v>
      </c>
      <c r="L537" s="217">
        <f t="shared" ca="1" si="88"/>
        <v>-0.42425596498844032</v>
      </c>
      <c r="M537" s="216">
        <f t="shared" ca="1" si="89"/>
        <v>-0.29993352703177528</v>
      </c>
      <c r="N537" s="246"/>
      <c r="O537" s="309">
        <f t="shared" ca="1" si="90"/>
        <v>0.79666397672118383</v>
      </c>
      <c r="P537" s="216">
        <f t="shared" ca="1" si="91"/>
        <v>140.6533330232788</v>
      </c>
      <c r="Q537" s="217">
        <f t="shared" ca="1" si="92"/>
        <v>0.38014723944590317</v>
      </c>
      <c r="R537" s="216">
        <f t="shared" ca="1" si="93"/>
        <v>0.32250031601986096</v>
      </c>
      <c r="S537" s="217"/>
      <c r="T537" s="64"/>
      <c r="U537" s="313">
        <f t="shared" ca="1" si="94"/>
        <v>0.62243384305163629</v>
      </c>
      <c r="V537" s="256"/>
      <c r="W537" s="256"/>
      <c r="X537" s="311" t="e">
        <f t="shared" si="95"/>
        <v>#N/A</v>
      </c>
      <c r="Y537" s="311" t="e">
        <f t="shared" si="95"/>
        <v>#N/A</v>
      </c>
      <c r="Z537" s="105"/>
      <c r="AA537" s="105"/>
      <c r="AB537" s="103"/>
    </row>
    <row r="538" spans="1:28" x14ac:dyDescent="0.25">
      <c r="A538">
        <v>506</v>
      </c>
      <c r="B538" s="61">
        <f ca="1">OFFSET(InputPriceData!B$15,CalculationsAndCharts!$A538+$A$11,0,1,1)</f>
        <v>41243</v>
      </c>
      <c r="C538" s="3">
        <f ca="1">OFFSET(InputPriceData!G$15,CalculationsAndCharts!$A538+$A$11,IF($C$7,8,0),1,1)</f>
        <v>136568300</v>
      </c>
      <c r="D538" s="4">
        <f ca="1">OFFSET(InputPriceData!C$15,CalculationsAndCharts!$A538+$A$11,IF($C$7,8,0),1,1)</f>
        <v>142.13999899999999</v>
      </c>
      <c r="E538" s="4">
        <f ca="1">OFFSET(InputPriceData!D$15,CalculationsAndCharts!$A538+$A$11,IF($C$7,8,0),1,1)</f>
        <v>142.41999799999999</v>
      </c>
      <c r="F538" s="4">
        <f ca="1">OFFSET(InputPriceData!E$15,CalculationsAndCharts!$A538+$A$11,IF($C$7,8,0),1,1)</f>
        <v>141.66000399999999</v>
      </c>
      <c r="G538" s="4">
        <f ca="1">OFFSET(InputPriceData!F$15,CalculationsAndCharts!$A538+$A$11,IF($C$7,8,0),1,1)</f>
        <v>142.14999399999999</v>
      </c>
      <c r="H538" s="309">
        <f t="shared" ca="1" si="84"/>
        <v>0.89664771622378048</v>
      </c>
      <c r="I538" s="216">
        <f t="shared" ca="1" si="85"/>
        <v>141.25334628377621</v>
      </c>
      <c r="J538" s="216">
        <f t="shared" ca="1" si="86"/>
        <v>141.95961301519509</v>
      </c>
      <c r="K538" s="216">
        <f t="shared" ca="1" si="87"/>
        <v>140.54707955235733</v>
      </c>
      <c r="L538" s="217">
        <f t="shared" ca="1" si="88"/>
        <v>-0.60368183601020253</v>
      </c>
      <c r="M538" s="216">
        <f t="shared" ca="1" si="89"/>
        <v>-0.42467946640237114</v>
      </c>
      <c r="N538" s="246"/>
      <c r="O538" s="309">
        <f t="shared" ca="1" si="90"/>
        <v>1.5804757087432391</v>
      </c>
      <c r="P538" s="216">
        <f t="shared" ca="1" si="91"/>
        <v>140.56951829125674</v>
      </c>
      <c r="Q538" s="217">
        <f t="shared" ca="1" si="92"/>
        <v>0.2137963896920036</v>
      </c>
      <c r="R538" s="216">
        <f t="shared" ca="1" si="93"/>
        <v>0.18048236261649392</v>
      </c>
      <c r="S538" s="217"/>
      <c r="T538" s="64"/>
      <c r="U538" s="313">
        <f t="shared" ca="1" si="94"/>
        <v>0.60516182901886506</v>
      </c>
      <c r="V538" s="256"/>
      <c r="W538" s="256"/>
      <c r="X538" s="311" t="e">
        <f t="shared" si="95"/>
        <v>#N/A</v>
      </c>
      <c r="Y538" s="311" t="e">
        <f t="shared" si="95"/>
        <v>#N/A</v>
      </c>
      <c r="Z538" s="105"/>
      <c r="AA538" s="105"/>
      <c r="AB538" s="103"/>
    </row>
    <row r="539" spans="1:28" x14ac:dyDescent="0.25">
      <c r="A539">
        <v>507</v>
      </c>
      <c r="B539" s="61">
        <f ca="1">OFFSET(InputPriceData!B$15,CalculationsAndCharts!$A539+$A$11,0,1,1)</f>
        <v>41242</v>
      </c>
      <c r="C539" s="3">
        <f ca="1">OFFSET(InputPriceData!G$15,CalculationsAndCharts!$A539+$A$11,IF($C$7,8,0),1,1)</f>
        <v>151085900</v>
      </c>
      <c r="D539" s="4">
        <f ca="1">OFFSET(InputPriceData!C$15,CalculationsAndCharts!$A539+$A$11,IF($C$7,8,0),1,1)</f>
        <v>141.990005</v>
      </c>
      <c r="E539" s="4">
        <f ca="1">OFFSET(InputPriceData!D$15,CalculationsAndCharts!$A539+$A$11,IF($C$7,8,0),1,1)</f>
        <v>142.509995</v>
      </c>
      <c r="F539" s="4">
        <f ca="1">OFFSET(InputPriceData!E$15,CalculationsAndCharts!$A539+$A$11,IF($C$7,8,0),1,1)</f>
        <v>141.36999499999999</v>
      </c>
      <c r="G539" s="4">
        <f ca="1">OFFSET(InputPriceData!F$15,CalculationsAndCharts!$A539+$A$11,IF($C$7,8,0),1,1)</f>
        <v>142.11999499999999</v>
      </c>
      <c r="H539" s="309">
        <f t="shared" ca="1" si="84"/>
        <v>0.93539597097582305</v>
      </c>
      <c r="I539" s="216">
        <f t="shared" ca="1" si="85"/>
        <v>141.18459902902416</v>
      </c>
      <c r="J539" s="216">
        <f t="shared" ca="1" si="86"/>
        <v>141.89052202416926</v>
      </c>
      <c r="K539" s="216">
        <f t="shared" ca="1" si="87"/>
        <v>140.47867603387903</v>
      </c>
      <c r="L539" s="217">
        <f t="shared" ca="1" si="88"/>
        <v>-0.83610853380909389</v>
      </c>
      <c r="M539" s="216">
        <f t="shared" ca="1" si="89"/>
        <v>-0.58831168253917687</v>
      </c>
      <c r="N539" s="246"/>
      <c r="O539" s="309">
        <f t="shared" ca="1" si="90"/>
        <v>1.6703305927943353</v>
      </c>
      <c r="P539" s="216">
        <f t="shared" ca="1" si="91"/>
        <v>140.44966440720566</v>
      </c>
      <c r="Q539" s="217">
        <f t="shared" ca="1" si="92"/>
        <v>-2.6269274588228975E-2</v>
      </c>
      <c r="R539" s="216">
        <f t="shared" ca="1" si="93"/>
        <v>-2.2180643551158844E-2</v>
      </c>
      <c r="S539" s="217"/>
      <c r="T539" s="64"/>
      <c r="U539" s="313">
        <f t="shared" ca="1" si="94"/>
        <v>0.56613103898801798</v>
      </c>
      <c r="V539" s="256"/>
      <c r="W539" s="256"/>
      <c r="X539" s="311" t="e">
        <f t="shared" si="95"/>
        <v>#N/A</v>
      </c>
      <c r="Y539" s="311" t="e">
        <f t="shared" si="95"/>
        <v>#N/A</v>
      </c>
      <c r="Z539" s="105"/>
      <c r="AA539" s="105"/>
      <c r="AB539" s="103"/>
    </row>
    <row r="540" spans="1:28" x14ac:dyDescent="0.25">
      <c r="A540">
        <v>508</v>
      </c>
      <c r="B540" s="61">
        <f ca="1">OFFSET(InputPriceData!B$15,CalculationsAndCharts!$A540+$A$11,0,1,1)</f>
        <v>41241</v>
      </c>
      <c r="C540" s="3">
        <f ca="1">OFFSET(InputPriceData!G$15,CalculationsAndCharts!$A540+$A$11,IF($C$7,8,0),1,1)</f>
        <v>177086500</v>
      </c>
      <c r="D540" s="4">
        <f ca="1">OFFSET(InputPriceData!C$15,CalculationsAndCharts!$A540+$A$11,IF($C$7,8,0),1,1)</f>
        <v>139.759995</v>
      </c>
      <c r="E540" s="4">
        <f ca="1">OFFSET(InputPriceData!D$15,CalculationsAndCharts!$A540+$A$11,IF($C$7,8,0),1,1)</f>
        <v>141.53999300000001</v>
      </c>
      <c r="F540" s="4">
        <f ca="1">OFFSET(InputPriceData!E$15,CalculationsAndCharts!$A540+$A$11,IF($C$7,8,0),1,1)</f>
        <v>139</v>
      </c>
      <c r="G540" s="4">
        <f ca="1">OFFSET(InputPriceData!F$15,CalculationsAndCharts!$A540+$A$11,IF($C$7,8,0),1,1)</f>
        <v>141.46000699999999</v>
      </c>
      <c r="H540" s="309">
        <f t="shared" ca="1" si="84"/>
        <v>0.32278337498592191</v>
      </c>
      <c r="I540" s="216">
        <f t="shared" ca="1" si="85"/>
        <v>141.13722362501406</v>
      </c>
      <c r="J540" s="216">
        <f t="shared" ca="1" si="86"/>
        <v>141.8429097431391</v>
      </c>
      <c r="K540" s="216">
        <f t="shared" ca="1" si="87"/>
        <v>140.43153750688899</v>
      </c>
      <c r="L540" s="217">
        <f t="shared" ca="1" si="88"/>
        <v>-1.0765493104106509</v>
      </c>
      <c r="M540" s="216">
        <f t="shared" ca="1" si="89"/>
        <v>-0.76102732725769695</v>
      </c>
      <c r="N540" s="246"/>
      <c r="O540" s="309">
        <f t="shared" ca="1" si="90"/>
        <v>1.1061479403230705</v>
      </c>
      <c r="P540" s="216">
        <f t="shared" ca="1" si="91"/>
        <v>140.35385905967692</v>
      </c>
      <c r="Q540" s="217">
        <f t="shared" ca="1" si="92"/>
        <v>-0.28651823097107543</v>
      </c>
      <c r="R540" s="216">
        <f t="shared" ca="1" si="93"/>
        <v>-0.24305235412952478</v>
      </c>
      <c r="S540" s="217"/>
      <c r="T540" s="64"/>
      <c r="U540" s="313">
        <f t="shared" ca="1" si="94"/>
        <v>0.5179749731281722</v>
      </c>
      <c r="V540" s="256"/>
      <c r="W540" s="256"/>
      <c r="X540" s="311" t="e">
        <f t="shared" si="95"/>
        <v>#N/A</v>
      </c>
      <c r="Y540" s="311" t="e">
        <f t="shared" si="95"/>
        <v>#N/A</v>
      </c>
      <c r="Z540" s="105"/>
      <c r="AA540" s="105"/>
      <c r="AB540" s="103"/>
    </row>
    <row r="541" spans="1:28" x14ac:dyDescent="0.25">
      <c r="A541">
        <v>509</v>
      </c>
      <c r="B541" s="61">
        <f ca="1">OFFSET(InputPriceData!B$15,CalculationsAndCharts!$A541+$A$11,0,1,1)</f>
        <v>41240</v>
      </c>
      <c r="C541" s="3">
        <f ca="1">OFFSET(InputPriceData!G$15,CalculationsAndCharts!$A541+$A$11,IF($C$7,8,0),1,1)</f>
        <v>128646200</v>
      </c>
      <c r="D541" s="4">
        <f ca="1">OFFSET(InputPriceData!C$15,CalculationsAndCharts!$A541+$A$11,IF($C$7,8,0),1,1)</f>
        <v>140.91000399999999</v>
      </c>
      <c r="E541" s="4">
        <f ca="1">OFFSET(InputPriceData!D$15,CalculationsAndCharts!$A541+$A$11,IF($C$7,8,0),1,1)</f>
        <v>141.38999899999999</v>
      </c>
      <c r="F541" s="4">
        <f ca="1">OFFSET(InputPriceData!E$15,CalculationsAndCharts!$A541+$A$11,IF($C$7,8,0),1,1)</f>
        <v>140.240005</v>
      </c>
      <c r="G541" s="4">
        <f ca="1">OFFSET(InputPriceData!F$15,CalculationsAndCharts!$A541+$A$11,IF($C$7,8,0),1,1)</f>
        <v>140.33000200000001</v>
      </c>
      <c r="H541" s="309">
        <f t="shared" ca="1" si="84"/>
        <v>-0.82256622348055775</v>
      </c>
      <c r="I541" s="216">
        <f t="shared" ca="1" si="85"/>
        <v>141.15256822348056</v>
      </c>
      <c r="J541" s="216">
        <f t="shared" ca="1" si="86"/>
        <v>141.85833106459793</v>
      </c>
      <c r="K541" s="216">
        <f t="shared" ca="1" si="87"/>
        <v>140.44680538236315</v>
      </c>
      <c r="L541" s="217">
        <f t="shared" ca="1" si="88"/>
        <v>-1.2804696936305815</v>
      </c>
      <c r="M541" s="216">
        <f t="shared" ca="1" si="89"/>
        <v>-0.91247037367717088</v>
      </c>
      <c r="N541" s="246"/>
      <c r="O541" s="309">
        <f t="shared" ca="1" si="90"/>
        <v>-4.3716665743768202E-3</v>
      </c>
      <c r="P541" s="216">
        <f t="shared" ca="1" si="91"/>
        <v>140.33437366657438</v>
      </c>
      <c r="Q541" s="217">
        <f t="shared" ca="1" si="92"/>
        <v>-0.51138029412189168</v>
      </c>
      <c r="R541" s="216">
        <f t="shared" ca="1" si="93"/>
        <v>-0.43729519290270513</v>
      </c>
      <c r="S541" s="217"/>
      <c r="T541" s="64"/>
      <c r="U541" s="313">
        <f t="shared" ca="1" si="94"/>
        <v>0.47517518077446574</v>
      </c>
      <c r="V541" s="256"/>
      <c r="W541" s="256"/>
      <c r="X541" s="311" t="e">
        <f t="shared" si="95"/>
        <v>#N/A</v>
      </c>
      <c r="Y541" s="311" t="e">
        <f t="shared" si="95"/>
        <v>#N/A</v>
      </c>
      <c r="Z541" s="105"/>
      <c r="AA541" s="105"/>
      <c r="AB541" s="103"/>
    </row>
    <row r="542" spans="1:28" x14ac:dyDescent="0.25">
      <c r="A542">
        <v>510</v>
      </c>
      <c r="B542" s="61">
        <f ca="1">OFFSET(InputPriceData!B$15,CalculationsAndCharts!$A542+$A$11,0,1,1)</f>
        <v>41239</v>
      </c>
      <c r="C542" s="3">
        <f ca="1">OFFSET(InputPriceData!G$15,CalculationsAndCharts!$A542+$A$11,IF($C$7,8,0),1,1)</f>
        <v>100124400</v>
      </c>
      <c r="D542" s="4">
        <f ca="1">OFFSET(InputPriceData!C$15,CalculationsAndCharts!$A542+$A$11,IF($C$7,8,0),1,1)</f>
        <v>140.64999399999999</v>
      </c>
      <c r="E542" s="4">
        <f ca="1">OFFSET(InputPriceData!D$15,CalculationsAndCharts!$A542+$A$11,IF($C$7,8,0),1,1)</f>
        <v>141.36000100000001</v>
      </c>
      <c r="F542" s="4">
        <f ca="1">OFFSET(InputPriceData!E$15,CalculationsAndCharts!$A542+$A$11,IF($C$7,8,0),1,1)</f>
        <v>140.19000199999999</v>
      </c>
      <c r="G542" s="4">
        <f ca="1">OFFSET(InputPriceData!F$15,CalculationsAndCharts!$A542+$A$11,IF($C$7,8,0),1,1)</f>
        <v>141.050003</v>
      </c>
      <c r="H542" s="309">
        <f t="shared" ca="1" si="84"/>
        <v>-0.13367313248589063</v>
      </c>
      <c r="I542" s="216">
        <f t="shared" ca="1" si="85"/>
        <v>141.18367613248589</v>
      </c>
      <c r="J542" s="216">
        <f t="shared" ca="1" si="86"/>
        <v>141.8895945131483</v>
      </c>
      <c r="K542" s="216">
        <f t="shared" ca="1" si="87"/>
        <v>140.47775775182345</v>
      </c>
      <c r="L542" s="217">
        <f t="shared" ca="1" si="88"/>
        <v>-1.4916601565698822</v>
      </c>
      <c r="M542" s="216">
        <f t="shared" ca="1" si="89"/>
        <v>-1.0575399679855959</v>
      </c>
      <c r="N542" s="246"/>
      <c r="O542" s="309">
        <f t="shared" ca="1" si="90"/>
        <v>0.71692647967848566</v>
      </c>
      <c r="P542" s="216">
        <f t="shared" ca="1" si="91"/>
        <v>140.33307652032153</v>
      </c>
      <c r="Q542" s="217">
        <f t="shared" ca="1" si="92"/>
        <v>-0.75568401893436121</v>
      </c>
      <c r="R542" s="216">
        <f t="shared" ca="1" si="93"/>
        <v>-0.64290734025807394</v>
      </c>
      <c r="S542" s="217"/>
      <c r="T542" s="64"/>
      <c r="U542" s="313">
        <f t="shared" ca="1" si="94"/>
        <v>0.41463262772752196</v>
      </c>
      <c r="V542" s="256"/>
      <c r="W542" s="256"/>
      <c r="X542" s="311" t="e">
        <f t="shared" si="95"/>
        <v>#N/A</v>
      </c>
      <c r="Y542" s="311" t="e">
        <f t="shared" si="95"/>
        <v>#N/A</v>
      </c>
      <c r="Z542" s="105"/>
      <c r="AA542" s="105"/>
      <c r="AB542" s="103"/>
    </row>
    <row r="543" spans="1:28" x14ac:dyDescent="0.25">
      <c r="A543">
        <v>511</v>
      </c>
      <c r="B543" s="61">
        <f ca="1">OFFSET(InputPriceData!B$15,CalculationsAndCharts!$A543+$A$11,0,1,1)</f>
        <v>41236</v>
      </c>
      <c r="C543" s="3">
        <f ca="1">OFFSET(InputPriceData!G$15,CalculationsAndCharts!$A543+$A$11,IF($C$7,8,0),1,1)</f>
        <v>65409200</v>
      </c>
      <c r="D543" s="4">
        <f ca="1">OFFSET(InputPriceData!C$15,CalculationsAndCharts!$A543+$A$11,IF($C$7,8,0),1,1)</f>
        <v>140.13000500000001</v>
      </c>
      <c r="E543" s="4">
        <f ca="1">OFFSET(InputPriceData!D$15,CalculationsAndCharts!$A543+$A$11,IF($C$7,8,0),1,1)</f>
        <v>141.39999399999999</v>
      </c>
      <c r="F543" s="4">
        <f ca="1">OFFSET(InputPriceData!E$15,CalculationsAndCharts!$A543+$A$11,IF($C$7,8,0),1,1)</f>
        <v>140.03999300000001</v>
      </c>
      <c r="G543" s="4">
        <f ca="1">OFFSET(InputPriceData!F$15,CalculationsAndCharts!$A543+$A$11,IF($C$7,8,0),1,1)</f>
        <v>141.35000600000001</v>
      </c>
      <c r="H543" s="309">
        <f t="shared" ca="1" si="84"/>
        <v>0.17081852820860965</v>
      </c>
      <c r="I543" s="216">
        <f t="shared" ca="1" si="85"/>
        <v>141.17918747179141</v>
      </c>
      <c r="J543" s="216">
        <f t="shared" ca="1" si="86"/>
        <v>141.88508340915035</v>
      </c>
      <c r="K543" s="216">
        <f t="shared" ca="1" si="87"/>
        <v>140.47329153443246</v>
      </c>
      <c r="L543" s="217">
        <f t="shared" ca="1" si="88"/>
        <v>-1.7653005227318308</v>
      </c>
      <c r="M543" s="216">
        <f t="shared" ca="1" si="89"/>
        <v>-1.2488860614069099</v>
      </c>
      <c r="N543" s="246"/>
      <c r="O543" s="309">
        <f t="shared" ca="1" si="90"/>
        <v>1.0644845382358685</v>
      </c>
      <c r="P543" s="216">
        <f t="shared" ca="1" si="91"/>
        <v>140.28552146176415</v>
      </c>
      <c r="Q543" s="217">
        <f t="shared" ca="1" si="92"/>
        <v>-1.0916822003695947</v>
      </c>
      <c r="R543" s="216">
        <f t="shared" ca="1" si="93"/>
        <v>-0.92679065075067191</v>
      </c>
      <c r="S543" s="217"/>
      <c r="T543" s="64"/>
      <c r="U543" s="313">
        <f t="shared" ca="1" si="94"/>
        <v>0.32209541065623803</v>
      </c>
      <c r="V543" s="256"/>
      <c r="W543" s="256"/>
      <c r="X543" s="311" t="e">
        <f t="shared" si="95"/>
        <v>#N/A</v>
      </c>
      <c r="Y543" s="311" t="e">
        <f t="shared" si="95"/>
        <v>#N/A</v>
      </c>
      <c r="Z543" s="105"/>
      <c r="AA543" s="105"/>
      <c r="AB543" s="103"/>
    </row>
    <row r="544" spans="1:28" x14ac:dyDescent="0.25">
      <c r="A544">
        <v>512</v>
      </c>
      <c r="B544" s="61">
        <f ca="1">OFFSET(InputPriceData!B$15,CalculationsAndCharts!$A544+$A$11,0,1,1)</f>
        <v>41234</v>
      </c>
      <c r="C544" s="3">
        <f ca="1">OFFSET(InputPriceData!G$15,CalculationsAndCharts!$A544+$A$11,IF($C$7,8,0),1,1)</f>
        <v>81710800</v>
      </c>
      <c r="D544" s="4">
        <f ca="1">OFFSET(InputPriceData!C$15,CalculationsAndCharts!$A544+$A$11,IF($C$7,8,0),1,1)</f>
        <v>139.30999800000001</v>
      </c>
      <c r="E544" s="4">
        <f ca="1">OFFSET(InputPriceData!D$15,CalculationsAndCharts!$A544+$A$11,IF($C$7,8,0),1,1)</f>
        <v>139.570007</v>
      </c>
      <c r="F544" s="4">
        <f ca="1">OFFSET(InputPriceData!E$15,CalculationsAndCharts!$A544+$A$11,IF($C$7,8,0),1,1)</f>
        <v>139.029999</v>
      </c>
      <c r="G544" s="4">
        <f ca="1">OFFSET(InputPriceData!F$15,CalculationsAndCharts!$A544+$A$11,IF($C$7,8,0),1,1)</f>
        <v>139.449997</v>
      </c>
      <c r="H544" s="309">
        <f t="shared" ca="1" si="84"/>
        <v>-1.782817432579062</v>
      </c>
      <c r="I544" s="216">
        <f t="shared" ca="1" si="85"/>
        <v>141.23281443257906</v>
      </c>
      <c r="J544" s="216">
        <f t="shared" ca="1" si="86"/>
        <v>141.93897850474195</v>
      </c>
      <c r="K544" s="216">
        <f t="shared" ca="1" si="87"/>
        <v>140.52665036041617</v>
      </c>
      <c r="L544" s="217">
        <f t="shared" ca="1" si="88"/>
        <v>-2.0087026630179925</v>
      </c>
      <c r="M544" s="216">
        <f t="shared" ca="1" si="89"/>
        <v>-1.440446544447034</v>
      </c>
      <c r="N544" s="246"/>
      <c r="O544" s="309">
        <f t="shared" ca="1" si="90"/>
        <v>-0.85896593630084972</v>
      </c>
      <c r="P544" s="216">
        <f t="shared" ca="1" si="91"/>
        <v>140.30896293630084</v>
      </c>
      <c r="Q544" s="217">
        <f t="shared" ca="1" si="92"/>
        <v>-1.405904967226987</v>
      </c>
      <c r="R544" s="216">
        <f t="shared" ca="1" si="93"/>
        <v>-1.2098142681726873</v>
      </c>
      <c r="S544" s="217"/>
      <c r="T544" s="64"/>
      <c r="U544" s="313">
        <f t="shared" ca="1" si="94"/>
        <v>0.23063227627434668</v>
      </c>
      <c r="V544" s="256"/>
      <c r="W544" s="256"/>
      <c r="X544" s="311" t="e">
        <f t="shared" si="95"/>
        <v>#N/A</v>
      </c>
      <c r="Y544" s="311" t="e">
        <f t="shared" si="95"/>
        <v>#N/A</v>
      </c>
      <c r="Z544" s="105"/>
      <c r="AA544" s="105"/>
      <c r="AB544" s="103"/>
    </row>
    <row r="545" spans="1:28" x14ac:dyDescent="0.25">
      <c r="A545">
        <v>513</v>
      </c>
      <c r="B545" s="61">
        <f ca="1">OFFSET(InputPriceData!B$15,CalculationsAndCharts!$A545+$A$11,0,1,1)</f>
        <v>41233</v>
      </c>
      <c r="C545" s="3">
        <f ca="1">OFFSET(InputPriceData!G$15,CalculationsAndCharts!$A545+$A$11,IF($C$7,8,0),1,1)</f>
        <v>119807400</v>
      </c>
      <c r="D545" s="4">
        <f ca="1">OFFSET(InputPriceData!C$15,CalculationsAndCharts!$A545+$A$11,IF($C$7,8,0),1,1)</f>
        <v>138.91000399999999</v>
      </c>
      <c r="E545" s="4">
        <f ca="1">OFFSET(InputPriceData!D$15,CalculationsAndCharts!$A545+$A$11,IF($C$7,8,0),1,1)</f>
        <v>139.41999799999999</v>
      </c>
      <c r="F545" s="4">
        <f ca="1">OFFSET(InputPriceData!E$15,CalculationsAndCharts!$A545+$A$11,IF($C$7,8,0),1,1)</f>
        <v>138.08000200000001</v>
      </c>
      <c r="G545" s="4">
        <f ca="1">OFFSET(InputPriceData!F$15,CalculationsAndCharts!$A545+$A$11,IF($C$7,8,0),1,1)</f>
        <v>139.19000199999999</v>
      </c>
      <c r="H545" s="309">
        <f t="shared" ref="H545:H608" ca="1" si="96">$C$20*(G545-2*G546+G547)+2*$C$21*H546-$C$22*H547</f>
        <v>-2.1781657296840429</v>
      </c>
      <c r="I545" s="216">
        <f t="shared" ca="1" si="85"/>
        <v>141.36816772968405</v>
      </c>
      <c r="J545" s="216">
        <f t="shared" ca="1" si="86"/>
        <v>142.07500856833246</v>
      </c>
      <c r="K545" s="216">
        <f t="shared" ca="1" si="87"/>
        <v>140.66132689103563</v>
      </c>
      <c r="L545" s="217">
        <f t="shared" ca="1" si="88"/>
        <v>-2.190536926585481</v>
      </c>
      <c r="M545" s="216">
        <f t="shared" ca="1" si="89"/>
        <v>-1.5737746211006456</v>
      </c>
      <c r="N545" s="246"/>
      <c r="O545" s="309">
        <f t="shared" ca="1" si="90"/>
        <v>-1.2440320868290815</v>
      </c>
      <c r="P545" s="216">
        <f t="shared" ca="1" si="91"/>
        <v>140.43403408682909</v>
      </c>
      <c r="Q545" s="217">
        <f t="shared" ca="1" si="92"/>
        <v>-1.6578424773313944</v>
      </c>
      <c r="R545" s="216">
        <f t="shared" ca="1" si="93"/>
        <v>-1.4292772068482862</v>
      </c>
      <c r="S545" s="217"/>
      <c r="T545" s="64"/>
      <c r="U545" s="313">
        <f t="shared" ca="1" si="94"/>
        <v>0.1444974142523594</v>
      </c>
      <c r="V545" s="256"/>
      <c r="W545" s="256"/>
      <c r="X545" s="311" t="e">
        <f t="shared" si="95"/>
        <v>#N/A</v>
      </c>
      <c r="Y545" s="311" t="e">
        <f t="shared" si="95"/>
        <v>#N/A</v>
      </c>
      <c r="Z545" s="105"/>
      <c r="AA545" s="105"/>
      <c r="AB545" s="103"/>
    </row>
    <row r="546" spans="1:28" x14ac:dyDescent="0.25">
      <c r="A546">
        <v>514</v>
      </c>
      <c r="B546" s="61">
        <f ca="1">OFFSET(InputPriceData!B$15,CalculationsAndCharts!$A546+$A$11,0,1,1)</f>
        <v>41232</v>
      </c>
      <c r="C546" s="3">
        <f ca="1">OFFSET(InputPriceData!G$15,CalculationsAndCharts!$A546+$A$11,IF($C$7,8,0),1,1)</f>
        <v>151495800</v>
      </c>
      <c r="D546" s="4">
        <f ca="1">OFFSET(InputPriceData!C$15,CalculationsAndCharts!$A546+$A$11,IF($C$7,8,0),1,1)</f>
        <v>137.89999399999999</v>
      </c>
      <c r="E546" s="4">
        <f ca="1">OFFSET(InputPriceData!D$15,CalculationsAndCharts!$A546+$A$11,IF($C$7,8,0),1,1)</f>
        <v>139.14999399999999</v>
      </c>
      <c r="F546" s="4">
        <f ca="1">OFFSET(InputPriceData!E$15,CalculationsAndCharts!$A546+$A$11,IF($C$7,8,0),1,1)</f>
        <v>136.41000399999999</v>
      </c>
      <c r="G546" s="4">
        <f ca="1">OFFSET(InputPriceData!F$15,CalculationsAndCharts!$A546+$A$11,IF($C$7,8,0),1,1)</f>
        <v>139.13000500000001</v>
      </c>
      <c r="H546" s="309">
        <f t="shared" ca="1" si="96"/>
        <v>-2.3924904017290993</v>
      </c>
      <c r="I546" s="216">
        <f t="shared" ref="I546:I609" ca="1" si="97">G546-H546</f>
        <v>141.52249540172912</v>
      </c>
      <c r="J546" s="216">
        <f t="shared" ref="J546:J609" ca="1" si="98">I546*(1+$F$15)</f>
        <v>142.23010787873775</v>
      </c>
      <c r="K546" s="216">
        <f t="shared" ref="K546:K609" ca="1" si="99">I546*(1-$F$15)</f>
        <v>140.81488292472048</v>
      </c>
      <c r="L546" s="217">
        <f t="shared" ref="L546:L609" ca="1" si="100">$F$20*(I546-2*I547+I548)+2*$F$21*L547-$F$22*L548</f>
        <v>-2.3678656266813563</v>
      </c>
      <c r="M546" s="216">
        <f t="shared" ref="M546:M609" ca="1" si="101">100*$F$16*L546/G546</f>
        <v>-1.7019086764794955</v>
      </c>
      <c r="N546" s="246"/>
      <c r="O546" s="309">
        <f t="shared" ref="O546:O609" ca="1" si="102">$U$20*($G546-2*$G547+$G548)+2*$U$21*O547-$U$22*O548</f>
        <v>-1.4531297471042777</v>
      </c>
      <c r="P546" s="216">
        <f t="shared" ref="P546:P609" ca="1" si="103">$G546-O546</f>
        <v>140.58313474710428</v>
      </c>
      <c r="Q546" s="217">
        <f t="shared" ref="Q546:Q609" ca="1" si="104">$X$20*(P546-2*P547+P548)+2*$X$21*Q547-$X$22*Q548</f>
        <v>-1.9181728220191077</v>
      </c>
      <c r="R546" s="216">
        <f t="shared" ref="R546:R609" ca="1" si="105">100*$F$17*Q546/$G546</f>
        <v>-1.6544291696265869</v>
      </c>
      <c r="S546" s="217"/>
      <c r="T546" s="64"/>
      <c r="U546" s="313">
        <f t="shared" ref="U546:U609" ca="1" si="106">R546-M546</f>
        <v>4.7479506852908582E-2</v>
      </c>
      <c r="V546" s="256"/>
      <c r="W546" s="256"/>
      <c r="X546" s="311" t="e">
        <f t="shared" ref="X546:Y609" si="107">IF($A546=$E$25,X$31,NA())</f>
        <v>#N/A</v>
      </c>
      <c r="Y546" s="311" t="e">
        <f t="shared" si="107"/>
        <v>#N/A</v>
      </c>
      <c r="Z546" s="105"/>
      <c r="AA546" s="105"/>
      <c r="AB546" s="103"/>
    </row>
    <row r="547" spans="1:28" x14ac:dyDescent="0.25">
      <c r="A547">
        <v>515</v>
      </c>
      <c r="B547" s="61">
        <f ca="1">OFFSET(InputPriceData!B$15,CalculationsAndCharts!$A547+$A$11,0,1,1)</f>
        <v>41229</v>
      </c>
      <c r="C547" s="3">
        <f ca="1">OFFSET(InputPriceData!G$15,CalculationsAndCharts!$A547+$A$11,IF($C$7,8,0),1,1)</f>
        <v>239483900</v>
      </c>
      <c r="D547" s="4">
        <f ca="1">OFFSET(InputPriceData!C$15,CalculationsAndCharts!$A547+$A$11,IF($C$7,8,0),1,1)</f>
        <v>135.89999399999999</v>
      </c>
      <c r="E547" s="4">
        <f ca="1">OFFSET(InputPriceData!D$15,CalculationsAndCharts!$A547+$A$11,IF($C$7,8,0),1,1)</f>
        <v>136.63999899999999</v>
      </c>
      <c r="F547" s="4">
        <f ca="1">OFFSET(InputPriceData!E$15,CalculationsAndCharts!$A547+$A$11,IF($C$7,8,0),1,1)</f>
        <v>134.699997</v>
      </c>
      <c r="G547" s="4">
        <f ca="1">OFFSET(InputPriceData!F$15,CalculationsAndCharts!$A547+$A$11,IF($C$7,8,0),1,1)</f>
        <v>136.36999499999999</v>
      </c>
      <c r="H547" s="309">
        <f t="shared" ca="1" si="96"/>
        <v>-5.4180689194951102</v>
      </c>
      <c r="I547" s="216">
        <f t="shared" ca="1" si="97"/>
        <v>141.7880639194951</v>
      </c>
      <c r="J547" s="216">
        <f t="shared" ca="1" si="98"/>
        <v>142.49700423909258</v>
      </c>
      <c r="K547" s="216">
        <f t="shared" ca="1" si="99"/>
        <v>141.07912359989763</v>
      </c>
      <c r="L547" s="217">
        <f t="shared" ca="1" si="100"/>
        <v>-2.4398416908898604</v>
      </c>
      <c r="M547" s="216">
        <f t="shared" ca="1" si="101"/>
        <v>-1.7891338126762129</v>
      </c>
      <c r="N547" s="246"/>
      <c r="O547" s="309">
        <f t="shared" ca="1" si="102"/>
        <v>-4.5027533007739526</v>
      </c>
      <c r="P547" s="216">
        <f t="shared" ca="1" si="103"/>
        <v>140.87274830077394</v>
      </c>
      <c r="Q547" s="217">
        <f t="shared" ca="1" si="104"/>
        <v>-2.058704018708359</v>
      </c>
      <c r="R547" s="216">
        <f t="shared" ca="1" si="105"/>
        <v>-1.8115750627181815</v>
      </c>
      <c r="S547" s="217"/>
      <c r="T547" s="64"/>
      <c r="U547" s="313">
        <f t="shared" ca="1" si="106"/>
        <v>-2.2441250041968619E-2</v>
      </c>
      <c r="V547" s="256"/>
      <c r="W547" s="256"/>
      <c r="X547" s="311" t="e">
        <f t="shared" si="107"/>
        <v>#N/A</v>
      </c>
      <c r="Y547" s="311" t="e">
        <f t="shared" si="107"/>
        <v>#N/A</v>
      </c>
      <c r="Z547" s="105"/>
      <c r="AA547" s="105"/>
      <c r="AB547" s="103"/>
    </row>
    <row r="548" spans="1:28" x14ac:dyDescent="0.25">
      <c r="A548">
        <v>516</v>
      </c>
      <c r="B548" s="61">
        <f ca="1">OFFSET(InputPriceData!B$15,CalculationsAndCharts!$A548+$A$11,0,1,1)</f>
        <v>41228</v>
      </c>
      <c r="C548" s="3">
        <f ca="1">OFFSET(InputPriceData!G$15,CalculationsAndCharts!$A548+$A$11,IF($C$7,8,0),1,1)</f>
        <v>178128400</v>
      </c>
      <c r="D548" s="4">
        <f ca="1">OFFSET(InputPriceData!C$15,CalculationsAndCharts!$A548+$A$11,IF($C$7,8,0),1,1)</f>
        <v>135.979996</v>
      </c>
      <c r="E548" s="4">
        <f ca="1">OFFSET(InputPriceData!D$15,CalculationsAndCharts!$A548+$A$11,IF($C$7,8,0),1,1)</f>
        <v>136.490005</v>
      </c>
      <c r="F548" s="4">
        <f ca="1">OFFSET(InputPriceData!E$15,CalculationsAndCharts!$A548+$A$11,IF($C$7,8,0),1,1)</f>
        <v>135.179993</v>
      </c>
      <c r="G548" s="4">
        <f ca="1">OFFSET(InputPriceData!F$15,CalculationsAndCharts!$A548+$A$11,IF($C$7,8,0),1,1)</f>
        <v>135.699997</v>
      </c>
      <c r="H548" s="309">
        <f t="shared" ca="1" si="96"/>
        <v>-6.4931506884279777</v>
      </c>
      <c r="I548" s="216">
        <f t="shared" ca="1" si="97"/>
        <v>142.19314768842798</v>
      </c>
      <c r="J548" s="216">
        <f t="shared" ca="1" si="98"/>
        <v>142.90411342687011</v>
      </c>
      <c r="K548" s="216">
        <f t="shared" ca="1" si="99"/>
        <v>141.48218194998586</v>
      </c>
      <c r="L548" s="217">
        <f t="shared" ca="1" si="100"/>
        <v>-2.3595692687014411</v>
      </c>
      <c r="M548" s="216">
        <f t="shared" ca="1" si="101"/>
        <v>-1.7388130588547037</v>
      </c>
      <c r="N548" s="246"/>
      <c r="O548" s="309">
        <f t="shared" ca="1" si="102"/>
        <v>-5.6404607708658592</v>
      </c>
      <c r="P548" s="216">
        <f t="shared" ca="1" si="103"/>
        <v>141.34045777086587</v>
      </c>
      <c r="Q548" s="217">
        <f t="shared" ca="1" si="104"/>
        <v>-2.0137297467151472</v>
      </c>
      <c r="R548" s="216">
        <f t="shared" ca="1" si="105"/>
        <v>-1.7807485257779163</v>
      </c>
      <c r="S548" s="217"/>
      <c r="T548" s="64"/>
      <c r="U548" s="313">
        <f t="shared" ca="1" si="106"/>
        <v>-4.1935466923212594E-2</v>
      </c>
      <c r="V548" s="256"/>
      <c r="W548" s="256"/>
      <c r="X548" s="311" t="e">
        <f t="shared" si="107"/>
        <v>#N/A</v>
      </c>
      <c r="Y548" s="311" t="e">
        <f t="shared" si="107"/>
        <v>#N/A</v>
      </c>
      <c r="Z548" s="105"/>
      <c r="AA548" s="105"/>
      <c r="AB548" s="103"/>
    </row>
    <row r="549" spans="1:28" x14ac:dyDescent="0.25">
      <c r="A549">
        <v>517</v>
      </c>
      <c r="B549" s="61">
        <f ca="1">OFFSET(InputPriceData!B$15,CalculationsAndCharts!$A549+$A$11,0,1,1)</f>
        <v>41227</v>
      </c>
      <c r="C549" s="3">
        <f ca="1">OFFSET(InputPriceData!G$15,CalculationsAndCharts!$A549+$A$11,IF($C$7,8,0),1,1)</f>
        <v>191505000</v>
      </c>
      <c r="D549" s="4">
        <f ca="1">OFFSET(InputPriceData!C$15,CalculationsAndCharts!$A549+$A$11,IF($C$7,8,0),1,1)</f>
        <v>138.21000699999999</v>
      </c>
      <c r="E549" s="4">
        <f ca="1">OFFSET(InputPriceData!D$15,CalculationsAndCharts!$A549+$A$11,IF($C$7,8,0),1,1)</f>
        <v>138.429993</v>
      </c>
      <c r="F549" s="4">
        <f ca="1">OFFSET(InputPriceData!E$15,CalculationsAndCharts!$A549+$A$11,IF($C$7,8,0),1,1)</f>
        <v>135.61999499999999</v>
      </c>
      <c r="G549" s="4">
        <f ca="1">OFFSET(InputPriceData!F$15,CalculationsAndCharts!$A549+$A$11,IF($C$7,8,0),1,1)</f>
        <v>135.929993</v>
      </c>
      <c r="H549" s="309">
        <f t="shared" ca="1" si="96"/>
        <v>-6.7060866138254687</v>
      </c>
      <c r="I549" s="216">
        <f t="shared" ca="1" si="97"/>
        <v>142.63607961382547</v>
      </c>
      <c r="J549" s="216">
        <f t="shared" ca="1" si="98"/>
        <v>143.34926001189459</v>
      </c>
      <c r="K549" s="216">
        <f t="shared" ca="1" si="99"/>
        <v>141.92289921575633</v>
      </c>
      <c r="L549" s="217">
        <f t="shared" ca="1" si="100"/>
        <v>-2.2135084398796865</v>
      </c>
      <c r="M549" s="216">
        <f t="shared" ca="1" si="101"/>
        <v>-1.6284179753321157</v>
      </c>
      <c r="N549" s="246"/>
      <c r="O549" s="309">
        <f t="shared" ca="1" si="102"/>
        <v>-5.9309104371198309</v>
      </c>
      <c r="P549" s="216">
        <f t="shared" ca="1" si="103"/>
        <v>141.86090343711982</v>
      </c>
      <c r="Q549" s="217">
        <f t="shared" ca="1" si="104"/>
        <v>-1.8848095521139245</v>
      </c>
      <c r="R549" s="216">
        <f t="shared" ca="1" si="105"/>
        <v>-1.6639237688599817</v>
      </c>
      <c r="S549" s="217"/>
      <c r="T549" s="64"/>
      <c r="U549" s="313">
        <f t="shared" ca="1" si="106"/>
        <v>-3.5505793527865981E-2</v>
      </c>
      <c r="V549" s="256"/>
      <c r="W549" s="256"/>
      <c r="X549" s="311" t="e">
        <f t="shared" si="107"/>
        <v>#N/A</v>
      </c>
      <c r="Y549" s="311" t="e">
        <f t="shared" si="107"/>
        <v>#N/A</v>
      </c>
      <c r="Z549" s="105"/>
      <c r="AA549" s="105"/>
      <c r="AB549" s="103"/>
    </row>
    <row r="550" spans="1:28" x14ac:dyDescent="0.25">
      <c r="A550">
        <v>518</v>
      </c>
      <c r="B550" s="61">
        <f ca="1">OFFSET(InputPriceData!B$15,CalculationsAndCharts!$A550+$A$11,0,1,1)</f>
        <v>41226</v>
      </c>
      <c r="C550" s="3">
        <f ca="1">OFFSET(InputPriceData!G$15,CalculationsAndCharts!$A550+$A$11,IF($C$7,8,0),1,1)</f>
        <v>123018300</v>
      </c>
      <c r="D550" s="4">
        <f ca="1">OFFSET(InputPriceData!C$15,CalculationsAndCharts!$A550+$A$11,IF($C$7,8,0),1,1)</f>
        <v>137.53999300000001</v>
      </c>
      <c r="E550" s="4">
        <f ca="1">OFFSET(InputPriceData!D$15,CalculationsAndCharts!$A550+$A$11,IF($C$7,8,0),1,1)</f>
        <v>139.25</v>
      </c>
      <c r="F550" s="4">
        <f ca="1">OFFSET(InputPriceData!E$15,CalculationsAndCharts!$A550+$A$11,IF($C$7,8,0),1,1)</f>
        <v>137.36000100000001</v>
      </c>
      <c r="G550" s="4">
        <f ca="1">OFFSET(InputPriceData!F$15,CalculationsAndCharts!$A550+$A$11,IF($C$7,8,0),1,1)</f>
        <v>137.78999300000001</v>
      </c>
      <c r="H550" s="309">
        <f t="shared" ca="1" si="96"/>
        <v>-5.2364125389190743</v>
      </c>
      <c r="I550" s="216">
        <f t="shared" ca="1" si="97"/>
        <v>143.02640553891908</v>
      </c>
      <c r="J550" s="216">
        <f t="shared" ca="1" si="98"/>
        <v>143.74153756661366</v>
      </c>
      <c r="K550" s="216">
        <f t="shared" ca="1" si="99"/>
        <v>142.31127351122447</v>
      </c>
      <c r="L550" s="217">
        <f t="shared" ca="1" si="100"/>
        <v>-2.0896407782118382</v>
      </c>
      <c r="M550" s="216">
        <f t="shared" ca="1" si="101"/>
        <v>-1.516540303628463</v>
      </c>
      <c r="N550" s="246"/>
      <c r="O550" s="309">
        <f t="shared" ca="1" si="102"/>
        <v>-4.5311988534681955</v>
      </c>
      <c r="P550" s="216">
        <f t="shared" ca="1" si="103"/>
        <v>142.32119185346821</v>
      </c>
      <c r="Q550" s="217">
        <f t="shared" ca="1" si="104"/>
        <v>-1.780353526743774</v>
      </c>
      <c r="R550" s="216">
        <f t="shared" ca="1" si="105"/>
        <v>-1.5504930260737648</v>
      </c>
      <c r="S550" s="217"/>
      <c r="T550" s="64"/>
      <c r="U550" s="313">
        <f t="shared" ca="1" si="106"/>
        <v>-3.3952722445301786E-2</v>
      </c>
      <c r="V550" s="256"/>
      <c r="W550" s="256"/>
      <c r="X550" s="311" t="e">
        <f t="shared" si="107"/>
        <v>#N/A</v>
      </c>
      <c r="Y550" s="311" t="e">
        <f t="shared" si="107"/>
        <v>#N/A</v>
      </c>
      <c r="Z550" s="105"/>
      <c r="AA550" s="105"/>
      <c r="AB550" s="103"/>
    </row>
    <row r="551" spans="1:28" x14ac:dyDescent="0.25">
      <c r="A551">
        <v>519</v>
      </c>
      <c r="B551" s="61">
        <f ca="1">OFFSET(InputPriceData!B$15,CalculationsAndCharts!$A551+$A$11,0,1,1)</f>
        <v>41225</v>
      </c>
      <c r="C551" s="3">
        <f ca="1">OFFSET(InputPriceData!G$15,CalculationsAndCharts!$A551+$A$11,IF($C$7,8,0),1,1)</f>
        <v>97677500</v>
      </c>
      <c r="D551" s="4">
        <f ca="1">OFFSET(InputPriceData!C$15,CalculationsAndCharts!$A551+$A$11,IF($C$7,8,0),1,1)</f>
        <v>138.58999600000001</v>
      </c>
      <c r="E551" s="4">
        <f ca="1">OFFSET(InputPriceData!D$15,CalculationsAndCharts!$A551+$A$11,IF($C$7,8,0),1,1)</f>
        <v>138.80999800000001</v>
      </c>
      <c r="F551" s="4">
        <f ca="1">OFFSET(InputPriceData!E$15,CalculationsAndCharts!$A551+$A$11,IF($C$7,8,0),1,1)</f>
        <v>137.96000699999999</v>
      </c>
      <c r="G551" s="4">
        <f ca="1">OFFSET(InputPriceData!F$15,CalculationsAndCharts!$A551+$A$11,IF($C$7,8,0),1,1)</f>
        <v>138.270004</v>
      </c>
      <c r="H551" s="309">
        <f t="shared" ca="1" si="96"/>
        <v>-5.0819742234622272</v>
      </c>
      <c r="I551" s="216">
        <f t="shared" ca="1" si="97"/>
        <v>143.35197822346223</v>
      </c>
      <c r="J551" s="216">
        <f t="shared" ca="1" si="98"/>
        <v>144.06873811457953</v>
      </c>
      <c r="K551" s="216">
        <f t="shared" ca="1" si="99"/>
        <v>142.63521833234492</v>
      </c>
      <c r="L551" s="217">
        <f t="shared" ca="1" si="100"/>
        <v>-2.005091981328091</v>
      </c>
      <c r="M551" s="216">
        <f t="shared" ca="1" si="101"/>
        <v>-1.4501279549598416</v>
      </c>
      <c r="N551" s="246"/>
      <c r="O551" s="309">
        <f t="shared" ca="1" si="102"/>
        <v>-4.4354456641768936</v>
      </c>
      <c r="P551" s="216">
        <f t="shared" ca="1" si="103"/>
        <v>142.70544966417688</v>
      </c>
      <c r="Q551" s="217">
        <f t="shared" ca="1" si="104"/>
        <v>-1.7234143754500317</v>
      </c>
      <c r="R551" s="216">
        <f t="shared" ca="1" si="105"/>
        <v>-1.495694793311815</v>
      </c>
      <c r="S551" s="217"/>
      <c r="T551" s="64"/>
      <c r="U551" s="313">
        <f t="shared" ca="1" si="106"/>
        <v>-4.5566838351973393E-2</v>
      </c>
      <c r="V551" s="256"/>
      <c r="W551" s="256"/>
      <c r="X551" s="311" t="e">
        <f t="shared" si="107"/>
        <v>#N/A</v>
      </c>
      <c r="Y551" s="311" t="e">
        <f t="shared" si="107"/>
        <v>#N/A</v>
      </c>
      <c r="Z551" s="105"/>
      <c r="AA551" s="105"/>
      <c r="AB551" s="103"/>
    </row>
    <row r="552" spans="1:28" x14ac:dyDescent="0.25">
      <c r="A552">
        <v>520</v>
      </c>
      <c r="B552" s="61">
        <f ca="1">OFFSET(InputPriceData!B$15,CalculationsAndCharts!$A552+$A$11,0,1,1)</f>
        <v>41222</v>
      </c>
      <c r="C552" s="3">
        <f ca="1">OFFSET(InputPriceData!G$15,CalculationsAndCharts!$A552+$A$11,IF($C$7,8,0),1,1)</f>
        <v>201055300</v>
      </c>
      <c r="D552" s="4">
        <f ca="1">OFFSET(InputPriceData!C$15,CalculationsAndCharts!$A552+$A$11,IF($C$7,8,0),1,1)</f>
        <v>137.61999499999999</v>
      </c>
      <c r="E552" s="4">
        <f ca="1">OFFSET(InputPriceData!D$15,CalculationsAndCharts!$A552+$A$11,IF($C$7,8,0),1,1)</f>
        <v>139.44000199999999</v>
      </c>
      <c r="F552" s="4">
        <f ca="1">OFFSET(InputPriceData!E$15,CalculationsAndCharts!$A552+$A$11,IF($C$7,8,0),1,1)</f>
        <v>137.550003</v>
      </c>
      <c r="G552" s="4">
        <f ca="1">OFFSET(InputPriceData!F$15,CalculationsAndCharts!$A552+$A$11,IF($C$7,8,0),1,1)</f>
        <v>138.16000399999999</v>
      </c>
      <c r="H552" s="309">
        <f t="shared" ca="1" si="96"/>
        <v>-5.5210566166291031</v>
      </c>
      <c r="I552" s="216">
        <f t="shared" ca="1" si="97"/>
        <v>143.68106061662908</v>
      </c>
      <c r="J552" s="216">
        <f t="shared" ca="1" si="98"/>
        <v>144.39946591971221</v>
      </c>
      <c r="K552" s="216">
        <f t="shared" ca="1" si="99"/>
        <v>142.96265531354592</v>
      </c>
      <c r="L552" s="217">
        <f t="shared" ca="1" si="100"/>
        <v>-1.8929445285495357</v>
      </c>
      <c r="M552" s="216">
        <f t="shared" ca="1" si="101"/>
        <v>-1.3701103602671696</v>
      </c>
      <c r="N552" s="246"/>
      <c r="O552" s="309">
        <f t="shared" ca="1" si="102"/>
        <v>-4.9387600970851633</v>
      </c>
      <c r="P552" s="216">
        <f t="shared" ca="1" si="103"/>
        <v>143.09876409708514</v>
      </c>
      <c r="Q552" s="217">
        <f t="shared" ca="1" si="104"/>
        <v>-1.630550333547268</v>
      </c>
      <c r="R552" s="216">
        <f t="shared" ca="1" si="105"/>
        <v>-1.4162278109493407</v>
      </c>
      <c r="S552" s="217"/>
      <c r="T552" s="64"/>
      <c r="U552" s="313">
        <f t="shared" ca="1" si="106"/>
        <v>-4.6117450682171102E-2</v>
      </c>
      <c r="V552" s="256"/>
      <c r="W552" s="256"/>
      <c r="X552" s="311" t="e">
        <f t="shared" si="107"/>
        <v>#N/A</v>
      </c>
      <c r="Y552" s="311" t="e">
        <f t="shared" si="107"/>
        <v>#N/A</v>
      </c>
      <c r="Z552" s="105"/>
      <c r="AA552" s="105"/>
      <c r="AB552" s="103"/>
    </row>
    <row r="553" spans="1:28" x14ac:dyDescent="0.25">
      <c r="A553">
        <v>521</v>
      </c>
      <c r="B553" s="61">
        <f ca="1">OFFSET(InputPriceData!B$15,CalculationsAndCharts!$A553+$A$11,0,1,1)</f>
        <v>41221</v>
      </c>
      <c r="C553" s="3">
        <f ca="1">OFFSET(InputPriceData!G$15,CalculationsAndCharts!$A553+$A$11,IF($C$7,8,0),1,1)</f>
        <v>181517300</v>
      </c>
      <c r="D553" s="4">
        <f ca="1">OFFSET(InputPriceData!C$15,CalculationsAndCharts!$A553+$A$11,IF($C$7,8,0),1,1)</f>
        <v>139.699997</v>
      </c>
      <c r="E553" s="4">
        <f ca="1">OFFSET(InputPriceData!D$15,CalculationsAndCharts!$A553+$A$11,IF($C$7,8,0),1,1)</f>
        <v>140.41000399999999</v>
      </c>
      <c r="F553" s="4">
        <f ca="1">OFFSET(InputPriceData!E$15,CalculationsAndCharts!$A553+$A$11,IF($C$7,8,0),1,1)</f>
        <v>137.929993</v>
      </c>
      <c r="G553" s="4">
        <f ca="1">OFFSET(InputPriceData!F$15,CalculationsAndCharts!$A553+$A$11,IF($C$7,8,0),1,1)</f>
        <v>138.03999300000001</v>
      </c>
      <c r="H553" s="309">
        <f t="shared" ca="1" si="96"/>
        <v>-5.9956375423675468</v>
      </c>
      <c r="I553" s="216">
        <f t="shared" ca="1" si="97"/>
        <v>144.03563054236756</v>
      </c>
      <c r="J553" s="216">
        <f t="shared" ca="1" si="98"/>
        <v>144.75580869507937</v>
      </c>
      <c r="K553" s="216">
        <f t="shared" ca="1" si="99"/>
        <v>143.31545238965572</v>
      </c>
      <c r="L553" s="217">
        <f t="shared" ca="1" si="100"/>
        <v>-1.7259604506806505</v>
      </c>
      <c r="M553" s="216">
        <f t="shared" ca="1" si="101"/>
        <v>-1.2503336266328631</v>
      </c>
      <c r="N553" s="246"/>
      <c r="O553" s="309">
        <f t="shared" ca="1" si="102"/>
        <v>-5.4891278196613946</v>
      </c>
      <c r="P553" s="216">
        <f t="shared" ca="1" si="103"/>
        <v>143.52912081966141</v>
      </c>
      <c r="Q553" s="217">
        <f t="shared" ca="1" si="104"/>
        <v>-1.4649195137421578</v>
      </c>
      <c r="R553" s="216">
        <f t="shared" ca="1" si="105"/>
        <v>-1.2734739971267526</v>
      </c>
      <c r="S553" s="217"/>
      <c r="T553" s="64"/>
      <c r="U553" s="313">
        <f t="shared" ca="1" si="106"/>
        <v>-2.3140370493889506E-2</v>
      </c>
      <c r="V553" s="256"/>
      <c r="W553" s="256"/>
      <c r="X553" s="311" t="e">
        <f t="shared" si="107"/>
        <v>#N/A</v>
      </c>
      <c r="Y553" s="311" t="e">
        <f t="shared" si="107"/>
        <v>#N/A</v>
      </c>
      <c r="Z553" s="105"/>
      <c r="AA553" s="105"/>
      <c r="AB553" s="103"/>
    </row>
    <row r="554" spans="1:28" x14ac:dyDescent="0.25">
      <c r="A554">
        <v>522</v>
      </c>
      <c r="B554" s="61">
        <f ca="1">OFFSET(InputPriceData!B$15,CalculationsAndCharts!$A554+$A$11,0,1,1)</f>
        <v>41220</v>
      </c>
      <c r="C554" s="3">
        <f ca="1">OFFSET(InputPriceData!G$15,CalculationsAndCharts!$A554+$A$11,IF($C$7,8,0),1,1)</f>
        <v>264304500</v>
      </c>
      <c r="D554" s="4">
        <f ca="1">OFFSET(InputPriceData!C$15,CalculationsAndCharts!$A554+$A$11,IF($C$7,8,0),1,1)</f>
        <v>141.66000399999999</v>
      </c>
      <c r="E554" s="4">
        <f ca="1">OFFSET(InputPriceData!D$15,CalculationsAndCharts!$A554+$A$11,IF($C$7,8,0),1,1)</f>
        <v>141.679993</v>
      </c>
      <c r="F554" s="4">
        <f ca="1">OFFSET(InputPriceData!E$15,CalculationsAndCharts!$A554+$A$11,IF($C$7,8,0),1,1)</f>
        <v>139.05999800000001</v>
      </c>
      <c r="G554" s="4">
        <f ca="1">OFFSET(InputPriceData!F$15,CalculationsAndCharts!$A554+$A$11,IF($C$7,8,0),1,1)</f>
        <v>139.720001</v>
      </c>
      <c r="H554" s="309">
        <f t="shared" ca="1" si="96"/>
        <v>-4.6315936598545075</v>
      </c>
      <c r="I554" s="216">
        <f t="shared" ca="1" si="97"/>
        <v>144.3515946598545</v>
      </c>
      <c r="J554" s="216">
        <f t="shared" ca="1" si="98"/>
        <v>145.07335263315375</v>
      </c>
      <c r="K554" s="216">
        <f t="shared" ca="1" si="99"/>
        <v>143.62983668655522</v>
      </c>
      <c r="L554" s="217">
        <f t="shared" ca="1" si="100"/>
        <v>-1.5655693260316448</v>
      </c>
      <c r="M554" s="216">
        <f t="shared" ca="1" si="101"/>
        <v>-1.120504805916545</v>
      </c>
      <c r="N554" s="246"/>
      <c r="O554" s="309">
        <f t="shared" ca="1" si="102"/>
        <v>-4.1965757928654996</v>
      </c>
      <c r="P554" s="216">
        <f t="shared" ca="1" si="103"/>
        <v>143.9165767928655</v>
      </c>
      <c r="Q554" s="217">
        <f t="shared" ca="1" si="104"/>
        <v>-1.3013393620109694</v>
      </c>
      <c r="R554" s="216">
        <f t="shared" ca="1" si="105"/>
        <v>-1.1176690690212372</v>
      </c>
      <c r="S554" s="217"/>
      <c r="T554" s="64"/>
      <c r="U554" s="313">
        <f t="shared" ca="1" si="106"/>
        <v>2.8357368953078055E-3</v>
      </c>
      <c r="V554" s="256"/>
      <c r="W554" s="256"/>
      <c r="X554" s="311" t="e">
        <f t="shared" si="107"/>
        <v>#N/A</v>
      </c>
      <c r="Y554" s="311" t="e">
        <f t="shared" si="107"/>
        <v>#N/A</v>
      </c>
      <c r="Z554" s="105"/>
      <c r="AA554" s="105"/>
      <c r="AB554" s="103"/>
    </row>
    <row r="555" spans="1:28" x14ac:dyDescent="0.25">
      <c r="A555">
        <v>523</v>
      </c>
      <c r="B555" s="61">
        <f ca="1">OFFSET(InputPriceData!B$15,CalculationsAndCharts!$A555+$A$11,0,1,1)</f>
        <v>41219</v>
      </c>
      <c r="C555" s="3">
        <f ca="1">OFFSET(InputPriceData!G$15,CalculationsAndCharts!$A555+$A$11,IF($C$7,8,0),1,1)</f>
        <v>107068100</v>
      </c>
      <c r="D555" s="4">
        <f ca="1">OFFSET(InputPriceData!C$15,CalculationsAndCharts!$A555+$A$11,IF($C$7,8,0),1,1)</f>
        <v>142.279999</v>
      </c>
      <c r="E555" s="4">
        <f ca="1">OFFSET(InputPriceData!D$15,CalculationsAndCharts!$A555+$A$11,IF($C$7,8,0),1,1)</f>
        <v>143.520004</v>
      </c>
      <c r="F555" s="4">
        <f ca="1">OFFSET(InputPriceData!E$15,CalculationsAndCharts!$A555+$A$11,IF($C$7,8,0),1,1)</f>
        <v>142.13000500000001</v>
      </c>
      <c r="G555" s="4">
        <f ca="1">OFFSET(InputPriceData!F$15,CalculationsAndCharts!$A555+$A$11,IF($C$7,8,0),1,1)</f>
        <v>142.96000699999999</v>
      </c>
      <c r="H555" s="309">
        <f t="shared" ca="1" si="96"/>
        <v>-1.5440288955669335</v>
      </c>
      <c r="I555" s="216">
        <f t="shared" ca="1" si="97"/>
        <v>144.50403589556691</v>
      </c>
      <c r="J555" s="216">
        <f t="shared" ca="1" si="98"/>
        <v>145.22655607504473</v>
      </c>
      <c r="K555" s="216">
        <f t="shared" ca="1" si="99"/>
        <v>143.78151571608907</v>
      </c>
      <c r="L555" s="217">
        <f t="shared" ca="1" si="100"/>
        <v>-1.5479474856286417</v>
      </c>
      <c r="M555" s="216">
        <f t="shared" ca="1" si="101"/>
        <v>-1.0827835827041066</v>
      </c>
      <c r="N555" s="246"/>
      <c r="O555" s="309">
        <f t="shared" ca="1" si="102"/>
        <v>-1.1435385852874433</v>
      </c>
      <c r="P555" s="216">
        <f t="shared" ca="1" si="103"/>
        <v>144.10354558528743</v>
      </c>
      <c r="Q555" s="217">
        <f t="shared" ca="1" si="104"/>
        <v>-1.314214229878425</v>
      </c>
      <c r="R555" s="216">
        <f t="shared" ca="1" si="105"/>
        <v>-1.1031456341871264</v>
      </c>
      <c r="S555" s="217"/>
      <c r="T555" s="64"/>
      <c r="U555" s="313">
        <f t="shared" ca="1" si="106"/>
        <v>-2.0362051483019838E-2</v>
      </c>
      <c r="V555" s="256"/>
      <c r="W555" s="256"/>
      <c r="X555" s="311" t="e">
        <f t="shared" si="107"/>
        <v>#N/A</v>
      </c>
      <c r="Y555" s="311" t="e">
        <f t="shared" si="107"/>
        <v>#N/A</v>
      </c>
      <c r="Z555" s="105"/>
      <c r="AA555" s="105"/>
      <c r="AB555" s="103"/>
    </row>
    <row r="556" spans="1:28" x14ac:dyDescent="0.25">
      <c r="A556">
        <v>524</v>
      </c>
      <c r="B556" s="61">
        <f ca="1">OFFSET(InputPriceData!B$15,CalculationsAndCharts!$A556+$A$11,0,1,1)</f>
        <v>41218</v>
      </c>
      <c r="C556" s="3">
        <f ca="1">OFFSET(InputPriceData!G$15,CalculationsAndCharts!$A556+$A$11,IF($C$7,8,0),1,1)</f>
        <v>98378500</v>
      </c>
      <c r="D556" s="4">
        <f ca="1">OFFSET(InputPriceData!C$15,CalculationsAndCharts!$A556+$A$11,IF($C$7,8,0),1,1)</f>
        <v>141.35000600000001</v>
      </c>
      <c r="E556" s="4">
        <f ca="1">OFFSET(InputPriceData!D$15,CalculationsAndCharts!$A556+$A$11,IF($C$7,8,0),1,1)</f>
        <v>142.16999799999999</v>
      </c>
      <c r="F556" s="4">
        <f ca="1">OFFSET(InputPriceData!E$15,CalculationsAndCharts!$A556+$A$11,IF($C$7,8,0),1,1)</f>
        <v>140.929993</v>
      </c>
      <c r="G556" s="4">
        <f ca="1">OFFSET(InputPriceData!F$15,CalculationsAndCharts!$A556+$A$11,IF($C$7,8,0),1,1)</f>
        <v>141.85000600000001</v>
      </c>
      <c r="H556" s="309">
        <f t="shared" ca="1" si="96"/>
        <v>-2.7357897237774562</v>
      </c>
      <c r="I556" s="216">
        <f t="shared" ca="1" si="97"/>
        <v>144.58579572377747</v>
      </c>
      <c r="J556" s="216">
        <f t="shared" ca="1" si="98"/>
        <v>145.30872470239635</v>
      </c>
      <c r="K556" s="216">
        <f t="shared" ca="1" si="99"/>
        <v>143.86286674515858</v>
      </c>
      <c r="L556" s="217">
        <f t="shared" ca="1" si="100"/>
        <v>-1.5952059972020525</v>
      </c>
      <c r="M556" s="216">
        <f t="shared" ca="1" si="101"/>
        <v>-1.1245723861316244</v>
      </c>
      <c r="N556" s="246"/>
      <c r="O556" s="309">
        <f t="shared" ca="1" si="102"/>
        <v>-2.354295448595646</v>
      </c>
      <c r="P556" s="216">
        <f t="shared" ca="1" si="103"/>
        <v>144.20430144859566</v>
      </c>
      <c r="Q556" s="217">
        <f t="shared" ca="1" si="104"/>
        <v>-1.412640839920386</v>
      </c>
      <c r="R556" s="216">
        <f t="shared" ca="1" si="105"/>
        <v>-1.1950433106816105</v>
      </c>
      <c r="S556" s="217"/>
      <c r="T556" s="64"/>
      <c r="U556" s="313">
        <f t="shared" ca="1" si="106"/>
        <v>-7.0470924549986158E-2</v>
      </c>
      <c r="V556" s="256"/>
      <c r="W556" s="256"/>
      <c r="X556" s="311" t="e">
        <f t="shared" si="107"/>
        <v>#N/A</v>
      </c>
      <c r="Y556" s="311" t="e">
        <f t="shared" si="107"/>
        <v>#N/A</v>
      </c>
      <c r="Z556" s="105"/>
      <c r="AA556" s="105"/>
      <c r="AB556" s="103"/>
    </row>
    <row r="557" spans="1:28" x14ac:dyDescent="0.25">
      <c r="A557">
        <v>525</v>
      </c>
      <c r="B557" s="61">
        <f ca="1">OFFSET(InputPriceData!B$15,CalculationsAndCharts!$A557+$A$11,0,1,1)</f>
        <v>41215</v>
      </c>
      <c r="C557" s="3">
        <f ca="1">OFFSET(InputPriceData!G$15,CalculationsAndCharts!$A557+$A$11,IF($C$7,8,0),1,1)</f>
        <v>137702200</v>
      </c>
      <c r="D557" s="4">
        <f ca="1">OFFSET(InputPriceData!C$15,CalculationsAndCharts!$A557+$A$11,IF($C$7,8,0),1,1)</f>
        <v>143.679993</v>
      </c>
      <c r="E557" s="4">
        <f ca="1">OFFSET(InputPriceData!D$15,CalculationsAndCharts!$A557+$A$11,IF($C$7,8,0),1,1)</f>
        <v>143.720001</v>
      </c>
      <c r="F557" s="4">
        <f ca="1">OFFSET(InputPriceData!E$15,CalculationsAndCharts!$A557+$A$11,IF($C$7,8,0),1,1)</f>
        <v>141.41000399999999</v>
      </c>
      <c r="G557" s="4">
        <f ca="1">OFFSET(InputPriceData!F$15,CalculationsAndCharts!$A557+$A$11,IF($C$7,8,0),1,1)</f>
        <v>141.55999800000001</v>
      </c>
      <c r="H557" s="309">
        <f t="shared" ca="1" si="96"/>
        <v>-3.1618429651822169</v>
      </c>
      <c r="I557" s="216">
        <f t="shared" ca="1" si="97"/>
        <v>144.72184096518222</v>
      </c>
      <c r="J557" s="216">
        <f t="shared" ca="1" si="98"/>
        <v>145.44545017000812</v>
      </c>
      <c r="K557" s="216">
        <f t="shared" ca="1" si="99"/>
        <v>143.9982317603563</v>
      </c>
      <c r="L557" s="217">
        <f t="shared" ca="1" si="100"/>
        <v>-1.5826574442016612</v>
      </c>
      <c r="M557" s="216">
        <f t="shared" ca="1" si="101"/>
        <v>-1.1180117734966775</v>
      </c>
      <c r="N557" s="246"/>
      <c r="O557" s="309">
        <f t="shared" ca="1" si="102"/>
        <v>-2.8150462438141357</v>
      </c>
      <c r="P557" s="216">
        <f t="shared" ca="1" si="103"/>
        <v>144.37504424381413</v>
      </c>
      <c r="Q557" s="217">
        <f t="shared" ca="1" si="104"/>
        <v>-1.4413564716077845</v>
      </c>
      <c r="R557" s="216">
        <f t="shared" ca="1" si="105"/>
        <v>-1.2218337032820115</v>
      </c>
      <c r="S557" s="217"/>
      <c r="T557" s="64"/>
      <c r="U557" s="313">
        <f t="shared" ca="1" si="106"/>
        <v>-0.103821929785334</v>
      </c>
      <c r="V557" s="256"/>
      <c r="W557" s="256"/>
      <c r="X557" s="311" t="e">
        <f t="shared" si="107"/>
        <v>#N/A</v>
      </c>
      <c r="Y557" s="311" t="e">
        <f t="shared" si="107"/>
        <v>#N/A</v>
      </c>
      <c r="Z557" s="105"/>
      <c r="AA557" s="105"/>
      <c r="AB557" s="103"/>
    </row>
    <row r="558" spans="1:28" x14ac:dyDescent="0.25">
      <c r="A558">
        <v>526</v>
      </c>
      <c r="B558" s="61">
        <f ca="1">OFFSET(InputPriceData!B$15,CalculationsAndCharts!$A558+$A$11,0,1,1)</f>
        <v>41214</v>
      </c>
      <c r="C558" s="3">
        <f ca="1">OFFSET(InputPriceData!G$15,CalculationsAndCharts!$A558+$A$11,IF($C$7,8,0),1,1)</f>
        <v>100995600</v>
      </c>
      <c r="D558" s="4">
        <f ca="1">OFFSET(InputPriceData!C$15,CalculationsAndCharts!$A558+$A$11,IF($C$7,8,0),1,1)</f>
        <v>141.64999399999999</v>
      </c>
      <c r="E558" s="4">
        <f ca="1">OFFSET(InputPriceData!D$15,CalculationsAndCharts!$A558+$A$11,IF($C$7,8,0),1,1)</f>
        <v>143.009995</v>
      </c>
      <c r="F558" s="4">
        <f ca="1">OFFSET(InputPriceData!E$15,CalculationsAndCharts!$A558+$A$11,IF($C$7,8,0),1,1)</f>
        <v>141.520004</v>
      </c>
      <c r="G558" s="4">
        <f ca="1">OFFSET(InputPriceData!F$15,CalculationsAndCharts!$A558+$A$11,IF($C$7,8,0),1,1)</f>
        <v>142.83000200000001</v>
      </c>
      <c r="H558" s="309">
        <f t="shared" ca="1" si="96"/>
        <v>-1.9981763794423242</v>
      </c>
      <c r="I558" s="216">
        <f t="shared" ca="1" si="97"/>
        <v>144.82817837944233</v>
      </c>
      <c r="J558" s="216">
        <f t="shared" ca="1" si="98"/>
        <v>145.55231927133954</v>
      </c>
      <c r="K558" s="216">
        <f t="shared" ca="1" si="99"/>
        <v>144.10403748754513</v>
      </c>
      <c r="L558" s="217">
        <f t="shared" ca="1" si="100"/>
        <v>-1.5915261235648328</v>
      </c>
      <c r="M558" s="216">
        <f t="shared" ca="1" si="101"/>
        <v>-1.1142799840924407</v>
      </c>
      <c r="N558" s="246"/>
      <c r="O558" s="309">
        <f t="shared" ca="1" si="102"/>
        <v>-1.6811057485718712</v>
      </c>
      <c r="P558" s="216">
        <f t="shared" ca="1" si="103"/>
        <v>144.51110774857187</v>
      </c>
      <c r="Q558" s="217">
        <f t="shared" ca="1" si="104"/>
        <v>-1.5011682354855413</v>
      </c>
      <c r="R558" s="216">
        <f t="shared" ca="1" si="105"/>
        <v>-1.261220932127866</v>
      </c>
      <c r="S558" s="217"/>
      <c r="T558" s="64"/>
      <c r="U558" s="313">
        <f t="shared" ca="1" si="106"/>
        <v>-0.14694094803542534</v>
      </c>
      <c r="V558" s="256"/>
      <c r="W558" s="256"/>
      <c r="X558" s="311" t="e">
        <f t="shared" si="107"/>
        <v>#N/A</v>
      </c>
      <c r="Y558" s="311" t="e">
        <f t="shared" si="107"/>
        <v>#N/A</v>
      </c>
      <c r="Z558" s="105"/>
      <c r="AA558" s="105"/>
      <c r="AB558" s="103"/>
    </row>
    <row r="559" spans="1:28" x14ac:dyDescent="0.25">
      <c r="A559">
        <v>527</v>
      </c>
      <c r="B559" s="61">
        <f ca="1">OFFSET(InputPriceData!B$15,CalculationsAndCharts!$A559+$A$11,0,1,1)</f>
        <v>41213</v>
      </c>
      <c r="C559" s="3">
        <f ca="1">OFFSET(InputPriceData!G$15,CalculationsAndCharts!$A559+$A$11,IF($C$7,8,0),1,1)</f>
        <v>103438500</v>
      </c>
      <c r="D559" s="4">
        <f ca="1">OFFSET(InputPriceData!C$15,CalculationsAndCharts!$A559+$A$11,IF($C$7,8,0),1,1)</f>
        <v>141.85000600000001</v>
      </c>
      <c r="E559" s="4">
        <f ca="1">OFFSET(InputPriceData!D$15,CalculationsAndCharts!$A559+$A$11,IF($C$7,8,0),1,1)</f>
        <v>142.029999</v>
      </c>
      <c r="F559" s="4">
        <f ca="1">OFFSET(InputPriceData!E$15,CalculationsAndCharts!$A559+$A$11,IF($C$7,8,0),1,1)</f>
        <v>140.679993</v>
      </c>
      <c r="G559" s="4">
        <f ca="1">OFFSET(InputPriceData!F$15,CalculationsAndCharts!$A559+$A$11,IF($C$7,8,0),1,1)</f>
        <v>141.35000600000001</v>
      </c>
      <c r="H559" s="309">
        <f t="shared" ca="1" si="96"/>
        <v>-3.5965640700682888</v>
      </c>
      <c r="I559" s="216">
        <f t="shared" ca="1" si="97"/>
        <v>144.9465700700683</v>
      </c>
      <c r="J559" s="216">
        <f t="shared" ca="1" si="98"/>
        <v>145.67130292041864</v>
      </c>
      <c r="K559" s="216">
        <f t="shared" ca="1" si="99"/>
        <v>144.22183721971797</v>
      </c>
      <c r="L559" s="217">
        <f t="shared" ca="1" si="100"/>
        <v>-1.5801404516084288</v>
      </c>
      <c r="M559" s="216">
        <f t="shared" ca="1" si="101"/>
        <v>-1.1178920300919044</v>
      </c>
      <c r="N559" s="246"/>
      <c r="O559" s="309">
        <f t="shared" ca="1" si="102"/>
        <v>-3.314679461484475</v>
      </c>
      <c r="P559" s="216">
        <f t="shared" ca="1" si="103"/>
        <v>144.66468546148448</v>
      </c>
      <c r="Q559" s="217">
        <f t="shared" ca="1" si="104"/>
        <v>-1.5404513868815548</v>
      </c>
      <c r="R559" s="216">
        <f t="shared" ca="1" si="105"/>
        <v>-1.3077761484197361</v>
      </c>
      <c r="S559" s="217"/>
      <c r="T559" s="64"/>
      <c r="U559" s="313">
        <f t="shared" ca="1" si="106"/>
        <v>-0.1898841183278317</v>
      </c>
      <c r="V559" s="256"/>
      <c r="W559" s="256"/>
      <c r="X559" s="311" t="e">
        <f t="shared" si="107"/>
        <v>#N/A</v>
      </c>
      <c r="Y559" s="311" t="e">
        <f t="shared" si="107"/>
        <v>#N/A</v>
      </c>
      <c r="Z559" s="105"/>
      <c r="AA559" s="105"/>
      <c r="AB559" s="103"/>
    </row>
    <row r="560" spans="1:28" x14ac:dyDescent="0.25">
      <c r="A560">
        <v>528</v>
      </c>
      <c r="B560" s="61">
        <f ca="1">OFFSET(InputPriceData!B$15,CalculationsAndCharts!$A560+$A$11,0,1,1)</f>
        <v>41208</v>
      </c>
      <c r="C560" s="3">
        <f ca="1">OFFSET(InputPriceData!G$15,CalculationsAndCharts!$A560+$A$11,IF($C$7,8,0),1,1)</f>
        <v>146023500</v>
      </c>
      <c r="D560" s="4">
        <f ca="1">OFFSET(InputPriceData!C$15,CalculationsAndCharts!$A560+$A$11,IF($C$7,8,0),1,1)</f>
        <v>141.300003</v>
      </c>
      <c r="E560" s="4">
        <f ca="1">OFFSET(InputPriceData!D$15,CalculationsAndCharts!$A560+$A$11,IF($C$7,8,0),1,1)</f>
        <v>141.83999600000001</v>
      </c>
      <c r="F560" s="4">
        <f ca="1">OFFSET(InputPriceData!E$15,CalculationsAndCharts!$A560+$A$11,IF($C$7,8,0),1,1)</f>
        <v>140.38999899999999</v>
      </c>
      <c r="G560" s="4">
        <f ca="1">OFFSET(InputPriceData!F$15,CalculationsAndCharts!$A560+$A$11,IF($C$7,8,0),1,1)</f>
        <v>141.35000600000001</v>
      </c>
      <c r="H560" s="309">
        <f t="shared" ca="1" si="96"/>
        <v>-3.7739758085114437</v>
      </c>
      <c r="I560" s="216">
        <f t="shared" ca="1" si="97"/>
        <v>145.12398180851145</v>
      </c>
      <c r="J560" s="216">
        <f t="shared" ca="1" si="98"/>
        <v>145.84960171755398</v>
      </c>
      <c r="K560" s="216">
        <f t="shared" ca="1" si="99"/>
        <v>144.39836189946888</v>
      </c>
      <c r="L560" s="217">
        <f t="shared" ca="1" si="100"/>
        <v>-1.4949734415796161</v>
      </c>
      <c r="M560" s="216">
        <f t="shared" ca="1" si="101"/>
        <v>-1.057639460998407</v>
      </c>
      <c r="N560" s="246"/>
      <c r="O560" s="309">
        <f t="shared" ca="1" si="102"/>
        <v>-3.5452283659453769</v>
      </c>
      <c r="P560" s="216">
        <f t="shared" ca="1" si="103"/>
        <v>144.89523436594538</v>
      </c>
      <c r="Q560" s="217">
        <f t="shared" ca="1" si="104"/>
        <v>-1.4897508538449242</v>
      </c>
      <c r="R560" s="216">
        <f t="shared" ca="1" si="105"/>
        <v>-1.2647336036292132</v>
      </c>
      <c r="S560" s="217"/>
      <c r="T560" s="64"/>
      <c r="U560" s="313">
        <f t="shared" ca="1" si="106"/>
        <v>-0.20709414263080617</v>
      </c>
      <c r="V560" s="256"/>
      <c r="W560" s="256"/>
      <c r="X560" s="311" t="e">
        <f t="shared" si="107"/>
        <v>#N/A</v>
      </c>
      <c r="Y560" s="311" t="e">
        <f t="shared" si="107"/>
        <v>#N/A</v>
      </c>
      <c r="Z560" s="105"/>
      <c r="AA560" s="105"/>
      <c r="AB560" s="103"/>
    </row>
    <row r="561" spans="1:28" x14ac:dyDescent="0.25">
      <c r="A561">
        <v>529</v>
      </c>
      <c r="B561" s="61">
        <f ca="1">OFFSET(InputPriceData!B$15,CalculationsAndCharts!$A561+$A$11,0,1,1)</f>
        <v>41207</v>
      </c>
      <c r="C561" s="3">
        <f ca="1">OFFSET(InputPriceData!G$15,CalculationsAndCharts!$A561+$A$11,IF($C$7,8,0),1,1)</f>
        <v>134457400</v>
      </c>
      <c r="D561" s="4">
        <f ca="1">OFFSET(InputPriceData!C$15,CalculationsAndCharts!$A561+$A$11,IF($C$7,8,0),1,1)</f>
        <v>142.020004</v>
      </c>
      <c r="E561" s="4">
        <f ca="1">OFFSET(InputPriceData!D$15,CalculationsAndCharts!$A561+$A$11,IF($C$7,8,0),1,1)</f>
        <v>142.279999</v>
      </c>
      <c r="F561" s="4">
        <f ca="1">OFFSET(InputPriceData!E$15,CalculationsAndCharts!$A561+$A$11,IF($C$7,8,0),1,1)</f>
        <v>140.570007</v>
      </c>
      <c r="G561" s="4">
        <f ca="1">OFFSET(InputPriceData!F$15,CalculationsAndCharts!$A561+$A$11,IF($C$7,8,0),1,1)</f>
        <v>141.429993</v>
      </c>
      <c r="H561" s="309">
        <f t="shared" ca="1" si="96"/>
        <v>-3.8766101386100233</v>
      </c>
      <c r="I561" s="216">
        <f t="shared" ca="1" si="97"/>
        <v>145.30660313861003</v>
      </c>
      <c r="J561" s="216">
        <f t="shared" ca="1" si="98"/>
        <v>146.03313615430307</v>
      </c>
      <c r="K561" s="216">
        <f t="shared" ca="1" si="99"/>
        <v>144.58007012291696</v>
      </c>
      <c r="L561" s="217">
        <f t="shared" ca="1" si="100"/>
        <v>-1.3830585373292619</v>
      </c>
      <c r="M561" s="216">
        <f t="shared" ca="1" si="101"/>
        <v>-0.97791034842889502</v>
      </c>
      <c r="N561" s="246"/>
      <c r="O561" s="309">
        <f t="shared" ca="1" si="102"/>
        <v>-3.7062224367001</v>
      </c>
      <c r="P561" s="216">
        <f t="shared" ca="1" si="103"/>
        <v>145.1362154367001</v>
      </c>
      <c r="Q561" s="217">
        <f t="shared" ca="1" si="104"/>
        <v>-1.4048564210765555</v>
      </c>
      <c r="R561" s="216">
        <f t="shared" ca="1" si="105"/>
        <v>-1.1919874063006328</v>
      </c>
      <c r="S561" s="217"/>
      <c r="T561" s="64"/>
      <c r="U561" s="313">
        <f t="shared" ca="1" si="106"/>
        <v>-0.21407705787173781</v>
      </c>
      <c r="V561" s="256"/>
      <c r="W561" s="256"/>
      <c r="X561" s="311" t="e">
        <f t="shared" si="107"/>
        <v>#N/A</v>
      </c>
      <c r="Y561" s="311" t="e">
        <f t="shared" si="107"/>
        <v>#N/A</v>
      </c>
      <c r="Z561" s="105"/>
      <c r="AA561" s="105"/>
      <c r="AB561" s="103"/>
    </row>
    <row r="562" spans="1:28" x14ac:dyDescent="0.25">
      <c r="A562">
        <v>530</v>
      </c>
      <c r="B562" s="61">
        <f ca="1">OFFSET(InputPriceData!B$15,CalculationsAndCharts!$A562+$A$11,0,1,1)</f>
        <v>41206</v>
      </c>
      <c r="C562" s="3">
        <f ca="1">OFFSET(InputPriceData!G$15,CalculationsAndCharts!$A562+$A$11,IF($C$7,8,0),1,1)</f>
        <v>120179400</v>
      </c>
      <c r="D562" s="4">
        <f ca="1">OFFSET(InputPriceData!C$15,CalculationsAndCharts!$A562+$A$11,IF($C$7,8,0),1,1)</f>
        <v>141.929993</v>
      </c>
      <c r="E562" s="4">
        <f ca="1">OFFSET(InputPriceData!D$15,CalculationsAndCharts!$A562+$A$11,IF($C$7,8,0),1,1)</f>
        <v>142.10000600000001</v>
      </c>
      <c r="F562" s="4">
        <f ca="1">OFFSET(InputPriceData!E$15,CalculationsAndCharts!$A562+$A$11,IF($C$7,8,0),1,1)</f>
        <v>140.800003</v>
      </c>
      <c r="G562" s="4">
        <f ca="1">OFFSET(InputPriceData!F$15,CalculationsAndCharts!$A562+$A$11,IF($C$7,8,0),1,1)</f>
        <v>141.020004</v>
      </c>
      <c r="H562" s="309">
        <f t="shared" ca="1" si="96"/>
        <v>-4.4895965811098799</v>
      </c>
      <c r="I562" s="216">
        <f t="shared" ca="1" si="97"/>
        <v>145.50960058110988</v>
      </c>
      <c r="J562" s="216">
        <f t="shared" ca="1" si="98"/>
        <v>146.23714858401542</v>
      </c>
      <c r="K562" s="216">
        <f t="shared" ca="1" si="99"/>
        <v>144.78205257820434</v>
      </c>
      <c r="L562" s="217">
        <f t="shared" ca="1" si="100"/>
        <v>-1.2246093100192637</v>
      </c>
      <c r="M562" s="216">
        <f t="shared" ca="1" si="101"/>
        <v>-0.86839404005353993</v>
      </c>
      <c r="N562" s="246"/>
      <c r="O562" s="309">
        <f t="shared" ca="1" si="102"/>
        <v>-4.3870203355947961</v>
      </c>
      <c r="P562" s="216">
        <f t="shared" ca="1" si="103"/>
        <v>145.4070243355948</v>
      </c>
      <c r="Q562" s="217">
        <f t="shared" ca="1" si="104"/>
        <v>-1.2586020913452165</v>
      </c>
      <c r="R562" s="216">
        <f t="shared" ca="1" si="105"/>
        <v>-1.0709987709362565</v>
      </c>
      <c r="S562" s="217"/>
      <c r="T562" s="64"/>
      <c r="U562" s="313">
        <f t="shared" ca="1" si="106"/>
        <v>-0.20260473088271658</v>
      </c>
      <c r="V562" s="256"/>
      <c r="W562" s="256"/>
      <c r="X562" s="311" t="e">
        <f t="shared" si="107"/>
        <v>#N/A</v>
      </c>
      <c r="Y562" s="311" t="e">
        <f t="shared" si="107"/>
        <v>#N/A</v>
      </c>
      <c r="Z562" s="105"/>
      <c r="AA562" s="105"/>
      <c r="AB562" s="103"/>
    </row>
    <row r="563" spans="1:28" x14ac:dyDescent="0.25">
      <c r="A563">
        <v>531</v>
      </c>
      <c r="B563" s="61">
        <f ca="1">OFFSET(InputPriceData!B$15,CalculationsAndCharts!$A563+$A$11,0,1,1)</f>
        <v>41205</v>
      </c>
      <c r="C563" s="3">
        <f ca="1">OFFSET(InputPriceData!G$15,CalculationsAndCharts!$A563+$A$11,IF($C$7,8,0),1,1)</f>
        <v>192056300</v>
      </c>
      <c r="D563" s="4">
        <f ca="1">OFFSET(InputPriceData!C$15,CalculationsAndCharts!$A563+$A$11,IF($C$7,8,0),1,1)</f>
        <v>141.86000100000001</v>
      </c>
      <c r="E563" s="4">
        <f ca="1">OFFSET(InputPriceData!D$15,CalculationsAndCharts!$A563+$A$11,IF($C$7,8,0),1,1)</f>
        <v>142.05999800000001</v>
      </c>
      <c r="F563" s="4">
        <f ca="1">OFFSET(InputPriceData!E$15,CalculationsAndCharts!$A563+$A$11,IF($C$7,8,0),1,1)</f>
        <v>140.83000200000001</v>
      </c>
      <c r="G563" s="4">
        <f ca="1">OFFSET(InputPriceData!F$15,CalculationsAndCharts!$A563+$A$11,IF($C$7,8,0),1,1)</f>
        <v>141.41999799999999</v>
      </c>
      <c r="H563" s="309">
        <f t="shared" ca="1" si="96"/>
        <v>-4.3023115579110396</v>
      </c>
      <c r="I563" s="216">
        <f t="shared" ca="1" si="97"/>
        <v>145.72230955791105</v>
      </c>
      <c r="J563" s="216">
        <f t="shared" ca="1" si="98"/>
        <v>146.45092110570059</v>
      </c>
      <c r="K563" s="216">
        <f t="shared" ca="1" si="99"/>
        <v>144.99369801012148</v>
      </c>
      <c r="L563" s="217">
        <f t="shared" ca="1" si="100"/>
        <v>-1.0248377904858375</v>
      </c>
      <c r="M563" s="216">
        <f t="shared" ca="1" si="101"/>
        <v>-0.72467671120023458</v>
      </c>
      <c r="N563" s="246"/>
      <c r="O563" s="309">
        <f t="shared" ca="1" si="102"/>
        <v>-4.2748295953674749</v>
      </c>
      <c r="P563" s="216">
        <f t="shared" ca="1" si="103"/>
        <v>145.69482759536746</v>
      </c>
      <c r="Q563" s="217">
        <f t="shared" ca="1" si="104"/>
        <v>-1.0543603134670323</v>
      </c>
      <c r="R563" s="216">
        <f t="shared" ca="1" si="105"/>
        <v>-0.89466298547143153</v>
      </c>
      <c r="S563" s="217"/>
      <c r="T563" s="64"/>
      <c r="U563" s="313">
        <f t="shared" ca="1" si="106"/>
        <v>-0.16998627427119695</v>
      </c>
      <c r="V563" s="256"/>
      <c r="W563" s="256"/>
      <c r="X563" s="311" t="e">
        <f t="shared" si="107"/>
        <v>#N/A</v>
      </c>
      <c r="Y563" s="311" t="e">
        <f t="shared" si="107"/>
        <v>#N/A</v>
      </c>
      <c r="Z563" s="105"/>
      <c r="AA563" s="105"/>
      <c r="AB563" s="103"/>
    </row>
    <row r="564" spans="1:28" x14ac:dyDescent="0.25">
      <c r="A564">
        <v>532</v>
      </c>
      <c r="B564" s="61">
        <f ca="1">OFFSET(InputPriceData!B$15,CalculationsAndCharts!$A564+$A$11,0,1,1)</f>
        <v>41204</v>
      </c>
      <c r="C564" s="3">
        <f ca="1">OFFSET(InputPriceData!G$15,CalculationsAndCharts!$A564+$A$11,IF($C$7,8,0),1,1)</f>
        <v>125578600</v>
      </c>
      <c r="D564" s="4">
        <f ca="1">OFFSET(InputPriceData!C$15,CalculationsAndCharts!$A564+$A$11,IF($C$7,8,0),1,1)</f>
        <v>143.14999399999999</v>
      </c>
      <c r="E564" s="4">
        <f ca="1">OFFSET(InputPriceData!D$15,CalculationsAndCharts!$A564+$A$11,IF($C$7,8,0),1,1)</f>
        <v>143.66999799999999</v>
      </c>
      <c r="F564" s="4">
        <f ca="1">OFFSET(InputPriceData!E$15,CalculationsAndCharts!$A564+$A$11,IF($C$7,8,0),1,1)</f>
        <v>142.279999</v>
      </c>
      <c r="G564" s="4">
        <f ca="1">OFFSET(InputPriceData!F$15,CalculationsAndCharts!$A564+$A$11,IF($C$7,8,0),1,1)</f>
        <v>143.41000399999999</v>
      </c>
      <c r="H564" s="309">
        <f t="shared" ca="1" si="96"/>
        <v>-2.4475284394500321</v>
      </c>
      <c r="I564" s="216">
        <f t="shared" ca="1" si="97"/>
        <v>145.85753243945001</v>
      </c>
      <c r="J564" s="216">
        <f t="shared" ca="1" si="98"/>
        <v>146.58682010164725</v>
      </c>
      <c r="K564" s="216">
        <f t="shared" ca="1" si="99"/>
        <v>145.12824477725277</v>
      </c>
      <c r="L564" s="217">
        <f t="shared" ca="1" si="100"/>
        <v>-0.8722570473351966</v>
      </c>
      <c r="M564" s="216">
        <f t="shared" ca="1" si="101"/>
        <v>-0.60822608117017884</v>
      </c>
      <c r="N564" s="246"/>
      <c r="O564" s="309">
        <f t="shared" ca="1" si="102"/>
        <v>-2.4803043775064011</v>
      </c>
      <c r="P564" s="216">
        <f t="shared" ca="1" si="103"/>
        <v>145.89030837750639</v>
      </c>
      <c r="Q564" s="217">
        <f t="shared" ca="1" si="104"/>
        <v>-0.90233103525935021</v>
      </c>
      <c r="R564" s="216">
        <f t="shared" ca="1" si="105"/>
        <v>-0.75503605892879022</v>
      </c>
      <c r="S564" s="217"/>
      <c r="T564" s="64"/>
      <c r="U564" s="313">
        <f t="shared" ca="1" si="106"/>
        <v>-0.14680997775861138</v>
      </c>
      <c r="V564" s="256"/>
      <c r="W564" s="256"/>
      <c r="X564" s="311" t="e">
        <f t="shared" si="107"/>
        <v>#N/A</v>
      </c>
      <c r="Y564" s="311" t="e">
        <f t="shared" si="107"/>
        <v>#N/A</v>
      </c>
      <c r="Z564" s="105"/>
      <c r="AA564" s="105"/>
      <c r="AB564" s="103"/>
    </row>
    <row r="565" spans="1:28" x14ac:dyDescent="0.25">
      <c r="A565">
        <v>533</v>
      </c>
      <c r="B565" s="61">
        <f ca="1">OFFSET(InputPriceData!B$15,CalculationsAndCharts!$A565+$A$11,0,1,1)</f>
        <v>41201</v>
      </c>
      <c r="C565" s="3">
        <f ca="1">OFFSET(InputPriceData!G$15,CalculationsAndCharts!$A565+$A$11,IF($C$7,8,0),1,1)</f>
        <v>185645200</v>
      </c>
      <c r="D565" s="4">
        <f ca="1">OFFSET(InputPriceData!C$15,CalculationsAndCharts!$A565+$A$11,IF($C$7,8,0),1,1)</f>
        <v>145.550003</v>
      </c>
      <c r="E565" s="4">
        <f ca="1">OFFSET(InputPriceData!D$15,CalculationsAndCharts!$A565+$A$11,IF($C$7,8,0),1,1)</f>
        <v>145.55999800000001</v>
      </c>
      <c r="F565" s="4">
        <f ca="1">OFFSET(InputPriceData!E$15,CalculationsAndCharts!$A565+$A$11,IF($C$7,8,0),1,1)</f>
        <v>143.050003</v>
      </c>
      <c r="G565" s="4">
        <f ca="1">OFFSET(InputPriceData!F$15,CalculationsAndCharts!$A565+$A$11,IF($C$7,8,0),1,1)</f>
        <v>143.38999899999999</v>
      </c>
      <c r="H565" s="309">
        <f t="shared" ca="1" si="96"/>
        <v>-2.5362836841811887</v>
      </c>
      <c r="I565" s="216">
        <f t="shared" ca="1" si="97"/>
        <v>145.92628268418119</v>
      </c>
      <c r="J565" s="216">
        <f t="shared" ca="1" si="98"/>
        <v>146.65591409760208</v>
      </c>
      <c r="K565" s="216">
        <f t="shared" ca="1" si="99"/>
        <v>145.19665127076027</v>
      </c>
      <c r="L565" s="217">
        <f t="shared" ca="1" si="100"/>
        <v>-0.76307097138592539</v>
      </c>
      <c r="M565" s="216">
        <f t="shared" ca="1" si="101"/>
        <v>-0.53216470932950177</v>
      </c>
      <c r="N565" s="246"/>
      <c r="O565" s="309">
        <f t="shared" ca="1" si="102"/>
        <v>-2.6162517660206359</v>
      </c>
      <c r="P565" s="216">
        <f t="shared" ca="1" si="103"/>
        <v>146.00625076602063</v>
      </c>
      <c r="Q565" s="217">
        <f t="shared" ca="1" si="104"/>
        <v>-0.79999657914477795</v>
      </c>
      <c r="R565" s="216">
        <f t="shared" ca="1" si="105"/>
        <v>-0.66949989655396647</v>
      </c>
      <c r="S565" s="217"/>
      <c r="T565" s="64"/>
      <c r="U565" s="313">
        <f t="shared" ca="1" si="106"/>
        <v>-0.13733518722446469</v>
      </c>
      <c r="V565" s="256"/>
      <c r="W565" s="256"/>
      <c r="X565" s="311" t="e">
        <f t="shared" si="107"/>
        <v>#N/A</v>
      </c>
      <c r="Y565" s="311" t="e">
        <f t="shared" si="107"/>
        <v>#N/A</v>
      </c>
      <c r="Z565" s="105"/>
      <c r="AA565" s="105"/>
      <c r="AB565" s="103"/>
    </row>
    <row r="566" spans="1:28" x14ac:dyDescent="0.25">
      <c r="A566">
        <v>534</v>
      </c>
      <c r="B566" s="61">
        <f ca="1">OFFSET(InputPriceData!B$15,CalculationsAndCharts!$A566+$A$11,0,1,1)</f>
        <v>41200</v>
      </c>
      <c r="C566" s="3">
        <f ca="1">OFFSET(InputPriceData!G$15,CalculationsAndCharts!$A566+$A$11,IF($C$7,8,0),1,1)</f>
        <v>148108500</v>
      </c>
      <c r="D566" s="4">
        <f ca="1">OFFSET(InputPriceData!C$15,CalculationsAndCharts!$A566+$A$11,IF($C$7,8,0),1,1)</f>
        <v>145.820007</v>
      </c>
      <c r="E566" s="4">
        <f ca="1">OFFSET(InputPriceData!D$15,CalculationsAndCharts!$A566+$A$11,IF($C$7,8,0),1,1)</f>
        <v>146.520004</v>
      </c>
      <c r="F566" s="4">
        <f ca="1">OFFSET(InputPriceData!E$15,CalculationsAndCharts!$A566+$A$11,IF($C$7,8,0),1,1)</f>
        <v>145.33000200000001</v>
      </c>
      <c r="G566" s="4">
        <f ca="1">OFFSET(InputPriceData!F$15,CalculationsAndCharts!$A566+$A$11,IF($C$7,8,0),1,1)</f>
        <v>145.820007</v>
      </c>
      <c r="H566" s="309">
        <f t="shared" ca="1" si="96"/>
        <v>-8.8790105497048979E-2</v>
      </c>
      <c r="I566" s="216">
        <f t="shared" ca="1" si="97"/>
        <v>145.90879710549706</v>
      </c>
      <c r="J566" s="216">
        <f t="shared" ca="1" si="98"/>
        <v>146.63834109102453</v>
      </c>
      <c r="K566" s="216">
        <f t="shared" ca="1" si="99"/>
        <v>145.17925311996956</v>
      </c>
      <c r="L566" s="217">
        <f t="shared" ca="1" si="100"/>
        <v>-0.72575471751192877</v>
      </c>
      <c r="M566" s="216">
        <f t="shared" ca="1" si="101"/>
        <v>-0.49770585836820647</v>
      </c>
      <c r="N566" s="246"/>
      <c r="O566" s="309">
        <f t="shared" ca="1" si="102"/>
        <v>-0.1968293125282137</v>
      </c>
      <c r="P566" s="216">
        <f t="shared" ca="1" si="103"/>
        <v>146.01683631252823</v>
      </c>
      <c r="Q566" s="217">
        <f t="shared" ca="1" si="104"/>
        <v>-0.78619641501678073</v>
      </c>
      <c r="R566" s="216">
        <f t="shared" ca="1" si="105"/>
        <v>-0.646986457777455</v>
      </c>
      <c r="S566" s="217"/>
      <c r="T566" s="64"/>
      <c r="U566" s="313">
        <f t="shared" ca="1" si="106"/>
        <v>-0.14928059940924854</v>
      </c>
      <c r="V566" s="256"/>
      <c r="W566" s="256"/>
      <c r="X566" s="311" t="e">
        <f t="shared" si="107"/>
        <v>#N/A</v>
      </c>
      <c r="Y566" s="311" t="e">
        <f t="shared" si="107"/>
        <v>#N/A</v>
      </c>
      <c r="Z566" s="105"/>
      <c r="AA566" s="105"/>
      <c r="AB566" s="103"/>
    </row>
    <row r="567" spans="1:28" x14ac:dyDescent="0.25">
      <c r="A567">
        <v>535</v>
      </c>
      <c r="B567" s="61">
        <f ca="1">OFFSET(InputPriceData!B$15,CalculationsAndCharts!$A567+$A$11,0,1,1)</f>
        <v>41199</v>
      </c>
      <c r="C567" s="3">
        <f ca="1">OFFSET(InputPriceData!G$15,CalculationsAndCharts!$A567+$A$11,IF($C$7,8,0),1,1)</f>
        <v>128834100</v>
      </c>
      <c r="D567" s="4">
        <f ca="1">OFFSET(InputPriceData!C$15,CalculationsAndCharts!$A567+$A$11,IF($C$7,8,0),1,1)</f>
        <v>145.63999899999999</v>
      </c>
      <c r="E567" s="4">
        <f ca="1">OFFSET(InputPriceData!D$15,CalculationsAndCharts!$A567+$A$11,IF($C$7,8,0),1,1)</f>
        <v>146.320007</v>
      </c>
      <c r="F567" s="4">
        <f ca="1">OFFSET(InputPriceData!E$15,CalculationsAndCharts!$A567+$A$11,IF($C$7,8,0),1,1)</f>
        <v>145.41999799999999</v>
      </c>
      <c r="G567" s="4">
        <f ca="1">OFFSET(InputPriceData!F$15,CalculationsAndCharts!$A567+$A$11,IF($C$7,8,0),1,1)</f>
        <v>146.199997</v>
      </c>
      <c r="H567" s="309">
        <f t="shared" ca="1" si="96"/>
        <v>0.41427891226272173</v>
      </c>
      <c r="I567" s="216">
        <f t="shared" ca="1" si="97"/>
        <v>145.78571808773728</v>
      </c>
      <c r="J567" s="216">
        <f t="shared" ca="1" si="98"/>
        <v>146.51464667817595</v>
      </c>
      <c r="K567" s="216">
        <f t="shared" ca="1" si="99"/>
        <v>145.05678949729858</v>
      </c>
      <c r="L567" s="217">
        <f t="shared" ca="1" si="100"/>
        <v>-0.79231028837663608</v>
      </c>
      <c r="M567" s="216">
        <f t="shared" ca="1" si="101"/>
        <v>-0.54193591288284104</v>
      </c>
      <c r="N567" s="246"/>
      <c r="O567" s="309">
        <f t="shared" ca="1" si="102"/>
        <v>0.30363977447592672</v>
      </c>
      <c r="P567" s="216">
        <f t="shared" ca="1" si="103"/>
        <v>145.89635722552407</v>
      </c>
      <c r="Q567" s="217">
        <f t="shared" ca="1" si="104"/>
        <v>-0.90644578051635227</v>
      </c>
      <c r="R567" s="216">
        <f t="shared" ca="1" si="105"/>
        <v>-0.74400475987672066</v>
      </c>
      <c r="S567" s="217"/>
      <c r="T567" s="64"/>
      <c r="U567" s="313">
        <f t="shared" ca="1" si="106"/>
        <v>-0.20206884699387961</v>
      </c>
      <c r="V567" s="256"/>
      <c r="W567" s="256"/>
      <c r="X567" s="311" t="e">
        <f t="shared" si="107"/>
        <v>#N/A</v>
      </c>
      <c r="Y567" s="311" t="e">
        <f t="shared" si="107"/>
        <v>#N/A</v>
      </c>
      <c r="Z567" s="105"/>
      <c r="AA567" s="105"/>
      <c r="AB567" s="103"/>
    </row>
    <row r="568" spans="1:28" x14ac:dyDescent="0.25">
      <c r="A568">
        <v>536</v>
      </c>
      <c r="B568" s="61">
        <f ca="1">OFFSET(InputPriceData!B$15,CalculationsAndCharts!$A568+$A$11,0,1,1)</f>
        <v>41198</v>
      </c>
      <c r="C568" s="3">
        <f ca="1">OFFSET(InputPriceData!G$15,CalculationsAndCharts!$A568+$A$11,IF($C$7,8,0),1,1)</f>
        <v>108815500</v>
      </c>
      <c r="D568" s="4">
        <f ca="1">OFFSET(InputPriceData!C$15,CalculationsAndCharts!$A568+$A$11,IF($C$7,8,0),1,1)</f>
        <v>144.759995</v>
      </c>
      <c r="E568" s="4">
        <f ca="1">OFFSET(InputPriceData!D$15,CalculationsAndCharts!$A568+$A$11,IF($C$7,8,0),1,1)</f>
        <v>145.63999899999999</v>
      </c>
      <c r="F568" s="4">
        <f ca="1">OFFSET(InputPriceData!E$15,CalculationsAndCharts!$A568+$A$11,IF($C$7,8,0),1,1)</f>
        <v>144.66000399999999</v>
      </c>
      <c r="G568" s="4">
        <f ca="1">OFFSET(InputPriceData!F$15,CalculationsAndCharts!$A568+$A$11,IF($C$7,8,0),1,1)</f>
        <v>145.53999300000001</v>
      </c>
      <c r="H568" s="309">
        <f t="shared" ca="1" si="96"/>
        <v>-0.12409529553965193</v>
      </c>
      <c r="I568" s="216">
        <f t="shared" ca="1" si="97"/>
        <v>145.66408829553967</v>
      </c>
      <c r="J568" s="216">
        <f t="shared" ca="1" si="98"/>
        <v>146.39240873701735</v>
      </c>
      <c r="K568" s="216">
        <f t="shared" ca="1" si="99"/>
        <v>144.93576785406196</v>
      </c>
      <c r="L568" s="217">
        <f t="shared" ca="1" si="100"/>
        <v>-0.86317672661530853</v>
      </c>
      <c r="M568" s="216">
        <f t="shared" ca="1" si="101"/>
        <v>-0.59308559030596386</v>
      </c>
      <c r="N568" s="246"/>
      <c r="O568" s="309">
        <f t="shared" ca="1" si="102"/>
        <v>-0.23779021449943682</v>
      </c>
      <c r="P568" s="216">
        <f t="shared" ca="1" si="103"/>
        <v>145.77778321449944</v>
      </c>
      <c r="Q568" s="217">
        <f t="shared" ca="1" si="104"/>
        <v>-1.0401788909418765</v>
      </c>
      <c r="R568" s="216">
        <f t="shared" ca="1" si="105"/>
        <v>-0.85764376059180647</v>
      </c>
      <c r="S568" s="217"/>
      <c r="T568" s="64"/>
      <c r="U568" s="313">
        <f t="shared" ca="1" si="106"/>
        <v>-0.26455817028584261</v>
      </c>
      <c r="V568" s="256"/>
      <c r="W568" s="256"/>
      <c r="X568" s="311" t="e">
        <f t="shared" si="107"/>
        <v>#N/A</v>
      </c>
      <c r="Y568" s="311" t="e">
        <f t="shared" si="107"/>
        <v>#N/A</v>
      </c>
      <c r="Z568" s="105"/>
      <c r="AA568" s="105"/>
      <c r="AB568" s="103"/>
    </row>
    <row r="569" spans="1:28" x14ac:dyDescent="0.25">
      <c r="A569">
        <v>537</v>
      </c>
      <c r="B569" s="61">
        <f ca="1">OFFSET(InputPriceData!B$15,CalculationsAndCharts!$A569+$A$11,0,1,1)</f>
        <v>41197</v>
      </c>
      <c r="C569" s="3">
        <f ca="1">OFFSET(InputPriceData!G$15,CalculationsAndCharts!$A569+$A$11,IF($C$7,8,0),1,1)</f>
        <v>107689100</v>
      </c>
      <c r="D569" s="4">
        <f ca="1">OFFSET(InputPriceData!C$15,CalculationsAndCharts!$A569+$A$11,IF($C$7,8,0),1,1)</f>
        <v>143.229996</v>
      </c>
      <c r="E569" s="4">
        <f ca="1">OFFSET(InputPriceData!D$15,CalculationsAndCharts!$A569+$A$11,IF($C$7,8,0),1,1)</f>
        <v>144.229996</v>
      </c>
      <c r="F569" s="4">
        <f ca="1">OFFSET(InputPriceData!E$15,CalculationsAndCharts!$A569+$A$11,IF($C$7,8,0),1,1)</f>
        <v>142.770004</v>
      </c>
      <c r="G569" s="4">
        <f ca="1">OFFSET(InputPriceData!F$15,CalculationsAndCharts!$A569+$A$11,IF($C$7,8,0),1,1)</f>
        <v>144.08000200000001</v>
      </c>
      <c r="H569" s="309">
        <f t="shared" ca="1" si="96"/>
        <v>-1.5311694424144888</v>
      </c>
      <c r="I569" s="216">
        <f t="shared" ca="1" si="97"/>
        <v>145.6111714424145</v>
      </c>
      <c r="J569" s="216">
        <f t="shared" ca="1" si="98"/>
        <v>146.33922729962657</v>
      </c>
      <c r="K569" s="216">
        <f t="shared" ca="1" si="99"/>
        <v>144.88311558520243</v>
      </c>
      <c r="L569" s="217">
        <f t="shared" ca="1" si="100"/>
        <v>-0.86631367688017291</v>
      </c>
      <c r="M569" s="216">
        <f t="shared" ca="1" si="101"/>
        <v>-0.60127267133170426</v>
      </c>
      <c r="N569" s="246"/>
      <c r="O569" s="309">
        <f t="shared" ca="1" si="102"/>
        <v>-1.6658014331115778</v>
      </c>
      <c r="P569" s="216">
        <f t="shared" ca="1" si="103"/>
        <v>145.74580343311158</v>
      </c>
      <c r="Q569" s="217">
        <f t="shared" ca="1" si="104"/>
        <v>-1.0961120943619793</v>
      </c>
      <c r="R569" s="216">
        <f t="shared" ca="1" si="105"/>
        <v>-0.91291955509160472</v>
      </c>
      <c r="S569" s="217"/>
      <c r="T569" s="64"/>
      <c r="U569" s="313">
        <f t="shared" ca="1" si="106"/>
        <v>-0.31164688375990046</v>
      </c>
      <c r="V569" s="256"/>
      <c r="W569" s="256"/>
      <c r="X569" s="311" t="e">
        <f t="shared" si="107"/>
        <v>#N/A</v>
      </c>
      <c r="Y569" s="311" t="e">
        <f t="shared" si="107"/>
        <v>#N/A</v>
      </c>
      <c r="Z569" s="105"/>
      <c r="AA569" s="105"/>
      <c r="AB569" s="103"/>
    </row>
    <row r="570" spans="1:28" x14ac:dyDescent="0.25">
      <c r="A570">
        <v>538</v>
      </c>
      <c r="B570" s="61">
        <f ca="1">OFFSET(InputPriceData!B$15,CalculationsAndCharts!$A570+$A$11,0,1,1)</f>
        <v>41194</v>
      </c>
      <c r="C570" s="3">
        <f ca="1">OFFSET(InputPriceData!G$15,CalculationsAndCharts!$A570+$A$11,IF($C$7,8,0),1,1)</f>
        <v>124181900</v>
      </c>
      <c r="D570" s="4">
        <f ca="1">OFFSET(InputPriceData!C$15,CalculationsAndCharts!$A570+$A$11,IF($C$7,8,0),1,1)</f>
        <v>143.46000699999999</v>
      </c>
      <c r="E570" s="4">
        <f ca="1">OFFSET(InputPriceData!D$15,CalculationsAndCharts!$A570+$A$11,IF($C$7,8,0),1,1)</f>
        <v>143.949997</v>
      </c>
      <c r="F570" s="4">
        <f ca="1">OFFSET(InputPriceData!E$15,CalculationsAndCharts!$A570+$A$11,IF($C$7,8,0),1,1)</f>
        <v>142.58000200000001</v>
      </c>
      <c r="G570" s="4">
        <f ca="1">OFFSET(InputPriceData!F$15,CalculationsAndCharts!$A570+$A$11,IF($C$7,8,0),1,1)</f>
        <v>142.88999899999999</v>
      </c>
      <c r="H570" s="309">
        <f t="shared" ca="1" si="96"/>
        <v>-2.7600638023841562</v>
      </c>
      <c r="I570" s="216">
        <f t="shared" ca="1" si="97"/>
        <v>145.65006280238416</v>
      </c>
      <c r="J570" s="216">
        <f t="shared" ca="1" si="98"/>
        <v>146.37831311639607</v>
      </c>
      <c r="K570" s="216">
        <f t="shared" ca="1" si="99"/>
        <v>144.92181248837224</v>
      </c>
      <c r="L570" s="217">
        <f t="shared" ca="1" si="100"/>
        <v>-0.76651962937925799</v>
      </c>
      <c r="M570" s="216">
        <f t="shared" ca="1" si="101"/>
        <v>-0.53644036303706466</v>
      </c>
      <c r="N570" s="246"/>
      <c r="O570" s="309">
        <f t="shared" ca="1" si="102"/>
        <v>-2.9407007267932679</v>
      </c>
      <c r="P570" s="216">
        <f t="shared" ca="1" si="103"/>
        <v>145.83069972679326</v>
      </c>
      <c r="Q570" s="217">
        <f t="shared" ca="1" si="104"/>
        <v>-1.0254462669789262</v>
      </c>
      <c r="R570" s="216">
        <f t="shared" ca="1" si="105"/>
        <v>-0.86117679962662153</v>
      </c>
      <c r="S570" s="217"/>
      <c r="T570" s="64"/>
      <c r="U570" s="313">
        <f t="shared" ca="1" si="106"/>
        <v>-0.32473643658955686</v>
      </c>
      <c r="V570" s="256"/>
      <c r="W570" s="256"/>
      <c r="X570" s="311" t="e">
        <f t="shared" si="107"/>
        <v>#N/A</v>
      </c>
      <c r="Y570" s="311" t="e">
        <f t="shared" si="107"/>
        <v>#N/A</v>
      </c>
      <c r="Z570" s="105"/>
      <c r="AA570" s="105"/>
      <c r="AB570" s="103"/>
    </row>
    <row r="571" spans="1:28" x14ac:dyDescent="0.25">
      <c r="A571">
        <v>539</v>
      </c>
      <c r="B571" s="61">
        <f ca="1">OFFSET(InputPriceData!B$15,CalculationsAndCharts!$A571+$A$11,0,1,1)</f>
        <v>41193</v>
      </c>
      <c r="C571" s="3">
        <f ca="1">OFFSET(InputPriceData!G$15,CalculationsAndCharts!$A571+$A$11,IF($C$7,8,0),1,1)</f>
        <v>123601500</v>
      </c>
      <c r="D571" s="4">
        <f ca="1">OFFSET(InputPriceData!C$15,CalculationsAndCharts!$A571+$A$11,IF($C$7,8,0),1,1)</f>
        <v>144.279999</v>
      </c>
      <c r="E571" s="4">
        <f ca="1">OFFSET(InputPriceData!D$15,CalculationsAndCharts!$A571+$A$11,IF($C$7,8,0),1,1)</f>
        <v>144.490005</v>
      </c>
      <c r="F571" s="4">
        <f ca="1">OFFSET(InputPriceData!E$15,CalculationsAndCharts!$A571+$A$11,IF($C$7,8,0),1,1)</f>
        <v>143.33000200000001</v>
      </c>
      <c r="G571" s="4">
        <f ca="1">OFFSET(InputPriceData!F$15,CalculationsAndCharts!$A571+$A$11,IF($C$7,8,0),1,1)</f>
        <v>143.36000100000001</v>
      </c>
      <c r="H571" s="309">
        <f t="shared" ca="1" si="96"/>
        <v>-2.3552723850584183</v>
      </c>
      <c r="I571" s="216">
        <f t="shared" ca="1" si="97"/>
        <v>145.71527338505842</v>
      </c>
      <c r="J571" s="216">
        <f t="shared" ca="1" si="98"/>
        <v>146.44384975198369</v>
      </c>
      <c r="K571" s="216">
        <f t="shared" ca="1" si="99"/>
        <v>144.98669701813313</v>
      </c>
      <c r="L571" s="217">
        <f t="shared" ca="1" si="100"/>
        <v>-0.61900630561447012</v>
      </c>
      <c r="M571" s="216">
        <f t="shared" ca="1" si="101"/>
        <v>-0.43178452936427508</v>
      </c>
      <c r="N571" s="246"/>
      <c r="O571" s="309">
        <f t="shared" ca="1" si="102"/>
        <v>-2.5917299982860955</v>
      </c>
      <c r="P571" s="216">
        <f t="shared" ca="1" si="103"/>
        <v>145.95173099828611</v>
      </c>
      <c r="Q571" s="217">
        <f t="shared" ca="1" si="104"/>
        <v>-0.89256794500061587</v>
      </c>
      <c r="R571" s="216">
        <f t="shared" ca="1" si="105"/>
        <v>-0.74712718089388053</v>
      </c>
      <c r="S571" s="217"/>
      <c r="T571" s="64"/>
      <c r="U571" s="313">
        <f t="shared" ca="1" si="106"/>
        <v>-0.31534265152960544</v>
      </c>
      <c r="V571" s="256"/>
      <c r="W571" s="256"/>
      <c r="X571" s="311" t="e">
        <f t="shared" si="107"/>
        <v>#N/A</v>
      </c>
      <c r="Y571" s="311" t="e">
        <f t="shared" si="107"/>
        <v>#N/A</v>
      </c>
      <c r="Z571" s="105"/>
      <c r="AA571" s="105"/>
      <c r="AB571" s="103"/>
    </row>
    <row r="572" spans="1:28" x14ac:dyDescent="0.25">
      <c r="A572">
        <v>540</v>
      </c>
      <c r="B572" s="61">
        <f ca="1">OFFSET(InputPriceData!B$15,CalculationsAndCharts!$A572+$A$11,0,1,1)</f>
        <v>41192</v>
      </c>
      <c r="C572" s="3">
        <f ca="1">OFFSET(InputPriceData!G$15,CalculationsAndCharts!$A572+$A$11,IF($C$7,8,0),1,1)</f>
        <v>124247500</v>
      </c>
      <c r="D572" s="4">
        <f ca="1">OFFSET(InputPriceData!C$15,CalculationsAndCharts!$A572+$A$11,IF($C$7,8,0),1,1)</f>
        <v>144.179993</v>
      </c>
      <c r="E572" s="4">
        <f ca="1">OFFSET(InputPriceData!D$15,CalculationsAndCharts!$A572+$A$11,IF($C$7,8,0),1,1)</f>
        <v>144.320007</v>
      </c>
      <c r="F572" s="4">
        <f ca="1">OFFSET(InputPriceData!E$15,CalculationsAndCharts!$A572+$A$11,IF($C$7,8,0),1,1)</f>
        <v>143.08999600000001</v>
      </c>
      <c r="G572" s="4">
        <f ca="1">OFFSET(InputPriceData!F$15,CalculationsAndCharts!$A572+$A$11,IF($C$7,8,0),1,1)</f>
        <v>143.279999</v>
      </c>
      <c r="H572" s="309">
        <f t="shared" ca="1" si="96"/>
        <v>-2.4876584863264912</v>
      </c>
      <c r="I572" s="216">
        <f t="shared" ca="1" si="97"/>
        <v>145.7676574863265</v>
      </c>
      <c r="J572" s="216">
        <f t="shared" ca="1" si="98"/>
        <v>146.49649577375811</v>
      </c>
      <c r="K572" s="216">
        <f t="shared" ca="1" si="99"/>
        <v>145.03881919889486</v>
      </c>
      <c r="L572" s="217">
        <f t="shared" ca="1" si="100"/>
        <v>-0.45936477020258581</v>
      </c>
      <c r="M572" s="216">
        <f t="shared" ca="1" si="101"/>
        <v>-0.32060634660011811</v>
      </c>
      <c r="N572" s="246"/>
      <c r="O572" s="309">
        <f t="shared" ca="1" si="102"/>
        <v>-2.7802534311064693</v>
      </c>
      <c r="P572" s="216">
        <f t="shared" ca="1" si="103"/>
        <v>146.06025243110648</v>
      </c>
      <c r="Q572" s="217">
        <f t="shared" ca="1" si="104"/>
        <v>-0.73978844098467622</v>
      </c>
      <c r="R572" s="216">
        <f t="shared" ca="1" si="105"/>
        <v>-0.61958831335671039</v>
      </c>
      <c r="S572" s="217"/>
      <c r="T572" s="64"/>
      <c r="U572" s="313">
        <f t="shared" ca="1" si="106"/>
        <v>-0.29898196675659228</v>
      </c>
      <c r="V572" s="256"/>
      <c r="W572" s="256"/>
      <c r="X572" s="311" t="e">
        <f t="shared" si="107"/>
        <v>#N/A</v>
      </c>
      <c r="Y572" s="311" t="e">
        <f t="shared" si="107"/>
        <v>#N/A</v>
      </c>
      <c r="Z572" s="105"/>
      <c r="AA572" s="105"/>
      <c r="AB572" s="103"/>
    </row>
    <row r="573" spans="1:28" x14ac:dyDescent="0.25">
      <c r="A573">
        <v>541</v>
      </c>
      <c r="B573" s="61">
        <f ca="1">OFFSET(InputPriceData!B$15,CalculationsAndCharts!$A573+$A$11,0,1,1)</f>
        <v>41191</v>
      </c>
      <c r="C573" s="3">
        <f ca="1">OFFSET(InputPriceData!G$15,CalculationsAndCharts!$A573+$A$11,IF($C$7,8,0),1,1)</f>
        <v>148872900</v>
      </c>
      <c r="D573" s="4">
        <f ca="1">OFFSET(InputPriceData!C$15,CalculationsAndCharts!$A573+$A$11,IF($C$7,8,0),1,1)</f>
        <v>145.529999</v>
      </c>
      <c r="E573" s="4">
        <f ca="1">OFFSET(InputPriceData!D$15,CalculationsAndCharts!$A573+$A$11,IF($C$7,8,0),1,1)</f>
        <v>145.64999399999999</v>
      </c>
      <c r="F573" s="4">
        <f ca="1">OFFSET(InputPriceData!E$15,CalculationsAndCharts!$A573+$A$11,IF($C$7,8,0),1,1)</f>
        <v>144.14999399999999</v>
      </c>
      <c r="G573" s="4">
        <f ca="1">OFFSET(InputPriceData!F$15,CalculationsAndCharts!$A573+$A$11,IF($C$7,8,0),1,1)</f>
        <v>144.199997</v>
      </c>
      <c r="H573" s="309">
        <f t="shared" ca="1" si="96"/>
        <v>-1.5900296436610231</v>
      </c>
      <c r="I573" s="216">
        <f t="shared" ca="1" si="97"/>
        <v>145.79002664366101</v>
      </c>
      <c r="J573" s="216">
        <f t="shared" ca="1" si="98"/>
        <v>146.5189767768793</v>
      </c>
      <c r="K573" s="216">
        <f t="shared" ca="1" si="99"/>
        <v>145.06107651044269</v>
      </c>
      <c r="L573" s="217">
        <f t="shared" ca="1" si="100"/>
        <v>-0.30508757002971409</v>
      </c>
      <c r="M573" s="216">
        <f t="shared" ca="1" si="101"/>
        <v>-0.21157252175928556</v>
      </c>
      <c r="N573" s="246"/>
      <c r="O573" s="309">
        <f t="shared" ca="1" si="102"/>
        <v>-1.934603312217368</v>
      </c>
      <c r="P573" s="216">
        <f t="shared" ca="1" si="103"/>
        <v>146.13460031221737</v>
      </c>
      <c r="Q573" s="217">
        <f t="shared" ca="1" si="104"/>
        <v>-0.5882809719007871</v>
      </c>
      <c r="R573" s="216">
        <f t="shared" ca="1" si="105"/>
        <v>-0.48955421703715052</v>
      </c>
      <c r="S573" s="217"/>
      <c r="T573" s="64"/>
      <c r="U573" s="313">
        <f t="shared" ca="1" si="106"/>
        <v>-0.27798169527786498</v>
      </c>
      <c r="V573" s="256"/>
      <c r="W573" s="256"/>
      <c r="X573" s="311" t="e">
        <f t="shared" si="107"/>
        <v>#N/A</v>
      </c>
      <c r="Y573" s="311" t="e">
        <f t="shared" si="107"/>
        <v>#N/A</v>
      </c>
      <c r="Z573" s="105"/>
      <c r="AA573" s="105"/>
      <c r="AB573" s="103"/>
    </row>
    <row r="574" spans="1:28" x14ac:dyDescent="0.25">
      <c r="A574">
        <v>542</v>
      </c>
      <c r="B574" s="61">
        <f ca="1">OFFSET(InputPriceData!B$15,CalculationsAndCharts!$A574+$A$11,0,1,1)</f>
        <v>41190</v>
      </c>
      <c r="C574" s="3">
        <f ca="1">OFFSET(InputPriceData!G$15,CalculationsAndCharts!$A574+$A$11,IF($C$7,8,0),1,1)</f>
        <v>78415400</v>
      </c>
      <c r="D574" s="4">
        <f ca="1">OFFSET(InputPriceData!C$15,CalculationsAndCharts!$A574+$A$11,IF($C$7,8,0),1,1)</f>
        <v>145.60000600000001</v>
      </c>
      <c r="E574" s="4">
        <f ca="1">OFFSET(InputPriceData!D$15,CalculationsAndCharts!$A574+$A$11,IF($C$7,8,0),1,1)</f>
        <v>146.11999499999999</v>
      </c>
      <c r="F574" s="4">
        <f ca="1">OFFSET(InputPriceData!E$15,CalculationsAndCharts!$A574+$A$11,IF($C$7,8,0),1,1)</f>
        <v>145.30999800000001</v>
      </c>
      <c r="G574" s="4">
        <f ca="1">OFFSET(InputPriceData!F$15,CalculationsAndCharts!$A574+$A$11,IF($C$7,8,0),1,1)</f>
        <v>145.63999899999999</v>
      </c>
      <c r="H574" s="309">
        <f t="shared" ca="1" si="96"/>
        <v>-8.5192964549854588E-2</v>
      </c>
      <c r="I574" s="216">
        <f t="shared" ca="1" si="97"/>
        <v>145.72519196454985</v>
      </c>
      <c r="J574" s="216">
        <f t="shared" ca="1" si="98"/>
        <v>146.45381792437257</v>
      </c>
      <c r="K574" s="216">
        <f t="shared" ca="1" si="99"/>
        <v>144.9965660047271</v>
      </c>
      <c r="L574" s="217">
        <f t="shared" ca="1" si="100"/>
        <v>-0.21931638295431416</v>
      </c>
      <c r="M574" s="216">
        <f t="shared" ca="1" si="101"/>
        <v>-0.15058801459777144</v>
      </c>
      <c r="N574" s="246"/>
      <c r="O574" s="309">
        <f t="shared" ca="1" si="102"/>
        <v>-0.46246133277727708</v>
      </c>
      <c r="P574" s="216">
        <f t="shared" ca="1" si="103"/>
        <v>146.10246033277727</v>
      </c>
      <c r="Q574" s="217">
        <f t="shared" ca="1" si="104"/>
        <v>-0.51880352357755499</v>
      </c>
      <c r="R574" s="216">
        <f t="shared" ca="1" si="105"/>
        <v>-0.42746788833270044</v>
      </c>
      <c r="S574" s="217"/>
      <c r="T574" s="64"/>
      <c r="U574" s="313">
        <f t="shared" ca="1" si="106"/>
        <v>-0.27687987373492901</v>
      </c>
      <c r="V574" s="256"/>
      <c r="W574" s="256"/>
      <c r="X574" s="311" t="e">
        <f t="shared" si="107"/>
        <v>#N/A</v>
      </c>
      <c r="Y574" s="311" t="e">
        <f t="shared" si="107"/>
        <v>#N/A</v>
      </c>
      <c r="Z574" s="105"/>
      <c r="AA574" s="105"/>
      <c r="AB574" s="103"/>
    </row>
    <row r="575" spans="1:28" x14ac:dyDescent="0.25">
      <c r="A575">
        <v>543</v>
      </c>
      <c r="B575" s="61">
        <f ca="1">OFFSET(InputPriceData!B$15,CalculationsAndCharts!$A575+$A$11,0,1,1)</f>
        <v>41187</v>
      </c>
      <c r="C575" s="3">
        <f ca="1">OFFSET(InputPriceData!G$15,CalculationsAndCharts!$A575+$A$11,IF($C$7,8,0),1,1)</f>
        <v>124842100</v>
      </c>
      <c r="D575" s="4">
        <f ca="1">OFFSET(InputPriceData!C$15,CalculationsAndCharts!$A575+$A$11,IF($C$7,8,0),1,1)</f>
        <v>146.91000399999999</v>
      </c>
      <c r="E575" s="4">
        <f ca="1">OFFSET(InputPriceData!D$15,CalculationsAndCharts!$A575+$A$11,IF($C$7,8,0),1,1)</f>
        <v>147.16000399999999</v>
      </c>
      <c r="F575" s="4">
        <f ca="1">OFFSET(InputPriceData!E$15,CalculationsAndCharts!$A575+$A$11,IF($C$7,8,0),1,1)</f>
        <v>145.699997</v>
      </c>
      <c r="G575" s="4">
        <f ca="1">OFFSET(InputPriceData!F$15,CalculationsAndCharts!$A575+$A$11,IF($C$7,8,0),1,1)</f>
        <v>146.13999899999999</v>
      </c>
      <c r="H575" s="309">
        <f t="shared" ca="1" si="96"/>
        <v>0.55630581642127741</v>
      </c>
      <c r="I575" s="216">
        <f t="shared" ca="1" si="97"/>
        <v>145.5836931835787</v>
      </c>
      <c r="J575" s="216">
        <f t="shared" ca="1" si="98"/>
        <v>146.31161164949657</v>
      </c>
      <c r="K575" s="216">
        <f t="shared" ca="1" si="99"/>
        <v>144.85577471766081</v>
      </c>
      <c r="L575" s="217">
        <f t="shared" ca="1" si="100"/>
        <v>-0.20166010030156375</v>
      </c>
      <c r="M575" s="216">
        <f t="shared" ca="1" si="101"/>
        <v>-0.13799103714347485</v>
      </c>
      <c r="N575" s="246"/>
      <c r="O575" s="309">
        <f t="shared" ca="1" si="102"/>
        <v>0.1642600377925042</v>
      </c>
      <c r="P575" s="216">
        <f t="shared" ca="1" si="103"/>
        <v>145.97573896220749</v>
      </c>
      <c r="Q575" s="217">
        <f t="shared" ca="1" si="104"/>
        <v>-0.53489145772649405</v>
      </c>
      <c r="R575" s="216">
        <f t="shared" ca="1" si="105"/>
        <v>-0.43921565188445966</v>
      </c>
      <c r="S575" s="217"/>
      <c r="T575" s="64"/>
      <c r="U575" s="313">
        <f t="shared" ca="1" si="106"/>
        <v>-0.30122461474098483</v>
      </c>
      <c r="V575" s="256"/>
      <c r="W575" s="256"/>
      <c r="X575" s="311" t="e">
        <f t="shared" si="107"/>
        <v>#N/A</v>
      </c>
      <c r="Y575" s="311" t="e">
        <f t="shared" si="107"/>
        <v>#N/A</v>
      </c>
      <c r="Z575" s="105"/>
      <c r="AA575" s="105"/>
      <c r="AB575" s="103"/>
    </row>
    <row r="576" spans="1:28" x14ac:dyDescent="0.25">
      <c r="A576">
        <v>544</v>
      </c>
      <c r="B576" s="61">
        <f ca="1">OFFSET(InputPriceData!B$15,CalculationsAndCharts!$A576+$A$11,0,1,1)</f>
        <v>41186</v>
      </c>
      <c r="C576" s="3">
        <f ca="1">OFFSET(InputPriceData!G$15,CalculationsAndCharts!$A576+$A$11,IF($C$7,8,0),1,1)</f>
        <v>124311600</v>
      </c>
      <c r="D576" s="4">
        <f ca="1">OFFSET(InputPriceData!C$15,CalculationsAndCharts!$A576+$A$11,IF($C$7,8,0),1,1)</f>
        <v>145.63999899999999</v>
      </c>
      <c r="E576" s="4">
        <f ca="1">OFFSET(InputPriceData!D$15,CalculationsAndCharts!$A576+$A$11,IF($C$7,8,0),1,1)</f>
        <v>146.33999600000001</v>
      </c>
      <c r="F576" s="4">
        <f ca="1">OFFSET(InputPriceData!E$15,CalculationsAndCharts!$A576+$A$11,IF($C$7,8,0),1,1)</f>
        <v>145.44000199999999</v>
      </c>
      <c r="G576" s="4">
        <f ca="1">OFFSET(InputPriceData!F$15,CalculationsAndCharts!$A576+$A$11,IF($C$7,8,0),1,1)</f>
        <v>146.13000500000001</v>
      </c>
      <c r="H576" s="309">
        <f t="shared" ca="1" si="96"/>
        <v>0.71572592300902416</v>
      </c>
      <c r="I576" s="216">
        <f t="shared" ca="1" si="97"/>
        <v>145.41427907699099</v>
      </c>
      <c r="J576" s="216">
        <f t="shared" ca="1" si="98"/>
        <v>146.14135047237593</v>
      </c>
      <c r="K576" s="216">
        <f t="shared" ca="1" si="99"/>
        <v>144.68720768160603</v>
      </c>
      <c r="L576" s="217">
        <f t="shared" ca="1" si="100"/>
        <v>-0.21021958928325224</v>
      </c>
      <c r="M576" s="216">
        <f t="shared" ca="1" si="101"/>
        <v>-0.14385792245969758</v>
      </c>
      <c r="N576" s="246"/>
      <c r="O576" s="309">
        <f t="shared" ca="1" si="102"/>
        <v>0.31546044842689092</v>
      </c>
      <c r="P576" s="216">
        <f t="shared" ca="1" si="103"/>
        <v>145.81454455157311</v>
      </c>
      <c r="Q576" s="217">
        <f t="shared" ca="1" si="104"/>
        <v>-0.58723710240732119</v>
      </c>
      <c r="R576" s="216">
        <f t="shared" ca="1" si="105"/>
        <v>-0.48223123162747128</v>
      </c>
      <c r="S576" s="217"/>
      <c r="T576" s="64"/>
      <c r="U576" s="313">
        <f t="shared" ca="1" si="106"/>
        <v>-0.33837330916777369</v>
      </c>
      <c r="V576" s="256"/>
      <c r="W576" s="256"/>
      <c r="X576" s="311" t="e">
        <f t="shared" si="107"/>
        <v>#N/A</v>
      </c>
      <c r="Y576" s="311" t="e">
        <f t="shared" si="107"/>
        <v>#N/A</v>
      </c>
      <c r="Z576" s="105"/>
      <c r="AA576" s="105"/>
      <c r="AB576" s="103"/>
    </row>
    <row r="577" spans="1:28" x14ac:dyDescent="0.25">
      <c r="A577">
        <v>545</v>
      </c>
      <c r="B577" s="61">
        <f ca="1">OFFSET(InputPriceData!B$15,CalculationsAndCharts!$A577+$A$11,0,1,1)</f>
        <v>41185</v>
      </c>
      <c r="C577" s="3">
        <f ca="1">OFFSET(InputPriceData!G$15,CalculationsAndCharts!$A577+$A$11,IF($C$7,8,0),1,1)</f>
        <v>121283100</v>
      </c>
      <c r="D577" s="4">
        <f ca="1">OFFSET(InputPriceData!C$15,CalculationsAndCharts!$A577+$A$11,IF($C$7,8,0),1,1)</f>
        <v>144.88999899999999</v>
      </c>
      <c r="E577" s="4">
        <f ca="1">OFFSET(InputPriceData!D$15,CalculationsAndCharts!$A577+$A$11,IF($C$7,8,0),1,1)</f>
        <v>145.429993</v>
      </c>
      <c r="F577" s="4">
        <f ca="1">OFFSET(InputPriceData!E$15,CalculationsAndCharts!$A577+$A$11,IF($C$7,8,0),1,1)</f>
        <v>144.13000500000001</v>
      </c>
      <c r="G577" s="4">
        <f ca="1">OFFSET(InputPriceData!F$15,CalculationsAndCharts!$A577+$A$11,IF($C$7,8,0),1,1)</f>
        <v>145.08999600000001</v>
      </c>
      <c r="H577" s="309">
        <f t="shared" ca="1" si="96"/>
        <v>-0.18166797964897907</v>
      </c>
      <c r="I577" s="216">
        <f t="shared" ca="1" si="97"/>
        <v>145.27166397964899</v>
      </c>
      <c r="J577" s="216">
        <f t="shared" ca="1" si="98"/>
        <v>145.99802229954722</v>
      </c>
      <c r="K577" s="216">
        <f t="shared" ca="1" si="99"/>
        <v>144.54530565975074</v>
      </c>
      <c r="L577" s="217">
        <f t="shared" ca="1" si="100"/>
        <v>-0.19013383396708192</v>
      </c>
      <c r="M577" s="216">
        <f t="shared" ca="1" si="101"/>
        <v>-0.13104544710793287</v>
      </c>
      <c r="N577" s="246"/>
      <c r="O577" s="309">
        <f t="shared" ca="1" si="102"/>
        <v>-0.59728689378337552</v>
      </c>
      <c r="P577" s="216">
        <f t="shared" ca="1" si="103"/>
        <v>145.68728289378339</v>
      </c>
      <c r="Q577" s="217">
        <f t="shared" ca="1" si="104"/>
        <v>-0.60752972584913367</v>
      </c>
      <c r="R577" s="216">
        <f t="shared" ca="1" si="105"/>
        <v>-0.50247135648067731</v>
      </c>
      <c r="S577" s="217"/>
      <c r="T577" s="64"/>
      <c r="U577" s="313">
        <f t="shared" ca="1" si="106"/>
        <v>-0.37142590937274444</v>
      </c>
      <c r="V577" s="256"/>
      <c r="W577" s="256"/>
      <c r="X577" s="311" t="e">
        <f t="shared" si="107"/>
        <v>#N/A</v>
      </c>
      <c r="Y577" s="311" t="e">
        <f t="shared" si="107"/>
        <v>#N/A</v>
      </c>
      <c r="Z577" s="105"/>
      <c r="AA577" s="105"/>
      <c r="AB577" s="103"/>
    </row>
    <row r="578" spans="1:28" x14ac:dyDescent="0.25">
      <c r="A578">
        <v>546</v>
      </c>
      <c r="B578" s="61">
        <f ca="1">OFFSET(InputPriceData!B$15,CalculationsAndCharts!$A578+$A$11,0,1,1)</f>
        <v>41184</v>
      </c>
      <c r="C578" s="3">
        <f ca="1">OFFSET(InputPriceData!G$15,CalculationsAndCharts!$A578+$A$11,IF($C$7,8,0),1,1)</f>
        <v>113422200</v>
      </c>
      <c r="D578" s="4">
        <f ca="1">OFFSET(InputPriceData!C$15,CalculationsAndCharts!$A578+$A$11,IF($C$7,8,0),1,1)</f>
        <v>144.91999799999999</v>
      </c>
      <c r="E578" s="4">
        <f ca="1">OFFSET(InputPriceData!D$15,CalculationsAndCharts!$A578+$A$11,IF($C$7,8,0),1,1)</f>
        <v>145.14999399999999</v>
      </c>
      <c r="F578" s="4">
        <f ca="1">OFFSET(InputPriceData!E$15,CalculationsAndCharts!$A578+$A$11,IF($C$7,8,0),1,1)</f>
        <v>143.83000200000001</v>
      </c>
      <c r="G578" s="4">
        <f ca="1">OFFSET(InputPriceData!F$15,CalculationsAndCharts!$A578+$A$11,IF($C$7,8,0),1,1)</f>
        <v>144.5</v>
      </c>
      <c r="H578" s="309">
        <f t="shared" ca="1" si="96"/>
        <v>-0.67849864181253361</v>
      </c>
      <c r="I578" s="216">
        <f t="shared" ca="1" si="97"/>
        <v>145.17849864181252</v>
      </c>
      <c r="J578" s="216">
        <f t="shared" ca="1" si="98"/>
        <v>145.90439113502157</v>
      </c>
      <c r="K578" s="216">
        <f t="shared" ca="1" si="99"/>
        <v>144.45260614860345</v>
      </c>
      <c r="L578" s="217">
        <f t="shared" ca="1" si="100"/>
        <v>-0.11278099017255921</v>
      </c>
      <c r="M578" s="216">
        <f t="shared" ca="1" si="101"/>
        <v>-7.8049128147099814E-2</v>
      </c>
      <c r="N578" s="246"/>
      <c r="O578" s="309">
        <f t="shared" ca="1" si="102"/>
        <v>-1.1229405676599404</v>
      </c>
      <c r="P578" s="216">
        <f t="shared" ca="1" si="103"/>
        <v>145.62294056765995</v>
      </c>
      <c r="Q578" s="217">
        <f t="shared" ca="1" si="104"/>
        <v>-0.55760572021439703</v>
      </c>
      <c r="R578" s="216">
        <f t="shared" ca="1" si="105"/>
        <v>-0.46306357388046809</v>
      </c>
      <c r="S578" s="217"/>
      <c r="T578" s="64"/>
      <c r="U578" s="313">
        <f t="shared" ca="1" si="106"/>
        <v>-0.38501444573336829</v>
      </c>
      <c r="V578" s="256"/>
      <c r="W578" s="256"/>
      <c r="X578" s="311" t="e">
        <f t="shared" si="107"/>
        <v>#N/A</v>
      </c>
      <c r="Y578" s="311" t="e">
        <f t="shared" si="107"/>
        <v>#N/A</v>
      </c>
      <c r="Z578" s="105"/>
      <c r="AA578" s="105"/>
      <c r="AB578" s="103"/>
    </row>
    <row r="579" spans="1:28" x14ac:dyDescent="0.25">
      <c r="A579">
        <v>547</v>
      </c>
      <c r="B579" s="61">
        <f ca="1">OFFSET(InputPriceData!B$15,CalculationsAndCharts!$A579+$A$11,0,1,1)</f>
        <v>41183</v>
      </c>
      <c r="C579" s="3">
        <f ca="1">OFFSET(InputPriceData!G$15,CalculationsAndCharts!$A579+$A$11,IF($C$7,8,0),1,1)</f>
        <v>135911200</v>
      </c>
      <c r="D579" s="4">
        <f ca="1">OFFSET(InputPriceData!C$15,CalculationsAndCharts!$A579+$A$11,IF($C$7,8,0),1,1)</f>
        <v>144.520004</v>
      </c>
      <c r="E579" s="4">
        <f ca="1">OFFSET(InputPriceData!D$15,CalculationsAndCharts!$A579+$A$11,IF($C$7,8,0),1,1)</f>
        <v>145.69000199999999</v>
      </c>
      <c r="F579" s="4">
        <f ca="1">OFFSET(InputPriceData!E$15,CalculationsAndCharts!$A579+$A$11,IF($C$7,8,0),1,1)</f>
        <v>144.009995</v>
      </c>
      <c r="G579" s="4">
        <f ca="1">OFFSET(InputPriceData!F$15,CalculationsAndCharts!$A579+$A$11,IF($C$7,8,0),1,1)</f>
        <v>144.35000600000001</v>
      </c>
      <c r="H579" s="309">
        <f t="shared" ca="1" si="96"/>
        <v>-0.75497928198893538</v>
      </c>
      <c r="I579" s="216">
        <f t="shared" ca="1" si="97"/>
        <v>145.10498528198895</v>
      </c>
      <c r="J579" s="216">
        <f t="shared" ca="1" si="98"/>
        <v>145.83051020839886</v>
      </c>
      <c r="K579" s="216">
        <f t="shared" ca="1" si="99"/>
        <v>144.379460355579</v>
      </c>
      <c r="L579" s="217">
        <f t="shared" ca="1" si="100"/>
        <v>-1.8611916267461115E-3</v>
      </c>
      <c r="M579" s="216">
        <f t="shared" ca="1" si="101"/>
        <v>-1.2893602697502564E-3</v>
      </c>
      <c r="N579" s="246"/>
      <c r="O579" s="309">
        <f t="shared" ca="1" si="102"/>
        <v>-1.2349089179935446</v>
      </c>
      <c r="P579" s="216">
        <f t="shared" ca="1" si="103"/>
        <v>145.58491491799356</v>
      </c>
      <c r="Q579" s="217">
        <f t="shared" ca="1" si="104"/>
        <v>-0.46431106007275841</v>
      </c>
      <c r="R579" s="216">
        <f t="shared" ca="1" si="105"/>
        <v>-0.38598770275583505</v>
      </c>
      <c r="S579" s="217"/>
      <c r="T579" s="64"/>
      <c r="U579" s="313">
        <f t="shared" ca="1" si="106"/>
        <v>-0.38469834248608481</v>
      </c>
      <c r="V579" s="256"/>
      <c r="W579" s="256"/>
      <c r="X579" s="311" t="e">
        <f t="shared" si="107"/>
        <v>#N/A</v>
      </c>
      <c r="Y579" s="311" t="e">
        <f t="shared" si="107"/>
        <v>#N/A</v>
      </c>
      <c r="Z579" s="105"/>
      <c r="AA579" s="105"/>
      <c r="AB579" s="103"/>
    </row>
    <row r="580" spans="1:28" x14ac:dyDescent="0.25">
      <c r="A580">
        <v>548</v>
      </c>
      <c r="B580" s="61">
        <f ca="1">OFFSET(InputPriceData!B$15,CalculationsAndCharts!$A580+$A$11,0,1,1)</f>
        <v>41180</v>
      </c>
      <c r="C580" s="3">
        <f ca="1">OFFSET(InputPriceData!G$15,CalculationsAndCharts!$A580+$A$11,IF($C$7,8,0),1,1)</f>
        <v>150696100</v>
      </c>
      <c r="D580" s="4">
        <f ca="1">OFFSET(InputPriceData!C$15,CalculationsAndCharts!$A580+$A$11,IF($C$7,8,0),1,1)</f>
        <v>144.08999600000001</v>
      </c>
      <c r="E580" s="4">
        <f ca="1">OFFSET(InputPriceData!D$15,CalculationsAndCharts!$A580+$A$11,IF($C$7,8,0),1,1)</f>
        <v>144.55999800000001</v>
      </c>
      <c r="F580" s="4">
        <f ca="1">OFFSET(InputPriceData!E$15,CalculationsAndCharts!$A580+$A$11,IF($C$7,8,0),1,1)</f>
        <v>143.46000699999999</v>
      </c>
      <c r="G580" s="4">
        <f ca="1">OFFSET(InputPriceData!F$15,CalculationsAndCharts!$A580+$A$11,IF($C$7,8,0),1,1)</f>
        <v>143.970001</v>
      </c>
      <c r="H580" s="309">
        <f t="shared" ca="1" si="96"/>
        <v>-1.0745154881863328</v>
      </c>
      <c r="I580" s="216">
        <f t="shared" ca="1" si="97"/>
        <v>145.04451648818633</v>
      </c>
      <c r="J580" s="216">
        <f t="shared" ca="1" si="98"/>
        <v>145.76973907062725</v>
      </c>
      <c r="K580" s="216">
        <f t="shared" ca="1" si="99"/>
        <v>144.31929390574541</v>
      </c>
      <c r="L580" s="217">
        <f t="shared" ca="1" si="100"/>
        <v>0.14005111891333977</v>
      </c>
      <c r="M580" s="216">
        <f t="shared" ca="1" si="101"/>
        <v>9.7277987039355349E-2</v>
      </c>
      <c r="N580" s="246"/>
      <c r="O580" s="309">
        <f t="shared" ca="1" si="102"/>
        <v>-1.5953153274121497</v>
      </c>
      <c r="P580" s="216">
        <f t="shared" ca="1" si="103"/>
        <v>145.56531632741215</v>
      </c>
      <c r="Q580" s="217">
        <f t="shared" ca="1" si="104"/>
        <v>-0.32864834966414774</v>
      </c>
      <c r="R580" s="216">
        <f t="shared" ca="1" si="105"/>
        <v>-0.27393069171193329</v>
      </c>
      <c r="S580" s="217"/>
      <c r="T580" s="64"/>
      <c r="U580" s="313">
        <f t="shared" ca="1" si="106"/>
        <v>-0.37120867875128866</v>
      </c>
      <c r="V580" s="256"/>
      <c r="W580" s="256"/>
      <c r="X580" s="311" t="e">
        <f t="shared" si="107"/>
        <v>#N/A</v>
      </c>
      <c r="Y580" s="311" t="e">
        <f t="shared" si="107"/>
        <v>#N/A</v>
      </c>
      <c r="Z580" s="105"/>
      <c r="AA580" s="105"/>
      <c r="AB580" s="103"/>
    </row>
    <row r="581" spans="1:28" x14ac:dyDescent="0.25">
      <c r="A581">
        <v>549</v>
      </c>
      <c r="B581" s="61">
        <f ca="1">OFFSET(InputPriceData!B$15,CalculationsAndCharts!$A581+$A$11,0,1,1)</f>
        <v>41179</v>
      </c>
      <c r="C581" s="3">
        <f ca="1">OFFSET(InputPriceData!G$15,CalculationsAndCharts!$A581+$A$11,IF($C$7,8,0),1,1)</f>
        <v>111830300</v>
      </c>
      <c r="D581" s="4">
        <f ca="1">OFFSET(InputPriceData!C$15,CalculationsAndCharts!$A581+$A$11,IF($C$7,8,0),1,1)</f>
        <v>143.88999899999999</v>
      </c>
      <c r="E581" s="4">
        <f ca="1">OFFSET(InputPriceData!D$15,CalculationsAndCharts!$A581+$A$11,IF($C$7,8,0),1,1)</f>
        <v>144.970001</v>
      </c>
      <c r="F581" s="4">
        <f ca="1">OFFSET(InputPriceData!E$15,CalculationsAndCharts!$A581+$A$11,IF($C$7,8,0),1,1)</f>
        <v>143.509995</v>
      </c>
      <c r="G581" s="4">
        <f ca="1">OFFSET(InputPriceData!F$15,CalculationsAndCharts!$A581+$A$11,IF($C$7,8,0),1,1)</f>
        <v>144.63999899999999</v>
      </c>
      <c r="H581" s="309">
        <f t="shared" ca="1" si="96"/>
        <v>-0.32784719068830781</v>
      </c>
      <c r="I581" s="216">
        <f t="shared" ca="1" si="97"/>
        <v>144.96784619068831</v>
      </c>
      <c r="J581" s="216">
        <f t="shared" ca="1" si="98"/>
        <v>145.69268542164173</v>
      </c>
      <c r="K581" s="216">
        <f t="shared" ca="1" si="99"/>
        <v>144.24300695973486</v>
      </c>
      <c r="L581" s="217">
        <f t="shared" ca="1" si="100"/>
        <v>0.28548094250968503</v>
      </c>
      <c r="M581" s="216">
        <f t="shared" ca="1" si="101"/>
        <v>0.19737344059970927</v>
      </c>
      <c r="N581" s="246"/>
      <c r="O581" s="309">
        <f t="shared" ca="1" si="102"/>
        <v>-0.88766903409937825</v>
      </c>
      <c r="P581" s="216">
        <f t="shared" ca="1" si="103"/>
        <v>145.52766803409938</v>
      </c>
      <c r="Q581" s="217">
        <f t="shared" ca="1" si="104"/>
        <v>-0.18349088787741008</v>
      </c>
      <c r="R581" s="216">
        <f t="shared" ca="1" si="105"/>
        <v>-0.1522324854640604</v>
      </c>
      <c r="S581" s="217"/>
      <c r="T581" s="64"/>
      <c r="U581" s="313">
        <f t="shared" ca="1" si="106"/>
        <v>-0.34960592606376967</v>
      </c>
      <c r="V581" s="256"/>
      <c r="W581" s="256"/>
      <c r="X581" s="311" t="e">
        <f t="shared" si="107"/>
        <v>#N/A</v>
      </c>
      <c r="Y581" s="311" t="e">
        <f t="shared" si="107"/>
        <v>#N/A</v>
      </c>
      <c r="Z581" s="105"/>
      <c r="AA581" s="105"/>
      <c r="AB581" s="103"/>
    </row>
    <row r="582" spans="1:28" x14ac:dyDescent="0.25">
      <c r="A582">
        <v>550</v>
      </c>
      <c r="B582" s="61">
        <f ca="1">OFFSET(InputPriceData!B$15,CalculationsAndCharts!$A582+$A$11,0,1,1)</f>
        <v>41178</v>
      </c>
      <c r="C582" s="3">
        <f ca="1">OFFSET(InputPriceData!G$15,CalculationsAndCharts!$A582+$A$11,IF($C$7,8,0),1,1)</f>
        <v>146502200</v>
      </c>
      <c r="D582" s="4">
        <f ca="1">OFFSET(InputPriceData!C$15,CalculationsAndCharts!$A582+$A$11,IF($C$7,8,0),1,1)</f>
        <v>144.070007</v>
      </c>
      <c r="E582" s="4">
        <f ca="1">OFFSET(InputPriceData!D$15,CalculationsAndCharts!$A582+$A$11,IF($C$7,8,0),1,1)</f>
        <v>144.11000100000001</v>
      </c>
      <c r="F582" s="4">
        <f ca="1">OFFSET(InputPriceData!E$15,CalculationsAndCharts!$A582+$A$11,IF($C$7,8,0),1,1)</f>
        <v>142.949997</v>
      </c>
      <c r="G582" s="4">
        <f ca="1">OFFSET(InputPriceData!F$15,CalculationsAndCharts!$A582+$A$11,IF($C$7,8,0),1,1)</f>
        <v>143.28999300000001</v>
      </c>
      <c r="H582" s="309">
        <f t="shared" ca="1" si="96"/>
        <v>-1.61949439516478</v>
      </c>
      <c r="I582" s="216">
        <f t="shared" ca="1" si="97"/>
        <v>144.9094873951648</v>
      </c>
      <c r="J582" s="216">
        <f t="shared" ca="1" si="98"/>
        <v>145.6340348321406</v>
      </c>
      <c r="K582" s="216">
        <f t="shared" ca="1" si="99"/>
        <v>144.18493995818898</v>
      </c>
      <c r="L582" s="217">
        <f t="shared" ca="1" si="100"/>
        <v>0.47127999743373139</v>
      </c>
      <c r="M582" s="216">
        <f t="shared" ca="1" si="101"/>
        <v>0.3288994489892475</v>
      </c>
      <c r="N582" s="246"/>
      <c r="O582" s="309">
        <f t="shared" ca="1" si="102"/>
        <v>-2.2252529654459106</v>
      </c>
      <c r="P582" s="216">
        <f t="shared" ca="1" si="103"/>
        <v>145.51524596544593</v>
      </c>
      <c r="Q582" s="217">
        <f t="shared" ca="1" si="104"/>
        <v>1.9149663790594629E-2</v>
      </c>
      <c r="R582" s="216">
        <f t="shared" ca="1" si="105"/>
        <v>1.6037125878506781E-2</v>
      </c>
      <c r="S582" s="217"/>
      <c r="T582" s="64"/>
      <c r="U582" s="313">
        <f t="shared" ca="1" si="106"/>
        <v>-0.31286232311074069</v>
      </c>
      <c r="V582" s="256"/>
      <c r="W582" s="256"/>
      <c r="X582" s="311" t="e">
        <f t="shared" si="107"/>
        <v>#N/A</v>
      </c>
      <c r="Y582" s="311" t="e">
        <f t="shared" si="107"/>
        <v>#N/A</v>
      </c>
      <c r="Z582" s="105"/>
      <c r="AA582" s="105"/>
      <c r="AB582" s="103"/>
    </row>
    <row r="583" spans="1:28" x14ac:dyDescent="0.25">
      <c r="A583">
        <v>551</v>
      </c>
      <c r="B583" s="61">
        <f ca="1">OFFSET(InputPriceData!B$15,CalculationsAndCharts!$A583+$A$11,0,1,1)</f>
        <v>41177</v>
      </c>
      <c r="C583" s="3">
        <f ca="1">OFFSET(InputPriceData!G$15,CalculationsAndCharts!$A583+$A$11,IF($C$7,8,0),1,1)</f>
        <v>133165200</v>
      </c>
      <c r="D583" s="4">
        <f ca="1">OFFSET(InputPriceData!C$15,CalculationsAndCharts!$A583+$A$11,IF($C$7,8,0),1,1)</f>
        <v>145.96000699999999</v>
      </c>
      <c r="E583" s="4">
        <f ca="1">OFFSET(InputPriceData!D$15,CalculationsAndCharts!$A583+$A$11,IF($C$7,8,0),1,1)</f>
        <v>146.240005</v>
      </c>
      <c r="F583" s="4">
        <f ca="1">OFFSET(InputPriceData!E$15,CalculationsAndCharts!$A583+$A$11,IF($C$7,8,0),1,1)</f>
        <v>144.05999800000001</v>
      </c>
      <c r="G583" s="4">
        <f ca="1">OFFSET(InputPriceData!F$15,CalculationsAndCharts!$A583+$A$11,IF($C$7,8,0),1,1)</f>
        <v>144.10000600000001</v>
      </c>
      <c r="H583" s="309">
        <f t="shared" ca="1" si="96"/>
        <v>-0.76530230025588097</v>
      </c>
      <c r="I583" s="216">
        <f t="shared" ca="1" si="97"/>
        <v>144.86530830025589</v>
      </c>
      <c r="J583" s="216">
        <f t="shared" ca="1" si="98"/>
        <v>145.58963484175715</v>
      </c>
      <c r="K583" s="216">
        <f t="shared" ca="1" si="99"/>
        <v>144.14098175875461</v>
      </c>
      <c r="L583" s="217">
        <f t="shared" ca="1" si="100"/>
        <v>0.6981683108590474</v>
      </c>
      <c r="M583" s="216">
        <f t="shared" ca="1" si="101"/>
        <v>0.48450262441977093</v>
      </c>
      <c r="N583" s="246"/>
      <c r="O583" s="309">
        <f t="shared" ca="1" si="102"/>
        <v>-1.4232779612900903</v>
      </c>
      <c r="P583" s="216">
        <f t="shared" ca="1" si="103"/>
        <v>145.5232839612901</v>
      </c>
      <c r="Q583" s="217">
        <f t="shared" ca="1" si="104"/>
        <v>0.28349316150041715</v>
      </c>
      <c r="R583" s="216">
        <f t="shared" ca="1" si="105"/>
        <v>0.23608034672843839</v>
      </c>
      <c r="S583" s="217"/>
      <c r="T583" s="64"/>
      <c r="U583" s="313">
        <f t="shared" ca="1" si="106"/>
        <v>-0.24842227769133254</v>
      </c>
      <c r="V583" s="256"/>
      <c r="W583" s="256"/>
      <c r="X583" s="311" t="e">
        <f t="shared" si="107"/>
        <v>#N/A</v>
      </c>
      <c r="Y583" s="311" t="e">
        <f t="shared" si="107"/>
        <v>#N/A</v>
      </c>
      <c r="Z583" s="105"/>
      <c r="AA583" s="105"/>
      <c r="AB583" s="103"/>
    </row>
    <row r="584" spans="1:28" x14ac:dyDescent="0.25">
      <c r="A584">
        <v>552</v>
      </c>
      <c r="B584" s="61">
        <f ca="1">OFFSET(InputPriceData!B$15,CalculationsAndCharts!$A584+$A$11,0,1,1)</f>
        <v>41176</v>
      </c>
      <c r="C584" s="3">
        <f ca="1">OFFSET(InputPriceData!G$15,CalculationsAndCharts!$A584+$A$11,IF($C$7,8,0),1,1)</f>
        <v>95682000</v>
      </c>
      <c r="D584" s="4">
        <f ca="1">OFFSET(InputPriceData!C$15,CalculationsAndCharts!$A584+$A$11,IF($C$7,8,0),1,1)</f>
        <v>145.14999399999999</v>
      </c>
      <c r="E584" s="4">
        <f ca="1">OFFSET(InputPriceData!D$15,CalculationsAndCharts!$A584+$A$11,IF($C$7,8,0),1,1)</f>
        <v>145.979996</v>
      </c>
      <c r="F584" s="4">
        <f ca="1">OFFSET(InputPriceData!E$15,CalculationsAndCharts!$A584+$A$11,IF($C$7,8,0),1,1)</f>
        <v>145.03999300000001</v>
      </c>
      <c r="G584" s="4">
        <f ca="1">OFFSET(InputPriceData!F$15,CalculationsAndCharts!$A584+$A$11,IF($C$7,8,0),1,1)</f>
        <v>145.64999399999999</v>
      </c>
      <c r="H584" s="309">
        <f t="shared" ca="1" si="96"/>
        <v>0.91981999491431443</v>
      </c>
      <c r="I584" s="216">
        <f t="shared" ca="1" si="97"/>
        <v>144.73017400508567</v>
      </c>
      <c r="J584" s="216">
        <f t="shared" ca="1" si="98"/>
        <v>145.45382487511108</v>
      </c>
      <c r="K584" s="216">
        <f t="shared" ca="1" si="99"/>
        <v>144.00652313506023</v>
      </c>
      <c r="L584" s="217">
        <f t="shared" ca="1" si="100"/>
        <v>0.85816569148887711</v>
      </c>
      <c r="M584" s="216">
        <f t="shared" ca="1" si="101"/>
        <v>0.58919720346083715</v>
      </c>
      <c r="N584" s="246"/>
      <c r="O584" s="309">
        <f t="shared" ca="1" si="102"/>
        <v>0.23015367712854107</v>
      </c>
      <c r="P584" s="216">
        <f t="shared" ca="1" si="103"/>
        <v>145.41984032287147</v>
      </c>
      <c r="Q584" s="217">
        <f t="shared" ca="1" si="104"/>
        <v>0.47476413581701726</v>
      </c>
      <c r="R584" s="216">
        <f t="shared" ca="1" si="105"/>
        <v>0.39115481390299317</v>
      </c>
      <c r="S584" s="217"/>
      <c r="T584" s="64"/>
      <c r="U584" s="313">
        <f t="shared" ca="1" si="106"/>
        <v>-0.19804238955784398</v>
      </c>
      <c r="V584" s="256"/>
      <c r="W584" s="256"/>
      <c r="X584" s="311" t="e">
        <f t="shared" si="107"/>
        <v>#N/A</v>
      </c>
      <c r="Y584" s="311" t="e">
        <f t="shared" si="107"/>
        <v>#N/A</v>
      </c>
      <c r="Z584" s="105"/>
      <c r="AA584" s="105"/>
      <c r="AB584" s="103"/>
    </row>
    <row r="585" spans="1:28" x14ac:dyDescent="0.25">
      <c r="A585">
        <v>553</v>
      </c>
      <c r="B585" s="61">
        <f ca="1">OFFSET(InputPriceData!B$15,CalculationsAndCharts!$A585+$A$11,0,1,1)</f>
        <v>41173</v>
      </c>
      <c r="C585" s="3">
        <f ca="1">OFFSET(InputPriceData!G$15,CalculationsAndCharts!$A585+$A$11,IF($C$7,8,0),1,1)</f>
        <v>108737500</v>
      </c>
      <c r="D585" s="4">
        <f ca="1">OFFSET(InputPriceData!C$15,CalculationsAndCharts!$A585+$A$11,IF($C$7,8,0),1,1)</f>
        <v>146.63999899999999</v>
      </c>
      <c r="E585" s="4">
        <f ca="1">OFFSET(InputPriceData!D$15,CalculationsAndCharts!$A585+$A$11,IF($C$7,8,0),1,1)</f>
        <v>146.66999799999999</v>
      </c>
      <c r="F585" s="4">
        <f ca="1">OFFSET(InputPriceData!E$15,CalculationsAndCharts!$A585+$A$11,IF($C$7,8,0),1,1)</f>
        <v>145.80999800000001</v>
      </c>
      <c r="G585" s="4">
        <f ca="1">OFFSET(InputPriceData!F$15,CalculationsAndCharts!$A585+$A$11,IF($C$7,8,0),1,1)</f>
        <v>145.86999499999999</v>
      </c>
      <c r="H585" s="309">
        <f t="shared" ca="1" si="96"/>
        <v>1.3493475892652862</v>
      </c>
      <c r="I585" s="216">
        <f t="shared" ca="1" si="97"/>
        <v>144.52064741073471</v>
      </c>
      <c r="J585" s="216">
        <f t="shared" ca="1" si="98"/>
        <v>145.24325064778836</v>
      </c>
      <c r="K585" s="216">
        <f t="shared" ca="1" si="99"/>
        <v>143.79804417368103</v>
      </c>
      <c r="L585" s="217">
        <f t="shared" ca="1" si="100"/>
        <v>0.95798213005205912</v>
      </c>
      <c r="M585" s="216">
        <f t="shared" ca="1" si="101"/>
        <v>0.65673693212374429</v>
      </c>
      <c r="N585" s="246"/>
      <c r="O585" s="309">
        <f t="shared" ca="1" si="102"/>
        <v>0.64567739774007316</v>
      </c>
      <c r="P585" s="216">
        <f t="shared" ca="1" si="103"/>
        <v>145.2243176022599</v>
      </c>
      <c r="Q585" s="217">
        <f t="shared" ca="1" si="104"/>
        <v>0.59832701060184301</v>
      </c>
      <c r="R585" s="216">
        <f t="shared" ca="1" si="105"/>
        <v>0.49221391467259029</v>
      </c>
      <c r="S585" s="217"/>
      <c r="T585" s="64"/>
      <c r="U585" s="313">
        <f t="shared" ca="1" si="106"/>
        <v>-0.164523017451154</v>
      </c>
      <c r="V585" s="256"/>
      <c r="W585" s="256"/>
      <c r="X585" s="311" t="e">
        <f t="shared" si="107"/>
        <v>#N/A</v>
      </c>
      <c r="Y585" s="311" t="e">
        <f t="shared" si="107"/>
        <v>#N/A</v>
      </c>
      <c r="Z585" s="105"/>
      <c r="AA585" s="105"/>
      <c r="AB585" s="103"/>
    </row>
    <row r="586" spans="1:28" x14ac:dyDescent="0.25">
      <c r="A586">
        <v>554</v>
      </c>
      <c r="B586" s="61">
        <f ca="1">OFFSET(InputPriceData!B$15,CalculationsAndCharts!$A586+$A$11,0,1,1)</f>
        <v>41172</v>
      </c>
      <c r="C586" s="3">
        <f ca="1">OFFSET(InputPriceData!G$15,CalculationsAndCharts!$A586+$A$11,IF($C$7,8,0),1,1)</f>
        <v>154009800</v>
      </c>
      <c r="D586" s="4">
        <f ca="1">OFFSET(InputPriceData!C$15,CalculationsAndCharts!$A586+$A$11,IF($C$7,8,0),1,1)</f>
        <v>146.029999</v>
      </c>
      <c r="E586" s="4">
        <f ca="1">OFFSET(InputPriceData!D$15,CalculationsAndCharts!$A586+$A$11,IF($C$7,8,0),1,1)</f>
        <v>146.78999300000001</v>
      </c>
      <c r="F586" s="4">
        <f ca="1">OFFSET(InputPriceData!E$15,CalculationsAndCharts!$A586+$A$11,IF($C$7,8,0),1,1)</f>
        <v>145.63000500000001</v>
      </c>
      <c r="G586" s="4">
        <f ca="1">OFFSET(InputPriceData!F$15,CalculationsAndCharts!$A586+$A$11,IF($C$7,8,0),1,1)</f>
        <v>146.71000699999999</v>
      </c>
      <c r="H586" s="309">
        <f t="shared" ca="1" si="96"/>
        <v>2.4514040089477103</v>
      </c>
      <c r="I586" s="216">
        <f t="shared" ca="1" si="97"/>
        <v>144.25860299105227</v>
      </c>
      <c r="J586" s="216">
        <f t="shared" ca="1" si="98"/>
        <v>144.97989600600752</v>
      </c>
      <c r="K586" s="216">
        <f t="shared" ca="1" si="99"/>
        <v>143.53730997609702</v>
      </c>
      <c r="L586" s="217">
        <f t="shared" ca="1" si="100"/>
        <v>1.0113910120662353</v>
      </c>
      <c r="M586" s="216">
        <f t="shared" ca="1" si="101"/>
        <v>0.68938106728209436</v>
      </c>
      <c r="N586" s="246"/>
      <c r="O586" s="309">
        <f t="shared" ca="1" si="102"/>
        <v>1.7469913634795025</v>
      </c>
      <c r="P586" s="216">
        <f t="shared" ca="1" si="103"/>
        <v>144.96301563652048</v>
      </c>
      <c r="Q586" s="217">
        <f t="shared" ca="1" si="104"/>
        <v>0.6687308544635886</v>
      </c>
      <c r="R586" s="216">
        <f t="shared" ca="1" si="105"/>
        <v>0.54698179201661845</v>
      </c>
      <c r="S586" s="217"/>
      <c r="T586" s="64"/>
      <c r="U586" s="313">
        <f t="shared" ca="1" si="106"/>
        <v>-0.14239927526547591</v>
      </c>
      <c r="V586" s="256"/>
      <c r="W586" s="256"/>
      <c r="X586" s="311" t="e">
        <f t="shared" si="107"/>
        <v>#N/A</v>
      </c>
      <c r="Y586" s="311" t="e">
        <f t="shared" si="107"/>
        <v>#N/A</v>
      </c>
      <c r="Z586" s="105"/>
      <c r="AA586" s="105"/>
      <c r="AB586" s="103"/>
    </row>
    <row r="587" spans="1:28" x14ac:dyDescent="0.25">
      <c r="A587">
        <v>555</v>
      </c>
      <c r="B587" s="61">
        <f ca="1">OFFSET(InputPriceData!B$15,CalculationsAndCharts!$A587+$A$11,0,1,1)</f>
        <v>41171</v>
      </c>
      <c r="C587" s="3">
        <f ca="1">OFFSET(InputPriceData!G$15,CalculationsAndCharts!$A587+$A$11,IF($C$7,8,0),1,1)</f>
        <v>128318300</v>
      </c>
      <c r="D587" s="4">
        <f ca="1">OFFSET(InputPriceData!C$15,CalculationsAndCharts!$A587+$A$11,IF($C$7,8,0),1,1)</f>
        <v>146.78999300000001</v>
      </c>
      <c r="E587" s="4">
        <f ca="1">OFFSET(InputPriceData!D$15,CalculationsAndCharts!$A587+$A$11,IF($C$7,8,0),1,1)</f>
        <v>147.16999799999999</v>
      </c>
      <c r="F587" s="4">
        <f ca="1">OFFSET(InputPriceData!E$15,CalculationsAndCharts!$A587+$A$11,IF($C$7,8,0),1,1)</f>
        <v>146.41000399999999</v>
      </c>
      <c r="G587" s="4">
        <f ca="1">OFFSET(InputPriceData!F$15,CalculationsAndCharts!$A587+$A$11,IF($C$7,8,0),1,1)</f>
        <v>146.699997</v>
      </c>
      <c r="H587" s="309">
        <f t="shared" ca="1" si="96"/>
        <v>2.7503905172284826</v>
      </c>
      <c r="I587" s="216">
        <f t="shared" ca="1" si="97"/>
        <v>143.94960648277151</v>
      </c>
      <c r="J587" s="216">
        <f t="shared" ca="1" si="98"/>
        <v>144.66935451518535</v>
      </c>
      <c r="K587" s="216">
        <f t="shared" ca="1" si="99"/>
        <v>143.22985845035765</v>
      </c>
      <c r="L587" s="217">
        <f t="shared" ca="1" si="100"/>
        <v>1.0169904842844055</v>
      </c>
      <c r="M587" s="216">
        <f t="shared" ca="1" si="101"/>
        <v>0.69324506140542419</v>
      </c>
      <c r="N587" s="246"/>
      <c r="O587" s="309">
        <f t="shared" ca="1" si="102"/>
        <v>2.0579722901219619</v>
      </c>
      <c r="P587" s="216">
        <f t="shared" ca="1" si="103"/>
        <v>144.64202470987803</v>
      </c>
      <c r="Q587" s="217">
        <f t="shared" ca="1" si="104"/>
        <v>0.68168451989780954</v>
      </c>
      <c r="R587" s="216">
        <f t="shared" ca="1" si="105"/>
        <v>0.55761516060383531</v>
      </c>
      <c r="S587" s="217"/>
      <c r="T587" s="64"/>
      <c r="U587" s="313">
        <f t="shared" ca="1" si="106"/>
        <v>-0.13562990080158888</v>
      </c>
      <c r="V587" s="256"/>
      <c r="W587" s="256"/>
      <c r="X587" s="311" t="e">
        <f t="shared" si="107"/>
        <v>#N/A</v>
      </c>
      <c r="Y587" s="311" t="e">
        <f t="shared" si="107"/>
        <v>#N/A</v>
      </c>
      <c r="Z587" s="105"/>
      <c r="AA587" s="105"/>
      <c r="AB587" s="103"/>
    </row>
    <row r="588" spans="1:28" x14ac:dyDescent="0.25">
      <c r="A588">
        <v>556</v>
      </c>
      <c r="B588" s="61">
        <f ca="1">OFFSET(InputPriceData!B$15,CalculationsAndCharts!$A588+$A$11,0,1,1)</f>
        <v>41170</v>
      </c>
      <c r="C588" s="3">
        <f ca="1">OFFSET(InputPriceData!G$15,CalculationsAndCharts!$A588+$A$11,IF($C$7,8,0),1,1)</f>
        <v>98326600</v>
      </c>
      <c r="D588" s="4">
        <f ca="1">OFFSET(InputPriceData!C$15,CalculationsAndCharts!$A588+$A$11,IF($C$7,8,0),1,1)</f>
        <v>146.490005</v>
      </c>
      <c r="E588" s="4">
        <f ca="1">OFFSET(InputPriceData!D$15,CalculationsAndCharts!$A588+$A$11,IF($C$7,8,0),1,1)</f>
        <v>146.80999800000001</v>
      </c>
      <c r="F588" s="4">
        <f ca="1">OFFSET(InputPriceData!E$15,CalculationsAndCharts!$A588+$A$11,IF($C$7,8,0),1,1)</f>
        <v>146.25</v>
      </c>
      <c r="G588" s="4">
        <f ca="1">OFFSET(InputPriceData!F$15,CalculationsAndCharts!$A588+$A$11,IF($C$7,8,0),1,1)</f>
        <v>146.61999499999999</v>
      </c>
      <c r="H588" s="309">
        <f t="shared" ca="1" si="96"/>
        <v>2.9952571628848688</v>
      </c>
      <c r="I588" s="216">
        <f t="shared" ca="1" si="97"/>
        <v>143.62473783711511</v>
      </c>
      <c r="J588" s="216">
        <f t="shared" ca="1" si="98"/>
        <v>144.34286152630065</v>
      </c>
      <c r="K588" s="216">
        <f t="shared" ca="1" si="99"/>
        <v>142.90661414792953</v>
      </c>
      <c r="L588" s="217">
        <f t="shared" ca="1" si="100"/>
        <v>1.0008541982867478</v>
      </c>
      <c r="M588" s="216">
        <f t="shared" ca="1" si="101"/>
        <v>0.68261780958780416</v>
      </c>
      <c r="N588" s="246"/>
      <c r="O588" s="309">
        <f t="shared" ca="1" si="102"/>
        <v>2.3203989651992769</v>
      </c>
      <c r="P588" s="216">
        <f t="shared" ca="1" si="103"/>
        <v>144.29959603480071</v>
      </c>
      <c r="Q588" s="217">
        <f t="shared" ca="1" si="104"/>
        <v>0.66778125593075333</v>
      </c>
      <c r="R588" s="216">
        <f t="shared" ca="1" si="105"/>
        <v>0.54654039997539494</v>
      </c>
      <c r="S588" s="217"/>
      <c r="T588" s="64"/>
      <c r="U588" s="313">
        <f t="shared" ca="1" si="106"/>
        <v>-0.13607740961240922</v>
      </c>
      <c r="V588" s="256"/>
      <c r="W588" s="256"/>
      <c r="X588" s="311" t="e">
        <f t="shared" si="107"/>
        <v>#N/A</v>
      </c>
      <c r="Y588" s="311" t="e">
        <f t="shared" si="107"/>
        <v>#N/A</v>
      </c>
      <c r="Z588" s="105"/>
      <c r="AA588" s="105"/>
      <c r="AB588" s="103"/>
    </row>
    <row r="589" spans="1:28" x14ac:dyDescent="0.25">
      <c r="A589">
        <v>557</v>
      </c>
      <c r="B589" s="61">
        <f ca="1">OFFSET(InputPriceData!B$15,CalculationsAndCharts!$A589+$A$11,0,1,1)</f>
        <v>41169</v>
      </c>
      <c r="C589" s="3">
        <f ca="1">OFFSET(InputPriceData!G$15,CalculationsAndCharts!$A589+$A$11,IF($C$7,8,0),1,1)</f>
        <v>119427800</v>
      </c>
      <c r="D589" s="4">
        <f ca="1">OFFSET(InputPriceData!C$15,CalculationsAndCharts!$A589+$A$11,IF($C$7,8,0),1,1)</f>
        <v>146.94000199999999</v>
      </c>
      <c r="E589" s="4">
        <f ca="1">OFFSET(InputPriceData!D$15,CalculationsAndCharts!$A589+$A$11,IF($C$7,8,0),1,1)</f>
        <v>147.19000199999999</v>
      </c>
      <c r="F589" s="4">
        <f ca="1">OFFSET(InputPriceData!E$15,CalculationsAndCharts!$A589+$A$11,IF($C$7,8,0),1,1)</f>
        <v>146.36999499999999</v>
      </c>
      <c r="G589" s="4">
        <f ca="1">OFFSET(InputPriceData!F$15,CalculationsAndCharts!$A589+$A$11,IF($C$7,8,0),1,1)</f>
        <v>146.740005</v>
      </c>
      <c r="H589" s="309">
        <f t="shared" ca="1" si="96"/>
        <v>3.4615582114447085</v>
      </c>
      <c r="I589" s="216">
        <f t="shared" ca="1" si="97"/>
        <v>143.2784467885553</v>
      </c>
      <c r="J589" s="216">
        <f t="shared" ca="1" si="98"/>
        <v>143.99483902249807</v>
      </c>
      <c r="K589" s="216">
        <f t="shared" ca="1" si="99"/>
        <v>142.56205455461253</v>
      </c>
      <c r="L589" s="217">
        <f t="shared" ca="1" si="100"/>
        <v>0.95377970531753631</v>
      </c>
      <c r="M589" s="216">
        <f t="shared" ca="1" si="101"/>
        <v>0.64997933270994257</v>
      </c>
      <c r="N589" s="246"/>
      <c r="O589" s="309">
        <f t="shared" ca="1" si="102"/>
        <v>2.8116288489879735</v>
      </c>
      <c r="P589" s="216">
        <f t="shared" ca="1" si="103"/>
        <v>143.92837615101203</v>
      </c>
      <c r="Q589" s="217">
        <f t="shared" ca="1" si="104"/>
        <v>0.61385795404050203</v>
      </c>
      <c r="R589" s="216">
        <f t="shared" ca="1" si="105"/>
        <v>0.50199640162790138</v>
      </c>
      <c r="S589" s="217"/>
      <c r="T589" s="64"/>
      <c r="U589" s="313">
        <f t="shared" ca="1" si="106"/>
        <v>-0.14798293108204119</v>
      </c>
      <c r="V589" s="256"/>
      <c r="W589" s="256"/>
      <c r="X589" s="311" t="e">
        <f t="shared" si="107"/>
        <v>#N/A</v>
      </c>
      <c r="Y589" s="311" t="e">
        <f t="shared" si="107"/>
        <v>#N/A</v>
      </c>
      <c r="Z589" s="105"/>
      <c r="AA589" s="105"/>
      <c r="AB589" s="103"/>
    </row>
    <row r="590" spans="1:28" x14ac:dyDescent="0.25">
      <c r="A590">
        <v>558</v>
      </c>
      <c r="B590" s="61">
        <f ca="1">OFFSET(InputPriceData!B$15,CalculationsAndCharts!$A590+$A$11,0,1,1)</f>
        <v>41166</v>
      </c>
      <c r="C590" s="3">
        <f ca="1">OFFSET(InputPriceData!G$15,CalculationsAndCharts!$A590+$A$11,IF($C$7,8,0),1,1)</f>
        <v>169777000</v>
      </c>
      <c r="D590" s="4">
        <f ca="1">OFFSET(InputPriceData!C$15,CalculationsAndCharts!$A590+$A$11,IF($C$7,8,0),1,1)</f>
        <v>146.88000500000001</v>
      </c>
      <c r="E590" s="4">
        <f ca="1">OFFSET(InputPriceData!D$15,CalculationsAndCharts!$A590+$A$11,IF($C$7,8,0),1,1)</f>
        <v>148.11000100000001</v>
      </c>
      <c r="F590" s="4">
        <f ca="1">OFFSET(InputPriceData!E$15,CalculationsAndCharts!$A590+$A$11,IF($C$7,8,0),1,1)</f>
        <v>146.759995</v>
      </c>
      <c r="G590" s="4">
        <f ca="1">OFFSET(InputPriceData!F$15,CalculationsAndCharts!$A590+$A$11,IF($C$7,8,0),1,1)</f>
        <v>147.240005</v>
      </c>
      <c r="H590" s="309">
        <f t="shared" ca="1" si="96"/>
        <v>4.3515473429494973</v>
      </c>
      <c r="I590" s="216">
        <f t="shared" ca="1" si="97"/>
        <v>142.88845765705051</v>
      </c>
      <c r="J590" s="216">
        <f t="shared" ca="1" si="98"/>
        <v>143.60289994533574</v>
      </c>
      <c r="K590" s="216">
        <f t="shared" ca="1" si="99"/>
        <v>142.17401536876525</v>
      </c>
      <c r="L590" s="217">
        <f t="shared" ca="1" si="100"/>
        <v>0.84734452576090291</v>
      </c>
      <c r="M590" s="216">
        <f t="shared" ca="1" si="101"/>
        <v>0.57548526011045908</v>
      </c>
      <c r="N590" s="246"/>
      <c r="O590" s="309">
        <f t="shared" ca="1" si="102"/>
        <v>3.7401621064721762</v>
      </c>
      <c r="P590" s="216">
        <f t="shared" ca="1" si="103"/>
        <v>143.49984289352781</v>
      </c>
      <c r="Q590" s="217">
        <f t="shared" ca="1" si="104"/>
        <v>0.48135061663886147</v>
      </c>
      <c r="R590" s="216">
        <f t="shared" ca="1" si="105"/>
        <v>0.39229877774497074</v>
      </c>
      <c r="S590" s="217"/>
      <c r="T590" s="64"/>
      <c r="U590" s="313">
        <f t="shared" ca="1" si="106"/>
        <v>-0.18318648236548835</v>
      </c>
      <c r="V590" s="256"/>
      <c r="W590" s="256"/>
      <c r="X590" s="311" t="e">
        <f t="shared" si="107"/>
        <v>#N/A</v>
      </c>
      <c r="Y590" s="311" t="e">
        <f t="shared" si="107"/>
        <v>#N/A</v>
      </c>
      <c r="Z590" s="105"/>
      <c r="AA590" s="105"/>
      <c r="AB590" s="103"/>
    </row>
    <row r="591" spans="1:28" x14ac:dyDescent="0.25">
      <c r="A591">
        <v>559</v>
      </c>
      <c r="B591" s="61">
        <f ca="1">OFFSET(InputPriceData!B$15,CalculationsAndCharts!$A591+$A$11,0,1,1)</f>
        <v>41165</v>
      </c>
      <c r="C591" s="3">
        <f ca="1">OFFSET(InputPriceData!G$15,CalculationsAndCharts!$A591+$A$11,IF($C$7,8,0),1,1)</f>
        <v>225470200</v>
      </c>
      <c r="D591" s="4">
        <f ca="1">OFFSET(InputPriceData!C$15,CalculationsAndCharts!$A591+$A$11,IF($C$7,8,0),1,1)</f>
        <v>144.36999499999999</v>
      </c>
      <c r="E591" s="4">
        <f ca="1">OFFSET(InputPriceData!D$15,CalculationsAndCharts!$A591+$A$11,IF($C$7,8,0),1,1)</f>
        <v>147.03999300000001</v>
      </c>
      <c r="F591" s="4">
        <f ca="1">OFFSET(InputPriceData!E$15,CalculationsAndCharts!$A591+$A$11,IF($C$7,8,0),1,1)</f>
        <v>143.990005</v>
      </c>
      <c r="G591" s="4">
        <f ca="1">OFFSET(InputPriceData!F$15,CalculationsAndCharts!$A591+$A$11,IF($C$7,8,0),1,1)</f>
        <v>146.58999600000001</v>
      </c>
      <c r="H591" s="309">
        <f t="shared" ca="1" si="96"/>
        <v>4.1094138706087122</v>
      </c>
      <c r="I591" s="216">
        <f t="shared" ca="1" si="97"/>
        <v>142.48058212939131</v>
      </c>
      <c r="J591" s="216">
        <f t="shared" ca="1" si="98"/>
        <v>143.19298504003825</v>
      </c>
      <c r="K591" s="216">
        <f t="shared" ca="1" si="99"/>
        <v>141.76817921874436</v>
      </c>
      <c r="L591" s="217">
        <f t="shared" ca="1" si="100"/>
        <v>0.70080139369569139</v>
      </c>
      <c r="M591" s="216">
        <f t="shared" ca="1" si="101"/>
        <v>0.47806904483147084</v>
      </c>
      <c r="N591" s="246"/>
      <c r="O591" s="309">
        <f t="shared" ca="1" si="102"/>
        <v>3.5444154967267081</v>
      </c>
      <c r="P591" s="216">
        <f t="shared" ca="1" si="103"/>
        <v>143.0455805032733</v>
      </c>
      <c r="Q591" s="217">
        <f t="shared" ca="1" si="104"/>
        <v>0.29069448217848437</v>
      </c>
      <c r="R591" s="216">
        <f t="shared" ca="1" si="105"/>
        <v>0.23796533742601456</v>
      </c>
      <c r="S591" s="217"/>
      <c r="T591" s="64"/>
      <c r="U591" s="313">
        <f t="shared" ca="1" si="106"/>
        <v>-0.24010370740545628</v>
      </c>
      <c r="V591" s="256"/>
      <c r="W591" s="256"/>
      <c r="X591" s="311" t="e">
        <f t="shared" si="107"/>
        <v>#N/A</v>
      </c>
      <c r="Y591" s="311" t="e">
        <f t="shared" si="107"/>
        <v>#N/A</v>
      </c>
      <c r="Z591" s="105"/>
      <c r="AA591" s="105"/>
      <c r="AB591" s="103"/>
    </row>
    <row r="592" spans="1:28" x14ac:dyDescent="0.25">
      <c r="A592">
        <v>560</v>
      </c>
      <c r="B592" s="61">
        <f ca="1">OFFSET(InputPriceData!B$15,CalculationsAndCharts!$A592+$A$11,0,1,1)</f>
        <v>41164</v>
      </c>
      <c r="C592" s="3">
        <f ca="1">OFFSET(InputPriceData!G$15,CalculationsAndCharts!$A592+$A$11,IF($C$7,8,0),1,1)</f>
        <v>87640900</v>
      </c>
      <c r="D592" s="4">
        <f ca="1">OFFSET(InputPriceData!C$15,CalculationsAndCharts!$A592+$A$11,IF($C$7,8,0),1,1)</f>
        <v>144.38999899999999</v>
      </c>
      <c r="E592" s="4">
        <f ca="1">OFFSET(InputPriceData!D$15,CalculationsAndCharts!$A592+$A$11,IF($C$7,8,0),1,1)</f>
        <v>144.550003</v>
      </c>
      <c r="F592" s="4">
        <f ca="1">OFFSET(InputPriceData!E$15,CalculationsAndCharts!$A592+$A$11,IF($C$7,8,0),1,1)</f>
        <v>143.89999399999999</v>
      </c>
      <c r="G592" s="4">
        <f ca="1">OFFSET(InputPriceData!F$15,CalculationsAndCharts!$A592+$A$11,IF($C$7,8,0),1,1)</f>
        <v>144.38999899999999</v>
      </c>
      <c r="H592" s="309">
        <f t="shared" ca="1" si="96"/>
        <v>2.2374790777376043</v>
      </c>
      <c r="I592" s="216">
        <f t="shared" ca="1" si="97"/>
        <v>142.15251992226237</v>
      </c>
      <c r="J592" s="216">
        <f t="shared" ca="1" si="98"/>
        <v>142.86328252187366</v>
      </c>
      <c r="K592" s="216">
        <f t="shared" ca="1" si="99"/>
        <v>141.44175732265106</v>
      </c>
      <c r="L592" s="217">
        <f t="shared" ca="1" si="100"/>
        <v>0.61385034890633017</v>
      </c>
      <c r="M592" s="216">
        <f t="shared" ca="1" si="101"/>
        <v>0.42513356406791736</v>
      </c>
      <c r="N592" s="246"/>
      <c r="O592" s="309">
        <f t="shared" ca="1" si="102"/>
        <v>1.7019399099033448</v>
      </c>
      <c r="P592" s="216">
        <f t="shared" ca="1" si="103"/>
        <v>142.68805909009666</v>
      </c>
      <c r="Q592" s="217">
        <f t="shared" ca="1" si="104"/>
        <v>0.16634597416218302</v>
      </c>
      <c r="R592" s="216">
        <f t="shared" ca="1" si="105"/>
        <v>0.1382472265233686</v>
      </c>
      <c r="S592" s="217"/>
      <c r="T592" s="64"/>
      <c r="U592" s="313">
        <f t="shared" ca="1" si="106"/>
        <v>-0.28688633754454873</v>
      </c>
      <c r="V592" s="256"/>
      <c r="W592" s="256"/>
      <c r="X592" s="311" t="e">
        <f t="shared" si="107"/>
        <v>#N/A</v>
      </c>
      <c r="Y592" s="311" t="e">
        <f t="shared" si="107"/>
        <v>#N/A</v>
      </c>
      <c r="Z592" s="105"/>
      <c r="AA592" s="105"/>
      <c r="AB592" s="103"/>
    </row>
    <row r="593" spans="1:28" x14ac:dyDescent="0.25">
      <c r="A593">
        <v>561</v>
      </c>
      <c r="B593" s="61">
        <f ca="1">OFFSET(InputPriceData!B$15,CalculationsAndCharts!$A593+$A$11,0,1,1)</f>
        <v>41163</v>
      </c>
      <c r="C593" s="3">
        <f ca="1">OFFSET(InputPriceData!G$15,CalculationsAndCharts!$A593+$A$11,IF($C$7,8,0),1,1)</f>
        <v>88760000</v>
      </c>
      <c r="D593" s="4">
        <f ca="1">OFFSET(InputPriceData!C$15,CalculationsAndCharts!$A593+$A$11,IF($C$7,8,0),1,1)</f>
        <v>143.60000600000001</v>
      </c>
      <c r="E593" s="4">
        <f ca="1">OFFSET(InputPriceData!D$15,CalculationsAndCharts!$A593+$A$11,IF($C$7,8,0),1,1)</f>
        <v>144.36999499999999</v>
      </c>
      <c r="F593" s="4">
        <f ca="1">OFFSET(InputPriceData!E$15,CalculationsAndCharts!$A593+$A$11,IF($C$7,8,0),1,1)</f>
        <v>143.55999800000001</v>
      </c>
      <c r="G593" s="4">
        <f ca="1">OFFSET(InputPriceData!F$15,CalculationsAndCharts!$A593+$A$11,IF($C$7,8,0),1,1)</f>
        <v>143.91000399999999</v>
      </c>
      <c r="H593" s="309">
        <f t="shared" ca="1" si="96"/>
        <v>2.0074962162393999</v>
      </c>
      <c r="I593" s="216">
        <f t="shared" ca="1" si="97"/>
        <v>141.9025077837606</v>
      </c>
      <c r="J593" s="216">
        <f t="shared" ca="1" si="98"/>
        <v>142.6120203226794</v>
      </c>
      <c r="K593" s="216">
        <f t="shared" ca="1" si="99"/>
        <v>141.1929952448418</v>
      </c>
      <c r="L593" s="217">
        <f t="shared" ca="1" si="100"/>
        <v>0.59417932670745888</v>
      </c>
      <c r="M593" s="216">
        <f t="shared" ca="1" si="101"/>
        <v>0.41288257257463412</v>
      </c>
      <c r="N593" s="246"/>
      <c r="O593" s="309">
        <f t="shared" ca="1" si="102"/>
        <v>1.4837510223363384</v>
      </c>
      <c r="P593" s="216">
        <f t="shared" ca="1" si="103"/>
        <v>142.42625297766364</v>
      </c>
      <c r="Q593" s="217">
        <f t="shared" ca="1" si="104"/>
        <v>0.12117042892448016</v>
      </c>
      <c r="R593" s="216">
        <f t="shared" ca="1" si="105"/>
        <v>0.10103850369525123</v>
      </c>
      <c r="S593" s="217"/>
      <c r="T593" s="64"/>
      <c r="U593" s="313">
        <f t="shared" ca="1" si="106"/>
        <v>-0.31184406887938287</v>
      </c>
      <c r="V593" s="256"/>
      <c r="W593" s="256"/>
      <c r="X593" s="311" t="e">
        <f t="shared" si="107"/>
        <v>#N/A</v>
      </c>
      <c r="Y593" s="311" t="e">
        <f t="shared" si="107"/>
        <v>#N/A</v>
      </c>
      <c r="Z593" s="105"/>
      <c r="AA593" s="105"/>
      <c r="AB593" s="103"/>
    </row>
    <row r="594" spans="1:28" x14ac:dyDescent="0.25">
      <c r="A594">
        <v>562</v>
      </c>
      <c r="B594" s="61">
        <f ca="1">OFFSET(InputPriceData!B$15,CalculationsAndCharts!$A594+$A$11,0,1,1)</f>
        <v>41162</v>
      </c>
      <c r="C594" s="3">
        <f ca="1">OFFSET(InputPriceData!G$15,CalculationsAndCharts!$A594+$A$11,IF($C$7,8,0),1,1)</f>
        <v>86458500</v>
      </c>
      <c r="D594" s="4">
        <f ca="1">OFFSET(InputPriceData!C$15,CalculationsAndCharts!$A594+$A$11,IF($C$7,8,0),1,1)</f>
        <v>144.19000199999999</v>
      </c>
      <c r="E594" s="4">
        <f ca="1">OFFSET(InputPriceData!D$15,CalculationsAndCharts!$A594+$A$11,IF($C$7,8,0),1,1)</f>
        <v>144.44000199999999</v>
      </c>
      <c r="F594" s="4">
        <f ca="1">OFFSET(InputPriceData!E$15,CalculationsAndCharts!$A594+$A$11,IF($C$7,8,0),1,1)</f>
        <v>143.46000699999999</v>
      </c>
      <c r="G594" s="4">
        <f ca="1">OFFSET(InputPriceData!F$15,CalculationsAndCharts!$A594+$A$11,IF($C$7,8,0),1,1)</f>
        <v>143.509995</v>
      </c>
      <c r="H594" s="309">
        <f t="shared" ca="1" si="96"/>
        <v>1.8408466098293568</v>
      </c>
      <c r="I594" s="216">
        <f t="shared" ca="1" si="97"/>
        <v>141.66914839017065</v>
      </c>
      <c r="J594" s="216">
        <f t="shared" ca="1" si="98"/>
        <v>142.37749413212148</v>
      </c>
      <c r="K594" s="216">
        <f t="shared" ca="1" si="99"/>
        <v>140.96080264821978</v>
      </c>
      <c r="L594" s="217">
        <f t="shared" ca="1" si="100"/>
        <v>0.58617423297480942</v>
      </c>
      <c r="M594" s="216">
        <f t="shared" ca="1" si="101"/>
        <v>0.40845533649054155</v>
      </c>
      <c r="N594" s="246"/>
      <c r="O594" s="309">
        <f t="shared" ca="1" si="102"/>
        <v>1.3258814186471968</v>
      </c>
      <c r="P594" s="216">
        <f t="shared" ca="1" si="103"/>
        <v>142.18411358135282</v>
      </c>
      <c r="Q594" s="217">
        <f t="shared" ca="1" si="104"/>
        <v>8.7687882497058056E-2</v>
      </c>
      <c r="R594" s="216">
        <f t="shared" ca="1" si="105"/>
        <v>7.3322738946837593E-2</v>
      </c>
      <c r="S594" s="217"/>
      <c r="T594" s="64"/>
      <c r="U594" s="313">
        <f t="shared" ca="1" si="106"/>
        <v>-0.33513259754370395</v>
      </c>
      <c r="V594" s="256"/>
      <c r="W594" s="256"/>
      <c r="X594" s="311" t="e">
        <f t="shared" si="107"/>
        <v>#N/A</v>
      </c>
      <c r="Y594" s="311" t="e">
        <f t="shared" si="107"/>
        <v>#N/A</v>
      </c>
      <c r="Z594" s="105"/>
      <c r="AA594" s="105"/>
      <c r="AB594" s="103"/>
    </row>
    <row r="595" spans="1:28" x14ac:dyDescent="0.25">
      <c r="A595">
        <v>563</v>
      </c>
      <c r="B595" s="61">
        <f ca="1">OFFSET(InputPriceData!B$15,CalculationsAndCharts!$A595+$A$11,0,1,1)</f>
        <v>41159</v>
      </c>
      <c r="C595" s="3">
        <f ca="1">OFFSET(InputPriceData!G$15,CalculationsAndCharts!$A595+$A$11,IF($C$7,8,0),1,1)</f>
        <v>107272100</v>
      </c>
      <c r="D595" s="4">
        <f ca="1">OFFSET(InputPriceData!C$15,CalculationsAndCharts!$A595+$A$11,IF($C$7,8,0),1,1)</f>
        <v>144.009995</v>
      </c>
      <c r="E595" s="4">
        <f ca="1">OFFSET(InputPriceData!D$15,CalculationsAndCharts!$A595+$A$11,IF($C$7,8,0),1,1)</f>
        <v>144.38999899999999</v>
      </c>
      <c r="F595" s="4">
        <f ca="1">OFFSET(InputPriceData!E$15,CalculationsAndCharts!$A595+$A$11,IF($C$7,8,0),1,1)</f>
        <v>143.88000500000001</v>
      </c>
      <c r="G595" s="4">
        <f ca="1">OFFSET(InputPriceData!F$15,CalculationsAndCharts!$A595+$A$11,IF($C$7,8,0),1,1)</f>
        <v>144.33000200000001</v>
      </c>
      <c r="H595" s="309">
        <f t="shared" ca="1" si="96"/>
        <v>2.9240692731168973</v>
      </c>
      <c r="I595" s="216">
        <f t="shared" ca="1" si="97"/>
        <v>141.40593272688312</v>
      </c>
      <c r="J595" s="216">
        <f t="shared" ca="1" si="98"/>
        <v>142.11296239051751</v>
      </c>
      <c r="K595" s="216">
        <f t="shared" ca="1" si="99"/>
        <v>140.69890306324871</v>
      </c>
      <c r="L595" s="217">
        <f t="shared" ca="1" si="100"/>
        <v>0.54166100502406467</v>
      </c>
      <c r="M595" s="216">
        <f t="shared" ca="1" si="101"/>
        <v>0.3752934230708766</v>
      </c>
      <c r="N595" s="246"/>
      <c r="O595" s="309">
        <f t="shared" ca="1" si="102"/>
        <v>2.4266833562106491</v>
      </c>
      <c r="P595" s="216">
        <f t="shared" ca="1" si="103"/>
        <v>141.90331864378936</v>
      </c>
      <c r="Q595" s="217">
        <f t="shared" ca="1" si="104"/>
        <v>4.5904980579409144E-3</v>
      </c>
      <c r="R595" s="216">
        <f t="shared" ca="1" si="105"/>
        <v>3.8166684633795661E-3</v>
      </c>
      <c r="S595" s="217"/>
      <c r="T595" s="64"/>
      <c r="U595" s="313">
        <f t="shared" ca="1" si="106"/>
        <v>-0.37147675460749702</v>
      </c>
      <c r="V595" s="256"/>
      <c r="W595" s="256"/>
      <c r="X595" s="311" t="e">
        <f t="shared" si="107"/>
        <v>#N/A</v>
      </c>
      <c r="Y595" s="311" t="e">
        <f t="shared" si="107"/>
        <v>#N/A</v>
      </c>
      <c r="Z595" s="105"/>
      <c r="AA595" s="105"/>
      <c r="AB595" s="103"/>
    </row>
    <row r="596" spans="1:28" x14ac:dyDescent="0.25">
      <c r="A596">
        <v>564</v>
      </c>
      <c r="B596" s="61">
        <f ca="1">OFFSET(InputPriceData!B$15,CalculationsAndCharts!$A596+$A$11,0,1,1)</f>
        <v>41158</v>
      </c>
      <c r="C596" s="3">
        <f ca="1">OFFSET(InputPriceData!G$15,CalculationsAndCharts!$A596+$A$11,IF($C$7,8,0),1,1)</f>
        <v>158272500</v>
      </c>
      <c r="D596" s="4">
        <f ca="1">OFFSET(InputPriceData!C$15,CalculationsAndCharts!$A596+$A$11,IF($C$7,8,0),1,1)</f>
        <v>141.759995</v>
      </c>
      <c r="E596" s="4">
        <f ca="1">OFFSET(InputPriceData!D$15,CalculationsAndCharts!$A596+$A$11,IF($C$7,8,0),1,1)</f>
        <v>143.779999</v>
      </c>
      <c r="F596" s="4">
        <f ca="1">OFFSET(InputPriceData!E$15,CalculationsAndCharts!$A596+$A$11,IF($C$7,8,0),1,1)</f>
        <v>141.75</v>
      </c>
      <c r="G596" s="4">
        <f ca="1">OFFSET(InputPriceData!F$15,CalculationsAndCharts!$A596+$A$11,IF($C$7,8,0),1,1)</f>
        <v>143.770004</v>
      </c>
      <c r="H596" s="309">
        <f t="shared" ca="1" si="96"/>
        <v>2.65288189158434</v>
      </c>
      <c r="I596" s="216">
        <f t="shared" ca="1" si="97"/>
        <v>141.11712210841566</v>
      </c>
      <c r="J596" s="216">
        <f t="shared" ca="1" si="98"/>
        <v>141.82270771895773</v>
      </c>
      <c r="K596" s="216">
        <f t="shared" ca="1" si="99"/>
        <v>140.41153649787358</v>
      </c>
      <c r="L596" s="217">
        <f t="shared" ca="1" si="100"/>
        <v>0.45988119829269436</v>
      </c>
      <c r="M596" s="216">
        <f t="shared" ca="1" si="101"/>
        <v>0.31987284238560248</v>
      </c>
      <c r="N596" s="246"/>
      <c r="O596" s="309">
        <f t="shared" ca="1" si="102"/>
        <v>2.1813629400612684</v>
      </c>
      <c r="P596" s="216">
        <f t="shared" ca="1" si="103"/>
        <v>141.58864105993874</v>
      </c>
      <c r="Q596" s="217">
        <f t="shared" ca="1" si="104"/>
        <v>-0.13183677963561422</v>
      </c>
      <c r="R596" s="216">
        <f t="shared" ca="1" si="105"/>
        <v>-0.11003973788770087</v>
      </c>
      <c r="S596" s="217"/>
      <c r="T596" s="64"/>
      <c r="U596" s="313">
        <f t="shared" ca="1" si="106"/>
        <v>-0.42991258027330337</v>
      </c>
      <c r="V596" s="256"/>
      <c r="W596" s="256"/>
      <c r="X596" s="311" t="e">
        <f t="shared" si="107"/>
        <v>#N/A</v>
      </c>
      <c r="Y596" s="311" t="e">
        <f t="shared" si="107"/>
        <v>#N/A</v>
      </c>
      <c r="Z596" s="105"/>
      <c r="AA596" s="105"/>
      <c r="AB596" s="103"/>
    </row>
    <row r="597" spans="1:28" x14ac:dyDescent="0.25">
      <c r="A597">
        <v>565</v>
      </c>
      <c r="B597" s="61">
        <f ca="1">OFFSET(InputPriceData!B$15,CalculationsAndCharts!$A597+$A$11,0,1,1)</f>
        <v>41157</v>
      </c>
      <c r="C597" s="3">
        <f ca="1">OFFSET(InputPriceData!G$15,CalculationsAndCharts!$A597+$A$11,IF($C$7,8,0),1,1)</f>
        <v>100660300</v>
      </c>
      <c r="D597" s="4">
        <f ca="1">OFFSET(InputPriceData!C$15,CalculationsAndCharts!$A597+$A$11,IF($C$7,8,0),1,1)</f>
        <v>141.08999600000001</v>
      </c>
      <c r="E597" s="4">
        <f ca="1">OFFSET(InputPriceData!D$15,CalculationsAndCharts!$A597+$A$11,IF($C$7,8,0),1,1)</f>
        <v>141.470001</v>
      </c>
      <c r="F597" s="4">
        <f ca="1">OFFSET(InputPriceData!E$15,CalculationsAndCharts!$A597+$A$11,IF($C$7,8,0),1,1)</f>
        <v>140.63000500000001</v>
      </c>
      <c r="G597" s="4">
        <f ca="1">OFFSET(InputPriceData!F$15,CalculationsAndCharts!$A597+$A$11,IF($C$7,8,0),1,1)</f>
        <v>140.91000399999999</v>
      </c>
      <c r="H597" s="309">
        <f t="shared" ca="1" si="96"/>
        <v>-2.5738745005905783E-2</v>
      </c>
      <c r="I597" s="216">
        <f t="shared" ca="1" si="97"/>
        <v>140.93574274500588</v>
      </c>
      <c r="J597" s="216">
        <f t="shared" ca="1" si="98"/>
        <v>141.64042145873088</v>
      </c>
      <c r="K597" s="216">
        <f t="shared" ca="1" si="99"/>
        <v>140.23106403128085</v>
      </c>
      <c r="L597" s="217">
        <f t="shared" ca="1" si="100"/>
        <v>0.47859623637046322</v>
      </c>
      <c r="M597" s="216">
        <f t="shared" ca="1" si="101"/>
        <v>0.33964674102944692</v>
      </c>
      <c r="N597" s="246"/>
      <c r="O597" s="309">
        <f t="shared" ca="1" si="102"/>
        <v>-0.49696058197426884</v>
      </c>
      <c r="P597" s="216">
        <f t="shared" ca="1" si="103"/>
        <v>141.40696458197425</v>
      </c>
      <c r="Q597" s="217">
        <f t="shared" ca="1" si="104"/>
        <v>-0.14802661080646554</v>
      </c>
      <c r="R597" s="216">
        <f t="shared" ca="1" si="105"/>
        <v>-0.12606055491117482</v>
      </c>
      <c r="S597" s="217"/>
      <c r="T597" s="64"/>
      <c r="U597" s="313">
        <f t="shared" ca="1" si="106"/>
        <v>-0.46570729594062177</v>
      </c>
      <c r="V597" s="256"/>
      <c r="W597" s="256"/>
      <c r="X597" s="311" t="e">
        <f t="shared" si="107"/>
        <v>#N/A</v>
      </c>
      <c r="Y597" s="311" t="e">
        <f t="shared" si="107"/>
        <v>#N/A</v>
      </c>
      <c r="Z597" s="105"/>
      <c r="AA597" s="105"/>
      <c r="AB597" s="103"/>
    </row>
    <row r="598" spans="1:28" x14ac:dyDescent="0.25">
      <c r="A598">
        <v>566</v>
      </c>
      <c r="B598" s="61">
        <f ca="1">OFFSET(InputPriceData!B$15,CalculationsAndCharts!$A598+$A$11,0,1,1)</f>
        <v>41156</v>
      </c>
      <c r="C598" s="3">
        <f ca="1">OFFSET(InputPriceData!G$15,CalculationsAndCharts!$A598+$A$11,IF($C$7,8,0),1,1)</f>
        <v>120226200</v>
      </c>
      <c r="D598" s="4">
        <f ca="1">OFFSET(InputPriceData!C$15,CalculationsAndCharts!$A598+$A$11,IF($C$7,8,0),1,1)</f>
        <v>141.03999300000001</v>
      </c>
      <c r="E598" s="4">
        <f ca="1">OFFSET(InputPriceData!D$15,CalculationsAndCharts!$A598+$A$11,IF($C$7,8,0),1,1)</f>
        <v>141.46000699999999</v>
      </c>
      <c r="F598" s="4">
        <f ca="1">OFFSET(InputPriceData!E$15,CalculationsAndCharts!$A598+$A$11,IF($C$7,8,0),1,1)</f>
        <v>140.13000500000001</v>
      </c>
      <c r="G598" s="4">
        <f ca="1">OFFSET(InputPriceData!F$15,CalculationsAndCharts!$A598+$A$11,IF($C$7,8,0),1,1)</f>
        <v>141.029999</v>
      </c>
      <c r="H598" s="309">
        <f t="shared" ca="1" si="96"/>
        <v>0.18711822403070233</v>
      </c>
      <c r="I598" s="216">
        <f t="shared" ca="1" si="97"/>
        <v>140.84288077596929</v>
      </c>
      <c r="J598" s="216">
        <f t="shared" ca="1" si="98"/>
        <v>141.54709517984912</v>
      </c>
      <c r="K598" s="216">
        <f t="shared" ca="1" si="99"/>
        <v>140.13866637208943</v>
      </c>
      <c r="L598" s="217">
        <f t="shared" ca="1" si="100"/>
        <v>0.59273489257031842</v>
      </c>
      <c r="M598" s="216">
        <f t="shared" ca="1" si="101"/>
        <v>0.42028993602298642</v>
      </c>
      <c r="N598" s="246"/>
      <c r="O598" s="309">
        <f t="shared" ca="1" si="102"/>
        <v>-0.30624705322855061</v>
      </c>
      <c r="P598" s="216">
        <f t="shared" ca="1" si="103"/>
        <v>141.33624605322856</v>
      </c>
      <c r="Q598" s="217">
        <f t="shared" ca="1" si="104"/>
        <v>-4.4566378458345296E-2</v>
      </c>
      <c r="R598" s="216">
        <f t="shared" ca="1" si="105"/>
        <v>-3.7920764751628734E-2</v>
      </c>
      <c r="S598" s="217"/>
      <c r="T598" s="64"/>
      <c r="U598" s="313">
        <f t="shared" ca="1" si="106"/>
        <v>-0.45821070077461518</v>
      </c>
      <c r="V598" s="256"/>
      <c r="W598" s="256"/>
      <c r="X598" s="311" t="e">
        <f t="shared" si="107"/>
        <v>#N/A</v>
      </c>
      <c r="Y598" s="311" t="e">
        <f t="shared" si="107"/>
        <v>#N/A</v>
      </c>
      <c r="Z598" s="105"/>
      <c r="AA598" s="105"/>
      <c r="AB598" s="103"/>
    </row>
    <row r="599" spans="1:28" x14ac:dyDescent="0.25">
      <c r="A599">
        <v>567</v>
      </c>
      <c r="B599" s="61">
        <f ca="1">OFFSET(InputPriceData!B$15,CalculationsAndCharts!$A599+$A$11,0,1,1)</f>
        <v>41152</v>
      </c>
      <c r="C599" s="3">
        <f ca="1">OFFSET(InputPriceData!G$15,CalculationsAndCharts!$A599+$A$11,IF($C$7,8,0),1,1)</f>
        <v>151970400</v>
      </c>
      <c r="D599" s="4">
        <f ca="1">OFFSET(InputPriceData!C$15,CalculationsAndCharts!$A599+$A$11,IF($C$7,8,0),1,1)</f>
        <v>141.28999300000001</v>
      </c>
      <c r="E599" s="4">
        <f ca="1">OFFSET(InputPriceData!D$15,CalculationsAndCharts!$A599+$A$11,IF($C$7,8,0),1,1)</f>
        <v>141.820007</v>
      </c>
      <c r="F599" s="4">
        <f ca="1">OFFSET(InputPriceData!E$15,CalculationsAndCharts!$A599+$A$11,IF($C$7,8,0),1,1)</f>
        <v>140.36000100000001</v>
      </c>
      <c r="G599" s="4">
        <f ca="1">OFFSET(InputPriceData!F$15,CalculationsAndCharts!$A599+$A$11,IF($C$7,8,0),1,1)</f>
        <v>141.16000399999999</v>
      </c>
      <c r="H599" s="309">
        <f t="shared" ca="1" si="96"/>
        <v>0.42578860540865471</v>
      </c>
      <c r="I599" s="216">
        <f t="shared" ca="1" si="97"/>
        <v>140.73421539459133</v>
      </c>
      <c r="J599" s="216">
        <f t="shared" ca="1" si="98"/>
        <v>141.43788647156427</v>
      </c>
      <c r="K599" s="216">
        <f t="shared" ca="1" si="99"/>
        <v>140.03054431761836</v>
      </c>
      <c r="L599" s="217">
        <f t="shared" ca="1" si="100"/>
        <v>0.70411216227522222</v>
      </c>
      <c r="M599" s="216">
        <f t="shared" ca="1" si="101"/>
        <v>0.49880429464653619</v>
      </c>
      <c r="N599" s="246"/>
      <c r="O599" s="309">
        <f t="shared" ca="1" si="102"/>
        <v>-8.6705844340033422E-2</v>
      </c>
      <c r="P599" s="216">
        <f t="shared" ca="1" si="103"/>
        <v>141.24670984434002</v>
      </c>
      <c r="Q599" s="217">
        <f t="shared" ca="1" si="104"/>
        <v>5.8817575520787424E-2</v>
      </c>
      <c r="R599" s="216">
        <f t="shared" ca="1" si="105"/>
        <v>5.0000771199287385E-2</v>
      </c>
      <c r="S599" s="217"/>
      <c r="T599" s="64"/>
      <c r="U599" s="313">
        <f t="shared" ca="1" si="106"/>
        <v>-0.44880352344724883</v>
      </c>
      <c r="V599" s="256"/>
      <c r="W599" s="256"/>
      <c r="X599" s="311" t="e">
        <f t="shared" si="107"/>
        <v>#N/A</v>
      </c>
      <c r="Y599" s="311" t="e">
        <f t="shared" si="107"/>
        <v>#N/A</v>
      </c>
      <c r="Z599" s="105"/>
      <c r="AA599" s="105"/>
      <c r="AB599" s="103"/>
    </row>
    <row r="600" spans="1:28" x14ac:dyDescent="0.25">
      <c r="A600">
        <v>568</v>
      </c>
      <c r="B600" s="61">
        <f ca="1">OFFSET(InputPriceData!B$15,CalculationsAndCharts!$A600+$A$11,0,1,1)</f>
        <v>41151</v>
      </c>
      <c r="C600" s="3">
        <f ca="1">OFFSET(InputPriceData!G$15,CalculationsAndCharts!$A600+$A$11,IF($C$7,8,0),1,1)</f>
        <v>96589900</v>
      </c>
      <c r="D600" s="4">
        <f ca="1">OFFSET(InputPriceData!C$15,CalculationsAndCharts!$A600+$A$11,IF($C$7,8,0),1,1)</f>
        <v>140.89999399999999</v>
      </c>
      <c r="E600" s="4">
        <f ca="1">OFFSET(InputPriceData!D$15,CalculationsAndCharts!$A600+$A$11,IF($C$7,8,0),1,1)</f>
        <v>140.94000199999999</v>
      </c>
      <c r="F600" s="4">
        <f ca="1">OFFSET(InputPriceData!E$15,CalculationsAndCharts!$A600+$A$11,IF($C$7,8,0),1,1)</f>
        <v>140.19000199999999</v>
      </c>
      <c r="G600" s="4">
        <f ca="1">OFFSET(InputPriceData!F$15,CalculationsAndCharts!$A600+$A$11,IF($C$7,8,0),1,1)</f>
        <v>140.490005</v>
      </c>
      <c r="H600" s="309">
        <f t="shared" ca="1" si="96"/>
        <v>-0.14772726947293735</v>
      </c>
      <c r="I600" s="216">
        <f t="shared" ca="1" si="97"/>
        <v>140.63773226947293</v>
      </c>
      <c r="J600" s="216">
        <f t="shared" ca="1" si="98"/>
        <v>141.34092093082029</v>
      </c>
      <c r="K600" s="216">
        <f t="shared" ca="1" si="99"/>
        <v>139.93454360812558</v>
      </c>
      <c r="L600" s="217">
        <f t="shared" ca="1" si="100"/>
        <v>0.84178744276015094</v>
      </c>
      <c r="M600" s="216">
        <f t="shared" ca="1" si="101"/>
        <v>0.59917959484744199</v>
      </c>
      <c r="N600" s="246"/>
      <c r="O600" s="309">
        <f t="shared" ca="1" si="102"/>
        <v>-0.68334912753970911</v>
      </c>
      <c r="P600" s="216">
        <f t="shared" ca="1" si="103"/>
        <v>141.17335412753971</v>
      </c>
      <c r="Q600" s="217">
        <f t="shared" ca="1" si="104"/>
        <v>0.19954557449475724</v>
      </c>
      <c r="R600" s="216">
        <f t="shared" ca="1" si="105"/>
        <v>0.1704425089839727</v>
      </c>
      <c r="S600" s="217"/>
      <c r="T600" s="64"/>
      <c r="U600" s="313">
        <f t="shared" ca="1" si="106"/>
        <v>-0.42873708586346926</v>
      </c>
      <c r="V600" s="256"/>
      <c r="W600" s="256"/>
      <c r="X600" s="311" t="e">
        <f t="shared" si="107"/>
        <v>#N/A</v>
      </c>
      <c r="Y600" s="311" t="e">
        <f t="shared" si="107"/>
        <v>#N/A</v>
      </c>
      <c r="Z600" s="105"/>
      <c r="AA600" s="105"/>
      <c r="AB600" s="103"/>
    </row>
    <row r="601" spans="1:28" x14ac:dyDescent="0.25">
      <c r="A601">
        <v>569</v>
      </c>
      <c r="B601" s="61">
        <f ca="1">OFFSET(InputPriceData!B$15,CalculationsAndCharts!$A601+$A$11,0,1,1)</f>
        <v>41150</v>
      </c>
      <c r="C601" s="3">
        <f ca="1">OFFSET(InputPriceData!G$15,CalculationsAndCharts!$A601+$A$11,IF($C$7,8,0),1,1)</f>
        <v>65421300</v>
      </c>
      <c r="D601" s="4">
        <f ca="1">OFFSET(InputPriceData!C$15,CalculationsAndCharts!$A601+$A$11,IF($C$7,8,0),1,1)</f>
        <v>141.520004</v>
      </c>
      <c r="E601" s="4">
        <f ca="1">OFFSET(InputPriceData!D$15,CalculationsAndCharts!$A601+$A$11,IF($C$7,8,0),1,1)</f>
        <v>141.88999899999999</v>
      </c>
      <c r="F601" s="4">
        <f ca="1">OFFSET(InputPriceData!E$15,CalculationsAndCharts!$A601+$A$11,IF($C$7,8,0),1,1)</f>
        <v>141.11999499999999</v>
      </c>
      <c r="G601" s="4">
        <f ca="1">OFFSET(InputPriceData!F$15,CalculationsAndCharts!$A601+$A$11,IF($C$7,8,0),1,1)</f>
        <v>141.509995</v>
      </c>
      <c r="H601" s="309">
        <f t="shared" ca="1" si="96"/>
        <v>0.98838816142853148</v>
      </c>
      <c r="I601" s="216">
        <f t="shared" ca="1" si="97"/>
        <v>140.52160683857147</v>
      </c>
      <c r="J601" s="216">
        <f t="shared" ca="1" si="98"/>
        <v>141.22421487276432</v>
      </c>
      <c r="K601" s="216">
        <f t="shared" ca="1" si="99"/>
        <v>139.81899880437862</v>
      </c>
      <c r="L601" s="217">
        <f t="shared" ca="1" si="100"/>
        <v>0.9748189306956867</v>
      </c>
      <c r="M601" s="216">
        <f t="shared" ca="1" si="101"/>
        <v>0.68886931322108147</v>
      </c>
      <c r="N601" s="246"/>
      <c r="O601" s="309">
        <f t="shared" ca="1" si="102"/>
        <v>0.43361751578171093</v>
      </c>
      <c r="P601" s="216">
        <f t="shared" ca="1" si="103"/>
        <v>141.07637748421828</v>
      </c>
      <c r="Q601" s="217">
        <f t="shared" ca="1" si="104"/>
        <v>0.3400809619980702</v>
      </c>
      <c r="R601" s="216">
        <f t="shared" ca="1" si="105"/>
        <v>0.28838751241400595</v>
      </c>
      <c r="S601" s="217"/>
      <c r="T601" s="64"/>
      <c r="U601" s="313">
        <f t="shared" ca="1" si="106"/>
        <v>-0.40048180080707552</v>
      </c>
      <c r="V601" s="256"/>
      <c r="W601" s="256"/>
      <c r="X601" s="311" t="e">
        <f t="shared" si="107"/>
        <v>#N/A</v>
      </c>
      <c r="Y601" s="311" t="e">
        <f t="shared" si="107"/>
        <v>#N/A</v>
      </c>
      <c r="Z601" s="105"/>
      <c r="AA601" s="105"/>
      <c r="AB601" s="103"/>
    </row>
    <row r="602" spans="1:28" x14ac:dyDescent="0.25">
      <c r="A602">
        <v>570</v>
      </c>
      <c r="B602" s="61">
        <f ca="1">OFFSET(InputPriceData!B$15,CalculationsAndCharts!$A602+$A$11,0,1,1)</f>
        <v>41149</v>
      </c>
      <c r="C602" s="3">
        <f ca="1">OFFSET(InputPriceData!G$15,CalculationsAndCharts!$A602+$A$11,IF($C$7,8,0),1,1)</f>
        <v>75689600</v>
      </c>
      <c r="D602" s="4">
        <f ca="1">OFFSET(InputPriceData!C$15,CalculationsAndCharts!$A602+$A$11,IF($C$7,8,0),1,1)</f>
        <v>141.179993</v>
      </c>
      <c r="E602" s="4">
        <f ca="1">OFFSET(InputPriceData!D$15,CalculationsAndCharts!$A602+$A$11,IF($C$7,8,0),1,1)</f>
        <v>141.83999600000001</v>
      </c>
      <c r="F602" s="4">
        <f ca="1">OFFSET(InputPriceData!E$15,CalculationsAndCharts!$A602+$A$11,IF($C$7,8,0),1,1)</f>
        <v>140.970001</v>
      </c>
      <c r="G602" s="4">
        <f ca="1">OFFSET(InputPriceData!F$15,CalculationsAndCharts!$A602+$A$11,IF($C$7,8,0),1,1)</f>
        <v>141.39999399999999</v>
      </c>
      <c r="H602" s="309">
        <f t="shared" ca="1" si="96"/>
        <v>1.0356674685179175</v>
      </c>
      <c r="I602" s="216">
        <f t="shared" ca="1" si="97"/>
        <v>140.36432653148208</v>
      </c>
      <c r="J602" s="216">
        <f t="shared" ca="1" si="98"/>
        <v>141.06614816413946</v>
      </c>
      <c r="K602" s="216">
        <f t="shared" ca="1" si="99"/>
        <v>139.66250489882466</v>
      </c>
      <c r="L602" s="217">
        <f t="shared" ca="1" si="100"/>
        <v>1.0786456871839456</v>
      </c>
      <c r="M602" s="216">
        <f t="shared" ca="1" si="101"/>
        <v>0.76283290873686016</v>
      </c>
      <c r="N602" s="246"/>
      <c r="O602" s="309">
        <f t="shared" ca="1" si="102"/>
        <v>0.47158264599187394</v>
      </c>
      <c r="P602" s="216">
        <f t="shared" ca="1" si="103"/>
        <v>140.92841135400812</v>
      </c>
      <c r="Q602" s="217">
        <f t="shared" ca="1" si="104"/>
        <v>0.44919562115952794</v>
      </c>
      <c r="R602" s="216">
        <f t="shared" ca="1" si="105"/>
        <v>0.38121270740042151</v>
      </c>
      <c r="S602" s="217"/>
      <c r="T602" s="64"/>
      <c r="U602" s="313">
        <f t="shared" ca="1" si="106"/>
        <v>-0.38162020133643865</v>
      </c>
      <c r="V602" s="256"/>
      <c r="W602" s="256"/>
      <c r="X602" s="311" t="e">
        <f t="shared" si="107"/>
        <v>#N/A</v>
      </c>
      <c r="Y602" s="311" t="e">
        <f t="shared" si="107"/>
        <v>#N/A</v>
      </c>
      <c r="Z602" s="105"/>
      <c r="AA602" s="105"/>
      <c r="AB602" s="103"/>
    </row>
    <row r="603" spans="1:28" x14ac:dyDescent="0.25">
      <c r="A603">
        <v>571</v>
      </c>
      <c r="B603" s="61">
        <f ca="1">OFFSET(InputPriceData!B$15,CalculationsAndCharts!$A603+$A$11,0,1,1)</f>
        <v>41148</v>
      </c>
      <c r="C603" s="3">
        <f ca="1">OFFSET(InputPriceData!G$15,CalculationsAndCharts!$A603+$A$11,IF($C$7,8,0),1,1)</f>
        <v>68785900</v>
      </c>
      <c r="D603" s="4">
        <f ca="1">OFFSET(InputPriceData!C$15,CalculationsAndCharts!$A603+$A$11,IF($C$7,8,0),1,1)</f>
        <v>141.88999899999999</v>
      </c>
      <c r="E603" s="4">
        <f ca="1">OFFSET(InputPriceData!D$15,CalculationsAndCharts!$A603+$A$11,IF($C$7,8,0),1,1)</f>
        <v>142.08000200000001</v>
      </c>
      <c r="F603" s="4">
        <f ca="1">OFFSET(InputPriceData!E$15,CalculationsAndCharts!$A603+$A$11,IF($C$7,8,0),1,1)</f>
        <v>141.33999600000001</v>
      </c>
      <c r="G603" s="4">
        <f ca="1">OFFSET(InputPriceData!F$15,CalculationsAndCharts!$A603+$A$11,IF($C$7,8,0),1,1)</f>
        <v>141.53999300000001</v>
      </c>
      <c r="H603" s="309">
        <f t="shared" ca="1" si="96"/>
        <v>1.3442021637612158</v>
      </c>
      <c r="I603" s="216">
        <f t="shared" ca="1" si="97"/>
        <v>140.19579083623879</v>
      </c>
      <c r="J603" s="216">
        <f t="shared" ca="1" si="98"/>
        <v>140.89676979041997</v>
      </c>
      <c r="K603" s="216">
        <f t="shared" ca="1" si="99"/>
        <v>139.4948118820576</v>
      </c>
      <c r="L603" s="217">
        <f t="shared" ca="1" si="100"/>
        <v>1.1803827843674821</v>
      </c>
      <c r="M603" s="216">
        <f t="shared" ca="1" si="101"/>
        <v>0.83395707414474862</v>
      </c>
      <c r="N603" s="246"/>
      <c r="O603" s="309">
        <f t="shared" ca="1" si="102"/>
        <v>0.7735914264022774</v>
      </c>
      <c r="P603" s="216">
        <f t="shared" ca="1" si="103"/>
        <v>140.76640157359773</v>
      </c>
      <c r="Q603" s="217">
        <f t="shared" ca="1" si="104"/>
        <v>0.56028955869598296</v>
      </c>
      <c r="R603" s="216">
        <f t="shared" ca="1" si="105"/>
        <v>0.47502296431170482</v>
      </c>
      <c r="S603" s="217"/>
      <c r="T603" s="64"/>
      <c r="U603" s="313">
        <f t="shared" ca="1" si="106"/>
        <v>-0.3589341098330438</v>
      </c>
      <c r="V603" s="256"/>
      <c r="W603" s="256"/>
      <c r="X603" s="311" t="e">
        <f t="shared" si="107"/>
        <v>#N/A</v>
      </c>
      <c r="Y603" s="311" t="e">
        <f t="shared" si="107"/>
        <v>#N/A</v>
      </c>
      <c r="Z603" s="105"/>
      <c r="AA603" s="105"/>
      <c r="AB603" s="103"/>
    </row>
    <row r="604" spans="1:28" x14ac:dyDescent="0.25">
      <c r="A604">
        <v>572</v>
      </c>
      <c r="B604" s="61">
        <f ca="1">OFFSET(InputPriceData!B$15,CalculationsAndCharts!$A604+$A$11,0,1,1)</f>
        <v>41145</v>
      </c>
      <c r="C604" s="3">
        <f ca="1">OFFSET(InputPriceData!G$15,CalculationsAndCharts!$A604+$A$11,IF($C$7,8,0),1,1)</f>
        <v>99481200</v>
      </c>
      <c r="D604" s="4">
        <f ca="1">OFFSET(InputPriceData!C$15,CalculationsAndCharts!$A604+$A$11,IF($C$7,8,0),1,1)</f>
        <v>140.30999800000001</v>
      </c>
      <c r="E604" s="4">
        <f ca="1">OFFSET(InputPriceData!D$15,CalculationsAndCharts!$A604+$A$11,IF($C$7,8,0),1,1)</f>
        <v>141.83000200000001</v>
      </c>
      <c r="F604" s="4">
        <f ca="1">OFFSET(InputPriceData!E$15,CalculationsAndCharts!$A604+$A$11,IF($C$7,8,0),1,1)</f>
        <v>140.220001</v>
      </c>
      <c r="G604" s="4">
        <f ca="1">OFFSET(InputPriceData!F$15,CalculationsAndCharts!$A604+$A$11,IF($C$7,8,0),1,1)</f>
        <v>141.509995</v>
      </c>
      <c r="H604" s="309">
        <f t="shared" ca="1" si="96"/>
        <v>1.4975052722263538</v>
      </c>
      <c r="I604" s="216">
        <f t="shared" ca="1" si="97"/>
        <v>140.01248972777364</v>
      </c>
      <c r="J604" s="216">
        <f t="shared" ca="1" si="98"/>
        <v>140.71255217641249</v>
      </c>
      <c r="K604" s="216">
        <f t="shared" ca="1" si="99"/>
        <v>139.31242727913477</v>
      </c>
      <c r="L604" s="217">
        <f t="shared" ca="1" si="100"/>
        <v>1.2753841585816845</v>
      </c>
      <c r="M604" s="216">
        <f t="shared" ca="1" si="101"/>
        <v>0.90126789883759406</v>
      </c>
      <c r="N604" s="246"/>
      <c r="O604" s="309">
        <f t="shared" ca="1" si="102"/>
        <v>0.92426317775002254</v>
      </c>
      <c r="P604" s="216">
        <f t="shared" ca="1" si="103"/>
        <v>140.58573182224998</v>
      </c>
      <c r="Q604" s="217">
        <f t="shared" ca="1" si="104"/>
        <v>0.66773075427575956</v>
      </c>
      <c r="R604" s="216">
        <f t="shared" ca="1" si="105"/>
        <v>0.56623343469901999</v>
      </c>
      <c r="S604" s="217"/>
      <c r="T604" s="64"/>
      <c r="U604" s="313">
        <f t="shared" ca="1" si="106"/>
        <v>-0.33503446413857407</v>
      </c>
      <c r="V604" s="256"/>
      <c r="W604" s="256"/>
      <c r="X604" s="311" t="e">
        <f t="shared" si="107"/>
        <v>#N/A</v>
      </c>
      <c r="Y604" s="311" t="e">
        <f t="shared" si="107"/>
        <v>#N/A</v>
      </c>
      <c r="Z604" s="105"/>
      <c r="AA604" s="105"/>
      <c r="AB604" s="103"/>
    </row>
    <row r="605" spans="1:28" x14ac:dyDescent="0.25">
      <c r="A605">
        <v>573</v>
      </c>
      <c r="B605" s="61">
        <f ca="1">OFFSET(InputPriceData!B$15,CalculationsAndCharts!$A605+$A$11,0,1,1)</f>
        <v>41144</v>
      </c>
      <c r="C605" s="3">
        <f ca="1">OFFSET(InputPriceData!G$15,CalculationsAndCharts!$A605+$A$11,IF($C$7,8,0),1,1)</f>
        <v>111466400</v>
      </c>
      <c r="D605" s="4">
        <f ca="1">OFFSET(InputPriceData!C$15,CalculationsAndCharts!$A605+$A$11,IF($C$7,8,0),1,1)</f>
        <v>141.470001</v>
      </c>
      <c r="E605" s="4">
        <f ca="1">OFFSET(InputPriceData!D$15,CalculationsAndCharts!$A605+$A$11,IF($C$7,8,0),1,1)</f>
        <v>141.479996</v>
      </c>
      <c r="F605" s="4">
        <f ca="1">OFFSET(InputPriceData!E$15,CalculationsAndCharts!$A605+$A$11,IF($C$7,8,0),1,1)</f>
        <v>140.44000199999999</v>
      </c>
      <c r="G605" s="4">
        <f ca="1">OFFSET(InputPriceData!F$15,CalculationsAndCharts!$A605+$A$11,IF($C$7,8,0),1,1)</f>
        <v>140.66000399999999</v>
      </c>
      <c r="H605" s="309">
        <f t="shared" ca="1" si="96"/>
        <v>0.8102103652621695</v>
      </c>
      <c r="I605" s="216">
        <f t="shared" ca="1" si="97"/>
        <v>139.84979363473781</v>
      </c>
      <c r="J605" s="216">
        <f t="shared" ca="1" si="98"/>
        <v>140.54904260291147</v>
      </c>
      <c r="K605" s="216">
        <f t="shared" ca="1" si="99"/>
        <v>139.15054466656412</v>
      </c>
      <c r="L605" s="217">
        <f t="shared" ca="1" si="100"/>
        <v>1.4001298368494435</v>
      </c>
      <c r="M605" s="216">
        <f t="shared" ca="1" si="101"/>
        <v>0.99540011164043729</v>
      </c>
      <c r="N605" s="246"/>
      <c r="O605" s="309">
        <f t="shared" ca="1" si="102"/>
        <v>0.22935461671060375</v>
      </c>
      <c r="P605" s="216">
        <f t="shared" ca="1" si="103"/>
        <v>140.43064938328939</v>
      </c>
      <c r="Q605" s="217">
        <f t="shared" ca="1" si="104"/>
        <v>0.81833760492374719</v>
      </c>
      <c r="R605" s="216">
        <f t="shared" ca="1" si="105"/>
        <v>0.698140976811359</v>
      </c>
      <c r="S605" s="217"/>
      <c r="T605" s="64"/>
      <c r="U605" s="313">
        <f t="shared" ca="1" si="106"/>
        <v>-0.29725913482907829</v>
      </c>
      <c r="V605" s="256"/>
      <c r="W605" s="256"/>
      <c r="X605" s="311" t="e">
        <f t="shared" si="107"/>
        <v>#N/A</v>
      </c>
      <c r="Y605" s="311" t="e">
        <f t="shared" si="107"/>
        <v>#N/A</v>
      </c>
      <c r="Z605" s="105"/>
      <c r="AA605" s="105"/>
      <c r="AB605" s="103"/>
    </row>
    <row r="606" spans="1:28" x14ac:dyDescent="0.25">
      <c r="A606">
        <v>574</v>
      </c>
      <c r="B606" s="61">
        <f ca="1">OFFSET(InputPriceData!B$15,CalculationsAndCharts!$A606+$A$11,0,1,1)</f>
        <v>41143</v>
      </c>
      <c r="C606" s="3">
        <f ca="1">OFFSET(InputPriceData!G$15,CalculationsAndCharts!$A606+$A$11,IF($C$7,8,0),1,1)</f>
        <v>133243500</v>
      </c>
      <c r="D606" s="4">
        <f ca="1">OFFSET(InputPriceData!C$15,CalculationsAndCharts!$A606+$A$11,IF($C$7,8,0),1,1)</f>
        <v>141.39999399999999</v>
      </c>
      <c r="E606" s="4">
        <f ca="1">OFFSET(InputPriceData!D$15,CalculationsAndCharts!$A606+$A$11,IF($C$7,8,0),1,1)</f>
        <v>142.050003</v>
      </c>
      <c r="F606" s="4">
        <f ca="1">OFFSET(InputPriceData!E$15,CalculationsAndCharts!$A606+$A$11,IF($C$7,8,0),1,1)</f>
        <v>141.070007</v>
      </c>
      <c r="G606" s="4">
        <f ca="1">OFFSET(InputPriceData!F$15,CalculationsAndCharts!$A606+$A$11,IF($C$7,8,0),1,1)</f>
        <v>141.820007</v>
      </c>
      <c r="H606" s="309">
        <f t="shared" ca="1" si="96"/>
        <v>2.1545984385291583</v>
      </c>
      <c r="I606" s="216">
        <f t="shared" ca="1" si="97"/>
        <v>139.66540856147085</v>
      </c>
      <c r="J606" s="216">
        <f t="shared" ca="1" si="98"/>
        <v>140.36373560427819</v>
      </c>
      <c r="K606" s="216">
        <f t="shared" ca="1" si="99"/>
        <v>138.96708151866349</v>
      </c>
      <c r="L606" s="217">
        <f t="shared" ca="1" si="100"/>
        <v>1.5130196596652106</v>
      </c>
      <c r="M606" s="216">
        <f t="shared" ca="1" si="101"/>
        <v>1.0668591066034925</v>
      </c>
      <c r="N606" s="246"/>
      <c r="O606" s="309">
        <f t="shared" ca="1" si="102"/>
        <v>1.5717493594491998</v>
      </c>
      <c r="P606" s="216">
        <f t="shared" ca="1" si="103"/>
        <v>140.2482576405508</v>
      </c>
      <c r="Q606" s="217">
        <f t="shared" ca="1" si="104"/>
        <v>0.96127970838980337</v>
      </c>
      <c r="R606" s="216">
        <f t="shared" ca="1" si="105"/>
        <v>0.81338005438665928</v>
      </c>
      <c r="S606" s="217"/>
      <c r="T606" s="64"/>
      <c r="U606" s="313">
        <f t="shared" ca="1" si="106"/>
        <v>-0.2534790522168332</v>
      </c>
      <c r="V606" s="256"/>
      <c r="W606" s="256"/>
      <c r="X606" s="311" t="e">
        <f t="shared" si="107"/>
        <v>#N/A</v>
      </c>
      <c r="Y606" s="311" t="e">
        <f t="shared" si="107"/>
        <v>#N/A</v>
      </c>
      <c r="Z606" s="105"/>
      <c r="AA606" s="105"/>
      <c r="AB606" s="103"/>
    </row>
    <row r="607" spans="1:28" x14ac:dyDescent="0.25">
      <c r="A607">
        <v>575</v>
      </c>
      <c r="B607" s="61">
        <f ca="1">OFFSET(InputPriceData!B$15,CalculationsAndCharts!$A607+$A$11,0,1,1)</f>
        <v>41142</v>
      </c>
      <c r="C607" s="3">
        <f ca="1">OFFSET(InputPriceData!G$15,CalculationsAndCharts!$A607+$A$11,IF($C$7,8,0),1,1)</f>
        <v>105581100</v>
      </c>
      <c r="D607" s="4">
        <f ca="1">OFFSET(InputPriceData!C$15,CalculationsAndCharts!$A607+$A$11,IF($C$7,8,0),1,1)</f>
        <v>142.53999300000001</v>
      </c>
      <c r="E607" s="4">
        <f ca="1">OFFSET(InputPriceData!D$15,CalculationsAndCharts!$A607+$A$11,IF($C$7,8,0),1,1)</f>
        <v>143.08999600000001</v>
      </c>
      <c r="F607" s="4">
        <f ca="1">OFFSET(InputPriceData!E$15,CalculationsAndCharts!$A607+$A$11,IF($C$7,8,0),1,1)</f>
        <v>141.449997</v>
      </c>
      <c r="G607" s="4">
        <f ca="1">OFFSET(InputPriceData!F$15,CalculationsAndCharts!$A607+$A$11,IF($C$7,8,0),1,1)</f>
        <v>141.759995</v>
      </c>
      <c r="H607" s="309">
        <f t="shared" ca="1" si="96"/>
        <v>2.3306576747923495</v>
      </c>
      <c r="I607" s="216">
        <f t="shared" ca="1" si="97"/>
        <v>139.42933732520765</v>
      </c>
      <c r="J607" s="216">
        <f t="shared" ca="1" si="98"/>
        <v>140.12648401183367</v>
      </c>
      <c r="K607" s="216">
        <f t="shared" ca="1" si="99"/>
        <v>138.73219063858161</v>
      </c>
      <c r="L607" s="217">
        <f t="shared" ca="1" si="100"/>
        <v>1.5793778450172502</v>
      </c>
      <c r="M607" s="216">
        <f t="shared" ca="1" si="101"/>
        <v>1.1141209796298668</v>
      </c>
      <c r="N607" s="246"/>
      <c r="O607" s="309">
        <f t="shared" ca="1" si="102"/>
        <v>1.7595834683602951</v>
      </c>
      <c r="P607" s="216">
        <f t="shared" ca="1" si="103"/>
        <v>140.00041153163971</v>
      </c>
      <c r="Q607" s="217">
        <f t="shared" ca="1" si="104"/>
        <v>1.0520505923857626</v>
      </c>
      <c r="R607" s="216">
        <f t="shared" ca="1" si="105"/>
        <v>0.89056204528147387</v>
      </c>
      <c r="S607" s="217"/>
      <c r="T607" s="64"/>
      <c r="U607" s="313">
        <f t="shared" ca="1" si="106"/>
        <v>-0.22355893434839291</v>
      </c>
      <c r="V607" s="256"/>
      <c r="W607" s="256"/>
      <c r="X607" s="311" t="e">
        <f t="shared" si="107"/>
        <v>#N/A</v>
      </c>
      <c r="Y607" s="311" t="e">
        <f t="shared" si="107"/>
        <v>#N/A</v>
      </c>
      <c r="Z607" s="105"/>
      <c r="AA607" s="105"/>
      <c r="AB607" s="103"/>
    </row>
    <row r="608" spans="1:28" x14ac:dyDescent="0.25">
      <c r="A608">
        <v>576</v>
      </c>
      <c r="B608" s="61">
        <f ca="1">OFFSET(InputPriceData!B$15,CalculationsAndCharts!$A608+$A$11,0,1,1)</f>
        <v>41141</v>
      </c>
      <c r="C608" s="3">
        <f ca="1">OFFSET(InputPriceData!G$15,CalculationsAndCharts!$A608+$A$11,IF($C$7,8,0),1,1)</f>
        <v>78255700</v>
      </c>
      <c r="D608" s="4">
        <f ca="1">OFFSET(InputPriceData!C$15,CalculationsAndCharts!$A608+$A$11,IF($C$7,8,0),1,1)</f>
        <v>141.979996</v>
      </c>
      <c r="E608" s="4">
        <f ca="1">OFFSET(InputPriceData!D$15,CalculationsAndCharts!$A608+$A$11,IF($C$7,8,0),1,1)</f>
        <v>142.220001</v>
      </c>
      <c r="F608" s="4">
        <f ca="1">OFFSET(InputPriceData!E$15,CalculationsAndCharts!$A608+$A$11,IF($C$7,8,0),1,1)</f>
        <v>141.58999600000001</v>
      </c>
      <c r="G608" s="4">
        <f ca="1">OFFSET(InputPriceData!F$15,CalculationsAndCharts!$A608+$A$11,IF($C$7,8,0),1,1)</f>
        <v>142.19000199999999</v>
      </c>
      <c r="H608" s="309">
        <f t="shared" ca="1" si="96"/>
        <v>3.0245475500875396</v>
      </c>
      <c r="I608" s="216">
        <f t="shared" ca="1" si="97"/>
        <v>139.16545444991246</v>
      </c>
      <c r="J608" s="216">
        <f t="shared" ca="1" si="98"/>
        <v>139.861281722162</v>
      </c>
      <c r="K608" s="216">
        <f t="shared" ca="1" si="99"/>
        <v>138.46962717766289</v>
      </c>
      <c r="L608" s="217">
        <f t="shared" ca="1" si="100"/>
        <v>1.617396691771152</v>
      </c>
      <c r="M608" s="216">
        <f t="shared" ca="1" si="101"/>
        <v>1.1374897454260897</v>
      </c>
      <c r="N608" s="246"/>
      <c r="O608" s="309">
        <f t="shared" ca="1" si="102"/>
        <v>2.4737801600122231</v>
      </c>
      <c r="P608" s="216">
        <f t="shared" ca="1" si="103"/>
        <v>139.71622183998778</v>
      </c>
      <c r="Q608" s="217">
        <f t="shared" ca="1" si="104"/>
        <v>1.1115872758441219</v>
      </c>
      <c r="R608" s="216">
        <f t="shared" ca="1" si="105"/>
        <v>0.93811429232059951</v>
      </c>
      <c r="S608" s="217"/>
      <c r="T608" s="64"/>
      <c r="U608" s="313">
        <f t="shared" ca="1" si="106"/>
        <v>-0.19937545310549021</v>
      </c>
      <c r="V608" s="256"/>
      <c r="W608" s="256"/>
      <c r="X608" s="311" t="e">
        <f t="shared" si="107"/>
        <v>#N/A</v>
      </c>
      <c r="Y608" s="311" t="e">
        <f t="shared" si="107"/>
        <v>#N/A</v>
      </c>
      <c r="Z608" s="105"/>
      <c r="AA608" s="105"/>
      <c r="AB608" s="103"/>
    </row>
    <row r="609" spans="1:28" x14ac:dyDescent="0.25">
      <c r="A609">
        <v>577</v>
      </c>
      <c r="B609" s="61">
        <f ca="1">OFFSET(InputPriceData!B$15,CalculationsAndCharts!$A609+$A$11,0,1,1)</f>
        <v>41138</v>
      </c>
      <c r="C609" s="3">
        <f ca="1">OFFSET(InputPriceData!G$15,CalculationsAndCharts!$A609+$A$11,IF($C$7,8,0),1,1)</f>
        <v>90813700</v>
      </c>
      <c r="D609" s="4">
        <f ca="1">OFFSET(InputPriceData!C$15,CalculationsAndCharts!$A609+$A$11,IF($C$7,8,0),1,1)</f>
        <v>142.229996</v>
      </c>
      <c r="E609" s="4">
        <f ca="1">OFFSET(InputPriceData!D$15,CalculationsAndCharts!$A609+$A$11,IF($C$7,8,0),1,1)</f>
        <v>142.300003</v>
      </c>
      <c r="F609" s="4">
        <f ca="1">OFFSET(InputPriceData!E$15,CalculationsAndCharts!$A609+$A$11,IF($C$7,8,0),1,1)</f>
        <v>141.86000100000001</v>
      </c>
      <c r="G609" s="4">
        <f ca="1">OFFSET(InputPriceData!F$15,CalculationsAndCharts!$A609+$A$11,IF($C$7,8,0),1,1)</f>
        <v>142.179993</v>
      </c>
      <c r="H609" s="309">
        <f t="shared" ref="H609:H672" ca="1" si="108">$C$20*(G609-2*G610+G611)+2*$C$21*H610-$C$22*H611</f>
        <v>3.3095201500382068</v>
      </c>
      <c r="I609" s="216">
        <f t="shared" ca="1" si="97"/>
        <v>138.8704728499618</v>
      </c>
      <c r="J609" s="216">
        <f t="shared" ca="1" si="98"/>
        <v>139.5648252142116</v>
      </c>
      <c r="K609" s="216">
        <f t="shared" ca="1" si="99"/>
        <v>138.17612048571198</v>
      </c>
      <c r="L609" s="217">
        <f t="shared" ca="1" si="100"/>
        <v>1.619002885199222</v>
      </c>
      <c r="M609" s="216">
        <f t="shared" ca="1" si="101"/>
        <v>1.1386995111184328</v>
      </c>
      <c r="N609" s="246"/>
      <c r="O609" s="309">
        <f t="shared" ca="1" si="102"/>
        <v>2.7890114560383497</v>
      </c>
      <c r="P609" s="216">
        <f t="shared" ca="1" si="103"/>
        <v>139.39098154396166</v>
      </c>
      <c r="Q609" s="217">
        <f t="shared" ca="1" si="104"/>
        <v>1.1281369304402227</v>
      </c>
      <c r="R609" s="216">
        <f t="shared" ca="1" si="105"/>
        <v>0.95214825093448074</v>
      </c>
      <c r="S609" s="217"/>
      <c r="T609" s="64"/>
      <c r="U609" s="313">
        <f t="shared" ca="1" si="106"/>
        <v>-0.18655126018395207</v>
      </c>
      <c r="V609" s="256"/>
      <c r="W609" s="256"/>
      <c r="X609" s="311" t="e">
        <f t="shared" si="107"/>
        <v>#N/A</v>
      </c>
      <c r="Y609" s="311" t="e">
        <f t="shared" si="107"/>
        <v>#N/A</v>
      </c>
      <c r="Z609" s="105"/>
      <c r="AA609" s="105"/>
      <c r="AB609" s="103"/>
    </row>
    <row r="610" spans="1:28" x14ac:dyDescent="0.25">
      <c r="A610">
        <v>578</v>
      </c>
      <c r="B610" s="61">
        <f ca="1">OFFSET(InputPriceData!B$15,CalculationsAndCharts!$A610+$A$11,0,1,1)</f>
        <v>41137</v>
      </c>
      <c r="C610" s="3">
        <f ca="1">OFFSET(InputPriceData!G$15,CalculationsAndCharts!$A610+$A$11,IF($C$7,8,0),1,1)</f>
        <v>112014200</v>
      </c>
      <c r="D610" s="4">
        <f ca="1">OFFSET(InputPriceData!C$15,CalculationsAndCharts!$A610+$A$11,IF($C$7,8,0),1,1)</f>
        <v>141.14999399999999</v>
      </c>
      <c r="E610" s="4">
        <f ca="1">OFFSET(InputPriceData!D$15,CalculationsAndCharts!$A610+$A$11,IF($C$7,8,0),1,1)</f>
        <v>142.16000399999999</v>
      </c>
      <c r="F610" s="4">
        <f ca="1">OFFSET(InputPriceData!E$15,CalculationsAndCharts!$A610+$A$11,IF($C$7,8,0),1,1)</f>
        <v>140.800003</v>
      </c>
      <c r="G610" s="4">
        <f ca="1">OFFSET(InputPriceData!F$15,CalculationsAndCharts!$A610+$A$11,IF($C$7,8,0),1,1)</f>
        <v>141.990005</v>
      </c>
      <c r="H610" s="309">
        <f t="shared" ca="1" si="108"/>
        <v>3.4246054682205997</v>
      </c>
      <c r="I610" s="216">
        <f t="shared" ref="I610:I673" ca="1" si="109">G610-H610</f>
        <v>138.56539953177941</v>
      </c>
      <c r="J610" s="216">
        <f t="shared" ref="J610:J673" ca="1" si="110">I610*(1+$F$15)</f>
        <v>139.25822652943828</v>
      </c>
      <c r="K610" s="216">
        <f t="shared" ref="K610:K673" ca="1" si="111">I610*(1-$F$15)</f>
        <v>137.87257253412051</v>
      </c>
      <c r="L610" s="217">
        <f t="shared" ref="L610:L673" ca="1" si="112">$F$20*(I610-2*I611+I612)+2*$F$21*L611-$F$22*L612</f>
        <v>1.601204940987538</v>
      </c>
      <c r="M610" s="216">
        <f t="shared" ref="M610:M673" ca="1" si="113">100*$F$16*L610/G610</f>
        <v>1.1276884883464424</v>
      </c>
      <c r="N610" s="246"/>
      <c r="O610" s="309">
        <f t="shared" ref="O610:O673" ca="1" si="114">$U$20*($G610-2*$G611+$G612)+2*$U$21*O611-$U$22*O612</f>
        <v>2.9395327185291831</v>
      </c>
      <c r="P610" s="216">
        <f t="shared" ref="P610:P673" ca="1" si="115">$G610-O610</f>
        <v>139.0504722814708</v>
      </c>
      <c r="Q610" s="217">
        <f t="shared" ref="Q610:Q673" ca="1" si="116">$X$20*(P610-2*P611+P612)+2*$X$21*Q611-$X$22*Q612</f>
        <v>1.1214214212411004</v>
      </c>
      <c r="R610" s="216">
        <f t="shared" ref="R610:R673" ca="1" si="117">100*$F$17*Q610/$G610</f>
        <v>0.94774678364813103</v>
      </c>
      <c r="S610" s="217"/>
      <c r="T610" s="64"/>
      <c r="U610" s="313">
        <f t="shared" ref="U610:U673" ca="1" si="118">R610-M610</f>
        <v>-0.17994170469831139</v>
      </c>
      <c r="V610" s="256"/>
      <c r="W610" s="256"/>
      <c r="X610" s="311" t="e">
        <f t="shared" ref="X610:Y673" si="119">IF($A610=$E$25,X$31,NA())</f>
        <v>#N/A</v>
      </c>
      <c r="Y610" s="311" t="e">
        <f t="shared" si="119"/>
        <v>#N/A</v>
      </c>
      <c r="Z610" s="105"/>
      <c r="AA610" s="105"/>
      <c r="AB610" s="103"/>
    </row>
    <row r="611" spans="1:28" x14ac:dyDescent="0.25">
      <c r="A611">
        <v>579</v>
      </c>
      <c r="B611" s="61">
        <f ca="1">OFFSET(InputPriceData!B$15,CalculationsAndCharts!$A611+$A$11,0,1,1)</f>
        <v>41136</v>
      </c>
      <c r="C611" s="3">
        <f ca="1">OFFSET(InputPriceData!G$15,CalculationsAndCharts!$A611+$A$11,IF($C$7,8,0),1,1)</f>
        <v>71085900</v>
      </c>
      <c r="D611" s="4">
        <f ca="1">OFFSET(InputPriceData!C$15,CalculationsAndCharts!$A611+$A$11,IF($C$7,8,0),1,1)</f>
        <v>140.63999899999999</v>
      </c>
      <c r="E611" s="4">
        <f ca="1">OFFSET(InputPriceData!D$15,CalculationsAndCharts!$A611+$A$11,IF($C$7,8,0),1,1)</f>
        <v>141.19000199999999</v>
      </c>
      <c r="F611" s="4">
        <f ca="1">OFFSET(InputPriceData!E$15,CalculationsAndCharts!$A611+$A$11,IF($C$7,8,0),1,1)</f>
        <v>140.550003</v>
      </c>
      <c r="G611" s="4">
        <f ca="1">OFFSET(InputPriceData!F$15,CalculationsAndCharts!$A611+$A$11,IF($C$7,8,0),1,1)</f>
        <v>140.949997</v>
      </c>
      <c r="H611" s="309">
        <f t="shared" ca="1" si="108"/>
        <v>2.6626304305405801</v>
      </c>
      <c r="I611" s="216">
        <f t="shared" ca="1" si="109"/>
        <v>138.28736656945941</v>
      </c>
      <c r="J611" s="216">
        <f t="shared" ca="1" si="110"/>
        <v>138.97880340230668</v>
      </c>
      <c r="K611" s="216">
        <f t="shared" ca="1" si="111"/>
        <v>137.59592973661211</v>
      </c>
      <c r="L611" s="217">
        <f t="shared" ca="1" si="112"/>
        <v>1.6010530809084378</v>
      </c>
      <c r="M611" s="216">
        <f t="shared" ca="1" si="113"/>
        <v>1.1359014650482311</v>
      </c>
      <c r="N611" s="246"/>
      <c r="O611" s="309">
        <f t="shared" ca="1" si="114"/>
        <v>2.2088918880845467</v>
      </c>
      <c r="P611" s="216">
        <f t="shared" ca="1" si="115"/>
        <v>138.74110511191546</v>
      </c>
      <c r="Q611" s="217">
        <f t="shared" ca="1" si="116"/>
        <v>1.1377978901255807</v>
      </c>
      <c r="R611" s="216">
        <f t="shared" ca="1" si="117"/>
        <v>0.96868215481458797</v>
      </c>
      <c r="S611" s="217"/>
      <c r="T611" s="64"/>
      <c r="U611" s="313">
        <f t="shared" ca="1" si="118"/>
        <v>-0.16721931023364311</v>
      </c>
      <c r="V611" s="256"/>
      <c r="W611" s="256"/>
      <c r="X611" s="311" t="e">
        <f t="shared" si="119"/>
        <v>#N/A</v>
      </c>
      <c r="Y611" s="311" t="e">
        <f t="shared" si="119"/>
        <v>#N/A</v>
      </c>
      <c r="Z611" s="105"/>
      <c r="AA611" s="105"/>
      <c r="AB611" s="103"/>
    </row>
    <row r="612" spans="1:28" x14ac:dyDescent="0.25">
      <c r="A612">
        <v>580</v>
      </c>
      <c r="B612" s="61">
        <f ca="1">OFFSET(InputPriceData!B$15,CalculationsAndCharts!$A612+$A$11,0,1,1)</f>
        <v>41135</v>
      </c>
      <c r="C612" s="3">
        <f ca="1">OFFSET(InputPriceData!G$15,CalculationsAndCharts!$A612+$A$11,IF($C$7,8,0),1,1)</f>
        <v>102379400</v>
      </c>
      <c r="D612" s="4">
        <f ca="1">OFFSET(InputPriceData!C$15,CalculationsAndCharts!$A612+$A$11,IF($C$7,8,0),1,1)</f>
        <v>141.28999300000001</v>
      </c>
      <c r="E612" s="4">
        <f ca="1">OFFSET(InputPriceData!D$15,CalculationsAndCharts!$A612+$A$11,IF($C$7,8,0),1,1)</f>
        <v>141.38000500000001</v>
      </c>
      <c r="F612" s="4">
        <f ca="1">OFFSET(InputPriceData!E$15,CalculationsAndCharts!$A612+$A$11,IF($C$7,8,0),1,1)</f>
        <v>140.36999499999999</v>
      </c>
      <c r="G612" s="4">
        <f ca="1">OFFSET(InputPriceData!F$15,CalculationsAndCharts!$A612+$A$11,IF($C$7,8,0),1,1)</f>
        <v>140.78999300000001</v>
      </c>
      <c r="H612" s="309">
        <f t="shared" ca="1" si="108"/>
        <v>2.7531627142021935</v>
      </c>
      <c r="I612" s="216">
        <f t="shared" ca="1" si="109"/>
        <v>138.03683028579781</v>
      </c>
      <c r="J612" s="216">
        <f t="shared" ca="1" si="110"/>
        <v>138.72701443722679</v>
      </c>
      <c r="K612" s="216">
        <f t="shared" ca="1" si="111"/>
        <v>137.34664613436883</v>
      </c>
      <c r="L612" s="217">
        <f t="shared" ca="1" si="112"/>
        <v>1.621736601502852</v>
      </c>
      <c r="M612" s="216">
        <f t="shared" ca="1" si="113"/>
        <v>1.1518834307370496</v>
      </c>
      <c r="N612" s="246"/>
      <c r="O612" s="309">
        <f t="shared" ca="1" si="114"/>
        <v>2.3262274922997301</v>
      </c>
      <c r="P612" s="216">
        <f t="shared" ca="1" si="115"/>
        <v>138.46376550770029</v>
      </c>
      <c r="Q612" s="217">
        <f t="shared" ca="1" si="116"/>
        <v>1.1825911209158289</v>
      </c>
      <c r="R612" s="216">
        <f t="shared" ca="1" si="117"/>
        <v>1.0079617981790754</v>
      </c>
      <c r="S612" s="217"/>
      <c r="T612" s="64"/>
      <c r="U612" s="313">
        <f t="shared" ca="1" si="118"/>
        <v>-0.14392163255797419</v>
      </c>
      <c r="V612" s="256"/>
      <c r="W612" s="256"/>
      <c r="X612" s="311" t="e">
        <f t="shared" si="119"/>
        <v>#N/A</v>
      </c>
      <c r="Y612" s="311" t="e">
        <f t="shared" si="119"/>
        <v>#N/A</v>
      </c>
      <c r="Z612" s="105"/>
      <c r="AA612" s="105"/>
      <c r="AB612" s="103"/>
    </row>
    <row r="613" spans="1:28" x14ac:dyDescent="0.25">
      <c r="A613">
        <v>581</v>
      </c>
      <c r="B613" s="61">
        <f ca="1">OFFSET(InputPriceData!B$15,CalculationsAndCharts!$A613+$A$11,0,1,1)</f>
        <v>41134</v>
      </c>
      <c r="C613" s="3">
        <f ca="1">OFFSET(InputPriceData!G$15,CalculationsAndCharts!$A613+$A$11,IF($C$7,8,0),1,1)</f>
        <v>79426900</v>
      </c>
      <c r="D613" s="4">
        <f ca="1">OFFSET(InputPriceData!C$15,CalculationsAndCharts!$A613+$A$11,IF($C$7,8,0),1,1)</f>
        <v>140.60000600000001</v>
      </c>
      <c r="E613" s="4">
        <f ca="1">OFFSET(InputPriceData!D$15,CalculationsAndCharts!$A613+$A$11,IF($C$7,8,0),1,1)</f>
        <v>140.83999600000001</v>
      </c>
      <c r="F613" s="4">
        <f ca="1">OFFSET(InputPriceData!E$15,CalculationsAndCharts!$A613+$A$11,IF($C$7,8,0),1,1)</f>
        <v>140.03999300000001</v>
      </c>
      <c r="G613" s="4">
        <f ca="1">OFFSET(InputPriceData!F$15,CalculationsAndCharts!$A613+$A$11,IF($C$7,8,0),1,1)</f>
        <v>140.770004</v>
      </c>
      <c r="H613" s="309">
        <f t="shared" ca="1" si="108"/>
        <v>2.9918876972876443</v>
      </c>
      <c r="I613" s="216">
        <f t="shared" ca="1" si="109"/>
        <v>137.77811630271236</v>
      </c>
      <c r="J613" s="216">
        <f t="shared" ca="1" si="110"/>
        <v>138.4670068842259</v>
      </c>
      <c r="K613" s="216">
        <f t="shared" ca="1" si="111"/>
        <v>137.0892257211988</v>
      </c>
      <c r="L613" s="217">
        <f t="shared" ca="1" si="112"/>
        <v>1.6279755646146141</v>
      </c>
      <c r="M613" s="216">
        <f t="shared" ca="1" si="113"/>
        <v>1.1564790213507519</v>
      </c>
      <c r="N613" s="246"/>
      <c r="O613" s="309">
        <f t="shared" ca="1" si="114"/>
        <v>2.5961150015569965</v>
      </c>
      <c r="P613" s="216">
        <f t="shared" ca="1" si="115"/>
        <v>138.173888998443</v>
      </c>
      <c r="Q613" s="217">
        <f t="shared" ca="1" si="116"/>
        <v>1.2121399402143684</v>
      </c>
      <c r="R613" s="216">
        <f t="shared" ca="1" si="117"/>
        <v>1.0332939453899868</v>
      </c>
      <c r="S613" s="217"/>
      <c r="T613" s="64"/>
      <c r="U613" s="313">
        <f t="shared" ca="1" si="118"/>
        <v>-0.12318507596076511</v>
      </c>
      <c r="V613" s="256"/>
      <c r="W613" s="256"/>
      <c r="X613" s="311" t="e">
        <f t="shared" si="119"/>
        <v>#N/A</v>
      </c>
      <c r="Y613" s="311" t="e">
        <f t="shared" si="119"/>
        <v>#N/A</v>
      </c>
      <c r="Z613" s="105"/>
      <c r="AA613" s="105"/>
      <c r="AB613" s="103"/>
    </row>
    <row r="614" spans="1:28" x14ac:dyDescent="0.25">
      <c r="A614">
        <v>582</v>
      </c>
      <c r="B614" s="61">
        <f ca="1">OFFSET(InputPriceData!B$15,CalculationsAndCharts!$A614+$A$11,0,1,1)</f>
        <v>41131</v>
      </c>
      <c r="C614" s="3">
        <f ca="1">OFFSET(InputPriceData!G$15,CalculationsAndCharts!$A614+$A$11,IF($C$7,8,0),1,1)</f>
        <v>99792700</v>
      </c>
      <c r="D614" s="4">
        <f ca="1">OFFSET(InputPriceData!C$15,CalculationsAndCharts!$A614+$A$11,IF($C$7,8,0),1,1)</f>
        <v>140.03999300000001</v>
      </c>
      <c r="E614" s="4">
        <f ca="1">OFFSET(InputPriceData!D$15,CalculationsAndCharts!$A614+$A$11,IF($C$7,8,0),1,1)</f>
        <v>140.88999899999999</v>
      </c>
      <c r="F614" s="4">
        <f ca="1">OFFSET(InputPriceData!E$15,CalculationsAndCharts!$A614+$A$11,IF($C$7,8,0),1,1)</f>
        <v>139.80999800000001</v>
      </c>
      <c r="G614" s="4">
        <f ca="1">OFFSET(InputPriceData!F$15,CalculationsAndCharts!$A614+$A$11,IF($C$7,8,0),1,1)</f>
        <v>140.83999600000001</v>
      </c>
      <c r="H614" s="309">
        <f t="shared" ca="1" si="108"/>
        <v>3.3375505594086552</v>
      </c>
      <c r="I614" s="216">
        <f t="shared" ca="1" si="109"/>
        <v>137.50244544059134</v>
      </c>
      <c r="J614" s="216">
        <f t="shared" ca="1" si="110"/>
        <v>138.18995766779429</v>
      </c>
      <c r="K614" s="216">
        <f t="shared" ca="1" si="111"/>
        <v>136.8149332133884</v>
      </c>
      <c r="L614" s="217">
        <f t="shared" ca="1" si="112"/>
        <v>1.6080892817348404</v>
      </c>
      <c r="M614" s="216">
        <f t="shared" ca="1" si="113"/>
        <v>1.1417845267013784</v>
      </c>
      <c r="N614" s="246"/>
      <c r="O614" s="309">
        <f t="shared" ca="1" si="114"/>
        <v>2.9798424038875297</v>
      </c>
      <c r="P614" s="216">
        <f t="shared" ca="1" si="115"/>
        <v>137.8601535961125</v>
      </c>
      <c r="Q614" s="217">
        <f t="shared" ca="1" si="116"/>
        <v>1.2108201106813645</v>
      </c>
      <c r="R614" s="216">
        <f t="shared" ca="1" si="117"/>
        <v>1.0316559032120658</v>
      </c>
      <c r="S614" s="217"/>
      <c r="T614" s="64"/>
      <c r="U614" s="313">
        <f t="shared" ca="1" si="118"/>
        <v>-0.11012862348931263</v>
      </c>
      <c r="V614" s="256"/>
      <c r="W614" s="256"/>
      <c r="X614" s="311" t="e">
        <f t="shared" si="119"/>
        <v>#N/A</v>
      </c>
      <c r="Y614" s="311" t="e">
        <f t="shared" si="119"/>
        <v>#N/A</v>
      </c>
      <c r="Z614" s="105"/>
      <c r="AA614" s="105"/>
      <c r="AB614" s="103"/>
    </row>
    <row r="615" spans="1:28" x14ac:dyDescent="0.25">
      <c r="A615">
        <v>583</v>
      </c>
      <c r="B615" s="61">
        <f ca="1">OFFSET(InputPriceData!B$15,CalculationsAndCharts!$A615+$A$11,0,1,1)</f>
        <v>41130</v>
      </c>
      <c r="C615" s="3">
        <f ca="1">OFFSET(InputPriceData!G$15,CalculationsAndCharts!$A615+$A$11,IF($C$7,8,0),1,1)</f>
        <v>90291700</v>
      </c>
      <c r="D615" s="4">
        <f ca="1">OFFSET(InputPriceData!C$15,CalculationsAndCharts!$A615+$A$11,IF($C$7,8,0),1,1)</f>
        <v>140.28999300000001</v>
      </c>
      <c r="E615" s="4">
        <f ca="1">OFFSET(InputPriceData!D$15,CalculationsAndCharts!$A615+$A$11,IF($C$7,8,0),1,1)</f>
        <v>140.88999899999999</v>
      </c>
      <c r="F615" s="4">
        <f ca="1">OFFSET(InputPriceData!E$15,CalculationsAndCharts!$A615+$A$11,IF($C$7,8,0),1,1)</f>
        <v>140.14999399999999</v>
      </c>
      <c r="G615" s="4">
        <f ca="1">OFFSET(InputPriceData!F$15,CalculationsAndCharts!$A615+$A$11,IF($C$7,8,0),1,1)</f>
        <v>140.61000100000001</v>
      </c>
      <c r="H615" s="309">
        <f t="shared" ca="1" si="108"/>
        <v>3.3933712837812786</v>
      </c>
      <c r="I615" s="216">
        <f t="shared" ca="1" si="109"/>
        <v>137.21662971621873</v>
      </c>
      <c r="J615" s="216">
        <f t="shared" ca="1" si="110"/>
        <v>137.90271286479981</v>
      </c>
      <c r="K615" s="216">
        <f t="shared" ca="1" si="111"/>
        <v>136.53054656763763</v>
      </c>
      <c r="L615" s="217">
        <f t="shared" ca="1" si="112"/>
        <v>1.5655150941738316</v>
      </c>
      <c r="M615" s="216">
        <f t="shared" ca="1" si="113"/>
        <v>1.113373930047715</v>
      </c>
      <c r="N615" s="246"/>
      <c r="O615" s="309">
        <f t="shared" ca="1" si="114"/>
        <v>3.0793089875171558</v>
      </c>
      <c r="P615" s="216">
        <f t="shared" ca="1" si="115"/>
        <v>137.53069201248286</v>
      </c>
      <c r="Q615" s="217">
        <f t="shared" ca="1" si="116"/>
        <v>1.181538879246232</v>
      </c>
      <c r="R615" s="216">
        <f t="shared" ca="1" si="117"/>
        <v>1.0083540608860946</v>
      </c>
      <c r="S615" s="217"/>
      <c r="T615" s="64"/>
      <c r="U615" s="313">
        <f t="shared" ca="1" si="118"/>
        <v>-0.10501986916162043</v>
      </c>
      <c r="V615" s="256"/>
      <c r="W615" s="256"/>
      <c r="X615" s="311" t="e">
        <f t="shared" si="119"/>
        <v>#N/A</v>
      </c>
      <c r="Y615" s="311" t="e">
        <f t="shared" si="119"/>
        <v>#N/A</v>
      </c>
      <c r="Z615" s="105"/>
      <c r="AA615" s="105"/>
      <c r="AB615" s="103"/>
    </row>
    <row r="616" spans="1:28" x14ac:dyDescent="0.25">
      <c r="A616">
        <v>584</v>
      </c>
      <c r="B616" s="61">
        <f ca="1">OFFSET(InputPriceData!B$15,CalculationsAndCharts!$A616+$A$11,0,1,1)</f>
        <v>41129</v>
      </c>
      <c r="C616" s="3">
        <f ca="1">OFFSET(InputPriceData!G$15,CalculationsAndCharts!$A616+$A$11,IF($C$7,8,0),1,1)</f>
        <v>89754700</v>
      </c>
      <c r="D616" s="4">
        <f ca="1">OFFSET(InputPriceData!C$15,CalculationsAndCharts!$A616+$A$11,IF($C$7,8,0),1,1)</f>
        <v>139.85000600000001</v>
      </c>
      <c r="E616" s="4">
        <f ca="1">OFFSET(InputPriceData!D$15,CalculationsAndCharts!$A616+$A$11,IF($C$7,8,0),1,1)</f>
        <v>140.64999399999999</v>
      </c>
      <c r="F616" s="4">
        <f ca="1">OFFSET(InputPriceData!E$15,CalculationsAndCharts!$A616+$A$11,IF($C$7,8,0),1,1)</f>
        <v>139.80999800000001</v>
      </c>
      <c r="G616" s="4">
        <f ca="1">OFFSET(InputPriceData!F$15,CalculationsAndCharts!$A616+$A$11,IF($C$7,8,0),1,1)</f>
        <v>140.490005</v>
      </c>
      <c r="H616" s="309">
        <f t="shared" ca="1" si="108"/>
        <v>3.5628770484388372</v>
      </c>
      <c r="I616" s="216">
        <f t="shared" ca="1" si="109"/>
        <v>136.92712795156115</v>
      </c>
      <c r="J616" s="216">
        <f t="shared" ca="1" si="110"/>
        <v>137.61176359131895</v>
      </c>
      <c r="K616" s="216">
        <f t="shared" ca="1" si="111"/>
        <v>136.24249231180335</v>
      </c>
      <c r="L616" s="217">
        <f t="shared" ca="1" si="112"/>
        <v>1.5039594812622685</v>
      </c>
      <c r="M616" s="216">
        <f t="shared" ca="1" si="113"/>
        <v>1.0705099492752304</v>
      </c>
      <c r="N616" s="246"/>
      <c r="O616" s="309">
        <f t="shared" ca="1" si="114"/>
        <v>3.2967164233712749</v>
      </c>
      <c r="P616" s="216">
        <f t="shared" ca="1" si="115"/>
        <v>137.19328857662873</v>
      </c>
      <c r="Q616" s="217">
        <f t="shared" ca="1" si="116"/>
        <v>1.1276301180407908</v>
      </c>
      <c r="R616" s="216">
        <f t="shared" ca="1" si="117"/>
        <v>0.96316897536515067</v>
      </c>
      <c r="S616" s="217"/>
      <c r="T616" s="64"/>
      <c r="U616" s="313">
        <f t="shared" ca="1" si="118"/>
        <v>-0.10734097391007968</v>
      </c>
      <c r="V616" s="256"/>
      <c r="W616" s="256"/>
      <c r="X616" s="311" t="e">
        <f t="shared" si="119"/>
        <v>#N/A</v>
      </c>
      <c r="Y616" s="311" t="e">
        <f t="shared" si="119"/>
        <v>#N/A</v>
      </c>
      <c r="Z616" s="105"/>
      <c r="AA616" s="105"/>
      <c r="AB616" s="103"/>
    </row>
    <row r="617" spans="1:28" x14ac:dyDescent="0.25">
      <c r="A617">
        <v>585</v>
      </c>
      <c r="B617" s="61">
        <f ca="1">OFFSET(InputPriceData!B$15,CalculationsAndCharts!$A617+$A$11,0,1,1)</f>
        <v>41128</v>
      </c>
      <c r="C617" s="3">
        <f ca="1">OFFSET(InputPriceData!G$15,CalculationsAndCharts!$A617+$A$11,IF($C$7,8,0),1,1)</f>
        <v>109545100</v>
      </c>
      <c r="D617" s="4">
        <f ca="1">OFFSET(InputPriceData!C$15,CalculationsAndCharts!$A617+$A$11,IF($C$7,8,0),1,1)</f>
        <v>140.179993</v>
      </c>
      <c r="E617" s="4">
        <f ca="1">OFFSET(InputPriceData!D$15,CalculationsAndCharts!$A617+$A$11,IF($C$7,8,0),1,1)</f>
        <v>140.91999799999999</v>
      </c>
      <c r="F617" s="4">
        <f ca="1">OFFSET(InputPriceData!E$15,CalculationsAndCharts!$A617+$A$11,IF($C$7,8,0),1,1)</f>
        <v>140.029999</v>
      </c>
      <c r="G617" s="4">
        <f ca="1">OFFSET(InputPriceData!F$15,CalculationsAndCharts!$A617+$A$11,IF($C$7,8,0),1,1)</f>
        <v>140.320007</v>
      </c>
      <c r="H617" s="309">
        <f t="shared" ca="1" si="108"/>
        <v>3.6883791073630721</v>
      </c>
      <c r="I617" s="216">
        <f t="shared" ca="1" si="109"/>
        <v>136.63162789263694</v>
      </c>
      <c r="J617" s="216">
        <f t="shared" ca="1" si="110"/>
        <v>137.3147860321001</v>
      </c>
      <c r="K617" s="216">
        <f t="shared" ca="1" si="111"/>
        <v>135.94846975317375</v>
      </c>
      <c r="L617" s="217">
        <f t="shared" ca="1" si="112"/>
        <v>1.4183691204456415</v>
      </c>
      <c r="M617" s="216">
        <f t="shared" ca="1" si="113"/>
        <v>1.0108103261751129</v>
      </c>
      <c r="N617" s="246"/>
      <c r="O617" s="309">
        <f t="shared" ca="1" si="114"/>
        <v>3.4752236869412014</v>
      </c>
      <c r="P617" s="216">
        <f t="shared" ca="1" si="115"/>
        <v>136.8447833130588</v>
      </c>
      <c r="Q617" s="217">
        <f t="shared" ca="1" si="116"/>
        <v>1.0413038643561405</v>
      </c>
      <c r="R617" s="216">
        <f t="shared" ca="1" si="117"/>
        <v>0.89051067195811107</v>
      </c>
      <c r="S617" s="217"/>
      <c r="T617" s="64"/>
      <c r="U617" s="313">
        <f t="shared" ca="1" si="118"/>
        <v>-0.12029965421700184</v>
      </c>
      <c r="V617" s="256"/>
      <c r="W617" s="256"/>
      <c r="X617" s="311" t="e">
        <f t="shared" si="119"/>
        <v>#N/A</v>
      </c>
      <c r="Y617" s="311" t="e">
        <f t="shared" si="119"/>
        <v>#N/A</v>
      </c>
      <c r="Z617" s="105"/>
      <c r="AA617" s="105"/>
      <c r="AB617" s="103"/>
    </row>
    <row r="618" spans="1:28" x14ac:dyDescent="0.25">
      <c r="A618">
        <v>586</v>
      </c>
      <c r="B618" s="61">
        <f ca="1">OFFSET(InputPriceData!B$15,CalculationsAndCharts!$A618+$A$11,0,1,1)</f>
        <v>41127</v>
      </c>
      <c r="C618" s="3">
        <f ca="1">OFFSET(InputPriceData!G$15,CalculationsAndCharts!$A618+$A$11,IF($C$7,8,0),1,1)</f>
        <v>86326200</v>
      </c>
      <c r="D618" s="4">
        <f ca="1">OFFSET(InputPriceData!C$15,CalculationsAndCharts!$A618+$A$11,IF($C$7,8,0),1,1)</f>
        <v>139.720001</v>
      </c>
      <c r="E618" s="4">
        <f ca="1">OFFSET(InputPriceData!D$15,CalculationsAndCharts!$A618+$A$11,IF($C$7,8,0),1,1)</f>
        <v>140.16999799999999</v>
      </c>
      <c r="F618" s="4">
        <f ca="1">OFFSET(InputPriceData!E$15,CalculationsAndCharts!$A618+$A$11,IF($C$7,8,0),1,1)</f>
        <v>139.55999800000001</v>
      </c>
      <c r="G618" s="4">
        <f ca="1">OFFSET(InputPriceData!F$15,CalculationsAndCharts!$A618+$A$11,IF($C$7,8,0),1,1)</f>
        <v>139.61999499999999</v>
      </c>
      <c r="H618" s="309">
        <f t="shared" ca="1" si="108"/>
        <v>3.2689329263428264</v>
      </c>
      <c r="I618" s="216">
        <f t="shared" ca="1" si="109"/>
        <v>136.35106207365718</v>
      </c>
      <c r="J618" s="216">
        <f t="shared" ca="1" si="110"/>
        <v>137.03281738402544</v>
      </c>
      <c r="K618" s="216">
        <f t="shared" ca="1" si="111"/>
        <v>135.66930676328889</v>
      </c>
      <c r="L618" s="217">
        <f t="shared" ca="1" si="112"/>
        <v>1.328038869399331</v>
      </c>
      <c r="M618" s="216">
        <f t="shared" ca="1" si="113"/>
        <v>0.95118100340809442</v>
      </c>
      <c r="N618" s="246"/>
      <c r="O618" s="309">
        <f t="shared" ca="1" si="114"/>
        <v>3.1087757866358547</v>
      </c>
      <c r="P618" s="216">
        <f t="shared" ca="1" si="115"/>
        <v>136.51121921336414</v>
      </c>
      <c r="Q618" s="217">
        <f t="shared" ca="1" si="116"/>
        <v>0.94551696447424793</v>
      </c>
      <c r="R618" s="216">
        <f t="shared" ca="1" si="117"/>
        <v>0.81264890273710266</v>
      </c>
      <c r="S618" s="217"/>
      <c r="T618" s="64"/>
      <c r="U618" s="313">
        <f t="shared" ca="1" si="118"/>
        <v>-0.13853210067099175</v>
      </c>
      <c r="V618" s="256"/>
      <c r="W618" s="256"/>
      <c r="X618" s="311" t="e">
        <f t="shared" si="119"/>
        <v>#N/A</v>
      </c>
      <c r="Y618" s="311" t="e">
        <f t="shared" si="119"/>
        <v>#N/A</v>
      </c>
      <c r="Z618" s="105"/>
      <c r="AA618" s="105"/>
      <c r="AB618" s="103"/>
    </row>
    <row r="619" spans="1:28" x14ac:dyDescent="0.25">
      <c r="A619">
        <v>587</v>
      </c>
      <c r="B619" s="61">
        <f ca="1">OFFSET(InputPriceData!B$15,CalculationsAndCharts!$A619+$A$11,0,1,1)</f>
        <v>41124</v>
      </c>
      <c r="C619" s="3">
        <f ca="1">OFFSET(InputPriceData!G$15,CalculationsAndCharts!$A619+$A$11,IF($C$7,8,0),1,1)</f>
        <v>157825000</v>
      </c>
      <c r="D619" s="4">
        <f ca="1">OFFSET(InputPriceData!C$15,CalculationsAndCharts!$A619+$A$11,IF($C$7,8,0),1,1)</f>
        <v>138.55999800000001</v>
      </c>
      <c r="E619" s="4">
        <f ca="1">OFFSET(InputPriceData!D$15,CalculationsAndCharts!$A619+$A$11,IF($C$7,8,0),1,1)</f>
        <v>139.63999899999999</v>
      </c>
      <c r="F619" s="4">
        <f ca="1">OFFSET(InputPriceData!E$15,CalculationsAndCharts!$A619+$A$11,IF($C$7,8,0),1,1)</f>
        <v>136.679993</v>
      </c>
      <c r="G619" s="4">
        <f ca="1">OFFSET(InputPriceData!F$15,CalculationsAndCharts!$A619+$A$11,IF($C$7,8,0),1,1)</f>
        <v>139.35000600000001</v>
      </c>
      <c r="H619" s="309">
        <f t="shared" ca="1" si="108"/>
        <v>3.2600265361544682</v>
      </c>
      <c r="I619" s="216">
        <f t="shared" ca="1" si="109"/>
        <v>136.08997946384554</v>
      </c>
      <c r="J619" s="216">
        <f t="shared" ca="1" si="110"/>
        <v>136.77042936116476</v>
      </c>
      <c r="K619" s="216">
        <f t="shared" ca="1" si="111"/>
        <v>135.40952956652632</v>
      </c>
      <c r="L619" s="217">
        <f t="shared" ca="1" si="112"/>
        <v>1.2376255821896813</v>
      </c>
      <c r="M619" s="216">
        <f t="shared" ca="1" si="113"/>
        <v>0.88814175019818897</v>
      </c>
      <c r="N619" s="246"/>
      <c r="O619" s="309">
        <f t="shared" ca="1" si="114"/>
        <v>3.1516354118625483</v>
      </c>
      <c r="P619" s="216">
        <f t="shared" ca="1" si="115"/>
        <v>136.19837058813746</v>
      </c>
      <c r="Q619" s="217">
        <f t="shared" ca="1" si="116"/>
        <v>0.8455803031560355</v>
      </c>
      <c r="R619" s="216">
        <f t="shared" ca="1" si="117"/>
        <v>0.72816384649975729</v>
      </c>
      <c r="S619" s="217"/>
      <c r="T619" s="64"/>
      <c r="U619" s="313">
        <f t="shared" ca="1" si="118"/>
        <v>-0.15997790369843168</v>
      </c>
      <c r="V619" s="256"/>
      <c r="W619" s="256"/>
      <c r="X619" s="311" t="e">
        <f t="shared" si="119"/>
        <v>#N/A</v>
      </c>
      <c r="Y619" s="311" t="e">
        <f t="shared" si="119"/>
        <v>#N/A</v>
      </c>
      <c r="Z619" s="105"/>
      <c r="AA619" s="105"/>
      <c r="AB619" s="103"/>
    </row>
    <row r="620" spans="1:28" x14ac:dyDescent="0.25">
      <c r="A620">
        <v>588</v>
      </c>
      <c r="B620" s="61">
        <f ca="1">OFFSET(InputPriceData!B$15,CalculationsAndCharts!$A620+$A$11,0,1,1)</f>
        <v>41123</v>
      </c>
      <c r="C620" s="3">
        <f ca="1">OFFSET(InputPriceData!G$15,CalculationsAndCharts!$A620+$A$11,IF($C$7,8,0),1,1)</f>
        <v>199556600</v>
      </c>
      <c r="D620" s="4">
        <f ca="1">OFFSET(InputPriceData!C$15,CalculationsAndCharts!$A620+$A$11,IF($C$7,8,0),1,1)</f>
        <v>136.550003</v>
      </c>
      <c r="E620" s="4">
        <f ca="1">OFFSET(InputPriceData!D$15,CalculationsAndCharts!$A620+$A$11,IF($C$7,8,0),1,1)</f>
        <v>137.570007</v>
      </c>
      <c r="F620" s="4">
        <f ca="1">OFFSET(InputPriceData!E$15,CalculationsAndCharts!$A620+$A$11,IF($C$7,8,0),1,1)</f>
        <v>135.58000200000001</v>
      </c>
      <c r="G620" s="4">
        <f ca="1">OFFSET(InputPriceData!F$15,CalculationsAndCharts!$A620+$A$11,IF($C$7,8,0),1,1)</f>
        <v>136.63999899999999</v>
      </c>
      <c r="H620" s="309">
        <f t="shared" ca="1" si="108"/>
        <v>0.71708811336393996</v>
      </c>
      <c r="I620" s="216">
        <f t="shared" ca="1" si="109"/>
        <v>135.92291088663606</v>
      </c>
      <c r="J620" s="216">
        <f t="shared" ca="1" si="110"/>
        <v>136.60252544106922</v>
      </c>
      <c r="K620" s="216">
        <f t="shared" ca="1" si="111"/>
        <v>135.24329633220287</v>
      </c>
      <c r="L620" s="217">
        <f t="shared" ca="1" si="112"/>
        <v>1.2277350139462244</v>
      </c>
      <c r="M620" s="216">
        <f t="shared" ca="1" si="113"/>
        <v>0.89851802029523176</v>
      </c>
      <c r="N620" s="246"/>
      <c r="O620" s="309">
        <f t="shared" ca="1" si="114"/>
        <v>0.63982231861643757</v>
      </c>
      <c r="P620" s="216">
        <f t="shared" ca="1" si="115"/>
        <v>136.00017668138355</v>
      </c>
      <c r="Q620" s="217">
        <f t="shared" ca="1" si="116"/>
        <v>0.84443334121081681</v>
      </c>
      <c r="R620" s="216">
        <f t="shared" ca="1" si="117"/>
        <v>0.74159837300129094</v>
      </c>
      <c r="S620" s="217"/>
      <c r="T620" s="64"/>
      <c r="U620" s="313">
        <f t="shared" ca="1" si="118"/>
        <v>-0.15691964729394081</v>
      </c>
      <c r="V620" s="256"/>
      <c r="W620" s="256"/>
      <c r="X620" s="311" t="e">
        <f t="shared" si="119"/>
        <v>#N/A</v>
      </c>
      <c r="Y620" s="311" t="e">
        <f t="shared" si="119"/>
        <v>#N/A</v>
      </c>
      <c r="Z620" s="105"/>
      <c r="AA620" s="105"/>
      <c r="AB620" s="103"/>
    </row>
    <row r="621" spans="1:28" x14ac:dyDescent="0.25">
      <c r="A621">
        <v>589</v>
      </c>
      <c r="B621" s="61">
        <f ca="1">OFFSET(InputPriceData!B$15,CalculationsAndCharts!$A621+$A$11,0,1,1)</f>
        <v>41122</v>
      </c>
      <c r="C621" s="3">
        <f ca="1">OFFSET(InputPriceData!G$15,CalculationsAndCharts!$A621+$A$11,IF($C$7,8,0),1,1)</f>
        <v>138293800</v>
      </c>
      <c r="D621" s="4">
        <f ca="1">OFFSET(InputPriceData!C$15,CalculationsAndCharts!$A621+$A$11,IF($C$7,8,0),1,1)</f>
        <v>138.699997</v>
      </c>
      <c r="E621" s="4">
        <f ca="1">OFFSET(InputPriceData!D$15,CalculationsAndCharts!$A621+$A$11,IF($C$7,8,0),1,1)</f>
        <v>138.729996</v>
      </c>
      <c r="F621" s="4">
        <f ca="1">OFFSET(InputPriceData!E$15,CalculationsAndCharts!$A621+$A$11,IF($C$7,8,0),1,1)</f>
        <v>137.39999399999999</v>
      </c>
      <c r="G621" s="4">
        <f ca="1">OFFSET(InputPriceData!F$15,CalculationsAndCharts!$A621+$A$11,IF($C$7,8,0),1,1)</f>
        <v>137.58999600000001</v>
      </c>
      <c r="H621" s="309">
        <f t="shared" ca="1" si="108"/>
        <v>1.77948887328956</v>
      </c>
      <c r="I621" s="216">
        <f t="shared" ca="1" si="109"/>
        <v>135.81050712671046</v>
      </c>
      <c r="J621" s="216">
        <f t="shared" ca="1" si="110"/>
        <v>136.48955966234399</v>
      </c>
      <c r="K621" s="216">
        <f t="shared" ca="1" si="111"/>
        <v>135.1314545910769</v>
      </c>
      <c r="L621" s="217">
        <f t="shared" ca="1" si="112"/>
        <v>1.268428164720182</v>
      </c>
      <c r="M621" s="216">
        <f t="shared" ca="1" si="113"/>
        <v>0.92188981873375586</v>
      </c>
      <c r="N621" s="246"/>
      <c r="O621" s="309">
        <f t="shared" ca="1" si="114"/>
        <v>1.7214338667042406</v>
      </c>
      <c r="P621" s="216">
        <f t="shared" ca="1" si="115"/>
        <v>135.86856213329577</v>
      </c>
      <c r="Q621" s="217">
        <f t="shared" ca="1" si="116"/>
        <v>0.90867136638723178</v>
      </c>
      <c r="R621" s="216">
        <f t="shared" ca="1" si="117"/>
        <v>0.79250357683321548</v>
      </c>
      <c r="S621" s="217"/>
      <c r="T621" s="64"/>
      <c r="U621" s="313">
        <f t="shared" ca="1" si="118"/>
        <v>-0.12938624190054038</v>
      </c>
      <c r="V621" s="256"/>
      <c r="W621" s="256"/>
      <c r="X621" s="311" t="e">
        <f t="shared" si="119"/>
        <v>#N/A</v>
      </c>
      <c r="Y621" s="311" t="e">
        <f t="shared" si="119"/>
        <v>#N/A</v>
      </c>
      <c r="Z621" s="105"/>
      <c r="AA621" s="105"/>
      <c r="AB621" s="103"/>
    </row>
    <row r="622" spans="1:28" x14ac:dyDescent="0.25">
      <c r="A622">
        <v>590</v>
      </c>
      <c r="B622" s="61">
        <f ca="1">OFFSET(InputPriceData!B$15,CalculationsAndCharts!$A622+$A$11,0,1,1)</f>
        <v>41121</v>
      </c>
      <c r="C622" s="3">
        <f ca="1">OFFSET(InputPriceData!G$15,CalculationsAndCharts!$A622+$A$11,IF($C$7,8,0),1,1)</f>
        <v>120575900</v>
      </c>
      <c r="D622" s="4">
        <f ca="1">OFFSET(InputPriceData!C$15,CalculationsAndCharts!$A622+$A$11,IF($C$7,8,0),1,1)</f>
        <v>138.490005</v>
      </c>
      <c r="E622" s="4">
        <f ca="1">OFFSET(InputPriceData!D$15,CalculationsAndCharts!$A622+$A$11,IF($C$7,8,0),1,1)</f>
        <v>138.86999499999999</v>
      </c>
      <c r="F622" s="4">
        <f ca="1">OFFSET(InputPriceData!E$15,CalculationsAndCharts!$A622+$A$11,IF($C$7,8,0),1,1)</f>
        <v>137.71000699999999</v>
      </c>
      <c r="G622" s="4">
        <f ca="1">OFFSET(InputPriceData!F$15,CalculationsAndCharts!$A622+$A$11,IF($C$7,8,0),1,1)</f>
        <v>137.71000699999999</v>
      </c>
      <c r="H622" s="309">
        <f t="shared" ca="1" si="108"/>
        <v>2.0575452616454757</v>
      </c>
      <c r="I622" s="216">
        <f t="shared" ca="1" si="109"/>
        <v>135.6524617383545</v>
      </c>
      <c r="J622" s="216">
        <f t="shared" ca="1" si="110"/>
        <v>136.33072404704626</v>
      </c>
      <c r="K622" s="216">
        <f t="shared" ca="1" si="111"/>
        <v>134.97419942966272</v>
      </c>
      <c r="L622" s="217">
        <f t="shared" ca="1" si="112"/>
        <v>1.2593795215372294</v>
      </c>
      <c r="M622" s="216">
        <f t="shared" ca="1" si="113"/>
        <v>0.91451561798063774</v>
      </c>
      <c r="N622" s="246"/>
      <c r="O622" s="309">
        <f t="shared" ca="1" si="114"/>
        <v>2.0318907092731351</v>
      </c>
      <c r="P622" s="216">
        <f t="shared" ca="1" si="115"/>
        <v>135.67811629072685</v>
      </c>
      <c r="Q622" s="217">
        <f t="shared" ca="1" si="116"/>
        <v>0.9131208832985962</v>
      </c>
      <c r="R622" s="216">
        <f t="shared" ca="1" si="117"/>
        <v>0.79569022166872416</v>
      </c>
      <c r="S622" s="217"/>
      <c r="T622" s="64"/>
      <c r="U622" s="313">
        <f t="shared" ca="1" si="118"/>
        <v>-0.11882539631191358</v>
      </c>
      <c r="V622" s="256"/>
      <c r="W622" s="256"/>
      <c r="X622" s="311" t="e">
        <f t="shared" si="119"/>
        <v>#N/A</v>
      </c>
      <c r="Y622" s="311" t="e">
        <f t="shared" si="119"/>
        <v>#N/A</v>
      </c>
      <c r="Z622" s="105"/>
      <c r="AA622" s="105"/>
      <c r="AB622" s="103"/>
    </row>
    <row r="623" spans="1:28" x14ac:dyDescent="0.25">
      <c r="A623">
        <v>591</v>
      </c>
      <c r="B623" s="61">
        <f ca="1">OFFSET(InputPriceData!B$15,CalculationsAndCharts!$A623+$A$11,0,1,1)</f>
        <v>41120</v>
      </c>
      <c r="C623" s="3">
        <f ca="1">OFFSET(InputPriceData!G$15,CalculationsAndCharts!$A623+$A$11,IF($C$7,8,0),1,1)</f>
        <v>106782000</v>
      </c>
      <c r="D623" s="4">
        <f ca="1">OFFSET(InputPriceData!C$15,CalculationsAndCharts!$A623+$A$11,IF($C$7,8,0),1,1)</f>
        <v>138.520004</v>
      </c>
      <c r="E623" s="4">
        <f ca="1">OFFSET(InputPriceData!D$15,CalculationsAndCharts!$A623+$A$11,IF($C$7,8,0),1,1)</f>
        <v>139.33999600000001</v>
      </c>
      <c r="F623" s="4">
        <f ca="1">OFFSET(InputPriceData!E$15,CalculationsAndCharts!$A623+$A$11,IF($C$7,8,0),1,1)</f>
        <v>138.270004</v>
      </c>
      <c r="G623" s="4">
        <f ca="1">OFFSET(InputPriceData!F$15,CalculationsAndCharts!$A623+$A$11,IF($C$7,8,0),1,1)</f>
        <v>138.679993</v>
      </c>
      <c r="H623" s="309">
        <f t="shared" ca="1" si="108"/>
        <v>3.234403487184986</v>
      </c>
      <c r="I623" s="216">
        <f t="shared" ca="1" si="109"/>
        <v>135.44558951281502</v>
      </c>
      <c r="J623" s="216">
        <f t="shared" ca="1" si="110"/>
        <v>136.12281746037908</v>
      </c>
      <c r="K623" s="216">
        <f t="shared" ca="1" si="111"/>
        <v>134.76836156525096</v>
      </c>
      <c r="L623" s="217">
        <f t="shared" ca="1" si="112"/>
        <v>1.189608944460927</v>
      </c>
      <c r="M623" s="216">
        <f t="shared" ca="1" si="113"/>
        <v>0.85780862742106367</v>
      </c>
      <c r="N623" s="246"/>
      <c r="O623" s="309">
        <f t="shared" ca="1" si="114"/>
        <v>3.2560425329618639</v>
      </c>
      <c r="P623" s="216">
        <f t="shared" ca="1" si="115"/>
        <v>135.42395046703814</v>
      </c>
      <c r="Q623" s="217">
        <f t="shared" ca="1" si="116"/>
        <v>0.84074648117257256</v>
      </c>
      <c r="R623" s="216">
        <f t="shared" ca="1" si="117"/>
        <v>0.72749915512837315</v>
      </c>
      <c r="S623" s="217"/>
      <c r="T623" s="64"/>
      <c r="U623" s="313">
        <f t="shared" ca="1" si="118"/>
        <v>-0.13030947229269052</v>
      </c>
      <c r="V623" s="256"/>
      <c r="W623" s="256"/>
      <c r="X623" s="311" t="e">
        <f t="shared" si="119"/>
        <v>#N/A</v>
      </c>
      <c r="Y623" s="311" t="e">
        <f t="shared" si="119"/>
        <v>#N/A</v>
      </c>
      <c r="Z623" s="105"/>
      <c r="AA623" s="105"/>
      <c r="AB623" s="103"/>
    </row>
    <row r="624" spans="1:28" x14ac:dyDescent="0.25">
      <c r="A624">
        <v>592</v>
      </c>
      <c r="B624" s="61">
        <f ca="1">OFFSET(InputPriceData!B$15,CalculationsAndCharts!$A624+$A$11,0,1,1)</f>
        <v>41117</v>
      </c>
      <c r="C624" s="3">
        <f ca="1">OFFSET(InputPriceData!G$15,CalculationsAndCharts!$A624+$A$11,IF($C$7,8,0),1,1)</f>
        <v>236768900</v>
      </c>
      <c r="D624" s="4">
        <f ca="1">OFFSET(InputPriceData!C$15,CalculationsAndCharts!$A624+$A$11,IF($C$7,8,0),1,1)</f>
        <v>136.88999899999999</v>
      </c>
      <c r="E624" s="4">
        <f ca="1">OFFSET(InputPriceData!D$15,CalculationsAndCharts!$A624+$A$11,IF($C$7,8,0),1,1)</f>
        <v>139.070007</v>
      </c>
      <c r="F624" s="4">
        <f ca="1">OFFSET(InputPriceData!E$15,CalculationsAndCharts!$A624+$A$11,IF($C$7,8,0),1,1)</f>
        <v>136.13999899999999</v>
      </c>
      <c r="G624" s="4">
        <f ca="1">OFFSET(InputPriceData!F$15,CalculationsAndCharts!$A624+$A$11,IF($C$7,8,0),1,1)</f>
        <v>138.679993</v>
      </c>
      <c r="H624" s="309">
        <f t="shared" ca="1" si="108"/>
        <v>3.4883337730451247</v>
      </c>
      <c r="I624" s="216">
        <f t="shared" ca="1" si="109"/>
        <v>135.19165922695487</v>
      </c>
      <c r="J624" s="216">
        <f t="shared" ca="1" si="110"/>
        <v>135.86761752308962</v>
      </c>
      <c r="K624" s="216">
        <f t="shared" ca="1" si="111"/>
        <v>134.51570093082009</v>
      </c>
      <c r="L624" s="217">
        <f t="shared" ca="1" si="112"/>
        <v>1.0521135729024591</v>
      </c>
      <c r="M624" s="216">
        <f t="shared" ca="1" si="113"/>
        <v>0.75866283963719205</v>
      </c>
      <c r="N624" s="246"/>
      <c r="O624" s="309">
        <f t="shared" ca="1" si="114"/>
        <v>3.5726854918034383</v>
      </c>
      <c r="P624" s="216">
        <f t="shared" ca="1" si="115"/>
        <v>135.10730750819656</v>
      </c>
      <c r="Q624" s="217">
        <f t="shared" ca="1" si="116"/>
        <v>0.67857566172283079</v>
      </c>
      <c r="R624" s="216">
        <f t="shared" ca="1" si="117"/>
        <v>0.58717250877521809</v>
      </c>
      <c r="S624" s="217"/>
      <c r="T624" s="64"/>
      <c r="U624" s="313">
        <f t="shared" ca="1" si="118"/>
        <v>-0.17149033086197396</v>
      </c>
      <c r="V624" s="256"/>
      <c r="W624" s="256"/>
      <c r="X624" s="311" t="e">
        <f t="shared" si="119"/>
        <v>#N/A</v>
      </c>
      <c r="Y624" s="311" t="e">
        <f t="shared" si="119"/>
        <v>#N/A</v>
      </c>
      <c r="Z624" s="105"/>
      <c r="AA624" s="105"/>
      <c r="AB624" s="103"/>
    </row>
    <row r="625" spans="1:28" x14ac:dyDescent="0.25">
      <c r="A625">
        <v>593</v>
      </c>
      <c r="B625" s="61">
        <f ca="1">OFFSET(InputPriceData!B$15,CalculationsAndCharts!$A625+$A$11,0,1,1)</f>
        <v>41116</v>
      </c>
      <c r="C625" s="3">
        <f ca="1">OFFSET(InputPriceData!G$15,CalculationsAndCharts!$A625+$A$11,IF($C$7,8,0),1,1)</f>
        <v>156526500</v>
      </c>
      <c r="D625" s="4">
        <f ca="1">OFFSET(InputPriceData!C$15,CalculationsAndCharts!$A625+$A$11,IF($C$7,8,0),1,1)</f>
        <v>135.88999899999999</v>
      </c>
      <c r="E625" s="4">
        <f ca="1">OFFSET(InputPriceData!D$15,CalculationsAndCharts!$A625+$A$11,IF($C$7,8,0),1,1)</f>
        <v>136.46000699999999</v>
      </c>
      <c r="F625" s="4">
        <f ca="1">OFFSET(InputPriceData!E$15,CalculationsAndCharts!$A625+$A$11,IF($C$7,8,0),1,1)</f>
        <v>135.259995</v>
      </c>
      <c r="G625" s="4">
        <f ca="1">OFFSET(InputPriceData!F$15,CalculationsAndCharts!$A625+$A$11,IF($C$7,8,0),1,1)</f>
        <v>136.16999799999999</v>
      </c>
      <c r="H625" s="309">
        <f t="shared" ca="1" si="108"/>
        <v>1.1547664574128624</v>
      </c>
      <c r="I625" s="216">
        <f t="shared" ca="1" si="109"/>
        <v>135.01523154258712</v>
      </c>
      <c r="J625" s="216">
        <f t="shared" ca="1" si="110"/>
        <v>135.69030770030002</v>
      </c>
      <c r="K625" s="216">
        <f t="shared" ca="1" si="111"/>
        <v>134.34015538487418</v>
      </c>
      <c r="L625" s="217">
        <f t="shared" ca="1" si="112"/>
        <v>0.97119977630430587</v>
      </c>
      <c r="M625" s="216">
        <f t="shared" ca="1" si="113"/>
        <v>0.71322596061454435</v>
      </c>
      <c r="N625" s="246"/>
      <c r="O625" s="309">
        <f t="shared" ca="1" si="114"/>
        <v>1.2860396712897448</v>
      </c>
      <c r="P625" s="216">
        <f t="shared" ca="1" si="115"/>
        <v>134.88395832871024</v>
      </c>
      <c r="Q625" s="217">
        <f t="shared" ca="1" si="116"/>
        <v>0.58112656319106581</v>
      </c>
      <c r="R625" s="216">
        <f t="shared" ca="1" si="117"/>
        <v>0.51211859151916783</v>
      </c>
      <c r="S625" s="217"/>
      <c r="T625" s="64"/>
      <c r="U625" s="313">
        <f t="shared" ca="1" si="118"/>
        <v>-0.20110736909537652</v>
      </c>
      <c r="V625" s="256"/>
      <c r="W625" s="256"/>
      <c r="X625" s="311" t="e">
        <f t="shared" si="119"/>
        <v>#N/A</v>
      </c>
      <c r="Y625" s="311" t="e">
        <f t="shared" si="119"/>
        <v>#N/A</v>
      </c>
      <c r="Z625" s="105"/>
      <c r="AA625" s="105"/>
      <c r="AB625" s="103"/>
    </row>
    <row r="626" spans="1:28" x14ac:dyDescent="0.25">
      <c r="A626">
        <v>594</v>
      </c>
      <c r="B626" s="61">
        <f ca="1">OFFSET(InputPriceData!B$15,CalculationsAndCharts!$A626+$A$11,0,1,1)</f>
        <v>41115</v>
      </c>
      <c r="C626" s="3">
        <f ca="1">OFFSET(InputPriceData!G$15,CalculationsAndCharts!$A626+$A$11,IF($C$7,8,0),1,1)</f>
        <v>129122300</v>
      </c>
      <c r="D626" s="4">
        <f ca="1">OFFSET(InputPriceData!C$15,CalculationsAndCharts!$A626+$A$11,IF($C$7,8,0),1,1)</f>
        <v>134.21000699999999</v>
      </c>
      <c r="E626" s="4">
        <f ca="1">OFFSET(InputPriceData!D$15,CalculationsAndCharts!$A626+$A$11,IF($C$7,8,0),1,1)</f>
        <v>134.55999800000001</v>
      </c>
      <c r="F626" s="4">
        <f ca="1">OFFSET(InputPriceData!E$15,CalculationsAndCharts!$A626+$A$11,IF($C$7,8,0),1,1)</f>
        <v>133.25</v>
      </c>
      <c r="G626" s="4">
        <f ca="1">OFFSET(InputPriceData!F$15,CalculationsAndCharts!$A626+$A$11,IF($C$7,8,0),1,1)</f>
        <v>133.96000699999999</v>
      </c>
      <c r="H626" s="309">
        <f t="shared" ca="1" si="108"/>
        <v>-1.0412882527220808</v>
      </c>
      <c r="I626" s="216">
        <f t="shared" ca="1" si="109"/>
        <v>135.00129525272206</v>
      </c>
      <c r="J626" s="216">
        <f t="shared" ca="1" si="110"/>
        <v>135.67630172898566</v>
      </c>
      <c r="K626" s="216">
        <f t="shared" ca="1" si="111"/>
        <v>134.32628877645845</v>
      </c>
      <c r="L626" s="217">
        <f t="shared" ca="1" si="112"/>
        <v>1.0473282579256378</v>
      </c>
      <c r="M626" s="216">
        <f t="shared" ca="1" si="113"/>
        <v>0.78182159092126491</v>
      </c>
      <c r="N626" s="246"/>
      <c r="O626" s="309">
        <f t="shared" ca="1" si="114"/>
        <v>-0.90199699778787701</v>
      </c>
      <c r="P626" s="216">
        <f t="shared" ca="1" si="115"/>
        <v>134.86200399778787</v>
      </c>
      <c r="Q626" s="217">
        <f t="shared" ca="1" si="116"/>
        <v>0.68023872731254675</v>
      </c>
      <c r="R626" s="216">
        <f t="shared" ca="1" si="117"/>
        <v>0.60935087348499173</v>
      </c>
      <c r="S626" s="217"/>
      <c r="T626" s="64"/>
      <c r="U626" s="313">
        <f t="shared" ca="1" si="118"/>
        <v>-0.17247071743627318</v>
      </c>
      <c r="V626" s="256"/>
      <c r="W626" s="256"/>
      <c r="X626" s="311" t="e">
        <f t="shared" si="119"/>
        <v>#N/A</v>
      </c>
      <c r="Y626" s="311" t="e">
        <f t="shared" si="119"/>
        <v>#N/A</v>
      </c>
      <c r="Z626" s="105"/>
      <c r="AA626" s="105"/>
      <c r="AB626" s="103"/>
    </row>
    <row r="627" spans="1:28" x14ac:dyDescent="0.25">
      <c r="A627">
        <v>595</v>
      </c>
      <c r="B627" s="61">
        <f ca="1">OFFSET(InputPriceData!B$15,CalculationsAndCharts!$A627+$A$11,0,1,1)</f>
        <v>41114</v>
      </c>
      <c r="C627" s="3">
        <f ca="1">OFFSET(InputPriceData!G$15,CalculationsAndCharts!$A627+$A$11,IF($C$7,8,0),1,1)</f>
        <v>173301200</v>
      </c>
      <c r="D627" s="4">
        <f ca="1">OFFSET(InputPriceData!C$15,CalculationsAndCharts!$A627+$A$11,IF($C$7,8,0),1,1)</f>
        <v>135.19000199999999</v>
      </c>
      <c r="E627" s="4">
        <f ca="1">OFFSET(InputPriceData!D$15,CalculationsAndCharts!$A627+$A$11,IF($C$7,8,0),1,1)</f>
        <v>135.25</v>
      </c>
      <c r="F627" s="4">
        <f ca="1">OFFSET(InputPriceData!E$15,CalculationsAndCharts!$A627+$A$11,IF($C$7,8,0),1,1)</f>
        <v>133.029999</v>
      </c>
      <c r="G627" s="4">
        <f ca="1">OFFSET(InputPriceData!F$15,CalculationsAndCharts!$A627+$A$11,IF($C$7,8,0),1,1)</f>
        <v>133.929993</v>
      </c>
      <c r="H627" s="309">
        <f t="shared" ca="1" si="108"/>
        <v>-1.1382091651734807</v>
      </c>
      <c r="I627" s="216">
        <f t="shared" ca="1" si="109"/>
        <v>135.06820216517349</v>
      </c>
      <c r="J627" s="216">
        <f t="shared" ca="1" si="110"/>
        <v>135.74354317599935</v>
      </c>
      <c r="K627" s="216">
        <f t="shared" ca="1" si="111"/>
        <v>134.39286115434763</v>
      </c>
      <c r="L627" s="217">
        <f t="shared" ca="1" si="112"/>
        <v>1.216316408761664</v>
      </c>
      <c r="M627" s="216">
        <f t="shared" ca="1" si="113"/>
        <v>0.90817327882759169</v>
      </c>
      <c r="N627" s="246"/>
      <c r="O627" s="309">
        <f t="shared" ca="1" si="114"/>
        <v>-1.0113747584806081</v>
      </c>
      <c r="P627" s="216">
        <f t="shared" ca="1" si="115"/>
        <v>134.9413677584806</v>
      </c>
      <c r="Q627" s="217">
        <f t="shared" ca="1" si="116"/>
        <v>0.90372687335127178</v>
      </c>
      <c r="R627" s="216">
        <f t="shared" ca="1" si="117"/>
        <v>0.80973068371737034</v>
      </c>
      <c r="S627" s="217"/>
      <c r="T627" s="64"/>
      <c r="U627" s="313">
        <f t="shared" ca="1" si="118"/>
        <v>-9.8442595110221354E-2</v>
      </c>
      <c r="V627" s="256"/>
      <c r="W627" s="256"/>
      <c r="X627" s="311" t="e">
        <f t="shared" si="119"/>
        <v>#N/A</v>
      </c>
      <c r="Y627" s="311" t="e">
        <f t="shared" si="119"/>
        <v>#N/A</v>
      </c>
      <c r="Z627" s="105"/>
      <c r="AA627" s="105"/>
      <c r="AB627" s="103"/>
    </row>
    <row r="628" spans="1:28" x14ac:dyDescent="0.25">
      <c r="A628">
        <v>596</v>
      </c>
      <c r="B628" s="61">
        <f ca="1">OFFSET(InputPriceData!B$15,CalculationsAndCharts!$A628+$A$11,0,1,1)</f>
        <v>41113</v>
      </c>
      <c r="C628" s="3">
        <f ca="1">OFFSET(InputPriceData!G$15,CalculationsAndCharts!$A628+$A$11,IF($C$7,8,0),1,1)</f>
        <v>145210900</v>
      </c>
      <c r="D628" s="4">
        <f ca="1">OFFSET(InputPriceData!C$15,CalculationsAndCharts!$A628+$A$11,IF($C$7,8,0),1,1)</f>
        <v>134.470001</v>
      </c>
      <c r="E628" s="4">
        <f ca="1">OFFSET(InputPriceData!D$15,CalculationsAndCharts!$A628+$A$11,IF($C$7,8,0),1,1)</f>
        <v>136.38000500000001</v>
      </c>
      <c r="F628" s="4">
        <f ca="1">OFFSET(InputPriceData!E$15,CalculationsAndCharts!$A628+$A$11,IF($C$7,8,0),1,1)</f>
        <v>133.83999600000001</v>
      </c>
      <c r="G628" s="4">
        <f ca="1">OFFSET(InputPriceData!F$15,CalculationsAndCharts!$A628+$A$11,IF($C$7,8,0),1,1)</f>
        <v>135.08999600000001</v>
      </c>
      <c r="H628" s="309">
        <f t="shared" ca="1" si="108"/>
        <v>-7.3141149405571149E-3</v>
      </c>
      <c r="I628" s="216">
        <f t="shared" ca="1" si="109"/>
        <v>135.09731011494057</v>
      </c>
      <c r="J628" s="216">
        <f t="shared" ca="1" si="110"/>
        <v>135.77279666551524</v>
      </c>
      <c r="K628" s="216">
        <f t="shared" ca="1" si="111"/>
        <v>134.42182356436587</v>
      </c>
      <c r="L628" s="217">
        <f t="shared" ca="1" si="112"/>
        <v>1.3638924026623007</v>
      </c>
      <c r="M628" s="216">
        <f t="shared" ca="1" si="113"/>
        <v>1.0096176201399107</v>
      </c>
      <c r="N628" s="246"/>
      <c r="O628" s="309">
        <f t="shared" ca="1" si="114"/>
        <v>0.11587406882159312</v>
      </c>
      <c r="P628" s="216">
        <f t="shared" ca="1" si="115"/>
        <v>134.97412193117842</v>
      </c>
      <c r="Q628" s="217">
        <f t="shared" ca="1" si="116"/>
        <v>1.1118658025700712</v>
      </c>
      <c r="R628" s="216">
        <f t="shared" ca="1" si="117"/>
        <v>0.98766674260919007</v>
      </c>
      <c r="S628" s="217"/>
      <c r="T628" s="64"/>
      <c r="U628" s="313">
        <f t="shared" ca="1" si="118"/>
        <v>-2.1950877530720669E-2</v>
      </c>
      <c r="V628" s="256"/>
      <c r="W628" s="256"/>
      <c r="X628" s="311" t="e">
        <f t="shared" si="119"/>
        <v>#N/A</v>
      </c>
      <c r="Y628" s="311" t="e">
        <f t="shared" si="119"/>
        <v>#N/A</v>
      </c>
      <c r="Z628" s="105"/>
      <c r="AA628" s="105"/>
      <c r="AB628" s="103"/>
    </row>
    <row r="629" spans="1:28" x14ac:dyDescent="0.25">
      <c r="A629">
        <v>597</v>
      </c>
      <c r="B629" s="61">
        <f ca="1">OFFSET(InputPriceData!B$15,CalculationsAndCharts!$A629+$A$11,0,1,1)</f>
        <v>41110</v>
      </c>
      <c r="C629" s="3">
        <f ca="1">OFFSET(InputPriceData!G$15,CalculationsAndCharts!$A629+$A$11,IF($C$7,8,0),1,1)</f>
        <v>142904500</v>
      </c>
      <c r="D629" s="4">
        <f ca="1">OFFSET(InputPriceData!C$15,CalculationsAndCharts!$A629+$A$11,IF($C$7,8,0),1,1)</f>
        <v>136.949997</v>
      </c>
      <c r="E629" s="4">
        <f ca="1">OFFSET(InputPriceData!D$15,CalculationsAndCharts!$A629+$A$11,IF($C$7,8,0),1,1)</f>
        <v>137.16000399999999</v>
      </c>
      <c r="F629" s="4">
        <f ca="1">OFFSET(InputPriceData!E$15,CalculationsAndCharts!$A629+$A$11,IF($C$7,8,0),1,1)</f>
        <v>136.320007</v>
      </c>
      <c r="G629" s="4">
        <f ca="1">OFFSET(InputPriceData!F$15,CalculationsAndCharts!$A629+$A$11,IF($C$7,8,0),1,1)</f>
        <v>136.470001</v>
      </c>
      <c r="H629" s="309">
        <f t="shared" ca="1" si="108"/>
        <v>1.4349475311936977</v>
      </c>
      <c r="I629" s="216">
        <f t="shared" ca="1" si="109"/>
        <v>135.0350534688063</v>
      </c>
      <c r="J629" s="216">
        <f t="shared" ca="1" si="110"/>
        <v>135.71022873615033</v>
      </c>
      <c r="K629" s="216">
        <f t="shared" ca="1" si="111"/>
        <v>134.35987820146227</v>
      </c>
      <c r="L629" s="217">
        <f t="shared" ca="1" si="112"/>
        <v>1.4283927709924513</v>
      </c>
      <c r="M629" s="216">
        <f t="shared" ca="1" si="113"/>
        <v>1.0466716205215323</v>
      </c>
      <c r="N629" s="246"/>
      <c r="O629" s="309">
        <f t="shared" ca="1" si="114"/>
        <v>1.5777650153108755</v>
      </c>
      <c r="P629" s="216">
        <f t="shared" ca="1" si="115"/>
        <v>134.89223598468911</v>
      </c>
      <c r="Q629" s="217">
        <f t="shared" ca="1" si="116"/>
        <v>1.2253576313494197</v>
      </c>
      <c r="R629" s="216">
        <f t="shared" ca="1" si="117"/>
        <v>1.0774742777493669</v>
      </c>
      <c r="S629" s="217"/>
      <c r="T629" s="64"/>
      <c r="U629" s="313">
        <f t="shared" ca="1" si="118"/>
        <v>3.0802657227834596E-2</v>
      </c>
      <c r="V629" s="256"/>
      <c r="W629" s="256"/>
      <c r="X629" s="311" t="e">
        <f t="shared" si="119"/>
        <v>#N/A</v>
      </c>
      <c r="Y629" s="311" t="e">
        <f t="shared" si="119"/>
        <v>#N/A</v>
      </c>
      <c r="Z629" s="105"/>
      <c r="AA629" s="105"/>
      <c r="AB629" s="103"/>
    </row>
    <row r="630" spans="1:28" x14ac:dyDescent="0.25">
      <c r="A630">
        <v>598</v>
      </c>
      <c r="B630" s="61">
        <f ca="1">OFFSET(InputPriceData!B$15,CalculationsAndCharts!$A630+$A$11,0,1,1)</f>
        <v>41109</v>
      </c>
      <c r="C630" s="3">
        <f ca="1">OFFSET(InputPriceData!G$15,CalculationsAndCharts!$A630+$A$11,IF($C$7,8,0),1,1)</f>
        <v>129847300</v>
      </c>
      <c r="D630" s="4">
        <f ca="1">OFFSET(InputPriceData!C$15,CalculationsAndCharts!$A630+$A$11,IF($C$7,8,0),1,1)</f>
        <v>137.64999399999999</v>
      </c>
      <c r="E630" s="4">
        <f ca="1">OFFSET(InputPriceData!D$15,CalculationsAndCharts!$A630+$A$11,IF($C$7,8,0),1,1)</f>
        <v>138.179993</v>
      </c>
      <c r="F630" s="4">
        <f ca="1">OFFSET(InputPriceData!E$15,CalculationsAndCharts!$A630+$A$11,IF($C$7,8,0),1,1)</f>
        <v>137.21000699999999</v>
      </c>
      <c r="G630" s="4">
        <f ca="1">OFFSET(InputPriceData!F$15,CalculationsAndCharts!$A630+$A$11,IF($C$7,8,0),1,1)</f>
        <v>137.729996</v>
      </c>
      <c r="H630" s="309">
        <f t="shared" ca="1" si="108"/>
        <v>2.8572018932609637</v>
      </c>
      <c r="I630" s="216">
        <f t="shared" ca="1" si="109"/>
        <v>134.87279410673904</v>
      </c>
      <c r="J630" s="216">
        <f t="shared" ca="1" si="110"/>
        <v>135.54715807727271</v>
      </c>
      <c r="K630" s="216">
        <f t="shared" ca="1" si="111"/>
        <v>134.19843013620533</v>
      </c>
      <c r="L630" s="217">
        <f t="shared" ca="1" si="112"/>
        <v>1.3874788828354516</v>
      </c>
      <c r="M630" s="216">
        <f t="shared" ca="1" si="113"/>
        <v>1.0073904909105287</v>
      </c>
      <c r="N630" s="246"/>
      <c r="O630" s="309">
        <f t="shared" ca="1" si="114"/>
        <v>3.0467449069193577</v>
      </c>
      <c r="P630" s="216">
        <f t="shared" ca="1" si="115"/>
        <v>134.68325109308063</v>
      </c>
      <c r="Q630" s="217">
        <f t="shared" ca="1" si="116"/>
        <v>1.211144110658835</v>
      </c>
      <c r="R630" s="216">
        <f t="shared" ca="1" si="117"/>
        <v>1.0552334095694027</v>
      </c>
      <c r="S630" s="217"/>
      <c r="T630" s="64"/>
      <c r="U630" s="313">
        <f t="shared" ca="1" si="118"/>
        <v>4.7842918658874023E-2</v>
      </c>
      <c r="V630" s="256"/>
      <c r="W630" s="256"/>
      <c r="X630" s="311" t="e">
        <f t="shared" si="119"/>
        <v>#N/A</v>
      </c>
      <c r="Y630" s="311" t="e">
        <f t="shared" si="119"/>
        <v>#N/A</v>
      </c>
      <c r="Z630" s="105"/>
      <c r="AA630" s="105"/>
      <c r="AB630" s="103"/>
    </row>
    <row r="631" spans="1:28" x14ac:dyDescent="0.25">
      <c r="A631">
        <v>599</v>
      </c>
      <c r="B631" s="61">
        <f ca="1">OFFSET(InputPriceData!B$15,CalculationsAndCharts!$A631+$A$11,0,1,1)</f>
        <v>41108</v>
      </c>
      <c r="C631" s="3">
        <f ca="1">OFFSET(InputPriceData!G$15,CalculationsAndCharts!$A631+$A$11,IF($C$7,8,0),1,1)</f>
        <v>113349700</v>
      </c>
      <c r="D631" s="4">
        <f ca="1">OFFSET(InputPriceData!C$15,CalculationsAndCharts!$A631+$A$11,IF($C$7,8,0),1,1)</f>
        <v>136.03999300000001</v>
      </c>
      <c r="E631" s="4">
        <f ca="1">OFFSET(InputPriceData!D$15,CalculationsAndCharts!$A631+$A$11,IF($C$7,8,0),1,1)</f>
        <v>137.63999899999999</v>
      </c>
      <c r="F631" s="4">
        <f ca="1">OFFSET(InputPriceData!E$15,CalculationsAndCharts!$A631+$A$11,IF($C$7,8,0),1,1)</f>
        <v>135.96000699999999</v>
      </c>
      <c r="G631" s="4">
        <f ca="1">OFFSET(InputPriceData!F$15,CalculationsAndCharts!$A631+$A$11,IF($C$7,8,0),1,1)</f>
        <v>137.36999499999999</v>
      </c>
      <c r="H631" s="309">
        <f t="shared" ca="1" si="108"/>
        <v>2.7013595177605465</v>
      </c>
      <c r="I631" s="216">
        <f t="shared" ca="1" si="109"/>
        <v>134.66863548223944</v>
      </c>
      <c r="J631" s="216">
        <f t="shared" ca="1" si="110"/>
        <v>135.34197865965061</v>
      </c>
      <c r="K631" s="216">
        <f t="shared" ca="1" si="111"/>
        <v>133.99529230482824</v>
      </c>
      <c r="L631" s="217">
        <f t="shared" ca="1" si="112"/>
        <v>1.2877226660293049</v>
      </c>
      <c r="M631" s="216">
        <f t="shared" ca="1" si="113"/>
        <v>0.93741188971383804</v>
      </c>
      <c r="N631" s="246"/>
      <c r="O631" s="309">
        <f t="shared" ca="1" si="114"/>
        <v>2.951521751434552</v>
      </c>
      <c r="P631" s="216">
        <f t="shared" ca="1" si="115"/>
        <v>134.41847324856545</v>
      </c>
      <c r="Q631" s="217">
        <f t="shared" ca="1" si="116"/>
        <v>1.1225743304674589</v>
      </c>
      <c r="R631" s="216">
        <f t="shared" ca="1" si="117"/>
        <v>0.98062840910851812</v>
      </c>
      <c r="S631" s="217"/>
      <c r="T631" s="64"/>
      <c r="U631" s="313">
        <f t="shared" ca="1" si="118"/>
        <v>4.3216519394680075E-2</v>
      </c>
      <c r="V631" s="256"/>
      <c r="W631" s="256"/>
      <c r="X631" s="311" t="e">
        <f t="shared" si="119"/>
        <v>#N/A</v>
      </c>
      <c r="Y631" s="311" t="e">
        <f t="shared" si="119"/>
        <v>#N/A</v>
      </c>
      <c r="Z631" s="105"/>
      <c r="AA631" s="105"/>
      <c r="AB631" s="103"/>
    </row>
    <row r="632" spans="1:28" x14ac:dyDescent="0.25">
      <c r="A632">
        <v>600</v>
      </c>
      <c r="B632" s="61">
        <f ca="1">OFFSET(InputPriceData!B$15,CalculationsAndCharts!$A632+$A$11,0,1,1)</f>
        <v>41107</v>
      </c>
      <c r="C632" s="3">
        <f ca="1">OFFSET(InputPriceData!G$15,CalculationsAndCharts!$A632+$A$11,IF($C$7,8,0),1,1)</f>
        <v>138860300</v>
      </c>
      <c r="D632" s="4">
        <f ca="1">OFFSET(InputPriceData!C$15,CalculationsAndCharts!$A632+$A$11,IF($C$7,8,0),1,1)</f>
        <v>135.970001</v>
      </c>
      <c r="E632" s="4">
        <f ca="1">OFFSET(InputPriceData!D$15,CalculationsAndCharts!$A632+$A$11,IF($C$7,8,0),1,1)</f>
        <v>136.63999899999999</v>
      </c>
      <c r="F632" s="4">
        <f ca="1">OFFSET(InputPriceData!E$15,CalculationsAndCharts!$A632+$A$11,IF($C$7,8,0),1,1)</f>
        <v>134.550003</v>
      </c>
      <c r="G632" s="4">
        <f ca="1">OFFSET(InputPriceData!F$15,CalculationsAndCharts!$A632+$A$11,IF($C$7,8,0),1,1)</f>
        <v>136.36000100000001</v>
      </c>
      <c r="H632" s="309">
        <f t="shared" ca="1" si="108"/>
        <v>1.8567726123578037</v>
      </c>
      <c r="I632" s="216">
        <f t="shared" ca="1" si="109"/>
        <v>134.5032283876422</v>
      </c>
      <c r="J632" s="216">
        <f t="shared" ca="1" si="110"/>
        <v>135.17574452958038</v>
      </c>
      <c r="K632" s="216">
        <f t="shared" ca="1" si="111"/>
        <v>133.83071224570398</v>
      </c>
      <c r="L632" s="217">
        <f t="shared" ca="1" si="112"/>
        <v>1.2073765233067502</v>
      </c>
      <c r="M632" s="216">
        <f t="shared" ca="1" si="113"/>
        <v>0.88543305547992046</v>
      </c>
      <c r="N632" s="246"/>
      <c r="O632" s="309">
        <f t="shared" ca="1" si="114"/>
        <v>2.1614909252760919</v>
      </c>
      <c r="P632" s="216">
        <f t="shared" ca="1" si="115"/>
        <v>134.19851007472391</v>
      </c>
      <c r="Q632" s="217">
        <f t="shared" ca="1" si="116"/>
        <v>1.0561210642396013</v>
      </c>
      <c r="R632" s="216">
        <f t="shared" ca="1" si="117"/>
        <v>0.92941131401687316</v>
      </c>
      <c r="S632" s="217"/>
      <c r="T632" s="64"/>
      <c r="U632" s="313">
        <f t="shared" ca="1" si="118"/>
        <v>4.3978258536952697E-2</v>
      </c>
      <c r="V632" s="256"/>
      <c r="W632" s="256"/>
      <c r="X632" s="311" t="e">
        <f t="shared" si="119"/>
        <v>#N/A</v>
      </c>
      <c r="Y632" s="311" t="e">
        <f t="shared" si="119"/>
        <v>#N/A</v>
      </c>
      <c r="Z632" s="105"/>
      <c r="AA632" s="105"/>
      <c r="AB632" s="103"/>
    </row>
    <row r="633" spans="1:28" x14ac:dyDescent="0.25">
      <c r="A633">
        <v>601</v>
      </c>
      <c r="B633" s="61">
        <f ca="1">OFFSET(InputPriceData!B$15,CalculationsAndCharts!$A633+$A$11,0,1,1)</f>
        <v>41106</v>
      </c>
      <c r="C633" s="3">
        <f ca="1">OFFSET(InputPriceData!G$15,CalculationsAndCharts!$A633+$A$11,IF($C$7,8,0),1,1)</f>
        <v>97525200</v>
      </c>
      <c r="D633" s="4">
        <f ca="1">OFFSET(InputPriceData!C$15,CalculationsAndCharts!$A633+$A$11,IF($C$7,8,0),1,1)</f>
        <v>135.44000199999999</v>
      </c>
      <c r="E633" s="4">
        <f ca="1">OFFSET(InputPriceData!D$15,CalculationsAndCharts!$A633+$A$11,IF($C$7,8,0),1,1)</f>
        <v>135.83000200000001</v>
      </c>
      <c r="F633" s="4">
        <f ca="1">OFFSET(InputPriceData!E$15,CalculationsAndCharts!$A633+$A$11,IF($C$7,8,0),1,1)</f>
        <v>134.89999399999999</v>
      </c>
      <c r="G633" s="4">
        <f ca="1">OFFSET(InputPriceData!F$15,CalculationsAndCharts!$A633+$A$11,IF($C$7,8,0),1,1)</f>
        <v>135.429993</v>
      </c>
      <c r="H633" s="309">
        <f t="shared" ca="1" si="108"/>
        <v>1.030433364770482</v>
      </c>
      <c r="I633" s="216">
        <f t="shared" ca="1" si="109"/>
        <v>134.39955963522951</v>
      </c>
      <c r="J633" s="216">
        <f t="shared" ca="1" si="110"/>
        <v>135.07155743340564</v>
      </c>
      <c r="K633" s="216">
        <f t="shared" ca="1" si="111"/>
        <v>133.72756183705337</v>
      </c>
      <c r="L633" s="217">
        <f t="shared" ca="1" si="112"/>
        <v>1.1745575493013556</v>
      </c>
      <c r="M633" s="216">
        <f t="shared" ca="1" si="113"/>
        <v>0.8672802259550848</v>
      </c>
      <c r="N633" s="246"/>
      <c r="O633" s="309">
        <f t="shared" ca="1" si="114"/>
        <v>1.3772317208975853</v>
      </c>
      <c r="P633" s="216">
        <f t="shared" ca="1" si="115"/>
        <v>134.05276127910241</v>
      </c>
      <c r="Q633" s="217">
        <f t="shared" ca="1" si="116"/>
        <v>1.0488649871225328</v>
      </c>
      <c r="R633" s="216">
        <f t="shared" ca="1" si="117"/>
        <v>0.92936428383854341</v>
      </c>
      <c r="S633" s="217"/>
      <c r="T633" s="64"/>
      <c r="U633" s="313">
        <f t="shared" ca="1" si="118"/>
        <v>6.208405788345861E-2</v>
      </c>
      <c r="V633" s="256"/>
      <c r="W633" s="256"/>
      <c r="X633" s="311" t="e">
        <f t="shared" si="119"/>
        <v>#N/A</v>
      </c>
      <c r="Y633" s="311" t="e">
        <f t="shared" si="119"/>
        <v>#N/A</v>
      </c>
      <c r="Z633" s="105"/>
      <c r="AA633" s="105"/>
      <c r="AB633" s="103"/>
    </row>
    <row r="634" spans="1:28" x14ac:dyDescent="0.25">
      <c r="A634">
        <v>602</v>
      </c>
      <c r="B634" s="61">
        <f ca="1">OFFSET(InputPriceData!B$15,CalculationsAndCharts!$A634+$A$11,0,1,1)</f>
        <v>41103</v>
      </c>
      <c r="C634" s="3">
        <f ca="1">OFFSET(InputPriceData!G$15,CalculationsAndCharts!$A634+$A$11,IF($C$7,8,0),1,1)</f>
        <v>129642600</v>
      </c>
      <c r="D634" s="4">
        <f ca="1">OFFSET(InputPriceData!C$15,CalculationsAndCharts!$A634+$A$11,IF($C$7,8,0),1,1)</f>
        <v>133.86000100000001</v>
      </c>
      <c r="E634" s="4">
        <f ca="1">OFFSET(InputPriceData!D$15,CalculationsAndCharts!$A634+$A$11,IF($C$7,8,0),1,1)</f>
        <v>135.88999899999999</v>
      </c>
      <c r="F634" s="4">
        <f ca="1">OFFSET(InputPriceData!E$15,CalculationsAndCharts!$A634+$A$11,IF($C$7,8,0),1,1)</f>
        <v>133.83999600000001</v>
      </c>
      <c r="G634" s="4">
        <f ca="1">OFFSET(InputPriceData!F$15,CalculationsAndCharts!$A634+$A$11,IF($C$7,8,0),1,1)</f>
        <v>135.75</v>
      </c>
      <c r="H634" s="309">
        <f t="shared" ca="1" si="108"/>
        <v>1.4375170211524588</v>
      </c>
      <c r="I634" s="216">
        <f t="shared" ca="1" si="109"/>
        <v>134.31248297884756</v>
      </c>
      <c r="J634" s="216">
        <f t="shared" ca="1" si="110"/>
        <v>134.98404539374178</v>
      </c>
      <c r="K634" s="216">
        <f t="shared" ca="1" si="111"/>
        <v>133.64092056395333</v>
      </c>
      <c r="L634" s="217">
        <f t="shared" ca="1" si="112"/>
        <v>1.1481744269046119</v>
      </c>
      <c r="M634" s="216">
        <f t="shared" ca="1" si="113"/>
        <v>0.84580068280266074</v>
      </c>
      <c r="N634" s="246"/>
      <c r="O634" s="309">
        <f t="shared" ca="1" si="114"/>
        <v>1.8246975104639924</v>
      </c>
      <c r="P634" s="216">
        <f t="shared" ca="1" si="115"/>
        <v>133.92530248953599</v>
      </c>
      <c r="Q634" s="217">
        <f t="shared" ca="1" si="116"/>
        <v>1.0511480437697005</v>
      </c>
      <c r="R634" s="216">
        <f t="shared" ca="1" si="117"/>
        <v>0.92919164090139272</v>
      </c>
      <c r="S634" s="217"/>
      <c r="T634" s="64"/>
      <c r="U634" s="313">
        <f t="shared" ca="1" si="118"/>
        <v>8.3390958098731982E-2</v>
      </c>
      <c r="V634" s="256"/>
      <c r="W634" s="256"/>
      <c r="X634" s="311" t="e">
        <f t="shared" si="119"/>
        <v>#N/A</v>
      </c>
      <c r="Y634" s="311" t="e">
        <f t="shared" si="119"/>
        <v>#N/A</v>
      </c>
      <c r="Z634" s="105"/>
      <c r="AA634" s="105"/>
      <c r="AB634" s="103"/>
    </row>
    <row r="635" spans="1:28" x14ac:dyDescent="0.25">
      <c r="A635">
        <v>603</v>
      </c>
      <c r="B635" s="61">
        <f ca="1">OFFSET(InputPriceData!B$15,CalculationsAndCharts!$A635+$A$11,0,1,1)</f>
        <v>41102</v>
      </c>
      <c r="C635" s="3">
        <f ca="1">OFFSET(InputPriceData!G$15,CalculationsAndCharts!$A635+$A$11,IF($C$7,8,0),1,1)</f>
        <v>143583200</v>
      </c>
      <c r="D635" s="4">
        <f ca="1">OFFSET(InputPriceData!C$15,CalculationsAndCharts!$A635+$A$11,IF($C$7,8,0),1,1)</f>
        <v>133.38000500000001</v>
      </c>
      <c r="E635" s="4">
        <f ca="1">OFFSET(InputPriceData!D$15,CalculationsAndCharts!$A635+$A$11,IF($C$7,8,0),1,1)</f>
        <v>134.229996</v>
      </c>
      <c r="F635" s="4">
        <f ca="1">OFFSET(InputPriceData!E$15,CalculationsAndCharts!$A635+$A$11,IF($C$7,8,0),1,1)</f>
        <v>132.60000600000001</v>
      </c>
      <c r="G635" s="4">
        <f ca="1">OFFSET(InputPriceData!F$15,CalculationsAndCharts!$A635+$A$11,IF($C$7,8,0),1,1)</f>
        <v>133.509995</v>
      </c>
      <c r="H635" s="309">
        <f t="shared" ca="1" si="108"/>
        <v>-0.78077089838658176</v>
      </c>
      <c r="I635" s="216">
        <f t="shared" ca="1" si="109"/>
        <v>134.29076589838658</v>
      </c>
      <c r="J635" s="216">
        <f t="shared" ca="1" si="110"/>
        <v>134.96221972787851</v>
      </c>
      <c r="K635" s="216">
        <f t="shared" ca="1" si="111"/>
        <v>133.61931206889466</v>
      </c>
      <c r="L635" s="217">
        <f t="shared" ca="1" si="112"/>
        <v>1.1817837381702516</v>
      </c>
      <c r="M635" s="216">
        <f t="shared" ca="1" si="113"/>
        <v>0.88516499320537878</v>
      </c>
      <c r="N635" s="246"/>
      <c r="O635" s="309">
        <f t="shared" ca="1" si="114"/>
        <v>-0.36767297838913138</v>
      </c>
      <c r="P635" s="216">
        <f t="shared" ca="1" si="115"/>
        <v>133.87766797838913</v>
      </c>
      <c r="Q635" s="217">
        <f t="shared" ca="1" si="116"/>
        <v>1.1322005411563452</v>
      </c>
      <c r="R635" s="216">
        <f t="shared" ca="1" si="117"/>
        <v>1.0176321625864897</v>
      </c>
      <c r="S635" s="217"/>
      <c r="T635" s="64"/>
      <c r="U635" s="313">
        <f t="shared" ca="1" si="118"/>
        <v>0.13246716938111092</v>
      </c>
      <c r="V635" s="256"/>
      <c r="W635" s="256"/>
      <c r="X635" s="311" t="e">
        <f t="shared" si="119"/>
        <v>#N/A</v>
      </c>
      <c r="Y635" s="311" t="e">
        <f t="shared" si="119"/>
        <v>#N/A</v>
      </c>
      <c r="Z635" s="105"/>
      <c r="AA635" s="105"/>
      <c r="AB635" s="103"/>
    </row>
    <row r="636" spans="1:28" x14ac:dyDescent="0.25">
      <c r="A636">
        <v>604</v>
      </c>
      <c r="B636" s="61">
        <f ca="1">OFFSET(InputPriceData!B$15,CalculationsAndCharts!$A636+$A$11,0,1,1)</f>
        <v>41101</v>
      </c>
      <c r="C636" s="3">
        <f ca="1">OFFSET(InputPriceData!G$15,CalculationsAndCharts!$A636+$A$11,IF($C$7,8,0),1,1)</f>
        <v>141733400</v>
      </c>
      <c r="D636" s="4">
        <f ca="1">OFFSET(InputPriceData!C$15,CalculationsAndCharts!$A636+$A$11,IF($C$7,8,0),1,1)</f>
        <v>134.21000699999999</v>
      </c>
      <c r="E636" s="4">
        <f ca="1">OFFSET(InputPriceData!D$15,CalculationsAndCharts!$A636+$A$11,IF($C$7,8,0),1,1)</f>
        <v>134.60000600000001</v>
      </c>
      <c r="F636" s="4">
        <f ca="1">OFFSET(InputPriceData!E$15,CalculationsAndCharts!$A636+$A$11,IF($C$7,8,0),1,1)</f>
        <v>133.38000500000001</v>
      </c>
      <c r="G636" s="4">
        <f ca="1">OFFSET(InputPriceData!F$15,CalculationsAndCharts!$A636+$A$11,IF($C$7,8,0),1,1)</f>
        <v>134.16000399999999</v>
      </c>
      <c r="H636" s="309">
        <f t="shared" ca="1" si="108"/>
        <v>-0.16594250185011339</v>
      </c>
      <c r="I636" s="216">
        <f t="shared" ca="1" si="109"/>
        <v>134.3259465018501</v>
      </c>
      <c r="J636" s="216">
        <f t="shared" ca="1" si="110"/>
        <v>134.99757623435934</v>
      </c>
      <c r="K636" s="216">
        <f t="shared" ca="1" si="111"/>
        <v>133.65431676934085</v>
      </c>
      <c r="L636" s="217">
        <f t="shared" ca="1" si="112"/>
        <v>1.2752776991198163</v>
      </c>
      <c r="M636" s="216">
        <f t="shared" ca="1" si="113"/>
        <v>0.95056474440759287</v>
      </c>
      <c r="N636" s="246"/>
      <c r="O636" s="309">
        <f t="shared" ca="1" si="114"/>
        <v>0.2597761902259228</v>
      </c>
      <c r="P636" s="216">
        <f t="shared" ca="1" si="115"/>
        <v>133.90022780977407</v>
      </c>
      <c r="Q636" s="217">
        <f t="shared" ca="1" si="116"/>
        <v>1.2961131545223679</v>
      </c>
      <c r="R636" s="216">
        <f t="shared" ca="1" si="117"/>
        <v>1.1593140571364635</v>
      </c>
      <c r="S636" s="217"/>
      <c r="T636" s="64"/>
      <c r="U636" s="313">
        <f t="shared" ca="1" si="118"/>
        <v>0.20874931272887065</v>
      </c>
      <c r="V636" s="256"/>
      <c r="W636" s="256"/>
      <c r="X636" s="311" t="e">
        <f t="shared" si="119"/>
        <v>#N/A</v>
      </c>
      <c r="Y636" s="311" t="e">
        <f t="shared" si="119"/>
        <v>#N/A</v>
      </c>
      <c r="Z636" s="105"/>
      <c r="AA636" s="105"/>
      <c r="AB636" s="103"/>
    </row>
    <row r="637" spans="1:28" x14ac:dyDescent="0.25">
      <c r="A637">
        <v>605</v>
      </c>
      <c r="B637" s="61">
        <f ca="1">OFFSET(InputPriceData!B$15,CalculationsAndCharts!$A637+$A$11,0,1,1)</f>
        <v>41100</v>
      </c>
      <c r="C637" s="3">
        <f ca="1">OFFSET(InputPriceData!G$15,CalculationsAndCharts!$A637+$A$11,IF($C$7,8,0),1,1)</f>
        <v>167884800</v>
      </c>
      <c r="D637" s="4">
        <f ca="1">OFFSET(InputPriceData!C$15,CalculationsAndCharts!$A637+$A$11,IF($C$7,8,0),1,1)</f>
        <v>136.009995</v>
      </c>
      <c r="E637" s="4">
        <f ca="1">OFFSET(InputPriceData!D$15,CalculationsAndCharts!$A637+$A$11,IF($C$7,8,0),1,1)</f>
        <v>136.229996</v>
      </c>
      <c r="F637" s="4">
        <f ca="1">OFFSET(InputPriceData!E$15,CalculationsAndCharts!$A637+$A$11,IF($C$7,8,0),1,1)</f>
        <v>133.679993</v>
      </c>
      <c r="G637" s="4">
        <f ca="1">OFFSET(InputPriceData!F$15,CalculationsAndCharts!$A637+$A$11,IF($C$7,8,0),1,1)</f>
        <v>134.13999899999999</v>
      </c>
      <c r="H637" s="309">
        <f t="shared" ca="1" si="108"/>
        <v>-0.2000747724247256</v>
      </c>
      <c r="I637" s="216">
        <f t="shared" ca="1" si="109"/>
        <v>134.34007377242472</v>
      </c>
      <c r="J637" s="216">
        <f t="shared" ca="1" si="110"/>
        <v>135.01177414128682</v>
      </c>
      <c r="K637" s="216">
        <f t="shared" ca="1" si="111"/>
        <v>133.66837340356258</v>
      </c>
      <c r="L637" s="217">
        <f t="shared" ca="1" si="112"/>
        <v>1.3534997943743716</v>
      </c>
      <c r="M637" s="216">
        <f t="shared" ca="1" si="113"/>
        <v>1.0090202806504953</v>
      </c>
      <c r="N637" s="246"/>
      <c r="O637" s="309">
        <f t="shared" ca="1" si="114"/>
        <v>0.24420111055204474</v>
      </c>
      <c r="P637" s="216">
        <f t="shared" ca="1" si="115"/>
        <v>133.89579788944795</v>
      </c>
      <c r="Q637" s="217">
        <f t="shared" ca="1" si="116"/>
        <v>1.4511663707579538</v>
      </c>
      <c r="R637" s="216">
        <f t="shared" ca="1" si="117"/>
        <v>1.2981956596775768</v>
      </c>
      <c r="S637" s="217"/>
      <c r="T637" s="64"/>
      <c r="U637" s="313">
        <f t="shared" ca="1" si="118"/>
        <v>0.28917537902708146</v>
      </c>
      <c r="V637" s="256"/>
      <c r="W637" s="256"/>
      <c r="X637" s="311" t="e">
        <f t="shared" si="119"/>
        <v>#N/A</v>
      </c>
      <c r="Y637" s="311" t="e">
        <f t="shared" si="119"/>
        <v>#N/A</v>
      </c>
      <c r="Z637" s="105"/>
      <c r="AA637" s="105"/>
      <c r="AB637" s="103"/>
    </row>
    <row r="638" spans="1:28" x14ac:dyDescent="0.25">
      <c r="A638">
        <v>606</v>
      </c>
      <c r="B638" s="61">
        <f ca="1">OFFSET(InputPriceData!B$15,CalculationsAndCharts!$A638+$A$11,0,1,1)</f>
        <v>41099</v>
      </c>
      <c r="C638" s="3">
        <f ca="1">OFFSET(InputPriceData!G$15,CalculationsAndCharts!$A638+$A$11,IF($C$7,8,0),1,1)</f>
        <v>103780500</v>
      </c>
      <c r="D638" s="4">
        <f ca="1">OFFSET(InputPriceData!C$15,CalculationsAndCharts!$A638+$A$11,IF($C$7,8,0),1,1)</f>
        <v>135.38000500000001</v>
      </c>
      <c r="E638" s="4">
        <f ca="1">OFFSET(InputPriceData!D$15,CalculationsAndCharts!$A638+$A$11,IF($C$7,8,0),1,1)</f>
        <v>135.570007</v>
      </c>
      <c r="F638" s="4">
        <f ca="1">OFFSET(InputPriceData!E$15,CalculationsAndCharts!$A638+$A$11,IF($C$7,8,0),1,1)</f>
        <v>134.699997</v>
      </c>
      <c r="G638" s="4">
        <f ca="1">OFFSET(InputPriceData!F$15,CalculationsAndCharts!$A638+$A$11,IF($C$7,8,0),1,1)</f>
        <v>135.320007</v>
      </c>
      <c r="H638" s="309">
        <f t="shared" ca="1" si="108"/>
        <v>1.0073677343176701</v>
      </c>
      <c r="I638" s="216">
        <f t="shared" ca="1" si="109"/>
        <v>134.31263926568232</v>
      </c>
      <c r="J638" s="216">
        <f t="shared" ca="1" si="110"/>
        <v>134.98420246201073</v>
      </c>
      <c r="K638" s="216">
        <f t="shared" ca="1" si="111"/>
        <v>133.64107606935391</v>
      </c>
      <c r="L638" s="217">
        <f t="shared" ca="1" si="112"/>
        <v>1.3916416167560506</v>
      </c>
      <c r="M638" s="216">
        <f t="shared" ca="1" si="113"/>
        <v>1.0284078811465407</v>
      </c>
      <c r="N638" s="246"/>
      <c r="O638" s="309">
        <f t="shared" ca="1" si="114"/>
        <v>1.4818338555781305</v>
      </c>
      <c r="P638" s="216">
        <f t="shared" ca="1" si="115"/>
        <v>133.83817314442189</v>
      </c>
      <c r="Q638" s="217">
        <f t="shared" ca="1" si="116"/>
        <v>1.5655929498981549</v>
      </c>
      <c r="R638" s="216">
        <f t="shared" ca="1" si="117"/>
        <v>1.3883472086117952</v>
      </c>
      <c r="S638" s="217"/>
      <c r="T638" s="64"/>
      <c r="U638" s="313">
        <f t="shared" ca="1" si="118"/>
        <v>0.35993932746525448</v>
      </c>
      <c r="V638" s="256"/>
      <c r="W638" s="256"/>
      <c r="X638" s="311" t="e">
        <f t="shared" si="119"/>
        <v>#N/A</v>
      </c>
      <c r="Y638" s="311" t="e">
        <f t="shared" si="119"/>
        <v>#N/A</v>
      </c>
      <c r="Z638" s="105"/>
      <c r="AA638" s="105"/>
      <c r="AB638" s="103"/>
    </row>
    <row r="639" spans="1:28" x14ac:dyDescent="0.25">
      <c r="A639">
        <v>607</v>
      </c>
      <c r="B639" s="61">
        <f ca="1">OFFSET(InputPriceData!B$15,CalculationsAndCharts!$A639+$A$11,0,1,1)</f>
        <v>41096</v>
      </c>
      <c r="C639" s="3">
        <f ca="1">OFFSET(InputPriceData!G$15,CalculationsAndCharts!$A639+$A$11,IF($C$7,8,0),1,1)</f>
        <v>151192100</v>
      </c>
      <c r="D639" s="4">
        <f ca="1">OFFSET(InputPriceData!C$15,CalculationsAndCharts!$A639+$A$11,IF($C$7,8,0),1,1)</f>
        <v>135.470001</v>
      </c>
      <c r="E639" s="4">
        <f ca="1">OFFSET(InputPriceData!D$15,CalculationsAndCharts!$A639+$A$11,IF($C$7,8,0),1,1)</f>
        <v>135.770004</v>
      </c>
      <c r="F639" s="4">
        <f ca="1">OFFSET(InputPriceData!E$15,CalculationsAndCharts!$A639+$A$11,IF($C$7,8,0),1,1)</f>
        <v>134.85000600000001</v>
      </c>
      <c r="G639" s="4">
        <f ca="1">OFFSET(InputPriceData!F$15,CalculationsAndCharts!$A639+$A$11,IF($C$7,8,0),1,1)</f>
        <v>135.490005</v>
      </c>
      <c r="H639" s="309">
        <f t="shared" ca="1" si="108"/>
        <v>1.2555662411514517</v>
      </c>
      <c r="I639" s="216">
        <f t="shared" ca="1" si="109"/>
        <v>134.23443875884854</v>
      </c>
      <c r="J639" s="216">
        <f t="shared" ca="1" si="110"/>
        <v>134.90561095264277</v>
      </c>
      <c r="K639" s="216">
        <f t="shared" ca="1" si="111"/>
        <v>133.56326656505431</v>
      </c>
      <c r="L639" s="217">
        <f t="shared" ca="1" si="112"/>
        <v>1.3734727003088554</v>
      </c>
      <c r="M639" s="216">
        <f t="shared" ca="1" si="113"/>
        <v>1.0137077641327532</v>
      </c>
      <c r="N639" s="246"/>
      <c r="O639" s="309">
        <f t="shared" ca="1" si="114"/>
        <v>1.7750105683858517</v>
      </c>
      <c r="P639" s="216">
        <f t="shared" ca="1" si="115"/>
        <v>133.71499443161414</v>
      </c>
      <c r="Q639" s="217">
        <f t="shared" ca="1" si="116"/>
        <v>1.6169552895226604</v>
      </c>
      <c r="R639" s="216">
        <f t="shared" ca="1" si="117"/>
        <v>1.4320955611649675</v>
      </c>
      <c r="S639" s="217"/>
      <c r="T639" s="64"/>
      <c r="U639" s="313">
        <f t="shared" ca="1" si="118"/>
        <v>0.41838779703221429</v>
      </c>
      <c r="V639" s="256"/>
      <c r="W639" s="256"/>
      <c r="X639" s="311" t="e">
        <f t="shared" si="119"/>
        <v>#N/A</v>
      </c>
      <c r="Y639" s="311" t="e">
        <f t="shared" si="119"/>
        <v>#N/A</v>
      </c>
      <c r="Z639" s="105"/>
      <c r="AA639" s="105"/>
      <c r="AB639" s="103"/>
    </row>
    <row r="640" spans="1:28" x14ac:dyDescent="0.25">
      <c r="A640">
        <v>608</v>
      </c>
      <c r="B640" s="61">
        <f ca="1">OFFSET(InputPriceData!B$15,CalculationsAndCharts!$A640+$A$11,0,1,1)</f>
        <v>41095</v>
      </c>
      <c r="C640" s="3">
        <f ca="1">OFFSET(InputPriceData!G$15,CalculationsAndCharts!$A640+$A$11,IF($C$7,8,0),1,1)</f>
        <v>126177500</v>
      </c>
      <c r="D640" s="4">
        <f ca="1">OFFSET(InputPriceData!C$15,CalculationsAndCharts!$A640+$A$11,IF($C$7,8,0),1,1)</f>
        <v>136.89999399999999</v>
      </c>
      <c r="E640" s="4">
        <f ca="1">OFFSET(InputPriceData!D$15,CalculationsAndCharts!$A640+$A$11,IF($C$7,8,0),1,1)</f>
        <v>137.800003</v>
      </c>
      <c r="F640" s="4">
        <f ca="1">OFFSET(InputPriceData!E$15,CalculationsAndCharts!$A640+$A$11,IF($C$7,8,0),1,1)</f>
        <v>136.28999300000001</v>
      </c>
      <c r="G640" s="4">
        <f ca="1">OFFSET(InputPriceData!F$15,CalculationsAndCharts!$A640+$A$11,IF($C$7,8,0),1,1)</f>
        <v>136.78999300000001</v>
      </c>
      <c r="H640" s="309">
        <f t="shared" ca="1" si="108"/>
        <v>2.6916556011243169</v>
      </c>
      <c r="I640" s="216">
        <f t="shared" ca="1" si="109"/>
        <v>134.09833739887569</v>
      </c>
      <c r="J640" s="216">
        <f t="shared" ca="1" si="110"/>
        <v>134.76882908587004</v>
      </c>
      <c r="K640" s="216">
        <f t="shared" ca="1" si="111"/>
        <v>133.4278457118813</v>
      </c>
      <c r="L640" s="217">
        <f t="shared" ca="1" si="112"/>
        <v>1.2828119575152914</v>
      </c>
      <c r="M640" s="216">
        <f t="shared" ca="1" si="113"/>
        <v>0.9377966394919629</v>
      </c>
      <c r="N640" s="246"/>
      <c r="O640" s="309">
        <f t="shared" ca="1" si="114"/>
        <v>3.2736896754650213</v>
      </c>
      <c r="P640" s="216">
        <f t="shared" ca="1" si="115"/>
        <v>133.51630332453499</v>
      </c>
      <c r="Q640" s="217">
        <f t="shared" ca="1" si="116"/>
        <v>1.5816216102786087</v>
      </c>
      <c r="R640" s="216">
        <f t="shared" ca="1" si="117"/>
        <v>1.3874888730598371</v>
      </c>
      <c r="S640" s="217"/>
      <c r="T640" s="64"/>
      <c r="U640" s="313">
        <f t="shared" ca="1" si="118"/>
        <v>0.44969223356787424</v>
      </c>
      <c r="V640" s="256"/>
      <c r="W640" s="256"/>
      <c r="X640" s="311" t="e">
        <f t="shared" si="119"/>
        <v>#N/A</v>
      </c>
      <c r="Y640" s="311" t="e">
        <f t="shared" si="119"/>
        <v>#N/A</v>
      </c>
      <c r="Z640" s="105"/>
      <c r="AA640" s="105"/>
      <c r="AB640" s="103"/>
    </row>
    <row r="641" spans="1:28" x14ac:dyDescent="0.25">
      <c r="A641">
        <v>609</v>
      </c>
      <c r="B641" s="61">
        <f ca="1">OFFSET(InputPriceData!B$15,CalculationsAndCharts!$A641+$A$11,0,1,1)</f>
        <v>41093</v>
      </c>
      <c r="C641" s="3">
        <f ca="1">OFFSET(InputPriceData!G$15,CalculationsAndCharts!$A641+$A$11,IF($C$7,8,0),1,1)</f>
        <v>80450000</v>
      </c>
      <c r="D641" s="4">
        <f ca="1">OFFSET(InputPriceData!C$15,CalculationsAndCharts!$A641+$A$11,IF($C$7,8,0),1,1)</f>
        <v>136.479996</v>
      </c>
      <c r="E641" s="4">
        <f ca="1">OFFSET(InputPriceData!D$15,CalculationsAndCharts!$A641+$A$11,IF($C$7,8,0),1,1)</f>
        <v>137.509995</v>
      </c>
      <c r="F641" s="4">
        <f ca="1">OFFSET(InputPriceData!E$15,CalculationsAndCharts!$A641+$A$11,IF($C$7,8,0),1,1)</f>
        <v>136.33999600000001</v>
      </c>
      <c r="G641" s="4">
        <f ca="1">OFFSET(InputPriceData!F$15,CalculationsAndCharts!$A641+$A$11,IF($C$7,8,0),1,1)</f>
        <v>137.41000399999999</v>
      </c>
      <c r="H641" s="309">
        <f t="shared" ca="1" si="108"/>
        <v>3.5252250897636688</v>
      </c>
      <c r="I641" s="216">
        <f t="shared" ca="1" si="109"/>
        <v>133.88477891023632</v>
      </c>
      <c r="J641" s="216">
        <f t="shared" ca="1" si="110"/>
        <v>134.55420280478748</v>
      </c>
      <c r="K641" s="216">
        <f t="shared" ca="1" si="111"/>
        <v>133.21535501568513</v>
      </c>
      <c r="L641" s="217">
        <f t="shared" ca="1" si="112"/>
        <v>1.0880443434161684</v>
      </c>
      <c r="M641" s="216">
        <f t="shared" ca="1" si="113"/>
        <v>0.79182323829651335</v>
      </c>
      <c r="N641" s="246"/>
      <c r="O641" s="309">
        <f t="shared" ca="1" si="114"/>
        <v>4.1936750623908559</v>
      </c>
      <c r="P641" s="216">
        <f t="shared" ca="1" si="115"/>
        <v>133.21632893760912</v>
      </c>
      <c r="Q641" s="217">
        <f t="shared" ca="1" si="116"/>
        <v>1.4147908558305857</v>
      </c>
      <c r="R641" s="216">
        <f t="shared" ca="1" si="117"/>
        <v>1.2355352431229847</v>
      </c>
      <c r="S641" s="217"/>
      <c r="T641" s="64"/>
      <c r="U641" s="313">
        <f t="shared" ca="1" si="118"/>
        <v>0.44371200482647133</v>
      </c>
      <c r="V641" s="256"/>
      <c r="W641" s="256"/>
      <c r="X641" s="311" t="e">
        <f t="shared" si="119"/>
        <v>#N/A</v>
      </c>
      <c r="Y641" s="311" t="e">
        <f t="shared" si="119"/>
        <v>#N/A</v>
      </c>
      <c r="Z641" s="105"/>
      <c r="AA641" s="105"/>
      <c r="AB641" s="103"/>
    </row>
    <row r="642" spans="1:28" x14ac:dyDescent="0.25">
      <c r="A642">
        <v>610</v>
      </c>
      <c r="B642" s="61">
        <f ca="1">OFFSET(InputPriceData!B$15,CalculationsAndCharts!$A642+$A$11,0,1,1)</f>
        <v>41092</v>
      </c>
      <c r="C642" s="3">
        <f ca="1">OFFSET(InputPriceData!G$15,CalculationsAndCharts!$A642+$A$11,IF($C$7,8,0),1,1)</f>
        <v>129524500</v>
      </c>
      <c r="D642" s="4">
        <f ca="1">OFFSET(InputPriceData!C$15,CalculationsAndCharts!$A642+$A$11,IF($C$7,8,0),1,1)</f>
        <v>136.479996</v>
      </c>
      <c r="E642" s="4">
        <f ca="1">OFFSET(InputPriceData!D$15,CalculationsAndCharts!$A642+$A$11,IF($C$7,8,0),1,1)</f>
        <v>136.64999399999999</v>
      </c>
      <c r="F642" s="4">
        <f ca="1">OFFSET(InputPriceData!E$15,CalculationsAndCharts!$A642+$A$11,IF($C$7,8,0),1,1)</f>
        <v>135.520004</v>
      </c>
      <c r="G642" s="4">
        <f ca="1">OFFSET(InputPriceData!F$15,CalculationsAndCharts!$A642+$A$11,IF($C$7,8,0),1,1)</f>
        <v>136.509995</v>
      </c>
      <c r="H642" s="309">
        <f t="shared" ca="1" si="108"/>
        <v>2.8400762273630007</v>
      </c>
      <c r="I642" s="216">
        <f t="shared" ca="1" si="109"/>
        <v>133.669918772637</v>
      </c>
      <c r="J642" s="216">
        <f t="shared" ca="1" si="110"/>
        <v>134.33826836650019</v>
      </c>
      <c r="K642" s="216">
        <f t="shared" ca="1" si="111"/>
        <v>133.00156917877382</v>
      </c>
      <c r="L642" s="217">
        <f t="shared" ca="1" si="112"/>
        <v>0.85618542684059973</v>
      </c>
      <c r="M642" s="216">
        <f t="shared" ca="1" si="113"/>
        <v>0.62719614548414548</v>
      </c>
      <c r="N642" s="246"/>
      <c r="O642" s="309">
        <f t="shared" ca="1" si="114"/>
        <v>3.6006349011592338</v>
      </c>
      <c r="P642" s="216">
        <f t="shared" ca="1" si="115"/>
        <v>132.90936009884078</v>
      </c>
      <c r="Q642" s="217">
        <f t="shared" ca="1" si="116"/>
        <v>1.1955656771550185</v>
      </c>
      <c r="R642" s="216">
        <f t="shared" ca="1" si="117"/>
        <v>1.0509697935202638</v>
      </c>
      <c r="S642" s="217"/>
      <c r="T642" s="64"/>
      <c r="U642" s="313">
        <f t="shared" ca="1" si="118"/>
        <v>0.42377364803611828</v>
      </c>
      <c r="V642" s="256"/>
      <c r="W642" s="256"/>
      <c r="X642" s="311" t="e">
        <f t="shared" si="119"/>
        <v>#N/A</v>
      </c>
      <c r="Y642" s="311" t="e">
        <f t="shared" si="119"/>
        <v>#N/A</v>
      </c>
      <c r="Z642" s="105"/>
      <c r="AA642" s="105"/>
      <c r="AB642" s="103"/>
    </row>
    <row r="643" spans="1:28" x14ac:dyDescent="0.25">
      <c r="A643">
        <v>611</v>
      </c>
      <c r="B643" s="61">
        <f ca="1">OFFSET(InputPriceData!B$15,CalculationsAndCharts!$A643+$A$11,0,1,1)</f>
        <v>41089</v>
      </c>
      <c r="C643" s="3">
        <f ca="1">OFFSET(InputPriceData!G$15,CalculationsAndCharts!$A643+$A$11,IF($C$7,8,0),1,1)</f>
        <v>212250900</v>
      </c>
      <c r="D643" s="4">
        <f ca="1">OFFSET(InputPriceData!C$15,CalculationsAndCharts!$A643+$A$11,IF($C$7,8,0),1,1)</f>
        <v>135.199997</v>
      </c>
      <c r="E643" s="4">
        <f ca="1">OFFSET(InputPriceData!D$15,CalculationsAndCharts!$A643+$A$11,IF($C$7,8,0),1,1)</f>
        <v>136.270004</v>
      </c>
      <c r="F643" s="4">
        <f ca="1">OFFSET(InputPriceData!E$15,CalculationsAndCharts!$A643+$A$11,IF($C$7,8,0),1,1)</f>
        <v>134.85000600000001</v>
      </c>
      <c r="G643" s="4">
        <f ca="1">OFFSET(InputPriceData!F$15,CalculationsAndCharts!$A643+$A$11,IF($C$7,8,0),1,1)</f>
        <v>136.10000600000001</v>
      </c>
      <c r="H643" s="309">
        <f t="shared" ca="1" si="108"/>
        <v>2.6086397572648288</v>
      </c>
      <c r="I643" s="216">
        <f t="shared" ca="1" si="109"/>
        <v>133.49136624273518</v>
      </c>
      <c r="J643" s="216">
        <f t="shared" ca="1" si="110"/>
        <v>134.15882307394884</v>
      </c>
      <c r="K643" s="216">
        <f t="shared" ca="1" si="111"/>
        <v>132.8239094115215</v>
      </c>
      <c r="L643" s="217">
        <f t="shared" ca="1" si="112"/>
        <v>0.62325782487974934</v>
      </c>
      <c r="M643" s="216">
        <f t="shared" ca="1" si="113"/>
        <v>0.45794107083268554</v>
      </c>
      <c r="N643" s="246"/>
      <c r="O643" s="309">
        <f t="shared" ca="1" si="114"/>
        <v>3.457580872535658</v>
      </c>
      <c r="P643" s="216">
        <f t="shared" ca="1" si="115"/>
        <v>132.64242512746435</v>
      </c>
      <c r="Q643" s="217">
        <f t="shared" ca="1" si="116"/>
        <v>0.96714632800534694</v>
      </c>
      <c r="R643" s="216">
        <f t="shared" ca="1" si="117"/>
        <v>0.85273735668051054</v>
      </c>
      <c r="S643" s="217"/>
      <c r="T643" s="64"/>
      <c r="U643" s="313">
        <f t="shared" ca="1" si="118"/>
        <v>0.394796285847825</v>
      </c>
      <c r="V643" s="256"/>
      <c r="W643" s="256"/>
      <c r="X643" s="311" t="e">
        <f t="shared" si="119"/>
        <v>#N/A</v>
      </c>
      <c r="Y643" s="311" t="e">
        <f t="shared" si="119"/>
        <v>#N/A</v>
      </c>
      <c r="Z643" s="105"/>
      <c r="AA643" s="105"/>
      <c r="AB643" s="103"/>
    </row>
    <row r="644" spans="1:28" x14ac:dyDescent="0.25">
      <c r="A644">
        <v>612</v>
      </c>
      <c r="B644" s="61">
        <f ca="1">OFFSET(InputPriceData!B$15,CalculationsAndCharts!$A644+$A$11,0,1,1)</f>
        <v>41088</v>
      </c>
      <c r="C644" s="3">
        <f ca="1">OFFSET(InputPriceData!G$15,CalculationsAndCharts!$A644+$A$11,IF($C$7,8,0),1,1)</f>
        <v>169242100</v>
      </c>
      <c r="D644" s="4">
        <f ca="1">OFFSET(InputPriceData!C$15,CalculationsAndCharts!$A644+$A$11,IF($C$7,8,0),1,1)</f>
        <v>132.28999300000001</v>
      </c>
      <c r="E644" s="4">
        <f ca="1">OFFSET(InputPriceData!D$15,CalculationsAndCharts!$A644+$A$11,IF($C$7,8,0),1,1)</f>
        <v>132.990005</v>
      </c>
      <c r="F644" s="4">
        <f ca="1">OFFSET(InputPriceData!E$15,CalculationsAndCharts!$A644+$A$11,IF($C$7,8,0),1,1)</f>
        <v>131.279999</v>
      </c>
      <c r="G644" s="4">
        <f ca="1">OFFSET(InputPriceData!F$15,CalculationsAndCharts!$A644+$A$11,IF($C$7,8,0),1,1)</f>
        <v>132.78999300000001</v>
      </c>
      <c r="H644" s="309">
        <f t="shared" ca="1" si="108"/>
        <v>-0.64917314081772304</v>
      </c>
      <c r="I644" s="216">
        <f t="shared" ca="1" si="109"/>
        <v>133.43916614081775</v>
      </c>
      <c r="J644" s="216">
        <f t="shared" ca="1" si="110"/>
        <v>134.10636197152184</v>
      </c>
      <c r="K644" s="216">
        <f t="shared" ca="1" si="111"/>
        <v>132.77197031011366</v>
      </c>
      <c r="L644" s="217">
        <f t="shared" ca="1" si="112"/>
        <v>0.4871701200568308</v>
      </c>
      <c r="M644" s="216">
        <f t="shared" ca="1" si="113"/>
        <v>0.36687261521041781</v>
      </c>
      <c r="N644" s="246"/>
      <c r="O644" s="309">
        <f t="shared" ca="1" si="114"/>
        <v>0.26079760937187146</v>
      </c>
      <c r="P644" s="216">
        <f t="shared" ca="1" si="115"/>
        <v>132.52919539062813</v>
      </c>
      <c r="Q644" s="217">
        <f t="shared" ca="1" si="116"/>
        <v>0.85421279087089841</v>
      </c>
      <c r="R644" s="216">
        <f t="shared" ca="1" si="117"/>
        <v>0.7719371963857834</v>
      </c>
      <c r="S644" s="217"/>
      <c r="T644" s="64"/>
      <c r="U644" s="313">
        <f t="shared" ca="1" si="118"/>
        <v>0.40506458117536559</v>
      </c>
      <c r="V644" s="256"/>
      <c r="W644" s="256"/>
      <c r="X644" s="311" t="e">
        <f t="shared" si="119"/>
        <v>#N/A</v>
      </c>
      <c r="Y644" s="311" t="e">
        <f t="shared" si="119"/>
        <v>#N/A</v>
      </c>
      <c r="Z644" s="105"/>
      <c r="AA644" s="105"/>
      <c r="AB644" s="103"/>
    </row>
    <row r="645" spans="1:28" x14ac:dyDescent="0.25">
      <c r="A645">
        <v>613</v>
      </c>
      <c r="B645" s="61">
        <f ca="1">OFFSET(InputPriceData!B$15,CalculationsAndCharts!$A645+$A$11,0,1,1)</f>
        <v>41087</v>
      </c>
      <c r="C645" s="3">
        <f ca="1">OFFSET(InputPriceData!G$15,CalculationsAndCharts!$A645+$A$11,IF($C$7,8,0),1,1)</f>
        <v>108088000</v>
      </c>
      <c r="D645" s="4">
        <f ca="1">OFFSET(InputPriceData!C$15,CalculationsAndCharts!$A645+$A$11,IF($C$7,8,0),1,1)</f>
        <v>132.41999799999999</v>
      </c>
      <c r="E645" s="4">
        <f ca="1">OFFSET(InputPriceData!D$15,CalculationsAndCharts!$A645+$A$11,IF($C$7,8,0),1,1)</f>
        <v>133.429993</v>
      </c>
      <c r="F645" s="4">
        <f ca="1">OFFSET(InputPriceData!E$15,CalculationsAndCharts!$A645+$A$11,IF($C$7,8,0),1,1)</f>
        <v>131.970001</v>
      </c>
      <c r="G645" s="4">
        <f ca="1">OFFSET(InputPriceData!F$15,CalculationsAndCharts!$A645+$A$11,IF($C$7,8,0),1,1)</f>
        <v>133.16999799999999</v>
      </c>
      <c r="H645" s="309">
        <f t="shared" ca="1" si="108"/>
        <v>-0.32141881524431115</v>
      </c>
      <c r="I645" s="216">
        <f t="shared" ca="1" si="109"/>
        <v>133.49141681524429</v>
      </c>
      <c r="J645" s="216">
        <f t="shared" ca="1" si="110"/>
        <v>134.1588738993205</v>
      </c>
      <c r="K645" s="216">
        <f t="shared" ca="1" si="111"/>
        <v>132.82395973116806</v>
      </c>
      <c r="L645" s="217">
        <f t="shared" ca="1" si="112"/>
        <v>0.4399216007484032</v>
      </c>
      <c r="M645" s="216">
        <f t="shared" ca="1" si="113"/>
        <v>0.33034587921853331</v>
      </c>
      <c r="N645" s="246"/>
      <c r="O645" s="309">
        <f t="shared" ca="1" si="114"/>
        <v>0.62595210315525385</v>
      </c>
      <c r="P645" s="216">
        <f t="shared" ca="1" si="115"/>
        <v>132.54404589684475</v>
      </c>
      <c r="Q645" s="217">
        <f t="shared" ca="1" si="116"/>
        <v>0.85216697622859294</v>
      </c>
      <c r="R645" s="216">
        <f t="shared" ca="1" si="117"/>
        <v>0.7678909565458667</v>
      </c>
      <c r="S645" s="217"/>
      <c r="T645" s="64"/>
      <c r="U645" s="313">
        <f t="shared" ca="1" si="118"/>
        <v>0.43754507732733339</v>
      </c>
      <c r="V645" s="256"/>
      <c r="W645" s="256"/>
      <c r="X645" s="311" t="e">
        <f t="shared" si="119"/>
        <v>#N/A</v>
      </c>
      <c r="Y645" s="311" t="e">
        <f t="shared" si="119"/>
        <v>#N/A</v>
      </c>
      <c r="Z645" s="105"/>
      <c r="AA645" s="105"/>
      <c r="AB645" s="103"/>
    </row>
    <row r="646" spans="1:28" x14ac:dyDescent="0.25">
      <c r="A646">
        <v>614</v>
      </c>
      <c r="B646" s="61">
        <f ca="1">OFFSET(InputPriceData!B$15,CalculationsAndCharts!$A646+$A$11,0,1,1)</f>
        <v>41086</v>
      </c>
      <c r="C646" s="3">
        <f ca="1">OFFSET(InputPriceData!G$15,CalculationsAndCharts!$A646+$A$11,IF($C$7,8,0),1,1)</f>
        <v>141634000</v>
      </c>
      <c r="D646" s="4">
        <f ca="1">OFFSET(InputPriceData!C$15,CalculationsAndCharts!$A646+$A$11,IF($C$7,8,0),1,1)</f>
        <v>131.699997</v>
      </c>
      <c r="E646" s="4">
        <f ca="1">OFFSET(InputPriceData!D$15,CalculationsAndCharts!$A646+$A$11,IF($C$7,8,0),1,1)</f>
        <v>132.38000500000001</v>
      </c>
      <c r="F646" s="4">
        <f ca="1">OFFSET(InputPriceData!E$15,CalculationsAndCharts!$A646+$A$11,IF($C$7,8,0),1,1)</f>
        <v>130.929993</v>
      </c>
      <c r="G646" s="4">
        <f ca="1">OFFSET(InputPriceData!F$15,CalculationsAndCharts!$A646+$A$11,IF($C$7,8,0),1,1)</f>
        <v>131.979996</v>
      </c>
      <c r="H646" s="309">
        <f t="shared" ca="1" si="108"/>
        <v>-1.5964260553535639</v>
      </c>
      <c r="I646" s="216">
        <f t="shared" ca="1" si="109"/>
        <v>133.57642205535356</v>
      </c>
      <c r="J646" s="216">
        <f t="shared" ca="1" si="110"/>
        <v>134.24430416563033</v>
      </c>
      <c r="K646" s="216">
        <f t="shared" ca="1" si="111"/>
        <v>132.9085399450768</v>
      </c>
      <c r="L646" s="217">
        <f t="shared" ca="1" si="112"/>
        <v>0.41827204024527098</v>
      </c>
      <c r="M646" s="216">
        <f t="shared" ca="1" si="113"/>
        <v>0.31692078566608761</v>
      </c>
      <c r="N646" s="246"/>
      <c r="O646" s="309">
        <f t="shared" ca="1" si="114"/>
        <v>-0.6184041636830625</v>
      </c>
      <c r="P646" s="216">
        <f t="shared" ca="1" si="115"/>
        <v>132.59840016368307</v>
      </c>
      <c r="Q646" s="217">
        <f t="shared" ca="1" si="116"/>
        <v>0.88561090776597962</v>
      </c>
      <c r="R646" s="216">
        <f t="shared" ca="1" si="117"/>
        <v>0.8052228531050839</v>
      </c>
      <c r="S646" s="217"/>
      <c r="T646" s="64"/>
      <c r="U646" s="313">
        <f t="shared" ca="1" si="118"/>
        <v>0.48830206743899629</v>
      </c>
      <c r="V646" s="256"/>
      <c r="W646" s="256"/>
      <c r="X646" s="311" t="e">
        <f t="shared" si="119"/>
        <v>#N/A</v>
      </c>
      <c r="Y646" s="311" t="e">
        <f t="shared" si="119"/>
        <v>#N/A</v>
      </c>
      <c r="Z646" s="105"/>
      <c r="AA646" s="105"/>
      <c r="AB646" s="103"/>
    </row>
    <row r="647" spans="1:28" x14ac:dyDescent="0.25">
      <c r="A647">
        <v>615</v>
      </c>
      <c r="B647" s="61">
        <f ca="1">OFFSET(InputPriceData!B$15,CalculationsAndCharts!$A647+$A$11,0,1,1)</f>
        <v>41085</v>
      </c>
      <c r="C647" s="3">
        <f ca="1">OFFSET(InputPriceData!G$15,CalculationsAndCharts!$A647+$A$11,IF($C$7,8,0),1,1)</f>
        <v>146375700</v>
      </c>
      <c r="D647" s="4">
        <f ca="1">OFFSET(InputPriceData!C$15,CalculationsAndCharts!$A647+$A$11,IF($C$7,8,0),1,1)</f>
        <v>132.050003</v>
      </c>
      <c r="E647" s="4">
        <f ca="1">OFFSET(InputPriceData!D$15,CalculationsAndCharts!$A647+$A$11,IF($C$7,8,0),1,1)</f>
        <v>132.10000600000001</v>
      </c>
      <c r="F647" s="4">
        <f ca="1">OFFSET(InputPriceData!E$15,CalculationsAndCharts!$A647+$A$11,IF($C$7,8,0),1,1)</f>
        <v>130.85000600000001</v>
      </c>
      <c r="G647" s="4">
        <f ca="1">OFFSET(InputPriceData!F$15,CalculationsAndCharts!$A647+$A$11,IF($C$7,8,0),1,1)</f>
        <v>131.320007</v>
      </c>
      <c r="H647" s="309">
        <f t="shared" ca="1" si="108"/>
        <v>-2.413918632293298</v>
      </c>
      <c r="I647" s="216">
        <f t="shared" ca="1" si="109"/>
        <v>133.73392563229331</v>
      </c>
      <c r="J647" s="216">
        <f t="shared" ca="1" si="110"/>
        <v>134.40259526045475</v>
      </c>
      <c r="K647" s="216">
        <f t="shared" ca="1" si="111"/>
        <v>133.06525600413184</v>
      </c>
      <c r="L647" s="217">
        <f t="shared" ca="1" si="112"/>
        <v>0.46898085398069772</v>
      </c>
      <c r="M647" s="216">
        <f t="shared" ca="1" si="113"/>
        <v>0.35712825843871432</v>
      </c>
      <c r="N647" s="246"/>
      <c r="O647" s="309">
        <f t="shared" ca="1" si="114"/>
        <v>-1.4227672777301885</v>
      </c>
      <c r="P647" s="216">
        <f t="shared" ca="1" si="115"/>
        <v>132.74277427773021</v>
      </c>
      <c r="Q647" s="217">
        <f t="shared" ca="1" si="116"/>
        <v>1.0164914550859154</v>
      </c>
      <c r="R647" s="216">
        <f t="shared" ca="1" si="117"/>
        <v>0.92886817018148538</v>
      </c>
      <c r="S647" s="217"/>
      <c r="T647" s="64"/>
      <c r="U647" s="313">
        <f t="shared" ca="1" si="118"/>
        <v>0.57173991174277106</v>
      </c>
      <c r="V647" s="256"/>
      <c r="W647" s="256"/>
      <c r="X647" s="311" t="e">
        <f t="shared" si="119"/>
        <v>#N/A</v>
      </c>
      <c r="Y647" s="311" t="e">
        <f t="shared" si="119"/>
        <v>#N/A</v>
      </c>
      <c r="Z647" s="105"/>
      <c r="AA647" s="105"/>
      <c r="AB647" s="103"/>
    </row>
    <row r="648" spans="1:28" x14ac:dyDescent="0.25">
      <c r="A648">
        <v>616</v>
      </c>
      <c r="B648" s="61">
        <f ca="1">OFFSET(InputPriceData!B$15,CalculationsAndCharts!$A648+$A$11,0,1,1)</f>
        <v>41082</v>
      </c>
      <c r="C648" s="3">
        <f ca="1">OFFSET(InputPriceData!G$15,CalculationsAndCharts!$A648+$A$11,IF($C$7,8,0),1,1)</f>
        <v>130029200</v>
      </c>
      <c r="D648" s="4">
        <f ca="1">OFFSET(InputPriceData!C$15,CalculationsAndCharts!$A648+$A$11,IF($C$7,8,0),1,1)</f>
        <v>133.13000500000001</v>
      </c>
      <c r="E648" s="4">
        <f ca="1">OFFSET(InputPriceData!D$15,CalculationsAndCharts!$A648+$A$11,IF($C$7,8,0),1,1)</f>
        <v>133.71000699999999</v>
      </c>
      <c r="F648" s="4">
        <f ca="1">OFFSET(InputPriceData!E$15,CalculationsAndCharts!$A648+$A$11,IF($C$7,8,0),1,1)</f>
        <v>132.61999499999999</v>
      </c>
      <c r="G648" s="4">
        <f ca="1">OFFSET(InputPriceData!F$15,CalculationsAndCharts!$A648+$A$11,IF($C$7,8,0),1,1)</f>
        <v>133.46000699999999</v>
      </c>
      <c r="H648" s="309">
        <f t="shared" ca="1" si="108"/>
        <v>-0.38626043160921331</v>
      </c>
      <c r="I648" s="216">
        <f t="shared" ca="1" si="109"/>
        <v>133.84626743160919</v>
      </c>
      <c r="J648" s="216">
        <f t="shared" ca="1" si="110"/>
        <v>134.51549876876723</v>
      </c>
      <c r="K648" s="216">
        <f t="shared" ca="1" si="111"/>
        <v>133.17703609445115</v>
      </c>
      <c r="L648" s="217">
        <f t="shared" ca="1" si="112"/>
        <v>0.47634050852452875</v>
      </c>
      <c r="M648" s="216">
        <f t="shared" ca="1" si="113"/>
        <v>0.35691629217772242</v>
      </c>
      <c r="N648" s="246"/>
      <c r="O648" s="309">
        <f t="shared" ca="1" si="114"/>
        <v>0.62971029091397401</v>
      </c>
      <c r="P648" s="216">
        <f t="shared" ca="1" si="115"/>
        <v>132.83029670908601</v>
      </c>
      <c r="Q648" s="217">
        <f t="shared" ca="1" si="116"/>
        <v>1.1017957594032599</v>
      </c>
      <c r="R648" s="216">
        <f t="shared" ca="1" si="117"/>
        <v>0.99067499021179584</v>
      </c>
      <c r="S648" s="217"/>
      <c r="T648" s="64"/>
      <c r="U648" s="313">
        <f t="shared" ca="1" si="118"/>
        <v>0.63375869803407348</v>
      </c>
      <c r="V648" s="256"/>
      <c r="W648" s="256"/>
      <c r="X648" s="311" t="e">
        <f t="shared" si="119"/>
        <v>#N/A</v>
      </c>
      <c r="Y648" s="311" t="e">
        <f t="shared" si="119"/>
        <v>#N/A</v>
      </c>
      <c r="Z648" s="105"/>
      <c r="AA648" s="105"/>
      <c r="AB648" s="103"/>
    </row>
    <row r="649" spans="1:28" x14ac:dyDescent="0.25">
      <c r="A649">
        <v>617</v>
      </c>
      <c r="B649" s="61">
        <f ca="1">OFFSET(InputPriceData!B$15,CalculationsAndCharts!$A649+$A$11,0,1,1)</f>
        <v>41081</v>
      </c>
      <c r="C649" s="3">
        <f ca="1">OFFSET(InputPriceData!G$15,CalculationsAndCharts!$A649+$A$11,IF($C$7,8,0),1,1)</f>
        <v>205272200</v>
      </c>
      <c r="D649" s="4">
        <f ca="1">OFFSET(InputPriceData!C$15,CalculationsAndCharts!$A649+$A$11,IF($C$7,8,0),1,1)</f>
        <v>135.63999899999999</v>
      </c>
      <c r="E649" s="4">
        <f ca="1">OFFSET(InputPriceData!D$15,CalculationsAndCharts!$A649+$A$11,IF($C$7,8,0),1,1)</f>
        <v>135.779999</v>
      </c>
      <c r="F649" s="4">
        <f ca="1">OFFSET(InputPriceData!E$15,CalculationsAndCharts!$A649+$A$11,IF($C$7,8,0),1,1)</f>
        <v>132.33000200000001</v>
      </c>
      <c r="G649" s="4">
        <f ca="1">OFFSET(InputPriceData!F$15,CalculationsAndCharts!$A649+$A$11,IF($C$7,8,0),1,1)</f>
        <v>132.44000199999999</v>
      </c>
      <c r="H649" s="309">
        <f t="shared" ca="1" si="108"/>
        <v>-1.4840846511481607</v>
      </c>
      <c r="I649" s="216">
        <f t="shared" ca="1" si="109"/>
        <v>133.92408665114814</v>
      </c>
      <c r="J649" s="216">
        <f t="shared" ca="1" si="110"/>
        <v>134.59370708440386</v>
      </c>
      <c r="K649" s="216">
        <f t="shared" ca="1" si="111"/>
        <v>133.2544662178924</v>
      </c>
      <c r="L649" s="217">
        <f t="shared" ca="1" si="112"/>
        <v>0.44512145374619955</v>
      </c>
      <c r="M649" s="216">
        <f t="shared" ca="1" si="113"/>
        <v>0.3360929077501823</v>
      </c>
      <c r="N649" s="246"/>
      <c r="O649" s="309">
        <f t="shared" ca="1" si="114"/>
        <v>-0.43357324057140989</v>
      </c>
      <c r="P649" s="216">
        <f t="shared" ca="1" si="115"/>
        <v>132.8735752405714</v>
      </c>
      <c r="Q649" s="217">
        <f t="shared" ca="1" si="116"/>
        <v>1.1457182918448545</v>
      </c>
      <c r="R649" s="216">
        <f t="shared" ca="1" si="117"/>
        <v>1.0381017286709384</v>
      </c>
      <c r="S649" s="217"/>
      <c r="T649" s="64"/>
      <c r="U649" s="313">
        <f t="shared" ca="1" si="118"/>
        <v>0.70200882092075612</v>
      </c>
      <c r="V649" s="256"/>
      <c r="W649" s="256"/>
      <c r="X649" s="311" t="e">
        <f t="shared" si="119"/>
        <v>#N/A</v>
      </c>
      <c r="Y649" s="311" t="e">
        <f t="shared" si="119"/>
        <v>#N/A</v>
      </c>
      <c r="Z649" s="105"/>
      <c r="AA649" s="105"/>
      <c r="AB649" s="103"/>
    </row>
    <row r="650" spans="1:28" x14ac:dyDescent="0.25">
      <c r="A650">
        <v>618</v>
      </c>
      <c r="B650" s="61">
        <f ca="1">OFFSET(InputPriceData!B$15,CalculationsAndCharts!$A650+$A$11,0,1,1)</f>
        <v>41080</v>
      </c>
      <c r="C650" s="3">
        <f ca="1">OFFSET(InputPriceData!G$15,CalculationsAndCharts!$A650+$A$11,IF($C$7,8,0),1,1)</f>
        <v>206451800</v>
      </c>
      <c r="D650" s="4">
        <f ca="1">OFFSET(InputPriceData!C$15,CalculationsAndCharts!$A650+$A$11,IF($C$7,8,0),1,1)</f>
        <v>135.71000699999999</v>
      </c>
      <c r="E650" s="4">
        <f ca="1">OFFSET(InputPriceData!D$15,CalculationsAndCharts!$A650+$A$11,IF($C$7,8,0),1,1)</f>
        <v>136.10000600000001</v>
      </c>
      <c r="F650" s="4">
        <f ca="1">OFFSET(InputPriceData!E$15,CalculationsAndCharts!$A650+$A$11,IF($C$7,8,0),1,1)</f>
        <v>134.270004</v>
      </c>
      <c r="G650" s="4">
        <f ca="1">OFFSET(InputPriceData!F$15,CalculationsAndCharts!$A650+$A$11,IF($C$7,8,0),1,1)</f>
        <v>135.479996</v>
      </c>
      <c r="H650" s="309">
        <f t="shared" ca="1" si="108"/>
        <v>1.5473853398816926</v>
      </c>
      <c r="I650" s="216">
        <f t="shared" ca="1" si="109"/>
        <v>133.93261066011831</v>
      </c>
      <c r="J650" s="216">
        <f t="shared" ca="1" si="110"/>
        <v>134.6022737134189</v>
      </c>
      <c r="K650" s="216">
        <f t="shared" ca="1" si="111"/>
        <v>133.26294760681773</v>
      </c>
      <c r="L650" s="217">
        <f t="shared" ca="1" si="112"/>
        <v>0.33221159123072685</v>
      </c>
      <c r="M650" s="216">
        <f t="shared" ca="1" si="113"/>
        <v>0.24521080679004956</v>
      </c>
      <c r="N650" s="246"/>
      <c r="O650" s="309">
        <f t="shared" ca="1" si="114"/>
        <v>2.6517906295450029</v>
      </c>
      <c r="P650" s="216">
        <f t="shared" ca="1" si="115"/>
        <v>132.82820537045501</v>
      </c>
      <c r="Q650" s="217">
        <f t="shared" ca="1" si="116"/>
        <v>1.0911885384670916</v>
      </c>
      <c r="R650" s="216">
        <f t="shared" ca="1" si="117"/>
        <v>0.96650892000359234</v>
      </c>
      <c r="S650" s="217"/>
      <c r="T650" s="64"/>
      <c r="U650" s="313">
        <f t="shared" ca="1" si="118"/>
        <v>0.72129811321354276</v>
      </c>
      <c r="V650" s="256"/>
      <c r="W650" s="256"/>
      <c r="X650" s="311" t="e">
        <f t="shared" si="119"/>
        <v>#N/A</v>
      </c>
      <c r="Y650" s="311" t="e">
        <f t="shared" si="119"/>
        <v>#N/A</v>
      </c>
      <c r="Z650" s="105"/>
      <c r="AA650" s="105"/>
      <c r="AB650" s="103"/>
    </row>
    <row r="651" spans="1:28" x14ac:dyDescent="0.25">
      <c r="A651">
        <v>619</v>
      </c>
      <c r="B651" s="61">
        <f ca="1">OFFSET(InputPriceData!B$15,CalculationsAndCharts!$A651+$A$11,0,1,1)</f>
        <v>41079</v>
      </c>
      <c r="C651" s="3">
        <f ca="1">OFFSET(InputPriceData!G$15,CalculationsAndCharts!$A651+$A$11,IF($C$7,8,0),1,1)</f>
        <v>137382600</v>
      </c>
      <c r="D651" s="4">
        <f ca="1">OFFSET(InputPriceData!C$15,CalculationsAndCharts!$A651+$A$11,IF($C$7,8,0),1,1)</f>
        <v>135.08000200000001</v>
      </c>
      <c r="E651" s="4">
        <f ca="1">OFFSET(InputPriceData!D$15,CalculationsAndCharts!$A651+$A$11,IF($C$7,8,0),1,1)</f>
        <v>136.25</v>
      </c>
      <c r="F651" s="4">
        <f ca="1">OFFSET(InputPriceData!E$15,CalculationsAndCharts!$A651+$A$11,IF($C$7,8,0),1,1)</f>
        <v>134.36999499999999</v>
      </c>
      <c r="G651" s="4">
        <f ca="1">OFFSET(InputPriceData!F$15,CalculationsAndCharts!$A651+$A$11,IF($C$7,8,0),1,1)</f>
        <v>135.699997</v>
      </c>
      <c r="H651" s="309">
        <f t="shared" ca="1" si="108"/>
        <v>1.8772266877244466</v>
      </c>
      <c r="I651" s="216">
        <f t="shared" ca="1" si="109"/>
        <v>133.82277031227554</v>
      </c>
      <c r="J651" s="216">
        <f t="shared" ca="1" si="110"/>
        <v>134.49188416383691</v>
      </c>
      <c r="K651" s="216">
        <f t="shared" ca="1" si="111"/>
        <v>133.15365646071416</v>
      </c>
      <c r="L651" s="217">
        <f t="shared" ca="1" si="112"/>
        <v>7.2981537420051645E-2</v>
      </c>
      <c r="M651" s="216">
        <f t="shared" ca="1" si="113"/>
        <v>5.378153208069094E-2</v>
      </c>
      <c r="N651" s="246"/>
      <c r="O651" s="309">
        <f t="shared" ca="1" si="114"/>
        <v>3.0688545822247066</v>
      </c>
      <c r="P651" s="216">
        <f t="shared" ca="1" si="115"/>
        <v>132.63114241777529</v>
      </c>
      <c r="Q651" s="217">
        <f t="shared" ca="1" si="116"/>
        <v>0.85045992232217216</v>
      </c>
      <c r="R651" s="216">
        <f t="shared" ca="1" si="117"/>
        <v>0.75206479686702332</v>
      </c>
      <c r="S651" s="217"/>
      <c r="T651" s="64"/>
      <c r="U651" s="313">
        <f t="shared" ca="1" si="118"/>
        <v>0.6982832647863324</v>
      </c>
      <c r="V651" s="256"/>
      <c r="W651" s="256"/>
      <c r="X651" s="311" t="e">
        <f t="shared" si="119"/>
        <v>#N/A</v>
      </c>
      <c r="Y651" s="311" t="e">
        <f t="shared" si="119"/>
        <v>#N/A</v>
      </c>
      <c r="Z651" s="105"/>
      <c r="AA651" s="105"/>
      <c r="AB651" s="103"/>
    </row>
    <row r="652" spans="1:28" x14ac:dyDescent="0.25">
      <c r="A652">
        <v>620</v>
      </c>
      <c r="B652" s="61">
        <f ca="1">OFFSET(InputPriceData!B$15,CalculationsAndCharts!$A652+$A$11,0,1,1)</f>
        <v>41078</v>
      </c>
      <c r="C652" s="3">
        <f ca="1">OFFSET(InputPriceData!G$15,CalculationsAndCharts!$A652+$A$11,IF($C$7,8,0),1,1)</f>
        <v>131360900</v>
      </c>
      <c r="D652" s="4">
        <f ca="1">OFFSET(InputPriceData!C$15,CalculationsAndCharts!$A652+$A$11,IF($C$7,8,0),1,1)</f>
        <v>133.58000200000001</v>
      </c>
      <c r="E652" s="4">
        <f ca="1">OFFSET(InputPriceData!D$15,CalculationsAndCharts!$A652+$A$11,IF($C$7,8,0),1,1)</f>
        <v>134.729996</v>
      </c>
      <c r="F652" s="4">
        <f ca="1">OFFSET(InputPriceData!E$15,CalculationsAndCharts!$A652+$A$11,IF($C$7,8,0),1,1)</f>
        <v>133.279999</v>
      </c>
      <c r="G652" s="4">
        <f ca="1">OFFSET(InputPriceData!F$15,CalculationsAndCharts!$A652+$A$11,IF($C$7,8,0),1,1)</f>
        <v>134.39999399999999</v>
      </c>
      <c r="H652" s="309">
        <f t="shared" ca="1" si="108"/>
        <v>0.65341021706236846</v>
      </c>
      <c r="I652" s="216">
        <f t="shared" ca="1" si="109"/>
        <v>133.74658378293762</v>
      </c>
      <c r="J652" s="216">
        <f t="shared" ca="1" si="110"/>
        <v>134.4153167018523</v>
      </c>
      <c r="K652" s="216">
        <f t="shared" ca="1" si="111"/>
        <v>133.07785086402293</v>
      </c>
      <c r="L652" s="217">
        <f t="shared" ca="1" si="112"/>
        <v>-0.19009780589423519</v>
      </c>
      <c r="M652" s="216">
        <f t="shared" ca="1" si="113"/>
        <v>-0.14144182617614939</v>
      </c>
      <c r="N652" s="246"/>
      <c r="O652" s="309">
        <f t="shared" ca="1" si="114"/>
        <v>1.9284894190878894</v>
      </c>
      <c r="P652" s="216">
        <f t="shared" ca="1" si="115"/>
        <v>132.4715045809121</v>
      </c>
      <c r="Q652" s="217">
        <f t="shared" ca="1" si="116"/>
        <v>0.59647988215247272</v>
      </c>
      <c r="R652" s="216">
        <f t="shared" ca="1" si="117"/>
        <v>0.53257134712592868</v>
      </c>
      <c r="S652" s="217"/>
      <c r="T652" s="64"/>
      <c r="U652" s="313">
        <f t="shared" ca="1" si="118"/>
        <v>0.67401317330207811</v>
      </c>
      <c r="V652" s="256"/>
      <c r="W652" s="256"/>
      <c r="X652" s="311" t="e">
        <f t="shared" si="119"/>
        <v>#N/A</v>
      </c>
      <c r="Y652" s="311" t="e">
        <f t="shared" si="119"/>
        <v>#N/A</v>
      </c>
      <c r="Z652" s="105"/>
      <c r="AA652" s="105"/>
      <c r="AB652" s="103"/>
    </row>
    <row r="653" spans="1:28" x14ac:dyDescent="0.25">
      <c r="A653">
        <v>621</v>
      </c>
      <c r="B653" s="61">
        <f ca="1">OFFSET(InputPriceData!B$15,CalculationsAndCharts!$A653+$A$11,0,1,1)</f>
        <v>41075</v>
      </c>
      <c r="C653" s="3">
        <f ca="1">OFFSET(InputPriceData!G$15,CalculationsAndCharts!$A653+$A$11,IF($C$7,8,0),1,1)</f>
        <v>169444500</v>
      </c>
      <c r="D653" s="4">
        <f ca="1">OFFSET(InputPriceData!C$15,CalculationsAndCharts!$A653+$A$11,IF($C$7,8,0),1,1)</f>
        <v>133.38000500000001</v>
      </c>
      <c r="E653" s="4">
        <f ca="1">OFFSET(InputPriceData!D$15,CalculationsAndCharts!$A653+$A$11,IF($C$7,8,0),1,1)</f>
        <v>134.259995</v>
      </c>
      <c r="F653" s="4">
        <f ca="1">OFFSET(InputPriceData!E$15,CalculationsAndCharts!$A653+$A$11,IF($C$7,8,0),1,1)</f>
        <v>133.10000600000001</v>
      </c>
      <c r="G653" s="4">
        <f ca="1">OFFSET(InputPriceData!F$15,CalculationsAndCharts!$A653+$A$11,IF($C$7,8,0),1,1)</f>
        <v>134.13999899999999</v>
      </c>
      <c r="H653" s="309">
        <f t="shared" ca="1" si="108"/>
        <v>0.41655014039122951</v>
      </c>
      <c r="I653" s="216">
        <f t="shared" ca="1" si="109"/>
        <v>133.72344885960877</v>
      </c>
      <c r="J653" s="216">
        <f t="shared" ca="1" si="110"/>
        <v>134.39206610390679</v>
      </c>
      <c r="K653" s="216">
        <f t="shared" ca="1" si="111"/>
        <v>133.05483161531072</v>
      </c>
      <c r="L653" s="217">
        <f t="shared" ca="1" si="112"/>
        <v>-0.43533067972640449</v>
      </c>
      <c r="M653" s="216">
        <f t="shared" ca="1" si="113"/>
        <v>-0.32453457803172087</v>
      </c>
      <c r="N653" s="246"/>
      <c r="O653" s="309">
        <f t="shared" ca="1" si="114"/>
        <v>1.7659558720808932</v>
      </c>
      <c r="P653" s="216">
        <f t="shared" ca="1" si="115"/>
        <v>132.37404312791909</v>
      </c>
      <c r="Q653" s="217">
        <f t="shared" ca="1" si="116"/>
        <v>0.35597406642620799</v>
      </c>
      <c r="R653" s="216">
        <f t="shared" ca="1" si="117"/>
        <v>0.31845003943339051</v>
      </c>
      <c r="S653" s="217"/>
      <c r="T653" s="64"/>
      <c r="U653" s="313">
        <f t="shared" ca="1" si="118"/>
        <v>0.64298461746511137</v>
      </c>
      <c r="V653" s="256"/>
      <c r="W653" s="256"/>
      <c r="X653" s="311" t="e">
        <f t="shared" si="119"/>
        <v>#N/A</v>
      </c>
      <c r="Y653" s="311" t="e">
        <f t="shared" si="119"/>
        <v>#N/A</v>
      </c>
      <c r="Z653" s="105"/>
      <c r="AA653" s="105"/>
      <c r="AB653" s="103"/>
    </row>
    <row r="654" spans="1:28" x14ac:dyDescent="0.25">
      <c r="A654">
        <v>622</v>
      </c>
      <c r="B654" s="61">
        <f ca="1">OFFSET(InputPriceData!B$15,CalculationsAndCharts!$A654+$A$11,0,1,1)</f>
        <v>41074</v>
      </c>
      <c r="C654" s="3">
        <f ca="1">OFFSET(InputPriceData!G$15,CalculationsAndCharts!$A654+$A$11,IF($C$7,8,0),1,1)</f>
        <v>230615500</v>
      </c>
      <c r="D654" s="4">
        <f ca="1">OFFSET(InputPriceData!C$15,CalculationsAndCharts!$A654+$A$11,IF($C$7,8,0),1,1)</f>
        <v>132.33999600000001</v>
      </c>
      <c r="E654" s="4">
        <f ca="1">OFFSET(InputPriceData!D$15,CalculationsAndCharts!$A654+$A$11,IF($C$7,8,0),1,1)</f>
        <v>134</v>
      </c>
      <c r="F654" s="4">
        <f ca="1">OFFSET(InputPriceData!E$15,CalculationsAndCharts!$A654+$A$11,IF($C$7,8,0),1,1)</f>
        <v>131.979996</v>
      </c>
      <c r="G654" s="4">
        <f ca="1">OFFSET(InputPriceData!F$15,CalculationsAndCharts!$A654+$A$11,IF($C$7,8,0),1,1)</f>
        <v>133.470001</v>
      </c>
      <c r="H654" s="309">
        <f t="shared" ca="1" si="108"/>
        <v>-0.26327970757248598</v>
      </c>
      <c r="I654" s="216">
        <f t="shared" ca="1" si="109"/>
        <v>133.73328070757248</v>
      </c>
      <c r="J654" s="216">
        <f t="shared" ca="1" si="110"/>
        <v>134.40194711111033</v>
      </c>
      <c r="K654" s="216">
        <f t="shared" ca="1" si="111"/>
        <v>133.06461430403462</v>
      </c>
      <c r="L654" s="217">
        <f t="shared" ca="1" si="112"/>
        <v>-0.680248487821142</v>
      </c>
      <c r="M654" s="216">
        <f t="shared" ca="1" si="113"/>
        <v>-0.50966395648797669</v>
      </c>
      <c r="N654" s="246"/>
      <c r="O654" s="309">
        <f t="shared" ca="1" si="114"/>
        <v>1.1558252338222343</v>
      </c>
      <c r="P654" s="216">
        <f t="shared" ca="1" si="115"/>
        <v>132.31417576617775</v>
      </c>
      <c r="Q654" s="217">
        <f t="shared" ca="1" si="116"/>
        <v>0.10672561720929946</v>
      </c>
      <c r="R654" s="216">
        <f t="shared" ca="1" si="117"/>
        <v>9.5954701199979286E-2</v>
      </c>
      <c r="S654" s="217"/>
      <c r="T654" s="64"/>
      <c r="U654" s="313">
        <f t="shared" ca="1" si="118"/>
        <v>0.60561865768795597</v>
      </c>
      <c r="V654" s="256"/>
      <c r="W654" s="256"/>
      <c r="X654" s="311" t="e">
        <f t="shared" si="119"/>
        <v>#N/A</v>
      </c>
      <c r="Y654" s="311" t="e">
        <f t="shared" si="119"/>
        <v>#N/A</v>
      </c>
      <c r="Z654" s="105"/>
      <c r="AA654" s="105"/>
      <c r="AB654" s="103"/>
    </row>
    <row r="655" spans="1:28" x14ac:dyDescent="0.25">
      <c r="A655">
        <v>623</v>
      </c>
      <c r="B655" s="61">
        <f ca="1">OFFSET(InputPriceData!B$15,CalculationsAndCharts!$A655+$A$11,0,1,1)</f>
        <v>41073</v>
      </c>
      <c r="C655" s="3">
        <f ca="1">OFFSET(InputPriceData!G$15,CalculationsAndCharts!$A655+$A$11,IF($C$7,8,0),1,1)</f>
        <v>172223900</v>
      </c>
      <c r="D655" s="4">
        <f ca="1">OFFSET(InputPriceData!C$15,CalculationsAndCharts!$A655+$A$11,IF($C$7,8,0),1,1)</f>
        <v>132.529999</v>
      </c>
      <c r="E655" s="4">
        <f ca="1">OFFSET(InputPriceData!D$15,CalculationsAndCharts!$A655+$A$11,IF($C$7,8,0),1,1)</f>
        <v>133.36000100000001</v>
      </c>
      <c r="F655" s="4">
        <f ca="1">OFFSET(InputPriceData!E$15,CalculationsAndCharts!$A655+$A$11,IF($C$7,8,0),1,1)</f>
        <v>131.61999499999999</v>
      </c>
      <c r="G655" s="4">
        <f ca="1">OFFSET(InputPriceData!F$15,CalculationsAndCharts!$A655+$A$11,IF($C$7,8,0),1,1)</f>
        <v>132.070007</v>
      </c>
      <c r="H655" s="309">
        <f t="shared" ca="1" si="108"/>
        <v>-1.7495029637772035</v>
      </c>
      <c r="I655" s="216">
        <f t="shared" ca="1" si="109"/>
        <v>133.81950996377719</v>
      </c>
      <c r="J655" s="216">
        <f t="shared" ca="1" si="110"/>
        <v>134.48860751359607</v>
      </c>
      <c r="K655" s="216">
        <f t="shared" ca="1" si="111"/>
        <v>133.15041241395829</v>
      </c>
      <c r="L655" s="217">
        <f t="shared" ca="1" si="112"/>
        <v>-0.87678014194779497</v>
      </c>
      <c r="M655" s="216">
        <f t="shared" ca="1" si="113"/>
        <v>-0.66387528997995349</v>
      </c>
      <c r="N655" s="246"/>
      <c r="O655" s="309">
        <f t="shared" ca="1" si="114"/>
        <v>-0.27694177866148739</v>
      </c>
      <c r="P655" s="216">
        <f t="shared" ca="1" si="115"/>
        <v>132.3469487786615</v>
      </c>
      <c r="Q655" s="217">
        <f t="shared" ca="1" si="116"/>
        <v>-9.0523589761160483E-2</v>
      </c>
      <c r="R655" s="216">
        <f t="shared" ca="1" si="117"/>
        <v>-8.2250550432235975E-2</v>
      </c>
      <c r="S655" s="217"/>
      <c r="T655" s="64"/>
      <c r="U655" s="313">
        <f t="shared" ca="1" si="118"/>
        <v>0.58162473954771754</v>
      </c>
      <c r="V655" s="256"/>
      <c r="W655" s="256"/>
      <c r="X655" s="311" t="e">
        <f t="shared" si="119"/>
        <v>#N/A</v>
      </c>
      <c r="Y655" s="311" t="e">
        <f t="shared" si="119"/>
        <v>#N/A</v>
      </c>
      <c r="Z655" s="105"/>
      <c r="AA655" s="105"/>
      <c r="AB655" s="103"/>
    </row>
    <row r="656" spans="1:28" x14ac:dyDescent="0.25">
      <c r="A656">
        <v>624</v>
      </c>
      <c r="B656" s="61">
        <f ca="1">OFFSET(InputPriceData!B$15,CalculationsAndCharts!$A656+$A$11,0,1,1)</f>
        <v>41072</v>
      </c>
      <c r="C656" s="3">
        <f ca="1">OFFSET(InputPriceData!G$15,CalculationsAndCharts!$A656+$A$11,IF($C$7,8,0),1,1)</f>
        <v>181931800</v>
      </c>
      <c r="D656" s="4">
        <f ca="1">OFFSET(InputPriceData!C$15,CalculationsAndCharts!$A656+$A$11,IF($C$7,8,0),1,1)</f>
        <v>131.78999300000001</v>
      </c>
      <c r="E656" s="4">
        <f ca="1">OFFSET(InputPriceData!D$15,CalculationsAndCharts!$A656+$A$11,IF($C$7,8,0),1,1)</f>
        <v>133.009995</v>
      </c>
      <c r="F656" s="4">
        <f ca="1">OFFSET(InputPriceData!E$15,CalculationsAndCharts!$A656+$A$11,IF($C$7,8,0),1,1)</f>
        <v>131.16000399999999</v>
      </c>
      <c r="G656" s="4">
        <f ca="1">OFFSET(InputPriceData!F$15,CalculationsAndCharts!$A656+$A$11,IF($C$7,8,0),1,1)</f>
        <v>132.91999799999999</v>
      </c>
      <c r="H656" s="309">
        <f t="shared" ca="1" si="108"/>
        <v>-1.0108018990795591</v>
      </c>
      <c r="I656" s="216">
        <f t="shared" ca="1" si="109"/>
        <v>133.93079989907955</v>
      </c>
      <c r="J656" s="216">
        <f t="shared" ca="1" si="110"/>
        <v>134.60045389857493</v>
      </c>
      <c r="K656" s="216">
        <f t="shared" ca="1" si="111"/>
        <v>133.26114589958414</v>
      </c>
      <c r="L656" s="217">
        <f t="shared" ca="1" si="112"/>
        <v>-1.0716510518832953</v>
      </c>
      <c r="M656" s="216">
        <f t="shared" ca="1" si="113"/>
        <v>-0.80623763768285295</v>
      </c>
      <c r="N656" s="246"/>
      <c r="O656" s="309">
        <f t="shared" ca="1" si="114"/>
        <v>0.51108133770312347</v>
      </c>
      <c r="P656" s="216">
        <f t="shared" ca="1" si="115"/>
        <v>132.40891666229686</v>
      </c>
      <c r="Q656" s="217">
        <f t="shared" ca="1" si="116"/>
        <v>-0.29342584012139739</v>
      </c>
      <c r="R656" s="216">
        <f t="shared" ca="1" si="117"/>
        <v>-0.26490446392097966</v>
      </c>
      <c r="S656" s="217"/>
      <c r="T656" s="64"/>
      <c r="U656" s="313">
        <f t="shared" ca="1" si="118"/>
        <v>0.54133317376187329</v>
      </c>
      <c r="V656" s="256"/>
      <c r="W656" s="256"/>
      <c r="X656" s="311" t="e">
        <f t="shared" si="119"/>
        <v>#N/A</v>
      </c>
      <c r="Y656" s="311" t="e">
        <f t="shared" si="119"/>
        <v>#N/A</v>
      </c>
      <c r="Z656" s="105"/>
      <c r="AA656" s="105"/>
      <c r="AB656" s="103"/>
    </row>
    <row r="657" spans="1:28" x14ac:dyDescent="0.25">
      <c r="A657">
        <v>625</v>
      </c>
      <c r="B657" s="61">
        <f ca="1">OFFSET(InputPriceData!B$15,CalculationsAndCharts!$A657+$A$11,0,1,1)</f>
        <v>41071</v>
      </c>
      <c r="C657" s="3">
        <f ca="1">OFFSET(InputPriceData!G$15,CalculationsAndCharts!$A657+$A$11,IF($C$7,8,0),1,1)</f>
        <v>169756100</v>
      </c>
      <c r="D657" s="4">
        <f ca="1">OFFSET(InputPriceData!C$15,CalculationsAndCharts!$A657+$A$11,IF($C$7,8,0),1,1)</f>
        <v>134.16999799999999</v>
      </c>
      <c r="E657" s="4">
        <f ca="1">OFFSET(InputPriceData!D$15,CalculationsAndCharts!$A657+$A$11,IF($C$7,8,0),1,1)</f>
        <v>134.25</v>
      </c>
      <c r="F657" s="4">
        <f ca="1">OFFSET(InputPriceData!E$15,CalculationsAndCharts!$A657+$A$11,IF($C$7,8,0),1,1)</f>
        <v>131.279999</v>
      </c>
      <c r="G657" s="4">
        <f ca="1">OFFSET(InputPriceData!F$15,CalculationsAndCharts!$A657+$A$11,IF($C$7,8,0),1,1)</f>
        <v>131.41000399999999</v>
      </c>
      <c r="H657" s="309">
        <f t="shared" ca="1" si="108"/>
        <v>-2.6625034597022479</v>
      </c>
      <c r="I657" s="216">
        <f t="shared" ca="1" si="109"/>
        <v>134.07250745970222</v>
      </c>
      <c r="J657" s="216">
        <f t="shared" ca="1" si="110"/>
        <v>134.74286999700072</v>
      </c>
      <c r="K657" s="216">
        <f t="shared" ca="1" si="111"/>
        <v>133.40214492240372</v>
      </c>
      <c r="L657" s="217">
        <f t="shared" ca="1" si="112"/>
        <v>-1.2577888943430329</v>
      </c>
      <c r="M657" s="216">
        <f t="shared" ca="1" si="113"/>
        <v>-0.95714850928931783</v>
      </c>
      <c r="N657" s="246"/>
      <c r="O657" s="309">
        <f t="shared" ca="1" si="114"/>
        <v>-1.0971481717747347</v>
      </c>
      <c r="P657" s="216">
        <f t="shared" ca="1" si="115"/>
        <v>132.50715217177472</v>
      </c>
      <c r="Q657" s="217">
        <f t="shared" ca="1" si="116"/>
        <v>-0.49357951808467138</v>
      </c>
      <c r="R657" s="216">
        <f t="shared" ca="1" si="117"/>
        <v>-0.45072323542552034</v>
      </c>
      <c r="S657" s="217"/>
      <c r="T657" s="64"/>
      <c r="U657" s="313">
        <f t="shared" ca="1" si="118"/>
        <v>0.50642527386379754</v>
      </c>
      <c r="V657" s="256"/>
      <c r="W657" s="256"/>
      <c r="X657" s="311" t="e">
        <f t="shared" si="119"/>
        <v>#N/A</v>
      </c>
      <c r="Y657" s="311" t="e">
        <f t="shared" si="119"/>
        <v>#N/A</v>
      </c>
      <c r="Z657" s="105"/>
      <c r="AA657" s="105"/>
      <c r="AB657" s="103"/>
    </row>
    <row r="658" spans="1:28" x14ac:dyDescent="0.25">
      <c r="A658">
        <v>626</v>
      </c>
      <c r="B658" s="61">
        <f ca="1">OFFSET(InputPriceData!B$15,CalculationsAndCharts!$A658+$A$11,0,1,1)</f>
        <v>41068</v>
      </c>
      <c r="C658" s="3">
        <f ca="1">OFFSET(InputPriceData!G$15,CalculationsAndCharts!$A658+$A$11,IF($C$7,8,0),1,1)</f>
        <v>143915400</v>
      </c>
      <c r="D658" s="4">
        <f ca="1">OFFSET(InputPriceData!C$15,CalculationsAndCharts!$A658+$A$11,IF($C$7,8,0),1,1)</f>
        <v>131.71000699999999</v>
      </c>
      <c r="E658" s="4">
        <f ca="1">OFFSET(InputPriceData!D$15,CalculationsAndCharts!$A658+$A$11,IF($C$7,8,0),1,1)</f>
        <v>133.13000500000001</v>
      </c>
      <c r="F658" s="4">
        <f ca="1">OFFSET(InputPriceData!E$15,CalculationsAndCharts!$A658+$A$11,IF($C$7,8,0),1,1)</f>
        <v>131.28999300000001</v>
      </c>
      <c r="G658" s="4">
        <f ca="1">OFFSET(InputPriceData!F$15,CalculationsAndCharts!$A658+$A$11,IF($C$7,8,0),1,1)</f>
        <v>133.10000600000001</v>
      </c>
      <c r="H658" s="309">
        <f t="shared" ca="1" si="108"/>
        <v>-1.115579842109331</v>
      </c>
      <c r="I658" s="216">
        <f t="shared" ca="1" si="109"/>
        <v>134.21558584210933</v>
      </c>
      <c r="J658" s="216">
        <f t="shared" ca="1" si="110"/>
        <v>134.88666377131986</v>
      </c>
      <c r="K658" s="216">
        <f t="shared" ca="1" si="111"/>
        <v>133.54450791289878</v>
      </c>
      <c r="L658" s="217">
        <f t="shared" ca="1" si="112"/>
        <v>-1.464074506977747</v>
      </c>
      <c r="M658" s="216">
        <f t="shared" ca="1" si="113"/>
        <v>-1.0999807971291502</v>
      </c>
      <c r="N658" s="246"/>
      <c r="O658" s="309">
        <f t="shared" ca="1" si="114"/>
        <v>0.49446678311868053</v>
      </c>
      <c r="P658" s="216">
        <f t="shared" ca="1" si="115"/>
        <v>132.60553921688134</v>
      </c>
      <c r="Q658" s="217">
        <f t="shared" ca="1" si="116"/>
        <v>-0.72827125694807715</v>
      </c>
      <c r="R658" s="216">
        <f t="shared" ca="1" si="117"/>
        <v>-0.65659313970105504</v>
      </c>
      <c r="S658" s="217"/>
      <c r="T658" s="64"/>
      <c r="U658" s="313">
        <f t="shared" ca="1" si="118"/>
        <v>0.44338765742809516</v>
      </c>
      <c r="V658" s="256"/>
      <c r="W658" s="256"/>
      <c r="X658" s="311" t="e">
        <f t="shared" si="119"/>
        <v>#N/A</v>
      </c>
      <c r="Y658" s="311" t="e">
        <f t="shared" si="119"/>
        <v>#N/A</v>
      </c>
      <c r="Z658" s="105"/>
      <c r="AA658" s="105"/>
      <c r="AB658" s="103"/>
    </row>
    <row r="659" spans="1:28" x14ac:dyDescent="0.25">
      <c r="A659">
        <v>627</v>
      </c>
      <c r="B659" s="61">
        <f ca="1">OFFSET(InputPriceData!B$15,CalculationsAndCharts!$A659+$A$11,0,1,1)</f>
        <v>41067</v>
      </c>
      <c r="C659" s="3">
        <f ca="1">OFFSET(InputPriceData!G$15,CalculationsAndCharts!$A659+$A$11,IF($C$7,8,0),1,1)</f>
        <v>184772700</v>
      </c>
      <c r="D659" s="4">
        <f ca="1">OFFSET(InputPriceData!C$15,CalculationsAndCharts!$A659+$A$11,IF($C$7,8,0),1,1)</f>
        <v>133.470001</v>
      </c>
      <c r="E659" s="4">
        <f ca="1">OFFSET(InputPriceData!D$15,CalculationsAndCharts!$A659+$A$11,IF($C$7,8,0),1,1)</f>
        <v>133.529999</v>
      </c>
      <c r="F659" s="4">
        <f ca="1">OFFSET(InputPriceData!E$15,CalculationsAndCharts!$A659+$A$11,IF($C$7,8,0),1,1)</f>
        <v>131.779999</v>
      </c>
      <c r="G659" s="4">
        <f ca="1">OFFSET(InputPriceData!F$15,CalculationsAndCharts!$A659+$A$11,IF($C$7,8,0),1,1)</f>
        <v>132.050003</v>
      </c>
      <c r="H659" s="309">
        <f t="shared" ca="1" si="108"/>
        <v>-2.2932684604414328</v>
      </c>
      <c r="I659" s="216">
        <f t="shared" ca="1" si="109"/>
        <v>134.34327146044143</v>
      </c>
      <c r="J659" s="216">
        <f t="shared" ca="1" si="110"/>
        <v>135.01498781774362</v>
      </c>
      <c r="K659" s="216">
        <f t="shared" ca="1" si="111"/>
        <v>133.67155510313921</v>
      </c>
      <c r="L659" s="217">
        <f t="shared" ca="1" si="112"/>
        <v>-1.7104892551353255</v>
      </c>
      <c r="M659" s="216">
        <f t="shared" ca="1" si="113"/>
        <v>-1.2953345068347522</v>
      </c>
      <c r="N659" s="246"/>
      <c r="O659" s="309">
        <f t="shared" ca="1" si="114"/>
        <v>-0.63293268267556124</v>
      </c>
      <c r="P659" s="216">
        <f t="shared" ca="1" si="115"/>
        <v>132.68293568267558</v>
      </c>
      <c r="Q659" s="217">
        <f t="shared" ca="1" si="116"/>
        <v>-1.0253501258563131</v>
      </c>
      <c r="R659" s="216">
        <f t="shared" ca="1" si="117"/>
        <v>-0.93178350857559289</v>
      </c>
      <c r="S659" s="217"/>
      <c r="T659" s="64"/>
      <c r="U659" s="313">
        <f t="shared" ca="1" si="118"/>
        <v>0.36355099825915926</v>
      </c>
      <c r="V659" s="256"/>
      <c r="W659" s="256"/>
      <c r="X659" s="311" t="e">
        <f t="shared" si="119"/>
        <v>#N/A</v>
      </c>
      <c r="Y659" s="311" t="e">
        <f t="shared" si="119"/>
        <v>#N/A</v>
      </c>
      <c r="Z659" s="105"/>
      <c r="AA659" s="105"/>
      <c r="AB659" s="103"/>
    </row>
    <row r="660" spans="1:28" x14ac:dyDescent="0.25">
      <c r="A660">
        <v>628</v>
      </c>
      <c r="B660" s="61">
        <f ca="1">OFFSET(InputPriceData!B$15,CalculationsAndCharts!$A660+$A$11,0,1,1)</f>
        <v>41066</v>
      </c>
      <c r="C660" s="3">
        <f ca="1">OFFSET(InputPriceData!G$15,CalculationsAndCharts!$A660+$A$11,IF($C$7,8,0),1,1)</f>
        <v>184202800</v>
      </c>
      <c r="D660" s="4">
        <f ca="1">OFFSET(InputPriceData!C$15,CalculationsAndCharts!$A660+$A$11,IF($C$7,8,0),1,1)</f>
        <v>129.970001</v>
      </c>
      <c r="E660" s="4">
        <f ca="1">OFFSET(InputPriceData!D$15,CalculationsAndCharts!$A660+$A$11,IF($C$7,8,0),1,1)</f>
        <v>132.029999</v>
      </c>
      <c r="F660" s="4">
        <f ca="1">OFFSET(InputPriceData!E$15,CalculationsAndCharts!$A660+$A$11,IF($C$7,8,0),1,1)</f>
        <v>129.929993</v>
      </c>
      <c r="G660" s="4">
        <f ca="1">OFFSET(InputPriceData!F$15,CalculationsAndCharts!$A660+$A$11,IF($C$7,8,0),1,1)</f>
        <v>131.970001</v>
      </c>
      <c r="H660" s="309">
        <f t="shared" ca="1" si="108"/>
        <v>-2.5493070156760478</v>
      </c>
      <c r="I660" s="216">
        <f t="shared" ca="1" si="109"/>
        <v>134.51930801567605</v>
      </c>
      <c r="J660" s="216">
        <f t="shared" ca="1" si="110"/>
        <v>135.19190455575441</v>
      </c>
      <c r="K660" s="216">
        <f t="shared" ca="1" si="111"/>
        <v>133.84671147559766</v>
      </c>
      <c r="L660" s="217">
        <f t="shared" ca="1" si="112"/>
        <v>-1.9332990925766058</v>
      </c>
      <c r="M660" s="216">
        <f t="shared" ca="1" si="113"/>
        <v>-1.4649534575487393</v>
      </c>
      <c r="N660" s="246"/>
      <c r="O660" s="309">
        <f t="shared" ca="1" si="114"/>
        <v>-0.84923110483240905</v>
      </c>
      <c r="P660" s="216">
        <f t="shared" ca="1" si="115"/>
        <v>132.81923210483239</v>
      </c>
      <c r="Q660" s="217">
        <f t="shared" ca="1" si="116"/>
        <v>-1.3068970875642998</v>
      </c>
      <c r="R660" s="216">
        <f t="shared" ca="1" si="117"/>
        <v>-1.1883583338588897</v>
      </c>
      <c r="S660" s="217"/>
      <c r="T660" s="64"/>
      <c r="U660" s="313">
        <f t="shared" ca="1" si="118"/>
        <v>0.27659512368984962</v>
      </c>
      <c r="V660" s="256"/>
      <c r="W660" s="256"/>
      <c r="X660" s="311" t="e">
        <f t="shared" si="119"/>
        <v>#N/A</v>
      </c>
      <c r="Y660" s="311" t="e">
        <f t="shared" si="119"/>
        <v>#N/A</v>
      </c>
      <c r="Z660" s="105"/>
      <c r="AA660" s="105"/>
      <c r="AB660" s="103"/>
    </row>
    <row r="661" spans="1:28" x14ac:dyDescent="0.25">
      <c r="A661">
        <v>629</v>
      </c>
      <c r="B661" s="61">
        <f ca="1">OFFSET(InputPriceData!B$15,CalculationsAndCharts!$A661+$A$11,0,1,1)</f>
        <v>41065</v>
      </c>
      <c r="C661" s="3">
        <f ca="1">OFFSET(InputPriceData!G$15,CalculationsAndCharts!$A661+$A$11,IF($C$7,8,0),1,1)</f>
        <v>164149400</v>
      </c>
      <c r="D661" s="4">
        <f ca="1">OFFSET(InputPriceData!C$15,CalculationsAndCharts!$A661+$A$11,IF($C$7,8,0),1,1)</f>
        <v>127.849998</v>
      </c>
      <c r="E661" s="4">
        <f ca="1">OFFSET(InputPriceData!D$15,CalculationsAndCharts!$A661+$A$11,IF($C$7,8,0),1,1)</f>
        <v>129.259995</v>
      </c>
      <c r="F661" s="4">
        <f ca="1">OFFSET(InputPriceData!E$15,CalculationsAndCharts!$A661+$A$11,IF($C$7,8,0),1,1)</f>
        <v>127.779999</v>
      </c>
      <c r="G661" s="4">
        <f ca="1">OFFSET(InputPriceData!F$15,CalculationsAndCharts!$A661+$A$11,IF($C$7,8,0),1,1)</f>
        <v>129.070007</v>
      </c>
      <c r="H661" s="309">
        <f t="shared" ca="1" si="108"/>
        <v>-5.7438271475747582</v>
      </c>
      <c r="I661" s="216">
        <f t="shared" ca="1" si="109"/>
        <v>134.81383414757477</v>
      </c>
      <c r="J661" s="216">
        <f t="shared" ca="1" si="110"/>
        <v>135.48790331831262</v>
      </c>
      <c r="K661" s="216">
        <f t="shared" ca="1" si="111"/>
        <v>134.13976497683689</v>
      </c>
      <c r="L661" s="217">
        <f t="shared" ca="1" si="112"/>
        <v>-2.0522789653584397</v>
      </c>
      <c r="M661" s="216">
        <f t="shared" ca="1" si="113"/>
        <v>-1.590051021968597</v>
      </c>
      <c r="N661" s="246"/>
      <c r="O661" s="309">
        <f t="shared" ca="1" si="114"/>
        <v>-4.0334641744935578</v>
      </c>
      <c r="P661" s="216">
        <f t="shared" ca="1" si="115"/>
        <v>133.10347117449356</v>
      </c>
      <c r="Q661" s="217">
        <f t="shared" ca="1" si="116"/>
        <v>-1.4699306830019438</v>
      </c>
      <c r="R661" s="216">
        <f t="shared" ca="1" si="117"/>
        <v>-1.3666357201036896</v>
      </c>
      <c r="S661" s="217"/>
      <c r="T661" s="64"/>
      <c r="U661" s="313">
        <f t="shared" ca="1" si="118"/>
        <v>0.22341530186490743</v>
      </c>
      <c r="V661" s="256"/>
      <c r="W661" s="256"/>
      <c r="X661" s="311" t="e">
        <f t="shared" si="119"/>
        <v>#N/A</v>
      </c>
      <c r="Y661" s="311" t="e">
        <f t="shared" si="119"/>
        <v>#N/A</v>
      </c>
      <c r="Z661" s="105"/>
      <c r="AA661" s="105"/>
      <c r="AB661" s="103"/>
    </row>
    <row r="662" spans="1:28" x14ac:dyDescent="0.25">
      <c r="A662">
        <v>630</v>
      </c>
      <c r="B662" s="61">
        <f ca="1">OFFSET(InputPriceData!B$15,CalculationsAndCharts!$A662+$A$11,0,1,1)</f>
        <v>41064</v>
      </c>
      <c r="C662" s="3">
        <f ca="1">OFFSET(InputPriceData!G$15,CalculationsAndCharts!$A662+$A$11,IF($C$7,8,0),1,1)</f>
        <v>202545800</v>
      </c>
      <c r="D662" s="4">
        <f ca="1">OFFSET(InputPriceData!C$15,CalculationsAndCharts!$A662+$A$11,IF($C$7,8,0),1,1)</f>
        <v>128.38999899999999</v>
      </c>
      <c r="E662" s="4">
        <f ca="1">OFFSET(InputPriceData!D$15,CalculationsAndCharts!$A662+$A$11,IF($C$7,8,0),1,1)</f>
        <v>128.740005</v>
      </c>
      <c r="F662" s="4">
        <f ca="1">OFFSET(InputPriceData!E$15,CalculationsAndCharts!$A662+$A$11,IF($C$7,8,0),1,1)</f>
        <v>127.139999</v>
      </c>
      <c r="G662" s="4">
        <f ca="1">OFFSET(InputPriceData!F$15,CalculationsAndCharts!$A662+$A$11,IF($C$7,8,0),1,1)</f>
        <v>128.10000600000001</v>
      </c>
      <c r="H662" s="309">
        <f t="shared" ca="1" si="108"/>
        <v>-7.1657329106323404</v>
      </c>
      <c r="I662" s="216">
        <f t="shared" ca="1" si="109"/>
        <v>135.26573891063234</v>
      </c>
      <c r="J662" s="216">
        <f t="shared" ca="1" si="110"/>
        <v>135.94206760518549</v>
      </c>
      <c r="K662" s="216">
        <f t="shared" ca="1" si="111"/>
        <v>134.58941021607919</v>
      </c>
      <c r="L662" s="217">
        <f t="shared" ca="1" si="112"/>
        <v>-2.0090986740491301</v>
      </c>
      <c r="M662" s="216">
        <f t="shared" ca="1" si="113"/>
        <v>-1.5683829663904387</v>
      </c>
      <c r="N662" s="246"/>
      <c r="O662" s="309">
        <f t="shared" ca="1" si="114"/>
        <v>-5.4866336972126044</v>
      </c>
      <c r="P662" s="216">
        <f t="shared" ca="1" si="115"/>
        <v>133.5866396972126</v>
      </c>
      <c r="Q662" s="217">
        <f t="shared" ca="1" si="116"/>
        <v>-1.4341203361170121</v>
      </c>
      <c r="R662" s="216">
        <f t="shared" ca="1" si="117"/>
        <v>-1.3434381910492763</v>
      </c>
      <c r="S662" s="217"/>
      <c r="T662" s="64"/>
      <c r="U662" s="313">
        <f t="shared" ca="1" si="118"/>
        <v>0.22494477534116242</v>
      </c>
      <c r="V662" s="256"/>
      <c r="W662" s="256"/>
      <c r="X662" s="311" t="e">
        <f t="shared" si="119"/>
        <v>#N/A</v>
      </c>
      <c r="Y662" s="311" t="e">
        <f t="shared" si="119"/>
        <v>#N/A</v>
      </c>
      <c r="Z662" s="105"/>
      <c r="AA662" s="105"/>
      <c r="AB662" s="103"/>
    </row>
    <row r="663" spans="1:28" x14ac:dyDescent="0.25">
      <c r="A663">
        <v>631</v>
      </c>
      <c r="B663" s="61">
        <f ca="1">OFFSET(InputPriceData!B$15,CalculationsAndCharts!$A663+$A$11,0,1,1)</f>
        <v>41061</v>
      </c>
      <c r="C663" s="3">
        <f ca="1">OFFSET(InputPriceData!G$15,CalculationsAndCharts!$A663+$A$11,IF($C$7,8,0),1,1)</f>
        <v>253240900</v>
      </c>
      <c r="D663" s="4">
        <f ca="1">OFFSET(InputPriceData!C$15,CalculationsAndCharts!$A663+$A$11,IF($C$7,8,0),1,1)</f>
        <v>129.41000399999999</v>
      </c>
      <c r="E663" s="4">
        <f ca="1">OFFSET(InputPriceData!D$15,CalculationsAndCharts!$A663+$A$11,IF($C$7,8,0),1,1)</f>
        <v>131.5</v>
      </c>
      <c r="F663" s="4">
        <f ca="1">OFFSET(InputPriceData!E$15,CalculationsAndCharts!$A663+$A$11,IF($C$7,8,0),1,1)</f>
        <v>128.16000399999999</v>
      </c>
      <c r="G663" s="4">
        <f ca="1">OFFSET(InputPriceData!F$15,CalculationsAndCharts!$A663+$A$11,IF($C$7,8,0),1,1)</f>
        <v>128.16000399999999</v>
      </c>
      <c r="H663" s="309">
        <f t="shared" ca="1" si="108"/>
        <v>-7.6154138730553544</v>
      </c>
      <c r="I663" s="216">
        <f t="shared" ca="1" si="109"/>
        <v>135.77541787305535</v>
      </c>
      <c r="J663" s="216">
        <f t="shared" ca="1" si="110"/>
        <v>136.45429496242062</v>
      </c>
      <c r="K663" s="216">
        <f t="shared" ca="1" si="111"/>
        <v>135.09654078369007</v>
      </c>
      <c r="L663" s="217">
        <f t="shared" ca="1" si="112"/>
        <v>-1.8862837592175998</v>
      </c>
      <c r="M663" s="216">
        <f t="shared" ca="1" si="113"/>
        <v>-1.4718193666860373</v>
      </c>
      <c r="N663" s="246"/>
      <c r="O663" s="309">
        <f t="shared" ca="1" si="114"/>
        <v>-5.9862034284451351</v>
      </c>
      <c r="P663" s="216">
        <f t="shared" ca="1" si="115"/>
        <v>134.14620742844511</v>
      </c>
      <c r="Q663" s="217">
        <f t="shared" ca="1" si="116"/>
        <v>-1.2952499794543644</v>
      </c>
      <c r="R663" s="216">
        <f t="shared" ca="1" si="117"/>
        <v>-1.2127808417868318</v>
      </c>
      <c r="S663" s="217"/>
      <c r="T663" s="64"/>
      <c r="U663" s="313">
        <f t="shared" ca="1" si="118"/>
        <v>0.25903852489920554</v>
      </c>
      <c r="V663" s="256"/>
      <c r="W663" s="256"/>
      <c r="X663" s="311" t="e">
        <f t="shared" si="119"/>
        <v>#N/A</v>
      </c>
      <c r="Y663" s="311" t="e">
        <f t="shared" si="119"/>
        <v>#N/A</v>
      </c>
      <c r="Z663" s="105"/>
      <c r="AA663" s="105"/>
      <c r="AB663" s="103"/>
    </row>
    <row r="664" spans="1:28" x14ac:dyDescent="0.25">
      <c r="A664">
        <v>632</v>
      </c>
      <c r="B664" s="61">
        <f ca="1">OFFSET(InputPriceData!B$15,CalculationsAndCharts!$A664+$A$11,0,1,1)</f>
        <v>41060</v>
      </c>
      <c r="C664" s="3">
        <f ca="1">OFFSET(InputPriceData!G$15,CalculationsAndCharts!$A664+$A$11,IF($C$7,8,0),1,1)</f>
        <v>196186000</v>
      </c>
      <c r="D664" s="4">
        <f ca="1">OFFSET(InputPriceData!C$15,CalculationsAndCharts!$A664+$A$11,IF($C$7,8,0),1,1)</f>
        <v>131.71000699999999</v>
      </c>
      <c r="E664" s="4">
        <f ca="1">OFFSET(InputPriceData!D$15,CalculationsAndCharts!$A664+$A$11,IF($C$7,8,0),1,1)</f>
        <v>132.449997</v>
      </c>
      <c r="F664" s="4">
        <f ca="1">OFFSET(InputPriceData!E$15,CalculationsAndCharts!$A664+$A$11,IF($C$7,8,0),1,1)</f>
        <v>130.33999600000001</v>
      </c>
      <c r="G664" s="4">
        <f ca="1">OFFSET(InputPriceData!F$15,CalculationsAndCharts!$A664+$A$11,IF($C$7,8,0),1,1)</f>
        <v>131.470001</v>
      </c>
      <c r="H664" s="309">
        <f t="shared" ca="1" si="108"/>
        <v>-4.7195932797736848</v>
      </c>
      <c r="I664" s="216">
        <f t="shared" ca="1" si="109"/>
        <v>136.18959427977367</v>
      </c>
      <c r="J664" s="216">
        <f t="shared" ca="1" si="110"/>
        <v>136.87054225117254</v>
      </c>
      <c r="K664" s="216">
        <f t="shared" ca="1" si="111"/>
        <v>135.50864630837481</v>
      </c>
      <c r="L664" s="217">
        <f t="shared" ca="1" si="112"/>
        <v>-1.8371121687992356</v>
      </c>
      <c r="M664" s="216">
        <f t="shared" ca="1" si="113"/>
        <v>-1.397362253613458</v>
      </c>
      <c r="N664" s="246"/>
      <c r="O664" s="309">
        <f t="shared" ca="1" si="114"/>
        <v>-3.1204919746983082</v>
      </c>
      <c r="P664" s="216">
        <f t="shared" ca="1" si="115"/>
        <v>134.59049297469829</v>
      </c>
      <c r="Q664" s="217">
        <f t="shared" ca="1" si="116"/>
        <v>-1.2443824447960725</v>
      </c>
      <c r="R664" s="216">
        <f t="shared" ca="1" si="117"/>
        <v>-1.1358172376946183</v>
      </c>
      <c r="S664" s="217"/>
      <c r="T664" s="64"/>
      <c r="U664" s="313">
        <f t="shared" ca="1" si="118"/>
        <v>0.26154501591883972</v>
      </c>
      <c r="V664" s="256"/>
      <c r="W664" s="256"/>
      <c r="X664" s="311" t="e">
        <f t="shared" si="119"/>
        <v>#N/A</v>
      </c>
      <c r="Y664" s="311" t="e">
        <f t="shared" si="119"/>
        <v>#N/A</v>
      </c>
      <c r="Z664" s="105"/>
      <c r="AA664" s="105"/>
      <c r="AB664" s="103"/>
    </row>
    <row r="665" spans="1:28" x14ac:dyDescent="0.25">
      <c r="A665">
        <v>633</v>
      </c>
      <c r="B665" s="61">
        <f ca="1">OFFSET(InputPriceData!B$15,CalculationsAndCharts!$A665+$A$11,0,1,1)</f>
        <v>41059</v>
      </c>
      <c r="C665" s="3">
        <f ca="1">OFFSET(InputPriceData!G$15,CalculationsAndCharts!$A665+$A$11,IF($C$7,8,0),1,1)</f>
        <v>162370400</v>
      </c>
      <c r="D665" s="4">
        <f ca="1">OFFSET(InputPriceData!C$15,CalculationsAndCharts!$A665+$A$11,IF($C$7,8,0),1,1)</f>
        <v>132.55999800000001</v>
      </c>
      <c r="E665" s="4">
        <f ca="1">OFFSET(InputPriceData!D$15,CalculationsAndCharts!$A665+$A$11,IF($C$7,8,0),1,1)</f>
        <v>133.69000199999999</v>
      </c>
      <c r="F665" s="4">
        <f ca="1">OFFSET(InputPriceData!E$15,CalculationsAndCharts!$A665+$A$11,IF($C$7,8,0),1,1)</f>
        <v>131.490005</v>
      </c>
      <c r="G665" s="4">
        <f ca="1">OFFSET(InputPriceData!F$15,CalculationsAndCharts!$A665+$A$11,IF($C$7,8,0),1,1)</f>
        <v>131.759995</v>
      </c>
      <c r="H665" s="309">
        <f t="shared" ca="1" si="108"/>
        <v>-4.7345030107730617</v>
      </c>
      <c r="I665" s="216">
        <f t="shared" ca="1" si="109"/>
        <v>136.49449801077307</v>
      </c>
      <c r="J665" s="216">
        <f t="shared" ca="1" si="110"/>
        <v>137.17697050082691</v>
      </c>
      <c r="K665" s="216">
        <f t="shared" ca="1" si="111"/>
        <v>135.8120255207192</v>
      </c>
      <c r="L665" s="217">
        <f t="shared" ca="1" si="112"/>
        <v>-1.8879144595830744</v>
      </c>
      <c r="M665" s="216">
        <f t="shared" ca="1" si="113"/>
        <v>-1.4328434511424157</v>
      </c>
      <c r="N665" s="246"/>
      <c r="O665" s="309">
        <f t="shared" ca="1" si="114"/>
        <v>-3.1407789520495664</v>
      </c>
      <c r="P665" s="216">
        <f t="shared" ca="1" si="115"/>
        <v>134.90077395204958</v>
      </c>
      <c r="Q665" s="217">
        <f t="shared" ca="1" si="116"/>
        <v>-1.3195999001448127</v>
      </c>
      <c r="R665" s="216">
        <f t="shared" ca="1" si="117"/>
        <v>-1.2018214482884393</v>
      </c>
      <c r="S665" s="217"/>
      <c r="T665" s="64"/>
      <c r="U665" s="313">
        <f t="shared" ca="1" si="118"/>
        <v>0.23102200285397645</v>
      </c>
      <c r="V665" s="256"/>
      <c r="W665" s="256"/>
      <c r="X665" s="311" t="e">
        <f t="shared" si="119"/>
        <v>#N/A</v>
      </c>
      <c r="Y665" s="311" t="e">
        <f t="shared" si="119"/>
        <v>#N/A</v>
      </c>
      <c r="Z665" s="105"/>
      <c r="AA665" s="105"/>
      <c r="AB665" s="103"/>
    </row>
    <row r="666" spans="1:28" x14ac:dyDescent="0.25">
      <c r="A666">
        <v>634</v>
      </c>
      <c r="B666" s="61">
        <f ca="1">OFFSET(InputPriceData!B$15,CalculationsAndCharts!$A666+$A$11,0,1,1)</f>
        <v>41058</v>
      </c>
      <c r="C666" s="3">
        <f ca="1">OFFSET(InputPriceData!G$15,CalculationsAndCharts!$A666+$A$11,IF($C$7,8,0),1,1)</f>
        <v>152883500</v>
      </c>
      <c r="D666" s="4">
        <f ca="1">OFFSET(InputPriceData!C$15,CalculationsAndCharts!$A666+$A$11,IF($C$7,8,0),1,1)</f>
        <v>133.16000399999999</v>
      </c>
      <c r="E666" s="4">
        <f ca="1">OFFSET(InputPriceData!D$15,CalculationsAndCharts!$A666+$A$11,IF($C$7,8,0),1,1)</f>
        <v>133.929993</v>
      </c>
      <c r="F666" s="4">
        <f ca="1">OFFSET(InputPriceData!E$15,CalculationsAndCharts!$A666+$A$11,IF($C$7,8,0),1,1)</f>
        <v>131.16999799999999</v>
      </c>
      <c r="G666" s="4">
        <f ca="1">OFFSET(InputPriceData!F$15,CalculationsAndCharts!$A666+$A$11,IF($C$7,8,0),1,1)</f>
        <v>133.699997</v>
      </c>
      <c r="H666" s="309">
        <f t="shared" ca="1" si="108"/>
        <v>-3.034059563241839</v>
      </c>
      <c r="I666" s="216">
        <f t="shared" ca="1" si="109"/>
        <v>136.73405656324184</v>
      </c>
      <c r="J666" s="216">
        <f t="shared" ca="1" si="110"/>
        <v>137.41772684605803</v>
      </c>
      <c r="K666" s="216">
        <f t="shared" ca="1" si="111"/>
        <v>136.05038628042561</v>
      </c>
      <c r="L666" s="217">
        <f t="shared" ca="1" si="112"/>
        <v>-2.0064735466721197</v>
      </c>
      <c r="M666" s="216">
        <f t="shared" ca="1" si="113"/>
        <v>-1.5007281912445516</v>
      </c>
      <c r="N666" s="246"/>
      <c r="O666" s="309">
        <f t="shared" ca="1" si="114"/>
        <v>-1.4306325877479247</v>
      </c>
      <c r="P666" s="216">
        <f t="shared" ca="1" si="115"/>
        <v>135.13062958774793</v>
      </c>
      <c r="Q666" s="217">
        <f t="shared" ca="1" si="116"/>
        <v>-1.4861240555344326</v>
      </c>
      <c r="R666" s="216">
        <f t="shared" ca="1" si="117"/>
        <v>-1.3338436100647924</v>
      </c>
      <c r="S666" s="217"/>
      <c r="T666" s="64"/>
      <c r="U666" s="313">
        <f t="shared" ca="1" si="118"/>
        <v>0.16688458117975924</v>
      </c>
      <c r="V666" s="256"/>
      <c r="W666" s="256"/>
      <c r="X666" s="311" t="e">
        <f t="shared" si="119"/>
        <v>#N/A</v>
      </c>
      <c r="Y666" s="311" t="e">
        <f t="shared" si="119"/>
        <v>#N/A</v>
      </c>
      <c r="Z666" s="105"/>
      <c r="AA666" s="105"/>
      <c r="AB666" s="103"/>
    </row>
    <row r="667" spans="1:28" x14ac:dyDescent="0.25">
      <c r="A667">
        <v>635</v>
      </c>
      <c r="B667" s="61">
        <f ca="1">OFFSET(InputPriceData!B$15,CalculationsAndCharts!$A667+$A$11,0,1,1)</f>
        <v>41054</v>
      </c>
      <c r="C667" s="3">
        <f ca="1">OFFSET(InputPriceData!G$15,CalculationsAndCharts!$A667+$A$11,IF($C$7,8,0),1,1)</f>
        <v>135465600</v>
      </c>
      <c r="D667" s="4">
        <f ca="1">OFFSET(InputPriceData!C$15,CalculationsAndCharts!$A667+$A$11,IF($C$7,8,0),1,1)</f>
        <v>132.479996</v>
      </c>
      <c r="E667" s="4">
        <f ca="1">OFFSET(InputPriceData!D$15,CalculationsAndCharts!$A667+$A$11,IF($C$7,8,0),1,1)</f>
        <v>132.85000600000001</v>
      </c>
      <c r="F667" s="4">
        <f ca="1">OFFSET(InputPriceData!E$15,CalculationsAndCharts!$A667+$A$11,IF($C$7,8,0),1,1)</f>
        <v>131.779999</v>
      </c>
      <c r="G667" s="4">
        <f ca="1">OFFSET(InputPriceData!F$15,CalculationsAndCharts!$A667+$A$11,IF($C$7,8,0),1,1)</f>
        <v>132.10000600000001</v>
      </c>
      <c r="H667" s="309">
        <f t="shared" ca="1" si="108"/>
        <v>-4.8736023800370214</v>
      </c>
      <c r="I667" s="216">
        <f t="shared" ca="1" si="109"/>
        <v>136.97360838003704</v>
      </c>
      <c r="J667" s="216">
        <f t="shared" ca="1" si="110"/>
        <v>137.65847642193719</v>
      </c>
      <c r="K667" s="216">
        <f t="shared" ca="1" si="111"/>
        <v>136.28874033813685</v>
      </c>
      <c r="L667" s="217">
        <f t="shared" ca="1" si="112"/>
        <v>-2.1322598263757189</v>
      </c>
      <c r="M667" s="216">
        <f t="shared" ca="1" si="113"/>
        <v>-1.6141254576292137</v>
      </c>
      <c r="N667" s="246"/>
      <c r="O667" s="309">
        <f t="shared" ca="1" si="114"/>
        <v>-3.2612607814080077</v>
      </c>
      <c r="P667" s="216">
        <f t="shared" ca="1" si="115"/>
        <v>135.36126678140801</v>
      </c>
      <c r="Q667" s="217">
        <f t="shared" ca="1" si="116"/>
        <v>-1.6713558829773167</v>
      </c>
      <c r="R667" s="216">
        <f t="shared" ca="1" si="117"/>
        <v>-1.5182641699295456</v>
      </c>
      <c r="S667" s="217"/>
      <c r="T667" s="64"/>
      <c r="U667" s="313">
        <f t="shared" ca="1" si="118"/>
        <v>9.5861287699668063E-2</v>
      </c>
      <c r="V667" s="256"/>
      <c r="W667" s="256"/>
      <c r="X667" s="311" t="e">
        <f t="shared" si="119"/>
        <v>#N/A</v>
      </c>
      <c r="Y667" s="311" t="e">
        <f t="shared" si="119"/>
        <v>#N/A</v>
      </c>
      <c r="Z667" s="105"/>
      <c r="AA667" s="105"/>
      <c r="AB667" s="103"/>
    </row>
    <row r="668" spans="1:28" x14ac:dyDescent="0.25">
      <c r="A668">
        <v>636</v>
      </c>
      <c r="B668" s="61">
        <f ca="1">OFFSET(InputPriceData!B$15,CalculationsAndCharts!$A668+$A$11,0,1,1)</f>
        <v>41053</v>
      </c>
      <c r="C668" s="3">
        <f ca="1">OFFSET(InputPriceData!G$15,CalculationsAndCharts!$A668+$A$11,IF($C$7,8,0),1,1)</f>
        <v>167357600</v>
      </c>
      <c r="D668" s="4">
        <f ca="1">OFFSET(InputPriceData!C$15,CalculationsAndCharts!$A668+$A$11,IF($C$7,8,0),1,1)</f>
        <v>132.63000500000001</v>
      </c>
      <c r="E668" s="4">
        <f ca="1">OFFSET(InputPriceData!D$15,CalculationsAndCharts!$A668+$A$11,IF($C$7,8,0),1,1)</f>
        <v>132.83999600000001</v>
      </c>
      <c r="F668" s="4">
        <f ca="1">OFFSET(InputPriceData!E$15,CalculationsAndCharts!$A668+$A$11,IF($C$7,8,0),1,1)</f>
        <v>131.41999799999999</v>
      </c>
      <c r="G668" s="4">
        <f ca="1">OFFSET(InputPriceData!F$15,CalculationsAndCharts!$A668+$A$11,IF($C$7,8,0),1,1)</f>
        <v>132.529999</v>
      </c>
      <c r="H668" s="309">
        <f t="shared" ca="1" si="108"/>
        <v>-4.7381960373653786</v>
      </c>
      <c r="I668" s="216">
        <f t="shared" ca="1" si="109"/>
        <v>137.26819503736539</v>
      </c>
      <c r="J668" s="216">
        <f t="shared" ca="1" si="110"/>
        <v>137.95453601255221</v>
      </c>
      <c r="K668" s="216">
        <f t="shared" ca="1" si="111"/>
        <v>136.58185406217856</v>
      </c>
      <c r="L668" s="217">
        <f t="shared" ca="1" si="112"/>
        <v>-2.2065201354880957</v>
      </c>
      <c r="M668" s="216">
        <f t="shared" ca="1" si="113"/>
        <v>-1.664921264722937</v>
      </c>
      <c r="N668" s="246"/>
      <c r="O668" s="309">
        <f t="shared" ca="1" si="114"/>
        <v>-3.1320264648718843</v>
      </c>
      <c r="P668" s="216">
        <f t="shared" ca="1" si="115"/>
        <v>135.66202546487187</v>
      </c>
      <c r="Q668" s="217">
        <f t="shared" ca="1" si="116"/>
        <v>-1.8013937262485273</v>
      </c>
      <c r="R668" s="216">
        <f t="shared" ca="1" si="117"/>
        <v>-1.6310816326937667</v>
      </c>
      <c r="S668" s="217"/>
      <c r="T668" s="64"/>
      <c r="U668" s="313">
        <f t="shared" ca="1" si="118"/>
        <v>3.3839632029170286E-2</v>
      </c>
      <c r="V668" s="256"/>
      <c r="W668" s="256"/>
      <c r="X668" s="311" t="e">
        <f t="shared" si="119"/>
        <v>#N/A</v>
      </c>
      <c r="Y668" s="311" t="e">
        <f t="shared" si="119"/>
        <v>#N/A</v>
      </c>
      <c r="Z668" s="105"/>
      <c r="AA668" s="105"/>
      <c r="AB668" s="103"/>
    </row>
    <row r="669" spans="1:28" x14ac:dyDescent="0.25">
      <c r="A669">
        <v>637</v>
      </c>
      <c r="B669" s="61">
        <f ca="1">OFFSET(InputPriceData!B$15,CalculationsAndCharts!$A669+$A$11,0,1,1)</f>
        <v>41052</v>
      </c>
      <c r="C669" s="3">
        <f ca="1">OFFSET(InputPriceData!G$15,CalculationsAndCharts!$A669+$A$11,IF($C$7,8,0),1,1)</f>
        <v>204958400</v>
      </c>
      <c r="D669" s="4">
        <f ca="1">OFFSET(InputPriceData!C$15,CalculationsAndCharts!$A669+$A$11,IF($C$7,8,0),1,1)</f>
        <v>131.25</v>
      </c>
      <c r="E669" s="4">
        <f ca="1">OFFSET(InputPriceData!D$15,CalculationsAndCharts!$A669+$A$11,IF($C$7,8,0),1,1)</f>
        <v>132.46000699999999</v>
      </c>
      <c r="F669" s="4">
        <f ca="1">OFFSET(InputPriceData!E$15,CalculationsAndCharts!$A669+$A$11,IF($C$7,8,0),1,1)</f>
        <v>129.990005</v>
      </c>
      <c r="G669" s="4">
        <f ca="1">OFFSET(InputPriceData!F$15,CalculationsAndCharts!$A669+$A$11,IF($C$7,8,0),1,1)</f>
        <v>132.270004</v>
      </c>
      <c r="H669" s="309">
        <f t="shared" ca="1" si="108"/>
        <v>-5.3017900986691711</v>
      </c>
      <c r="I669" s="216">
        <f t="shared" ca="1" si="109"/>
        <v>137.57179409866916</v>
      </c>
      <c r="J669" s="216">
        <f t="shared" ca="1" si="110"/>
        <v>138.25965306916248</v>
      </c>
      <c r="K669" s="216">
        <f t="shared" ca="1" si="111"/>
        <v>136.88393512817581</v>
      </c>
      <c r="L669" s="217">
        <f t="shared" ca="1" si="112"/>
        <v>-2.2704511410055632</v>
      </c>
      <c r="M669" s="216">
        <f t="shared" ca="1" si="113"/>
        <v>-1.7165276119637551</v>
      </c>
      <c r="N669" s="246"/>
      <c r="O669" s="309">
        <f t="shared" ca="1" si="114"/>
        <v>-3.7060105533186336</v>
      </c>
      <c r="P669" s="216">
        <f t="shared" ca="1" si="115"/>
        <v>135.97601455331863</v>
      </c>
      <c r="Q669" s="217">
        <f t="shared" ca="1" si="116"/>
        <v>-1.9266711258684504</v>
      </c>
      <c r="R669" s="216">
        <f t="shared" ca="1" si="117"/>
        <v>-1.747943812749972</v>
      </c>
      <c r="S669" s="217"/>
      <c r="T669" s="64"/>
      <c r="U669" s="313">
        <f t="shared" ca="1" si="118"/>
        <v>-3.1416200786216875E-2</v>
      </c>
      <c r="V669" s="256"/>
      <c r="W669" s="256"/>
      <c r="X669" s="311" t="e">
        <f t="shared" si="119"/>
        <v>#N/A</v>
      </c>
      <c r="Y669" s="311" t="e">
        <f t="shared" si="119"/>
        <v>#N/A</v>
      </c>
      <c r="Z669" s="105"/>
      <c r="AA669" s="105"/>
      <c r="AB669" s="103"/>
    </row>
    <row r="670" spans="1:28" x14ac:dyDescent="0.25">
      <c r="A670">
        <v>638</v>
      </c>
      <c r="B670" s="61">
        <f ca="1">OFFSET(InputPriceData!B$15,CalculationsAndCharts!$A670+$A$11,0,1,1)</f>
        <v>41051</v>
      </c>
      <c r="C670" s="3">
        <f ca="1">OFFSET(InputPriceData!G$15,CalculationsAndCharts!$A670+$A$11,IF($C$7,8,0),1,1)</f>
        <v>197531200</v>
      </c>
      <c r="D670" s="4">
        <f ca="1">OFFSET(InputPriceData!C$15,CalculationsAndCharts!$A670+$A$11,IF($C$7,8,0),1,1)</f>
        <v>132.30999800000001</v>
      </c>
      <c r="E670" s="4">
        <f ca="1">OFFSET(InputPriceData!D$15,CalculationsAndCharts!$A670+$A$11,IF($C$7,8,0),1,1)</f>
        <v>133.229996</v>
      </c>
      <c r="F670" s="4">
        <f ca="1">OFFSET(InputPriceData!E$15,CalculationsAndCharts!$A670+$A$11,IF($C$7,8,0),1,1)</f>
        <v>131.33999600000001</v>
      </c>
      <c r="G670" s="4">
        <f ca="1">OFFSET(InputPriceData!F$15,CalculationsAndCharts!$A670+$A$11,IF($C$7,8,0),1,1)</f>
        <v>132.199997</v>
      </c>
      <c r="H670" s="309">
        <f t="shared" ca="1" si="108"/>
        <v>-5.703042260274362</v>
      </c>
      <c r="I670" s="216">
        <f t="shared" ca="1" si="109"/>
        <v>137.90303926027437</v>
      </c>
      <c r="J670" s="216">
        <f t="shared" ca="1" si="110"/>
        <v>138.59255445657573</v>
      </c>
      <c r="K670" s="216">
        <f t="shared" ca="1" si="111"/>
        <v>137.21352406397298</v>
      </c>
      <c r="L670" s="217">
        <f t="shared" ca="1" si="112"/>
        <v>-2.3020932920757993</v>
      </c>
      <c r="M670" s="216">
        <f t="shared" ca="1" si="113"/>
        <v>-1.7413716674107029</v>
      </c>
      <c r="N670" s="246"/>
      <c r="O670" s="309">
        <f t="shared" ca="1" si="114"/>
        <v>-4.1269714233838588</v>
      </c>
      <c r="P670" s="216">
        <f t="shared" ca="1" si="115"/>
        <v>136.32696842338385</v>
      </c>
      <c r="Q670" s="217">
        <f t="shared" ca="1" si="116"/>
        <v>-2.019182699739074</v>
      </c>
      <c r="R670" s="216">
        <f t="shared" ca="1" si="117"/>
        <v>-1.8328436419608156</v>
      </c>
      <c r="S670" s="217"/>
      <c r="T670" s="64"/>
      <c r="U670" s="313">
        <f t="shared" ca="1" si="118"/>
        <v>-9.1471974550112689E-2</v>
      </c>
      <c r="V670" s="256"/>
      <c r="W670" s="256"/>
      <c r="X670" s="311" t="e">
        <f t="shared" si="119"/>
        <v>#N/A</v>
      </c>
      <c r="Y670" s="311" t="e">
        <f t="shared" si="119"/>
        <v>#N/A</v>
      </c>
      <c r="Z670" s="105"/>
      <c r="AA670" s="105"/>
      <c r="AB670" s="103"/>
    </row>
    <row r="671" spans="1:28" x14ac:dyDescent="0.25">
      <c r="A671">
        <v>639</v>
      </c>
      <c r="B671" s="61">
        <f ca="1">OFFSET(InputPriceData!B$15,CalculationsAndCharts!$A671+$A$11,0,1,1)</f>
        <v>41050</v>
      </c>
      <c r="C671" s="3">
        <f ca="1">OFFSET(InputPriceData!G$15,CalculationsAndCharts!$A671+$A$11,IF($C$7,8,0),1,1)</f>
        <v>177861100</v>
      </c>
      <c r="D671" s="4">
        <f ca="1">OFFSET(InputPriceData!C$15,CalculationsAndCharts!$A671+$A$11,IF($C$7,8,0),1,1)</f>
        <v>130.16000399999999</v>
      </c>
      <c r="E671" s="4">
        <f ca="1">OFFSET(InputPriceData!D$15,CalculationsAndCharts!$A671+$A$11,IF($C$7,8,0),1,1)</f>
        <v>132.020004</v>
      </c>
      <c r="F671" s="4">
        <f ca="1">OFFSET(InputPriceData!E$15,CalculationsAndCharts!$A671+$A$11,IF($C$7,8,0),1,1)</f>
        <v>129.949997</v>
      </c>
      <c r="G671" s="4">
        <f ca="1">OFFSET(InputPriceData!F$15,CalculationsAndCharts!$A671+$A$11,IF($C$7,8,0),1,1)</f>
        <v>131.970001</v>
      </c>
      <c r="H671" s="309">
        <f t="shared" ca="1" si="108"/>
        <v>-6.2922213782876328</v>
      </c>
      <c r="I671" s="216">
        <f t="shared" ca="1" si="109"/>
        <v>138.26222237828762</v>
      </c>
      <c r="J671" s="216">
        <f t="shared" ca="1" si="110"/>
        <v>138.95353349017904</v>
      </c>
      <c r="K671" s="216">
        <f t="shared" ca="1" si="111"/>
        <v>137.57091126639617</v>
      </c>
      <c r="L671" s="217">
        <f t="shared" ca="1" si="112"/>
        <v>-2.2960242266939224</v>
      </c>
      <c r="M671" s="216">
        <f t="shared" ca="1" si="113"/>
        <v>-1.7398076906083546</v>
      </c>
      <c r="N671" s="246"/>
      <c r="O671" s="309">
        <f t="shared" ca="1" si="114"/>
        <v>-4.7458777790829654</v>
      </c>
      <c r="P671" s="216">
        <f t="shared" ca="1" si="115"/>
        <v>136.71587877908297</v>
      </c>
      <c r="Q671" s="217">
        <f t="shared" ca="1" si="116"/>
        <v>-2.0706609511029335</v>
      </c>
      <c r="R671" s="216">
        <f t="shared" ca="1" si="117"/>
        <v>-1.8828469519550282</v>
      </c>
      <c r="S671" s="217"/>
      <c r="T671" s="64"/>
      <c r="U671" s="313">
        <f t="shared" ca="1" si="118"/>
        <v>-0.14303926134667355</v>
      </c>
      <c r="V671" s="256"/>
      <c r="W671" s="256"/>
      <c r="X671" s="311" t="e">
        <f t="shared" si="119"/>
        <v>#N/A</v>
      </c>
      <c r="Y671" s="311" t="e">
        <f t="shared" si="119"/>
        <v>#N/A</v>
      </c>
      <c r="Z671" s="105"/>
      <c r="AA671" s="105"/>
      <c r="AB671" s="103"/>
    </row>
    <row r="672" spans="1:28" x14ac:dyDescent="0.25">
      <c r="A672">
        <v>640</v>
      </c>
      <c r="B672" s="61">
        <f ca="1">OFFSET(InputPriceData!B$15,CalculationsAndCharts!$A672+$A$11,0,1,1)</f>
        <v>41047</v>
      </c>
      <c r="C672" s="3">
        <f ca="1">OFFSET(InputPriceData!G$15,CalculationsAndCharts!$A672+$A$11,IF($C$7,8,0),1,1)</f>
        <v>319615900</v>
      </c>
      <c r="D672" s="4">
        <f ca="1">OFFSET(InputPriceData!C$15,CalculationsAndCharts!$A672+$A$11,IF($C$7,8,0),1,1)</f>
        <v>131.36999499999999</v>
      </c>
      <c r="E672" s="4">
        <f ca="1">OFFSET(InputPriceData!D$15,CalculationsAndCharts!$A672+$A$11,IF($C$7,8,0),1,1)</f>
        <v>131.60000600000001</v>
      </c>
      <c r="F672" s="4">
        <f ca="1">OFFSET(InputPriceData!E$15,CalculationsAndCharts!$A672+$A$11,IF($C$7,8,0),1,1)</f>
        <v>129.550003</v>
      </c>
      <c r="G672" s="4">
        <f ca="1">OFFSET(InputPriceData!F$15,CalculationsAndCharts!$A672+$A$11,IF($C$7,8,0),1,1)</f>
        <v>129.740005</v>
      </c>
      <c r="H672" s="309">
        <f t="shared" ca="1" si="108"/>
        <v>-8.9895952522813296</v>
      </c>
      <c r="I672" s="216">
        <f t="shared" ca="1" si="109"/>
        <v>138.72960025228133</v>
      </c>
      <c r="J672" s="216">
        <f t="shared" ca="1" si="110"/>
        <v>139.42324825354271</v>
      </c>
      <c r="K672" s="216">
        <f t="shared" ca="1" si="111"/>
        <v>138.03595225101992</v>
      </c>
      <c r="L672" s="217">
        <f t="shared" ca="1" si="112"/>
        <v>-2.1602284051661953</v>
      </c>
      <c r="M672" s="216">
        <f t="shared" ca="1" si="113"/>
        <v>-1.6650441821442781</v>
      </c>
      <c r="N672" s="246"/>
      <c r="O672" s="309">
        <f t="shared" ca="1" si="114"/>
        <v>-7.5044180154767934</v>
      </c>
      <c r="P672" s="216">
        <f t="shared" ca="1" si="115"/>
        <v>137.2444230154768</v>
      </c>
      <c r="Q672" s="217">
        <f t="shared" ca="1" si="116"/>
        <v>-1.9613124042991843</v>
      </c>
      <c r="R672" s="216">
        <f t="shared" ca="1" si="117"/>
        <v>-1.8140702901614818</v>
      </c>
      <c r="S672" s="217"/>
      <c r="T672" s="64"/>
      <c r="U672" s="313">
        <f t="shared" ca="1" si="118"/>
        <v>-0.14902610801720373</v>
      </c>
      <c r="V672" s="256"/>
      <c r="W672" s="256"/>
      <c r="X672" s="311" t="e">
        <f t="shared" si="119"/>
        <v>#N/A</v>
      </c>
      <c r="Y672" s="311" t="e">
        <f t="shared" si="119"/>
        <v>#N/A</v>
      </c>
      <c r="Z672" s="105"/>
      <c r="AA672" s="105"/>
      <c r="AB672" s="103"/>
    </row>
    <row r="673" spans="1:28" x14ac:dyDescent="0.25">
      <c r="A673">
        <v>641</v>
      </c>
      <c r="B673" s="61">
        <f ca="1">OFFSET(InputPriceData!B$15,CalculationsAndCharts!$A673+$A$11,0,1,1)</f>
        <v>41046</v>
      </c>
      <c r="C673" s="3">
        <f ca="1">OFFSET(InputPriceData!G$15,CalculationsAndCharts!$A673+$A$11,IF($C$7,8,0),1,1)</f>
        <v>247992900</v>
      </c>
      <c r="D673" s="4">
        <f ca="1">OFFSET(InputPriceData!C$15,CalculationsAndCharts!$A673+$A$11,IF($C$7,8,0),1,1)</f>
        <v>132.86000100000001</v>
      </c>
      <c r="E673" s="4">
        <f ca="1">OFFSET(InputPriceData!D$15,CalculationsAndCharts!$A673+$A$11,IF($C$7,8,0),1,1)</f>
        <v>133.020004</v>
      </c>
      <c r="F673" s="4">
        <f ca="1">OFFSET(InputPriceData!E$15,CalculationsAndCharts!$A673+$A$11,IF($C$7,8,0),1,1)</f>
        <v>130.78999300000001</v>
      </c>
      <c r="G673" s="4">
        <f ca="1">OFFSET(InputPriceData!F$15,CalculationsAndCharts!$A673+$A$11,IF($C$7,8,0),1,1)</f>
        <v>130.86000100000001</v>
      </c>
      <c r="H673" s="309">
        <f t="shared" ref="H673:H736" ca="1" si="120">$C$20*(G673-2*G674+G675)+2*$C$21*H674-$C$22*H675</f>
        <v>-8.4016304601324396</v>
      </c>
      <c r="I673" s="216">
        <f t="shared" ca="1" si="109"/>
        <v>139.26163146013246</v>
      </c>
      <c r="J673" s="216">
        <f t="shared" ca="1" si="110"/>
        <v>139.95793961743311</v>
      </c>
      <c r="K673" s="216">
        <f t="shared" ca="1" si="111"/>
        <v>138.56532330283181</v>
      </c>
      <c r="L673" s="217">
        <f t="shared" ca="1" si="112"/>
        <v>-1.9224209638879797</v>
      </c>
      <c r="M673" s="216">
        <f t="shared" ca="1" si="113"/>
        <v>-1.469066902947662</v>
      </c>
      <c r="N673" s="246"/>
      <c r="O673" s="309">
        <f t="shared" ca="1" si="114"/>
        <v>-6.9999083036962153</v>
      </c>
      <c r="P673" s="216">
        <f t="shared" ca="1" si="115"/>
        <v>137.85990930369621</v>
      </c>
      <c r="Q673" s="217">
        <f t="shared" ca="1" si="116"/>
        <v>-1.7184735367770669</v>
      </c>
      <c r="R673" s="216">
        <f t="shared" ca="1" si="117"/>
        <v>-1.5758583435533369</v>
      </c>
      <c r="S673" s="217"/>
      <c r="T673" s="64"/>
      <c r="U673" s="313">
        <f t="shared" ca="1" si="118"/>
        <v>-0.10679144060567491</v>
      </c>
      <c r="V673" s="256"/>
      <c r="W673" s="256"/>
      <c r="X673" s="311" t="e">
        <f t="shared" si="119"/>
        <v>#N/A</v>
      </c>
      <c r="Y673" s="311" t="e">
        <f t="shared" si="119"/>
        <v>#N/A</v>
      </c>
      <c r="Z673" s="105"/>
      <c r="AA673" s="105"/>
      <c r="AB673" s="103"/>
    </row>
    <row r="674" spans="1:28" x14ac:dyDescent="0.25">
      <c r="A674">
        <v>642</v>
      </c>
      <c r="B674" s="61">
        <f ca="1">OFFSET(InputPriceData!B$15,CalculationsAndCharts!$A674+$A$11,0,1,1)</f>
        <v>41045</v>
      </c>
      <c r="C674" s="3">
        <f ca="1">OFFSET(InputPriceData!G$15,CalculationsAndCharts!$A674+$A$11,IF($C$7,8,0),1,1)</f>
        <v>207265500</v>
      </c>
      <c r="D674" s="4">
        <f ca="1">OFFSET(InputPriceData!C$15,CalculationsAndCharts!$A674+$A$11,IF($C$7,8,0),1,1)</f>
        <v>133.94000199999999</v>
      </c>
      <c r="E674" s="4">
        <f ca="1">OFFSET(InputPriceData!D$15,CalculationsAndCharts!$A674+$A$11,IF($C$7,8,0),1,1)</f>
        <v>134.550003</v>
      </c>
      <c r="F674" s="4">
        <f ca="1">OFFSET(InputPriceData!E$15,CalculationsAndCharts!$A674+$A$11,IF($C$7,8,0),1,1)</f>
        <v>132.800003</v>
      </c>
      <c r="G674" s="4">
        <f ca="1">OFFSET(InputPriceData!F$15,CalculationsAndCharts!$A674+$A$11,IF($C$7,8,0),1,1)</f>
        <v>132.83000200000001</v>
      </c>
      <c r="H674" s="309">
        <f t="shared" ca="1" si="120"/>
        <v>-6.8783048732385552</v>
      </c>
      <c r="I674" s="216">
        <f t="shared" ref="I674:I737" ca="1" si="121">G674-H674</f>
        <v>139.70830687323857</v>
      </c>
      <c r="J674" s="216">
        <f t="shared" ref="J674:J737" ca="1" si="122">I674*(1+$F$15)</f>
        <v>140.40684840760474</v>
      </c>
      <c r="K674" s="216">
        <f t="shared" ref="K674:K737" ca="1" si="123">I674*(1-$F$15)</f>
        <v>139.00976533887237</v>
      </c>
      <c r="L674" s="217">
        <f t="shared" ref="L674:L737" ca="1" si="124">$F$20*(I674-2*I675+I676)+2*$F$21*L675-$F$22*L676</f>
        <v>-1.7295707386783481</v>
      </c>
      <c r="M674" s="216">
        <f t="shared" ref="M674:M737" ca="1" si="125">100*$F$16*L674/G674</f>
        <v>-1.3020934372028001</v>
      </c>
      <c r="N674" s="246"/>
      <c r="O674" s="309">
        <f t="shared" ref="O674:O737" ca="1" si="126">$U$20*($G674-2*$G675+$G676)+2*$U$21*O675-$U$22*O676</f>
        <v>-5.5449886536398534</v>
      </c>
      <c r="P674" s="216">
        <f t="shared" ref="P674:P737" ca="1" si="127">$G674-O674</f>
        <v>138.37499065363986</v>
      </c>
      <c r="Q674" s="217">
        <f t="shared" ref="Q674:Q737" ca="1" si="128">$X$20*(P674-2*P675+P676)+2*$X$21*Q675-$X$22*Q676</f>
        <v>-1.5234343130017982</v>
      </c>
      <c r="R674" s="216">
        <f t="shared" ref="R674:R737" ca="1" si="129">100*$F$17*Q674/$G674</f>
        <v>-1.3762863419983671</v>
      </c>
      <c r="S674" s="217"/>
      <c r="T674" s="64"/>
      <c r="U674" s="313">
        <f t="shared" ref="U674:U737" ca="1" si="130">R674-M674</f>
        <v>-7.419290479556695E-2</v>
      </c>
      <c r="V674" s="256"/>
      <c r="W674" s="256"/>
      <c r="X674" s="311" t="e">
        <f t="shared" ref="X674:Y705" si="131">IF($A674=$E$25,X$31,NA())</f>
        <v>#N/A</v>
      </c>
      <c r="Y674" s="311" t="e">
        <f t="shared" si="131"/>
        <v>#N/A</v>
      </c>
      <c r="Z674" s="105"/>
      <c r="AA674" s="105"/>
      <c r="AB674" s="103"/>
    </row>
    <row r="675" spans="1:28" x14ac:dyDescent="0.25">
      <c r="A675">
        <v>643</v>
      </c>
      <c r="B675" s="61">
        <f ca="1">OFFSET(InputPriceData!B$15,CalculationsAndCharts!$A675+$A$11,0,1,1)</f>
        <v>41044</v>
      </c>
      <c r="C675" s="3">
        <f ca="1">OFFSET(InputPriceData!G$15,CalculationsAndCharts!$A675+$A$11,IF($C$7,8,0),1,1)</f>
        <v>207629300</v>
      </c>
      <c r="D675" s="4">
        <f ca="1">OFFSET(InputPriceData!C$15,CalculationsAndCharts!$A675+$A$11,IF($C$7,8,0),1,1)</f>
        <v>134.020004</v>
      </c>
      <c r="E675" s="4">
        <f ca="1">OFFSET(InputPriceData!D$15,CalculationsAndCharts!$A675+$A$11,IF($C$7,8,0),1,1)</f>
        <v>134.80999800000001</v>
      </c>
      <c r="F675" s="4">
        <f ca="1">OFFSET(InputPriceData!E$15,CalculationsAndCharts!$A675+$A$11,IF($C$7,8,0),1,1)</f>
        <v>133.13000500000001</v>
      </c>
      <c r="G675" s="4">
        <f ca="1">OFFSET(InputPriceData!F$15,CalculationsAndCharts!$A675+$A$11,IF($C$7,8,0),1,1)</f>
        <v>133.33999600000001</v>
      </c>
      <c r="H675" s="309">
        <f t="shared" ca="1" si="120"/>
        <v>-6.747051942810014</v>
      </c>
      <c r="I675" s="216">
        <f t="shared" ca="1" si="121"/>
        <v>140.08704794281002</v>
      </c>
      <c r="J675" s="216">
        <f t="shared" ca="1" si="122"/>
        <v>140.78748318252406</v>
      </c>
      <c r="K675" s="216">
        <f t="shared" ca="1" si="123"/>
        <v>139.38661270309598</v>
      </c>
      <c r="L675" s="217">
        <f t="shared" ca="1" si="124"/>
        <v>-1.5708698836608543</v>
      </c>
      <c r="M675" s="216">
        <f t="shared" ca="1" si="125"/>
        <v>-1.1780935434112763</v>
      </c>
      <c r="N675" s="246"/>
      <c r="O675" s="309">
        <f t="shared" ca="1" si="126"/>
        <v>-5.4704982981920187</v>
      </c>
      <c r="P675" s="216">
        <f t="shared" ca="1" si="127"/>
        <v>138.81049429819203</v>
      </c>
      <c r="Q675" s="217">
        <f t="shared" ca="1" si="128"/>
        <v>-1.364381150905732</v>
      </c>
      <c r="R675" s="216">
        <f t="shared" ca="1" si="129"/>
        <v>-1.2278816785676807</v>
      </c>
      <c r="S675" s="217"/>
      <c r="T675" s="64"/>
      <c r="U675" s="313">
        <f t="shared" ca="1" si="130"/>
        <v>-4.9788135156404456E-2</v>
      </c>
      <c r="V675" s="256"/>
      <c r="W675" s="256"/>
      <c r="X675" s="311" t="e">
        <f t="shared" si="131"/>
        <v>#N/A</v>
      </c>
      <c r="Y675" s="311" t="e">
        <f t="shared" si="131"/>
        <v>#N/A</v>
      </c>
      <c r="Z675" s="105"/>
      <c r="AA675" s="105"/>
      <c r="AB675" s="103"/>
    </row>
    <row r="676" spans="1:28" x14ac:dyDescent="0.25">
      <c r="A676">
        <v>644</v>
      </c>
      <c r="B676" s="61">
        <f ca="1">OFFSET(InputPriceData!B$15,CalculationsAndCharts!$A676+$A$11,0,1,1)</f>
        <v>41043</v>
      </c>
      <c r="C676" s="3">
        <f ca="1">OFFSET(InputPriceData!G$15,CalculationsAndCharts!$A676+$A$11,IF($C$7,8,0),1,1)</f>
        <v>163910000</v>
      </c>
      <c r="D676" s="4">
        <f ca="1">OFFSET(InputPriceData!C$15,CalculationsAndCharts!$A676+$A$11,IF($C$7,8,0),1,1)</f>
        <v>134.30999800000001</v>
      </c>
      <c r="E676" s="4">
        <f ca="1">OFFSET(InputPriceData!D$15,CalculationsAndCharts!$A676+$A$11,IF($C$7,8,0),1,1)</f>
        <v>135.61000100000001</v>
      </c>
      <c r="F676" s="4">
        <f ca="1">OFFSET(InputPriceData!E$15,CalculationsAndCharts!$A676+$A$11,IF($C$7,8,0),1,1)</f>
        <v>133.91000399999999</v>
      </c>
      <c r="G676" s="4">
        <f ca="1">OFFSET(InputPriceData!F$15,CalculationsAndCharts!$A676+$A$11,IF($C$7,8,0),1,1)</f>
        <v>134.11000100000001</v>
      </c>
      <c r="H676" s="309">
        <f t="shared" ca="1" si="120"/>
        <v>-6.3277900435298609</v>
      </c>
      <c r="I676" s="216">
        <f t="shared" ca="1" si="121"/>
        <v>140.43779104352987</v>
      </c>
      <c r="J676" s="216">
        <f t="shared" ca="1" si="122"/>
        <v>141.13997999874749</v>
      </c>
      <c r="K676" s="216">
        <f t="shared" ca="1" si="123"/>
        <v>139.73560208831222</v>
      </c>
      <c r="L676" s="217">
        <f t="shared" ca="1" si="124"/>
        <v>-1.409467068772897</v>
      </c>
      <c r="M676" s="216">
        <f t="shared" ca="1" si="125"/>
        <v>-1.0509783448386498</v>
      </c>
      <c r="N676" s="246"/>
      <c r="O676" s="309">
        <f t="shared" ca="1" si="126"/>
        <v>-5.1058299534210718</v>
      </c>
      <c r="P676" s="216">
        <f t="shared" ca="1" si="127"/>
        <v>139.21583095342109</v>
      </c>
      <c r="Q676" s="217">
        <f t="shared" ca="1" si="128"/>
        <v>-1.1955837732406103</v>
      </c>
      <c r="R676" s="216">
        <f t="shared" ca="1" si="129"/>
        <v>-1.069793838782189</v>
      </c>
      <c r="S676" s="217"/>
      <c r="T676" s="64"/>
      <c r="U676" s="313">
        <f t="shared" ca="1" si="130"/>
        <v>-1.8815493943539208E-2</v>
      </c>
      <c r="V676" s="256"/>
      <c r="W676" s="256"/>
      <c r="X676" s="311" t="e">
        <f t="shared" si="131"/>
        <v>#N/A</v>
      </c>
      <c r="Y676" s="311" t="e">
        <f t="shared" si="131"/>
        <v>#N/A</v>
      </c>
      <c r="Z676" s="105"/>
      <c r="AA676" s="105"/>
      <c r="AB676" s="103"/>
    </row>
    <row r="677" spans="1:28" x14ac:dyDescent="0.25">
      <c r="A677">
        <v>645</v>
      </c>
      <c r="B677" s="61">
        <f ca="1">OFFSET(InputPriceData!B$15,CalculationsAndCharts!$A677+$A$11,0,1,1)</f>
        <v>41040</v>
      </c>
      <c r="C677" s="3">
        <f ca="1">OFFSET(InputPriceData!G$15,CalculationsAndCharts!$A677+$A$11,IF($C$7,8,0),1,1)</f>
        <v>153032400</v>
      </c>
      <c r="D677" s="4">
        <f ca="1">OFFSET(InputPriceData!C$15,CalculationsAndCharts!$A677+$A$11,IF($C$7,8,0),1,1)</f>
        <v>135.16999799999999</v>
      </c>
      <c r="E677" s="4">
        <f ca="1">OFFSET(InputPriceData!D$15,CalculationsAndCharts!$A677+$A$11,IF($C$7,8,0),1,1)</f>
        <v>136.86999499999999</v>
      </c>
      <c r="F677" s="4">
        <f ca="1">OFFSET(InputPriceData!E$15,CalculationsAndCharts!$A677+$A$11,IF($C$7,8,0),1,1)</f>
        <v>135.11000100000001</v>
      </c>
      <c r="G677" s="4">
        <f ca="1">OFFSET(InputPriceData!F$15,CalculationsAndCharts!$A677+$A$11,IF($C$7,8,0),1,1)</f>
        <v>135.61000100000001</v>
      </c>
      <c r="H677" s="309">
        <f t="shared" ca="1" si="120"/>
        <v>-5.1127041716998853</v>
      </c>
      <c r="I677" s="216">
        <f t="shared" ca="1" si="121"/>
        <v>140.72270517169989</v>
      </c>
      <c r="J677" s="216">
        <f t="shared" ca="1" si="122"/>
        <v>141.42631869755837</v>
      </c>
      <c r="K677" s="216">
        <f t="shared" ca="1" si="123"/>
        <v>140.0190916458414</v>
      </c>
      <c r="L677" s="217">
        <f t="shared" ca="1" si="124"/>
        <v>-1.2864980756082152</v>
      </c>
      <c r="M677" s="216">
        <f t="shared" ca="1" si="125"/>
        <v>-0.94867492524258235</v>
      </c>
      <c r="N677" s="246"/>
      <c r="O677" s="309">
        <f t="shared" ca="1" si="126"/>
        <v>-3.9331845987528036</v>
      </c>
      <c r="P677" s="216">
        <f t="shared" ca="1" si="127"/>
        <v>139.54318559875281</v>
      </c>
      <c r="Q677" s="217">
        <f t="shared" ca="1" si="128"/>
        <v>-1.0689729222232724</v>
      </c>
      <c r="R677" s="216">
        <f t="shared" ca="1" si="129"/>
        <v>-0.94592397109998305</v>
      </c>
      <c r="S677" s="217"/>
      <c r="T677" s="64"/>
      <c r="U677" s="313">
        <f t="shared" ca="1" si="130"/>
        <v>2.7509541425992934E-3</v>
      </c>
      <c r="V677" s="256"/>
      <c r="W677" s="256"/>
      <c r="X677" s="311" t="e">
        <f t="shared" si="131"/>
        <v>#N/A</v>
      </c>
      <c r="Y677" s="311" t="e">
        <f t="shared" si="131"/>
        <v>#N/A</v>
      </c>
      <c r="Z677" s="105"/>
      <c r="AA677" s="105"/>
      <c r="AB677" s="103"/>
    </row>
    <row r="678" spans="1:28" x14ac:dyDescent="0.25">
      <c r="A678">
        <v>646</v>
      </c>
      <c r="B678" s="61">
        <f ca="1">OFFSET(InputPriceData!B$15,CalculationsAndCharts!$A678+$A$11,0,1,1)</f>
        <v>41039</v>
      </c>
      <c r="C678" s="3">
        <f ca="1">OFFSET(InputPriceData!G$15,CalculationsAndCharts!$A678+$A$11,IF($C$7,8,0),1,1)</f>
        <v>150600000</v>
      </c>
      <c r="D678" s="4">
        <f ca="1">OFFSET(InputPriceData!C$15,CalculationsAndCharts!$A678+$A$11,IF($C$7,8,0),1,1)</f>
        <v>136.679993</v>
      </c>
      <c r="E678" s="4">
        <f ca="1">OFFSET(InputPriceData!D$15,CalculationsAndCharts!$A678+$A$11,IF($C$7,8,0),1,1)</f>
        <v>136.85000600000001</v>
      </c>
      <c r="F678" s="4">
        <f ca="1">OFFSET(InputPriceData!E$15,CalculationsAndCharts!$A678+$A$11,IF($C$7,8,0),1,1)</f>
        <v>135.71000699999999</v>
      </c>
      <c r="G678" s="4">
        <f ca="1">OFFSET(InputPriceData!F$15,CalculationsAndCharts!$A678+$A$11,IF($C$7,8,0),1,1)</f>
        <v>136.020004</v>
      </c>
      <c r="H678" s="309">
        <f t="shared" ca="1" si="120"/>
        <v>-4.931193515530186</v>
      </c>
      <c r="I678" s="216">
        <f t="shared" ca="1" si="121"/>
        <v>140.9511975155302</v>
      </c>
      <c r="J678" s="216">
        <f t="shared" ca="1" si="122"/>
        <v>141.65595350310784</v>
      </c>
      <c r="K678" s="216">
        <f t="shared" ca="1" si="123"/>
        <v>140.24644152795256</v>
      </c>
      <c r="L678" s="217">
        <f t="shared" ca="1" si="124"/>
        <v>-1.1983938765873927</v>
      </c>
      <c r="M678" s="216">
        <f t="shared" ca="1" si="125"/>
        <v>-0.88104237711049671</v>
      </c>
      <c r="N678" s="246"/>
      <c r="O678" s="309">
        <f t="shared" ca="1" si="126"/>
        <v>-3.7835178379696957</v>
      </c>
      <c r="P678" s="216">
        <f t="shared" ca="1" si="127"/>
        <v>139.8035218379697</v>
      </c>
      <c r="Q678" s="217">
        <f t="shared" ca="1" si="128"/>
        <v>-0.98185230160151393</v>
      </c>
      <c r="R678" s="216">
        <f t="shared" ca="1" si="129"/>
        <v>-0.86621285639854617</v>
      </c>
      <c r="S678" s="217"/>
      <c r="T678" s="64"/>
      <c r="U678" s="313">
        <f t="shared" ca="1" si="130"/>
        <v>1.4829520711950539E-2</v>
      </c>
      <c r="V678" s="256"/>
      <c r="W678" s="256"/>
      <c r="X678" s="311" t="e">
        <f t="shared" si="131"/>
        <v>#N/A</v>
      </c>
      <c r="Y678" s="311" t="e">
        <f t="shared" si="131"/>
        <v>#N/A</v>
      </c>
      <c r="Z678" s="105"/>
      <c r="AA678" s="105"/>
      <c r="AB678" s="103"/>
    </row>
    <row r="679" spans="1:28" x14ac:dyDescent="0.25">
      <c r="A679">
        <v>647</v>
      </c>
      <c r="B679" s="61">
        <f ca="1">OFFSET(InputPriceData!B$15,CalculationsAndCharts!$A679+$A$11,0,1,1)</f>
        <v>41038</v>
      </c>
      <c r="C679" s="3">
        <f ca="1">OFFSET(InputPriceData!G$15,CalculationsAndCharts!$A679+$A$11,IF($C$7,8,0),1,1)</f>
        <v>220752500</v>
      </c>
      <c r="D679" s="4">
        <f ca="1">OFFSET(InputPriceData!C$15,CalculationsAndCharts!$A679+$A$11,IF($C$7,8,0),1,1)</f>
        <v>135.10000600000001</v>
      </c>
      <c r="E679" s="4">
        <f ca="1">OFFSET(InputPriceData!D$15,CalculationsAndCharts!$A679+$A$11,IF($C$7,8,0),1,1)</f>
        <v>136.61000100000001</v>
      </c>
      <c r="F679" s="4">
        <f ca="1">OFFSET(InputPriceData!E$15,CalculationsAndCharts!$A679+$A$11,IF($C$7,8,0),1,1)</f>
        <v>134.490005</v>
      </c>
      <c r="G679" s="4">
        <f ca="1">OFFSET(InputPriceData!F$15,CalculationsAndCharts!$A679+$A$11,IF($C$7,8,0),1,1)</f>
        <v>135.740005</v>
      </c>
      <c r="H679" s="309">
        <f t="shared" ca="1" si="120"/>
        <v>-5.4450481954677645</v>
      </c>
      <c r="I679" s="216">
        <f t="shared" ca="1" si="121"/>
        <v>141.18505319546776</v>
      </c>
      <c r="J679" s="216">
        <f t="shared" ca="1" si="122"/>
        <v>141.89097846144509</v>
      </c>
      <c r="K679" s="216">
        <f t="shared" ca="1" si="123"/>
        <v>140.47912792949043</v>
      </c>
      <c r="L679" s="217">
        <f t="shared" ca="1" si="124"/>
        <v>-1.0845395192324694</v>
      </c>
      <c r="M679" s="216">
        <f t="shared" ca="1" si="125"/>
        <v>-0.79898296690976944</v>
      </c>
      <c r="N679" s="246"/>
      <c r="O679" s="309">
        <f t="shared" ca="1" si="126"/>
        <v>-4.3338399595268555</v>
      </c>
      <c r="P679" s="216">
        <f t="shared" ca="1" si="127"/>
        <v>140.07384495952687</v>
      </c>
      <c r="Q679" s="217">
        <f t="shared" ca="1" si="128"/>
        <v>-0.85832970954332455</v>
      </c>
      <c r="R679" s="216">
        <f t="shared" ca="1" si="129"/>
        <v>-0.7588003635715127</v>
      </c>
      <c r="S679" s="217"/>
      <c r="T679" s="64"/>
      <c r="U679" s="313">
        <f t="shared" ca="1" si="130"/>
        <v>4.0182603338256739E-2</v>
      </c>
      <c r="V679" s="256"/>
      <c r="W679" s="256"/>
      <c r="X679" s="311" t="e">
        <f t="shared" si="131"/>
        <v>#N/A</v>
      </c>
      <c r="Y679" s="311" t="e">
        <f t="shared" si="131"/>
        <v>#N/A</v>
      </c>
      <c r="Z679" s="105"/>
      <c r="AA679" s="105"/>
      <c r="AB679" s="103"/>
    </row>
    <row r="680" spans="1:28" x14ac:dyDescent="0.25">
      <c r="A680">
        <v>648</v>
      </c>
      <c r="B680" s="61">
        <f ca="1">OFFSET(InputPriceData!B$15,CalculationsAndCharts!$A680+$A$11,0,1,1)</f>
        <v>41037</v>
      </c>
      <c r="C680" s="3">
        <f ca="1">OFFSET(InputPriceData!G$15,CalculationsAndCharts!$A680+$A$11,IF($C$7,8,0),1,1)</f>
        <v>213377700</v>
      </c>
      <c r="D680" s="4">
        <f ca="1">OFFSET(InputPriceData!C$15,CalculationsAndCharts!$A680+$A$11,IF($C$7,8,0),1,1)</f>
        <v>136.279999</v>
      </c>
      <c r="E680" s="4">
        <f ca="1">OFFSET(InputPriceData!D$15,CalculationsAndCharts!$A680+$A$11,IF($C$7,8,0),1,1)</f>
        <v>136.770004</v>
      </c>
      <c r="F680" s="4">
        <f ca="1">OFFSET(InputPriceData!E$15,CalculationsAndCharts!$A680+$A$11,IF($C$7,8,0),1,1)</f>
        <v>134.91999799999999</v>
      </c>
      <c r="G680" s="4">
        <f ca="1">OFFSET(InputPriceData!F$15,CalculationsAndCharts!$A680+$A$11,IF($C$7,8,0),1,1)</f>
        <v>136.550003</v>
      </c>
      <c r="H680" s="309">
        <f t="shared" ca="1" si="120"/>
        <v>-4.8598387567884167</v>
      </c>
      <c r="I680" s="216">
        <f t="shared" ca="1" si="121"/>
        <v>141.40984175678841</v>
      </c>
      <c r="J680" s="216">
        <f t="shared" ca="1" si="122"/>
        <v>142.11689096557234</v>
      </c>
      <c r="K680" s="216">
        <f t="shared" ca="1" si="123"/>
        <v>140.70279254800445</v>
      </c>
      <c r="L680" s="217">
        <f t="shared" ca="1" si="124"/>
        <v>-0.95713093548183059</v>
      </c>
      <c r="M680" s="216">
        <f t="shared" ca="1" si="125"/>
        <v>-0.700938055257187</v>
      </c>
      <c r="N680" s="246"/>
      <c r="O680" s="309">
        <f t="shared" ca="1" si="126"/>
        <v>-3.786274469905762</v>
      </c>
      <c r="P680" s="216">
        <f t="shared" ca="1" si="127"/>
        <v>140.33627746990575</v>
      </c>
      <c r="Q680" s="217">
        <f t="shared" ca="1" si="128"/>
        <v>-0.71196518638625483</v>
      </c>
      <c r="R680" s="216">
        <f t="shared" ca="1" si="129"/>
        <v>-0.62567426209687138</v>
      </c>
      <c r="S680" s="217"/>
      <c r="T680" s="64"/>
      <c r="U680" s="313">
        <f t="shared" ca="1" si="130"/>
        <v>7.5263793160315617E-2</v>
      </c>
      <c r="V680" s="256"/>
      <c r="W680" s="256"/>
      <c r="X680" s="311" t="e">
        <f t="shared" si="131"/>
        <v>#N/A</v>
      </c>
      <c r="Y680" s="311" t="e">
        <f t="shared" si="131"/>
        <v>#N/A</v>
      </c>
      <c r="Z680" s="105"/>
      <c r="AA680" s="105"/>
      <c r="AB680" s="103"/>
    </row>
    <row r="681" spans="1:28" x14ac:dyDescent="0.25">
      <c r="A681">
        <v>649</v>
      </c>
      <c r="B681" s="61">
        <f ca="1">OFFSET(InputPriceData!B$15,CalculationsAndCharts!$A681+$A$11,0,1,1)</f>
        <v>41036</v>
      </c>
      <c r="C681" s="3">
        <f ca="1">OFFSET(InputPriceData!G$15,CalculationsAndCharts!$A681+$A$11,IF($C$7,8,0),1,1)</f>
        <v>127765900</v>
      </c>
      <c r="D681" s="4">
        <f ca="1">OFFSET(InputPriceData!C$15,CalculationsAndCharts!$A681+$A$11,IF($C$7,8,0),1,1)</f>
        <v>136.509995</v>
      </c>
      <c r="E681" s="4">
        <f ca="1">OFFSET(InputPriceData!D$15,CalculationsAndCharts!$A681+$A$11,IF($C$7,8,0),1,1)</f>
        <v>137.55999800000001</v>
      </c>
      <c r="F681" s="4">
        <f ca="1">OFFSET(InputPriceData!E$15,CalculationsAndCharts!$A681+$A$11,IF($C$7,8,0),1,1)</f>
        <v>136.46000699999999</v>
      </c>
      <c r="G681" s="4">
        <f ca="1">OFFSET(InputPriceData!F$15,CalculationsAndCharts!$A681+$A$11,IF($C$7,8,0),1,1)</f>
        <v>137.10000600000001</v>
      </c>
      <c r="H681" s="309">
        <f t="shared" ca="1" si="120"/>
        <v>-4.4946369407908771</v>
      </c>
      <c r="I681" s="216">
        <f t="shared" ca="1" si="121"/>
        <v>141.59464294079089</v>
      </c>
      <c r="J681" s="216">
        <f t="shared" ca="1" si="122"/>
        <v>142.30261615549483</v>
      </c>
      <c r="K681" s="216">
        <f t="shared" ca="1" si="123"/>
        <v>140.88666972608692</v>
      </c>
      <c r="L681" s="217">
        <f t="shared" ca="1" si="124"/>
        <v>-0.84803029908229366</v>
      </c>
      <c r="M681" s="216">
        <f t="shared" ca="1" si="125"/>
        <v>-0.61854869582011074</v>
      </c>
      <c r="N681" s="246"/>
      <c r="O681" s="309">
        <f t="shared" ca="1" si="126"/>
        <v>-3.4519425475283718</v>
      </c>
      <c r="P681" s="216">
        <f t="shared" ca="1" si="127"/>
        <v>140.55194854752838</v>
      </c>
      <c r="Q681" s="217">
        <f t="shared" ca="1" si="128"/>
        <v>-0.58214902667532398</v>
      </c>
      <c r="R681" s="216">
        <f t="shared" ca="1" si="129"/>
        <v>-0.50953960717579305</v>
      </c>
      <c r="S681" s="217"/>
      <c r="T681" s="64"/>
      <c r="U681" s="313">
        <f t="shared" ca="1" si="130"/>
        <v>0.10900908864431769</v>
      </c>
      <c r="V681" s="256"/>
      <c r="W681" s="256"/>
      <c r="X681" s="311" t="e">
        <f t="shared" si="131"/>
        <v>#N/A</v>
      </c>
      <c r="Y681" s="311" t="e">
        <f t="shared" si="131"/>
        <v>#N/A</v>
      </c>
      <c r="Z681" s="105"/>
      <c r="AA681" s="105"/>
      <c r="AB681" s="103"/>
    </row>
    <row r="682" spans="1:28" x14ac:dyDescent="0.25">
      <c r="A682">
        <v>650</v>
      </c>
      <c r="B682" s="61">
        <f ca="1">OFFSET(InputPriceData!B$15,CalculationsAndCharts!$A682+$A$11,0,1,1)</f>
        <v>41033</v>
      </c>
      <c r="C682" s="3">
        <f ca="1">OFFSET(InputPriceData!G$15,CalculationsAndCharts!$A682+$A$11,IF($C$7,8,0),1,1)</f>
        <v>193927300</v>
      </c>
      <c r="D682" s="4">
        <f ca="1">OFFSET(InputPriceData!C$15,CalculationsAndCharts!$A682+$A$11,IF($C$7,8,0),1,1)</f>
        <v>138.520004</v>
      </c>
      <c r="E682" s="4">
        <f ca="1">OFFSET(InputPriceData!D$15,CalculationsAndCharts!$A682+$A$11,IF($C$7,8,0),1,1)</f>
        <v>139.300003</v>
      </c>
      <c r="F682" s="4">
        <f ca="1">OFFSET(InputPriceData!E$15,CalculationsAndCharts!$A682+$A$11,IF($C$7,8,0),1,1)</f>
        <v>136.91999799999999</v>
      </c>
      <c r="G682" s="4">
        <f ca="1">OFFSET(InputPriceData!F$15,CalculationsAndCharts!$A682+$A$11,IF($C$7,8,0),1,1)</f>
        <v>137</v>
      </c>
      <c r="H682" s="309">
        <f t="shared" ca="1" si="120"/>
        <v>-4.7703847943822737</v>
      </c>
      <c r="I682" s="216">
        <f t="shared" ca="1" si="121"/>
        <v>141.77038479438227</v>
      </c>
      <c r="J682" s="216">
        <f t="shared" ca="1" si="122"/>
        <v>142.47923671835417</v>
      </c>
      <c r="K682" s="216">
        <f t="shared" ca="1" si="123"/>
        <v>141.06153287041036</v>
      </c>
      <c r="L682" s="217">
        <f t="shared" ca="1" si="124"/>
        <v>-0.72737942187406601</v>
      </c>
      <c r="M682" s="216">
        <f t="shared" ca="1" si="125"/>
        <v>-0.53093388457961022</v>
      </c>
      <c r="N682" s="246"/>
      <c r="O682" s="309">
        <f t="shared" ca="1" si="126"/>
        <v>-3.7592900119330759</v>
      </c>
      <c r="P682" s="216">
        <f t="shared" ca="1" si="127"/>
        <v>140.75929001193307</v>
      </c>
      <c r="Q682" s="217">
        <f t="shared" ca="1" si="128"/>
        <v>-0.43113682712158136</v>
      </c>
      <c r="R682" s="216">
        <f t="shared" ca="1" si="129"/>
        <v>-0.37763809674883037</v>
      </c>
      <c r="S682" s="217"/>
      <c r="T682" s="64"/>
      <c r="U682" s="313">
        <f t="shared" ca="1" si="130"/>
        <v>0.15329578783077985</v>
      </c>
      <c r="V682" s="256"/>
      <c r="W682" s="256"/>
      <c r="X682" s="311" t="e">
        <f t="shared" si="131"/>
        <v>#N/A</v>
      </c>
      <c r="Y682" s="311" t="e">
        <f t="shared" si="131"/>
        <v>#N/A</v>
      </c>
      <c r="Z682" s="105"/>
      <c r="AA682" s="105"/>
      <c r="AB682" s="103"/>
    </row>
    <row r="683" spans="1:28" x14ac:dyDescent="0.25">
      <c r="A683">
        <v>651</v>
      </c>
      <c r="B683" s="61">
        <f ca="1">OFFSET(InputPriceData!B$15,CalculationsAndCharts!$A683+$A$11,0,1,1)</f>
        <v>41032</v>
      </c>
      <c r="C683" s="3">
        <f ca="1">OFFSET(InputPriceData!G$15,CalculationsAndCharts!$A683+$A$11,IF($C$7,8,0),1,1)</f>
        <v>143759700</v>
      </c>
      <c r="D683" s="4">
        <f ca="1">OFFSET(InputPriceData!C$15,CalculationsAndCharts!$A683+$A$11,IF($C$7,8,0),1,1)</f>
        <v>140.33999600000001</v>
      </c>
      <c r="E683" s="4">
        <f ca="1">OFFSET(InputPriceData!D$15,CalculationsAndCharts!$A683+$A$11,IF($C$7,8,0),1,1)</f>
        <v>140.449997</v>
      </c>
      <c r="F683" s="4">
        <f ca="1">OFFSET(InputPriceData!E$15,CalculationsAndCharts!$A683+$A$11,IF($C$7,8,0),1,1)</f>
        <v>138.990005</v>
      </c>
      <c r="G683" s="4">
        <f ca="1">OFFSET(InputPriceData!F$15,CalculationsAndCharts!$A683+$A$11,IF($C$7,8,0),1,1)</f>
        <v>139.25</v>
      </c>
      <c r="H683" s="309">
        <f t="shared" ca="1" si="120"/>
        <v>-2.624394402187578</v>
      </c>
      <c r="I683" s="216">
        <f t="shared" ca="1" si="121"/>
        <v>141.87439440218759</v>
      </c>
      <c r="J683" s="216">
        <f t="shared" ca="1" si="122"/>
        <v>142.58376637419852</v>
      </c>
      <c r="K683" s="216">
        <f t="shared" ca="1" si="123"/>
        <v>141.16502243017666</v>
      </c>
      <c r="L683" s="217">
        <f t="shared" ca="1" si="124"/>
        <v>-0.66144694962527306</v>
      </c>
      <c r="M683" s="216">
        <f t="shared" ca="1" si="125"/>
        <v>-0.47500678608637209</v>
      </c>
      <c r="N683" s="246"/>
      <c r="O683" s="309">
        <f t="shared" ca="1" si="126"/>
        <v>-1.6294407676402396</v>
      </c>
      <c r="P683" s="216">
        <f t="shared" ca="1" si="127"/>
        <v>140.87944076764023</v>
      </c>
      <c r="Q683" s="217">
        <f t="shared" ca="1" si="128"/>
        <v>-0.34247706833304958</v>
      </c>
      <c r="R683" s="216">
        <f t="shared" ca="1" si="129"/>
        <v>-0.29513284165146103</v>
      </c>
      <c r="S683" s="217"/>
      <c r="T683" s="64"/>
      <c r="U683" s="313">
        <f t="shared" ca="1" si="130"/>
        <v>0.17987394443491106</v>
      </c>
      <c r="V683" s="256"/>
      <c r="W683" s="256"/>
      <c r="X683" s="311" t="e">
        <f t="shared" si="131"/>
        <v>#N/A</v>
      </c>
      <c r="Y683" s="311" t="e">
        <f t="shared" si="131"/>
        <v>#N/A</v>
      </c>
      <c r="Z683" s="105"/>
      <c r="AA683" s="105"/>
      <c r="AB683" s="103"/>
    </row>
    <row r="684" spans="1:28" x14ac:dyDescent="0.25">
      <c r="A684">
        <v>652</v>
      </c>
      <c r="B684" s="61">
        <f ca="1">OFFSET(InputPriceData!B$15,CalculationsAndCharts!$A684+$A$11,0,1,1)</f>
        <v>41031</v>
      </c>
      <c r="C684" s="3">
        <f ca="1">OFFSET(InputPriceData!G$15,CalculationsAndCharts!$A684+$A$11,IF($C$7,8,0),1,1)</f>
        <v>121081000</v>
      </c>
      <c r="D684" s="4">
        <f ca="1">OFFSET(InputPriceData!C$15,CalculationsAndCharts!$A684+$A$11,IF($C$7,8,0),1,1)</f>
        <v>139.91999799999999</v>
      </c>
      <c r="E684" s="4">
        <f ca="1">OFFSET(InputPriceData!D$15,CalculationsAndCharts!$A684+$A$11,IF($C$7,8,0),1,1)</f>
        <v>140.46000699999999</v>
      </c>
      <c r="F684" s="4">
        <f ca="1">OFFSET(InputPriceData!E$15,CalculationsAndCharts!$A684+$A$11,IF($C$7,8,0),1,1)</f>
        <v>139.46000699999999</v>
      </c>
      <c r="G684" s="4">
        <f ca="1">OFFSET(InputPriceData!F$15,CalculationsAndCharts!$A684+$A$11,IF($C$7,8,0),1,1)</f>
        <v>140.320007</v>
      </c>
      <c r="H684" s="309">
        <f t="shared" ca="1" si="120"/>
        <v>-1.5399317191939921</v>
      </c>
      <c r="I684" s="216">
        <f t="shared" ca="1" si="121"/>
        <v>141.85993871919399</v>
      </c>
      <c r="J684" s="216">
        <f t="shared" ca="1" si="122"/>
        <v>142.56923841278996</v>
      </c>
      <c r="K684" s="216">
        <f t="shared" ca="1" si="123"/>
        <v>141.15063902559803</v>
      </c>
      <c r="L684" s="217">
        <f t="shared" ca="1" si="124"/>
        <v>-0.70919909951409532</v>
      </c>
      <c r="M684" s="216">
        <f t="shared" ca="1" si="125"/>
        <v>-0.50541552461160821</v>
      </c>
      <c r="N684" s="246"/>
      <c r="O684" s="309">
        <f t="shared" ca="1" si="126"/>
        <v>-0.53249360551010649</v>
      </c>
      <c r="P684" s="216">
        <f t="shared" ca="1" si="127"/>
        <v>140.8525006055101</v>
      </c>
      <c r="Q684" s="217">
        <f t="shared" ca="1" si="128"/>
        <v>-0.39468213341754044</v>
      </c>
      <c r="R684" s="216">
        <f t="shared" ca="1" si="129"/>
        <v>-0.33752746327973637</v>
      </c>
      <c r="S684" s="217"/>
      <c r="T684" s="64"/>
      <c r="U684" s="313">
        <f t="shared" ca="1" si="130"/>
        <v>0.16788806133187184</v>
      </c>
      <c r="V684" s="256"/>
      <c r="W684" s="256"/>
      <c r="X684" s="311" t="e">
        <f t="shared" si="131"/>
        <v>#N/A</v>
      </c>
      <c r="Y684" s="311" t="e">
        <f t="shared" si="131"/>
        <v>#N/A</v>
      </c>
      <c r="Z684" s="105"/>
      <c r="AA684" s="105"/>
      <c r="AB684" s="103"/>
    </row>
    <row r="685" spans="1:28" x14ac:dyDescent="0.25">
      <c r="A685">
        <v>653</v>
      </c>
      <c r="B685" s="61">
        <f ca="1">OFFSET(InputPriceData!B$15,CalculationsAndCharts!$A685+$A$11,0,1,1)</f>
        <v>41030</v>
      </c>
      <c r="C685" s="3">
        <f ca="1">OFFSET(InputPriceData!G$15,CalculationsAndCharts!$A685+$A$11,IF($C$7,8,0),1,1)</f>
        <v>138832200</v>
      </c>
      <c r="D685" s="4">
        <f ca="1">OFFSET(InputPriceData!C$15,CalculationsAndCharts!$A685+$A$11,IF($C$7,8,0),1,1)</f>
        <v>139.78999300000001</v>
      </c>
      <c r="E685" s="4">
        <f ca="1">OFFSET(InputPriceData!D$15,CalculationsAndCharts!$A685+$A$11,IF($C$7,8,0),1,1)</f>
        <v>141.66000399999999</v>
      </c>
      <c r="F685" s="4">
        <f ca="1">OFFSET(InputPriceData!E$15,CalculationsAndCharts!$A685+$A$11,IF($C$7,8,0),1,1)</f>
        <v>139.63000500000001</v>
      </c>
      <c r="G685" s="4">
        <f ca="1">OFFSET(InputPriceData!F$15,CalculationsAndCharts!$A685+$A$11,IF($C$7,8,0),1,1)</f>
        <v>140.740005</v>
      </c>
      <c r="H685" s="309">
        <f t="shared" ca="1" si="120"/>
        <v>-1.0472934740873385</v>
      </c>
      <c r="I685" s="216">
        <f t="shared" ca="1" si="121"/>
        <v>141.78729847408732</v>
      </c>
      <c r="J685" s="216">
        <f t="shared" ca="1" si="122"/>
        <v>142.49623496645773</v>
      </c>
      <c r="K685" s="216">
        <f t="shared" ca="1" si="123"/>
        <v>141.07836198171688</v>
      </c>
      <c r="L685" s="217">
        <f t="shared" ca="1" si="124"/>
        <v>-0.82295046153432105</v>
      </c>
      <c r="M685" s="216">
        <f t="shared" ca="1" si="125"/>
        <v>-0.58473101626955404</v>
      </c>
      <c r="N685" s="246"/>
      <c r="O685" s="309">
        <f t="shared" ca="1" si="126"/>
        <v>-1.2374319158524882E-2</v>
      </c>
      <c r="P685" s="216">
        <f t="shared" ca="1" si="127"/>
        <v>140.75237931915854</v>
      </c>
      <c r="Q685" s="217">
        <f t="shared" ca="1" si="128"/>
        <v>-0.53378496587301238</v>
      </c>
      <c r="R685" s="216">
        <f t="shared" ca="1" si="129"/>
        <v>-0.45512429749282363</v>
      </c>
      <c r="S685" s="217"/>
      <c r="T685" s="64"/>
      <c r="U685" s="313">
        <f t="shared" ca="1" si="130"/>
        <v>0.12960671877673041</v>
      </c>
      <c r="V685" s="256"/>
      <c r="W685" s="256"/>
      <c r="X685" s="311" t="e">
        <f t="shared" si="131"/>
        <v>#N/A</v>
      </c>
      <c r="Y685" s="311" t="e">
        <f t="shared" si="131"/>
        <v>#N/A</v>
      </c>
      <c r="Z685" s="105"/>
      <c r="AA685" s="105"/>
      <c r="AB685" s="103"/>
    </row>
    <row r="686" spans="1:28" x14ac:dyDescent="0.25">
      <c r="A686">
        <v>654</v>
      </c>
      <c r="B686" s="61">
        <f ca="1">OFFSET(InputPriceData!B$15,CalculationsAndCharts!$A686+$A$11,0,1,1)</f>
        <v>41029</v>
      </c>
      <c r="C686" s="3">
        <f ca="1">OFFSET(InputPriceData!G$15,CalculationsAndCharts!$A686+$A$11,IF($C$7,8,0),1,1)</f>
        <v>115092200</v>
      </c>
      <c r="D686" s="4">
        <f ca="1">OFFSET(InputPriceData!C$15,CalculationsAndCharts!$A686+$A$11,IF($C$7,8,0),1,1)</f>
        <v>140.11000100000001</v>
      </c>
      <c r="E686" s="4">
        <f ca="1">OFFSET(InputPriceData!D$15,CalculationsAndCharts!$A686+$A$11,IF($C$7,8,0),1,1)</f>
        <v>140.21000699999999</v>
      </c>
      <c r="F686" s="4">
        <f ca="1">OFFSET(InputPriceData!E$15,CalculationsAndCharts!$A686+$A$11,IF($C$7,8,0),1,1)</f>
        <v>139.490005</v>
      </c>
      <c r="G686" s="4">
        <f ca="1">OFFSET(InputPriceData!F$15,CalculationsAndCharts!$A686+$A$11,IF($C$7,8,0),1,1)</f>
        <v>139.86999499999999</v>
      </c>
      <c r="H686" s="309">
        <f t="shared" ca="1" si="120"/>
        <v>-1.8540957750577913</v>
      </c>
      <c r="I686" s="216">
        <f t="shared" ca="1" si="121"/>
        <v>141.72409077505779</v>
      </c>
      <c r="J686" s="216">
        <f t="shared" ca="1" si="122"/>
        <v>142.43271122893307</v>
      </c>
      <c r="K686" s="216">
        <f t="shared" ca="1" si="123"/>
        <v>141.01547032118251</v>
      </c>
      <c r="L686" s="217">
        <f t="shared" ca="1" si="124"/>
        <v>-0.93947909043251743</v>
      </c>
      <c r="M686" s="216">
        <f t="shared" ca="1" si="125"/>
        <v>-0.67168022021629259</v>
      </c>
      <c r="N686" s="246"/>
      <c r="O686" s="309">
        <f t="shared" ca="1" si="126"/>
        <v>-0.7931786980287443</v>
      </c>
      <c r="P686" s="216">
        <f t="shared" ca="1" si="127"/>
        <v>140.66317369802874</v>
      </c>
      <c r="Q686" s="217">
        <f t="shared" ca="1" si="128"/>
        <v>-0.68340032173429388</v>
      </c>
      <c r="R686" s="216">
        <f t="shared" ca="1" si="129"/>
        <v>-0.5863161617194258</v>
      </c>
      <c r="S686" s="217"/>
      <c r="T686" s="64"/>
      <c r="U686" s="313">
        <f t="shared" ca="1" si="130"/>
        <v>8.536405849686679E-2</v>
      </c>
      <c r="V686" s="256"/>
      <c r="W686" s="256"/>
      <c r="X686" s="311" t="e">
        <f t="shared" si="131"/>
        <v>#N/A</v>
      </c>
      <c r="Y686" s="311" t="e">
        <f t="shared" si="131"/>
        <v>#N/A</v>
      </c>
      <c r="Z686" s="105"/>
      <c r="AA686" s="105"/>
      <c r="AB686" s="103"/>
    </row>
    <row r="687" spans="1:28" x14ac:dyDescent="0.25">
      <c r="A687">
        <v>655</v>
      </c>
      <c r="B687" s="61">
        <f ca="1">OFFSET(InputPriceData!B$15,CalculationsAndCharts!$A687+$A$11,0,1,1)</f>
        <v>41026</v>
      </c>
      <c r="C687" s="3">
        <f ca="1">OFFSET(InputPriceData!G$15,CalculationsAndCharts!$A687+$A$11,IF($C$7,8,0),1,1)</f>
        <v>130725000</v>
      </c>
      <c r="D687" s="4">
        <f ca="1">OFFSET(InputPriceData!C$15,CalculationsAndCharts!$A687+$A$11,IF($C$7,8,0),1,1)</f>
        <v>140.58000200000001</v>
      </c>
      <c r="E687" s="4">
        <f ca="1">OFFSET(InputPriceData!D$15,CalculationsAndCharts!$A687+$A$11,IF($C$7,8,0),1,1)</f>
        <v>140.78999300000001</v>
      </c>
      <c r="F687" s="4">
        <f ca="1">OFFSET(InputPriceData!E$15,CalculationsAndCharts!$A687+$A$11,IF($C$7,8,0),1,1)</f>
        <v>139.800003</v>
      </c>
      <c r="G687" s="4">
        <f ca="1">OFFSET(InputPriceData!F$15,CalculationsAndCharts!$A687+$A$11,IF($C$7,8,0),1,1)</f>
        <v>140.38999899999999</v>
      </c>
      <c r="H687" s="309">
        <f t="shared" ca="1" si="120"/>
        <v>-1.2771483524856544</v>
      </c>
      <c r="I687" s="216">
        <f t="shared" ca="1" si="121"/>
        <v>141.66714735248564</v>
      </c>
      <c r="J687" s="216">
        <f t="shared" ca="1" si="122"/>
        <v>142.37548308924806</v>
      </c>
      <c r="K687" s="216">
        <f t="shared" ca="1" si="123"/>
        <v>140.95881161572322</v>
      </c>
      <c r="L687" s="217">
        <f t="shared" ca="1" si="124"/>
        <v>-1.0619823563957507</v>
      </c>
      <c r="M687" s="216">
        <f t="shared" ca="1" si="125"/>
        <v>-0.756451573445592</v>
      </c>
      <c r="N687" s="246"/>
      <c r="O687" s="309">
        <f t="shared" ca="1" si="126"/>
        <v>-0.1910231077781126</v>
      </c>
      <c r="P687" s="216">
        <f t="shared" ca="1" si="127"/>
        <v>140.5810221077781</v>
      </c>
      <c r="Q687" s="217">
        <f t="shared" ca="1" si="128"/>
        <v>-0.84850951491621407</v>
      </c>
      <c r="R687" s="216">
        <f t="shared" ca="1" si="129"/>
        <v>-0.72527347044105106</v>
      </c>
      <c r="S687" s="217"/>
      <c r="T687" s="64"/>
      <c r="U687" s="313">
        <f t="shared" ca="1" si="130"/>
        <v>3.1178103004540936E-2</v>
      </c>
      <c r="V687" s="256"/>
      <c r="W687" s="256"/>
      <c r="X687" s="311" t="e">
        <f t="shared" si="131"/>
        <v>#N/A</v>
      </c>
      <c r="Y687" s="311" t="e">
        <f t="shared" si="131"/>
        <v>#N/A</v>
      </c>
      <c r="Z687" s="105"/>
      <c r="AA687" s="105"/>
      <c r="AB687" s="103"/>
    </row>
    <row r="688" spans="1:28" x14ac:dyDescent="0.25">
      <c r="A688">
        <v>656</v>
      </c>
      <c r="B688" s="61">
        <f ca="1">OFFSET(InputPriceData!B$15,CalculationsAndCharts!$A688+$A$11,0,1,1)</f>
        <v>41025</v>
      </c>
      <c r="C688" s="3">
        <f ca="1">OFFSET(InputPriceData!G$15,CalculationsAndCharts!$A688+$A$11,IF($C$7,8,0),1,1)</f>
        <v>136291600</v>
      </c>
      <c r="D688" s="4">
        <f ca="1">OFFSET(InputPriceData!C$15,CalculationsAndCharts!$A688+$A$11,IF($C$7,8,0),1,1)</f>
        <v>138.88999899999999</v>
      </c>
      <c r="E688" s="4">
        <f ca="1">OFFSET(InputPriceData!D$15,CalculationsAndCharts!$A688+$A$11,IF($C$7,8,0),1,1)</f>
        <v>140.320007</v>
      </c>
      <c r="F688" s="4">
        <f ca="1">OFFSET(InputPriceData!E$15,CalculationsAndCharts!$A688+$A$11,IF($C$7,8,0),1,1)</f>
        <v>138.80999800000001</v>
      </c>
      <c r="G688" s="4">
        <f ca="1">OFFSET(InputPriceData!F$15,CalculationsAndCharts!$A688+$A$11,IF($C$7,8,0),1,1)</f>
        <v>140.16000399999999</v>
      </c>
      <c r="H688" s="309">
        <f t="shared" ca="1" si="120"/>
        <v>-1.4334030771521835</v>
      </c>
      <c r="I688" s="216">
        <f t="shared" ca="1" si="121"/>
        <v>141.59340707715216</v>
      </c>
      <c r="J688" s="216">
        <f t="shared" ca="1" si="122"/>
        <v>142.3013741125379</v>
      </c>
      <c r="K688" s="216">
        <f t="shared" ca="1" si="123"/>
        <v>140.8854400417664</v>
      </c>
      <c r="L688" s="217">
        <f t="shared" ca="1" si="124"/>
        <v>-1.2155005182883876</v>
      </c>
      <c r="M688" s="216">
        <f t="shared" ca="1" si="125"/>
        <v>-0.86722351854983371</v>
      </c>
      <c r="N688" s="246"/>
      <c r="O688" s="309">
        <f t="shared" ca="1" si="126"/>
        <v>-0.31697256228699278</v>
      </c>
      <c r="P688" s="216">
        <f t="shared" ca="1" si="127"/>
        <v>140.47697656228698</v>
      </c>
      <c r="Q688" s="217">
        <f t="shared" ca="1" si="128"/>
        <v>-1.0624044022918295</v>
      </c>
      <c r="R688" s="216">
        <f t="shared" ca="1" si="129"/>
        <v>-0.90959278422266288</v>
      </c>
      <c r="S688" s="217"/>
      <c r="T688" s="64"/>
      <c r="U688" s="313">
        <f t="shared" ca="1" si="130"/>
        <v>-4.2369265672829171E-2</v>
      </c>
      <c r="V688" s="256"/>
      <c r="W688" s="256"/>
      <c r="X688" s="311" t="e">
        <f t="shared" si="131"/>
        <v>#N/A</v>
      </c>
      <c r="Y688" s="311" t="e">
        <f t="shared" si="131"/>
        <v>#N/A</v>
      </c>
      <c r="Z688" s="105"/>
      <c r="AA688" s="105"/>
      <c r="AB688" s="103"/>
    </row>
    <row r="689" spans="1:28" x14ac:dyDescent="0.25">
      <c r="A689">
        <v>657</v>
      </c>
      <c r="B689" s="61">
        <f ca="1">OFFSET(InputPriceData!B$15,CalculationsAndCharts!$A689+$A$11,0,1,1)</f>
        <v>41024</v>
      </c>
      <c r="C689" s="3">
        <f ca="1">OFFSET(InputPriceData!G$15,CalculationsAndCharts!$A689+$A$11,IF($C$7,8,0),1,1)</f>
        <v>150252200</v>
      </c>
      <c r="D689" s="4">
        <f ca="1">OFFSET(InputPriceData!C$15,CalculationsAndCharts!$A689+$A$11,IF($C$7,8,0),1,1)</f>
        <v>138.64999399999999</v>
      </c>
      <c r="E689" s="4">
        <f ca="1">OFFSET(InputPriceData!D$15,CalculationsAndCharts!$A689+$A$11,IF($C$7,8,0),1,1)</f>
        <v>139.25</v>
      </c>
      <c r="F689" s="4">
        <f ca="1">OFFSET(InputPriceData!E$15,CalculationsAndCharts!$A689+$A$11,IF($C$7,8,0),1,1)</f>
        <v>138.529999</v>
      </c>
      <c r="G689" s="4">
        <f ca="1">OFFSET(InputPriceData!F$15,CalculationsAndCharts!$A689+$A$11,IF($C$7,8,0),1,1)</f>
        <v>139.19000199999999</v>
      </c>
      <c r="H689" s="309">
        <f t="shared" ca="1" si="120"/>
        <v>-2.3663195776322699</v>
      </c>
      <c r="I689" s="216">
        <f t="shared" ca="1" si="121"/>
        <v>141.55632157763227</v>
      </c>
      <c r="J689" s="216">
        <f t="shared" ca="1" si="122"/>
        <v>142.26410318552041</v>
      </c>
      <c r="K689" s="216">
        <f t="shared" ca="1" si="123"/>
        <v>140.84853996974411</v>
      </c>
      <c r="L689" s="217">
        <f t="shared" ca="1" si="124"/>
        <v>-1.3464758717328862</v>
      </c>
      <c r="M689" s="216">
        <f t="shared" ca="1" si="125"/>
        <v>-0.96736536560498532</v>
      </c>
      <c r="N689" s="246"/>
      <c r="O689" s="309">
        <f t="shared" ca="1" si="126"/>
        <v>-1.2279876357308477</v>
      </c>
      <c r="P689" s="216">
        <f t="shared" ca="1" si="127"/>
        <v>140.41798963573083</v>
      </c>
      <c r="Q689" s="217">
        <f t="shared" ca="1" si="128"/>
        <v>-1.2594070384275993</v>
      </c>
      <c r="R689" s="216">
        <f t="shared" ca="1" si="129"/>
        <v>-1.0857737081669983</v>
      </c>
      <c r="S689" s="217"/>
      <c r="T689" s="64"/>
      <c r="U689" s="313">
        <f t="shared" ca="1" si="130"/>
        <v>-0.11840834256201294</v>
      </c>
      <c r="V689" s="256"/>
      <c r="W689" s="256"/>
      <c r="X689" s="311" t="e">
        <f t="shared" si="131"/>
        <v>#N/A</v>
      </c>
      <c r="Y689" s="311" t="e">
        <f t="shared" si="131"/>
        <v>#N/A</v>
      </c>
      <c r="Z689" s="105"/>
      <c r="AA689" s="105"/>
      <c r="AB689" s="103"/>
    </row>
    <row r="690" spans="1:28" x14ac:dyDescent="0.25">
      <c r="A690">
        <v>658</v>
      </c>
      <c r="B690" s="61">
        <f ca="1">OFFSET(InputPriceData!B$15,CalculationsAndCharts!$A690+$A$11,0,1,1)</f>
        <v>41023</v>
      </c>
      <c r="C690" s="3">
        <f ca="1">OFFSET(InputPriceData!G$15,CalculationsAndCharts!$A690+$A$11,IF($C$7,8,0),1,1)</f>
        <v>137484200</v>
      </c>
      <c r="D690" s="4">
        <f ca="1">OFFSET(InputPriceData!C$15,CalculationsAndCharts!$A690+$A$11,IF($C$7,8,0),1,1)</f>
        <v>136.91000399999999</v>
      </c>
      <c r="E690" s="4">
        <f ca="1">OFFSET(InputPriceData!D$15,CalculationsAndCharts!$A690+$A$11,IF($C$7,8,0),1,1)</f>
        <v>137.66000399999999</v>
      </c>
      <c r="F690" s="4">
        <f ca="1">OFFSET(InputPriceData!E$15,CalculationsAndCharts!$A690+$A$11,IF($C$7,8,0),1,1)</f>
        <v>136.800003</v>
      </c>
      <c r="G690" s="4">
        <f ca="1">OFFSET(InputPriceData!F$15,CalculationsAndCharts!$A690+$A$11,IF($C$7,8,0),1,1)</f>
        <v>137.30999800000001</v>
      </c>
      <c r="H690" s="309">
        <f t="shared" ca="1" si="120"/>
        <v>-4.3081012636572549</v>
      </c>
      <c r="I690" s="216">
        <f t="shared" ca="1" si="121"/>
        <v>141.61809926365726</v>
      </c>
      <c r="J690" s="216">
        <f t="shared" ca="1" si="122"/>
        <v>142.32618975997553</v>
      </c>
      <c r="K690" s="216">
        <f t="shared" ca="1" si="123"/>
        <v>140.91000876733898</v>
      </c>
      <c r="L690" s="217">
        <f t="shared" ca="1" si="124"/>
        <v>-1.3838705959029243</v>
      </c>
      <c r="M690" s="216">
        <f t="shared" ca="1" si="125"/>
        <v>-1.0078440143178242</v>
      </c>
      <c r="N690" s="246"/>
      <c r="O690" s="309">
        <f t="shared" ca="1" si="126"/>
        <v>-3.1729603413512701</v>
      </c>
      <c r="P690" s="216">
        <f t="shared" ca="1" si="127"/>
        <v>140.48295834135126</v>
      </c>
      <c r="Q690" s="217">
        <f t="shared" ca="1" si="128"/>
        <v>-1.3481144596857324</v>
      </c>
      <c r="R690" s="216">
        <f t="shared" ca="1" si="129"/>
        <v>-1.1781642816882707</v>
      </c>
      <c r="S690" s="217"/>
      <c r="T690" s="64"/>
      <c r="U690" s="313">
        <f t="shared" ca="1" si="130"/>
        <v>-0.17032026737044648</v>
      </c>
      <c r="V690" s="256"/>
      <c r="W690" s="256"/>
      <c r="X690" s="311" t="e">
        <f t="shared" si="131"/>
        <v>#N/A</v>
      </c>
      <c r="Y690" s="311" t="e">
        <f t="shared" si="131"/>
        <v>#N/A</v>
      </c>
      <c r="Z690" s="105"/>
      <c r="AA690" s="105"/>
      <c r="AB690" s="103"/>
    </row>
    <row r="691" spans="1:28" x14ac:dyDescent="0.25">
      <c r="A691">
        <v>659</v>
      </c>
      <c r="B691" s="61">
        <f ca="1">OFFSET(InputPriceData!B$15,CalculationsAndCharts!$A691+$A$11,0,1,1)</f>
        <v>41022</v>
      </c>
      <c r="C691" s="3">
        <f ca="1">OFFSET(InputPriceData!G$15,CalculationsAndCharts!$A691+$A$11,IF($C$7,8,0),1,1)</f>
        <v>171844900</v>
      </c>
      <c r="D691" s="4">
        <f ca="1">OFFSET(InputPriceData!C$15,CalculationsAndCharts!$A691+$A$11,IF($C$7,8,0),1,1)</f>
        <v>136.53999300000001</v>
      </c>
      <c r="E691" s="4">
        <f ca="1">OFFSET(InputPriceData!D$15,CalculationsAndCharts!$A691+$A$11,IF($C$7,8,0),1,1)</f>
        <v>136.91000399999999</v>
      </c>
      <c r="F691" s="4">
        <f ca="1">OFFSET(InputPriceData!E$15,CalculationsAndCharts!$A691+$A$11,IF($C$7,8,0),1,1)</f>
        <v>135.94000199999999</v>
      </c>
      <c r="G691" s="4">
        <f ca="1">OFFSET(InputPriceData!F$15,CalculationsAndCharts!$A691+$A$11,IF($C$7,8,0),1,1)</f>
        <v>136.78999300000001</v>
      </c>
      <c r="H691" s="309">
        <f t="shared" ca="1" si="120"/>
        <v>-4.977654340169666</v>
      </c>
      <c r="I691" s="216">
        <f t="shared" ca="1" si="121"/>
        <v>141.76764734016967</v>
      </c>
      <c r="J691" s="216">
        <f t="shared" ca="1" si="122"/>
        <v>142.47648557687052</v>
      </c>
      <c r="K691" s="216">
        <f t="shared" ca="1" si="123"/>
        <v>141.05880910346883</v>
      </c>
      <c r="L691" s="217">
        <f t="shared" ca="1" si="124"/>
        <v>-1.3250997186876048</v>
      </c>
      <c r="M691" s="216">
        <f t="shared" ca="1" si="125"/>
        <v>-0.9687110070161381</v>
      </c>
      <c r="N691" s="246"/>
      <c r="O691" s="309">
        <f t="shared" ca="1" si="126"/>
        <v>-3.869654465554639</v>
      </c>
      <c r="P691" s="216">
        <f t="shared" ca="1" si="127"/>
        <v>140.65964746555466</v>
      </c>
      <c r="Q691" s="217">
        <f t="shared" ca="1" si="128"/>
        <v>-1.3200701891788384</v>
      </c>
      <c r="R691" s="216">
        <f t="shared" ca="1" si="129"/>
        <v>-1.1580410176748865</v>
      </c>
      <c r="S691" s="217"/>
      <c r="T691" s="64"/>
      <c r="U691" s="313">
        <f t="shared" ca="1" si="130"/>
        <v>-0.18933001065874844</v>
      </c>
      <c r="V691" s="256"/>
      <c r="W691" s="256"/>
      <c r="X691" s="311" t="e">
        <f t="shared" si="131"/>
        <v>#N/A</v>
      </c>
      <c r="Y691" s="311" t="e">
        <f t="shared" si="131"/>
        <v>#N/A</v>
      </c>
      <c r="Z691" s="105"/>
      <c r="AA691" s="105"/>
      <c r="AB691" s="103"/>
    </row>
    <row r="692" spans="1:28" x14ac:dyDescent="0.25">
      <c r="A692">
        <v>660</v>
      </c>
      <c r="B692" s="61">
        <f ca="1">OFFSET(InputPriceData!B$15,CalculationsAndCharts!$A692+$A$11,0,1,1)</f>
        <v>41019</v>
      </c>
      <c r="C692" s="3">
        <f ca="1">OFFSET(InputPriceData!G$15,CalculationsAndCharts!$A692+$A$11,IF($C$7,8,0),1,1)</f>
        <v>143199600</v>
      </c>
      <c r="D692" s="4">
        <f ca="1">OFFSET(InputPriceData!C$15,CalculationsAndCharts!$A692+$A$11,IF($C$7,8,0),1,1)</f>
        <v>138.33000200000001</v>
      </c>
      <c r="E692" s="4">
        <f ca="1">OFFSET(InputPriceData!D$15,CalculationsAndCharts!$A692+$A$11,IF($C$7,8,0),1,1)</f>
        <v>138.83000200000001</v>
      </c>
      <c r="F692" s="4">
        <f ca="1">OFFSET(InputPriceData!E$15,CalculationsAndCharts!$A692+$A$11,IF($C$7,8,0),1,1)</f>
        <v>137.86999499999999</v>
      </c>
      <c r="G692" s="4">
        <f ca="1">OFFSET(InputPriceData!F$15,CalculationsAndCharts!$A692+$A$11,IF($C$7,8,0),1,1)</f>
        <v>137.949997</v>
      </c>
      <c r="H692" s="309">
        <f t="shared" ca="1" si="120"/>
        <v>-3.9486724533322972</v>
      </c>
      <c r="I692" s="216">
        <f t="shared" ca="1" si="121"/>
        <v>141.8986694533323</v>
      </c>
      <c r="J692" s="216">
        <f t="shared" ca="1" si="122"/>
        <v>142.60816280059896</v>
      </c>
      <c r="K692" s="216">
        <f t="shared" ca="1" si="123"/>
        <v>141.18917610606564</v>
      </c>
      <c r="L692" s="217">
        <f t="shared" ca="1" si="124"/>
        <v>-1.2700577288538737</v>
      </c>
      <c r="M692" s="216">
        <f t="shared" ca="1" si="125"/>
        <v>-0.92066528196725783</v>
      </c>
      <c r="N692" s="246"/>
      <c r="O692" s="309">
        <f t="shared" ca="1" si="126"/>
        <v>-2.8658975295809421</v>
      </c>
      <c r="P692" s="216">
        <f t="shared" ca="1" si="127"/>
        <v>140.81589452958093</v>
      </c>
      <c r="Q692" s="217">
        <f t="shared" ca="1" si="128"/>
        <v>-1.2975262490659849</v>
      </c>
      <c r="R692" s="216">
        <f t="shared" ca="1" si="129"/>
        <v>-1.1286926659948981</v>
      </c>
      <c r="S692" s="217"/>
      <c r="T692" s="64"/>
      <c r="U692" s="313">
        <f t="shared" ca="1" si="130"/>
        <v>-0.20802738402764032</v>
      </c>
      <c r="V692" s="256"/>
      <c r="W692" s="256"/>
      <c r="X692" s="311" t="e">
        <f t="shared" si="131"/>
        <v>#N/A</v>
      </c>
      <c r="Y692" s="311" t="e">
        <f t="shared" si="131"/>
        <v>#N/A</v>
      </c>
      <c r="Z692" s="105"/>
      <c r="AA692" s="105"/>
      <c r="AB692" s="103"/>
    </row>
    <row r="693" spans="1:28" x14ac:dyDescent="0.25">
      <c r="A693">
        <v>661</v>
      </c>
      <c r="B693" s="61">
        <f ca="1">OFFSET(InputPriceData!B$15,CalculationsAndCharts!$A693+$A$11,0,1,1)</f>
        <v>41018</v>
      </c>
      <c r="C693" s="3">
        <f ca="1">OFFSET(InputPriceData!G$15,CalculationsAndCharts!$A693+$A$11,IF($C$7,8,0),1,1)</f>
        <v>198666700</v>
      </c>
      <c r="D693" s="4">
        <f ca="1">OFFSET(InputPriceData!C$15,CalculationsAndCharts!$A693+$A$11,IF($C$7,8,0),1,1)</f>
        <v>138.63000500000001</v>
      </c>
      <c r="E693" s="4">
        <f ca="1">OFFSET(InputPriceData!D$15,CalculationsAndCharts!$A693+$A$11,IF($C$7,8,0),1,1)</f>
        <v>139.14999399999999</v>
      </c>
      <c r="F693" s="4">
        <f ca="1">OFFSET(InputPriceData!E$15,CalculationsAndCharts!$A693+$A$11,IF($C$7,8,0),1,1)</f>
        <v>137.070007</v>
      </c>
      <c r="G693" s="4">
        <f ca="1">OFFSET(InputPriceData!F$15,CalculationsAndCharts!$A693+$A$11,IF($C$7,8,0),1,1)</f>
        <v>137.720001</v>
      </c>
      <c r="H693" s="309">
        <f t="shared" ca="1" si="120"/>
        <v>-4.279458326283887</v>
      </c>
      <c r="I693" s="216">
        <f t="shared" ca="1" si="121"/>
        <v>141.9994593262839</v>
      </c>
      <c r="J693" s="216">
        <f t="shared" ca="1" si="122"/>
        <v>142.7094566229153</v>
      </c>
      <c r="K693" s="216">
        <f t="shared" ca="1" si="123"/>
        <v>141.28946202965247</v>
      </c>
      <c r="L693" s="217">
        <f t="shared" ca="1" si="124"/>
        <v>-1.2321991642116168</v>
      </c>
      <c r="M693" s="216">
        <f t="shared" ca="1" si="125"/>
        <v>-0.89471329891408935</v>
      </c>
      <c r="N693" s="246"/>
      <c r="O693" s="309">
        <f t="shared" ca="1" si="126"/>
        <v>-3.2168093314723967</v>
      </c>
      <c r="P693" s="216">
        <f t="shared" ca="1" si="127"/>
        <v>140.9368103314724</v>
      </c>
      <c r="Q693" s="217">
        <f t="shared" ca="1" si="128"/>
        <v>-1.29805556903968</v>
      </c>
      <c r="R693" s="216">
        <f t="shared" ca="1" si="129"/>
        <v>-1.1310388262686812</v>
      </c>
      <c r="S693" s="217"/>
      <c r="T693" s="64"/>
      <c r="U693" s="313">
        <f t="shared" ca="1" si="130"/>
        <v>-0.23632552735459189</v>
      </c>
      <c r="V693" s="256"/>
      <c r="W693" s="256"/>
      <c r="X693" s="311" t="e">
        <f t="shared" si="131"/>
        <v>#N/A</v>
      </c>
      <c r="Y693" s="311" t="e">
        <f t="shared" si="131"/>
        <v>#N/A</v>
      </c>
      <c r="Z693" s="105"/>
      <c r="AA693" s="105"/>
      <c r="AB693" s="103"/>
    </row>
    <row r="694" spans="1:28" x14ac:dyDescent="0.25">
      <c r="A694">
        <v>662</v>
      </c>
      <c r="B694" s="61">
        <f ca="1">OFFSET(InputPriceData!B$15,CalculationsAndCharts!$A694+$A$11,0,1,1)</f>
        <v>41017</v>
      </c>
      <c r="C694" s="3">
        <f ca="1">OFFSET(InputPriceData!G$15,CalculationsAndCharts!$A694+$A$11,IF($C$7,8,0),1,1)</f>
        <v>123884200</v>
      </c>
      <c r="D694" s="4">
        <f ca="1">OFFSET(InputPriceData!C$15,CalculationsAndCharts!$A694+$A$11,IF($C$7,8,0),1,1)</f>
        <v>138.46000699999999</v>
      </c>
      <c r="E694" s="4">
        <f ca="1">OFFSET(InputPriceData!D$15,CalculationsAndCharts!$A694+$A$11,IF($C$7,8,0),1,1)</f>
        <v>139.08000200000001</v>
      </c>
      <c r="F694" s="4">
        <f ca="1">OFFSET(InputPriceData!E$15,CalculationsAndCharts!$A694+$A$11,IF($C$7,8,0),1,1)</f>
        <v>138.38000500000001</v>
      </c>
      <c r="G694" s="4">
        <f ca="1">OFFSET(InputPriceData!F$15,CalculationsAndCharts!$A694+$A$11,IF($C$7,8,0),1,1)</f>
        <v>138.61000100000001</v>
      </c>
      <c r="H694" s="309">
        <f t="shared" ca="1" si="120"/>
        <v>-3.468123701146026</v>
      </c>
      <c r="I694" s="216">
        <f t="shared" ca="1" si="121"/>
        <v>142.07812470114604</v>
      </c>
      <c r="J694" s="216">
        <f t="shared" ca="1" si="122"/>
        <v>142.78851532465174</v>
      </c>
      <c r="K694" s="216">
        <f t="shared" ca="1" si="123"/>
        <v>141.36773407764031</v>
      </c>
      <c r="L694" s="217">
        <f t="shared" ca="1" si="124"/>
        <v>-1.2056404433092673</v>
      </c>
      <c r="M694" s="216">
        <f t="shared" ca="1" si="125"/>
        <v>-0.86980768675506126</v>
      </c>
      <c r="N694" s="246"/>
      <c r="O694" s="309">
        <f t="shared" ca="1" si="126"/>
        <v>-2.4222285713193386</v>
      </c>
      <c r="P694" s="216">
        <f t="shared" ca="1" si="127"/>
        <v>141.03222957131936</v>
      </c>
      <c r="Q694" s="217">
        <f t="shared" ca="1" si="128"/>
        <v>-1.3153757039983369</v>
      </c>
      <c r="R694" s="216">
        <f t="shared" ca="1" si="129"/>
        <v>-1.1387712527308935</v>
      </c>
      <c r="S694" s="217"/>
      <c r="T694" s="64"/>
      <c r="U694" s="313">
        <f t="shared" ca="1" si="130"/>
        <v>-0.26896356597583226</v>
      </c>
      <c r="V694" s="256"/>
      <c r="W694" s="256"/>
      <c r="X694" s="311" t="e">
        <f t="shared" si="131"/>
        <v>#N/A</v>
      </c>
      <c r="Y694" s="311" t="e">
        <f t="shared" si="131"/>
        <v>#N/A</v>
      </c>
      <c r="Z694" s="105"/>
      <c r="AA694" s="105"/>
      <c r="AB694" s="103"/>
    </row>
    <row r="695" spans="1:28" x14ac:dyDescent="0.25">
      <c r="A695">
        <v>663</v>
      </c>
      <c r="B695" s="61">
        <f ca="1">OFFSET(InputPriceData!B$15,CalculationsAndCharts!$A695+$A$11,0,1,1)</f>
        <v>41016</v>
      </c>
      <c r="C695" s="3">
        <f ca="1">OFFSET(InputPriceData!G$15,CalculationsAndCharts!$A695+$A$11,IF($C$7,8,0),1,1)</f>
        <v>147877600</v>
      </c>
      <c r="D695" s="4">
        <f ca="1">OFFSET(InputPriceData!C$15,CalculationsAndCharts!$A695+$A$11,IF($C$7,8,0),1,1)</f>
        <v>137.83999600000001</v>
      </c>
      <c r="E695" s="4">
        <f ca="1">OFFSET(InputPriceData!D$15,CalculationsAndCharts!$A695+$A$11,IF($C$7,8,0),1,1)</f>
        <v>139.36000100000001</v>
      </c>
      <c r="F695" s="4">
        <f ca="1">OFFSET(InputPriceData!E$15,CalculationsAndCharts!$A695+$A$11,IF($C$7,8,0),1,1)</f>
        <v>137.699997</v>
      </c>
      <c r="G695" s="4">
        <f ca="1">OFFSET(InputPriceData!F$15,CalculationsAndCharts!$A695+$A$11,IF($C$7,8,0),1,1)</f>
        <v>139.08000200000001</v>
      </c>
      <c r="H695" s="309">
        <f t="shared" ca="1" si="120"/>
        <v>-3.0278044197693781</v>
      </c>
      <c r="I695" s="216">
        <f t="shared" ca="1" si="121"/>
        <v>142.10780641976939</v>
      </c>
      <c r="J695" s="216">
        <f t="shared" ca="1" si="122"/>
        <v>142.81834545186823</v>
      </c>
      <c r="K695" s="216">
        <f t="shared" ca="1" si="123"/>
        <v>141.39726738767055</v>
      </c>
      <c r="L695" s="217">
        <f t="shared" ca="1" si="124"/>
        <v>-1.2211294347669912</v>
      </c>
      <c r="M695" s="216">
        <f t="shared" ca="1" si="125"/>
        <v>-0.87800504544642666</v>
      </c>
      <c r="N695" s="246"/>
      <c r="O695" s="309">
        <f t="shared" ca="1" si="126"/>
        <v>-1.9880965100129417</v>
      </c>
      <c r="P695" s="216">
        <f t="shared" ca="1" si="127"/>
        <v>141.06809851001296</v>
      </c>
      <c r="Q695" s="217">
        <f t="shared" ca="1" si="128"/>
        <v>-1.3899021919148453</v>
      </c>
      <c r="R695" s="216">
        <f t="shared" ca="1" si="129"/>
        <v>-1.1992253424743367</v>
      </c>
      <c r="S695" s="217"/>
      <c r="T695" s="64"/>
      <c r="U695" s="313">
        <f t="shared" ca="1" si="130"/>
        <v>-0.32122029702791</v>
      </c>
      <c r="V695" s="256"/>
      <c r="W695" s="256"/>
      <c r="X695" s="311" t="e">
        <f t="shared" si="131"/>
        <v>#N/A</v>
      </c>
      <c r="Y695" s="311" t="e">
        <f t="shared" si="131"/>
        <v>#N/A</v>
      </c>
      <c r="Z695" s="105"/>
      <c r="AA695" s="105"/>
      <c r="AB695" s="103"/>
    </row>
    <row r="696" spans="1:28" x14ac:dyDescent="0.25">
      <c r="A696">
        <v>664</v>
      </c>
      <c r="B696" s="61">
        <f ca="1">OFFSET(InputPriceData!B$15,CalculationsAndCharts!$A696+$A$11,0,1,1)</f>
        <v>41015</v>
      </c>
      <c r="C696" s="3">
        <f ca="1">OFFSET(InputPriceData!G$15,CalculationsAndCharts!$A696+$A$11,IF($C$7,8,0),1,1)</f>
        <v>147825300</v>
      </c>
      <c r="D696" s="4">
        <f ca="1">OFFSET(InputPriceData!C$15,CalculationsAndCharts!$A696+$A$11,IF($C$7,8,0),1,1)</f>
        <v>137.83999600000001</v>
      </c>
      <c r="E696" s="4">
        <f ca="1">OFFSET(InputPriceData!D$15,CalculationsAndCharts!$A696+$A$11,IF($C$7,8,0),1,1)</f>
        <v>138.03999300000001</v>
      </c>
      <c r="F696" s="4">
        <f ca="1">OFFSET(InputPriceData!E$15,CalculationsAndCharts!$A696+$A$11,IF($C$7,8,0),1,1)</f>
        <v>136.58000200000001</v>
      </c>
      <c r="G696" s="4">
        <f ca="1">OFFSET(InputPriceData!F$15,CalculationsAndCharts!$A696+$A$11,IF($C$7,8,0),1,1)</f>
        <v>137.050003</v>
      </c>
      <c r="H696" s="309">
        <f t="shared" ca="1" si="120"/>
        <v>-5.1423583134075983</v>
      </c>
      <c r="I696" s="216">
        <f t="shared" ca="1" si="121"/>
        <v>142.19236131340762</v>
      </c>
      <c r="J696" s="216">
        <f t="shared" ca="1" si="122"/>
        <v>142.90332311997463</v>
      </c>
      <c r="K696" s="216">
        <f t="shared" ca="1" si="123"/>
        <v>141.48139950684057</v>
      </c>
      <c r="L696" s="217">
        <f t="shared" ca="1" si="124"/>
        <v>-1.1733555994881664</v>
      </c>
      <c r="M696" s="216">
        <f t="shared" ca="1" si="125"/>
        <v>-0.85615145844846596</v>
      </c>
      <c r="N696" s="246"/>
      <c r="O696" s="309">
        <f t="shared" ca="1" si="126"/>
        <v>-4.1243979135232927</v>
      </c>
      <c r="P696" s="216">
        <f t="shared" ca="1" si="127"/>
        <v>141.1744009135233</v>
      </c>
      <c r="Q696" s="217">
        <f t="shared" ca="1" si="128"/>
        <v>-1.3897713449305029</v>
      </c>
      <c r="R696" s="216">
        <f t="shared" ca="1" si="129"/>
        <v>-1.2168738251808746</v>
      </c>
      <c r="S696" s="217"/>
      <c r="T696" s="64"/>
      <c r="U696" s="313">
        <f t="shared" ca="1" si="130"/>
        <v>-0.36072236673240865</v>
      </c>
      <c r="V696" s="256"/>
      <c r="W696" s="256"/>
      <c r="X696" s="311" t="e">
        <f t="shared" si="131"/>
        <v>#N/A</v>
      </c>
      <c r="Y696" s="311" t="e">
        <f t="shared" si="131"/>
        <v>#N/A</v>
      </c>
      <c r="Z696" s="105"/>
      <c r="AA696" s="105"/>
      <c r="AB696" s="103"/>
    </row>
    <row r="697" spans="1:28" x14ac:dyDescent="0.25">
      <c r="A697">
        <v>665</v>
      </c>
      <c r="B697" s="61">
        <f ca="1">OFFSET(InputPriceData!B$15,CalculationsAndCharts!$A697+$A$11,0,1,1)</f>
        <v>41012</v>
      </c>
      <c r="C697" s="3">
        <f ca="1">OFFSET(InputPriceData!G$15,CalculationsAndCharts!$A697+$A$11,IF($C$7,8,0),1,1)</f>
        <v>169246700</v>
      </c>
      <c r="D697" s="4">
        <f ca="1">OFFSET(InputPriceData!C$15,CalculationsAndCharts!$A697+$A$11,IF($C$7,8,0),1,1)</f>
        <v>138.470001</v>
      </c>
      <c r="E697" s="4">
        <f ca="1">OFFSET(InputPriceData!D$15,CalculationsAndCharts!$A697+$A$11,IF($C$7,8,0),1,1)</f>
        <v>138.820007</v>
      </c>
      <c r="F697" s="4">
        <f ca="1">OFFSET(InputPriceData!E$15,CalculationsAndCharts!$A697+$A$11,IF($C$7,8,0),1,1)</f>
        <v>137.009995</v>
      </c>
      <c r="G697" s="4">
        <f ca="1">OFFSET(InputPriceData!F$15,CalculationsAndCharts!$A697+$A$11,IF($C$7,8,0),1,1)</f>
        <v>137.13999899999999</v>
      </c>
      <c r="H697" s="309">
        <f t="shared" ca="1" si="120"/>
        <v>-5.2085760297868156</v>
      </c>
      <c r="I697" s="216">
        <f t="shared" ca="1" si="121"/>
        <v>142.34857502978682</v>
      </c>
      <c r="J697" s="216">
        <f t="shared" ca="1" si="122"/>
        <v>143.06031790493574</v>
      </c>
      <c r="K697" s="216">
        <f t="shared" ca="1" si="123"/>
        <v>141.63683215463789</v>
      </c>
      <c r="L697" s="217">
        <f t="shared" ca="1" si="124"/>
        <v>-1.0348604469036196</v>
      </c>
      <c r="M697" s="216">
        <f t="shared" ca="1" si="125"/>
        <v>-0.75460146890012703</v>
      </c>
      <c r="N697" s="246"/>
      <c r="O697" s="309">
        <f t="shared" ca="1" si="126"/>
        <v>-4.2333172319339463</v>
      </c>
      <c r="P697" s="216">
        <f t="shared" ca="1" si="127"/>
        <v>141.37331623193393</v>
      </c>
      <c r="Q697" s="217">
        <f t="shared" ca="1" si="128"/>
        <v>-1.2761550634342407</v>
      </c>
      <c r="R697" s="216">
        <f t="shared" ca="1" si="129"/>
        <v>-1.11665895237544</v>
      </c>
      <c r="S697" s="217"/>
      <c r="T697" s="64"/>
      <c r="U697" s="313">
        <f t="shared" ca="1" si="130"/>
        <v>-0.36205748347531297</v>
      </c>
      <c r="V697" s="256"/>
      <c r="W697" s="256"/>
      <c r="X697" s="311" t="e">
        <f t="shared" si="131"/>
        <v>#N/A</v>
      </c>
      <c r="Y697" s="311" t="e">
        <f t="shared" si="131"/>
        <v>#N/A</v>
      </c>
      <c r="Z697" s="105"/>
      <c r="AA697" s="105"/>
      <c r="AB697" s="103"/>
    </row>
    <row r="698" spans="1:28" x14ac:dyDescent="0.25">
      <c r="A698">
        <v>666</v>
      </c>
      <c r="B698" s="61">
        <f ca="1">OFFSET(InputPriceData!B$15,CalculationsAndCharts!$A698+$A$11,0,1,1)</f>
        <v>41011</v>
      </c>
      <c r="C698" s="3">
        <f ca="1">OFFSET(InputPriceData!G$15,CalculationsAndCharts!$A698+$A$11,IF($C$7,8,0),1,1)</f>
        <v>154321500</v>
      </c>
      <c r="D698" s="4">
        <f ca="1">OFFSET(InputPriceData!C$15,CalculationsAndCharts!$A698+$A$11,IF($C$7,8,0),1,1)</f>
        <v>137.13000500000001</v>
      </c>
      <c r="E698" s="4">
        <f ca="1">OFFSET(InputPriceData!D$15,CalculationsAndCharts!$A698+$A$11,IF($C$7,8,0),1,1)</f>
        <v>138.89999399999999</v>
      </c>
      <c r="F698" s="4">
        <f ca="1">OFFSET(InputPriceData!E$15,CalculationsAndCharts!$A698+$A$11,IF($C$7,8,0),1,1)</f>
        <v>137.029999</v>
      </c>
      <c r="G698" s="4">
        <f ca="1">OFFSET(InputPriceData!F$15,CalculationsAndCharts!$A698+$A$11,IF($C$7,8,0),1,1)</f>
        <v>138.78999300000001</v>
      </c>
      <c r="H698" s="309">
        <f t="shared" ca="1" si="120"/>
        <v>-3.6558965646627986</v>
      </c>
      <c r="I698" s="216">
        <f t="shared" ca="1" si="121"/>
        <v>142.44588956466282</v>
      </c>
      <c r="J698" s="216">
        <f t="shared" ca="1" si="122"/>
        <v>143.15811901248611</v>
      </c>
      <c r="K698" s="216">
        <f t="shared" ca="1" si="123"/>
        <v>141.7336601168395</v>
      </c>
      <c r="L698" s="217">
        <f t="shared" ca="1" si="124"/>
        <v>-0.93288752995600477</v>
      </c>
      <c r="M698" s="216">
        <f t="shared" ca="1" si="125"/>
        <v>-0.67215763167882336</v>
      </c>
      <c r="N698" s="246"/>
      <c r="O698" s="309">
        <f t="shared" ca="1" si="126"/>
        <v>-2.7119315676369267</v>
      </c>
      <c r="P698" s="216">
        <f t="shared" ca="1" si="127"/>
        <v>141.50192456763693</v>
      </c>
      <c r="Q698" s="217">
        <f t="shared" ca="1" si="128"/>
        <v>-1.2063677417160936</v>
      </c>
      <c r="R698" s="216">
        <f t="shared" ca="1" si="129"/>
        <v>-1.0430444290456244</v>
      </c>
      <c r="S698" s="217"/>
      <c r="T698" s="64"/>
      <c r="U698" s="313">
        <f t="shared" ca="1" si="130"/>
        <v>-0.37088679736680108</v>
      </c>
      <c r="V698" s="256"/>
      <c r="W698" s="256"/>
      <c r="X698" s="311" t="e">
        <f t="shared" si="131"/>
        <v>#N/A</v>
      </c>
      <c r="Y698" s="311" t="e">
        <f t="shared" si="131"/>
        <v>#N/A</v>
      </c>
      <c r="Z698" s="105"/>
      <c r="AA698" s="105"/>
      <c r="AB698" s="103"/>
    </row>
    <row r="699" spans="1:28" x14ac:dyDescent="0.25">
      <c r="A699">
        <v>667</v>
      </c>
      <c r="B699" s="61">
        <f ca="1">OFFSET(InputPriceData!B$15,CalculationsAndCharts!$A699+$A$11,0,1,1)</f>
        <v>41010</v>
      </c>
      <c r="C699" s="3">
        <f ca="1">OFFSET(InputPriceData!G$15,CalculationsAndCharts!$A699+$A$11,IF($C$7,8,0),1,1)</f>
        <v>154133000</v>
      </c>
      <c r="D699" s="4">
        <f ca="1">OFFSET(InputPriceData!C$15,CalculationsAndCharts!$A699+$A$11,IF($C$7,8,0),1,1)</f>
        <v>137.28999300000001</v>
      </c>
      <c r="E699" s="4">
        <f ca="1">OFFSET(InputPriceData!D$15,CalculationsAndCharts!$A699+$A$11,IF($C$7,8,0),1,1)</f>
        <v>137.53999300000001</v>
      </c>
      <c r="F699" s="4">
        <f ca="1">OFFSET(InputPriceData!E$15,CalculationsAndCharts!$A699+$A$11,IF($C$7,8,0),1,1)</f>
        <v>136.75</v>
      </c>
      <c r="G699" s="4">
        <f ca="1">OFFSET(InputPriceData!F$15,CalculationsAndCharts!$A699+$A$11,IF($C$7,8,0),1,1)</f>
        <v>137</v>
      </c>
      <c r="H699" s="309">
        <f t="shared" ca="1" si="120"/>
        <v>-5.5496187748423091</v>
      </c>
      <c r="I699" s="216">
        <f t="shared" ca="1" si="121"/>
        <v>142.54961877484232</v>
      </c>
      <c r="J699" s="216">
        <f t="shared" ca="1" si="122"/>
        <v>143.2623668687165</v>
      </c>
      <c r="K699" s="216">
        <f t="shared" ca="1" si="123"/>
        <v>141.8368706809681</v>
      </c>
      <c r="L699" s="217">
        <f t="shared" ca="1" si="124"/>
        <v>-0.80335699189608301</v>
      </c>
      <c r="M699" s="216">
        <f t="shared" ca="1" si="125"/>
        <v>-0.58639196488765188</v>
      </c>
      <c r="N699" s="246"/>
      <c r="O699" s="309">
        <f t="shared" ca="1" si="126"/>
        <v>-4.6416170675002189</v>
      </c>
      <c r="P699" s="216">
        <f t="shared" ca="1" si="127"/>
        <v>141.64161706750022</v>
      </c>
      <c r="Q699" s="217">
        <f t="shared" ca="1" si="128"/>
        <v>-1.1004086291595623</v>
      </c>
      <c r="R699" s="216">
        <f t="shared" ca="1" si="129"/>
        <v>-0.9638615729864779</v>
      </c>
      <c r="S699" s="217"/>
      <c r="T699" s="64"/>
      <c r="U699" s="313">
        <f t="shared" ca="1" si="130"/>
        <v>-0.37746960809882601</v>
      </c>
      <c r="V699" s="256"/>
      <c r="W699" s="256"/>
      <c r="X699" s="311" t="e">
        <f t="shared" si="131"/>
        <v>#N/A</v>
      </c>
      <c r="Y699" s="311" t="e">
        <f t="shared" si="131"/>
        <v>#N/A</v>
      </c>
      <c r="Z699" s="105"/>
      <c r="AA699" s="105"/>
      <c r="AB699" s="103"/>
    </row>
    <row r="700" spans="1:28" x14ac:dyDescent="0.25">
      <c r="A700">
        <v>668</v>
      </c>
      <c r="B700" s="61">
        <f ca="1">OFFSET(InputPriceData!B$15,CalculationsAndCharts!$A700+$A$11,0,1,1)</f>
        <v>41009</v>
      </c>
      <c r="C700" s="3">
        <f ca="1">OFFSET(InputPriceData!G$15,CalculationsAndCharts!$A700+$A$11,IF($C$7,8,0),1,1)</f>
        <v>235360300</v>
      </c>
      <c r="D700" s="4">
        <f ca="1">OFFSET(InputPriceData!C$15,CalculationsAndCharts!$A700+$A$11,IF($C$7,8,0),1,1)</f>
        <v>137.949997</v>
      </c>
      <c r="E700" s="4">
        <f ca="1">OFFSET(InputPriceData!D$15,CalculationsAndCharts!$A700+$A$11,IF($C$7,8,0),1,1)</f>
        <v>138.33999600000001</v>
      </c>
      <c r="F700" s="4">
        <f ca="1">OFFSET(InputPriceData!E$15,CalculationsAndCharts!$A700+$A$11,IF($C$7,8,0),1,1)</f>
        <v>135.759995</v>
      </c>
      <c r="G700" s="4">
        <f ca="1">OFFSET(InputPriceData!F$15,CalculationsAndCharts!$A700+$A$11,IF($C$7,8,0),1,1)</f>
        <v>135.89999399999999</v>
      </c>
      <c r="H700" s="309">
        <f t="shared" ca="1" si="120"/>
        <v>-6.8604212373683069</v>
      </c>
      <c r="I700" s="216">
        <f t="shared" ca="1" si="121"/>
        <v>142.76041523736831</v>
      </c>
      <c r="J700" s="216">
        <f t="shared" ca="1" si="122"/>
        <v>143.47421731355513</v>
      </c>
      <c r="K700" s="216">
        <f t="shared" ca="1" si="123"/>
        <v>142.04661316118145</v>
      </c>
      <c r="L700" s="217">
        <f t="shared" ca="1" si="124"/>
        <v>-0.53454954623229634</v>
      </c>
      <c r="M700" s="216">
        <f t="shared" ca="1" si="125"/>
        <v>-0.39334037515284687</v>
      </c>
      <c r="N700" s="246"/>
      <c r="O700" s="309">
        <f t="shared" ca="1" si="126"/>
        <v>-6.0193732467537719</v>
      </c>
      <c r="P700" s="216">
        <f t="shared" ca="1" si="127"/>
        <v>141.91936724675375</v>
      </c>
      <c r="Q700" s="217">
        <f t="shared" ca="1" si="128"/>
        <v>-0.813089378656074</v>
      </c>
      <c r="R700" s="216">
        <f t="shared" ca="1" si="129"/>
        <v>-0.71795974795060613</v>
      </c>
      <c r="S700" s="217"/>
      <c r="T700" s="64"/>
      <c r="U700" s="313">
        <f t="shared" ca="1" si="130"/>
        <v>-0.32461937279775926</v>
      </c>
      <c r="V700" s="256"/>
      <c r="W700" s="256"/>
      <c r="X700" s="311" t="e">
        <f t="shared" si="131"/>
        <v>#N/A</v>
      </c>
      <c r="Y700" s="311" t="e">
        <f t="shared" si="131"/>
        <v>#N/A</v>
      </c>
      <c r="Z700" s="105"/>
      <c r="AA700" s="105"/>
      <c r="AB700" s="103"/>
    </row>
    <row r="701" spans="1:28" x14ac:dyDescent="0.25">
      <c r="A701">
        <v>669</v>
      </c>
      <c r="B701" s="61">
        <f ca="1">OFFSET(InputPriceData!B$15,CalculationsAndCharts!$A701+$A$11,0,1,1)</f>
        <v>41008</v>
      </c>
      <c r="C701" s="3">
        <f ca="1">OFFSET(InputPriceData!G$15,CalculationsAndCharts!$A701+$A$11,IF($C$7,8,0),1,1)</f>
        <v>127555900</v>
      </c>
      <c r="D701" s="4">
        <f ca="1">OFFSET(InputPriceData!C$15,CalculationsAndCharts!$A701+$A$11,IF($C$7,8,0),1,1)</f>
        <v>138.029999</v>
      </c>
      <c r="E701" s="4">
        <f ca="1">OFFSET(InputPriceData!D$15,CalculationsAndCharts!$A701+$A$11,IF($C$7,8,0),1,1)</f>
        <v>139.83999600000001</v>
      </c>
      <c r="F701" s="4">
        <f ca="1">OFFSET(InputPriceData!E$15,CalculationsAndCharts!$A701+$A$11,IF($C$7,8,0),1,1)</f>
        <v>137.83999600000001</v>
      </c>
      <c r="G701" s="4">
        <f ca="1">OFFSET(InputPriceData!F$15,CalculationsAndCharts!$A701+$A$11,IF($C$7,8,0),1,1)</f>
        <v>138.220001</v>
      </c>
      <c r="H701" s="309">
        <f t="shared" ca="1" si="120"/>
        <v>-4.713935065523013</v>
      </c>
      <c r="I701" s="216">
        <f t="shared" ca="1" si="121"/>
        <v>142.933936065523</v>
      </c>
      <c r="J701" s="216">
        <f t="shared" ca="1" si="122"/>
        <v>143.6486057458506</v>
      </c>
      <c r="K701" s="216">
        <f t="shared" ca="1" si="123"/>
        <v>142.2192663851954</v>
      </c>
      <c r="L701" s="217">
        <f t="shared" ca="1" si="124"/>
        <v>-0.26181340066509096</v>
      </c>
      <c r="M701" s="216">
        <f t="shared" ca="1" si="125"/>
        <v>-0.18941788364267986</v>
      </c>
      <c r="N701" s="246"/>
      <c r="O701" s="309">
        <f t="shared" ca="1" si="126"/>
        <v>-3.9355734838859431</v>
      </c>
      <c r="P701" s="216">
        <f t="shared" ca="1" si="127"/>
        <v>142.15557448388594</v>
      </c>
      <c r="Q701" s="217">
        <f t="shared" ca="1" si="128"/>
        <v>-0.50827931003380677</v>
      </c>
      <c r="R701" s="216">
        <f t="shared" ca="1" si="129"/>
        <v>-0.44127851803485962</v>
      </c>
      <c r="S701" s="217"/>
      <c r="T701" s="64"/>
      <c r="U701" s="313">
        <f t="shared" ca="1" si="130"/>
        <v>-0.25186063439217976</v>
      </c>
      <c r="V701" s="256"/>
      <c r="W701" s="256"/>
      <c r="X701" s="311" t="e">
        <f t="shared" si="131"/>
        <v>#N/A</v>
      </c>
      <c r="Y701" s="311" t="e">
        <f t="shared" si="131"/>
        <v>#N/A</v>
      </c>
      <c r="Z701" s="105"/>
      <c r="AA701" s="105"/>
      <c r="AB701" s="103"/>
    </row>
    <row r="702" spans="1:28" x14ac:dyDescent="0.25">
      <c r="A702">
        <v>670</v>
      </c>
      <c r="B702" s="61">
        <f ca="1">OFFSET(InputPriceData!B$15,CalculationsAndCharts!$A702+$A$11,0,1,1)</f>
        <v>41004</v>
      </c>
      <c r="C702" s="3">
        <f ca="1">OFFSET(InputPriceData!G$15,CalculationsAndCharts!$A702+$A$11,IF($C$7,8,0),1,1)</f>
        <v>137439400</v>
      </c>
      <c r="D702" s="4">
        <f ca="1">OFFSET(InputPriceData!C$15,CalculationsAndCharts!$A702+$A$11,IF($C$7,8,0),1,1)</f>
        <v>139.38000500000001</v>
      </c>
      <c r="E702" s="4">
        <f ca="1">OFFSET(InputPriceData!D$15,CalculationsAndCharts!$A702+$A$11,IF($C$7,8,0),1,1)</f>
        <v>140.199997</v>
      </c>
      <c r="F702" s="4">
        <f ca="1">OFFSET(InputPriceData!E$15,CalculationsAndCharts!$A702+$A$11,IF($C$7,8,0),1,1)</f>
        <v>139.259995</v>
      </c>
      <c r="G702" s="4">
        <f ca="1">OFFSET(InputPriceData!F$15,CalculationsAndCharts!$A702+$A$11,IF($C$7,8,0),1,1)</f>
        <v>139.78999300000001</v>
      </c>
      <c r="H702" s="309">
        <f t="shared" ca="1" si="120"/>
        <v>-3.1805269412248078</v>
      </c>
      <c r="I702" s="216">
        <f t="shared" ca="1" si="121"/>
        <v>142.97051994122481</v>
      </c>
      <c r="J702" s="216">
        <f t="shared" ca="1" si="122"/>
        <v>143.68537254093093</v>
      </c>
      <c r="K702" s="216">
        <f t="shared" ca="1" si="123"/>
        <v>142.25566734151869</v>
      </c>
      <c r="L702" s="217">
        <f t="shared" ca="1" si="124"/>
        <v>-9.3174813692560157E-2</v>
      </c>
      <c r="M702" s="216">
        <f t="shared" ca="1" si="125"/>
        <v>-6.6653421817225597E-2</v>
      </c>
      <c r="N702" s="246"/>
      <c r="O702" s="309">
        <f t="shared" ca="1" si="126"/>
        <v>-2.4344566634318099</v>
      </c>
      <c r="P702" s="216">
        <f t="shared" ca="1" si="127"/>
        <v>142.22444966343181</v>
      </c>
      <c r="Q702" s="217">
        <f t="shared" ca="1" si="128"/>
        <v>-0.3229754117833521</v>
      </c>
      <c r="R702" s="216">
        <f t="shared" ca="1" si="129"/>
        <v>-0.27725195904403721</v>
      </c>
      <c r="S702" s="217"/>
      <c r="T702" s="64"/>
      <c r="U702" s="313">
        <f t="shared" ca="1" si="130"/>
        <v>-0.2105985372268116</v>
      </c>
      <c r="V702" s="256"/>
      <c r="W702" s="256"/>
      <c r="X702" s="311" t="e">
        <f t="shared" si="131"/>
        <v>#N/A</v>
      </c>
      <c r="Y702" s="311" t="e">
        <f t="shared" si="131"/>
        <v>#N/A</v>
      </c>
      <c r="Z702" s="105"/>
      <c r="AA702" s="105"/>
      <c r="AB702" s="103"/>
    </row>
    <row r="703" spans="1:28" x14ac:dyDescent="0.25">
      <c r="A703">
        <v>671</v>
      </c>
      <c r="B703" s="61">
        <f ca="1">OFFSET(InputPriceData!B$15,CalculationsAndCharts!$A703+$A$11,0,1,1)</f>
        <v>41003</v>
      </c>
      <c r="C703" s="3">
        <f ca="1">OFFSET(InputPriceData!G$15,CalculationsAndCharts!$A703+$A$11,IF($C$7,8,0),1,1)</f>
        <v>146896000</v>
      </c>
      <c r="D703" s="4">
        <f ca="1">OFFSET(InputPriceData!C$15,CalculationsAndCharts!$A703+$A$11,IF($C$7,8,0),1,1)</f>
        <v>140.220001</v>
      </c>
      <c r="E703" s="4">
        <f ca="1">OFFSET(InputPriceData!D$15,CalculationsAndCharts!$A703+$A$11,IF($C$7,8,0),1,1)</f>
        <v>140.33999600000001</v>
      </c>
      <c r="F703" s="4">
        <f ca="1">OFFSET(InputPriceData!E$15,CalculationsAndCharts!$A703+$A$11,IF($C$7,8,0),1,1)</f>
        <v>139.33999600000001</v>
      </c>
      <c r="G703" s="4">
        <f ca="1">OFFSET(InputPriceData!F$15,CalculationsAndCharts!$A703+$A$11,IF($C$7,8,0),1,1)</f>
        <v>139.86000100000001</v>
      </c>
      <c r="H703" s="309">
        <f t="shared" ca="1" si="120"/>
        <v>-3.0847267984213356</v>
      </c>
      <c r="I703" s="216">
        <f t="shared" ca="1" si="121"/>
        <v>142.94472779842135</v>
      </c>
      <c r="J703" s="216">
        <f t="shared" ca="1" si="122"/>
        <v>143.65945143741345</v>
      </c>
      <c r="K703" s="216">
        <f t="shared" ca="1" si="123"/>
        <v>142.23000415942926</v>
      </c>
      <c r="L703" s="217">
        <f t="shared" ca="1" si="124"/>
        <v>3.4693604767903174E-2</v>
      </c>
      <c r="M703" s="216">
        <f t="shared" ca="1" si="125"/>
        <v>2.4805952037640248E-2</v>
      </c>
      <c r="N703" s="246"/>
      <c r="O703" s="309">
        <f t="shared" ca="1" si="126"/>
        <v>-2.3577118846922631</v>
      </c>
      <c r="P703" s="216">
        <f t="shared" ca="1" si="127"/>
        <v>142.21771288469228</v>
      </c>
      <c r="Q703" s="217">
        <f t="shared" ca="1" si="128"/>
        <v>-0.18160141530314192</v>
      </c>
      <c r="R703" s="216">
        <f t="shared" ca="1" si="129"/>
        <v>-0.15581416903019349</v>
      </c>
      <c r="S703" s="217"/>
      <c r="T703" s="64"/>
      <c r="U703" s="313">
        <f t="shared" ca="1" si="130"/>
        <v>-0.18062012106783373</v>
      </c>
      <c r="V703" s="256"/>
      <c r="W703" s="256"/>
      <c r="X703" s="311" t="e">
        <f t="shared" si="131"/>
        <v>#N/A</v>
      </c>
      <c r="Y703" s="311" t="e">
        <f t="shared" si="131"/>
        <v>#N/A</v>
      </c>
      <c r="Z703" s="105"/>
      <c r="AA703" s="105"/>
      <c r="AB703" s="103"/>
    </row>
    <row r="704" spans="1:28" x14ac:dyDescent="0.25">
      <c r="A704">
        <v>672</v>
      </c>
      <c r="B704" s="61">
        <f ca="1">OFFSET(InputPriceData!B$15,CalculationsAndCharts!$A704+$A$11,0,1,1)</f>
        <v>41002</v>
      </c>
      <c r="C704" s="3">
        <f ca="1">OFFSET(InputPriceData!G$15,CalculationsAndCharts!$A704+$A$11,IF($C$7,8,0),1,1)</f>
        <v>155806700</v>
      </c>
      <c r="D704" s="4">
        <f ca="1">OFFSET(InputPriceData!C$15,CalculationsAndCharts!$A704+$A$11,IF($C$7,8,0),1,1)</f>
        <v>141.63999899999999</v>
      </c>
      <c r="E704" s="4">
        <f ca="1">OFFSET(InputPriceData!D$15,CalculationsAndCharts!$A704+$A$11,IF($C$7,8,0),1,1)</f>
        <v>141.88000500000001</v>
      </c>
      <c r="F704" s="4">
        <f ca="1">OFFSET(InputPriceData!E$15,CalculationsAndCharts!$A704+$A$11,IF($C$7,8,0),1,1)</f>
        <v>140.429993</v>
      </c>
      <c r="G704" s="4">
        <f ca="1">OFFSET(InputPriceData!F$15,CalculationsAndCharts!$A704+$A$11,IF($C$7,8,0),1,1)</f>
        <v>141.259995</v>
      </c>
      <c r="H704" s="309">
        <f t="shared" ca="1" si="120"/>
        <v>-1.5992832217447079</v>
      </c>
      <c r="I704" s="216">
        <f t="shared" ca="1" si="121"/>
        <v>142.85927822174472</v>
      </c>
      <c r="J704" s="216">
        <f t="shared" ca="1" si="122"/>
        <v>143.57357461285343</v>
      </c>
      <c r="K704" s="216">
        <f t="shared" ca="1" si="123"/>
        <v>142.144981830636</v>
      </c>
      <c r="L704" s="217">
        <f t="shared" ca="1" si="124"/>
        <v>0.1177862301410251</v>
      </c>
      <c r="M704" s="216">
        <f t="shared" ca="1" si="125"/>
        <v>8.3382581275771042E-2</v>
      </c>
      <c r="N704" s="246"/>
      <c r="O704" s="309">
        <f t="shared" ca="1" si="126"/>
        <v>-0.87786080674396849</v>
      </c>
      <c r="P704" s="216">
        <f t="shared" ca="1" si="127"/>
        <v>142.13785580674397</v>
      </c>
      <c r="Q704" s="217">
        <f t="shared" ca="1" si="128"/>
        <v>-9.1206803456370805E-2</v>
      </c>
      <c r="R704" s="216">
        <f t="shared" ca="1" si="129"/>
        <v>-7.7479943382162061E-2</v>
      </c>
      <c r="S704" s="217"/>
      <c r="T704" s="64"/>
      <c r="U704" s="313">
        <f t="shared" ca="1" si="130"/>
        <v>-0.1608625246579331</v>
      </c>
      <c r="V704" s="256"/>
      <c r="W704" s="256"/>
      <c r="X704" s="311" t="e">
        <f t="shared" si="131"/>
        <v>#N/A</v>
      </c>
      <c r="Y704" s="311" t="e">
        <f t="shared" si="131"/>
        <v>#N/A</v>
      </c>
      <c r="Z704" s="105"/>
      <c r="AA704" s="105"/>
      <c r="AB704" s="103"/>
    </row>
    <row r="705" spans="1:28" x14ac:dyDescent="0.25">
      <c r="A705">
        <v>673</v>
      </c>
      <c r="B705" s="61">
        <f ca="1">OFFSET(InputPriceData!B$15,CalculationsAndCharts!$A705+$A$11,0,1,1)</f>
        <v>41001</v>
      </c>
      <c r="C705" s="3">
        <f ca="1">OFFSET(InputPriceData!G$15,CalculationsAndCharts!$A705+$A$11,IF($C$7,8,0),1,1)</f>
        <v>151741100</v>
      </c>
      <c r="D705" s="4">
        <f ca="1">OFFSET(InputPriceData!C$15,CalculationsAndCharts!$A705+$A$11,IF($C$7,8,0),1,1)</f>
        <v>140.63999899999999</v>
      </c>
      <c r="E705" s="4">
        <f ca="1">OFFSET(InputPriceData!D$15,CalculationsAndCharts!$A705+$A$11,IF($C$7,8,0),1,1)</f>
        <v>142.21000699999999</v>
      </c>
      <c r="F705" s="4">
        <f ca="1">OFFSET(InputPriceData!E$15,CalculationsAndCharts!$A705+$A$11,IF($C$7,8,0),1,1)</f>
        <v>140.36000100000001</v>
      </c>
      <c r="G705" s="4">
        <f ca="1">OFFSET(InputPriceData!F$15,CalculationsAndCharts!$A705+$A$11,IF($C$7,8,0),1,1)</f>
        <v>141.83999600000001</v>
      </c>
      <c r="H705" s="309">
        <f t="shared" ca="1" si="120"/>
        <v>-0.85223322809715629</v>
      </c>
      <c r="I705" s="216">
        <f t="shared" ca="1" si="121"/>
        <v>142.69222922809718</v>
      </c>
      <c r="J705" s="216">
        <f t="shared" ca="1" si="122"/>
        <v>143.40569037423765</v>
      </c>
      <c r="K705" s="216">
        <f t="shared" ca="1" si="123"/>
        <v>141.9787680819567</v>
      </c>
      <c r="L705" s="217">
        <f t="shared" ca="1" si="124"/>
        <v>0.12521619033362338</v>
      </c>
      <c r="M705" s="216">
        <f t="shared" ca="1" si="125"/>
        <v>8.8279888511575658E-2</v>
      </c>
      <c r="N705" s="246"/>
      <c r="O705" s="309">
        <f t="shared" ca="1" si="126"/>
        <v>-0.11633215085644699</v>
      </c>
      <c r="P705" s="216">
        <f t="shared" ca="1" si="127"/>
        <v>141.95632815085645</v>
      </c>
      <c r="Q705" s="217">
        <f t="shared" ca="1" si="128"/>
        <v>-9.3769747058722208E-2</v>
      </c>
      <c r="R705" s="216">
        <f t="shared" ca="1" si="129"/>
        <v>-7.9331429528852096E-2</v>
      </c>
      <c r="S705" s="217"/>
      <c r="T705" s="64"/>
      <c r="U705" s="313">
        <f t="shared" ca="1" si="130"/>
        <v>-0.16761131804042775</v>
      </c>
      <c r="V705" s="256"/>
      <c r="W705" s="256"/>
      <c r="X705" s="311" t="e">
        <f t="shared" si="131"/>
        <v>#N/A</v>
      </c>
      <c r="Y705" s="311" t="e">
        <f t="shared" si="131"/>
        <v>#N/A</v>
      </c>
      <c r="Z705" s="105"/>
      <c r="AA705" s="105"/>
      <c r="AB705" s="103"/>
    </row>
    <row r="706" spans="1:28" x14ac:dyDescent="0.25">
      <c r="A706">
        <v>674</v>
      </c>
      <c r="B706" s="61">
        <f ca="1">OFFSET(InputPriceData!B$15,CalculationsAndCharts!$A706+$A$11,0,1,1)</f>
        <v>40998</v>
      </c>
      <c r="C706" s="3">
        <f ca="1">OFFSET(InputPriceData!G$15,CalculationsAndCharts!$A706+$A$11,IF($C$7,8,0),1,1)</f>
        <v>135486800</v>
      </c>
      <c r="D706" s="4">
        <f ca="1">OFFSET(InputPriceData!C$15,CalculationsAndCharts!$A706+$A$11,IF($C$7,8,0),1,1)</f>
        <v>140.91999799999999</v>
      </c>
      <c r="E706" s="4">
        <f ca="1">OFFSET(InputPriceData!D$15,CalculationsAndCharts!$A706+$A$11,IF($C$7,8,0),1,1)</f>
        <v>141.050003</v>
      </c>
      <c r="F706" s="4">
        <f ca="1">OFFSET(InputPriceData!E$15,CalculationsAndCharts!$A706+$A$11,IF($C$7,8,0),1,1)</f>
        <v>140.050003</v>
      </c>
      <c r="G706" s="4">
        <f ca="1">OFFSET(InputPriceData!F$15,CalculationsAndCharts!$A706+$A$11,IF($C$7,8,0),1,1)</f>
        <v>140.80999800000001</v>
      </c>
      <c r="H706" s="309">
        <f t="shared" ca="1" si="120"/>
        <v>-1.717809010929731</v>
      </c>
      <c r="I706" s="216">
        <f t="shared" ca="1" si="121"/>
        <v>142.52780701092973</v>
      </c>
      <c r="J706" s="216">
        <f t="shared" ca="1" si="122"/>
        <v>143.24044604598436</v>
      </c>
      <c r="K706" s="216">
        <f t="shared" ca="1" si="123"/>
        <v>141.81516797587508</v>
      </c>
      <c r="L706" s="217">
        <f t="shared" ca="1" si="124"/>
        <v>0.13592549103172735</v>
      </c>
      <c r="M706" s="216">
        <f t="shared" ca="1" si="125"/>
        <v>9.6531136256196345E-2</v>
      </c>
      <c r="N706" s="246"/>
      <c r="O706" s="309">
        <f t="shared" ca="1" si="126"/>
        <v>-0.96777155195355569</v>
      </c>
      <c r="P706" s="216">
        <f t="shared" ca="1" si="127"/>
        <v>141.77776955195355</v>
      </c>
      <c r="Q706" s="217">
        <f t="shared" ca="1" si="128"/>
        <v>-9.2768377199665825E-2</v>
      </c>
      <c r="R706" s="216">
        <f t="shared" ca="1" si="129"/>
        <v>-7.9058344024405841E-2</v>
      </c>
      <c r="S706" s="217"/>
      <c r="T706" s="64"/>
      <c r="U706" s="313">
        <f t="shared" ca="1" si="130"/>
        <v>-0.17558948028060217</v>
      </c>
      <c r="V706" s="256"/>
      <c r="W706" s="256"/>
      <c r="X706" s="311" t="e">
        <f t="shared" ref="X706:Y737" si="132">IF($A706=$E$25,X$31,NA())</f>
        <v>#N/A</v>
      </c>
      <c r="Y706" s="311" t="e">
        <f t="shared" si="132"/>
        <v>#N/A</v>
      </c>
      <c r="Z706" s="105"/>
      <c r="AA706" s="105"/>
      <c r="AB706" s="103"/>
    </row>
    <row r="707" spans="1:28" x14ac:dyDescent="0.25">
      <c r="A707">
        <v>675</v>
      </c>
      <c r="B707" s="61">
        <f ca="1">OFFSET(InputPriceData!B$15,CalculationsAndCharts!$A707+$A$11,0,1,1)</f>
        <v>40997</v>
      </c>
      <c r="C707" s="3">
        <f ca="1">OFFSET(InputPriceData!G$15,CalculationsAndCharts!$A707+$A$11,IF($C$7,8,0),1,1)</f>
        <v>164963700</v>
      </c>
      <c r="D707" s="4">
        <f ca="1">OFFSET(InputPriceData!C$15,CalculationsAndCharts!$A707+$A$11,IF($C$7,8,0),1,1)</f>
        <v>139.63999899999999</v>
      </c>
      <c r="E707" s="4">
        <f ca="1">OFFSET(InputPriceData!D$15,CalculationsAndCharts!$A707+$A$11,IF($C$7,8,0),1,1)</f>
        <v>140.490005</v>
      </c>
      <c r="F707" s="4">
        <f ca="1">OFFSET(InputPriceData!E$15,CalculationsAndCharts!$A707+$A$11,IF($C$7,8,0),1,1)</f>
        <v>139.08999600000001</v>
      </c>
      <c r="G707" s="4">
        <f ca="1">OFFSET(InputPriceData!F$15,CalculationsAndCharts!$A707+$A$11,IF($C$7,8,0),1,1)</f>
        <v>140.229996</v>
      </c>
      <c r="H707" s="309">
        <f t="shared" ca="1" si="120"/>
        <v>-2.1784835782375715</v>
      </c>
      <c r="I707" s="216">
        <f t="shared" ca="1" si="121"/>
        <v>142.40847957823757</v>
      </c>
      <c r="J707" s="216">
        <f t="shared" ca="1" si="122"/>
        <v>143.12052197612874</v>
      </c>
      <c r="K707" s="216">
        <f t="shared" ca="1" si="123"/>
        <v>141.69643718034638</v>
      </c>
      <c r="L707" s="217">
        <f t="shared" ca="1" si="124"/>
        <v>0.19601402998640277</v>
      </c>
      <c r="M707" s="216">
        <f t="shared" ca="1" si="125"/>
        <v>0.13978038620667349</v>
      </c>
      <c r="N707" s="246"/>
      <c r="O707" s="309">
        <f t="shared" ca="1" si="126"/>
        <v>-1.4256720258682987</v>
      </c>
      <c r="P707" s="216">
        <f t="shared" ca="1" si="127"/>
        <v>141.65566802586829</v>
      </c>
      <c r="Q707" s="217">
        <f t="shared" ca="1" si="128"/>
        <v>-2.8937066752718163E-2</v>
      </c>
      <c r="R707" s="216">
        <f t="shared" ca="1" si="129"/>
        <v>-2.476251949922454E-2</v>
      </c>
      <c r="S707" s="217"/>
      <c r="T707" s="64"/>
      <c r="U707" s="313">
        <f t="shared" ca="1" si="130"/>
        <v>-0.16454290570589802</v>
      </c>
      <c r="V707" s="256"/>
      <c r="W707" s="256"/>
      <c r="X707" s="311" t="e">
        <f t="shared" si="132"/>
        <v>#N/A</v>
      </c>
      <c r="Y707" s="311" t="e">
        <f t="shared" si="132"/>
        <v>#N/A</v>
      </c>
      <c r="Z707" s="105"/>
      <c r="AA707" s="105"/>
      <c r="AB707" s="103"/>
    </row>
    <row r="708" spans="1:28" x14ac:dyDescent="0.25">
      <c r="A708">
        <v>676</v>
      </c>
      <c r="B708" s="61">
        <f ca="1">OFFSET(InputPriceData!B$15,CalculationsAndCharts!$A708+$A$11,0,1,1)</f>
        <v>40996</v>
      </c>
      <c r="C708" s="3">
        <f ca="1">OFFSET(InputPriceData!G$15,CalculationsAndCharts!$A708+$A$11,IF($C$7,8,0),1,1)</f>
        <v>148562100</v>
      </c>
      <c r="D708" s="4">
        <f ca="1">OFFSET(InputPriceData!C$15,CalculationsAndCharts!$A708+$A$11,IF($C$7,8,0),1,1)</f>
        <v>141.10000600000001</v>
      </c>
      <c r="E708" s="4">
        <f ca="1">OFFSET(InputPriceData!D$15,CalculationsAndCharts!$A708+$A$11,IF($C$7,8,0),1,1)</f>
        <v>141.320007</v>
      </c>
      <c r="F708" s="4">
        <f ca="1">OFFSET(InputPriceData!E$15,CalculationsAndCharts!$A708+$A$11,IF($C$7,8,0),1,1)</f>
        <v>139.63999899999999</v>
      </c>
      <c r="G708" s="4">
        <f ca="1">OFFSET(InputPriceData!F$15,CalculationsAndCharts!$A708+$A$11,IF($C$7,8,0),1,1)</f>
        <v>140.470001</v>
      </c>
      <c r="H708" s="309">
        <f t="shared" ca="1" si="120"/>
        <v>-1.8203005906895089</v>
      </c>
      <c r="I708" s="216">
        <f t="shared" ca="1" si="121"/>
        <v>142.2903015906895</v>
      </c>
      <c r="J708" s="216">
        <f t="shared" ca="1" si="122"/>
        <v>143.00175309864292</v>
      </c>
      <c r="K708" s="216">
        <f t="shared" ca="1" si="123"/>
        <v>141.57885008273604</v>
      </c>
      <c r="L708" s="217">
        <f t="shared" ca="1" si="124"/>
        <v>0.26545971999644247</v>
      </c>
      <c r="M708" s="216">
        <f t="shared" ca="1" si="125"/>
        <v>0.18897965267078093</v>
      </c>
      <c r="N708" s="246"/>
      <c r="O708" s="309">
        <f t="shared" ca="1" si="126"/>
        <v>-1.0654968545061665</v>
      </c>
      <c r="P708" s="216">
        <f t="shared" ca="1" si="127"/>
        <v>141.53549785450616</v>
      </c>
      <c r="Q708" s="217">
        <f t="shared" ca="1" si="128"/>
        <v>4.9690011977234237E-2</v>
      </c>
      <c r="R708" s="216">
        <f t="shared" ca="1" si="129"/>
        <v>4.2448931407554479E-2</v>
      </c>
      <c r="S708" s="217"/>
      <c r="T708" s="64"/>
      <c r="U708" s="313">
        <f t="shared" ca="1" si="130"/>
        <v>-0.14653072126322644</v>
      </c>
      <c r="V708" s="256"/>
      <c r="W708" s="256"/>
      <c r="X708" s="311" t="e">
        <f t="shared" si="132"/>
        <v>#N/A</v>
      </c>
      <c r="Y708" s="311" t="e">
        <f t="shared" si="132"/>
        <v>#N/A</v>
      </c>
      <c r="Z708" s="105"/>
      <c r="AA708" s="105"/>
      <c r="AB708" s="103"/>
    </row>
    <row r="709" spans="1:28" x14ac:dyDescent="0.25">
      <c r="A709">
        <v>677</v>
      </c>
      <c r="B709" s="61">
        <f ca="1">OFFSET(InputPriceData!B$15,CalculationsAndCharts!$A709+$A$11,0,1,1)</f>
        <v>40995</v>
      </c>
      <c r="C709" s="3">
        <f ca="1">OFFSET(InputPriceData!G$15,CalculationsAndCharts!$A709+$A$11,IF($C$7,8,0),1,1)</f>
        <v>119868500</v>
      </c>
      <c r="D709" s="4">
        <f ca="1">OFFSET(InputPriceData!C$15,CalculationsAndCharts!$A709+$A$11,IF($C$7,8,0),1,1)</f>
        <v>141.740005</v>
      </c>
      <c r="E709" s="4">
        <f ca="1">OFFSET(InputPriceData!D$15,CalculationsAndCharts!$A709+$A$11,IF($C$7,8,0),1,1)</f>
        <v>141.83000200000001</v>
      </c>
      <c r="F709" s="4">
        <f ca="1">OFFSET(InputPriceData!E$15,CalculationsAndCharts!$A709+$A$11,IF($C$7,8,0),1,1)</f>
        <v>141.08000200000001</v>
      </c>
      <c r="G709" s="4">
        <f ca="1">OFFSET(InputPriceData!F$15,CalculationsAndCharts!$A709+$A$11,IF($C$7,8,0),1,1)</f>
        <v>141.16999799999999</v>
      </c>
      <c r="H709" s="309">
        <f t="shared" ca="1" si="120"/>
        <v>-0.95655683413353154</v>
      </c>
      <c r="I709" s="216">
        <f t="shared" ca="1" si="121"/>
        <v>142.12655483413351</v>
      </c>
      <c r="J709" s="216">
        <f t="shared" ca="1" si="122"/>
        <v>142.83718760830416</v>
      </c>
      <c r="K709" s="216">
        <f t="shared" ca="1" si="123"/>
        <v>141.41592205996284</v>
      </c>
      <c r="L709" s="217">
        <f t="shared" ca="1" si="124"/>
        <v>0.29508961400093892</v>
      </c>
      <c r="M709" s="216">
        <f t="shared" ca="1" si="125"/>
        <v>0.20903139348414451</v>
      </c>
      <c r="N709" s="246"/>
      <c r="O709" s="309">
        <f t="shared" ca="1" si="126"/>
        <v>-0.18851529673613832</v>
      </c>
      <c r="P709" s="216">
        <f t="shared" ca="1" si="127"/>
        <v>141.35851329673613</v>
      </c>
      <c r="Q709" s="217">
        <f t="shared" ca="1" si="128"/>
        <v>8.0974995969330249E-2</v>
      </c>
      <c r="R709" s="216">
        <f t="shared" ca="1" si="129"/>
        <v>6.8831902344573453E-2</v>
      </c>
      <c r="S709" s="217"/>
      <c r="T709" s="64"/>
      <c r="U709" s="313">
        <f t="shared" ca="1" si="130"/>
        <v>-0.14019949113957106</v>
      </c>
      <c r="V709" s="256"/>
      <c r="W709" s="256"/>
      <c r="X709" s="311" t="e">
        <f t="shared" si="132"/>
        <v>#N/A</v>
      </c>
      <c r="Y709" s="311" t="e">
        <f t="shared" si="132"/>
        <v>#N/A</v>
      </c>
      <c r="Z709" s="105"/>
      <c r="AA709" s="105"/>
      <c r="AB709" s="103"/>
    </row>
    <row r="710" spans="1:28" x14ac:dyDescent="0.25">
      <c r="A710">
        <v>678</v>
      </c>
      <c r="B710" s="61">
        <f ca="1">OFFSET(InputPriceData!B$15,CalculationsAndCharts!$A710+$A$11,0,1,1)</f>
        <v>40994</v>
      </c>
      <c r="C710" s="3">
        <f ca="1">OFFSET(InputPriceData!G$15,CalculationsAndCharts!$A710+$A$11,IF($C$7,8,0),1,1)</f>
        <v>120164000</v>
      </c>
      <c r="D710" s="4">
        <f ca="1">OFFSET(InputPriceData!C$15,CalculationsAndCharts!$A710+$A$11,IF($C$7,8,0),1,1)</f>
        <v>140.64999399999999</v>
      </c>
      <c r="E710" s="4">
        <f ca="1">OFFSET(InputPriceData!D$15,CalculationsAndCharts!$A710+$A$11,IF($C$7,8,0),1,1)</f>
        <v>141.61000100000001</v>
      </c>
      <c r="F710" s="4">
        <f ca="1">OFFSET(InputPriceData!E$15,CalculationsAndCharts!$A710+$A$11,IF($C$7,8,0),1,1)</f>
        <v>140.60000600000001</v>
      </c>
      <c r="G710" s="4">
        <f ca="1">OFFSET(InputPriceData!F$15,CalculationsAndCharts!$A710+$A$11,IF($C$7,8,0),1,1)</f>
        <v>141.61000100000001</v>
      </c>
      <c r="H710" s="309">
        <f t="shared" ca="1" si="120"/>
        <v>-0.2974083727535759</v>
      </c>
      <c r="I710" s="216">
        <f t="shared" ca="1" si="121"/>
        <v>141.90740937275359</v>
      </c>
      <c r="J710" s="216">
        <f t="shared" ca="1" si="122"/>
        <v>142.61694641961734</v>
      </c>
      <c r="K710" s="216">
        <f t="shared" ca="1" si="123"/>
        <v>141.19787232588982</v>
      </c>
      <c r="L710" s="217">
        <f t="shared" ca="1" si="124"/>
        <v>0.26808725399875</v>
      </c>
      <c r="M710" s="216">
        <f t="shared" ca="1" si="125"/>
        <v>0.18931378582417352</v>
      </c>
      <c r="N710" s="246"/>
      <c r="O710" s="309">
        <f t="shared" ca="1" si="126"/>
        <v>0.49842219739670846</v>
      </c>
      <c r="P710" s="216">
        <f t="shared" ca="1" si="127"/>
        <v>141.1115788026033</v>
      </c>
      <c r="Q710" s="217">
        <f t="shared" ca="1" si="128"/>
        <v>4.1041924877613906E-2</v>
      </c>
      <c r="R710" s="216">
        <f t="shared" ca="1" si="129"/>
        <v>3.477883589107289E-2</v>
      </c>
      <c r="S710" s="217"/>
      <c r="T710" s="64"/>
      <c r="U710" s="313">
        <f t="shared" ca="1" si="130"/>
        <v>-0.15453494993310063</v>
      </c>
      <c r="V710" s="256"/>
      <c r="W710" s="256"/>
      <c r="X710" s="311" t="e">
        <f t="shared" si="132"/>
        <v>#N/A</v>
      </c>
      <c r="Y710" s="311" t="e">
        <f t="shared" si="132"/>
        <v>#N/A</v>
      </c>
      <c r="Z710" s="105"/>
      <c r="AA710" s="105"/>
      <c r="AB710" s="103"/>
    </row>
    <row r="711" spans="1:28" x14ac:dyDescent="0.25">
      <c r="A711">
        <v>679</v>
      </c>
      <c r="B711" s="61">
        <f ca="1">OFFSET(InputPriceData!B$15,CalculationsAndCharts!$A711+$A$11,0,1,1)</f>
        <v>40991</v>
      </c>
      <c r="C711" s="3">
        <f ca="1">OFFSET(InputPriceData!G$15,CalculationsAndCharts!$A711+$A$11,IF($C$7,8,0),1,1)</f>
        <v>120521000</v>
      </c>
      <c r="D711" s="4">
        <f ca="1">OFFSET(InputPriceData!C$15,CalculationsAndCharts!$A711+$A$11,IF($C$7,8,0),1,1)</f>
        <v>139.320007</v>
      </c>
      <c r="E711" s="4">
        <f ca="1">OFFSET(InputPriceData!D$15,CalculationsAndCharts!$A711+$A$11,IF($C$7,8,0),1,1)</f>
        <v>139.80999800000001</v>
      </c>
      <c r="F711" s="4">
        <f ca="1">OFFSET(InputPriceData!E$15,CalculationsAndCharts!$A711+$A$11,IF($C$7,8,0),1,1)</f>
        <v>138.550003</v>
      </c>
      <c r="G711" s="4">
        <f ca="1">OFFSET(InputPriceData!F$15,CalculationsAndCharts!$A711+$A$11,IF($C$7,8,0),1,1)</f>
        <v>139.64999399999999</v>
      </c>
      <c r="H711" s="309">
        <f t="shared" ca="1" si="120"/>
        <v>-2.0769442735455375</v>
      </c>
      <c r="I711" s="216">
        <f t="shared" ca="1" si="121"/>
        <v>141.72693827354553</v>
      </c>
      <c r="J711" s="216">
        <f t="shared" ca="1" si="122"/>
        <v>142.43557296491323</v>
      </c>
      <c r="K711" s="216">
        <f t="shared" ca="1" si="123"/>
        <v>141.01830358217779</v>
      </c>
      <c r="L711" s="217">
        <f t="shared" ca="1" si="124"/>
        <v>0.27707756882952256</v>
      </c>
      <c r="M711" s="216">
        <f t="shared" ca="1" si="125"/>
        <v>0.19840857911495691</v>
      </c>
      <c r="N711" s="246"/>
      <c r="O711" s="309">
        <f t="shared" ca="1" si="126"/>
        <v>-1.2621262829193947</v>
      </c>
      <c r="P711" s="216">
        <f t="shared" ca="1" si="127"/>
        <v>140.91212028291937</v>
      </c>
      <c r="Q711" s="217">
        <f t="shared" ca="1" si="128"/>
        <v>4.4973106899019399E-2</v>
      </c>
      <c r="R711" s="216">
        <f t="shared" ca="1" si="129"/>
        <v>3.8644991476922859E-2</v>
      </c>
      <c r="S711" s="217"/>
      <c r="T711" s="64"/>
      <c r="U711" s="313">
        <f t="shared" ca="1" si="130"/>
        <v>-0.15976358763803405</v>
      </c>
      <c r="V711" s="256"/>
      <c r="W711" s="256"/>
      <c r="X711" s="311" t="e">
        <f t="shared" si="132"/>
        <v>#N/A</v>
      </c>
      <c r="Y711" s="311" t="e">
        <f t="shared" si="132"/>
        <v>#N/A</v>
      </c>
      <c r="Z711" s="105"/>
      <c r="AA711" s="105"/>
      <c r="AB711" s="103"/>
    </row>
    <row r="712" spans="1:28" x14ac:dyDescent="0.25">
      <c r="A712">
        <v>680</v>
      </c>
      <c r="B712" s="61">
        <f ca="1">OFFSET(InputPriceData!B$15,CalculationsAndCharts!$A712+$A$11,0,1,1)</f>
        <v>40990</v>
      </c>
      <c r="C712" s="3">
        <f ca="1">OFFSET(InputPriceData!G$15,CalculationsAndCharts!$A712+$A$11,IF($C$7,8,0),1,1)</f>
        <v>135216700</v>
      </c>
      <c r="D712" s="4">
        <f ca="1">OFFSET(InputPriceData!C$15,CalculationsAndCharts!$A712+$A$11,IF($C$7,8,0),1,1)</f>
        <v>139.179993</v>
      </c>
      <c r="E712" s="4">
        <f ca="1">OFFSET(InputPriceData!D$15,CalculationsAndCharts!$A712+$A$11,IF($C$7,8,0),1,1)</f>
        <v>139.550003</v>
      </c>
      <c r="F712" s="4">
        <f ca="1">OFFSET(InputPriceData!E$15,CalculationsAndCharts!$A712+$A$11,IF($C$7,8,0),1,1)</f>
        <v>138.740005</v>
      </c>
      <c r="G712" s="4">
        <f ca="1">OFFSET(InputPriceData!F$15,CalculationsAndCharts!$A712+$A$11,IF($C$7,8,0),1,1)</f>
        <v>139.199997</v>
      </c>
      <c r="H712" s="309">
        <f t="shared" ca="1" si="120"/>
        <v>-2.419730699218595</v>
      </c>
      <c r="I712" s="216">
        <f t="shared" ca="1" si="121"/>
        <v>141.6197276992186</v>
      </c>
      <c r="J712" s="216">
        <f t="shared" ca="1" si="122"/>
        <v>142.32782633771467</v>
      </c>
      <c r="K712" s="216">
        <f t="shared" ca="1" si="123"/>
        <v>140.9116290607225</v>
      </c>
      <c r="L712" s="217">
        <f t="shared" ca="1" si="124"/>
        <v>0.36469763907396824</v>
      </c>
      <c r="M712" s="216">
        <f t="shared" ca="1" si="125"/>
        <v>0.26199543601568342</v>
      </c>
      <c r="N712" s="246"/>
      <c r="O712" s="309">
        <f t="shared" ca="1" si="126"/>
        <v>-1.6042958777598182</v>
      </c>
      <c r="P712" s="216">
        <f t="shared" ca="1" si="127"/>
        <v>140.80429287775982</v>
      </c>
      <c r="Q712" s="217">
        <f t="shared" ca="1" si="128"/>
        <v>0.14963514668875083</v>
      </c>
      <c r="R712" s="216">
        <f t="shared" ca="1" si="129"/>
        <v>0.12899581889107439</v>
      </c>
      <c r="S712" s="217"/>
      <c r="T712" s="64"/>
      <c r="U712" s="313">
        <f t="shared" ca="1" si="130"/>
        <v>-0.13299961712460903</v>
      </c>
      <c r="V712" s="256"/>
      <c r="W712" s="256"/>
      <c r="X712" s="311" t="e">
        <f t="shared" si="132"/>
        <v>#N/A</v>
      </c>
      <c r="Y712" s="311" t="e">
        <f t="shared" si="132"/>
        <v>#N/A</v>
      </c>
      <c r="Z712" s="105"/>
      <c r="AA712" s="105"/>
      <c r="AB712" s="103"/>
    </row>
    <row r="713" spans="1:28" x14ac:dyDescent="0.25">
      <c r="A713">
        <v>681</v>
      </c>
      <c r="B713" s="61">
        <f ca="1">OFFSET(InputPriceData!B$15,CalculationsAndCharts!$A713+$A$11,0,1,1)</f>
        <v>40989</v>
      </c>
      <c r="C713" s="3">
        <f ca="1">OFFSET(InputPriceData!G$15,CalculationsAndCharts!$A713+$A$11,IF($C$7,8,0),1,1)</f>
        <v>122388400</v>
      </c>
      <c r="D713" s="4">
        <f ca="1">OFFSET(InputPriceData!C$15,CalculationsAndCharts!$A713+$A$11,IF($C$7,8,0),1,1)</f>
        <v>140.520004</v>
      </c>
      <c r="E713" s="4">
        <f ca="1">OFFSET(InputPriceData!D$15,CalculationsAndCharts!$A713+$A$11,IF($C$7,8,0),1,1)</f>
        <v>140.64999399999999</v>
      </c>
      <c r="F713" s="4">
        <f ca="1">OFFSET(InputPriceData!E$15,CalculationsAndCharts!$A713+$A$11,IF($C$7,8,0),1,1)</f>
        <v>139.91999799999999</v>
      </c>
      <c r="G713" s="4">
        <f ca="1">OFFSET(InputPriceData!F$15,CalculationsAndCharts!$A713+$A$11,IF($C$7,8,0),1,1)</f>
        <v>140.21000699999999</v>
      </c>
      <c r="H713" s="309">
        <f t="shared" ca="1" si="120"/>
        <v>-1.2712903659753048</v>
      </c>
      <c r="I713" s="216">
        <f t="shared" ca="1" si="121"/>
        <v>141.48129736597531</v>
      </c>
      <c r="J713" s="216">
        <f t="shared" ca="1" si="122"/>
        <v>142.18870385280516</v>
      </c>
      <c r="K713" s="216">
        <f t="shared" ca="1" si="123"/>
        <v>140.77389087914543</v>
      </c>
      <c r="L713" s="217">
        <f t="shared" ca="1" si="124"/>
        <v>0.43016756280652679</v>
      </c>
      <c r="M713" s="216">
        <f t="shared" ca="1" si="125"/>
        <v>0.30680232603263963</v>
      </c>
      <c r="N713" s="246"/>
      <c r="O713" s="309">
        <f t="shared" ca="1" si="126"/>
        <v>-0.44785351760288117</v>
      </c>
      <c r="P713" s="216">
        <f t="shared" ca="1" si="127"/>
        <v>140.65786051760287</v>
      </c>
      <c r="Q713" s="217">
        <f t="shared" ca="1" si="128"/>
        <v>0.23110283110116112</v>
      </c>
      <c r="R713" s="216">
        <f t="shared" ca="1" si="129"/>
        <v>0.19779144388844752</v>
      </c>
      <c r="S713" s="217"/>
      <c r="T713" s="64"/>
      <c r="U713" s="313">
        <f t="shared" ca="1" si="130"/>
        <v>-0.10901088214419211</v>
      </c>
      <c r="V713" s="256"/>
      <c r="W713" s="256"/>
      <c r="X713" s="311" t="e">
        <f t="shared" si="132"/>
        <v>#N/A</v>
      </c>
      <c r="Y713" s="311" t="e">
        <f t="shared" si="132"/>
        <v>#N/A</v>
      </c>
      <c r="Z713" s="105"/>
      <c r="AA713" s="105"/>
      <c r="AB713" s="103"/>
    </row>
    <row r="714" spans="1:28" x14ac:dyDescent="0.25">
      <c r="A714">
        <v>682</v>
      </c>
      <c r="B714" s="61">
        <f ca="1">OFFSET(InputPriceData!B$15,CalculationsAndCharts!$A714+$A$11,0,1,1)</f>
        <v>40988</v>
      </c>
      <c r="C714" s="3">
        <f ca="1">OFFSET(InputPriceData!G$15,CalculationsAndCharts!$A714+$A$11,IF($C$7,8,0),1,1)</f>
        <v>121729700</v>
      </c>
      <c r="D714" s="4">
        <f ca="1">OFFSET(InputPriceData!C$15,CalculationsAndCharts!$A714+$A$11,IF($C$7,8,0),1,1)</f>
        <v>140.050003</v>
      </c>
      <c r="E714" s="4">
        <f ca="1">OFFSET(InputPriceData!D$15,CalculationsAndCharts!$A714+$A$11,IF($C$7,8,0),1,1)</f>
        <v>140.61000100000001</v>
      </c>
      <c r="F714" s="4">
        <f ca="1">OFFSET(InputPriceData!E$15,CalculationsAndCharts!$A714+$A$11,IF($C$7,8,0),1,1)</f>
        <v>139.63999899999999</v>
      </c>
      <c r="G714" s="4">
        <f ca="1">OFFSET(InputPriceData!F$15,CalculationsAndCharts!$A714+$A$11,IF($C$7,8,0),1,1)</f>
        <v>140.44000199999999</v>
      </c>
      <c r="H714" s="309">
        <f t="shared" ca="1" si="120"/>
        <v>-0.84506519807588776</v>
      </c>
      <c r="I714" s="216">
        <f t="shared" ca="1" si="121"/>
        <v>141.28506719807589</v>
      </c>
      <c r="J714" s="216">
        <f t="shared" ca="1" si="122"/>
        <v>141.99149253406625</v>
      </c>
      <c r="K714" s="216">
        <f t="shared" ca="1" si="123"/>
        <v>140.5786418620855</v>
      </c>
      <c r="L714" s="217">
        <f t="shared" ca="1" si="124"/>
        <v>0.44116911560042271</v>
      </c>
      <c r="M714" s="216">
        <f t="shared" ca="1" si="125"/>
        <v>0.31413351560648844</v>
      </c>
      <c r="N714" s="246"/>
      <c r="O714" s="309">
        <f t="shared" ca="1" si="126"/>
        <v>1.1354087352861697E-3</v>
      </c>
      <c r="P714" s="216">
        <f t="shared" ca="1" si="127"/>
        <v>140.43886659126471</v>
      </c>
      <c r="Q714" s="217">
        <f t="shared" ca="1" si="128"/>
        <v>0.2469648947295176</v>
      </c>
      <c r="R714" s="216">
        <f t="shared" ca="1" si="129"/>
        <v>0.21102098366206312</v>
      </c>
      <c r="S714" s="217"/>
      <c r="T714" s="64"/>
      <c r="U714" s="313">
        <f t="shared" ca="1" si="130"/>
        <v>-0.10311253194442532</v>
      </c>
      <c r="V714" s="256"/>
      <c r="W714" s="256"/>
      <c r="X714" s="311" t="e">
        <f t="shared" si="132"/>
        <v>#N/A</v>
      </c>
      <c r="Y714" s="311" t="e">
        <f t="shared" si="132"/>
        <v>#N/A</v>
      </c>
      <c r="Z714" s="105"/>
      <c r="AA714" s="105"/>
      <c r="AB714" s="103"/>
    </row>
    <row r="715" spans="1:28" x14ac:dyDescent="0.25">
      <c r="A715">
        <v>683</v>
      </c>
      <c r="B715" s="61">
        <f ca="1">OFFSET(InputPriceData!B$15,CalculationsAndCharts!$A715+$A$11,0,1,1)</f>
        <v>40987</v>
      </c>
      <c r="C715" s="3">
        <f ca="1">OFFSET(InputPriceData!G$15,CalculationsAndCharts!$A715+$A$11,IF($C$7,8,0),1,1)</f>
        <v>125291100</v>
      </c>
      <c r="D715" s="4">
        <f ca="1">OFFSET(InputPriceData!C$15,CalculationsAndCharts!$A715+$A$11,IF($C$7,8,0),1,1)</f>
        <v>140.21000699999999</v>
      </c>
      <c r="E715" s="4">
        <f ca="1">OFFSET(InputPriceData!D$15,CalculationsAndCharts!$A715+$A$11,IF($C$7,8,0),1,1)</f>
        <v>141.279999</v>
      </c>
      <c r="F715" s="4">
        <f ca="1">OFFSET(InputPriceData!E$15,CalculationsAndCharts!$A715+$A$11,IF($C$7,8,0),1,1)</f>
        <v>140.11000100000001</v>
      </c>
      <c r="G715" s="4">
        <f ca="1">OFFSET(InputPriceData!F$15,CalculationsAndCharts!$A715+$A$11,IF($C$7,8,0),1,1)</f>
        <v>140.85000600000001</v>
      </c>
      <c r="H715" s="309">
        <f t="shared" ca="1" si="120"/>
        <v>-0.19974860415383214</v>
      </c>
      <c r="I715" s="216">
        <f t="shared" ca="1" si="121"/>
        <v>141.04975460415383</v>
      </c>
      <c r="J715" s="216">
        <f t="shared" ca="1" si="122"/>
        <v>141.75500337717457</v>
      </c>
      <c r="K715" s="216">
        <f t="shared" ca="1" si="123"/>
        <v>140.34450583113306</v>
      </c>
      <c r="L715" s="217">
        <f t="shared" ca="1" si="124"/>
        <v>0.40943771719067779</v>
      </c>
      <c r="M715" s="216">
        <f t="shared" ca="1" si="125"/>
        <v>0.29069059265121916</v>
      </c>
      <c r="N715" s="246"/>
      <c r="O715" s="309">
        <f t="shared" ca="1" si="126"/>
        <v>0.68013339757633262</v>
      </c>
      <c r="P715" s="216">
        <f t="shared" ca="1" si="127"/>
        <v>140.16987260242368</v>
      </c>
      <c r="Q715" s="217">
        <f t="shared" ca="1" si="128"/>
        <v>0.20901787015206069</v>
      </c>
      <c r="R715" s="216">
        <f t="shared" ca="1" si="129"/>
        <v>0.17807698508899802</v>
      </c>
      <c r="S715" s="217"/>
      <c r="T715" s="64"/>
      <c r="U715" s="313">
        <f t="shared" ca="1" si="130"/>
        <v>-0.11261360756222114</v>
      </c>
      <c r="V715" s="256"/>
      <c r="W715" s="256"/>
      <c r="X715" s="311" t="e">
        <f t="shared" si="132"/>
        <v>#N/A</v>
      </c>
      <c r="Y715" s="311" t="e">
        <f t="shared" si="132"/>
        <v>#N/A</v>
      </c>
      <c r="Z715" s="105"/>
      <c r="AA715" s="105"/>
      <c r="AB715" s="103"/>
    </row>
    <row r="716" spans="1:28" x14ac:dyDescent="0.25">
      <c r="A716">
        <v>684</v>
      </c>
      <c r="B716" s="61">
        <f ca="1">OFFSET(InputPriceData!B$15,CalculationsAndCharts!$A716+$A$11,0,1,1)</f>
        <v>40984</v>
      </c>
      <c r="C716" s="3">
        <f ca="1">OFFSET(InputPriceData!G$15,CalculationsAndCharts!$A716+$A$11,IF($C$7,8,0),1,1)</f>
        <v>152893500</v>
      </c>
      <c r="D716" s="4">
        <f ca="1">OFFSET(InputPriceData!C$15,CalculationsAndCharts!$A716+$A$11,IF($C$7,8,0),1,1)</f>
        <v>140.36000100000001</v>
      </c>
      <c r="E716" s="4">
        <f ca="1">OFFSET(InputPriceData!D$15,CalculationsAndCharts!$A716+$A$11,IF($C$7,8,0),1,1)</f>
        <v>140.479996</v>
      </c>
      <c r="F716" s="4">
        <f ca="1">OFFSET(InputPriceData!E$15,CalculationsAndCharts!$A716+$A$11,IF($C$7,8,0),1,1)</f>
        <v>140</v>
      </c>
      <c r="G716" s="4">
        <f ca="1">OFFSET(InputPriceData!F$15,CalculationsAndCharts!$A716+$A$11,IF($C$7,8,0),1,1)</f>
        <v>140.300003</v>
      </c>
      <c r="H716" s="309">
        <f t="shared" ca="1" si="120"/>
        <v>-0.50168326121814799</v>
      </c>
      <c r="I716" s="216">
        <f t="shared" ca="1" si="121"/>
        <v>140.80168626121815</v>
      </c>
      <c r="J716" s="216">
        <f t="shared" ca="1" si="122"/>
        <v>141.50569469252423</v>
      </c>
      <c r="K716" s="216">
        <f t="shared" ca="1" si="123"/>
        <v>140.09767782991207</v>
      </c>
      <c r="L716" s="217">
        <f t="shared" ca="1" si="124"/>
        <v>0.35691589166585025</v>
      </c>
      <c r="M716" s="216">
        <f t="shared" ca="1" si="125"/>
        <v>0.25439478548396771</v>
      </c>
      <c r="N716" s="246"/>
      <c r="O716" s="309">
        <f t="shared" ca="1" si="126"/>
        <v>0.41671066981745342</v>
      </c>
      <c r="P716" s="216">
        <f t="shared" ca="1" si="127"/>
        <v>139.88329233018254</v>
      </c>
      <c r="Q716" s="217">
        <f t="shared" ca="1" si="128"/>
        <v>0.14261147918114542</v>
      </c>
      <c r="R716" s="216">
        <f t="shared" ca="1" si="129"/>
        <v>0.12197702876554785</v>
      </c>
      <c r="S716" s="217"/>
      <c r="T716" s="64"/>
      <c r="U716" s="313">
        <f t="shared" ca="1" si="130"/>
        <v>-0.13241775671841988</v>
      </c>
      <c r="V716" s="256"/>
      <c r="W716" s="256"/>
      <c r="X716" s="311" t="e">
        <f t="shared" si="132"/>
        <v>#N/A</v>
      </c>
      <c r="Y716" s="311" t="e">
        <f t="shared" si="132"/>
        <v>#N/A</v>
      </c>
      <c r="Z716" s="105"/>
      <c r="AA716" s="105"/>
      <c r="AB716" s="103"/>
    </row>
    <row r="717" spans="1:28" x14ac:dyDescent="0.25">
      <c r="A717">
        <v>685</v>
      </c>
      <c r="B717" s="61">
        <f ca="1">OFFSET(InputPriceData!B$15,CalculationsAndCharts!$A717+$A$11,0,1,1)</f>
        <v>40983</v>
      </c>
      <c r="C717" s="3">
        <f ca="1">OFFSET(InputPriceData!G$15,CalculationsAndCharts!$A717+$A$11,IF($C$7,8,0),1,1)</f>
        <v>165118500</v>
      </c>
      <c r="D717" s="4">
        <f ca="1">OFFSET(InputPriceData!C$15,CalculationsAndCharts!$A717+$A$11,IF($C$7,8,0),1,1)</f>
        <v>140.11999499999999</v>
      </c>
      <c r="E717" s="4">
        <f ca="1">OFFSET(InputPriceData!D$15,CalculationsAndCharts!$A717+$A$11,IF($C$7,8,0),1,1)</f>
        <v>140.779999</v>
      </c>
      <c r="F717" s="4">
        <f ca="1">OFFSET(InputPriceData!E$15,CalculationsAndCharts!$A717+$A$11,IF($C$7,8,0),1,1)</f>
        <v>139.759995</v>
      </c>
      <c r="G717" s="4">
        <f ca="1">OFFSET(InputPriceData!F$15,CalculationsAndCharts!$A717+$A$11,IF($C$7,8,0),1,1)</f>
        <v>140.720001</v>
      </c>
      <c r="H717" s="309">
        <f t="shared" ca="1" si="120"/>
        <v>0.1802104024037835</v>
      </c>
      <c r="I717" s="216">
        <f t="shared" ca="1" si="121"/>
        <v>140.53979059759621</v>
      </c>
      <c r="J717" s="216">
        <f t="shared" ca="1" si="122"/>
        <v>141.24248955058417</v>
      </c>
      <c r="K717" s="216">
        <f t="shared" ca="1" si="123"/>
        <v>139.83709164460822</v>
      </c>
      <c r="L717" s="217">
        <f t="shared" ca="1" si="124"/>
        <v>0.27955847613214951</v>
      </c>
      <c r="M717" s="216">
        <f t="shared" ca="1" si="125"/>
        <v>0.19866292932455959</v>
      </c>
      <c r="N717" s="246"/>
      <c r="O717" s="309">
        <f t="shared" ca="1" si="126"/>
        <v>1.1425218388398546</v>
      </c>
      <c r="P717" s="216">
        <f t="shared" ca="1" si="127"/>
        <v>139.57747916116014</v>
      </c>
      <c r="Q717" s="217">
        <f t="shared" ca="1" si="128"/>
        <v>4.097519338776498E-2</v>
      </c>
      <c r="R717" s="216">
        <f t="shared" ca="1" si="129"/>
        <v>3.4941892919200572E-2</v>
      </c>
      <c r="S717" s="217"/>
      <c r="T717" s="64"/>
      <c r="U717" s="313">
        <f t="shared" ca="1" si="130"/>
        <v>-0.16372103640535901</v>
      </c>
      <c r="V717" s="256"/>
      <c r="W717" s="256"/>
      <c r="X717" s="311" t="e">
        <f t="shared" si="132"/>
        <v>#N/A</v>
      </c>
      <c r="Y717" s="311" t="e">
        <f t="shared" si="132"/>
        <v>#N/A</v>
      </c>
      <c r="Z717" s="105"/>
      <c r="AA717" s="105"/>
      <c r="AB717" s="103"/>
    </row>
    <row r="718" spans="1:28" x14ac:dyDescent="0.25">
      <c r="A718">
        <v>686</v>
      </c>
      <c r="B718" s="61">
        <f ca="1">OFFSET(InputPriceData!B$15,CalculationsAndCharts!$A718+$A$11,0,1,1)</f>
        <v>40982</v>
      </c>
      <c r="C718" s="3">
        <f ca="1">OFFSET(InputPriceData!G$15,CalculationsAndCharts!$A718+$A$11,IF($C$7,8,0),1,1)</f>
        <v>145163600</v>
      </c>
      <c r="D718" s="4">
        <f ca="1">OFFSET(InputPriceData!C$15,CalculationsAndCharts!$A718+$A$11,IF($C$7,8,0),1,1)</f>
        <v>140.10000600000001</v>
      </c>
      <c r="E718" s="4">
        <f ca="1">OFFSET(InputPriceData!D$15,CalculationsAndCharts!$A718+$A$11,IF($C$7,8,0),1,1)</f>
        <v>140.449997</v>
      </c>
      <c r="F718" s="4">
        <f ca="1">OFFSET(InputPriceData!E$15,CalculationsAndCharts!$A718+$A$11,IF($C$7,8,0),1,1)</f>
        <v>139.479996</v>
      </c>
      <c r="G718" s="4">
        <f ca="1">OFFSET(InputPriceData!F$15,CalculationsAndCharts!$A718+$A$11,IF($C$7,8,0),1,1)</f>
        <v>139.91000399999999</v>
      </c>
      <c r="H718" s="309">
        <f t="shared" ca="1" si="120"/>
        <v>-0.362795482057094</v>
      </c>
      <c r="I718" s="216">
        <f t="shared" ca="1" si="121"/>
        <v>140.27279948205708</v>
      </c>
      <c r="J718" s="216">
        <f t="shared" ca="1" si="122"/>
        <v>140.97416347946736</v>
      </c>
      <c r="K718" s="216">
        <f t="shared" ca="1" si="123"/>
        <v>139.5714354846468</v>
      </c>
      <c r="L718" s="217">
        <f t="shared" ca="1" si="124"/>
        <v>0.18337638036139695</v>
      </c>
      <c r="M718" s="216">
        <f t="shared" ca="1" si="125"/>
        <v>0.13106738268794343</v>
      </c>
      <c r="N718" s="246"/>
      <c r="O718" s="309">
        <f t="shared" ca="1" si="126"/>
        <v>0.64691322995630229</v>
      </c>
      <c r="P718" s="216">
        <f t="shared" ca="1" si="127"/>
        <v>139.26309077004368</v>
      </c>
      <c r="Q718" s="217">
        <f t="shared" ca="1" si="128"/>
        <v>-9.0199319239496811E-2</v>
      </c>
      <c r="R718" s="216">
        <f t="shared" ca="1" si="129"/>
        <v>-7.7363433630804695E-2</v>
      </c>
      <c r="S718" s="217"/>
      <c r="T718" s="64"/>
      <c r="U718" s="313">
        <f t="shared" ca="1" si="130"/>
        <v>-0.20843081631874813</v>
      </c>
      <c r="V718" s="256"/>
      <c r="W718" s="256"/>
      <c r="X718" s="311" t="e">
        <f t="shared" si="132"/>
        <v>#N/A</v>
      </c>
      <c r="Y718" s="311" t="e">
        <f t="shared" si="132"/>
        <v>#N/A</v>
      </c>
      <c r="Z718" s="105"/>
      <c r="AA718" s="105"/>
      <c r="AB718" s="103"/>
    </row>
    <row r="719" spans="1:28" x14ac:dyDescent="0.25">
      <c r="A719">
        <v>687</v>
      </c>
      <c r="B719" s="61">
        <f ca="1">OFFSET(InputPriceData!B$15,CalculationsAndCharts!$A719+$A$11,0,1,1)</f>
        <v>40981</v>
      </c>
      <c r="C719" s="3">
        <f ca="1">OFFSET(InputPriceData!G$15,CalculationsAndCharts!$A719+$A$11,IF($C$7,8,0),1,1)</f>
        <v>184090500</v>
      </c>
      <c r="D719" s="4">
        <f ca="1">OFFSET(InputPriceData!C$15,CalculationsAndCharts!$A719+$A$11,IF($C$7,8,0),1,1)</f>
        <v>138.320007</v>
      </c>
      <c r="E719" s="4">
        <f ca="1">OFFSET(InputPriceData!D$15,CalculationsAndCharts!$A719+$A$11,IF($C$7,8,0),1,1)</f>
        <v>140.13000500000001</v>
      </c>
      <c r="F719" s="4">
        <f ca="1">OFFSET(InputPriceData!E$15,CalculationsAndCharts!$A719+$A$11,IF($C$7,8,0),1,1)</f>
        <v>138.08999600000001</v>
      </c>
      <c r="G719" s="4">
        <f ca="1">OFFSET(InputPriceData!F$15,CalculationsAndCharts!$A719+$A$11,IF($C$7,8,0),1,1)</f>
        <v>140.05999800000001</v>
      </c>
      <c r="H719" s="309">
        <f t="shared" ca="1" si="120"/>
        <v>4.9707920421920182E-2</v>
      </c>
      <c r="I719" s="216">
        <f t="shared" ca="1" si="121"/>
        <v>140.01029007957808</v>
      </c>
      <c r="J719" s="216">
        <f t="shared" ca="1" si="122"/>
        <v>140.71034152997595</v>
      </c>
      <c r="K719" s="216">
        <f t="shared" ca="1" si="123"/>
        <v>139.31023862918019</v>
      </c>
      <c r="L719" s="217">
        <f t="shared" ca="1" si="124"/>
        <v>7.6310602700767671E-2</v>
      </c>
      <c r="M719" s="216">
        <f t="shared" ca="1" si="125"/>
        <v>5.4484223754428206E-2</v>
      </c>
      <c r="N719" s="246"/>
      <c r="O719" s="309">
        <f t="shared" ca="1" si="126"/>
        <v>1.1080133074532492</v>
      </c>
      <c r="P719" s="216">
        <f t="shared" ca="1" si="127"/>
        <v>138.95198469254674</v>
      </c>
      <c r="Q719" s="217">
        <f t="shared" ca="1" si="128"/>
        <v>-0.24254225739584373</v>
      </c>
      <c r="R719" s="216">
        <f t="shared" ca="1" si="129"/>
        <v>-0.20780430746187251</v>
      </c>
      <c r="S719" s="217"/>
      <c r="T719" s="64"/>
      <c r="U719" s="313">
        <f t="shared" ca="1" si="130"/>
        <v>-0.26228853121630069</v>
      </c>
      <c r="V719" s="256"/>
      <c r="W719" s="256"/>
      <c r="X719" s="311" t="e">
        <f t="shared" si="132"/>
        <v>#N/A</v>
      </c>
      <c r="Y719" s="311" t="e">
        <f t="shared" si="132"/>
        <v>#N/A</v>
      </c>
      <c r="Z719" s="105"/>
      <c r="AA719" s="105"/>
      <c r="AB719" s="103"/>
    </row>
    <row r="720" spans="1:28" x14ac:dyDescent="0.25">
      <c r="A720">
        <v>688</v>
      </c>
      <c r="B720" s="61">
        <f ca="1">OFFSET(InputPriceData!B$15,CalculationsAndCharts!$A720+$A$11,0,1,1)</f>
        <v>40980</v>
      </c>
      <c r="C720" s="3">
        <f ca="1">OFFSET(InputPriceData!G$15,CalculationsAndCharts!$A720+$A$11,IF($C$7,8,0),1,1)</f>
        <v>104003500</v>
      </c>
      <c r="D720" s="4">
        <f ca="1">OFFSET(InputPriceData!C$15,CalculationsAndCharts!$A720+$A$11,IF($C$7,8,0),1,1)</f>
        <v>137.550003</v>
      </c>
      <c r="E720" s="4">
        <f ca="1">OFFSET(InputPriceData!D$15,CalculationsAndCharts!$A720+$A$11,IF($C$7,8,0),1,1)</f>
        <v>137.759995</v>
      </c>
      <c r="F720" s="4">
        <f ca="1">OFFSET(InputPriceData!E$15,CalculationsAndCharts!$A720+$A$11,IF($C$7,8,0),1,1)</f>
        <v>137.08999600000001</v>
      </c>
      <c r="G720" s="4">
        <f ca="1">OFFSET(InputPriceData!F$15,CalculationsAndCharts!$A720+$A$11,IF($C$7,8,0),1,1)</f>
        <v>137.58000200000001</v>
      </c>
      <c r="H720" s="309">
        <f t="shared" ca="1" si="120"/>
        <v>-2.2334768781513268</v>
      </c>
      <c r="I720" s="216">
        <f t="shared" ca="1" si="121"/>
        <v>139.81347887815133</v>
      </c>
      <c r="J720" s="216">
        <f t="shared" ca="1" si="122"/>
        <v>140.51254627254207</v>
      </c>
      <c r="K720" s="216">
        <f t="shared" ca="1" si="123"/>
        <v>139.11441148376056</v>
      </c>
      <c r="L720" s="217">
        <f t="shared" ca="1" si="124"/>
        <v>2.3092071234250944E-2</v>
      </c>
      <c r="M720" s="216">
        <f t="shared" ca="1" si="125"/>
        <v>1.6784467872191879E-2</v>
      </c>
      <c r="N720" s="246"/>
      <c r="O720" s="309">
        <f t="shared" ca="1" si="126"/>
        <v>-1.1411698009512508</v>
      </c>
      <c r="P720" s="216">
        <f t="shared" ca="1" si="127"/>
        <v>138.72117180095125</v>
      </c>
      <c r="Q720" s="217">
        <f t="shared" ca="1" si="128"/>
        <v>-0.33451461296141732</v>
      </c>
      <c r="R720" s="216">
        <f t="shared" ca="1" si="129"/>
        <v>-0.29177026436858228</v>
      </c>
      <c r="S720" s="217"/>
      <c r="T720" s="64"/>
      <c r="U720" s="313">
        <f t="shared" ca="1" si="130"/>
        <v>-0.30855473224077418</v>
      </c>
      <c r="V720" s="256"/>
      <c r="W720" s="256"/>
      <c r="X720" s="311" t="e">
        <f t="shared" si="132"/>
        <v>#N/A</v>
      </c>
      <c r="Y720" s="311" t="e">
        <f t="shared" si="132"/>
        <v>#N/A</v>
      </c>
      <c r="Z720" s="105"/>
      <c r="AA720" s="105"/>
      <c r="AB720" s="103"/>
    </row>
    <row r="721" spans="1:28" x14ac:dyDescent="0.25">
      <c r="A721">
        <v>689</v>
      </c>
      <c r="B721" s="61">
        <f ca="1">OFFSET(InputPriceData!B$15,CalculationsAndCharts!$A721+$A$11,0,1,1)</f>
        <v>40977</v>
      </c>
      <c r="C721" s="3">
        <f ca="1">OFFSET(InputPriceData!G$15,CalculationsAndCharts!$A721+$A$11,IF($C$7,8,0),1,1)</f>
        <v>122836800</v>
      </c>
      <c r="D721" s="4">
        <f ca="1">OFFSET(InputPriceData!C$15,CalculationsAndCharts!$A721+$A$11,IF($C$7,8,0),1,1)</f>
        <v>137.300003</v>
      </c>
      <c r="E721" s="4">
        <f ca="1">OFFSET(InputPriceData!D$15,CalculationsAndCharts!$A721+$A$11,IF($C$7,8,0),1,1)</f>
        <v>137.929993</v>
      </c>
      <c r="F721" s="4">
        <f ca="1">OFFSET(InputPriceData!E$15,CalculationsAndCharts!$A721+$A$11,IF($C$7,8,0),1,1)</f>
        <v>137.13000500000001</v>
      </c>
      <c r="G721" s="4">
        <f ca="1">OFFSET(InputPriceData!F$15,CalculationsAndCharts!$A721+$A$11,IF($C$7,8,0),1,1)</f>
        <v>137.570007</v>
      </c>
      <c r="H721" s="309">
        <f t="shared" ca="1" si="120"/>
        <v>-2.1217732244190035</v>
      </c>
      <c r="I721" s="216">
        <f t="shared" ca="1" si="121"/>
        <v>139.69178022441901</v>
      </c>
      <c r="J721" s="216">
        <f t="shared" ca="1" si="122"/>
        <v>140.39023912554109</v>
      </c>
      <c r="K721" s="216">
        <f t="shared" ca="1" si="123"/>
        <v>138.9933213232969</v>
      </c>
      <c r="L721" s="217">
        <f t="shared" ca="1" si="124"/>
        <v>4.2363917226326014E-2</v>
      </c>
      <c r="M721" s="216">
        <f t="shared" ca="1" si="125"/>
        <v>3.0794442880508113E-2</v>
      </c>
      <c r="N721" s="246"/>
      <c r="O721" s="309">
        <f t="shared" ca="1" si="126"/>
        <v>-1.0135312226998474</v>
      </c>
      <c r="P721" s="216">
        <f t="shared" ca="1" si="127"/>
        <v>138.58353822269984</v>
      </c>
      <c r="Q721" s="217">
        <f t="shared" ca="1" si="128"/>
        <v>-0.33945119892240083</v>
      </c>
      <c r="R721" s="216">
        <f t="shared" ca="1" si="129"/>
        <v>-0.29609756340775717</v>
      </c>
      <c r="S721" s="217"/>
      <c r="T721" s="64"/>
      <c r="U721" s="313">
        <f t="shared" ca="1" si="130"/>
        <v>-0.32689200628826526</v>
      </c>
      <c r="V721" s="256"/>
      <c r="W721" s="256"/>
      <c r="X721" s="311" t="e">
        <f t="shared" si="132"/>
        <v>#N/A</v>
      </c>
      <c r="Y721" s="311" t="e">
        <f t="shared" si="132"/>
        <v>#N/A</v>
      </c>
      <c r="Z721" s="105"/>
      <c r="AA721" s="105"/>
      <c r="AB721" s="103"/>
    </row>
    <row r="722" spans="1:28" x14ac:dyDescent="0.25">
      <c r="A722">
        <v>690</v>
      </c>
      <c r="B722" s="61">
        <f ca="1">OFFSET(InputPriceData!B$15,CalculationsAndCharts!$A722+$A$11,0,1,1)</f>
        <v>40976</v>
      </c>
      <c r="C722" s="3">
        <f ca="1">OFFSET(InputPriceData!G$15,CalculationsAndCharts!$A722+$A$11,IF($C$7,8,0),1,1)</f>
        <v>116968900</v>
      </c>
      <c r="D722" s="4">
        <f ca="1">OFFSET(InputPriceData!C$15,CalculationsAndCharts!$A722+$A$11,IF($C$7,8,0),1,1)</f>
        <v>136.520004</v>
      </c>
      <c r="E722" s="4">
        <f ca="1">OFFSET(InputPriceData!D$15,CalculationsAndCharts!$A722+$A$11,IF($C$7,8,0),1,1)</f>
        <v>137.320007</v>
      </c>
      <c r="F722" s="4">
        <f ca="1">OFFSET(InputPriceData!E$15,CalculationsAndCharts!$A722+$A$11,IF($C$7,8,0),1,1)</f>
        <v>136.240005</v>
      </c>
      <c r="G722" s="4">
        <f ca="1">OFFSET(InputPriceData!F$15,CalculationsAndCharts!$A722+$A$11,IF($C$7,8,0),1,1)</f>
        <v>137.03999300000001</v>
      </c>
      <c r="H722" s="309">
        <f t="shared" ca="1" si="120"/>
        <v>-2.5380671967754909</v>
      </c>
      <c r="I722" s="216">
        <f t="shared" ca="1" si="121"/>
        <v>139.57806019677551</v>
      </c>
      <c r="J722" s="216">
        <f t="shared" ca="1" si="122"/>
        <v>140.27595049775937</v>
      </c>
      <c r="K722" s="216">
        <f t="shared" ca="1" si="123"/>
        <v>138.88016989579162</v>
      </c>
      <c r="L722" s="217">
        <f t="shared" ca="1" si="124"/>
        <v>7.2929640033677468E-2</v>
      </c>
      <c r="M722" s="216">
        <f t="shared" ca="1" si="125"/>
        <v>5.3217778574811705E-2</v>
      </c>
      <c r="N722" s="246"/>
      <c r="O722" s="309">
        <f t="shared" ca="1" si="126"/>
        <v>-1.4158534657104922</v>
      </c>
      <c r="P722" s="216">
        <f t="shared" ca="1" si="127"/>
        <v>138.45584646571049</v>
      </c>
      <c r="Q722" s="217">
        <f t="shared" ca="1" si="128"/>
        <v>-0.33152245488853549</v>
      </c>
      <c r="R722" s="216">
        <f t="shared" ca="1" si="129"/>
        <v>-0.29029988776067917</v>
      </c>
      <c r="S722" s="217"/>
      <c r="T722" s="64"/>
      <c r="U722" s="313">
        <f t="shared" ca="1" si="130"/>
        <v>-0.34351766633549086</v>
      </c>
      <c r="V722" s="256"/>
      <c r="W722" s="256"/>
      <c r="X722" s="311" t="e">
        <f t="shared" si="132"/>
        <v>#N/A</v>
      </c>
      <c r="Y722" s="311" t="e">
        <f t="shared" si="132"/>
        <v>#N/A</v>
      </c>
      <c r="Z722" s="105"/>
      <c r="AA722" s="105"/>
      <c r="AB722" s="103"/>
    </row>
    <row r="723" spans="1:28" x14ac:dyDescent="0.25">
      <c r="A723">
        <v>691</v>
      </c>
      <c r="B723" s="61">
        <f ca="1">OFFSET(InputPriceData!B$15,CalculationsAndCharts!$A723+$A$11,0,1,1)</f>
        <v>40975</v>
      </c>
      <c r="C723" s="3">
        <f ca="1">OFFSET(InputPriceData!G$15,CalculationsAndCharts!$A723+$A$11,IF($C$7,8,0),1,1)</f>
        <v>143692200</v>
      </c>
      <c r="D723" s="4">
        <f ca="1">OFFSET(InputPriceData!C$15,CalculationsAndCharts!$A723+$A$11,IF($C$7,8,0),1,1)</f>
        <v>135.05999800000001</v>
      </c>
      <c r="E723" s="4">
        <f ca="1">OFFSET(InputPriceData!D$15,CalculationsAndCharts!$A723+$A$11,IF($C$7,8,0),1,1)</f>
        <v>135.91000399999999</v>
      </c>
      <c r="F723" s="4">
        <f ca="1">OFFSET(InputPriceData!E$15,CalculationsAndCharts!$A723+$A$11,IF($C$7,8,0),1,1)</f>
        <v>134.929993</v>
      </c>
      <c r="G723" s="4">
        <f ca="1">OFFSET(InputPriceData!F$15,CalculationsAndCharts!$A723+$A$11,IF($C$7,8,0),1,1)</f>
        <v>135.69000199999999</v>
      </c>
      <c r="H723" s="309">
        <f t="shared" ca="1" si="120"/>
        <v>-3.8316256723710094</v>
      </c>
      <c r="I723" s="216">
        <f t="shared" ca="1" si="121"/>
        <v>139.52162767237101</v>
      </c>
      <c r="J723" s="216">
        <f t="shared" ca="1" si="122"/>
        <v>140.21923581073284</v>
      </c>
      <c r="K723" s="216">
        <f t="shared" ca="1" si="123"/>
        <v>138.82401953400915</v>
      </c>
      <c r="L723" s="217">
        <f t="shared" ca="1" si="124"/>
        <v>0.16936105570049936</v>
      </c>
      <c r="M723" s="216">
        <f t="shared" ca="1" si="125"/>
        <v>0.12481469025293357</v>
      </c>
      <c r="N723" s="246"/>
      <c r="O723" s="309">
        <f t="shared" ca="1" si="126"/>
        <v>-2.7103042434766644</v>
      </c>
      <c r="P723" s="216">
        <f t="shared" ca="1" si="127"/>
        <v>138.40030624347665</v>
      </c>
      <c r="Q723" s="217">
        <f t="shared" ca="1" si="128"/>
        <v>-0.24015947894350589</v>
      </c>
      <c r="R723" s="216">
        <f t="shared" ca="1" si="129"/>
        <v>-0.21238954269615759</v>
      </c>
      <c r="S723" s="217"/>
      <c r="T723" s="64"/>
      <c r="U723" s="313">
        <f t="shared" ca="1" si="130"/>
        <v>-0.33720423294909119</v>
      </c>
      <c r="V723" s="256"/>
      <c r="W723" s="256"/>
      <c r="X723" s="311" t="e">
        <f t="shared" si="132"/>
        <v>#N/A</v>
      </c>
      <c r="Y723" s="311" t="e">
        <f t="shared" si="132"/>
        <v>#N/A</v>
      </c>
      <c r="Z723" s="105"/>
      <c r="AA723" s="105"/>
      <c r="AB723" s="103"/>
    </row>
    <row r="724" spans="1:28" x14ac:dyDescent="0.25">
      <c r="A724">
        <v>692</v>
      </c>
      <c r="B724" s="61">
        <f ca="1">OFFSET(InputPriceData!B$15,CalculationsAndCharts!$A724+$A$11,0,1,1)</f>
        <v>40974</v>
      </c>
      <c r="C724" s="3">
        <f ca="1">OFFSET(InputPriceData!G$15,CalculationsAndCharts!$A724+$A$11,IF($C$7,8,0),1,1)</f>
        <v>202129900</v>
      </c>
      <c r="D724" s="4">
        <f ca="1">OFFSET(InputPriceData!C$15,CalculationsAndCharts!$A724+$A$11,IF($C$7,8,0),1,1)</f>
        <v>135.35000600000001</v>
      </c>
      <c r="E724" s="4">
        <f ca="1">OFFSET(InputPriceData!D$15,CalculationsAndCharts!$A724+$A$11,IF($C$7,8,0),1,1)</f>
        <v>135.429993</v>
      </c>
      <c r="F724" s="4">
        <f ca="1">OFFSET(InputPriceData!E$15,CalculationsAndCharts!$A724+$A$11,IF($C$7,8,0),1,1)</f>
        <v>134.36000100000001</v>
      </c>
      <c r="G724" s="4">
        <f ca="1">OFFSET(InputPriceData!F$15,CalculationsAndCharts!$A724+$A$11,IF($C$7,8,0),1,1)</f>
        <v>134.75</v>
      </c>
      <c r="H724" s="309">
        <f t="shared" ca="1" si="120"/>
        <v>-4.7905160173122932</v>
      </c>
      <c r="I724" s="216">
        <f t="shared" ca="1" si="121"/>
        <v>139.54051601731229</v>
      </c>
      <c r="J724" s="216">
        <f t="shared" ca="1" si="122"/>
        <v>140.23821859739883</v>
      </c>
      <c r="K724" s="216">
        <f t="shared" ca="1" si="123"/>
        <v>138.84281343722571</v>
      </c>
      <c r="L724" s="217">
        <f t="shared" ca="1" si="124"/>
        <v>0.36059152416962892</v>
      </c>
      <c r="M724" s="216">
        <f t="shared" ca="1" si="125"/>
        <v>0.26760038899415872</v>
      </c>
      <c r="N724" s="246"/>
      <c r="O724" s="309">
        <f t="shared" ca="1" si="126"/>
        <v>-3.6906383538230809</v>
      </c>
      <c r="P724" s="216">
        <f t="shared" ca="1" si="127"/>
        <v>138.44063835382309</v>
      </c>
      <c r="Q724" s="217">
        <f t="shared" ca="1" si="128"/>
        <v>-2.3926651078275407E-2</v>
      </c>
      <c r="R724" s="216">
        <f t="shared" ca="1" si="129"/>
        <v>-2.1307592796979954E-2</v>
      </c>
      <c r="S724" s="217"/>
      <c r="T724" s="64"/>
      <c r="U724" s="313">
        <f t="shared" ca="1" si="130"/>
        <v>-0.28890798179113869</v>
      </c>
      <c r="V724" s="256"/>
      <c r="W724" s="256"/>
      <c r="X724" s="311" t="e">
        <f t="shared" si="132"/>
        <v>#N/A</v>
      </c>
      <c r="Y724" s="311" t="e">
        <f t="shared" si="132"/>
        <v>#N/A</v>
      </c>
      <c r="Z724" s="105"/>
      <c r="AA724" s="105"/>
      <c r="AB724" s="103"/>
    </row>
    <row r="725" spans="1:28" x14ac:dyDescent="0.25">
      <c r="A725">
        <v>693</v>
      </c>
      <c r="B725" s="61">
        <f ca="1">OFFSET(InputPriceData!B$15,CalculationsAndCharts!$A725+$A$11,0,1,1)</f>
        <v>40973</v>
      </c>
      <c r="C725" s="3">
        <f ca="1">OFFSET(InputPriceData!G$15,CalculationsAndCharts!$A725+$A$11,IF($C$7,8,0),1,1)</f>
        <v>140765000</v>
      </c>
      <c r="D725" s="4">
        <f ca="1">OFFSET(InputPriceData!C$15,CalculationsAndCharts!$A725+$A$11,IF($C$7,8,0),1,1)</f>
        <v>137.10000600000001</v>
      </c>
      <c r="E725" s="4">
        <f ca="1">OFFSET(InputPriceData!D$15,CalculationsAndCharts!$A725+$A$11,IF($C$7,8,0),1,1)</f>
        <v>137.199997</v>
      </c>
      <c r="F725" s="4">
        <f ca="1">OFFSET(InputPriceData!E$15,CalculationsAndCharts!$A725+$A$11,IF($C$7,8,0),1,1)</f>
        <v>136.279999</v>
      </c>
      <c r="G725" s="4">
        <f ca="1">OFFSET(InputPriceData!F$15,CalculationsAndCharts!$A725+$A$11,IF($C$7,8,0),1,1)</f>
        <v>136.75</v>
      </c>
      <c r="H725" s="309">
        <f t="shared" ca="1" si="120"/>
        <v>-2.7664366825833699</v>
      </c>
      <c r="I725" s="216">
        <f t="shared" ca="1" si="121"/>
        <v>139.51643668258336</v>
      </c>
      <c r="J725" s="216">
        <f t="shared" ca="1" si="122"/>
        <v>140.21401886599625</v>
      </c>
      <c r="K725" s="216">
        <f t="shared" ca="1" si="123"/>
        <v>138.81885449917044</v>
      </c>
      <c r="L725" s="217">
        <f t="shared" ca="1" si="124"/>
        <v>0.53290499604039654</v>
      </c>
      <c r="M725" s="216">
        <f t="shared" ca="1" si="125"/>
        <v>0.38969286730559161</v>
      </c>
      <c r="N725" s="246"/>
      <c r="O725" s="309">
        <f t="shared" ca="1" si="126"/>
        <v>-1.6793571968466543</v>
      </c>
      <c r="P725" s="216">
        <f t="shared" ca="1" si="127"/>
        <v>138.42935719684667</v>
      </c>
      <c r="Q725" s="217">
        <f t="shared" ca="1" si="128"/>
        <v>0.17809397260844706</v>
      </c>
      <c r="R725" s="216">
        <f t="shared" ca="1" si="129"/>
        <v>0.15627990283739412</v>
      </c>
      <c r="S725" s="217"/>
      <c r="T725" s="64"/>
      <c r="U725" s="313">
        <f t="shared" ca="1" si="130"/>
        <v>-0.23341296446819748</v>
      </c>
      <c r="V725" s="256"/>
      <c r="W725" s="256"/>
      <c r="X725" s="311" t="e">
        <f t="shared" si="132"/>
        <v>#N/A</v>
      </c>
      <c r="Y725" s="311" t="e">
        <f t="shared" si="132"/>
        <v>#N/A</v>
      </c>
      <c r="Z725" s="105"/>
      <c r="AA725" s="105"/>
      <c r="AB725" s="103"/>
    </row>
    <row r="726" spans="1:28" x14ac:dyDescent="0.25">
      <c r="A726">
        <v>694</v>
      </c>
      <c r="B726" s="61">
        <f ca="1">OFFSET(InputPriceData!B$15,CalculationsAndCharts!$A726+$A$11,0,1,1)</f>
        <v>40970</v>
      </c>
      <c r="C726" s="3">
        <f ca="1">OFFSET(InputPriceData!G$15,CalculationsAndCharts!$A726+$A$11,IF($C$7,8,0),1,1)</f>
        <v>120638300</v>
      </c>
      <c r="D726" s="4">
        <f ca="1">OFFSET(InputPriceData!C$15,CalculationsAndCharts!$A726+$A$11,IF($C$7,8,0),1,1)</f>
        <v>137.63999899999999</v>
      </c>
      <c r="E726" s="4">
        <f ca="1">OFFSET(InputPriceData!D$15,CalculationsAndCharts!$A726+$A$11,IF($C$7,8,0),1,1)</f>
        <v>137.820007</v>
      </c>
      <c r="F726" s="4">
        <f ca="1">OFFSET(InputPriceData!E$15,CalculationsAndCharts!$A726+$A$11,IF($C$7,8,0),1,1)</f>
        <v>137</v>
      </c>
      <c r="G726" s="4">
        <f ca="1">OFFSET(InputPriceData!F$15,CalculationsAndCharts!$A726+$A$11,IF($C$7,8,0),1,1)</f>
        <v>137.30999800000001</v>
      </c>
      <c r="H726" s="309">
        <f t="shared" ca="1" si="120"/>
        <v>-2.0821836644777223</v>
      </c>
      <c r="I726" s="216">
        <f t="shared" ca="1" si="121"/>
        <v>139.39218166447773</v>
      </c>
      <c r="J726" s="216">
        <f t="shared" ca="1" si="122"/>
        <v>140.08914257280011</v>
      </c>
      <c r="K726" s="216">
        <f t="shared" ca="1" si="123"/>
        <v>138.69522075615535</v>
      </c>
      <c r="L726" s="217">
        <f t="shared" ca="1" si="124"/>
        <v>0.62096916194858842</v>
      </c>
      <c r="M726" s="216">
        <f t="shared" ca="1" si="125"/>
        <v>0.45223885441218081</v>
      </c>
      <c r="N726" s="246"/>
      <c r="O726" s="309">
        <f t="shared" ca="1" si="126"/>
        <v>-0.98385277431981721</v>
      </c>
      <c r="P726" s="216">
        <f t="shared" ca="1" si="127"/>
        <v>138.29385077431982</v>
      </c>
      <c r="Q726" s="217">
        <f t="shared" ca="1" si="128"/>
        <v>0.28186124937979457</v>
      </c>
      <c r="R726" s="216">
        <f t="shared" ca="1" si="129"/>
        <v>0.24632838408150984</v>
      </c>
      <c r="S726" s="217"/>
      <c r="T726" s="64"/>
      <c r="U726" s="313">
        <f t="shared" ca="1" si="130"/>
        <v>-0.20591047033067097</v>
      </c>
      <c r="V726" s="256"/>
      <c r="W726" s="256"/>
      <c r="X726" s="311" t="e">
        <f t="shared" si="132"/>
        <v>#N/A</v>
      </c>
      <c r="Y726" s="311" t="e">
        <f t="shared" si="132"/>
        <v>#N/A</v>
      </c>
      <c r="Z726" s="105"/>
      <c r="AA726" s="105"/>
      <c r="AB726" s="103"/>
    </row>
    <row r="727" spans="1:28" x14ac:dyDescent="0.25">
      <c r="A727">
        <v>695</v>
      </c>
      <c r="B727" s="61">
        <f ca="1">OFFSET(InputPriceData!B$15,CalculationsAndCharts!$A727+$A$11,0,1,1)</f>
        <v>40969</v>
      </c>
      <c r="C727" s="3">
        <f ca="1">OFFSET(InputPriceData!G$15,CalculationsAndCharts!$A727+$A$11,IF($C$7,8,0),1,1)</f>
        <v>145023500</v>
      </c>
      <c r="D727" s="4">
        <f ca="1">OFFSET(InputPriceData!C$15,CalculationsAndCharts!$A727+$A$11,IF($C$7,8,0),1,1)</f>
        <v>137.30999800000001</v>
      </c>
      <c r="E727" s="4">
        <f ca="1">OFFSET(InputPriceData!D$15,CalculationsAndCharts!$A727+$A$11,IF($C$7,8,0),1,1)</f>
        <v>137.990005</v>
      </c>
      <c r="F727" s="4">
        <f ca="1">OFFSET(InputPriceData!E$15,CalculationsAndCharts!$A727+$A$11,IF($C$7,8,0),1,1)</f>
        <v>136.929993</v>
      </c>
      <c r="G727" s="4">
        <f ca="1">OFFSET(InputPriceData!F$15,CalculationsAndCharts!$A727+$A$11,IF($C$7,8,0),1,1)</f>
        <v>137.729996</v>
      </c>
      <c r="H727" s="309">
        <f t="shared" ca="1" si="120"/>
        <v>-1.4899015066349095</v>
      </c>
      <c r="I727" s="216">
        <f t="shared" ca="1" si="121"/>
        <v>139.21989750663491</v>
      </c>
      <c r="J727" s="216">
        <f t="shared" ca="1" si="122"/>
        <v>139.91599699416807</v>
      </c>
      <c r="K727" s="216">
        <f t="shared" ca="1" si="123"/>
        <v>138.52379801910172</v>
      </c>
      <c r="L727" s="217">
        <f t="shared" ca="1" si="124"/>
        <v>0.66748656984371735</v>
      </c>
      <c r="M727" s="216">
        <f t="shared" ca="1" si="125"/>
        <v>0.48463413143765527</v>
      </c>
      <c r="N727" s="246"/>
      <c r="O727" s="309">
        <f t="shared" ca="1" si="126"/>
        <v>-0.36810888003684855</v>
      </c>
      <c r="P727" s="216">
        <f t="shared" ca="1" si="127"/>
        <v>138.09810488003686</v>
      </c>
      <c r="Q727" s="217">
        <f t="shared" ca="1" si="128"/>
        <v>0.33742118681838784</v>
      </c>
      <c r="R727" s="216">
        <f t="shared" ca="1" si="129"/>
        <v>0.29398492408441329</v>
      </c>
      <c r="S727" s="217"/>
      <c r="T727" s="64"/>
      <c r="U727" s="313">
        <f t="shared" ca="1" si="130"/>
        <v>-0.19064920735324198</v>
      </c>
      <c r="V727" s="256"/>
      <c r="W727" s="256"/>
      <c r="X727" s="311" t="e">
        <f t="shared" si="132"/>
        <v>#N/A</v>
      </c>
      <c r="Y727" s="311" t="e">
        <f t="shared" si="132"/>
        <v>#N/A</v>
      </c>
      <c r="Z727" s="105"/>
      <c r="AA727" s="105"/>
      <c r="AB727" s="103"/>
    </row>
    <row r="728" spans="1:28" x14ac:dyDescent="0.25">
      <c r="A728">
        <v>696</v>
      </c>
      <c r="B728" s="61">
        <f ca="1">OFFSET(InputPriceData!B$15,CalculationsAndCharts!$A728+$A$11,0,1,1)</f>
        <v>40968</v>
      </c>
      <c r="C728" s="3">
        <f ca="1">OFFSET(InputPriceData!G$15,CalculationsAndCharts!$A728+$A$11,IF($C$7,8,0),1,1)</f>
        <v>185934700</v>
      </c>
      <c r="D728" s="4">
        <f ca="1">OFFSET(InputPriceData!C$15,CalculationsAndCharts!$A728+$A$11,IF($C$7,8,0),1,1)</f>
        <v>137.759995</v>
      </c>
      <c r="E728" s="4">
        <f ca="1">OFFSET(InputPriceData!D$15,CalculationsAndCharts!$A728+$A$11,IF($C$7,8,0),1,1)</f>
        <v>138.19000199999999</v>
      </c>
      <c r="F728" s="4">
        <f ca="1">OFFSET(InputPriceData!E$15,CalculationsAndCharts!$A728+$A$11,IF($C$7,8,0),1,1)</f>
        <v>136.53999300000001</v>
      </c>
      <c r="G728" s="4">
        <f ca="1">OFFSET(InputPriceData!F$15,CalculationsAndCharts!$A728+$A$11,IF($C$7,8,0),1,1)</f>
        <v>137.020004</v>
      </c>
      <c r="H728" s="309">
        <f t="shared" ca="1" si="120"/>
        <v>-2.0232782501941311</v>
      </c>
      <c r="I728" s="216">
        <f t="shared" ca="1" si="121"/>
        <v>139.04328225019412</v>
      </c>
      <c r="J728" s="216">
        <f t="shared" ca="1" si="122"/>
        <v>139.73849866144508</v>
      </c>
      <c r="K728" s="216">
        <f t="shared" ca="1" si="123"/>
        <v>138.34806583894314</v>
      </c>
      <c r="L728" s="217">
        <f t="shared" ca="1" si="124"/>
        <v>0.71283147022328708</v>
      </c>
      <c r="M728" s="216">
        <f t="shared" ca="1" si="125"/>
        <v>0.52023897928311769</v>
      </c>
      <c r="N728" s="246"/>
      <c r="O728" s="309">
        <f t="shared" ca="1" si="126"/>
        <v>-0.87629496448925903</v>
      </c>
      <c r="P728" s="216">
        <f t="shared" ca="1" si="127"/>
        <v>137.89629896448926</v>
      </c>
      <c r="Q728" s="217">
        <f t="shared" ca="1" si="128"/>
        <v>0.39424275857164814</v>
      </c>
      <c r="R728" s="216">
        <f t="shared" ca="1" si="129"/>
        <v>0.34527170958627162</v>
      </c>
      <c r="S728" s="217"/>
      <c r="T728" s="64"/>
      <c r="U728" s="313">
        <f t="shared" ca="1" si="130"/>
        <v>-0.17496726969684606</v>
      </c>
      <c r="V728" s="256"/>
      <c r="W728" s="256"/>
      <c r="X728" s="311" t="e">
        <f t="shared" si="132"/>
        <v>#N/A</v>
      </c>
      <c r="Y728" s="311" t="e">
        <f t="shared" si="132"/>
        <v>#N/A</v>
      </c>
      <c r="Z728" s="105"/>
      <c r="AA728" s="105"/>
      <c r="AB728" s="103"/>
    </row>
    <row r="729" spans="1:28" x14ac:dyDescent="0.25">
      <c r="A729">
        <v>697</v>
      </c>
      <c r="B729" s="61">
        <f ca="1">OFFSET(InputPriceData!B$15,CalculationsAndCharts!$A729+$A$11,0,1,1)</f>
        <v>40967</v>
      </c>
      <c r="C729" s="3">
        <f ca="1">OFFSET(InputPriceData!G$15,CalculationsAndCharts!$A729+$A$11,IF($C$7,8,0),1,1)</f>
        <v>129355900</v>
      </c>
      <c r="D729" s="4">
        <f ca="1">OFFSET(InputPriceData!C$15,CalculationsAndCharts!$A729+$A$11,IF($C$7,8,0),1,1)</f>
        <v>137.199997</v>
      </c>
      <c r="E729" s="4">
        <f ca="1">OFFSET(InputPriceData!D$15,CalculationsAndCharts!$A729+$A$11,IF($C$7,8,0),1,1)</f>
        <v>137.720001</v>
      </c>
      <c r="F729" s="4">
        <f ca="1">OFFSET(InputPriceData!E$15,CalculationsAndCharts!$A729+$A$11,IF($C$7,8,0),1,1)</f>
        <v>136.929993</v>
      </c>
      <c r="G729" s="4">
        <f ca="1">OFFSET(InputPriceData!F$15,CalculationsAndCharts!$A729+$A$11,IF($C$7,8,0),1,1)</f>
        <v>137.55999800000001</v>
      </c>
      <c r="H729" s="309">
        <f t="shared" ca="1" si="120"/>
        <v>-1.2976789170376533</v>
      </c>
      <c r="I729" s="216">
        <f t="shared" ca="1" si="121"/>
        <v>138.85767691703765</v>
      </c>
      <c r="J729" s="216">
        <f t="shared" ca="1" si="122"/>
        <v>139.55196530162283</v>
      </c>
      <c r="K729" s="216">
        <f t="shared" ca="1" si="123"/>
        <v>138.16338853245247</v>
      </c>
      <c r="L729" s="217">
        <f t="shared" ca="1" si="124"/>
        <v>0.75156932408660482</v>
      </c>
      <c r="M729" s="216">
        <f t="shared" ca="1" si="125"/>
        <v>0.54635746947786723</v>
      </c>
      <c r="N729" s="246"/>
      <c r="O729" s="309">
        <f t="shared" ca="1" si="126"/>
        <v>-0.12247467037971643</v>
      </c>
      <c r="P729" s="216">
        <f t="shared" ca="1" si="127"/>
        <v>137.68247267037972</v>
      </c>
      <c r="Q729" s="217">
        <f t="shared" ca="1" si="128"/>
        <v>0.44555199273091445</v>
      </c>
      <c r="R729" s="216">
        <f t="shared" ca="1" si="129"/>
        <v>0.38867577715223384</v>
      </c>
      <c r="S729" s="217"/>
      <c r="T729" s="64"/>
      <c r="U729" s="313">
        <f t="shared" ca="1" si="130"/>
        <v>-0.15768169232563339</v>
      </c>
      <c r="V729" s="256"/>
      <c r="W729" s="256"/>
      <c r="X729" s="311" t="e">
        <f t="shared" si="132"/>
        <v>#N/A</v>
      </c>
      <c r="Y729" s="311" t="e">
        <f t="shared" si="132"/>
        <v>#N/A</v>
      </c>
      <c r="Z729" s="105"/>
      <c r="AA729" s="105"/>
      <c r="AB729" s="103"/>
    </row>
    <row r="730" spans="1:28" x14ac:dyDescent="0.25">
      <c r="A730">
        <v>698</v>
      </c>
      <c r="B730" s="61">
        <f ca="1">OFFSET(InputPriceData!B$15,CalculationsAndCharts!$A730+$A$11,0,1,1)</f>
        <v>40966</v>
      </c>
      <c r="C730" s="3">
        <f ca="1">OFFSET(InputPriceData!G$15,CalculationsAndCharts!$A730+$A$11,IF($C$7,8,0),1,1)</f>
        <v>145728900</v>
      </c>
      <c r="D730" s="4">
        <f ca="1">OFFSET(InputPriceData!C$15,CalculationsAndCharts!$A730+$A$11,IF($C$7,8,0),1,1)</f>
        <v>136.020004</v>
      </c>
      <c r="E730" s="4">
        <f ca="1">OFFSET(InputPriceData!D$15,CalculationsAndCharts!$A730+$A$11,IF($C$7,8,0),1,1)</f>
        <v>137.529999</v>
      </c>
      <c r="F730" s="4">
        <f ca="1">OFFSET(InputPriceData!E$15,CalculationsAndCharts!$A730+$A$11,IF($C$7,8,0),1,1)</f>
        <v>135.800003</v>
      </c>
      <c r="G730" s="4">
        <f ca="1">OFFSET(InputPriceData!F$15,CalculationsAndCharts!$A730+$A$11,IF($C$7,8,0),1,1)</f>
        <v>137.16000399999999</v>
      </c>
      <c r="H730" s="309">
        <f t="shared" ca="1" si="120"/>
        <v>-1.4912282778930888</v>
      </c>
      <c r="I730" s="216">
        <f t="shared" ca="1" si="121"/>
        <v>138.65123227789309</v>
      </c>
      <c r="J730" s="216">
        <f t="shared" ca="1" si="122"/>
        <v>139.34448843928254</v>
      </c>
      <c r="K730" s="216">
        <f t="shared" ca="1" si="123"/>
        <v>137.95797611650363</v>
      </c>
      <c r="L730" s="217">
        <f t="shared" ca="1" si="124"/>
        <v>0.7697404925641439</v>
      </c>
      <c r="M730" s="216">
        <f t="shared" ca="1" si="125"/>
        <v>0.56119894292518679</v>
      </c>
      <c r="N730" s="246"/>
      <c r="O730" s="309">
        <f t="shared" ca="1" si="126"/>
        <v>-0.2815248225370634</v>
      </c>
      <c r="P730" s="216">
        <f t="shared" ca="1" si="127"/>
        <v>137.44152882253704</v>
      </c>
      <c r="Q730" s="217">
        <f t="shared" ca="1" si="128"/>
        <v>0.47329685205608235</v>
      </c>
      <c r="R730" s="216">
        <f t="shared" ca="1" si="129"/>
        <v>0.41408297310001457</v>
      </c>
      <c r="S730" s="217"/>
      <c r="T730" s="64"/>
      <c r="U730" s="313">
        <f t="shared" ca="1" si="130"/>
        <v>-0.14711596982517222</v>
      </c>
      <c r="V730" s="256"/>
      <c r="W730" s="256"/>
      <c r="X730" s="311" t="e">
        <f t="shared" si="132"/>
        <v>#N/A</v>
      </c>
      <c r="Y730" s="311" t="e">
        <f t="shared" si="132"/>
        <v>#N/A</v>
      </c>
      <c r="Z730" s="105"/>
      <c r="AA730" s="105"/>
      <c r="AB730" s="103"/>
    </row>
    <row r="731" spans="1:28" x14ac:dyDescent="0.25">
      <c r="A731">
        <v>699</v>
      </c>
      <c r="B731" s="61">
        <f ca="1">OFFSET(InputPriceData!B$15,CalculationsAndCharts!$A731+$A$11,0,1,1)</f>
        <v>40963</v>
      </c>
      <c r="C731" s="3">
        <f ca="1">OFFSET(InputPriceData!G$15,CalculationsAndCharts!$A731+$A$11,IF($C$7,8,0),1,1)</f>
        <v>105539100</v>
      </c>
      <c r="D731" s="4">
        <f ca="1">OFFSET(InputPriceData!C$15,CalculationsAndCharts!$A731+$A$11,IF($C$7,8,0),1,1)</f>
        <v>136.929993</v>
      </c>
      <c r="E731" s="4">
        <f ca="1">OFFSET(InputPriceData!D$15,CalculationsAndCharts!$A731+$A$11,IF($C$7,8,0),1,1)</f>
        <v>137.199997</v>
      </c>
      <c r="F731" s="4">
        <f ca="1">OFFSET(InputPriceData!E$15,CalculationsAndCharts!$A731+$A$11,IF($C$7,8,0),1,1)</f>
        <v>136.63000500000001</v>
      </c>
      <c r="G731" s="4">
        <f ca="1">OFFSET(InputPriceData!F$15,CalculationsAndCharts!$A731+$A$11,IF($C$7,8,0),1,1)</f>
        <v>136.929993</v>
      </c>
      <c r="H731" s="309">
        <f t="shared" ca="1" si="120"/>
        <v>-1.5208961429737222</v>
      </c>
      <c r="I731" s="216">
        <f t="shared" ca="1" si="121"/>
        <v>138.45088914297372</v>
      </c>
      <c r="J731" s="216">
        <f t="shared" ca="1" si="122"/>
        <v>139.14314358868859</v>
      </c>
      <c r="K731" s="216">
        <f t="shared" ca="1" si="123"/>
        <v>137.75863469725886</v>
      </c>
      <c r="L731" s="217">
        <f t="shared" ca="1" si="124"/>
        <v>0.79306546450791993</v>
      </c>
      <c r="M731" s="216">
        <f t="shared" ca="1" si="125"/>
        <v>0.57917585996511367</v>
      </c>
      <c r="N731" s="246"/>
      <c r="O731" s="309">
        <f t="shared" ca="1" si="126"/>
        <v>-0.27698164034217188</v>
      </c>
      <c r="P731" s="216">
        <f t="shared" ca="1" si="127"/>
        <v>137.20697464034217</v>
      </c>
      <c r="Q731" s="217">
        <f t="shared" ca="1" si="128"/>
        <v>0.50934560104230131</v>
      </c>
      <c r="R731" s="216">
        <f t="shared" ca="1" si="129"/>
        <v>0.44637022748607136</v>
      </c>
      <c r="S731" s="217"/>
      <c r="T731" s="64"/>
      <c r="U731" s="313">
        <f t="shared" ca="1" si="130"/>
        <v>-0.13280563247904231</v>
      </c>
      <c r="V731" s="256"/>
      <c r="W731" s="256"/>
      <c r="X731" s="311" t="e">
        <f t="shared" si="132"/>
        <v>#N/A</v>
      </c>
      <c r="Y731" s="311" t="e">
        <f t="shared" si="132"/>
        <v>#N/A</v>
      </c>
      <c r="Z731" s="105"/>
      <c r="AA731" s="105"/>
      <c r="AB731" s="103"/>
    </row>
    <row r="732" spans="1:28" x14ac:dyDescent="0.25">
      <c r="A732">
        <v>700</v>
      </c>
      <c r="B732" s="61">
        <f ca="1">OFFSET(InputPriceData!B$15,CalculationsAndCharts!$A732+$A$11,0,1,1)</f>
        <v>40962</v>
      </c>
      <c r="C732" s="3">
        <f ca="1">OFFSET(InputPriceData!G$15,CalculationsAndCharts!$A732+$A$11,IF($C$7,8,0),1,1)</f>
        <v>137704300</v>
      </c>
      <c r="D732" s="4">
        <f ca="1">OFFSET(InputPriceData!C$15,CalculationsAndCharts!$A732+$A$11,IF($C$7,8,0),1,1)</f>
        <v>135.96000699999999</v>
      </c>
      <c r="E732" s="4">
        <f ca="1">OFFSET(InputPriceData!D$15,CalculationsAndCharts!$A732+$A$11,IF($C$7,8,0),1,1)</f>
        <v>136.729996</v>
      </c>
      <c r="F732" s="4">
        <f ca="1">OFFSET(InputPriceData!E$15,CalculationsAndCharts!$A732+$A$11,IF($C$7,8,0),1,1)</f>
        <v>135.5</v>
      </c>
      <c r="G732" s="4">
        <f ca="1">OFFSET(InputPriceData!F$15,CalculationsAndCharts!$A732+$A$11,IF($C$7,8,0),1,1)</f>
        <v>136.63000500000001</v>
      </c>
      <c r="H732" s="309">
        <f t="shared" ca="1" si="120"/>
        <v>-1.6232905370958088</v>
      </c>
      <c r="I732" s="216">
        <f t="shared" ca="1" si="121"/>
        <v>138.25329553709582</v>
      </c>
      <c r="J732" s="216">
        <f t="shared" ca="1" si="122"/>
        <v>138.9445620147813</v>
      </c>
      <c r="K732" s="216">
        <f t="shared" ca="1" si="123"/>
        <v>137.56202905941035</v>
      </c>
      <c r="L732" s="217">
        <f t="shared" ca="1" si="124"/>
        <v>0.81860175298459426</v>
      </c>
      <c r="M732" s="216">
        <f t="shared" ca="1" si="125"/>
        <v>0.59913761474618565</v>
      </c>
      <c r="N732" s="246"/>
      <c r="O732" s="309">
        <f t="shared" ca="1" si="126"/>
        <v>-0.34463711709210343</v>
      </c>
      <c r="P732" s="216">
        <f t="shared" ca="1" si="127"/>
        <v>136.97464211709212</v>
      </c>
      <c r="Q732" s="217">
        <f t="shared" ca="1" si="128"/>
        <v>0.55043842638812757</v>
      </c>
      <c r="R732" s="216">
        <f t="shared" ca="1" si="129"/>
        <v>0.48344147514724384</v>
      </c>
      <c r="S732" s="217"/>
      <c r="T732" s="64"/>
      <c r="U732" s="313">
        <f t="shared" ca="1" si="130"/>
        <v>-0.11569613959894182</v>
      </c>
      <c r="V732" s="256"/>
      <c r="W732" s="256"/>
      <c r="X732" s="311" t="e">
        <f t="shared" si="132"/>
        <v>#N/A</v>
      </c>
      <c r="Y732" s="311" t="e">
        <f t="shared" si="132"/>
        <v>#N/A</v>
      </c>
      <c r="Z732" s="105"/>
      <c r="AA732" s="105"/>
      <c r="AB732" s="103"/>
    </row>
    <row r="733" spans="1:28" x14ac:dyDescent="0.25">
      <c r="A733">
        <v>701</v>
      </c>
      <c r="B733" s="61">
        <f ca="1">OFFSET(InputPriceData!B$15,CalculationsAndCharts!$A733+$A$11,0,1,1)</f>
        <v>40961</v>
      </c>
      <c r="C733" s="3">
        <f ca="1">OFFSET(InputPriceData!G$15,CalculationsAndCharts!$A733+$A$11,IF($C$7,8,0),1,1)</f>
        <v>124455300</v>
      </c>
      <c r="D733" s="4">
        <f ca="1">OFFSET(InputPriceData!C$15,CalculationsAndCharts!$A733+$A$11,IF($C$7,8,0),1,1)</f>
        <v>136.259995</v>
      </c>
      <c r="E733" s="4">
        <f ca="1">OFFSET(InputPriceData!D$15,CalculationsAndCharts!$A733+$A$11,IF($C$7,8,0),1,1)</f>
        <v>136.550003</v>
      </c>
      <c r="F733" s="4">
        <f ca="1">OFFSET(InputPriceData!E$15,CalculationsAndCharts!$A733+$A$11,IF($C$7,8,0),1,1)</f>
        <v>135.78999300000001</v>
      </c>
      <c r="G733" s="4">
        <f ca="1">OFFSET(InputPriceData!F$15,CalculationsAndCharts!$A733+$A$11,IF($C$7,8,0),1,1)</f>
        <v>136.029999</v>
      </c>
      <c r="H733" s="309">
        <f t="shared" ca="1" si="120"/>
        <v>-2.0420759646503992</v>
      </c>
      <c r="I733" s="216">
        <f t="shared" ca="1" si="121"/>
        <v>138.0720749646504</v>
      </c>
      <c r="J733" s="216">
        <f t="shared" ca="1" si="122"/>
        <v>138.76243533947363</v>
      </c>
      <c r="K733" s="216">
        <f t="shared" ca="1" si="123"/>
        <v>137.38171458982714</v>
      </c>
      <c r="L733" s="217">
        <f t="shared" ca="1" si="124"/>
        <v>0.86119506879358032</v>
      </c>
      <c r="M733" s="216">
        <f t="shared" ca="1" si="125"/>
        <v>0.63309202023413991</v>
      </c>
      <c r="N733" s="246"/>
      <c r="O733" s="309">
        <f t="shared" ca="1" si="126"/>
        <v>-0.73167441554328727</v>
      </c>
      <c r="P733" s="216">
        <f t="shared" ca="1" si="127"/>
        <v>136.7616734155433</v>
      </c>
      <c r="Q733" s="217">
        <f t="shared" ca="1" si="128"/>
        <v>0.6159760091467793</v>
      </c>
      <c r="R733" s="216">
        <f t="shared" ca="1" si="129"/>
        <v>0.54338838227598252</v>
      </c>
      <c r="S733" s="217"/>
      <c r="T733" s="64"/>
      <c r="U733" s="313">
        <f t="shared" ca="1" si="130"/>
        <v>-8.9703637958157389E-2</v>
      </c>
      <c r="V733" s="256"/>
      <c r="W733" s="256"/>
      <c r="X733" s="311" t="e">
        <f t="shared" si="132"/>
        <v>#N/A</v>
      </c>
      <c r="Y733" s="311" t="e">
        <f t="shared" si="132"/>
        <v>#N/A</v>
      </c>
      <c r="Z733" s="105"/>
      <c r="AA733" s="105"/>
      <c r="AB733" s="103"/>
    </row>
    <row r="734" spans="1:28" x14ac:dyDescent="0.25">
      <c r="A734">
        <v>702</v>
      </c>
      <c r="B734" s="61">
        <f ca="1">OFFSET(InputPriceData!B$15,CalculationsAndCharts!$A734+$A$11,0,1,1)</f>
        <v>40960</v>
      </c>
      <c r="C734" s="3">
        <f ca="1">OFFSET(InputPriceData!G$15,CalculationsAndCharts!$A734+$A$11,IF($C$7,8,0),1,1)</f>
        <v>134042300</v>
      </c>
      <c r="D734" s="4">
        <f ca="1">OFFSET(InputPriceData!C$15,CalculationsAndCharts!$A734+$A$11,IF($C$7,8,0),1,1)</f>
        <v>136.729996</v>
      </c>
      <c r="E734" s="4">
        <f ca="1">OFFSET(InputPriceData!D$15,CalculationsAndCharts!$A734+$A$11,IF($C$7,8,0),1,1)</f>
        <v>137.050003</v>
      </c>
      <c r="F734" s="4">
        <f ca="1">OFFSET(InputPriceData!E$15,CalculationsAndCharts!$A734+$A$11,IF($C$7,8,0),1,1)</f>
        <v>136.050003</v>
      </c>
      <c r="G734" s="4">
        <f ca="1">OFFSET(InputPriceData!F$15,CalculationsAndCharts!$A734+$A$11,IF($C$7,8,0),1,1)</f>
        <v>136.470001</v>
      </c>
      <c r="H734" s="309">
        <f t="shared" ca="1" si="120"/>
        <v>-1.4110624898026953</v>
      </c>
      <c r="I734" s="216">
        <f t="shared" ca="1" si="121"/>
        <v>137.8810634898027</v>
      </c>
      <c r="J734" s="216">
        <f t="shared" ca="1" si="122"/>
        <v>138.5704688072517</v>
      </c>
      <c r="K734" s="216">
        <f t="shared" ca="1" si="123"/>
        <v>137.1916581723537</v>
      </c>
      <c r="L734" s="217">
        <f t="shared" ca="1" si="124"/>
        <v>0.89509325142272522</v>
      </c>
      <c r="M734" s="216">
        <f t="shared" ca="1" si="125"/>
        <v>0.6558901186076237</v>
      </c>
      <c r="N734" s="246"/>
      <c r="O734" s="309">
        <f t="shared" ca="1" si="126"/>
        <v>-6.5371618286744287E-2</v>
      </c>
      <c r="P734" s="216">
        <f t="shared" ca="1" si="127"/>
        <v>136.53537261828674</v>
      </c>
      <c r="Q734" s="217">
        <f t="shared" ca="1" si="128"/>
        <v>0.67434259782412553</v>
      </c>
      <c r="R734" s="216">
        <f t="shared" ca="1" si="129"/>
        <v>0.59295897373734952</v>
      </c>
      <c r="S734" s="217"/>
      <c r="T734" s="64"/>
      <c r="U734" s="313">
        <f t="shared" ca="1" si="130"/>
        <v>-6.293114487027418E-2</v>
      </c>
      <c r="V734" s="256"/>
      <c r="W734" s="256"/>
      <c r="X734" s="311" t="e">
        <f t="shared" si="132"/>
        <v>#N/A</v>
      </c>
      <c r="Y734" s="311" t="e">
        <f t="shared" si="132"/>
        <v>#N/A</v>
      </c>
      <c r="Z734" s="105"/>
      <c r="AA734" s="105"/>
      <c r="AB734" s="103"/>
    </row>
    <row r="735" spans="1:28" x14ac:dyDescent="0.25">
      <c r="A735">
        <v>703</v>
      </c>
      <c r="B735" s="61">
        <f ca="1">OFFSET(InputPriceData!B$15,CalculationsAndCharts!$A735+$A$11,0,1,1)</f>
        <v>40956</v>
      </c>
      <c r="C735" s="3">
        <f ca="1">OFFSET(InputPriceData!G$15,CalculationsAndCharts!$A735+$A$11,IF($C$7,8,0),1,1)</f>
        <v>129869400</v>
      </c>
      <c r="D735" s="4">
        <f ca="1">OFFSET(InputPriceData!C$15,CalculationsAndCharts!$A735+$A$11,IF($C$7,8,0),1,1)</f>
        <v>136.520004</v>
      </c>
      <c r="E735" s="4">
        <f ca="1">OFFSET(InputPriceData!D$15,CalculationsAndCharts!$A735+$A$11,IF($C$7,8,0),1,1)</f>
        <v>136.63000500000001</v>
      </c>
      <c r="F735" s="4">
        <f ca="1">OFFSET(InputPriceData!E$15,CalculationsAndCharts!$A735+$A$11,IF($C$7,8,0),1,1)</f>
        <v>135.96000699999999</v>
      </c>
      <c r="G735" s="4">
        <f ca="1">OFFSET(InputPriceData!F$15,CalculationsAndCharts!$A735+$A$11,IF($C$7,8,0),1,1)</f>
        <v>136.41000399999999</v>
      </c>
      <c r="H735" s="309">
        <f t="shared" ca="1" si="120"/>
        <v>-1.2499643876668056</v>
      </c>
      <c r="I735" s="216">
        <f t="shared" ca="1" si="121"/>
        <v>137.65996838766679</v>
      </c>
      <c r="J735" s="216">
        <f t="shared" ca="1" si="122"/>
        <v>138.34826822960511</v>
      </c>
      <c r="K735" s="216">
        <f t="shared" ca="1" si="123"/>
        <v>136.97166854572845</v>
      </c>
      <c r="L735" s="217">
        <f t="shared" ca="1" si="124"/>
        <v>0.89696624498772115</v>
      </c>
      <c r="M735" s="216">
        <f t="shared" ca="1" si="125"/>
        <v>0.6575516594719264</v>
      </c>
      <c r="N735" s="246"/>
      <c r="O735" s="309">
        <f t="shared" ca="1" si="126"/>
        <v>0.14001744836424246</v>
      </c>
      <c r="P735" s="216">
        <f t="shared" ca="1" si="127"/>
        <v>136.26998655163575</v>
      </c>
      <c r="Q735" s="217">
        <f t="shared" ca="1" si="128"/>
        <v>0.69543159494967699</v>
      </c>
      <c r="R735" s="216">
        <f t="shared" ca="1" si="129"/>
        <v>0.61177178320412084</v>
      </c>
      <c r="S735" s="217"/>
      <c r="T735" s="64"/>
      <c r="U735" s="313">
        <f t="shared" ca="1" si="130"/>
        <v>-4.5779876267805553E-2</v>
      </c>
      <c r="V735" s="256"/>
      <c r="W735" s="256"/>
      <c r="X735" s="311" t="e">
        <f t="shared" si="132"/>
        <v>#N/A</v>
      </c>
      <c r="Y735" s="311" t="e">
        <f t="shared" si="132"/>
        <v>#N/A</v>
      </c>
      <c r="Z735" s="105"/>
      <c r="AA735" s="105"/>
      <c r="AB735" s="103"/>
    </row>
    <row r="736" spans="1:28" x14ac:dyDescent="0.25">
      <c r="A736">
        <v>704</v>
      </c>
      <c r="B736" s="61">
        <f ca="1">OFFSET(InputPriceData!B$15,CalculationsAndCharts!$A736+$A$11,0,1,1)</f>
        <v>40955</v>
      </c>
      <c r="C736" s="3">
        <f ca="1">OFFSET(InputPriceData!G$15,CalculationsAndCharts!$A736+$A$11,IF($C$7,8,0),1,1)</f>
        <v>186567800</v>
      </c>
      <c r="D736" s="4">
        <f ca="1">OFFSET(InputPriceData!C$15,CalculationsAndCharts!$A736+$A$11,IF($C$7,8,0),1,1)</f>
        <v>134.570007</v>
      </c>
      <c r="E736" s="4">
        <f ca="1">OFFSET(InputPriceData!D$15,CalculationsAndCharts!$A736+$A$11,IF($C$7,8,0),1,1)</f>
        <v>136.16999799999999</v>
      </c>
      <c r="F736" s="4">
        <f ca="1">OFFSET(InputPriceData!E$15,CalculationsAndCharts!$A736+$A$11,IF($C$7,8,0),1,1)</f>
        <v>134.33000200000001</v>
      </c>
      <c r="G736" s="4">
        <f ca="1">OFFSET(InputPriceData!F$15,CalculationsAndCharts!$A736+$A$11,IF($C$7,8,0),1,1)</f>
        <v>136.050003</v>
      </c>
      <c r="H736" s="309">
        <f t="shared" ca="1" si="120"/>
        <v>-1.3863179469931219</v>
      </c>
      <c r="I736" s="216">
        <f t="shared" ca="1" si="121"/>
        <v>137.43632094699313</v>
      </c>
      <c r="J736" s="216">
        <f t="shared" ca="1" si="122"/>
        <v>138.12350255172808</v>
      </c>
      <c r="K736" s="216">
        <f t="shared" ca="1" si="123"/>
        <v>136.74913934225816</v>
      </c>
      <c r="L736" s="217">
        <f t="shared" ca="1" si="124"/>
        <v>0.89150606891175299</v>
      </c>
      <c r="M736" s="216">
        <f t="shared" ca="1" si="125"/>
        <v>0.65527824274414237</v>
      </c>
      <c r="N736" s="246"/>
      <c r="O736" s="309">
        <f t="shared" ca="1" si="126"/>
        <v>5.0416081160846227E-2</v>
      </c>
      <c r="P736" s="216">
        <f t="shared" ca="1" si="127"/>
        <v>135.99958691883916</v>
      </c>
      <c r="Q736" s="217">
        <f t="shared" ca="1" si="128"/>
        <v>0.70911668788204629</v>
      </c>
      <c r="R736" s="216">
        <f t="shared" ca="1" si="129"/>
        <v>0.62546123241059803</v>
      </c>
      <c r="S736" s="217"/>
      <c r="T736" s="64"/>
      <c r="U736" s="313">
        <f t="shared" ca="1" si="130"/>
        <v>-2.9817010333544336E-2</v>
      </c>
      <c r="V736" s="256"/>
      <c r="W736" s="256"/>
      <c r="X736" s="311" t="e">
        <f t="shared" si="132"/>
        <v>#N/A</v>
      </c>
      <c r="Y736" s="311" t="e">
        <f t="shared" si="132"/>
        <v>#N/A</v>
      </c>
      <c r="Z736" s="105"/>
      <c r="AA736" s="105"/>
      <c r="AB736" s="103"/>
    </row>
    <row r="737" spans="1:28" x14ac:dyDescent="0.25">
      <c r="A737">
        <v>705</v>
      </c>
      <c r="B737" s="61">
        <f ca="1">OFFSET(InputPriceData!B$15,CalculationsAndCharts!$A737+$A$11,0,1,1)</f>
        <v>40954</v>
      </c>
      <c r="C737" s="3">
        <f ca="1">OFFSET(InputPriceData!G$15,CalculationsAndCharts!$A737+$A$11,IF($C$7,8,0),1,1)</f>
        <v>195195100</v>
      </c>
      <c r="D737" s="4">
        <f ca="1">OFFSET(InputPriceData!C$15,CalculationsAndCharts!$A737+$A$11,IF($C$7,8,0),1,1)</f>
        <v>135.63000500000001</v>
      </c>
      <c r="E737" s="4">
        <f ca="1">OFFSET(InputPriceData!D$15,CalculationsAndCharts!$A737+$A$11,IF($C$7,8,0),1,1)</f>
        <v>135.83000200000001</v>
      </c>
      <c r="F737" s="4">
        <f ca="1">OFFSET(InputPriceData!E$15,CalculationsAndCharts!$A737+$A$11,IF($C$7,8,0),1,1)</f>
        <v>134.28999300000001</v>
      </c>
      <c r="G737" s="4">
        <f ca="1">OFFSET(InputPriceData!F$15,CalculationsAndCharts!$A737+$A$11,IF($C$7,8,0),1,1)</f>
        <v>134.55999800000001</v>
      </c>
      <c r="H737" s="309">
        <f t="shared" ref="H737:H800" ca="1" si="133">$C$20*(G737-2*G738+G739)+2*$C$21*H738-$C$22*H739</f>
        <v>-2.7021651369584321</v>
      </c>
      <c r="I737" s="216">
        <f t="shared" ca="1" si="121"/>
        <v>137.26216313695843</v>
      </c>
      <c r="J737" s="216">
        <f t="shared" ca="1" si="122"/>
        <v>137.94847395264321</v>
      </c>
      <c r="K737" s="216">
        <f t="shared" ca="1" si="123"/>
        <v>136.57585232127363</v>
      </c>
      <c r="L737" s="217">
        <f t="shared" ca="1" si="124"/>
        <v>0.93357080577603546</v>
      </c>
      <c r="M737" s="216">
        <f t="shared" ca="1" si="125"/>
        <v>0.69379519890899177</v>
      </c>
      <c r="N737" s="246"/>
      <c r="O737" s="309">
        <f t="shared" ca="1" si="126"/>
        <v>-1.2295504865045488</v>
      </c>
      <c r="P737" s="216">
        <f t="shared" ca="1" si="127"/>
        <v>135.78954848650454</v>
      </c>
      <c r="Q737" s="217">
        <f t="shared" ca="1" si="128"/>
        <v>0.78543623656730843</v>
      </c>
      <c r="R737" s="216">
        <f t="shared" ca="1" si="129"/>
        <v>0.70044849724267244</v>
      </c>
      <c r="S737" s="217"/>
      <c r="T737" s="64"/>
      <c r="U737" s="313">
        <f t="shared" ca="1" si="130"/>
        <v>6.6532983336806684E-3</v>
      </c>
      <c r="V737" s="256"/>
      <c r="W737" s="256"/>
      <c r="X737" s="311" t="e">
        <f t="shared" si="132"/>
        <v>#N/A</v>
      </c>
      <c r="Y737" s="311" t="e">
        <f t="shared" si="132"/>
        <v>#N/A</v>
      </c>
      <c r="Z737" s="105"/>
      <c r="AA737" s="105"/>
      <c r="AB737" s="103"/>
    </row>
    <row r="738" spans="1:28" x14ac:dyDescent="0.25">
      <c r="A738">
        <v>706</v>
      </c>
      <c r="B738" s="61">
        <f ca="1">OFFSET(InputPriceData!B$15,CalculationsAndCharts!$A738+$A$11,0,1,1)</f>
        <v>40953</v>
      </c>
      <c r="C738" s="3">
        <f ca="1">OFFSET(InputPriceData!G$15,CalculationsAndCharts!$A738+$A$11,IF($C$7,8,0),1,1)</f>
        <v>165329500</v>
      </c>
      <c r="D738" s="4">
        <f ca="1">OFFSET(InputPriceData!C$15,CalculationsAndCharts!$A738+$A$11,IF($C$7,8,0),1,1)</f>
        <v>135</v>
      </c>
      <c r="E738" s="4">
        <f ca="1">OFFSET(InputPriceData!D$15,CalculationsAndCharts!$A738+$A$11,IF($C$7,8,0),1,1)</f>
        <v>135.270004</v>
      </c>
      <c r="F738" s="4">
        <f ca="1">OFFSET(InputPriceData!E$15,CalculationsAndCharts!$A738+$A$11,IF($C$7,8,0),1,1)</f>
        <v>134.25</v>
      </c>
      <c r="G738" s="4">
        <f ca="1">OFFSET(InputPriceData!F$15,CalculationsAndCharts!$A738+$A$11,IF($C$7,8,0),1,1)</f>
        <v>135.19000199999999</v>
      </c>
      <c r="H738" s="309">
        <f t="shared" ca="1" si="133"/>
        <v>-1.9140093192362282</v>
      </c>
      <c r="I738" s="216">
        <f t="shared" ref="I738:I801" ca="1" si="134">G738-H738</f>
        <v>137.10401131923621</v>
      </c>
      <c r="J738" s="216">
        <f t="shared" ref="J738:J801" ca="1" si="135">I738*(1+$F$15)</f>
        <v>137.78953137583238</v>
      </c>
      <c r="K738" s="216">
        <f t="shared" ref="K738:K801" ca="1" si="136">I738*(1-$F$15)</f>
        <v>136.41849126264003</v>
      </c>
      <c r="L738" s="217">
        <f t="shared" ref="L738:L801" ca="1" si="137">$F$20*(I738-2*I739+I740)+2*$F$21*L739-$F$22*L740</f>
        <v>0.99420005532391587</v>
      </c>
      <c r="M738" s="216">
        <f t="shared" ref="M738:M801" ca="1" si="138">100*$F$16*L738/G738</f>
        <v>0.73540945381738798</v>
      </c>
      <c r="N738" s="246"/>
      <c r="O738" s="309">
        <f t="shared" ref="O738:O801" ca="1" si="139">$U$20*($G738-2*$G739+$G740)+2*$U$21*O739-$U$22*O740</f>
        <v>-0.40850749958012389</v>
      </c>
      <c r="P738" s="216">
        <f t="shared" ref="P738:P801" ca="1" si="140">$G738-O738</f>
        <v>135.5985094995801</v>
      </c>
      <c r="Q738" s="217">
        <f t="shared" ref="Q738:Q801" ca="1" si="141">$X$20*(P738-2*P739+P740)+2*$X$21*Q739-$X$22*Q740</f>
        <v>0.8906271058784806</v>
      </c>
      <c r="R738" s="216">
        <f t="shared" ref="R738:R801" ca="1" si="142">100*$F$17*Q738/$G738</f>
        <v>0.79055589262745685</v>
      </c>
      <c r="S738" s="217"/>
      <c r="T738" s="64"/>
      <c r="U738" s="313">
        <f t="shared" ref="U738:U801" ca="1" si="143">R738-M738</f>
        <v>5.5146438810068865E-2</v>
      </c>
      <c r="V738" s="256"/>
      <c r="W738" s="256"/>
      <c r="X738" s="311" t="e">
        <f t="shared" ref="X738:Y769" si="144">IF($A738=$E$25,X$31,NA())</f>
        <v>#N/A</v>
      </c>
      <c r="Y738" s="311" t="e">
        <f t="shared" si="144"/>
        <v>#N/A</v>
      </c>
      <c r="Z738" s="105"/>
      <c r="AA738" s="105"/>
      <c r="AB738" s="103"/>
    </row>
    <row r="739" spans="1:28" x14ac:dyDescent="0.25">
      <c r="A739">
        <v>707</v>
      </c>
      <c r="B739" s="61">
        <f ca="1">OFFSET(InputPriceData!B$15,CalculationsAndCharts!$A739+$A$11,0,1,1)</f>
        <v>40952</v>
      </c>
      <c r="C739" s="3">
        <f ca="1">OFFSET(InputPriceData!G$15,CalculationsAndCharts!$A739+$A$11,IF($C$7,8,0),1,1)</f>
        <v>115841900</v>
      </c>
      <c r="D739" s="4">
        <f ca="1">OFFSET(InputPriceData!C$15,CalculationsAndCharts!$A739+$A$11,IF($C$7,8,0),1,1)</f>
        <v>135.320007</v>
      </c>
      <c r="E739" s="4">
        <f ca="1">OFFSET(InputPriceData!D$15,CalculationsAndCharts!$A739+$A$11,IF($C$7,8,0),1,1)</f>
        <v>135.520004</v>
      </c>
      <c r="F739" s="4">
        <f ca="1">OFFSET(InputPriceData!E$15,CalculationsAndCharts!$A739+$A$11,IF($C$7,8,0),1,1)</f>
        <v>134.740005</v>
      </c>
      <c r="G739" s="4">
        <f ca="1">OFFSET(InputPriceData!F$15,CalculationsAndCharts!$A739+$A$11,IF($C$7,8,0),1,1)</f>
        <v>135.36000100000001</v>
      </c>
      <c r="H739" s="309">
        <f t="shared" ca="1" si="133"/>
        <v>-1.5420781351304427</v>
      </c>
      <c r="I739" s="216">
        <f t="shared" ca="1" si="134"/>
        <v>136.90207913513046</v>
      </c>
      <c r="J739" s="216">
        <f t="shared" ca="1" si="135"/>
        <v>137.58658953080609</v>
      </c>
      <c r="K739" s="216">
        <f t="shared" ca="1" si="136"/>
        <v>136.2175687394548</v>
      </c>
      <c r="L739" s="217">
        <f t="shared" ca="1" si="137"/>
        <v>1.011627122330137</v>
      </c>
      <c r="M739" s="216">
        <f t="shared" ca="1" si="138"/>
        <v>0.74736045719306465</v>
      </c>
      <c r="N739" s="246"/>
      <c r="O739" s="309">
        <f t="shared" ca="1" si="139"/>
        <v>8.5440686784271636E-3</v>
      </c>
      <c r="P739" s="216">
        <f t="shared" ca="1" si="140"/>
        <v>135.35145693132159</v>
      </c>
      <c r="Q739" s="217">
        <f t="shared" ca="1" si="141"/>
        <v>0.94724649580429676</v>
      </c>
      <c r="R739" s="216">
        <f t="shared" ca="1" si="142"/>
        <v>0.83975752553751537</v>
      </c>
      <c r="S739" s="217"/>
      <c r="T739" s="64"/>
      <c r="U739" s="313">
        <f t="shared" ca="1" si="143"/>
        <v>9.2397068344450717E-2</v>
      </c>
      <c r="V739" s="256"/>
      <c r="W739" s="256"/>
      <c r="X739" s="311" t="e">
        <f t="shared" si="144"/>
        <v>#N/A</v>
      </c>
      <c r="Y739" s="311" t="e">
        <f t="shared" si="144"/>
        <v>#N/A</v>
      </c>
      <c r="Z739" s="105"/>
      <c r="AA739" s="105"/>
      <c r="AB739" s="103"/>
    </row>
    <row r="740" spans="1:28" x14ac:dyDescent="0.25">
      <c r="A740">
        <v>708</v>
      </c>
      <c r="B740" s="61">
        <f ca="1">OFFSET(InputPriceData!B$15,CalculationsAndCharts!$A740+$A$11,0,1,1)</f>
        <v>40949</v>
      </c>
      <c r="C740" s="3">
        <f ca="1">OFFSET(InputPriceData!G$15,CalculationsAndCharts!$A740+$A$11,IF($C$7,8,0),1,1)</f>
        <v>167907500</v>
      </c>
      <c r="D740" s="4">
        <f ca="1">OFFSET(InputPriceData!C$15,CalculationsAndCharts!$A740+$A$11,IF($C$7,8,0),1,1)</f>
        <v>134.16000399999999</v>
      </c>
      <c r="E740" s="4">
        <f ca="1">OFFSET(InputPriceData!D$15,CalculationsAndCharts!$A740+$A$11,IF($C$7,8,0),1,1)</f>
        <v>134.470001</v>
      </c>
      <c r="F740" s="4">
        <f ca="1">OFFSET(InputPriceData!E$15,CalculationsAndCharts!$A740+$A$11,IF($C$7,8,0),1,1)</f>
        <v>133.83999600000001</v>
      </c>
      <c r="G740" s="4">
        <f ca="1">OFFSET(InputPriceData!F$15,CalculationsAndCharts!$A740+$A$11,IF($C$7,8,0),1,1)</f>
        <v>134.36000100000001</v>
      </c>
      <c r="H740" s="309">
        <f t="shared" ca="1" si="133"/>
        <v>-2.3534424080662251</v>
      </c>
      <c r="I740" s="216">
        <f t="shared" ca="1" si="134"/>
        <v>136.71344340806624</v>
      </c>
      <c r="J740" s="216">
        <f t="shared" ca="1" si="135"/>
        <v>137.39701062510656</v>
      </c>
      <c r="K740" s="216">
        <f t="shared" ca="1" si="136"/>
        <v>136.02987619102592</v>
      </c>
      <c r="L740" s="217">
        <f t="shared" ca="1" si="137"/>
        <v>1.040514618645292</v>
      </c>
      <c r="M740" s="216">
        <f t="shared" ca="1" si="138"/>
        <v>0.77442290183169316</v>
      </c>
      <c r="N740" s="246"/>
      <c r="O740" s="309">
        <f t="shared" ca="1" si="139"/>
        <v>-0.75942656073392356</v>
      </c>
      <c r="P740" s="216">
        <f t="shared" ca="1" si="140"/>
        <v>135.11942756073393</v>
      </c>
      <c r="Q740" s="217">
        <f t="shared" ca="1" si="141"/>
        <v>1.0231454865738367</v>
      </c>
      <c r="R740" s="216">
        <f t="shared" ca="1" si="142"/>
        <v>0.91379471178226923</v>
      </c>
      <c r="S740" s="217"/>
      <c r="T740" s="64"/>
      <c r="U740" s="313">
        <f t="shared" ca="1" si="143"/>
        <v>0.13937180995057608</v>
      </c>
      <c r="V740" s="256"/>
      <c r="W740" s="256"/>
      <c r="X740" s="311" t="e">
        <f t="shared" si="144"/>
        <v>#N/A</v>
      </c>
      <c r="Y740" s="311" t="e">
        <f t="shared" si="144"/>
        <v>#N/A</v>
      </c>
      <c r="Z740" s="105"/>
      <c r="AA740" s="105"/>
      <c r="AB740" s="103"/>
    </row>
    <row r="741" spans="1:28" x14ac:dyDescent="0.25">
      <c r="A741">
        <v>709</v>
      </c>
      <c r="B741" s="61">
        <f ca="1">OFFSET(InputPriceData!B$15,CalculationsAndCharts!$A741+$A$11,0,1,1)</f>
        <v>40948</v>
      </c>
      <c r="C741" s="3">
        <f ca="1">OFFSET(InputPriceData!G$15,CalculationsAndCharts!$A741+$A$11,IF($C$7,8,0),1,1)</f>
        <v>148602900</v>
      </c>
      <c r="D741" s="4">
        <f ca="1">OFFSET(InputPriceData!C$15,CalculationsAndCharts!$A741+$A$11,IF($C$7,8,0),1,1)</f>
        <v>135.41000399999999</v>
      </c>
      <c r="E741" s="4">
        <f ca="1">OFFSET(InputPriceData!D$15,CalculationsAndCharts!$A741+$A$11,IF($C$7,8,0),1,1)</f>
        <v>135.58999600000001</v>
      </c>
      <c r="F741" s="4">
        <f ca="1">OFFSET(InputPriceData!E$15,CalculationsAndCharts!$A741+$A$11,IF($C$7,8,0),1,1)</f>
        <v>134.55999800000001</v>
      </c>
      <c r="G741" s="4">
        <f ca="1">OFFSET(InputPriceData!F$15,CalculationsAndCharts!$A741+$A$11,IF($C$7,8,0),1,1)</f>
        <v>135.36000100000001</v>
      </c>
      <c r="H741" s="309">
        <f t="shared" ca="1" si="133"/>
        <v>-1.1484815930385242</v>
      </c>
      <c r="I741" s="216">
        <f t="shared" ca="1" si="134"/>
        <v>136.50848259303854</v>
      </c>
      <c r="J741" s="216">
        <f t="shared" ca="1" si="135"/>
        <v>137.19102500600371</v>
      </c>
      <c r="K741" s="216">
        <f t="shared" ca="1" si="136"/>
        <v>135.82594018007333</v>
      </c>
      <c r="L741" s="217">
        <f t="shared" ca="1" si="137"/>
        <v>1.0506120018861336</v>
      </c>
      <c r="M741" s="216">
        <f t="shared" ca="1" si="138"/>
        <v>0.77616134317709817</v>
      </c>
      <c r="N741" s="246"/>
      <c r="O741" s="309">
        <f t="shared" ca="1" si="139"/>
        <v>0.4947038025944408</v>
      </c>
      <c r="P741" s="216">
        <f t="shared" ca="1" si="140"/>
        <v>134.86529719740557</v>
      </c>
      <c r="Q741" s="217">
        <f t="shared" ca="1" si="141"/>
        <v>1.0807629551511346</v>
      </c>
      <c r="R741" s="216">
        <f t="shared" ca="1" si="142"/>
        <v>0.95812318011238895</v>
      </c>
      <c r="S741" s="217"/>
      <c r="T741" s="64"/>
      <c r="U741" s="313">
        <f t="shared" ca="1" si="143"/>
        <v>0.18196183693529078</v>
      </c>
      <c r="V741" s="256"/>
      <c r="W741" s="256"/>
      <c r="X741" s="311" t="e">
        <f t="shared" si="144"/>
        <v>#N/A</v>
      </c>
      <c r="Y741" s="311" t="e">
        <f t="shared" si="144"/>
        <v>#N/A</v>
      </c>
      <c r="Z741" s="105"/>
      <c r="AA741" s="105"/>
      <c r="AB741" s="103"/>
    </row>
    <row r="742" spans="1:28" x14ac:dyDescent="0.25">
      <c r="A742">
        <v>710</v>
      </c>
      <c r="B742" s="61">
        <f ca="1">OFFSET(InputPriceData!B$15,CalculationsAndCharts!$A742+$A$11,0,1,1)</f>
        <v>40947</v>
      </c>
      <c r="C742" s="3">
        <f ca="1">OFFSET(InputPriceData!G$15,CalculationsAndCharts!$A742+$A$11,IF($C$7,8,0),1,1)</f>
        <v>139361400</v>
      </c>
      <c r="D742" s="4">
        <f ca="1">OFFSET(InputPriceData!C$15,CalculationsAndCharts!$A742+$A$11,IF($C$7,8,0),1,1)</f>
        <v>134.86000100000001</v>
      </c>
      <c r="E742" s="4">
        <f ca="1">OFFSET(InputPriceData!D$15,CalculationsAndCharts!$A742+$A$11,IF($C$7,8,0),1,1)</f>
        <v>135.220001</v>
      </c>
      <c r="F742" s="4">
        <f ca="1">OFFSET(InputPriceData!E$15,CalculationsAndCharts!$A742+$A$11,IF($C$7,8,0),1,1)</f>
        <v>134.30999800000001</v>
      </c>
      <c r="G742" s="4">
        <f ca="1">OFFSET(InputPriceData!F$15,CalculationsAndCharts!$A742+$A$11,IF($C$7,8,0),1,1)</f>
        <v>135.19000199999999</v>
      </c>
      <c r="H742" s="309">
        <f t="shared" ca="1" si="133"/>
        <v>-1.0659554229922599</v>
      </c>
      <c r="I742" s="216">
        <f t="shared" ca="1" si="134"/>
        <v>136.25595742299225</v>
      </c>
      <c r="J742" s="216">
        <f t="shared" ca="1" si="135"/>
        <v>136.93723721010721</v>
      </c>
      <c r="K742" s="216">
        <f t="shared" ca="1" si="136"/>
        <v>135.57467763587729</v>
      </c>
      <c r="L742" s="217">
        <f t="shared" ca="1" si="137"/>
        <v>1.005406712692356</v>
      </c>
      <c r="M742" s="216">
        <f t="shared" ca="1" si="138"/>
        <v>0.74369901458567633</v>
      </c>
      <c r="N742" s="246"/>
      <c r="O742" s="309">
        <f t="shared" ca="1" si="139"/>
        <v>0.64060828085846966</v>
      </c>
      <c r="P742" s="216">
        <f t="shared" ca="1" si="140"/>
        <v>134.54939371914153</v>
      </c>
      <c r="Q742" s="217">
        <f t="shared" ca="1" si="141"/>
        <v>1.0725911360082958</v>
      </c>
      <c r="R742" s="216">
        <f t="shared" ca="1" si="142"/>
        <v>0.95207437248943538</v>
      </c>
      <c r="S742" s="217"/>
      <c r="T742" s="64"/>
      <c r="U742" s="313">
        <f t="shared" ca="1" si="143"/>
        <v>0.20837535790375905</v>
      </c>
      <c r="V742" s="256"/>
      <c r="W742" s="256"/>
      <c r="X742" s="311" t="e">
        <f t="shared" si="144"/>
        <v>#N/A</v>
      </c>
      <c r="Y742" s="311" t="e">
        <f t="shared" si="144"/>
        <v>#N/A</v>
      </c>
      <c r="Z742" s="105"/>
      <c r="AA742" s="105"/>
      <c r="AB742" s="103"/>
    </row>
    <row r="743" spans="1:28" x14ac:dyDescent="0.25">
      <c r="A743">
        <v>711</v>
      </c>
      <c r="B743" s="61">
        <f ca="1">OFFSET(InputPriceData!B$15,CalculationsAndCharts!$A743+$A$11,0,1,1)</f>
        <v>40946</v>
      </c>
      <c r="C743" s="3">
        <f ca="1">OFFSET(InputPriceData!G$15,CalculationsAndCharts!$A743+$A$11,IF($C$7,8,0),1,1)</f>
        <v>135528100</v>
      </c>
      <c r="D743" s="4">
        <f ca="1">OFFSET(InputPriceData!C$15,CalculationsAndCharts!$A743+$A$11,IF($C$7,8,0),1,1)</f>
        <v>134.16999799999999</v>
      </c>
      <c r="E743" s="4">
        <f ca="1">OFFSET(InputPriceData!D$15,CalculationsAndCharts!$A743+$A$11,IF($C$7,8,0),1,1)</f>
        <v>135.020004</v>
      </c>
      <c r="F743" s="4">
        <f ca="1">OFFSET(InputPriceData!E$15,CalculationsAndCharts!$A743+$A$11,IF($C$7,8,0),1,1)</f>
        <v>133.63999899999999</v>
      </c>
      <c r="G743" s="4">
        <f ca="1">OFFSET(InputPriceData!F$15,CalculationsAndCharts!$A743+$A$11,IF($C$7,8,0),1,1)</f>
        <v>134.78999300000001</v>
      </c>
      <c r="H743" s="309">
        <f t="shared" ca="1" si="133"/>
        <v>-1.2143612753348654</v>
      </c>
      <c r="I743" s="216">
        <f t="shared" ca="1" si="134"/>
        <v>136.00435427533486</v>
      </c>
      <c r="J743" s="216">
        <f t="shared" ca="1" si="135"/>
        <v>136.68437604671152</v>
      </c>
      <c r="K743" s="216">
        <f t="shared" ca="1" si="136"/>
        <v>135.32433250395817</v>
      </c>
      <c r="L743" s="217">
        <f t="shared" ca="1" si="137"/>
        <v>0.94881631709412717</v>
      </c>
      <c r="M743" s="216">
        <f t="shared" ca="1" si="138"/>
        <v>0.7039219277161971</v>
      </c>
      <c r="N743" s="246"/>
      <c r="O743" s="309">
        <f t="shared" ca="1" si="139"/>
        <v>0.55817069816216092</v>
      </c>
      <c r="P743" s="216">
        <f t="shared" ca="1" si="140"/>
        <v>134.23182230183784</v>
      </c>
      <c r="Q743" s="217">
        <f t="shared" ca="1" si="141"/>
        <v>1.0517167581715861</v>
      </c>
      <c r="R743" s="216">
        <f t="shared" ca="1" si="142"/>
        <v>0.93631588051636971</v>
      </c>
      <c r="S743" s="217"/>
      <c r="T743" s="64"/>
      <c r="U743" s="313">
        <f t="shared" ca="1" si="143"/>
        <v>0.23239395280017261</v>
      </c>
      <c r="V743" s="256"/>
      <c r="W743" s="256"/>
      <c r="X743" s="311" t="e">
        <f t="shared" si="144"/>
        <v>#N/A</v>
      </c>
      <c r="Y743" s="311" t="e">
        <f t="shared" si="144"/>
        <v>#N/A</v>
      </c>
      <c r="Z743" s="105"/>
      <c r="AA743" s="105"/>
      <c r="AB743" s="103"/>
    </row>
    <row r="744" spans="1:28" x14ac:dyDescent="0.25">
      <c r="A744">
        <v>712</v>
      </c>
      <c r="B744" s="61">
        <f ca="1">OFFSET(InputPriceData!B$15,CalculationsAndCharts!$A744+$A$11,0,1,1)</f>
        <v>40945</v>
      </c>
      <c r="C744" s="3">
        <f ca="1">OFFSET(InputPriceData!G$15,CalculationsAndCharts!$A744+$A$11,IF($C$7,8,0),1,1)</f>
        <v>107694500</v>
      </c>
      <c r="D744" s="4">
        <f ca="1">OFFSET(InputPriceData!C$15,CalculationsAndCharts!$A744+$A$11,IF($C$7,8,0),1,1)</f>
        <v>133.979996</v>
      </c>
      <c r="E744" s="4">
        <f ca="1">OFFSET(InputPriceData!D$15,CalculationsAndCharts!$A744+$A$11,IF($C$7,8,0),1,1)</f>
        <v>134.509995</v>
      </c>
      <c r="F744" s="4">
        <f ca="1">OFFSET(InputPriceData!E$15,CalculationsAndCharts!$A744+$A$11,IF($C$7,8,0),1,1)</f>
        <v>133.83000200000001</v>
      </c>
      <c r="G744" s="4">
        <f ca="1">OFFSET(InputPriceData!F$15,CalculationsAndCharts!$A744+$A$11,IF($C$7,8,0),1,1)</f>
        <v>134.449997</v>
      </c>
      <c r="H744" s="309">
        <f t="shared" ca="1" si="133"/>
        <v>-1.3099072454611718</v>
      </c>
      <c r="I744" s="216">
        <f t="shared" ca="1" si="134"/>
        <v>135.75990424546117</v>
      </c>
      <c r="J744" s="216">
        <f t="shared" ca="1" si="135"/>
        <v>136.43870376668846</v>
      </c>
      <c r="K744" s="216">
        <f t="shared" ca="1" si="136"/>
        <v>135.08110472423385</v>
      </c>
      <c r="L744" s="217">
        <f t="shared" ca="1" si="137"/>
        <v>0.88610672438372851</v>
      </c>
      <c r="M744" s="216">
        <f t="shared" ca="1" si="138"/>
        <v>0.6590604270401943</v>
      </c>
      <c r="N744" s="246"/>
      <c r="O744" s="309">
        <f t="shared" ca="1" si="139"/>
        <v>0.52968962144352272</v>
      </c>
      <c r="P744" s="216">
        <f t="shared" ca="1" si="140"/>
        <v>133.92030737855649</v>
      </c>
      <c r="Q744" s="217">
        <f t="shared" ca="1" si="141"/>
        <v>1.0243067243567503</v>
      </c>
      <c r="R744" s="216">
        <f t="shared" ca="1" si="142"/>
        <v>0.91421948430991817</v>
      </c>
      <c r="S744" s="217"/>
      <c r="T744" s="64"/>
      <c r="U744" s="313">
        <f t="shared" ca="1" si="143"/>
        <v>0.25515905726972388</v>
      </c>
      <c r="V744" s="256"/>
      <c r="W744" s="256"/>
      <c r="X744" s="311" t="e">
        <f t="shared" si="144"/>
        <v>#N/A</v>
      </c>
      <c r="Y744" s="311" t="e">
        <f t="shared" si="144"/>
        <v>#N/A</v>
      </c>
      <c r="Z744" s="105"/>
      <c r="AA744" s="105"/>
      <c r="AB744" s="103"/>
    </row>
    <row r="745" spans="1:28" x14ac:dyDescent="0.25">
      <c r="A745">
        <v>713</v>
      </c>
      <c r="B745" s="61">
        <f ca="1">OFFSET(InputPriceData!B$15,CalculationsAndCharts!$A745+$A$11,0,1,1)</f>
        <v>40942</v>
      </c>
      <c r="C745" s="3">
        <f ca="1">OFFSET(InputPriceData!G$15,CalculationsAndCharts!$A745+$A$11,IF($C$7,8,0),1,1)</f>
        <v>160598500</v>
      </c>
      <c r="D745" s="4">
        <f ca="1">OFFSET(InputPriceData!C$15,CalculationsAndCharts!$A745+$A$11,IF($C$7,8,0),1,1)</f>
        <v>134</v>
      </c>
      <c r="E745" s="4">
        <f ca="1">OFFSET(InputPriceData!D$15,CalculationsAndCharts!$A745+$A$11,IF($C$7,8,0),1,1)</f>
        <v>134.61999499999999</v>
      </c>
      <c r="F745" s="4">
        <f ca="1">OFFSET(InputPriceData!E$15,CalculationsAndCharts!$A745+$A$11,IF($C$7,8,0),1,1)</f>
        <v>133.770004</v>
      </c>
      <c r="G745" s="4">
        <f ca="1">OFFSET(InputPriceData!F$15,CalculationsAndCharts!$A745+$A$11,IF($C$7,8,0),1,1)</f>
        <v>134.53999300000001</v>
      </c>
      <c r="H745" s="309">
        <f t="shared" ca="1" si="133"/>
        <v>-0.96508601537616734</v>
      </c>
      <c r="I745" s="216">
        <f t="shared" ca="1" si="134"/>
        <v>135.50507901537617</v>
      </c>
      <c r="J745" s="216">
        <f t="shared" ca="1" si="135"/>
        <v>136.18260441045302</v>
      </c>
      <c r="K745" s="216">
        <f t="shared" ca="1" si="136"/>
        <v>134.82755362029928</v>
      </c>
      <c r="L745" s="217">
        <f t="shared" ca="1" si="137"/>
        <v>0.79783880437155963</v>
      </c>
      <c r="M745" s="216">
        <f t="shared" ca="1" si="138"/>
        <v>0.59301237244122607</v>
      </c>
      <c r="N745" s="246"/>
      <c r="O745" s="309">
        <f t="shared" ca="1" si="139"/>
        <v>0.94722008872921015</v>
      </c>
      <c r="P745" s="216">
        <f t="shared" ca="1" si="140"/>
        <v>133.5927729112708</v>
      </c>
      <c r="Q745" s="217">
        <f t="shared" ca="1" si="141"/>
        <v>0.96514786128325603</v>
      </c>
      <c r="R745" s="216">
        <f t="shared" ca="1" si="142"/>
        <v>0.86084249576251071</v>
      </c>
      <c r="S745" s="217"/>
      <c r="T745" s="64"/>
      <c r="U745" s="313">
        <f t="shared" ca="1" si="143"/>
        <v>0.26783012332128464</v>
      </c>
      <c r="V745" s="256"/>
      <c r="W745" s="256"/>
      <c r="X745" s="311" t="e">
        <f t="shared" si="144"/>
        <v>#N/A</v>
      </c>
      <c r="Y745" s="311" t="e">
        <f t="shared" si="144"/>
        <v>#N/A</v>
      </c>
      <c r="Z745" s="105"/>
      <c r="AA745" s="105"/>
      <c r="AB745" s="103"/>
    </row>
    <row r="746" spans="1:28" x14ac:dyDescent="0.25">
      <c r="A746">
        <v>714</v>
      </c>
      <c r="B746" s="61">
        <f ca="1">OFFSET(InputPriceData!B$15,CalculationsAndCharts!$A746+$A$11,0,1,1)</f>
        <v>40941</v>
      </c>
      <c r="C746" s="3">
        <f ca="1">OFFSET(InputPriceData!G$15,CalculationsAndCharts!$A746+$A$11,IF($C$7,8,0),1,1)</f>
        <v>113090400</v>
      </c>
      <c r="D746" s="4">
        <f ca="1">OFFSET(InputPriceData!C$15,CalculationsAndCharts!$A746+$A$11,IF($C$7,8,0),1,1)</f>
        <v>132.729996</v>
      </c>
      <c r="E746" s="4">
        <f ca="1">OFFSET(InputPriceData!D$15,CalculationsAndCharts!$A746+$A$11,IF($C$7,8,0),1,1)</f>
        <v>133.020004</v>
      </c>
      <c r="F746" s="4">
        <f ca="1">OFFSET(InputPriceData!E$15,CalculationsAndCharts!$A746+$A$11,IF($C$7,8,0),1,1)</f>
        <v>132.21000699999999</v>
      </c>
      <c r="G746" s="4">
        <f ca="1">OFFSET(InputPriceData!F$15,CalculationsAndCharts!$A746+$A$11,IF($C$7,8,0),1,1)</f>
        <v>132.679993</v>
      </c>
      <c r="H746" s="309">
        <f t="shared" ca="1" si="133"/>
        <v>-2.614789206634899</v>
      </c>
      <c r="I746" s="216">
        <f t="shared" ca="1" si="134"/>
        <v>135.29478220663489</v>
      </c>
      <c r="J746" s="216">
        <f t="shared" ca="1" si="135"/>
        <v>135.97125611766805</v>
      </c>
      <c r="K746" s="216">
        <f t="shared" ca="1" si="136"/>
        <v>134.61830829560171</v>
      </c>
      <c r="L746" s="217">
        <f t="shared" ca="1" si="137"/>
        <v>0.73961085100944191</v>
      </c>
      <c r="M746" s="216">
        <f t="shared" ca="1" si="138"/>
        <v>0.55743962166883887</v>
      </c>
      <c r="N746" s="246"/>
      <c r="O746" s="309">
        <f t="shared" ca="1" si="139"/>
        <v>-0.63800697402824902</v>
      </c>
      <c r="P746" s="216">
        <f t="shared" ca="1" si="140"/>
        <v>133.31799997402825</v>
      </c>
      <c r="Q746" s="217">
        <f t="shared" ca="1" si="141"/>
        <v>0.94389891357714673</v>
      </c>
      <c r="R746" s="216">
        <f t="shared" ca="1" si="142"/>
        <v>0.85369215861548631</v>
      </c>
      <c r="S746" s="217"/>
      <c r="T746" s="64"/>
      <c r="U746" s="313">
        <f t="shared" ca="1" si="143"/>
        <v>0.29625253694664744</v>
      </c>
      <c r="V746" s="256"/>
      <c r="W746" s="256"/>
      <c r="X746" s="311" t="e">
        <f t="shared" si="144"/>
        <v>#N/A</v>
      </c>
      <c r="Y746" s="311" t="e">
        <f t="shared" si="144"/>
        <v>#N/A</v>
      </c>
      <c r="Z746" s="105"/>
      <c r="AA746" s="105"/>
      <c r="AB746" s="103"/>
    </row>
    <row r="747" spans="1:28" x14ac:dyDescent="0.25">
      <c r="A747">
        <v>715</v>
      </c>
      <c r="B747" s="61">
        <f ca="1">OFFSET(InputPriceData!B$15,CalculationsAndCharts!$A747+$A$11,0,1,1)</f>
        <v>40940</v>
      </c>
      <c r="C747" s="3">
        <f ca="1">OFFSET(InputPriceData!G$15,CalculationsAndCharts!$A747+$A$11,IF($C$7,8,0),1,1)</f>
        <v>166234500</v>
      </c>
      <c r="D747" s="4">
        <f ca="1">OFFSET(InputPriceData!C$15,CalculationsAndCharts!$A747+$A$11,IF($C$7,8,0),1,1)</f>
        <v>132.28999300000001</v>
      </c>
      <c r="E747" s="4">
        <f ca="1">OFFSET(InputPriceData!D$15,CalculationsAndCharts!$A747+$A$11,IF($C$7,8,0),1,1)</f>
        <v>133.13999899999999</v>
      </c>
      <c r="F747" s="4">
        <f ca="1">OFFSET(InputPriceData!E$15,CalculationsAndCharts!$A747+$A$11,IF($C$7,8,0),1,1)</f>
        <v>132.13000500000001</v>
      </c>
      <c r="G747" s="4">
        <f ca="1">OFFSET(InputPriceData!F$15,CalculationsAndCharts!$A747+$A$11,IF($C$7,8,0),1,1)</f>
        <v>132.470001</v>
      </c>
      <c r="H747" s="309">
        <f t="shared" ca="1" si="133"/>
        <v>-2.6723632916984377</v>
      </c>
      <c r="I747" s="216">
        <f t="shared" ca="1" si="134"/>
        <v>135.14236429169844</v>
      </c>
      <c r="J747" s="216">
        <f t="shared" ca="1" si="135"/>
        <v>135.81807611315691</v>
      </c>
      <c r="K747" s="216">
        <f t="shared" ca="1" si="136"/>
        <v>134.46665247023995</v>
      </c>
      <c r="L747" s="217">
        <f t="shared" ca="1" si="137"/>
        <v>0.73068503450513134</v>
      </c>
      <c r="M747" s="216">
        <f t="shared" ca="1" si="138"/>
        <v>0.55158528647186422</v>
      </c>
      <c r="N747" s="246"/>
      <c r="O747" s="309">
        <f t="shared" ca="1" si="139"/>
        <v>-0.64341736680264616</v>
      </c>
      <c r="P747" s="216">
        <f t="shared" ca="1" si="140"/>
        <v>133.11341836680265</v>
      </c>
      <c r="Q747" s="217">
        <f t="shared" ca="1" si="141"/>
        <v>0.98721528505479794</v>
      </c>
      <c r="R747" s="216">
        <f t="shared" ca="1" si="142"/>
        <v>0.8942842402981166</v>
      </c>
      <c r="S747" s="217"/>
      <c r="T747" s="64"/>
      <c r="U747" s="313">
        <f t="shared" ca="1" si="143"/>
        <v>0.34269895382625237</v>
      </c>
      <c r="V747" s="256"/>
      <c r="W747" s="256"/>
      <c r="X747" s="311" t="e">
        <f t="shared" si="144"/>
        <v>#N/A</v>
      </c>
      <c r="Y747" s="311" t="e">
        <f t="shared" si="144"/>
        <v>#N/A</v>
      </c>
      <c r="Z747" s="105"/>
      <c r="AA747" s="105"/>
      <c r="AB747" s="103"/>
    </row>
    <row r="748" spans="1:28" x14ac:dyDescent="0.25">
      <c r="A748">
        <v>716</v>
      </c>
      <c r="B748" s="61">
        <f ca="1">OFFSET(InputPriceData!B$15,CalculationsAndCharts!$A748+$A$11,0,1,1)</f>
        <v>40939</v>
      </c>
      <c r="C748" s="3">
        <f ca="1">OFFSET(InputPriceData!G$15,CalculationsAndCharts!$A748+$A$11,IF($C$7,8,0),1,1)</f>
        <v>157212000</v>
      </c>
      <c r="D748" s="4">
        <f ca="1">OFFSET(InputPriceData!C$15,CalculationsAndCharts!$A748+$A$11,IF($C$7,8,0),1,1)</f>
        <v>132.020004</v>
      </c>
      <c r="E748" s="4">
        <f ca="1">OFFSET(InputPriceData!D$15,CalculationsAndCharts!$A748+$A$11,IF($C$7,8,0),1,1)</f>
        <v>132.179993</v>
      </c>
      <c r="F748" s="4">
        <f ca="1">OFFSET(InputPriceData!E$15,CalculationsAndCharts!$A748+$A$11,IF($C$7,8,0),1,1)</f>
        <v>130.679993</v>
      </c>
      <c r="G748" s="4">
        <f ca="1">OFFSET(InputPriceData!F$15,CalculationsAndCharts!$A748+$A$11,IF($C$7,8,0),1,1)</f>
        <v>131.320007</v>
      </c>
      <c r="H748" s="309">
        <f t="shared" ca="1" si="133"/>
        <v>-3.7050035229809932</v>
      </c>
      <c r="I748" s="216">
        <f t="shared" ca="1" si="134"/>
        <v>135.02501052298101</v>
      </c>
      <c r="J748" s="216">
        <f t="shared" ca="1" si="135"/>
        <v>135.70013557559591</v>
      </c>
      <c r="K748" s="216">
        <f t="shared" ca="1" si="136"/>
        <v>134.3498854703661</v>
      </c>
      <c r="L748" s="217">
        <f t="shared" ca="1" si="137"/>
        <v>0.75411980466554951</v>
      </c>
      <c r="M748" s="216">
        <f t="shared" ca="1" si="138"/>
        <v>0.57426116697172391</v>
      </c>
      <c r="N748" s="246"/>
      <c r="O748" s="309">
        <f t="shared" ca="1" si="139"/>
        <v>-1.6312019587734095</v>
      </c>
      <c r="P748" s="216">
        <f t="shared" ca="1" si="140"/>
        <v>132.95120895877341</v>
      </c>
      <c r="Q748" s="217">
        <f t="shared" ca="1" si="141"/>
        <v>1.0768274388537449</v>
      </c>
      <c r="R748" s="216">
        <f t="shared" ca="1" si="142"/>
        <v>0.98400308996670538</v>
      </c>
      <c r="S748" s="217"/>
      <c r="T748" s="64"/>
      <c r="U748" s="313">
        <f t="shared" ca="1" si="143"/>
        <v>0.40974192299498147</v>
      </c>
      <c r="V748" s="256"/>
      <c r="W748" s="256"/>
      <c r="X748" s="311" t="e">
        <f t="shared" si="144"/>
        <v>#N/A</v>
      </c>
      <c r="Y748" s="311" t="e">
        <f t="shared" si="144"/>
        <v>#N/A</v>
      </c>
      <c r="Z748" s="105"/>
      <c r="AA748" s="105"/>
      <c r="AB748" s="103"/>
    </row>
    <row r="749" spans="1:28" x14ac:dyDescent="0.25">
      <c r="A749">
        <v>717</v>
      </c>
      <c r="B749" s="61">
        <f ca="1">OFFSET(InputPriceData!B$15,CalculationsAndCharts!$A749+$A$11,0,1,1)</f>
        <v>40938</v>
      </c>
      <c r="C749" s="3">
        <f ca="1">OFFSET(InputPriceData!G$15,CalculationsAndCharts!$A749+$A$11,IF($C$7,8,0),1,1)</f>
        <v>147311800</v>
      </c>
      <c r="D749" s="4">
        <f ca="1">OFFSET(InputPriceData!C$15,CalculationsAndCharts!$A749+$A$11,IF($C$7,8,0),1,1)</f>
        <v>130.509995</v>
      </c>
      <c r="E749" s="4">
        <f ca="1">OFFSET(InputPriceData!D$15,CalculationsAndCharts!$A749+$A$11,IF($C$7,8,0),1,1)</f>
        <v>131.44000199999999</v>
      </c>
      <c r="F749" s="4">
        <f ca="1">OFFSET(InputPriceData!E$15,CalculationsAndCharts!$A749+$A$11,IF($C$7,8,0),1,1)</f>
        <v>130.05999800000001</v>
      </c>
      <c r="G749" s="4">
        <f ca="1">OFFSET(InputPriceData!F$15,CalculationsAndCharts!$A749+$A$11,IF($C$7,8,0),1,1)</f>
        <v>131.36999499999999</v>
      </c>
      <c r="H749" s="309">
        <f t="shared" ca="1" si="133"/>
        <v>-3.5650803578478949</v>
      </c>
      <c r="I749" s="216">
        <f t="shared" ca="1" si="134"/>
        <v>134.93507535784789</v>
      </c>
      <c r="J749" s="216">
        <f t="shared" ca="1" si="135"/>
        <v>135.60975073463712</v>
      </c>
      <c r="K749" s="216">
        <f t="shared" ca="1" si="136"/>
        <v>134.26039998105864</v>
      </c>
      <c r="L749" s="217">
        <f t="shared" ca="1" si="137"/>
        <v>0.80651573307138025</v>
      </c>
      <c r="M749" s="216">
        <f t="shared" ca="1" si="138"/>
        <v>0.61392689637491449</v>
      </c>
      <c r="N749" s="246"/>
      <c r="O749" s="309">
        <f t="shared" ca="1" si="139"/>
        <v>-1.4522984774036214</v>
      </c>
      <c r="P749" s="216">
        <f t="shared" ca="1" si="140"/>
        <v>132.8222934774036</v>
      </c>
      <c r="Q749" s="217">
        <f t="shared" ca="1" si="141"/>
        <v>1.2110324478158814</v>
      </c>
      <c r="R749" s="216">
        <f t="shared" ca="1" si="142"/>
        <v>1.106218309119261</v>
      </c>
      <c r="S749" s="217"/>
      <c r="T749" s="64"/>
      <c r="U749" s="313">
        <f t="shared" ca="1" si="143"/>
        <v>0.49229141274434651</v>
      </c>
      <c r="V749" s="256"/>
      <c r="W749" s="256"/>
      <c r="X749" s="311" t="e">
        <f t="shared" si="144"/>
        <v>#N/A</v>
      </c>
      <c r="Y749" s="311" t="e">
        <f t="shared" si="144"/>
        <v>#N/A</v>
      </c>
      <c r="Z749" s="105"/>
      <c r="AA749" s="105"/>
      <c r="AB749" s="103"/>
    </row>
    <row r="750" spans="1:28" x14ac:dyDescent="0.25">
      <c r="A750">
        <v>718</v>
      </c>
      <c r="B750" s="61">
        <f ca="1">OFFSET(InputPriceData!B$15,CalculationsAndCharts!$A750+$A$11,0,1,1)</f>
        <v>40935</v>
      </c>
      <c r="C750" s="3">
        <f ca="1">OFFSET(InputPriceData!G$15,CalculationsAndCharts!$A750+$A$11,IF($C$7,8,0),1,1)</f>
        <v>135259100</v>
      </c>
      <c r="D750" s="4">
        <f ca="1">OFFSET(InputPriceData!C$15,CalculationsAndCharts!$A750+$A$11,IF($C$7,8,0),1,1)</f>
        <v>131.240005</v>
      </c>
      <c r="E750" s="4">
        <f ca="1">OFFSET(InputPriceData!D$15,CalculationsAndCharts!$A750+$A$11,IF($C$7,8,0),1,1)</f>
        <v>132.050003</v>
      </c>
      <c r="F750" s="4">
        <f ca="1">OFFSET(InputPriceData!E$15,CalculationsAndCharts!$A750+$A$11,IF($C$7,8,0),1,1)</f>
        <v>131.14999399999999</v>
      </c>
      <c r="G750" s="4">
        <f ca="1">OFFSET(InputPriceData!F$15,CalculationsAndCharts!$A750+$A$11,IF($C$7,8,0),1,1)</f>
        <v>131.820007</v>
      </c>
      <c r="H750" s="309">
        <f t="shared" ca="1" si="133"/>
        <v>-2.995550494815959</v>
      </c>
      <c r="I750" s="216">
        <f t="shared" ca="1" si="134"/>
        <v>134.81555749481598</v>
      </c>
      <c r="J750" s="216">
        <f t="shared" ca="1" si="135"/>
        <v>135.48963528229004</v>
      </c>
      <c r="K750" s="216">
        <f t="shared" ca="1" si="136"/>
        <v>134.14147970734189</v>
      </c>
      <c r="L750" s="217">
        <f t="shared" ca="1" si="137"/>
        <v>0.83073458045883875</v>
      </c>
      <c r="M750" s="216">
        <f t="shared" ca="1" si="138"/>
        <v>0.63020371441706768</v>
      </c>
      <c r="N750" s="246"/>
      <c r="O750" s="309">
        <f t="shared" ca="1" si="139"/>
        <v>-0.83536163408385744</v>
      </c>
      <c r="P750" s="216">
        <f t="shared" ca="1" si="140"/>
        <v>132.65536863408386</v>
      </c>
      <c r="Q750" s="217">
        <f t="shared" ca="1" si="141"/>
        <v>1.3192607766378588</v>
      </c>
      <c r="R750" s="216">
        <f t="shared" ca="1" si="142"/>
        <v>1.200965595431527</v>
      </c>
      <c r="S750" s="217"/>
      <c r="T750" s="64"/>
      <c r="U750" s="313">
        <f t="shared" ca="1" si="143"/>
        <v>0.57076188101445935</v>
      </c>
      <c r="V750" s="256"/>
      <c r="W750" s="256"/>
      <c r="X750" s="311" t="e">
        <f t="shared" si="144"/>
        <v>#N/A</v>
      </c>
      <c r="Y750" s="311" t="e">
        <f t="shared" si="144"/>
        <v>#N/A</v>
      </c>
      <c r="Z750" s="105"/>
      <c r="AA750" s="105"/>
      <c r="AB750" s="103"/>
    </row>
    <row r="751" spans="1:28" x14ac:dyDescent="0.25">
      <c r="A751">
        <v>719</v>
      </c>
      <c r="B751" s="61">
        <f ca="1">OFFSET(InputPriceData!B$15,CalculationsAndCharts!$A751+$A$11,0,1,1)</f>
        <v>40934</v>
      </c>
      <c r="C751" s="3">
        <f ca="1">OFFSET(InputPriceData!G$15,CalculationsAndCharts!$A751+$A$11,IF($C$7,8,0),1,1)</f>
        <v>184880500</v>
      </c>
      <c r="D751" s="4">
        <f ca="1">OFFSET(InputPriceData!C$15,CalculationsAndCharts!$A751+$A$11,IF($C$7,8,0),1,1)</f>
        <v>133.14999399999999</v>
      </c>
      <c r="E751" s="4">
        <f ca="1">OFFSET(InputPriceData!D$15,CalculationsAndCharts!$A751+$A$11,IF($C$7,8,0),1,1)</f>
        <v>133.39999399999999</v>
      </c>
      <c r="F751" s="4">
        <f ca="1">OFFSET(InputPriceData!E$15,CalculationsAndCharts!$A751+$A$11,IF($C$7,8,0),1,1)</f>
        <v>131.36000100000001</v>
      </c>
      <c r="G751" s="4">
        <f ca="1">OFFSET(InputPriceData!F$15,CalculationsAndCharts!$A751+$A$11,IF($C$7,8,0),1,1)</f>
        <v>131.88000500000001</v>
      </c>
      <c r="H751" s="309">
        <f t="shared" ca="1" si="133"/>
        <v>-2.7843906652171664</v>
      </c>
      <c r="I751" s="216">
        <f t="shared" ca="1" si="134"/>
        <v>134.66439566521717</v>
      </c>
      <c r="J751" s="216">
        <f t="shared" ca="1" si="135"/>
        <v>135.33771764354324</v>
      </c>
      <c r="K751" s="216">
        <f t="shared" ca="1" si="136"/>
        <v>133.99107368689107</v>
      </c>
      <c r="L751" s="217">
        <f t="shared" ca="1" si="137"/>
        <v>0.82012070858415931</v>
      </c>
      <c r="M751" s="216">
        <f t="shared" ca="1" si="138"/>
        <v>0.62186887889802489</v>
      </c>
      <c r="N751" s="246"/>
      <c r="O751" s="309">
        <f t="shared" ca="1" si="139"/>
        <v>-0.56729755896999967</v>
      </c>
      <c r="P751" s="216">
        <f t="shared" ca="1" si="140"/>
        <v>132.44730255897002</v>
      </c>
      <c r="Q751" s="217">
        <f t="shared" ca="1" si="141"/>
        <v>1.3920870376493442</v>
      </c>
      <c r="R751" s="216">
        <f t="shared" ca="1" si="142"/>
        <v>1.2666851545685132</v>
      </c>
      <c r="S751" s="217"/>
      <c r="T751" s="64"/>
      <c r="U751" s="313">
        <f t="shared" ca="1" si="143"/>
        <v>0.64481627567048827</v>
      </c>
      <c r="V751" s="256"/>
      <c r="W751" s="256"/>
      <c r="X751" s="311" t="e">
        <f t="shared" si="144"/>
        <v>#N/A</v>
      </c>
      <c r="Y751" s="311" t="e">
        <f t="shared" si="144"/>
        <v>#N/A</v>
      </c>
      <c r="Z751" s="105"/>
      <c r="AA751" s="105"/>
      <c r="AB751" s="103"/>
    </row>
    <row r="752" spans="1:28" x14ac:dyDescent="0.25">
      <c r="A752">
        <v>720</v>
      </c>
      <c r="B752" s="61">
        <f ca="1">OFFSET(InputPriceData!B$15,CalculationsAndCharts!$A752+$A$11,0,1,1)</f>
        <v>40933</v>
      </c>
      <c r="C752" s="3">
        <f ca="1">OFFSET(InputPriceData!G$15,CalculationsAndCharts!$A752+$A$11,IF($C$7,8,0),1,1)</f>
        <v>198613200</v>
      </c>
      <c r="D752" s="4">
        <f ca="1">OFFSET(InputPriceData!C$15,CalculationsAndCharts!$A752+$A$11,IF($C$7,8,0),1,1)</f>
        <v>131.259995</v>
      </c>
      <c r="E752" s="4">
        <f ca="1">OFFSET(InputPriceData!D$15,CalculationsAndCharts!$A752+$A$11,IF($C$7,8,0),1,1)</f>
        <v>132.86999499999999</v>
      </c>
      <c r="F752" s="4">
        <f ca="1">OFFSET(InputPriceData!E$15,CalculationsAndCharts!$A752+$A$11,IF($C$7,8,0),1,1)</f>
        <v>130.75</v>
      </c>
      <c r="G752" s="4">
        <f ca="1">OFFSET(InputPriceData!F$15,CalculationsAndCharts!$A752+$A$11,IF($C$7,8,0),1,1)</f>
        <v>132.55999800000001</v>
      </c>
      <c r="H752" s="309">
        <f t="shared" ca="1" si="133"/>
        <v>-1.9113951799763345</v>
      </c>
      <c r="I752" s="216">
        <f t="shared" ca="1" si="134"/>
        <v>134.47139317997633</v>
      </c>
      <c r="J752" s="216">
        <f t="shared" ca="1" si="135"/>
        <v>135.1437501458762</v>
      </c>
      <c r="K752" s="216">
        <f t="shared" ca="1" si="136"/>
        <v>133.79903621407644</v>
      </c>
      <c r="L752" s="217">
        <f t="shared" ca="1" si="137"/>
        <v>0.75844397289948406</v>
      </c>
      <c r="M752" s="216">
        <f t="shared" ca="1" si="138"/>
        <v>0.57215146676411688</v>
      </c>
      <c r="N752" s="246"/>
      <c r="O752" s="309">
        <f t="shared" ca="1" si="139"/>
        <v>0.37533919293062135</v>
      </c>
      <c r="P752" s="216">
        <f t="shared" ca="1" si="140"/>
        <v>132.18465880706938</v>
      </c>
      <c r="Q752" s="217">
        <f t="shared" ca="1" si="141"/>
        <v>1.4072712590304768</v>
      </c>
      <c r="R752" s="216">
        <f t="shared" ca="1" si="142"/>
        <v>1.2739329634242844</v>
      </c>
      <c r="S752" s="217"/>
      <c r="T752" s="64"/>
      <c r="U752" s="313">
        <f t="shared" ca="1" si="143"/>
        <v>0.70178149666016754</v>
      </c>
      <c r="V752" s="256"/>
      <c r="W752" s="256"/>
      <c r="X752" s="311" t="e">
        <f t="shared" si="144"/>
        <v>#N/A</v>
      </c>
      <c r="Y752" s="311" t="e">
        <f t="shared" si="144"/>
        <v>#N/A</v>
      </c>
      <c r="Z752" s="105"/>
      <c r="AA752" s="105"/>
      <c r="AB752" s="103"/>
    </row>
    <row r="753" spans="1:28" x14ac:dyDescent="0.25">
      <c r="A753">
        <v>721</v>
      </c>
      <c r="B753" s="61">
        <f ca="1">OFFSET(InputPriceData!B$15,CalculationsAndCharts!$A753+$A$11,0,1,1)</f>
        <v>40932</v>
      </c>
      <c r="C753" s="3">
        <f ca="1">OFFSET(InputPriceData!G$15,CalculationsAndCharts!$A753+$A$11,IF($C$7,8,0),1,1)</f>
        <v>103083300</v>
      </c>
      <c r="D753" s="4">
        <f ca="1">OFFSET(InputPriceData!C$15,CalculationsAndCharts!$A753+$A$11,IF($C$7,8,0),1,1)</f>
        <v>130.800003</v>
      </c>
      <c r="E753" s="4">
        <f ca="1">OFFSET(InputPriceData!D$15,CalculationsAndCharts!$A753+$A$11,IF($C$7,8,0),1,1)</f>
        <v>131.5</v>
      </c>
      <c r="F753" s="4">
        <f ca="1">OFFSET(InputPriceData!E$15,CalculationsAndCharts!$A753+$A$11,IF($C$7,8,0),1,1)</f>
        <v>130.60000600000001</v>
      </c>
      <c r="G753" s="4">
        <f ca="1">OFFSET(InputPriceData!F$15,CalculationsAndCharts!$A753+$A$11,IF($C$7,8,0),1,1)</f>
        <v>131.46000699999999</v>
      </c>
      <c r="H753" s="309">
        <f t="shared" ca="1" si="133"/>
        <v>-2.8165507092107465</v>
      </c>
      <c r="I753" s="216">
        <f t="shared" ca="1" si="134"/>
        <v>134.27655770921075</v>
      </c>
      <c r="J753" s="216">
        <f t="shared" ca="1" si="135"/>
        <v>134.94794049775678</v>
      </c>
      <c r="K753" s="216">
        <f t="shared" ca="1" si="136"/>
        <v>133.60517492066469</v>
      </c>
      <c r="L753" s="217">
        <f t="shared" ca="1" si="137"/>
        <v>0.68124435556165741</v>
      </c>
      <c r="M753" s="216">
        <f t="shared" ca="1" si="138"/>
        <v>0.51821414824788303</v>
      </c>
      <c r="N753" s="246"/>
      <c r="O753" s="309">
        <f t="shared" ca="1" si="139"/>
        <v>-0.45697130798958641</v>
      </c>
      <c r="P753" s="216">
        <f t="shared" ca="1" si="140"/>
        <v>131.91697830798958</v>
      </c>
      <c r="Q753" s="217">
        <f t="shared" ca="1" si="141"/>
        <v>1.4077145459204372</v>
      </c>
      <c r="R753" s="216">
        <f t="shared" ca="1" si="142"/>
        <v>1.2849972350180421</v>
      </c>
      <c r="S753" s="217"/>
      <c r="T753" s="64"/>
      <c r="U753" s="313">
        <f t="shared" ca="1" si="143"/>
        <v>0.76678308677015905</v>
      </c>
      <c r="V753" s="256"/>
      <c r="W753" s="256"/>
      <c r="X753" s="311" t="e">
        <f t="shared" si="144"/>
        <v>#N/A</v>
      </c>
      <c r="Y753" s="311" t="e">
        <f t="shared" si="144"/>
        <v>#N/A</v>
      </c>
      <c r="Z753" s="105"/>
      <c r="AA753" s="105"/>
      <c r="AB753" s="103"/>
    </row>
    <row r="754" spans="1:28" x14ac:dyDescent="0.25">
      <c r="A754">
        <v>722</v>
      </c>
      <c r="B754" s="61">
        <f ca="1">OFFSET(InputPriceData!B$15,CalculationsAndCharts!$A754+$A$11,0,1,1)</f>
        <v>40931</v>
      </c>
      <c r="C754" s="3">
        <f ca="1">OFFSET(InputPriceData!G$15,CalculationsAndCharts!$A754+$A$11,IF($C$7,8,0),1,1)</f>
        <v>129295800</v>
      </c>
      <c r="D754" s="4">
        <f ca="1">OFFSET(InputPriceData!C$15,CalculationsAndCharts!$A754+$A$11,IF($C$7,8,0),1,1)</f>
        <v>131.509995</v>
      </c>
      <c r="E754" s="4">
        <f ca="1">OFFSET(InputPriceData!D$15,CalculationsAndCharts!$A754+$A$11,IF($C$7,8,0),1,1)</f>
        <v>132.25</v>
      </c>
      <c r="F754" s="4">
        <f ca="1">OFFSET(InputPriceData!E$15,CalculationsAndCharts!$A754+$A$11,IF($C$7,8,0),1,1)</f>
        <v>130.979996</v>
      </c>
      <c r="G754" s="4">
        <f ca="1">OFFSET(InputPriceData!F$15,CalculationsAndCharts!$A754+$A$11,IF($C$7,8,0),1,1)</f>
        <v>131.61000100000001</v>
      </c>
      <c r="H754" s="309">
        <f t="shared" ca="1" si="133"/>
        <v>-2.4890845597855247</v>
      </c>
      <c r="I754" s="216">
        <f t="shared" ca="1" si="134"/>
        <v>134.09908555978552</v>
      </c>
      <c r="J754" s="216">
        <f t="shared" ca="1" si="135"/>
        <v>134.76958098758445</v>
      </c>
      <c r="K754" s="216">
        <f t="shared" ca="1" si="136"/>
        <v>133.4285901319866</v>
      </c>
      <c r="L754" s="217">
        <f t="shared" ca="1" si="137"/>
        <v>0.60720588019486432</v>
      </c>
      <c r="M754" s="216">
        <f t="shared" ca="1" si="138"/>
        <v>0.46136758269218786</v>
      </c>
      <c r="N754" s="246"/>
      <c r="O754" s="309">
        <f t="shared" ca="1" si="139"/>
        <v>-5.8267137778003963E-2</v>
      </c>
      <c r="P754" s="216">
        <f t="shared" ca="1" si="140"/>
        <v>131.66826813777803</v>
      </c>
      <c r="Q754" s="217">
        <f t="shared" ca="1" si="141"/>
        <v>1.4168351236905725</v>
      </c>
      <c r="R754" s="216">
        <f t="shared" ca="1" si="142"/>
        <v>1.2918487466835342</v>
      </c>
      <c r="S754" s="217"/>
      <c r="T754" s="64"/>
      <c r="U754" s="313">
        <f t="shared" ca="1" si="143"/>
        <v>0.83048116399134631</v>
      </c>
      <c r="V754" s="256"/>
      <c r="W754" s="256"/>
      <c r="X754" s="311" t="e">
        <f t="shared" si="144"/>
        <v>#N/A</v>
      </c>
      <c r="Y754" s="311" t="e">
        <f t="shared" si="144"/>
        <v>#N/A</v>
      </c>
      <c r="Z754" s="105"/>
      <c r="AA754" s="105"/>
      <c r="AB754" s="103"/>
    </row>
    <row r="755" spans="1:28" x14ac:dyDescent="0.25">
      <c r="A755">
        <v>723</v>
      </c>
      <c r="B755" s="61">
        <f ca="1">OFFSET(InputPriceData!B$15,CalculationsAndCharts!$A755+$A$11,0,1,1)</f>
        <v>40928</v>
      </c>
      <c r="C755" s="3">
        <f ca="1">OFFSET(InputPriceData!G$15,CalculationsAndCharts!$A755+$A$11,IF($C$7,8,0),1,1)</f>
        <v>138230200</v>
      </c>
      <c r="D755" s="4">
        <f ca="1">OFFSET(InputPriceData!C$15,CalculationsAndCharts!$A755+$A$11,IF($C$7,8,0),1,1)</f>
        <v>131.240005</v>
      </c>
      <c r="E755" s="4">
        <f ca="1">OFFSET(InputPriceData!D$15,CalculationsAndCharts!$A755+$A$11,IF($C$7,8,0),1,1)</f>
        <v>131.949997</v>
      </c>
      <c r="F755" s="4">
        <f ca="1">OFFSET(InputPriceData!E$15,CalculationsAndCharts!$A755+$A$11,IF($C$7,8,0),1,1)</f>
        <v>130.91999799999999</v>
      </c>
      <c r="G755" s="4">
        <f ca="1">OFFSET(InputPriceData!F$15,CalculationsAndCharts!$A755+$A$11,IF($C$7,8,0),1,1)</f>
        <v>131.949997</v>
      </c>
      <c r="H755" s="309">
        <f t="shared" ca="1" si="133"/>
        <v>-1.9372929728104555</v>
      </c>
      <c r="I755" s="216">
        <f t="shared" ca="1" si="134"/>
        <v>133.88728997281046</v>
      </c>
      <c r="J755" s="216">
        <f t="shared" ca="1" si="135"/>
        <v>134.5567264226745</v>
      </c>
      <c r="K755" s="216">
        <f t="shared" ca="1" si="136"/>
        <v>133.2178535229464</v>
      </c>
      <c r="L755" s="217">
        <f t="shared" ca="1" si="137"/>
        <v>0.48164661277585852</v>
      </c>
      <c r="M755" s="216">
        <f t="shared" ca="1" si="138"/>
        <v>0.36502207178970875</v>
      </c>
      <c r="N755" s="246"/>
      <c r="O755" s="309">
        <f t="shared" ca="1" si="139"/>
        <v>0.57634738703652422</v>
      </c>
      <c r="P755" s="216">
        <f t="shared" ca="1" si="140"/>
        <v>131.37364961296348</v>
      </c>
      <c r="Q755" s="217">
        <f t="shared" ca="1" si="141"/>
        <v>1.3651885050162029</v>
      </c>
      <c r="R755" s="216">
        <f t="shared" ca="1" si="142"/>
        <v>1.241550771705924</v>
      </c>
      <c r="S755" s="217"/>
      <c r="T755" s="64"/>
      <c r="U755" s="313">
        <f t="shared" ca="1" si="143"/>
        <v>0.87652869991621518</v>
      </c>
      <c r="V755" s="256"/>
      <c r="W755" s="256"/>
      <c r="X755" s="311" t="e">
        <f t="shared" si="144"/>
        <v>#N/A</v>
      </c>
      <c r="Y755" s="311" t="e">
        <f t="shared" si="144"/>
        <v>#N/A</v>
      </c>
      <c r="Z755" s="105"/>
      <c r="AA755" s="105"/>
      <c r="AB755" s="103"/>
    </row>
    <row r="756" spans="1:28" x14ac:dyDescent="0.25">
      <c r="A756">
        <v>724</v>
      </c>
      <c r="B756" s="61">
        <f ca="1">OFFSET(InputPriceData!B$15,CalculationsAndCharts!$A756+$A$11,0,1,1)</f>
        <v>40927</v>
      </c>
      <c r="C756" s="3">
        <f ca="1">OFFSET(InputPriceData!G$15,CalculationsAndCharts!$A756+$A$11,IF($C$7,8,0),1,1)</f>
        <v>126328900</v>
      </c>
      <c r="D756" s="4">
        <f ca="1">OFFSET(InputPriceData!C$15,CalculationsAndCharts!$A756+$A$11,IF($C$7,8,0),1,1)</f>
        <v>131.220001</v>
      </c>
      <c r="E756" s="4">
        <f ca="1">OFFSET(InputPriceData!D$15,CalculationsAndCharts!$A756+$A$11,IF($C$7,8,0),1,1)</f>
        <v>131.570007</v>
      </c>
      <c r="F756" s="4">
        <f ca="1">OFFSET(InputPriceData!E$15,CalculationsAndCharts!$A756+$A$11,IF($C$7,8,0),1,1)</f>
        <v>130.800003</v>
      </c>
      <c r="G756" s="4">
        <f ca="1">OFFSET(InputPriceData!F$15,CalculationsAndCharts!$A756+$A$11,IF($C$7,8,0),1,1)</f>
        <v>131.46000699999999</v>
      </c>
      <c r="H756" s="309">
        <f t="shared" ca="1" si="133"/>
        <v>-2.2026001017921759</v>
      </c>
      <c r="I756" s="216">
        <f t="shared" ca="1" si="134"/>
        <v>133.66260710179216</v>
      </c>
      <c r="J756" s="216">
        <f t="shared" ca="1" si="135"/>
        <v>134.33092013730112</v>
      </c>
      <c r="K756" s="216">
        <f t="shared" ca="1" si="136"/>
        <v>132.9942940662832</v>
      </c>
      <c r="L756" s="217">
        <f t="shared" ca="1" si="137"/>
        <v>0.32041779677044668</v>
      </c>
      <c r="M756" s="216">
        <f t="shared" ca="1" si="138"/>
        <v>0.24373785159652903</v>
      </c>
      <c r="N756" s="246"/>
      <c r="O756" s="309">
        <f t="shared" ca="1" si="139"/>
        <v>0.40062649323007227</v>
      </c>
      <c r="P756" s="216">
        <f t="shared" ca="1" si="140"/>
        <v>131.05938050676991</v>
      </c>
      <c r="Q756" s="217">
        <f t="shared" ca="1" si="141"/>
        <v>1.2701459516397031</v>
      </c>
      <c r="R756" s="216">
        <f t="shared" ca="1" si="142"/>
        <v>1.1594211629455062</v>
      </c>
      <c r="S756" s="217"/>
      <c r="T756" s="64"/>
      <c r="U756" s="313">
        <f t="shared" ca="1" si="143"/>
        <v>0.91568331134897718</v>
      </c>
      <c r="V756" s="256"/>
      <c r="W756" s="256"/>
      <c r="X756" s="311" t="e">
        <f t="shared" si="144"/>
        <v>#N/A</v>
      </c>
      <c r="Y756" s="311" t="e">
        <f t="shared" si="144"/>
        <v>#N/A</v>
      </c>
      <c r="Z756" s="105"/>
      <c r="AA756" s="105"/>
      <c r="AB756" s="103"/>
    </row>
    <row r="757" spans="1:28" x14ac:dyDescent="0.25">
      <c r="A757">
        <v>725</v>
      </c>
      <c r="B757" s="61">
        <f ca="1">OFFSET(InputPriceData!B$15,CalculationsAndCharts!$A757+$A$11,0,1,1)</f>
        <v>40926</v>
      </c>
      <c r="C757" s="3">
        <f ca="1">OFFSET(InputPriceData!G$15,CalculationsAndCharts!$A757+$A$11,IF($C$7,8,0),1,1)</f>
        <v>163395200</v>
      </c>
      <c r="D757" s="4">
        <f ca="1">OFFSET(InputPriceData!C$15,CalculationsAndCharts!$A757+$A$11,IF($C$7,8,0),1,1)</f>
        <v>129.30999800000001</v>
      </c>
      <c r="E757" s="4">
        <f ca="1">OFFSET(InputPriceData!D$15,CalculationsAndCharts!$A757+$A$11,IF($C$7,8,0),1,1)</f>
        <v>130.83999600000001</v>
      </c>
      <c r="F757" s="4">
        <f ca="1">OFFSET(InputPriceData!E$15,CalculationsAndCharts!$A757+$A$11,IF($C$7,8,0),1,1)</f>
        <v>129.08000200000001</v>
      </c>
      <c r="G757" s="4">
        <f ca="1">OFFSET(InputPriceData!F$15,CalculationsAndCharts!$A757+$A$11,IF($C$7,8,0),1,1)</f>
        <v>130.770004</v>
      </c>
      <c r="H757" s="309">
        <f t="shared" ca="1" si="133"/>
        <v>-2.6918865268767354</v>
      </c>
      <c r="I757" s="216">
        <f t="shared" ca="1" si="134"/>
        <v>133.46189052687674</v>
      </c>
      <c r="J757" s="216">
        <f t="shared" ca="1" si="135"/>
        <v>134.1291999795111</v>
      </c>
      <c r="K757" s="216">
        <f t="shared" ca="1" si="136"/>
        <v>132.79458107424236</v>
      </c>
      <c r="L757" s="217">
        <f t="shared" ca="1" si="137"/>
        <v>0.15856308567883037</v>
      </c>
      <c r="M757" s="216">
        <f t="shared" ca="1" si="138"/>
        <v>0.12125340737836972</v>
      </c>
      <c r="N757" s="246"/>
      <c r="O757" s="309">
        <f t="shared" ca="1" si="139"/>
        <v>-1.4580835174959894E-3</v>
      </c>
      <c r="P757" s="216">
        <f t="shared" ca="1" si="140"/>
        <v>130.77146208351749</v>
      </c>
      <c r="Q757" s="217">
        <f t="shared" ca="1" si="141"/>
        <v>1.1744602439096092</v>
      </c>
      <c r="R757" s="216">
        <f t="shared" ca="1" si="142"/>
        <v>1.0777336159533428</v>
      </c>
      <c r="S757" s="217"/>
      <c r="T757" s="64"/>
      <c r="U757" s="313">
        <f t="shared" ca="1" si="143"/>
        <v>0.95648020857497307</v>
      </c>
      <c r="V757" s="256"/>
      <c r="W757" s="256"/>
      <c r="X757" s="311" t="e">
        <f t="shared" si="144"/>
        <v>#N/A</v>
      </c>
      <c r="Y757" s="311" t="e">
        <f t="shared" si="144"/>
        <v>#N/A</v>
      </c>
      <c r="Z757" s="105"/>
      <c r="AA757" s="105"/>
      <c r="AB757" s="103"/>
    </row>
    <row r="758" spans="1:28" x14ac:dyDescent="0.25">
      <c r="A758">
        <v>726</v>
      </c>
      <c r="B758" s="61">
        <f ca="1">OFFSET(InputPriceData!B$15,CalculationsAndCharts!$A758+$A$11,0,1,1)</f>
        <v>40925</v>
      </c>
      <c r="C758" s="3">
        <f ca="1">OFFSET(InputPriceData!G$15,CalculationsAndCharts!$A758+$A$11,IF($C$7,8,0),1,1)</f>
        <v>132209200</v>
      </c>
      <c r="D758" s="4">
        <f ca="1">OFFSET(InputPriceData!C$15,CalculationsAndCharts!$A758+$A$11,IF($C$7,8,0),1,1)</f>
        <v>130.08000200000001</v>
      </c>
      <c r="E758" s="4">
        <f ca="1">OFFSET(InputPriceData!D$15,CalculationsAndCharts!$A758+$A$11,IF($C$7,8,0),1,1)</f>
        <v>130.320007</v>
      </c>
      <c r="F758" s="4">
        <f ca="1">OFFSET(InputPriceData!E$15,CalculationsAndCharts!$A758+$A$11,IF($C$7,8,0),1,1)</f>
        <v>128.89999399999999</v>
      </c>
      <c r="G758" s="4">
        <f ca="1">OFFSET(InputPriceData!F$15,CalculationsAndCharts!$A758+$A$11,IF($C$7,8,0),1,1)</f>
        <v>129.33999600000001</v>
      </c>
      <c r="H758" s="309">
        <f t="shared" ca="1" si="133"/>
        <v>-3.9807220915774839</v>
      </c>
      <c r="I758" s="216">
        <f t="shared" ca="1" si="134"/>
        <v>133.3207180915775</v>
      </c>
      <c r="J758" s="216">
        <f t="shared" ca="1" si="135"/>
        <v>133.98732168203537</v>
      </c>
      <c r="K758" s="216">
        <f t="shared" ca="1" si="136"/>
        <v>132.65411450111961</v>
      </c>
      <c r="L758" s="217">
        <f t="shared" ca="1" si="137"/>
        <v>3.5115784439328876E-2</v>
      </c>
      <c r="M758" s="216">
        <f t="shared" ca="1" si="138"/>
        <v>2.7149981077260021E-2</v>
      </c>
      <c r="N758" s="246"/>
      <c r="O758" s="309">
        <f t="shared" ca="1" si="139"/>
        <v>-1.2149222768326573</v>
      </c>
      <c r="P758" s="216">
        <f t="shared" ca="1" si="140"/>
        <v>130.55491827683267</v>
      </c>
      <c r="Q758" s="217">
        <f t="shared" ca="1" si="141"/>
        <v>1.1281447301614453</v>
      </c>
      <c r="R758" s="216">
        <f t="shared" ca="1" si="142"/>
        <v>1.046678303742745</v>
      </c>
      <c r="S758" s="217"/>
      <c r="T758" s="64"/>
      <c r="U758" s="313">
        <f t="shared" ca="1" si="143"/>
        <v>1.019528322665485</v>
      </c>
      <c r="V758" s="256"/>
      <c r="W758" s="256"/>
      <c r="X758" s="311" t="e">
        <f t="shared" si="144"/>
        <v>#N/A</v>
      </c>
      <c r="Y758" s="311" t="e">
        <f t="shared" si="144"/>
        <v>#N/A</v>
      </c>
      <c r="Z758" s="105"/>
      <c r="AA758" s="105"/>
      <c r="AB758" s="103"/>
    </row>
    <row r="759" spans="1:28" x14ac:dyDescent="0.25">
      <c r="A759">
        <v>727</v>
      </c>
      <c r="B759" s="61">
        <f ca="1">OFFSET(InputPriceData!B$15,CalculationsAndCharts!$A759+$A$11,0,1,1)</f>
        <v>40921</v>
      </c>
      <c r="C759" s="3">
        <f ca="1">OFFSET(InputPriceData!G$15,CalculationsAndCharts!$A759+$A$11,IF($C$7,8,0),1,1)</f>
        <v>179836200</v>
      </c>
      <c r="D759" s="4">
        <f ca="1">OFFSET(InputPriceData!C$15,CalculationsAndCharts!$A759+$A$11,IF($C$7,8,0),1,1)</f>
        <v>128.63999899999999</v>
      </c>
      <c r="E759" s="4">
        <f ca="1">OFFSET(InputPriceData!D$15,CalculationsAndCharts!$A759+$A$11,IF($C$7,8,0),1,1)</f>
        <v>129.050003</v>
      </c>
      <c r="F759" s="4">
        <f ca="1">OFFSET(InputPriceData!E$15,CalculationsAndCharts!$A759+$A$11,IF($C$7,8,0),1,1)</f>
        <v>127.720001</v>
      </c>
      <c r="G759" s="4">
        <f ca="1">OFFSET(InputPriceData!F$15,CalculationsAndCharts!$A759+$A$11,IF($C$7,8,0),1,1)</f>
        <v>128.83999600000001</v>
      </c>
      <c r="H759" s="309">
        <f t="shared" ca="1" si="133"/>
        <v>-4.3953405114861592</v>
      </c>
      <c r="I759" s="216">
        <f t="shared" ca="1" si="134"/>
        <v>133.23533651148617</v>
      </c>
      <c r="J759" s="216">
        <f t="shared" ca="1" si="135"/>
        <v>133.90151319404359</v>
      </c>
      <c r="K759" s="216">
        <f t="shared" ca="1" si="136"/>
        <v>132.56915982892875</v>
      </c>
      <c r="L759" s="217">
        <f t="shared" ca="1" si="137"/>
        <v>-4.7416143274458422E-2</v>
      </c>
      <c r="M759" s="216">
        <f t="shared" ca="1" si="138"/>
        <v>-3.6802347676616207E-2</v>
      </c>
      <c r="N759" s="246"/>
      <c r="O759" s="309">
        <f t="shared" ca="1" si="139"/>
        <v>-1.5659137374003462</v>
      </c>
      <c r="P759" s="216">
        <f t="shared" ca="1" si="140"/>
        <v>130.40590973740035</v>
      </c>
      <c r="Q759" s="217">
        <f t="shared" ca="1" si="141"/>
        <v>1.1370094637687607</v>
      </c>
      <c r="R759" s="216">
        <f t="shared" ca="1" si="142"/>
        <v>1.0589967392753665</v>
      </c>
      <c r="S759" s="217"/>
      <c r="T759" s="64"/>
      <c r="U759" s="313">
        <f t="shared" ca="1" si="143"/>
        <v>1.0957990869519827</v>
      </c>
      <c r="V759" s="256"/>
      <c r="W759" s="256"/>
      <c r="X759" s="311" t="e">
        <f t="shared" si="144"/>
        <v>#N/A</v>
      </c>
      <c r="Y759" s="311" t="e">
        <f t="shared" si="144"/>
        <v>#N/A</v>
      </c>
      <c r="Z759" s="105"/>
      <c r="AA759" s="105"/>
      <c r="AB759" s="103"/>
    </row>
    <row r="760" spans="1:28" x14ac:dyDescent="0.25">
      <c r="A760">
        <v>728</v>
      </c>
      <c r="B760" s="61">
        <f ca="1">OFFSET(InputPriceData!B$15,CalculationsAndCharts!$A760+$A$11,0,1,1)</f>
        <v>40920</v>
      </c>
      <c r="C760" s="3">
        <f ca="1">OFFSET(InputPriceData!G$15,CalculationsAndCharts!$A760+$A$11,IF($C$7,8,0),1,1)</f>
        <v>118983700</v>
      </c>
      <c r="D760" s="4">
        <f ca="1">OFFSET(InputPriceData!C$15,CalculationsAndCharts!$A760+$A$11,IF($C$7,8,0),1,1)</f>
        <v>129.570007</v>
      </c>
      <c r="E760" s="4">
        <f ca="1">OFFSET(InputPriceData!D$15,CalculationsAndCharts!$A760+$A$11,IF($C$7,8,0),1,1)</f>
        <v>129.699997</v>
      </c>
      <c r="F760" s="4">
        <f ca="1">OFFSET(InputPriceData!E$15,CalculationsAndCharts!$A760+$A$11,IF($C$7,8,0),1,1)</f>
        <v>128.53999300000001</v>
      </c>
      <c r="G760" s="4">
        <f ca="1">OFFSET(InputPriceData!F$15,CalculationsAndCharts!$A760+$A$11,IF($C$7,8,0),1,1)</f>
        <v>129.509995</v>
      </c>
      <c r="H760" s="309">
        <f t="shared" ca="1" si="133"/>
        <v>-3.6220346422017013</v>
      </c>
      <c r="I760" s="216">
        <f t="shared" ca="1" si="134"/>
        <v>133.1320296422017</v>
      </c>
      <c r="J760" s="216">
        <f t="shared" ca="1" si="135"/>
        <v>133.7976897904127</v>
      </c>
      <c r="K760" s="216">
        <f t="shared" ca="1" si="136"/>
        <v>132.4663694939907</v>
      </c>
      <c r="L760" s="217">
        <f t="shared" ca="1" si="137"/>
        <v>-0.16157974361997762</v>
      </c>
      <c r="M760" s="216">
        <f t="shared" ca="1" si="138"/>
        <v>-0.12476237345231743</v>
      </c>
      <c r="N760" s="246"/>
      <c r="O760" s="309">
        <f t="shared" ca="1" si="139"/>
        <v>-0.72252773546951343</v>
      </c>
      <c r="P760" s="216">
        <f t="shared" ca="1" si="140"/>
        <v>130.23252273546953</v>
      </c>
      <c r="Q760" s="217">
        <f t="shared" ca="1" si="141"/>
        <v>1.1110589818401961</v>
      </c>
      <c r="R760" s="216">
        <f t="shared" ca="1" si="142"/>
        <v>1.029473268227858</v>
      </c>
      <c r="S760" s="217"/>
      <c r="T760" s="64"/>
      <c r="U760" s="313">
        <f t="shared" ca="1" si="143"/>
        <v>1.1542356416801753</v>
      </c>
      <c r="V760" s="256"/>
      <c r="W760" s="256"/>
      <c r="X760" s="311" t="e">
        <f t="shared" si="144"/>
        <v>#N/A</v>
      </c>
      <c r="Y760" s="311" t="e">
        <f t="shared" si="144"/>
        <v>#N/A</v>
      </c>
      <c r="Z760" s="105"/>
      <c r="AA760" s="105"/>
      <c r="AB760" s="103"/>
    </row>
    <row r="761" spans="1:28" x14ac:dyDescent="0.25">
      <c r="A761">
        <v>729</v>
      </c>
      <c r="B761" s="61">
        <f ca="1">OFFSET(InputPriceData!B$15,CalculationsAndCharts!$A761+$A$11,0,1,1)</f>
        <v>40919</v>
      </c>
      <c r="C761" s="3">
        <f ca="1">OFFSET(InputPriceData!G$15,CalculationsAndCharts!$A761+$A$11,IF($C$7,8,0),1,1)</f>
        <v>111540700</v>
      </c>
      <c r="D761" s="4">
        <f ca="1">OFFSET(InputPriceData!C$15,CalculationsAndCharts!$A761+$A$11,IF($C$7,8,0),1,1)</f>
        <v>128.729996</v>
      </c>
      <c r="E761" s="4">
        <f ca="1">OFFSET(InputPriceData!D$15,CalculationsAndCharts!$A761+$A$11,IF($C$7,8,0),1,1)</f>
        <v>129.36999499999999</v>
      </c>
      <c r="F761" s="4">
        <f ca="1">OFFSET(InputPriceData!E$15,CalculationsAndCharts!$A761+$A$11,IF($C$7,8,0),1,1)</f>
        <v>128.520004</v>
      </c>
      <c r="G761" s="4">
        <f ca="1">OFFSET(InputPriceData!F$15,CalculationsAndCharts!$A761+$A$11,IF($C$7,8,0),1,1)</f>
        <v>129.199997</v>
      </c>
      <c r="H761" s="309">
        <f t="shared" ca="1" si="133"/>
        <v>-3.8027890194195937</v>
      </c>
      <c r="I761" s="216">
        <f t="shared" ca="1" si="134"/>
        <v>133.0027860194196</v>
      </c>
      <c r="J761" s="216">
        <f t="shared" ca="1" si="135"/>
        <v>133.66779994951668</v>
      </c>
      <c r="K761" s="216">
        <f t="shared" ca="1" si="136"/>
        <v>132.3377720893225</v>
      </c>
      <c r="L761" s="217">
        <f t="shared" ca="1" si="137"/>
        <v>-0.32020359975296753</v>
      </c>
      <c r="M761" s="216">
        <f t="shared" ca="1" si="138"/>
        <v>-0.24783560927866552</v>
      </c>
      <c r="N761" s="246"/>
      <c r="O761" s="309">
        <f t="shared" ca="1" si="139"/>
        <v>-0.8242964229725267</v>
      </c>
      <c r="P761" s="216">
        <f t="shared" ca="1" si="140"/>
        <v>130.02429342297253</v>
      </c>
      <c r="Q761" s="217">
        <f t="shared" ca="1" si="141"/>
        <v>1.0322782133477761</v>
      </c>
      <c r="R761" s="216">
        <f t="shared" ca="1" si="142"/>
        <v>0.95877235664125549</v>
      </c>
      <c r="S761" s="217"/>
      <c r="T761" s="64"/>
      <c r="U761" s="313">
        <f t="shared" ca="1" si="143"/>
        <v>1.2066079659199209</v>
      </c>
      <c r="V761" s="256"/>
      <c r="W761" s="256"/>
      <c r="X761" s="311" t="e">
        <f t="shared" si="144"/>
        <v>#N/A</v>
      </c>
      <c r="Y761" s="311" t="e">
        <f t="shared" si="144"/>
        <v>#N/A</v>
      </c>
      <c r="Z761" s="105"/>
      <c r="AA761" s="105"/>
      <c r="AB761" s="103"/>
    </row>
    <row r="762" spans="1:28" x14ac:dyDescent="0.25">
      <c r="A762">
        <v>730</v>
      </c>
      <c r="B762" s="61">
        <f ca="1">OFFSET(InputPriceData!B$15,CalculationsAndCharts!$A762+$A$11,0,1,1)</f>
        <v>40918</v>
      </c>
      <c r="C762" s="3">
        <f ca="1">OFFSET(InputPriceData!G$15,CalculationsAndCharts!$A762+$A$11,IF($C$7,8,0),1,1)</f>
        <v>115282000</v>
      </c>
      <c r="D762" s="4">
        <f ca="1">OFFSET(InputPriceData!C$15,CalculationsAndCharts!$A762+$A$11,IF($C$7,8,0),1,1)</f>
        <v>129.38999899999999</v>
      </c>
      <c r="E762" s="4">
        <f ca="1">OFFSET(InputPriceData!D$15,CalculationsAndCharts!$A762+$A$11,IF($C$7,8,0),1,1)</f>
        <v>129.64999399999999</v>
      </c>
      <c r="F762" s="4">
        <f ca="1">OFFSET(InputPriceData!E$15,CalculationsAndCharts!$A762+$A$11,IF($C$7,8,0),1,1)</f>
        <v>128.949997</v>
      </c>
      <c r="G762" s="4">
        <f ca="1">OFFSET(InputPriceData!F$15,CalculationsAndCharts!$A762+$A$11,IF($C$7,8,0),1,1)</f>
        <v>129.13000500000001</v>
      </c>
      <c r="H762" s="309">
        <f t="shared" ca="1" si="133"/>
        <v>-3.743112962427432</v>
      </c>
      <c r="I762" s="216">
        <f t="shared" ca="1" si="134"/>
        <v>132.87311796242744</v>
      </c>
      <c r="J762" s="216">
        <f t="shared" ca="1" si="135"/>
        <v>133.53748355223956</v>
      </c>
      <c r="K762" s="216">
        <f t="shared" ca="1" si="136"/>
        <v>132.20875237261529</v>
      </c>
      <c r="L762" s="217">
        <f t="shared" ca="1" si="137"/>
        <v>-0.50179504059050928</v>
      </c>
      <c r="M762" s="216">
        <f t="shared" ca="1" si="138"/>
        <v>-0.38859677933917003</v>
      </c>
      <c r="N762" s="246"/>
      <c r="O762" s="309">
        <f t="shared" ca="1" si="139"/>
        <v>-0.6827863398926528</v>
      </c>
      <c r="P762" s="216">
        <f t="shared" ca="1" si="140"/>
        <v>129.81279133989267</v>
      </c>
      <c r="Q762" s="217">
        <f t="shared" ca="1" si="141"/>
        <v>0.92563633514019683</v>
      </c>
      <c r="R762" s="216">
        <f t="shared" ca="1" si="142"/>
        <v>0.86019016429855788</v>
      </c>
      <c r="S762" s="217"/>
      <c r="T762" s="64"/>
      <c r="U762" s="313">
        <f t="shared" ca="1" si="143"/>
        <v>1.2487869436377279</v>
      </c>
      <c r="V762" s="256"/>
      <c r="W762" s="256"/>
      <c r="X762" s="311" t="e">
        <f t="shared" si="144"/>
        <v>#N/A</v>
      </c>
      <c r="Y762" s="311" t="e">
        <f t="shared" si="144"/>
        <v>#N/A</v>
      </c>
      <c r="Z762" s="105"/>
      <c r="AA762" s="105"/>
      <c r="AB762" s="103"/>
    </row>
    <row r="763" spans="1:28" x14ac:dyDescent="0.25">
      <c r="A763">
        <v>731</v>
      </c>
      <c r="B763" s="61">
        <f ca="1">OFFSET(InputPriceData!B$15,CalculationsAndCharts!$A763+$A$11,0,1,1)</f>
        <v>40917</v>
      </c>
      <c r="C763" s="3">
        <f ca="1">OFFSET(InputPriceData!G$15,CalculationsAndCharts!$A763+$A$11,IF($C$7,8,0),1,1)</f>
        <v>99530200</v>
      </c>
      <c r="D763" s="4">
        <f ca="1">OFFSET(InputPriceData!C$15,CalculationsAndCharts!$A763+$A$11,IF($C$7,8,0),1,1)</f>
        <v>128</v>
      </c>
      <c r="E763" s="4">
        <f ca="1">OFFSET(InputPriceData!D$15,CalculationsAndCharts!$A763+$A$11,IF($C$7,8,0),1,1)</f>
        <v>128.179993</v>
      </c>
      <c r="F763" s="4">
        <f ca="1">OFFSET(InputPriceData!E$15,CalculationsAndCharts!$A763+$A$11,IF($C$7,8,0),1,1)</f>
        <v>127.410004</v>
      </c>
      <c r="G763" s="4">
        <f ca="1">OFFSET(InputPriceData!F$15,CalculationsAndCharts!$A763+$A$11,IF($C$7,8,0),1,1)</f>
        <v>128.020004</v>
      </c>
      <c r="H763" s="309">
        <f t="shared" ca="1" si="133"/>
        <v>-4.7521207536958121</v>
      </c>
      <c r="I763" s="216">
        <f t="shared" ca="1" si="134"/>
        <v>132.77212475369581</v>
      </c>
      <c r="J763" s="216">
        <f t="shared" ca="1" si="135"/>
        <v>133.43598537746428</v>
      </c>
      <c r="K763" s="216">
        <f t="shared" ca="1" si="136"/>
        <v>132.10826412992733</v>
      </c>
      <c r="L763" s="217">
        <f t="shared" ca="1" si="137"/>
        <v>-0.6775942763489714</v>
      </c>
      <c r="M763" s="216">
        <f t="shared" ca="1" si="138"/>
        <v>-0.52928781063697772</v>
      </c>
      <c r="N763" s="246"/>
      <c r="O763" s="309">
        <f t="shared" ca="1" si="139"/>
        <v>-1.6145168578601699</v>
      </c>
      <c r="P763" s="216">
        <f t="shared" ca="1" si="140"/>
        <v>129.63452085786017</v>
      </c>
      <c r="Q763" s="217">
        <f t="shared" ca="1" si="141"/>
        <v>0.82661065544799883</v>
      </c>
      <c r="R763" s="216">
        <f t="shared" ca="1" si="142"/>
        <v>0.77482639864438574</v>
      </c>
      <c r="S763" s="217"/>
      <c r="T763" s="64"/>
      <c r="U763" s="313">
        <f t="shared" ca="1" si="143"/>
        <v>1.3041142092813636</v>
      </c>
      <c r="V763" s="256"/>
      <c r="W763" s="256"/>
      <c r="X763" s="311" t="e">
        <f t="shared" si="144"/>
        <v>#N/A</v>
      </c>
      <c r="Y763" s="311" t="e">
        <f t="shared" si="144"/>
        <v>#N/A</v>
      </c>
      <c r="Z763" s="105"/>
      <c r="AA763" s="105"/>
      <c r="AB763" s="103"/>
    </row>
    <row r="764" spans="1:28" x14ac:dyDescent="0.25">
      <c r="A764">
        <v>732</v>
      </c>
      <c r="B764" s="61">
        <f ca="1">OFFSET(InputPriceData!B$15,CalculationsAndCharts!$A764+$A$11,0,1,1)</f>
        <v>40914</v>
      </c>
      <c r="C764" s="3">
        <f ca="1">OFFSET(InputPriceData!G$15,CalculationsAndCharts!$A764+$A$11,IF($C$7,8,0),1,1)</f>
        <v>148050000</v>
      </c>
      <c r="D764" s="4">
        <f ca="1">OFFSET(InputPriceData!C$15,CalculationsAndCharts!$A764+$A$11,IF($C$7,8,0),1,1)</f>
        <v>128.199997</v>
      </c>
      <c r="E764" s="4">
        <f ca="1">OFFSET(InputPriceData!D$15,CalculationsAndCharts!$A764+$A$11,IF($C$7,8,0),1,1)</f>
        <v>128.220001</v>
      </c>
      <c r="F764" s="4">
        <f ca="1">OFFSET(InputPriceData!E$15,CalculationsAndCharts!$A764+$A$11,IF($C$7,8,0),1,1)</f>
        <v>127.290001</v>
      </c>
      <c r="G764" s="4">
        <f ca="1">OFFSET(InputPriceData!F$15,CalculationsAndCharts!$A764+$A$11,IF($C$7,8,0),1,1)</f>
        <v>127.709999</v>
      </c>
      <c r="H764" s="309">
        <f t="shared" ca="1" si="133"/>
        <v>-5.0000431501333056</v>
      </c>
      <c r="I764" s="216">
        <f t="shared" ca="1" si="134"/>
        <v>132.71004215013329</v>
      </c>
      <c r="J764" s="216">
        <f t="shared" ca="1" si="135"/>
        <v>133.37359236088395</v>
      </c>
      <c r="K764" s="216">
        <f t="shared" ca="1" si="136"/>
        <v>132.04649193938263</v>
      </c>
      <c r="L764" s="217">
        <f t="shared" ca="1" si="137"/>
        <v>-0.83475585826187637</v>
      </c>
      <c r="M764" s="216">
        <f t="shared" ca="1" si="138"/>
        <v>-0.65363390869799975</v>
      </c>
      <c r="N764" s="246"/>
      <c r="O764" s="309">
        <f t="shared" ca="1" si="139"/>
        <v>-1.7927513142725855</v>
      </c>
      <c r="P764" s="216">
        <f t="shared" ca="1" si="140"/>
        <v>129.50275031427259</v>
      </c>
      <c r="Q764" s="217">
        <f t="shared" ca="1" si="141"/>
        <v>0.75207299549133044</v>
      </c>
      <c r="R764" s="216">
        <f t="shared" ca="1" si="142"/>
        <v>0.70666948685012254</v>
      </c>
      <c r="S764" s="217"/>
      <c r="T764" s="64"/>
      <c r="U764" s="313">
        <f t="shared" ca="1" si="143"/>
        <v>1.3603033955481223</v>
      </c>
      <c r="V764" s="256"/>
      <c r="W764" s="256"/>
      <c r="X764" s="311" t="e">
        <f t="shared" si="144"/>
        <v>#N/A</v>
      </c>
      <c r="Y764" s="311" t="e">
        <f t="shared" si="144"/>
        <v>#N/A</v>
      </c>
      <c r="Z764" s="105"/>
      <c r="AA764" s="105"/>
      <c r="AB764" s="103"/>
    </row>
    <row r="765" spans="1:28" x14ac:dyDescent="0.25">
      <c r="A765">
        <v>733</v>
      </c>
      <c r="B765" s="61">
        <f ca="1">OFFSET(InputPriceData!B$15,CalculationsAndCharts!$A765+$A$11,0,1,1)</f>
        <v>40913</v>
      </c>
      <c r="C765" s="3">
        <f ca="1">OFFSET(InputPriceData!G$15,CalculationsAndCharts!$A765+$A$11,IF($C$7,8,0),1,1)</f>
        <v>173895000</v>
      </c>
      <c r="D765" s="4">
        <f ca="1">OFFSET(InputPriceData!C$15,CalculationsAndCharts!$A765+$A$11,IF($C$7,8,0),1,1)</f>
        <v>127.010002</v>
      </c>
      <c r="E765" s="4">
        <f ca="1">OFFSET(InputPriceData!D$15,CalculationsAndCharts!$A765+$A$11,IF($C$7,8,0),1,1)</f>
        <v>128.229996</v>
      </c>
      <c r="F765" s="4">
        <f ca="1">OFFSET(InputPriceData!E$15,CalculationsAndCharts!$A765+$A$11,IF($C$7,8,0),1,1)</f>
        <v>126.43</v>
      </c>
      <c r="G765" s="4">
        <f ca="1">OFFSET(InputPriceData!F$15,CalculationsAndCharts!$A765+$A$11,IF($C$7,8,0),1,1)</f>
        <v>128.03999300000001</v>
      </c>
      <c r="H765" s="309">
        <f t="shared" ca="1" si="133"/>
        <v>-4.5963188903795649</v>
      </c>
      <c r="I765" s="216">
        <f t="shared" ca="1" si="134"/>
        <v>132.63631189037957</v>
      </c>
      <c r="J765" s="216">
        <f t="shared" ca="1" si="135"/>
        <v>133.29949344983146</v>
      </c>
      <c r="K765" s="216">
        <f t="shared" ca="1" si="136"/>
        <v>131.97313033092769</v>
      </c>
      <c r="L765" s="217">
        <f t="shared" ca="1" si="137"/>
        <v>-1.0239304831698588</v>
      </c>
      <c r="M765" s="216">
        <f t="shared" ca="1" si="138"/>
        <v>-0.79969582876332923</v>
      </c>
      <c r="N765" s="246"/>
      <c r="O765" s="309">
        <f t="shared" ca="1" si="139"/>
        <v>-1.3144396701787435</v>
      </c>
      <c r="P765" s="216">
        <f t="shared" ca="1" si="140"/>
        <v>129.35443267017877</v>
      </c>
      <c r="Q765" s="217">
        <f t="shared" ca="1" si="141"/>
        <v>0.63838791752598245</v>
      </c>
      <c r="R765" s="216">
        <f t="shared" ca="1" si="142"/>
        <v>0.5983017361077011</v>
      </c>
      <c r="S765" s="217"/>
      <c r="T765" s="64"/>
      <c r="U765" s="313">
        <f t="shared" ca="1" si="143"/>
        <v>1.3979975648710303</v>
      </c>
      <c r="V765" s="256"/>
      <c r="W765" s="256"/>
      <c r="X765" s="311" t="e">
        <f t="shared" si="144"/>
        <v>#N/A</v>
      </c>
      <c r="Y765" s="311" t="e">
        <f t="shared" si="144"/>
        <v>#N/A</v>
      </c>
      <c r="Z765" s="105"/>
      <c r="AA765" s="105"/>
      <c r="AB765" s="103"/>
    </row>
    <row r="766" spans="1:28" x14ac:dyDescent="0.25">
      <c r="A766">
        <v>734</v>
      </c>
      <c r="B766" s="61">
        <f ca="1">OFFSET(InputPriceData!B$15,CalculationsAndCharts!$A766+$A$11,0,1,1)</f>
        <v>40912</v>
      </c>
      <c r="C766" s="3">
        <f ca="1">OFFSET(InputPriceData!G$15,CalculationsAndCharts!$A766+$A$11,IF($C$7,8,0),1,1)</f>
        <v>127186500</v>
      </c>
      <c r="D766" s="4">
        <f ca="1">OFFSET(InputPriceData!C$15,CalculationsAndCharts!$A766+$A$11,IF($C$7,8,0),1,1)</f>
        <v>127.199997</v>
      </c>
      <c r="E766" s="4">
        <f ca="1">OFFSET(InputPriceData!D$15,CalculationsAndCharts!$A766+$A$11,IF($C$7,8,0),1,1)</f>
        <v>127.80999799999999</v>
      </c>
      <c r="F766" s="4">
        <f ca="1">OFFSET(InputPriceData!E$15,CalculationsAndCharts!$A766+$A$11,IF($C$7,8,0),1,1)</f>
        <v>126.709999</v>
      </c>
      <c r="G766" s="4">
        <f ca="1">OFFSET(InputPriceData!F$15,CalculationsAndCharts!$A766+$A$11,IF($C$7,8,0),1,1)</f>
        <v>127.699997</v>
      </c>
      <c r="H766" s="309">
        <f t="shared" ca="1" si="133"/>
        <v>-4.8512834428433118</v>
      </c>
      <c r="I766" s="216">
        <f t="shared" ca="1" si="134"/>
        <v>132.55128044284331</v>
      </c>
      <c r="J766" s="216">
        <f t="shared" ca="1" si="135"/>
        <v>133.21403684505751</v>
      </c>
      <c r="K766" s="216">
        <f t="shared" ca="1" si="136"/>
        <v>131.88852404062908</v>
      </c>
      <c r="L766" s="217">
        <f t="shared" ca="1" si="137"/>
        <v>-1.2486118202595706</v>
      </c>
      <c r="M766" s="216">
        <f t="shared" ca="1" si="138"/>
        <v>-0.97776965512346148</v>
      </c>
      <c r="N766" s="246"/>
      <c r="O766" s="309">
        <f t="shared" ca="1" si="139"/>
        <v>-1.4897381008212771</v>
      </c>
      <c r="P766" s="216">
        <f t="shared" ca="1" si="140"/>
        <v>129.18973510082128</v>
      </c>
      <c r="Q766" s="217">
        <f t="shared" ca="1" si="141"/>
        <v>0.47909929407610152</v>
      </c>
      <c r="R766" s="216">
        <f t="shared" ca="1" si="142"/>
        <v>0.45021078026440503</v>
      </c>
      <c r="S766" s="217"/>
      <c r="T766" s="64"/>
      <c r="U766" s="313">
        <f t="shared" ca="1" si="143"/>
        <v>1.4279804353878665</v>
      </c>
      <c r="V766" s="256"/>
      <c r="W766" s="256"/>
      <c r="X766" s="311" t="e">
        <f t="shared" si="144"/>
        <v>#N/A</v>
      </c>
      <c r="Y766" s="311" t="e">
        <f t="shared" si="144"/>
        <v>#N/A</v>
      </c>
      <c r="Z766" s="105"/>
      <c r="AA766" s="105"/>
      <c r="AB766" s="103"/>
    </row>
    <row r="767" spans="1:28" x14ac:dyDescent="0.25">
      <c r="A767">
        <v>735</v>
      </c>
      <c r="B767" s="61">
        <f ca="1">OFFSET(InputPriceData!B$15,CalculationsAndCharts!$A767+$A$11,0,1,1)</f>
        <v>40911</v>
      </c>
      <c r="C767" s="3">
        <f ca="1">OFFSET(InputPriceData!G$15,CalculationsAndCharts!$A767+$A$11,IF($C$7,8,0),1,1)</f>
        <v>193697900</v>
      </c>
      <c r="D767" s="4">
        <f ca="1">OFFSET(InputPriceData!C$15,CalculationsAndCharts!$A767+$A$11,IF($C$7,8,0),1,1)</f>
        <v>127.760002</v>
      </c>
      <c r="E767" s="4">
        <f ca="1">OFFSET(InputPriceData!D$15,CalculationsAndCharts!$A767+$A$11,IF($C$7,8,0),1,1)</f>
        <v>128.38000500000001</v>
      </c>
      <c r="F767" s="4">
        <f ca="1">OFFSET(InputPriceData!E$15,CalculationsAndCharts!$A767+$A$11,IF($C$7,8,0),1,1)</f>
        <v>127.43</v>
      </c>
      <c r="G767" s="4">
        <f ca="1">OFFSET(InputPriceData!F$15,CalculationsAndCharts!$A767+$A$11,IF($C$7,8,0),1,1)</f>
        <v>127.5</v>
      </c>
      <c r="H767" s="309">
        <f t="shared" ca="1" si="133"/>
        <v>-4.9735708607714617</v>
      </c>
      <c r="I767" s="216">
        <f t="shared" ca="1" si="134"/>
        <v>132.47357086077147</v>
      </c>
      <c r="J767" s="216">
        <f t="shared" ca="1" si="135"/>
        <v>133.13593871507533</v>
      </c>
      <c r="K767" s="216">
        <f t="shared" ca="1" si="136"/>
        <v>131.81120300646762</v>
      </c>
      <c r="L767" s="217">
        <f t="shared" ca="1" si="137"/>
        <v>-1.4929857911872755</v>
      </c>
      <c r="M767" s="216">
        <f t="shared" ca="1" si="138"/>
        <v>-1.17096924799002</v>
      </c>
      <c r="N767" s="246"/>
      <c r="O767" s="309">
        <f t="shared" ca="1" si="139"/>
        <v>-1.5318206821232989</v>
      </c>
      <c r="P767" s="216">
        <f t="shared" ca="1" si="140"/>
        <v>129.03182068212331</v>
      </c>
      <c r="Q767" s="217">
        <f t="shared" ca="1" si="141"/>
        <v>0.29207369443543202</v>
      </c>
      <c r="R767" s="216">
        <f t="shared" ca="1" si="142"/>
        <v>0.27489288888040658</v>
      </c>
      <c r="S767" s="217"/>
      <c r="T767" s="64"/>
      <c r="U767" s="313">
        <f t="shared" ca="1" si="143"/>
        <v>1.4458621368704265</v>
      </c>
      <c r="V767" s="256"/>
      <c r="W767" s="256"/>
      <c r="X767" s="311" t="e">
        <f t="shared" si="144"/>
        <v>#N/A</v>
      </c>
      <c r="Y767" s="311" t="e">
        <f t="shared" si="144"/>
        <v>#N/A</v>
      </c>
      <c r="Z767" s="105"/>
      <c r="AA767" s="105"/>
      <c r="AB767" s="103"/>
    </row>
    <row r="768" spans="1:28" x14ac:dyDescent="0.25">
      <c r="A768">
        <v>736</v>
      </c>
      <c r="B768" s="61">
        <f ca="1">OFFSET(InputPriceData!B$15,CalculationsAndCharts!$A768+$A$11,0,1,1)</f>
        <v>40907</v>
      </c>
      <c r="C768" s="3">
        <f ca="1">OFFSET(InputPriceData!G$15,CalculationsAndCharts!$A768+$A$11,IF($C$7,8,0),1,1)</f>
        <v>95599000</v>
      </c>
      <c r="D768" s="4">
        <f ca="1">OFFSET(InputPriceData!C$15,CalculationsAndCharts!$A768+$A$11,IF($C$7,8,0),1,1)</f>
        <v>126.019997</v>
      </c>
      <c r="E768" s="4">
        <f ca="1">OFFSET(InputPriceData!D$15,CalculationsAndCharts!$A768+$A$11,IF($C$7,8,0),1,1)</f>
        <v>126.33000199999999</v>
      </c>
      <c r="F768" s="4">
        <f ca="1">OFFSET(InputPriceData!E$15,CalculationsAndCharts!$A768+$A$11,IF($C$7,8,0),1,1)</f>
        <v>125.5</v>
      </c>
      <c r="G768" s="4">
        <f ca="1">OFFSET(InputPriceData!F$15,CalculationsAndCharts!$A768+$A$11,IF($C$7,8,0),1,1)</f>
        <v>125.5</v>
      </c>
      <c r="H768" s="309">
        <f t="shared" ca="1" si="133"/>
        <v>-6.9640805584880683</v>
      </c>
      <c r="I768" s="216">
        <f t="shared" ca="1" si="134"/>
        <v>132.46408055848806</v>
      </c>
      <c r="J768" s="216">
        <f t="shared" ca="1" si="135"/>
        <v>133.1264009612805</v>
      </c>
      <c r="K768" s="216">
        <f t="shared" ca="1" si="136"/>
        <v>131.80176015569563</v>
      </c>
      <c r="L768" s="217">
        <f t="shared" ca="1" si="137"/>
        <v>-1.693264935635344</v>
      </c>
      <c r="M768" s="216">
        <f t="shared" ca="1" si="138"/>
        <v>-1.3492150881556526</v>
      </c>
      <c r="N768" s="246"/>
      <c r="O768" s="309">
        <f t="shared" ca="1" si="139"/>
        <v>-3.4573739407447919</v>
      </c>
      <c r="P768" s="216">
        <f t="shared" ca="1" si="140"/>
        <v>128.95737394074479</v>
      </c>
      <c r="Q768" s="217">
        <f t="shared" ca="1" si="141"/>
        <v>0.15751381702116535</v>
      </c>
      <c r="R768" s="216">
        <f t="shared" ca="1" si="142"/>
        <v>0.15061082105609436</v>
      </c>
      <c r="S768" s="217"/>
      <c r="T768" s="64"/>
      <c r="U768" s="313">
        <f t="shared" ca="1" si="143"/>
        <v>1.499825909211747</v>
      </c>
      <c r="V768" s="256"/>
      <c r="W768" s="256"/>
      <c r="X768" s="311" t="e">
        <f t="shared" si="144"/>
        <v>#N/A</v>
      </c>
      <c r="Y768" s="311" t="e">
        <f t="shared" si="144"/>
        <v>#N/A</v>
      </c>
      <c r="Z768" s="105"/>
      <c r="AA768" s="105"/>
      <c r="AB768" s="103"/>
    </row>
    <row r="769" spans="1:28" x14ac:dyDescent="0.25">
      <c r="A769">
        <v>737</v>
      </c>
      <c r="B769" s="61">
        <f ca="1">OFFSET(InputPriceData!B$15,CalculationsAndCharts!$A769+$A$11,0,1,1)</f>
        <v>40906</v>
      </c>
      <c r="C769" s="3">
        <f ca="1">OFFSET(InputPriceData!G$15,CalculationsAndCharts!$A769+$A$11,IF($C$7,8,0),1,1)</f>
        <v>123507200</v>
      </c>
      <c r="D769" s="4">
        <f ca="1">OFFSET(InputPriceData!C$15,CalculationsAndCharts!$A769+$A$11,IF($C$7,8,0),1,1)</f>
        <v>125.239998</v>
      </c>
      <c r="E769" s="4">
        <f ca="1">OFFSET(InputPriceData!D$15,CalculationsAndCharts!$A769+$A$11,IF($C$7,8,0),1,1)</f>
        <v>126.25</v>
      </c>
      <c r="F769" s="4">
        <f ca="1">OFFSET(InputPriceData!E$15,CalculationsAndCharts!$A769+$A$11,IF($C$7,8,0),1,1)</f>
        <v>124.860001</v>
      </c>
      <c r="G769" s="4">
        <f ca="1">OFFSET(InputPriceData!F$15,CalculationsAndCharts!$A769+$A$11,IF($C$7,8,0),1,1)</f>
        <v>126.120003</v>
      </c>
      <c r="H769" s="309">
        <f t="shared" ca="1" si="133"/>
        <v>-6.3764653259971684</v>
      </c>
      <c r="I769" s="216">
        <f t="shared" ca="1" si="134"/>
        <v>132.49646832599717</v>
      </c>
      <c r="J769" s="216">
        <f t="shared" ca="1" si="135"/>
        <v>133.15895066762715</v>
      </c>
      <c r="K769" s="216">
        <f t="shared" ca="1" si="136"/>
        <v>131.83398598436719</v>
      </c>
      <c r="L769" s="217">
        <f t="shared" ca="1" si="137"/>
        <v>-1.8699380708585658</v>
      </c>
      <c r="M769" s="216">
        <f t="shared" ca="1" si="138"/>
        <v>-1.4826657361073532</v>
      </c>
      <c r="N769" s="246"/>
      <c r="O769" s="309">
        <f t="shared" ca="1" si="139"/>
        <v>-2.8143490078990765</v>
      </c>
      <c r="P769" s="216">
        <f t="shared" ca="1" si="140"/>
        <v>128.93435200789907</v>
      </c>
      <c r="Q769" s="217">
        <f t="shared" ca="1" si="141"/>
        <v>5.1707809150977876E-2</v>
      </c>
      <c r="R769" s="216">
        <f t="shared" ca="1" si="142"/>
        <v>4.9198675471941955E-2</v>
      </c>
      <c r="S769" s="217"/>
      <c r="T769" s="64"/>
      <c r="U769" s="313">
        <f t="shared" ca="1" si="143"/>
        <v>1.5318644115792952</v>
      </c>
      <c r="V769" s="256"/>
      <c r="W769" s="256"/>
      <c r="X769" s="311" t="e">
        <f t="shared" si="144"/>
        <v>#N/A</v>
      </c>
      <c r="Y769" s="311" t="e">
        <f t="shared" si="144"/>
        <v>#N/A</v>
      </c>
      <c r="Z769" s="105"/>
      <c r="AA769" s="105"/>
      <c r="AB769" s="103"/>
    </row>
    <row r="770" spans="1:28" x14ac:dyDescent="0.25">
      <c r="A770">
        <v>738</v>
      </c>
      <c r="B770" s="61">
        <f ca="1">OFFSET(InputPriceData!B$15,CalculationsAndCharts!$A770+$A$11,0,1,1)</f>
        <v>40905</v>
      </c>
      <c r="C770" s="3">
        <f ca="1">OFFSET(InputPriceData!G$15,CalculationsAndCharts!$A770+$A$11,IF($C$7,8,0),1,1)</f>
        <v>119107100</v>
      </c>
      <c r="D770" s="4">
        <f ca="1">OFFSET(InputPriceData!C$15,CalculationsAndCharts!$A770+$A$11,IF($C$7,8,0),1,1)</f>
        <v>126.510002</v>
      </c>
      <c r="E770" s="4">
        <f ca="1">OFFSET(InputPriceData!D$15,CalculationsAndCharts!$A770+$A$11,IF($C$7,8,0),1,1)</f>
        <v>126.529999</v>
      </c>
      <c r="F770" s="4">
        <f ca="1">OFFSET(InputPriceData!E$15,CalculationsAndCharts!$A770+$A$11,IF($C$7,8,0),1,1)</f>
        <v>124.730003</v>
      </c>
      <c r="G770" s="4">
        <f ca="1">OFFSET(InputPriceData!F$15,CalculationsAndCharts!$A770+$A$11,IF($C$7,8,0),1,1)</f>
        <v>124.83000199999999</v>
      </c>
      <c r="H770" s="309">
        <f t="shared" ca="1" si="133"/>
        <v>-7.7169485003823093</v>
      </c>
      <c r="I770" s="216">
        <f t="shared" ca="1" si="134"/>
        <v>132.54695050038231</v>
      </c>
      <c r="J770" s="216">
        <f t="shared" ca="1" si="135"/>
        <v>133.20968525288421</v>
      </c>
      <c r="K770" s="216">
        <f t="shared" ca="1" si="136"/>
        <v>131.8842157478804</v>
      </c>
      <c r="L770" s="217">
        <f t="shared" ca="1" si="137"/>
        <v>-2.0440052519430498</v>
      </c>
      <c r="M770" s="216">
        <f t="shared" ca="1" si="138"/>
        <v>-1.6374310816265547</v>
      </c>
      <c r="N770" s="246"/>
      <c r="O770" s="309">
        <f t="shared" ca="1" si="139"/>
        <v>-4.1035273177154448</v>
      </c>
      <c r="P770" s="216">
        <f t="shared" ca="1" si="140"/>
        <v>128.93352931771543</v>
      </c>
      <c r="Q770" s="217">
        <f t="shared" ca="1" si="141"/>
        <v>-5.0837041895758994E-2</v>
      </c>
      <c r="R770" s="216">
        <f t="shared" ca="1" si="142"/>
        <v>-4.8870022668837894E-2</v>
      </c>
      <c r="S770" s="217"/>
      <c r="T770" s="64"/>
      <c r="U770" s="313">
        <f t="shared" ca="1" si="143"/>
        <v>1.5885610589577168</v>
      </c>
      <c r="V770" s="256"/>
      <c r="W770" s="256"/>
      <c r="X770" s="311" t="e">
        <f t="shared" ref="X770:Y801" si="145">IF($A770=$E$25,X$31,NA())</f>
        <v>#N/A</v>
      </c>
      <c r="Y770" s="311" t="e">
        <f t="shared" si="145"/>
        <v>#N/A</v>
      </c>
      <c r="Z770" s="105"/>
      <c r="AA770" s="105"/>
      <c r="AB770" s="103"/>
    </row>
    <row r="771" spans="1:28" x14ac:dyDescent="0.25">
      <c r="A771">
        <v>739</v>
      </c>
      <c r="B771" s="61">
        <f ca="1">OFFSET(InputPriceData!B$15,CalculationsAndCharts!$A771+$A$11,0,1,1)</f>
        <v>40904</v>
      </c>
      <c r="C771" s="3">
        <f ca="1">OFFSET(InputPriceData!G$15,CalculationsAndCharts!$A771+$A$11,IF($C$7,8,0),1,1)</f>
        <v>86075700</v>
      </c>
      <c r="D771" s="4">
        <f ca="1">OFFSET(InputPriceData!C$15,CalculationsAndCharts!$A771+$A$11,IF($C$7,8,0),1,1)</f>
        <v>126.16999800000001</v>
      </c>
      <c r="E771" s="4">
        <f ca="1">OFFSET(InputPriceData!D$15,CalculationsAndCharts!$A771+$A$11,IF($C$7,8,0),1,1)</f>
        <v>126.82</v>
      </c>
      <c r="F771" s="4">
        <f ca="1">OFFSET(InputPriceData!E$15,CalculationsAndCharts!$A771+$A$11,IF($C$7,8,0),1,1)</f>
        <v>126.05999799999999</v>
      </c>
      <c r="G771" s="4">
        <f ca="1">OFFSET(InputPriceData!F$15,CalculationsAndCharts!$A771+$A$11,IF($C$7,8,0),1,1)</f>
        <v>126.489998</v>
      </c>
      <c r="H771" s="309">
        <f t="shared" ca="1" si="133"/>
        <v>-6.0883855239297278</v>
      </c>
      <c r="I771" s="216">
        <f t="shared" ca="1" si="134"/>
        <v>132.57838352392972</v>
      </c>
      <c r="J771" s="216">
        <f t="shared" ca="1" si="135"/>
        <v>133.24127544154936</v>
      </c>
      <c r="K771" s="216">
        <f t="shared" ca="1" si="136"/>
        <v>131.91549160631007</v>
      </c>
      <c r="L771" s="217">
        <f t="shared" ca="1" si="137"/>
        <v>-2.2540543957906012</v>
      </c>
      <c r="M771" s="216">
        <f t="shared" ca="1" si="138"/>
        <v>-1.7820020803467806</v>
      </c>
      <c r="N771" s="246"/>
      <c r="O771" s="309">
        <f t="shared" ca="1" si="139"/>
        <v>-2.4184882625484687</v>
      </c>
      <c r="P771" s="216">
        <f t="shared" ca="1" si="140"/>
        <v>128.90848626254848</v>
      </c>
      <c r="Q771" s="217">
        <f t="shared" ca="1" si="141"/>
        <v>-0.19943690606100206</v>
      </c>
      <c r="R771" s="216">
        <f t="shared" ca="1" si="142"/>
        <v>-0.18920411973854445</v>
      </c>
      <c r="S771" s="217"/>
      <c r="T771" s="64"/>
      <c r="U771" s="313">
        <f t="shared" ca="1" si="143"/>
        <v>1.5927979606082361</v>
      </c>
      <c r="V771" s="256"/>
      <c r="W771" s="256"/>
      <c r="X771" s="311" t="e">
        <f t="shared" si="145"/>
        <v>#N/A</v>
      </c>
      <c r="Y771" s="311" t="e">
        <f t="shared" si="145"/>
        <v>#N/A</v>
      </c>
      <c r="Z771" s="105"/>
      <c r="AA771" s="105"/>
      <c r="AB771" s="103"/>
    </row>
    <row r="772" spans="1:28" x14ac:dyDescent="0.25">
      <c r="A772">
        <v>740</v>
      </c>
      <c r="B772" s="61">
        <f ca="1">OFFSET(InputPriceData!B$15,CalculationsAndCharts!$A772+$A$11,0,1,1)</f>
        <v>40900</v>
      </c>
      <c r="C772" s="3">
        <f ca="1">OFFSET(InputPriceData!G$15,CalculationsAndCharts!$A772+$A$11,IF($C$7,8,0),1,1)</f>
        <v>92187200</v>
      </c>
      <c r="D772" s="4">
        <f ca="1">OFFSET(InputPriceData!C$15,CalculationsAndCharts!$A772+$A$11,IF($C$7,8,0),1,1)</f>
        <v>125.66999800000001</v>
      </c>
      <c r="E772" s="4">
        <f ca="1">OFFSET(InputPriceData!D$15,CalculationsAndCharts!$A772+$A$11,IF($C$7,8,0),1,1)</f>
        <v>126.43</v>
      </c>
      <c r="F772" s="4">
        <f ca="1">OFFSET(InputPriceData!E$15,CalculationsAndCharts!$A772+$A$11,IF($C$7,8,0),1,1)</f>
        <v>125.410004</v>
      </c>
      <c r="G772" s="4">
        <f ca="1">OFFSET(InputPriceData!F$15,CalculationsAndCharts!$A772+$A$11,IF($C$7,8,0),1,1)</f>
        <v>126.389999</v>
      </c>
      <c r="H772" s="309">
        <f t="shared" ca="1" si="133"/>
        <v>-6.1561168507510047</v>
      </c>
      <c r="I772" s="216">
        <f t="shared" ca="1" si="134"/>
        <v>132.54611585075099</v>
      </c>
      <c r="J772" s="216">
        <f t="shared" ca="1" si="135"/>
        <v>133.20884643000474</v>
      </c>
      <c r="K772" s="216">
        <f t="shared" ca="1" si="136"/>
        <v>131.88338527149725</v>
      </c>
      <c r="L772" s="217">
        <f t="shared" ca="1" si="137"/>
        <v>-2.5524492169569992</v>
      </c>
      <c r="M772" s="216">
        <f t="shared" ca="1" si="138"/>
        <v>-2.0195025216805322</v>
      </c>
      <c r="N772" s="246"/>
      <c r="O772" s="309">
        <f t="shared" ca="1" si="139"/>
        <v>-2.4127198597693713</v>
      </c>
      <c r="P772" s="216">
        <f t="shared" ca="1" si="140"/>
        <v>128.80271885976939</v>
      </c>
      <c r="Q772" s="217">
        <f t="shared" ca="1" si="141"/>
        <v>-0.46365721057159903</v>
      </c>
      <c r="R772" s="216">
        <f t="shared" ca="1" si="142"/>
        <v>-0.44021572678857196</v>
      </c>
      <c r="S772" s="217"/>
      <c r="T772" s="64"/>
      <c r="U772" s="313">
        <f t="shared" ca="1" si="143"/>
        <v>1.5792867948919602</v>
      </c>
      <c r="V772" s="256"/>
      <c r="W772" s="256"/>
      <c r="X772" s="311" t="e">
        <f t="shared" si="145"/>
        <v>#N/A</v>
      </c>
      <c r="Y772" s="311" t="e">
        <f t="shared" si="145"/>
        <v>#N/A</v>
      </c>
      <c r="Z772" s="105"/>
      <c r="AA772" s="105"/>
      <c r="AB772" s="103"/>
    </row>
    <row r="773" spans="1:28" x14ac:dyDescent="0.25">
      <c r="A773">
        <v>741</v>
      </c>
      <c r="B773" s="61">
        <f ca="1">OFFSET(InputPriceData!B$15,CalculationsAndCharts!$A773+$A$11,0,1,1)</f>
        <v>40899</v>
      </c>
      <c r="C773" s="3">
        <f ca="1">OFFSET(InputPriceData!G$15,CalculationsAndCharts!$A773+$A$11,IF($C$7,8,0),1,1)</f>
        <v>119465400</v>
      </c>
      <c r="D773" s="4">
        <f ca="1">OFFSET(InputPriceData!C$15,CalculationsAndCharts!$A773+$A$11,IF($C$7,8,0),1,1)</f>
        <v>124.629997</v>
      </c>
      <c r="E773" s="4">
        <f ca="1">OFFSET(InputPriceData!D$15,CalculationsAndCharts!$A773+$A$11,IF($C$7,8,0),1,1)</f>
        <v>125.400002</v>
      </c>
      <c r="F773" s="4">
        <f ca="1">OFFSET(InputPriceData!E$15,CalculationsAndCharts!$A773+$A$11,IF($C$7,8,0),1,1)</f>
        <v>124.230003</v>
      </c>
      <c r="G773" s="4">
        <f ca="1">OFFSET(InputPriceData!F$15,CalculationsAndCharts!$A773+$A$11,IF($C$7,8,0),1,1)</f>
        <v>125.269997</v>
      </c>
      <c r="H773" s="309">
        <f t="shared" ca="1" si="133"/>
        <v>-7.2780233396714777</v>
      </c>
      <c r="I773" s="216">
        <f t="shared" ca="1" si="134"/>
        <v>132.5480203396715</v>
      </c>
      <c r="J773" s="216">
        <f t="shared" ca="1" si="135"/>
        <v>133.21076044136984</v>
      </c>
      <c r="K773" s="216">
        <f t="shared" ca="1" si="136"/>
        <v>131.88528023797315</v>
      </c>
      <c r="L773" s="217">
        <f t="shared" ca="1" si="137"/>
        <v>-2.8458531267287359</v>
      </c>
      <c r="M773" s="216">
        <f t="shared" ca="1" si="138"/>
        <v>-2.2717755207807149</v>
      </c>
      <c r="N773" s="246"/>
      <c r="O773" s="309">
        <f t="shared" ca="1" si="139"/>
        <v>-3.468311061710307</v>
      </c>
      <c r="P773" s="216">
        <f t="shared" ca="1" si="140"/>
        <v>128.73830806171031</v>
      </c>
      <c r="Q773" s="217">
        <f t="shared" ca="1" si="141"/>
        <v>-0.73002257956063432</v>
      </c>
      <c r="R773" s="216">
        <f t="shared" ca="1" si="142"/>
        <v>-0.69931118101069423</v>
      </c>
      <c r="S773" s="217"/>
      <c r="T773" s="64"/>
      <c r="U773" s="313">
        <f t="shared" ca="1" si="143"/>
        <v>1.5724643397700206</v>
      </c>
      <c r="V773" s="256"/>
      <c r="W773" s="256"/>
      <c r="X773" s="311" t="e">
        <f t="shared" si="145"/>
        <v>#N/A</v>
      </c>
      <c r="Y773" s="311" t="e">
        <f t="shared" si="145"/>
        <v>#N/A</v>
      </c>
      <c r="Z773" s="105"/>
      <c r="AA773" s="105"/>
      <c r="AB773" s="103"/>
    </row>
    <row r="774" spans="1:28" x14ac:dyDescent="0.25">
      <c r="A774">
        <v>742</v>
      </c>
      <c r="B774" s="61">
        <f ca="1">OFFSET(InputPriceData!B$15,CalculationsAndCharts!$A774+$A$11,0,1,1)</f>
        <v>40898</v>
      </c>
      <c r="C774" s="3">
        <f ca="1">OFFSET(InputPriceData!G$15,CalculationsAndCharts!$A774+$A$11,IF($C$7,8,0),1,1)</f>
        <v>194230900</v>
      </c>
      <c r="D774" s="4">
        <f ca="1">OFFSET(InputPriceData!C$15,CalculationsAndCharts!$A774+$A$11,IF($C$7,8,0),1,1)</f>
        <v>123.93</v>
      </c>
      <c r="E774" s="4">
        <f ca="1">OFFSET(InputPriceData!D$15,CalculationsAndCharts!$A774+$A$11,IF($C$7,8,0),1,1)</f>
        <v>124.360001</v>
      </c>
      <c r="F774" s="4">
        <f ca="1">OFFSET(InputPriceData!E$15,CalculationsAndCharts!$A774+$A$11,IF($C$7,8,0),1,1)</f>
        <v>122.75</v>
      </c>
      <c r="G774" s="4">
        <f ca="1">OFFSET(InputPriceData!F$15,CalculationsAndCharts!$A774+$A$11,IF($C$7,8,0),1,1)</f>
        <v>124.16999800000001</v>
      </c>
      <c r="H774" s="309">
        <f t="shared" ca="1" si="133"/>
        <v>-8.4523273481831005</v>
      </c>
      <c r="I774" s="216">
        <f t="shared" ca="1" si="134"/>
        <v>132.6223253481831</v>
      </c>
      <c r="J774" s="216">
        <f t="shared" ca="1" si="135"/>
        <v>133.28543697492401</v>
      </c>
      <c r="K774" s="216">
        <f t="shared" ca="1" si="136"/>
        <v>131.95921372144218</v>
      </c>
      <c r="L774" s="217">
        <f t="shared" ca="1" si="137"/>
        <v>-3.0908094971582991</v>
      </c>
      <c r="M774" s="216">
        <f t="shared" ca="1" si="138"/>
        <v>-2.4891757646305983</v>
      </c>
      <c r="N774" s="246"/>
      <c r="O774" s="309">
        <f t="shared" ca="1" si="139"/>
        <v>-4.5939281856680712</v>
      </c>
      <c r="P774" s="216">
        <f t="shared" ca="1" si="140"/>
        <v>128.76392618566808</v>
      </c>
      <c r="Q774" s="217">
        <f t="shared" ca="1" si="141"/>
        <v>-0.94333898936042471</v>
      </c>
      <c r="R774" s="216">
        <f t="shared" ca="1" si="142"/>
        <v>-0.91165885919762157</v>
      </c>
      <c r="S774" s="217"/>
      <c r="T774" s="64"/>
      <c r="U774" s="313">
        <f t="shared" ca="1" si="143"/>
        <v>1.5775169054329767</v>
      </c>
      <c r="V774" s="256"/>
      <c r="W774" s="256"/>
      <c r="X774" s="311" t="e">
        <f t="shared" si="145"/>
        <v>#N/A</v>
      </c>
      <c r="Y774" s="311" t="e">
        <f t="shared" si="145"/>
        <v>#N/A</v>
      </c>
      <c r="Z774" s="105"/>
      <c r="AA774" s="105"/>
      <c r="AB774" s="103"/>
    </row>
    <row r="775" spans="1:28" x14ac:dyDescent="0.25">
      <c r="A775">
        <v>743</v>
      </c>
      <c r="B775" s="61">
        <f ca="1">OFFSET(InputPriceData!B$15,CalculationsAndCharts!$A775+$A$11,0,1,1)</f>
        <v>40897</v>
      </c>
      <c r="C775" s="3">
        <f ca="1">OFFSET(InputPriceData!G$15,CalculationsAndCharts!$A775+$A$11,IF($C$7,8,0),1,1)</f>
        <v>225418100</v>
      </c>
      <c r="D775" s="4">
        <f ca="1">OFFSET(InputPriceData!C$15,CalculationsAndCharts!$A775+$A$11,IF($C$7,8,0),1,1)</f>
        <v>122.18</v>
      </c>
      <c r="E775" s="4">
        <f ca="1">OFFSET(InputPriceData!D$15,CalculationsAndCharts!$A775+$A$11,IF($C$7,8,0),1,1)</f>
        <v>124.139999</v>
      </c>
      <c r="F775" s="4">
        <f ca="1">OFFSET(InputPriceData!E$15,CalculationsAndCharts!$A775+$A$11,IF($C$7,8,0),1,1)</f>
        <v>120.370003</v>
      </c>
      <c r="G775" s="4">
        <f ca="1">OFFSET(InputPriceData!F$15,CalculationsAndCharts!$A775+$A$11,IF($C$7,8,0),1,1)</f>
        <v>123.93</v>
      </c>
      <c r="H775" s="309">
        <f t="shared" ca="1" si="133"/>
        <v>-8.8106840690124226</v>
      </c>
      <c r="I775" s="216">
        <f t="shared" ca="1" si="134"/>
        <v>132.74068406901242</v>
      </c>
      <c r="J775" s="216">
        <f t="shared" ca="1" si="135"/>
        <v>133.40438748935748</v>
      </c>
      <c r="K775" s="216">
        <f t="shared" ca="1" si="136"/>
        <v>132.07698064866736</v>
      </c>
      <c r="L775" s="217">
        <f t="shared" ca="1" si="137"/>
        <v>-3.309055006275166</v>
      </c>
      <c r="M775" s="216">
        <f t="shared" ca="1" si="138"/>
        <v>-2.6701000615469752</v>
      </c>
      <c r="N775" s="246"/>
      <c r="O775" s="309">
        <f t="shared" ca="1" si="139"/>
        <v>-4.9151554423366655</v>
      </c>
      <c r="P775" s="216">
        <f t="shared" ca="1" si="140"/>
        <v>128.84515544233668</v>
      </c>
      <c r="Q775" s="217">
        <f t="shared" ca="1" si="141"/>
        <v>-1.1291240079300042</v>
      </c>
      <c r="R775" s="216">
        <f t="shared" ca="1" si="142"/>
        <v>-1.0933178483950658</v>
      </c>
      <c r="S775" s="217"/>
      <c r="T775" s="64"/>
      <c r="U775" s="313">
        <f t="shared" ca="1" si="143"/>
        <v>1.5767822131519094</v>
      </c>
      <c r="V775" s="256"/>
      <c r="W775" s="256"/>
      <c r="X775" s="311" t="e">
        <f t="shared" si="145"/>
        <v>#N/A</v>
      </c>
      <c r="Y775" s="311" t="e">
        <f t="shared" si="145"/>
        <v>#N/A</v>
      </c>
      <c r="Z775" s="105"/>
      <c r="AA775" s="105"/>
      <c r="AB775" s="103"/>
    </row>
    <row r="776" spans="1:28" x14ac:dyDescent="0.25">
      <c r="A776">
        <v>744</v>
      </c>
      <c r="B776" s="61">
        <f ca="1">OFFSET(InputPriceData!B$15,CalculationsAndCharts!$A776+$A$11,0,1,1)</f>
        <v>40896</v>
      </c>
      <c r="C776" s="3">
        <f ca="1">OFFSET(InputPriceData!G$15,CalculationsAndCharts!$A776+$A$11,IF($C$7,8,0),1,1)</f>
        <v>183903000</v>
      </c>
      <c r="D776" s="4">
        <f ca="1">OFFSET(InputPriceData!C$15,CalculationsAndCharts!$A776+$A$11,IF($C$7,8,0),1,1)</f>
        <v>122.05999799999999</v>
      </c>
      <c r="E776" s="4">
        <f ca="1">OFFSET(InputPriceData!D$15,CalculationsAndCharts!$A776+$A$11,IF($C$7,8,0),1,1)</f>
        <v>122.32</v>
      </c>
      <c r="F776" s="4">
        <f ca="1">OFFSET(InputPriceData!E$15,CalculationsAndCharts!$A776+$A$11,IF($C$7,8,0),1,1)</f>
        <v>120.029999</v>
      </c>
      <c r="G776" s="4">
        <f ca="1">OFFSET(InputPriceData!F$15,CalculationsAndCharts!$A776+$A$11,IF($C$7,8,0),1,1)</f>
        <v>120.290001</v>
      </c>
      <c r="H776" s="309">
        <f t="shared" ca="1" si="133"/>
        <v>-12.708049038859034</v>
      </c>
      <c r="I776" s="216">
        <f t="shared" ca="1" si="134"/>
        <v>132.99805003885905</v>
      </c>
      <c r="J776" s="216">
        <f t="shared" ca="1" si="135"/>
        <v>133.66304028905333</v>
      </c>
      <c r="K776" s="216">
        <f t="shared" ca="1" si="136"/>
        <v>132.33305978866474</v>
      </c>
      <c r="L776" s="217">
        <f t="shared" ca="1" si="137"/>
        <v>-3.3932364121148417</v>
      </c>
      <c r="M776" s="216">
        <f t="shared" ca="1" si="138"/>
        <v>-2.8208798602594092</v>
      </c>
      <c r="N776" s="246"/>
      <c r="O776" s="309">
        <f t="shared" ca="1" si="139"/>
        <v>-8.8123381343163789</v>
      </c>
      <c r="P776" s="216">
        <f t="shared" ca="1" si="140"/>
        <v>129.1023391343164</v>
      </c>
      <c r="Q776" s="217">
        <f t="shared" ca="1" si="141"/>
        <v>-1.1486079041759685</v>
      </c>
      <c r="R776" s="216">
        <f t="shared" ca="1" si="142"/>
        <v>-1.1458387842320843</v>
      </c>
      <c r="S776" s="217"/>
      <c r="T776" s="64"/>
      <c r="U776" s="313">
        <f t="shared" ca="1" si="143"/>
        <v>1.6750410760273249</v>
      </c>
      <c r="V776" s="256"/>
      <c r="W776" s="256"/>
      <c r="X776" s="311" t="e">
        <f t="shared" si="145"/>
        <v>#N/A</v>
      </c>
      <c r="Y776" s="311" t="e">
        <f t="shared" si="145"/>
        <v>#N/A</v>
      </c>
      <c r="Z776" s="105"/>
      <c r="AA776" s="105"/>
      <c r="AB776" s="103"/>
    </row>
    <row r="777" spans="1:28" x14ac:dyDescent="0.25">
      <c r="A777">
        <v>745</v>
      </c>
      <c r="B777" s="61">
        <f ca="1">OFFSET(InputPriceData!B$15,CalculationsAndCharts!$A777+$A$11,0,1,1)</f>
        <v>40893</v>
      </c>
      <c r="C777" s="3">
        <f ca="1">OFFSET(InputPriceData!G$15,CalculationsAndCharts!$A777+$A$11,IF($C$7,8,0),1,1)</f>
        <v>220481400</v>
      </c>
      <c r="D777" s="4">
        <f ca="1">OFFSET(InputPriceData!C$15,CalculationsAndCharts!$A777+$A$11,IF($C$7,8,0),1,1)</f>
        <v>122.230003</v>
      </c>
      <c r="E777" s="4">
        <f ca="1">OFFSET(InputPriceData!D$15,CalculationsAndCharts!$A777+$A$11,IF($C$7,8,0),1,1)</f>
        <v>122.949997</v>
      </c>
      <c r="F777" s="4">
        <f ca="1">OFFSET(InputPriceData!E$15,CalculationsAndCharts!$A777+$A$11,IF($C$7,8,0),1,1)</f>
        <v>121.300003</v>
      </c>
      <c r="G777" s="4">
        <f ca="1">OFFSET(InputPriceData!F$15,CalculationsAndCharts!$A777+$A$11,IF($C$7,8,0),1,1)</f>
        <v>121.589996</v>
      </c>
      <c r="H777" s="309">
        <f t="shared" ca="1" si="133"/>
        <v>-11.755564123974237</v>
      </c>
      <c r="I777" s="216">
        <f t="shared" ca="1" si="134"/>
        <v>133.34556012397422</v>
      </c>
      <c r="J777" s="216">
        <f t="shared" ca="1" si="135"/>
        <v>134.01228792459409</v>
      </c>
      <c r="K777" s="216">
        <f t="shared" ca="1" si="136"/>
        <v>132.67883232335436</v>
      </c>
      <c r="L777" s="217">
        <f t="shared" ca="1" si="137"/>
        <v>-3.3749313070405984</v>
      </c>
      <c r="M777" s="216">
        <f t="shared" ca="1" si="138"/>
        <v>-2.7756652833844973</v>
      </c>
      <c r="N777" s="246"/>
      <c r="O777" s="309">
        <f t="shared" ca="1" si="139"/>
        <v>-7.8865279944293452</v>
      </c>
      <c r="P777" s="216">
        <f t="shared" ca="1" si="140"/>
        <v>129.47652399442936</v>
      </c>
      <c r="Q777" s="217">
        <f t="shared" ca="1" si="141"/>
        <v>-1.0338034743190976</v>
      </c>
      <c r="R777" s="216">
        <f t="shared" ca="1" si="142"/>
        <v>-1.0202847355821256</v>
      </c>
      <c r="S777" s="217"/>
      <c r="T777" s="64"/>
      <c r="U777" s="313">
        <f t="shared" ca="1" si="143"/>
        <v>1.7553805478023716</v>
      </c>
      <c r="V777" s="256"/>
      <c r="W777" s="256"/>
      <c r="X777" s="311" t="e">
        <f t="shared" si="145"/>
        <v>#N/A</v>
      </c>
      <c r="Y777" s="311" t="e">
        <f t="shared" si="145"/>
        <v>#N/A</v>
      </c>
      <c r="Z777" s="105"/>
      <c r="AA777" s="105"/>
      <c r="AB777" s="103"/>
    </row>
    <row r="778" spans="1:28" x14ac:dyDescent="0.25">
      <c r="A778">
        <v>746</v>
      </c>
      <c r="B778" s="61">
        <f ca="1">OFFSET(InputPriceData!B$15,CalculationsAndCharts!$A778+$A$11,0,1,1)</f>
        <v>40892</v>
      </c>
      <c r="C778" s="3">
        <f ca="1">OFFSET(InputPriceData!G$15,CalculationsAndCharts!$A778+$A$11,IF($C$7,8,0),1,1)</f>
        <v>199109200</v>
      </c>
      <c r="D778" s="4">
        <f ca="1">OFFSET(InputPriceData!C$15,CalculationsAndCharts!$A778+$A$11,IF($C$7,8,0),1,1)</f>
        <v>123.029999</v>
      </c>
      <c r="E778" s="4">
        <f ca="1">OFFSET(InputPriceData!D$15,CalculationsAndCharts!$A778+$A$11,IF($C$7,8,0),1,1)</f>
        <v>123.199997</v>
      </c>
      <c r="F778" s="4">
        <f ca="1">OFFSET(InputPriceData!E$15,CalculationsAndCharts!$A778+$A$11,IF($C$7,8,0),1,1)</f>
        <v>121.989998</v>
      </c>
      <c r="G778" s="4">
        <f ca="1">OFFSET(InputPriceData!F$15,CalculationsAndCharts!$A778+$A$11,IF($C$7,8,0),1,1)</f>
        <v>122.18</v>
      </c>
      <c r="H778" s="309">
        <f t="shared" ca="1" si="133"/>
        <v>-11.453424103670729</v>
      </c>
      <c r="I778" s="216">
        <f t="shared" ca="1" si="134"/>
        <v>133.63342410367073</v>
      </c>
      <c r="J778" s="216">
        <f t="shared" ca="1" si="135"/>
        <v>134.30159122418908</v>
      </c>
      <c r="K778" s="216">
        <f t="shared" ca="1" si="136"/>
        <v>132.96525698315239</v>
      </c>
      <c r="L778" s="217">
        <f t="shared" ca="1" si="137"/>
        <v>-3.3996074504634426</v>
      </c>
      <c r="M778" s="216">
        <f t="shared" ca="1" si="138"/>
        <v>-2.7824582177634984</v>
      </c>
      <c r="N778" s="246"/>
      <c r="O778" s="309">
        <f t="shared" ca="1" si="139"/>
        <v>-7.6010062967888681</v>
      </c>
      <c r="P778" s="216">
        <f t="shared" ca="1" si="140"/>
        <v>129.78100629678889</v>
      </c>
      <c r="Q778" s="217">
        <f t="shared" ca="1" si="141"/>
        <v>-0.96403249557474702</v>
      </c>
      <c r="R778" s="216">
        <f t="shared" ca="1" si="142"/>
        <v>-0.94683171934006904</v>
      </c>
      <c r="S778" s="217"/>
      <c r="T778" s="64"/>
      <c r="U778" s="313">
        <f t="shared" ca="1" si="143"/>
        <v>1.8356264984234294</v>
      </c>
      <c r="V778" s="256"/>
      <c r="W778" s="256"/>
      <c r="X778" s="311" t="e">
        <f t="shared" si="145"/>
        <v>#N/A</v>
      </c>
      <c r="Y778" s="311" t="e">
        <f t="shared" si="145"/>
        <v>#N/A</v>
      </c>
      <c r="Z778" s="105"/>
      <c r="AA778" s="105"/>
      <c r="AB778" s="103"/>
    </row>
    <row r="779" spans="1:28" x14ac:dyDescent="0.25">
      <c r="A779">
        <v>747</v>
      </c>
      <c r="B779" s="61">
        <f ca="1">OFFSET(InputPriceData!B$15,CalculationsAndCharts!$A779+$A$11,0,1,1)</f>
        <v>40891</v>
      </c>
      <c r="C779" s="3">
        <f ca="1">OFFSET(InputPriceData!G$15,CalculationsAndCharts!$A779+$A$11,IF($C$7,8,0),1,1)</f>
        <v>238618800</v>
      </c>
      <c r="D779" s="4">
        <f ca="1">OFFSET(InputPriceData!C$15,CalculationsAndCharts!$A779+$A$11,IF($C$7,8,0),1,1)</f>
        <v>122.55999799999999</v>
      </c>
      <c r="E779" s="4">
        <f ca="1">OFFSET(InputPriceData!D$15,CalculationsAndCharts!$A779+$A$11,IF($C$7,8,0),1,1)</f>
        <v>123.029999</v>
      </c>
      <c r="F779" s="4">
        <f ca="1">OFFSET(InputPriceData!E$15,CalculationsAndCharts!$A779+$A$11,IF($C$7,8,0),1,1)</f>
        <v>121.470001</v>
      </c>
      <c r="G779" s="4">
        <f ca="1">OFFSET(InputPriceData!F$15,CalculationsAndCharts!$A779+$A$11,IF($C$7,8,0),1,1)</f>
        <v>121.739998</v>
      </c>
      <c r="H779" s="309">
        <f t="shared" ca="1" si="133"/>
        <v>-12.181640159552609</v>
      </c>
      <c r="I779" s="216">
        <f t="shared" ca="1" si="134"/>
        <v>133.9216381595526</v>
      </c>
      <c r="J779" s="216">
        <f t="shared" ca="1" si="135"/>
        <v>134.59124635035036</v>
      </c>
      <c r="K779" s="216">
        <f t="shared" ca="1" si="136"/>
        <v>133.25202996875484</v>
      </c>
      <c r="L779" s="217">
        <f t="shared" ca="1" si="137"/>
        <v>-3.4092010367889234</v>
      </c>
      <c r="M779" s="216">
        <f t="shared" ca="1" si="138"/>
        <v>-2.8003951805461043</v>
      </c>
      <c r="N779" s="246"/>
      <c r="O779" s="309">
        <f t="shared" ca="1" si="139"/>
        <v>-8.3505937673243125</v>
      </c>
      <c r="P779" s="216">
        <f t="shared" ca="1" si="140"/>
        <v>130.09059176732433</v>
      </c>
      <c r="Q779" s="217">
        <f t="shared" ca="1" si="141"/>
        <v>-0.86674099915225067</v>
      </c>
      <c r="R779" s="216">
        <f t="shared" ca="1" si="142"/>
        <v>-0.85435289639375611</v>
      </c>
      <c r="S779" s="217"/>
      <c r="T779" s="64"/>
      <c r="U779" s="313">
        <f t="shared" ca="1" si="143"/>
        <v>1.9460422841523481</v>
      </c>
      <c r="V779" s="256"/>
      <c r="W779" s="256"/>
      <c r="X779" s="311" t="e">
        <f t="shared" si="145"/>
        <v>#N/A</v>
      </c>
      <c r="Y779" s="311" t="e">
        <f t="shared" si="145"/>
        <v>#N/A</v>
      </c>
      <c r="Z779" s="105"/>
      <c r="AA779" s="105"/>
      <c r="AB779" s="103"/>
    </row>
    <row r="780" spans="1:28" x14ac:dyDescent="0.25">
      <c r="A780">
        <v>748</v>
      </c>
      <c r="B780" s="61">
        <f ca="1">OFFSET(InputPriceData!B$15,CalculationsAndCharts!$A780+$A$11,0,1,1)</f>
        <v>40890</v>
      </c>
      <c r="C780" s="3">
        <f ca="1">OFFSET(InputPriceData!G$15,CalculationsAndCharts!$A780+$A$11,IF($C$7,8,0),1,1)</f>
        <v>245159800</v>
      </c>
      <c r="D780" s="4">
        <f ca="1">OFFSET(InputPriceData!C$15,CalculationsAndCharts!$A780+$A$11,IF($C$7,8,0),1,1)</f>
        <v>124.860001</v>
      </c>
      <c r="E780" s="4">
        <f ca="1">OFFSET(InputPriceData!D$15,CalculationsAndCharts!$A780+$A$11,IF($C$7,8,0),1,1)</f>
        <v>125.57</v>
      </c>
      <c r="F780" s="4">
        <f ca="1">OFFSET(InputPriceData!E$15,CalculationsAndCharts!$A780+$A$11,IF($C$7,8,0),1,1)</f>
        <v>122.449997</v>
      </c>
      <c r="G780" s="4">
        <f ca="1">OFFSET(InputPriceData!F$15,CalculationsAndCharts!$A780+$A$11,IF($C$7,8,0),1,1)</f>
        <v>123.050003</v>
      </c>
      <c r="H780" s="309">
        <f t="shared" ca="1" si="133"/>
        <v>-11.133657396678501</v>
      </c>
      <c r="I780" s="216">
        <f t="shared" ca="1" si="134"/>
        <v>134.1836603966785</v>
      </c>
      <c r="J780" s="216">
        <f t="shared" ca="1" si="135"/>
        <v>134.8545786986619</v>
      </c>
      <c r="K780" s="216">
        <f t="shared" ca="1" si="136"/>
        <v>133.51274209469511</v>
      </c>
      <c r="L780" s="217">
        <f t="shared" ca="1" si="137"/>
        <v>-3.4298887718655955</v>
      </c>
      <c r="M780" s="216">
        <f t="shared" ca="1" si="138"/>
        <v>-2.7873943017015574</v>
      </c>
      <c r="N780" s="246"/>
      <c r="O780" s="309">
        <f t="shared" ca="1" si="139"/>
        <v>-7.3221797102198725</v>
      </c>
      <c r="P780" s="216">
        <f t="shared" ca="1" si="140"/>
        <v>130.37218271021987</v>
      </c>
      <c r="Q780" s="217">
        <f t="shared" ca="1" si="141"/>
        <v>-0.77366067982578157</v>
      </c>
      <c r="R780" s="216">
        <f t="shared" ca="1" si="142"/>
        <v>-0.75448418785567839</v>
      </c>
      <c r="S780" s="217"/>
      <c r="T780" s="64"/>
      <c r="U780" s="313">
        <f t="shared" ca="1" si="143"/>
        <v>2.0329101138458792</v>
      </c>
      <c r="V780" s="256"/>
      <c r="W780" s="256"/>
      <c r="X780" s="311" t="e">
        <f t="shared" si="145"/>
        <v>#N/A</v>
      </c>
      <c r="Y780" s="311" t="e">
        <f t="shared" si="145"/>
        <v>#N/A</v>
      </c>
      <c r="Z780" s="105"/>
      <c r="AA780" s="105"/>
      <c r="AB780" s="103"/>
    </row>
    <row r="781" spans="1:28" x14ac:dyDescent="0.25">
      <c r="A781">
        <v>749</v>
      </c>
      <c r="B781" s="61">
        <f ca="1">OFFSET(InputPriceData!B$15,CalculationsAndCharts!$A781+$A$11,0,1,1)</f>
        <v>40889</v>
      </c>
      <c r="C781" s="3">
        <f ca="1">OFFSET(InputPriceData!G$15,CalculationsAndCharts!$A781+$A$11,IF($C$7,8,0),1,1)</f>
        <v>215826100</v>
      </c>
      <c r="D781" s="4">
        <f ca="1">OFFSET(InputPriceData!C$15,CalculationsAndCharts!$A781+$A$11,IF($C$7,8,0),1,1)</f>
        <v>124.949997</v>
      </c>
      <c r="E781" s="4">
        <f ca="1">OFFSET(InputPriceData!D$15,CalculationsAndCharts!$A781+$A$11,IF($C$7,8,0),1,1)</f>
        <v>124.970001</v>
      </c>
      <c r="F781" s="4">
        <f ca="1">OFFSET(InputPriceData!E$15,CalculationsAndCharts!$A781+$A$11,IF($C$7,8,0),1,1)</f>
        <v>123.160004</v>
      </c>
      <c r="G781" s="4">
        <f ca="1">OFFSET(InputPriceData!F$15,CalculationsAndCharts!$A781+$A$11,IF($C$7,8,0),1,1)</f>
        <v>124.209999</v>
      </c>
      <c r="H781" s="309">
        <f t="shared" ca="1" si="133"/>
        <v>-10.149369742472768</v>
      </c>
      <c r="I781" s="216">
        <f t="shared" ca="1" si="134"/>
        <v>134.35936874247275</v>
      </c>
      <c r="J781" s="216">
        <f t="shared" ca="1" si="135"/>
        <v>135.0311655861851</v>
      </c>
      <c r="K781" s="216">
        <f t="shared" ca="1" si="136"/>
        <v>133.68757189876038</v>
      </c>
      <c r="L781" s="217">
        <f t="shared" ca="1" si="137"/>
        <v>-3.5278907368967984</v>
      </c>
      <c r="M781" s="216">
        <f t="shared" ca="1" si="138"/>
        <v>-2.8402630748727393</v>
      </c>
      <c r="N781" s="246"/>
      <c r="O781" s="309">
        <f t="shared" ca="1" si="139"/>
        <v>-6.3399670700176856</v>
      </c>
      <c r="P781" s="216">
        <f t="shared" ca="1" si="140"/>
        <v>130.54996607001769</v>
      </c>
      <c r="Q781" s="217">
        <f t="shared" ca="1" si="141"/>
        <v>-0.76944795322465176</v>
      </c>
      <c r="R781" s="216">
        <f t="shared" ca="1" si="142"/>
        <v>-0.7433681276091002</v>
      </c>
      <c r="S781" s="217"/>
      <c r="T781" s="64"/>
      <c r="U781" s="313">
        <f t="shared" ca="1" si="143"/>
        <v>2.0968949472636389</v>
      </c>
      <c r="V781" s="256"/>
      <c r="W781" s="256"/>
      <c r="X781" s="311" t="e">
        <f t="shared" si="145"/>
        <v>#N/A</v>
      </c>
      <c r="Y781" s="311" t="e">
        <f t="shared" si="145"/>
        <v>#N/A</v>
      </c>
      <c r="Z781" s="105"/>
      <c r="AA781" s="105"/>
      <c r="AB781" s="103"/>
    </row>
    <row r="782" spans="1:28" x14ac:dyDescent="0.25">
      <c r="A782">
        <v>750</v>
      </c>
      <c r="B782" s="61">
        <f ca="1">OFFSET(InputPriceData!B$15,CalculationsAndCharts!$A782+$A$11,0,1,1)</f>
        <v>40886</v>
      </c>
      <c r="C782" s="3">
        <f ca="1">OFFSET(InputPriceData!G$15,CalculationsAndCharts!$A782+$A$11,IF($C$7,8,0),1,1)</f>
        <v>209111400</v>
      </c>
      <c r="D782" s="4">
        <f ca="1">OFFSET(InputPriceData!C$15,CalculationsAndCharts!$A782+$A$11,IF($C$7,8,0),1,1)</f>
        <v>124.510002</v>
      </c>
      <c r="E782" s="4">
        <f ca="1">OFFSET(InputPriceData!D$15,CalculationsAndCharts!$A782+$A$11,IF($C$7,8,0),1,1)</f>
        <v>126.370003</v>
      </c>
      <c r="F782" s="4">
        <f ca="1">OFFSET(InputPriceData!E$15,CalculationsAndCharts!$A782+$A$11,IF($C$7,8,0),1,1)</f>
        <v>124.400002</v>
      </c>
      <c r="G782" s="4">
        <f ca="1">OFFSET(InputPriceData!F$15,CalculationsAndCharts!$A782+$A$11,IF($C$7,8,0),1,1)</f>
        <v>126.050003</v>
      </c>
      <c r="H782" s="309">
        <f t="shared" ca="1" si="133"/>
        <v>-8.3744364771128268</v>
      </c>
      <c r="I782" s="216">
        <f t="shared" ca="1" si="134"/>
        <v>134.42443947711283</v>
      </c>
      <c r="J782" s="216">
        <f t="shared" ca="1" si="135"/>
        <v>135.09656167449839</v>
      </c>
      <c r="K782" s="216">
        <f t="shared" ca="1" si="136"/>
        <v>133.75231727972727</v>
      </c>
      <c r="L782" s="217">
        <f t="shared" ca="1" si="137"/>
        <v>-3.74064477321879</v>
      </c>
      <c r="M782" s="216">
        <f t="shared" ca="1" si="138"/>
        <v>-2.9675880080850057</v>
      </c>
      <c r="N782" s="246"/>
      <c r="O782" s="309">
        <f t="shared" ca="1" si="139"/>
        <v>-4.5421174392425261</v>
      </c>
      <c r="P782" s="216">
        <f t="shared" ca="1" si="140"/>
        <v>130.59212043924254</v>
      </c>
      <c r="Q782" s="217">
        <f t="shared" ca="1" si="141"/>
        <v>-0.90629561854206986</v>
      </c>
      <c r="R782" s="216">
        <f t="shared" ca="1" si="142"/>
        <v>-0.86279628430511335</v>
      </c>
      <c r="S782" s="217"/>
      <c r="T782" s="64"/>
      <c r="U782" s="313">
        <f t="shared" ca="1" si="143"/>
        <v>2.1047917237798925</v>
      </c>
      <c r="V782" s="256"/>
      <c r="W782" s="256"/>
      <c r="X782" s="311" t="e">
        <f t="shared" si="145"/>
        <v>#N/A</v>
      </c>
      <c r="Y782" s="311" t="e">
        <f t="shared" si="145"/>
        <v>#N/A</v>
      </c>
      <c r="Z782" s="105"/>
      <c r="AA782" s="105"/>
      <c r="AB782" s="103"/>
    </row>
    <row r="783" spans="1:28" x14ac:dyDescent="0.25">
      <c r="A783">
        <v>751</v>
      </c>
      <c r="B783" s="61">
        <f ca="1">OFFSET(InputPriceData!B$15,CalculationsAndCharts!$A783+$A$11,0,1,1)</f>
        <v>40885</v>
      </c>
      <c r="C783" s="3">
        <f ca="1">OFFSET(InputPriceData!G$15,CalculationsAndCharts!$A783+$A$11,IF($C$7,8,0),1,1)</f>
        <v>240862800</v>
      </c>
      <c r="D783" s="4">
        <f ca="1">OFFSET(InputPriceData!C$15,CalculationsAndCharts!$A783+$A$11,IF($C$7,8,0),1,1)</f>
        <v>125.900002</v>
      </c>
      <c r="E783" s="4">
        <f ca="1">OFFSET(InputPriceData!D$15,CalculationsAndCharts!$A783+$A$11,IF($C$7,8,0),1,1)</f>
        <v>126.18</v>
      </c>
      <c r="F783" s="4">
        <f ca="1">OFFSET(InputPriceData!E$15,CalculationsAndCharts!$A783+$A$11,IF($C$7,8,0),1,1)</f>
        <v>123.650002</v>
      </c>
      <c r="G783" s="4">
        <f ca="1">OFFSET(InputPriceData!F$15,CalculationsAndCharts!$A783+$A$11,IF($C$7,8,0),1,1)</f>
        <v>123.949997</v>
      </c>
      <c r="H783" s="309">
        <f t="shared" ca="1" si="133"/>
        <v>-10.541631297530142</v>
      </c>
      <c r="I783" s="216">
        <f t="shared" ca="1" si="134"/>
        <v>134.49162829753013</v>
      </c>
      <c r="J783" s="216">
        <f t="shared" ca="1" si="135"/>
        <v>135.16408643901775</v>
      </c>
      <c r="K783" s="216">
        <f t="shared" ca="1" si="136"/>
        <v>133.81917015604247</v>
      </c>
      <c r="L783" s="217">
        <f t="shared" ca="1" si="137"/>
        <v>-3.9633167155718461</v>
      </c>
      <c r="M783" s="216">
        <f t="shared" ca="1" si="138"/>
        <v>-3.1975125546568961</v>
      </c>
      <c r="N783" s="246"/>
      <c r="O783" s="309">
        <f t="shared" ca="1" si="139"/>
        <v>-6.6888665573596189</v>
      </c>
      <c r="P783" s="216">
        <f t="shared" ca="1" si="140"/>
        <v>130.63886355735963</v>
      </c>
      <c r="Q783" s="217">
        <f t="shared" ca="1" si="141"/>
        <v>-1.0569213996215012</v>
      </c>
      <c r="R783" s="216">
        <f t="shared" ca="1" si="142"/>
        <v>-1.0232397823662727</v>
      </c>
      <c r="S783" s="217"/>
      <c r="T783" s="64"/>
      <c r="U783" s="313">
        <f t="shared" ca="1" si="143"/>
        <v>2.1742727722906237</v>
      </c>
      <c r="V783" s="256"/>
      <c r="W783" s="256"/>
      <c r="X783" s="311" t="e">
        <f t="shared" si="145"/>
        <v>#N/A</v>
      </c>
      <c r="Y783" s="311" t="e">
        <f t="shared" si="145"/>
        <v>#N/A</v>
      </c>
      <c r="Z783" s="105"/>
      <c r="AA783" s="105"/>
      <c r="AB783" s="103"/>
    </row>
    <row r="784" spans="1:28" x14ac:dyDescent="0.25">
      <c r="A784">
        <v>752</v>
      </c>
      <c r="B784" s="61">
        <f ca="1">OFFSET(InputPriceData!B$15,CalculationsAndCharts!$A784+$A$11,0,1,1)</f>
        <v>40884</v>
      </c>
      <c r="C784" s="3">
        <f ca="1">OFFSET(InputPriceData!G$15,CalculationsAndCharts!$A784+$A$11,IF($C$7,8,0),1,1)</f>
        <v>237802500</v>
      </c>
      <c r="D784" s="4">
        <f ca="1">OFFSET(InputPriceData!C$15,CalculationsAndCharts!$A784+$A$11,IF($C$7,8,0),1,1)</f>
        <v>125.839996</v>
      </c>
      <c r="E784" s="4">
        <f ca="1">OFFSET(InputPriceData!D$15,CalculationsAndCharts!$A784+$A$11,IF($C$7,8,0),1,1)</f>
        <v>127.260002</v>
      </c>
      <c r="F784" s="4">
        <f ca="1">OFFSET(InputPriceData!E$15,CalculationsAndCharts!$A784+$A$11,IF($C$7,8,0),1,1)</f>
        <v>124.970001</v>
      </c>
      <c r="G784" s="4">
        <f ca="1">OFFSET(InputPriceData!F$15,CalculationsAndCharts!$A784+$A$11,IF($C$7,8,0),1,1)</f>
        <v>126.730003</v>
      </c>
      <c r="H784" s="309">
        <f t="shared" ca="1" si="133"/>
        <v>-7.7965089219080603</v>
      </c>
      <c r="I784" s="216">
        <f t="shared" ca="1" si="134"/>
        <v>134.52651192190805</v>
      </c>
      <c r="J784" s="216">
        <f t="shared" ca="1" si="135"/>
        <v>135.19914448151758</v>
      </c>
      <c r="K784" s="216">
        <f t="shared" ca="1" si="136"/>
        <v>133.8538793622985</v>
      </c>
      <c r="L784" s="217">
        <f t="shared" ca="1" si="137"/>
        <v>-4.2332205115142392</v>
      </c>
      <c r="M784" s="216">
        <f t="shared" ca="1" si="138"/>
        <v>-3.3403459412166505</v>
      </c>
      <c r="N784" s="246"/>
      <c r="O784" s="309">
        <f t="shared" ca="1" si="139"/>
        <v>-3.9170561915026605</v>
      </c>
      <c r="P784" s="216">
        <f t="shared" ca="1" si="140"/>
        <v>130.64705919150265</v>
      </c>
      <c r="Q784" s="217">
        <f t="shared" ca="1" si="141"/>
        <v>-1.2699474188627824</v>
      </c>
      <c r="R784" s="216">
        <f t="shared" ca="1" si="142"/>
        <v>-1.202506799147901</v>
      </c>
      <c r="S784" s="217"/>
      <c r="T784" s="64"/>
      <c r="U784" s="313">
        <f t="shared" ca="1" si="143"/>
        <v>2.1378391420687493</v>
      </c>
      <c r="V784" s="256"/>
      <c r="W784" s="256"/>
      <c r="X784" s="311" t="e">
        <f t="shared" si="145"/>
        <v>#N/A</v>
      </c>
      <c r="Y784" s="311" t="e">
        <f t="shared" si="145"/>
        <v>#N/A</v>
      </c>
      <c r="Z784" s="105"/>
      <c r="AA784" s="105"/>
      <c r="AB784" s="103"/>
    </row>
    <row r="785" spans="1:28" x14ac:dyDescent="0.25">
      <c r="A785">
        <v>753</v>
      </c>
      <c r="B785" s="61">
        <f ca="1">OFFSET(InputPriceData!B$15,CalculationsAndCharts!$A785+$A$11,0,1,1)</f>
        <v>40883</v>
      </c>
      <c r="C785" s="3">
        <f ca="1">OFFSET(InputPriceData!G$15,CalculationsAndCharts!$A785+$A$11,IF($C$7,8,0),1,1)</f>
        <v>178842100</v>
      </c>
      <c r="D785" s="4">
        <f ca="1">OFFSET(InputPriceData!C$15,CalculationsAndCharts!$A785+$A$11,IF($C$7,8,0),1,1)</f>
        <v>126.209999</v>
      </c>
      <c r="E785" s="4">
        <f ca="1">OFFSET(InputPriceData!D$15,CalculationsAndCharts!$A785+$A$11,IF($C$7,8,0),1,1)</f>
        <v>127.110001</v>
      </c>
      <c r="F785" s="4">
        <f ca="1">OFFSET(InputPriceData!E$15,CalculationsAndCharts!$A785+$A$11,IF($C$7,8,0),1,1)</f>
        <v>125.760002</v>
      </c>
      <c r="G785" s="4">
        <f ca="1">OFFSET(InputPriceData!F$15,CalculationsAndCharts!$A785+$A$11,IF($C$7,8,0),1,1)</f>
        <v>126.260002</v>
      </c>
      <c r="H785" s="309">
        <f t="shared" ca="1" si="133"/>
        <v>-8.2075932546800914</v>
      </c>
      <c r="I785" s="216">
        <f t="shared" ca="1" si="134"/>
        <v>134.46759525468008</v>
      </c>
      <c r="J785" s="216">
        <f t="shared" ca="1" si="135"/>
        <v>135.13993323095346</v>
      </c>
      <c r="K785" s="216">
        <f t="shared" ca="1" si="136"/>
        <v>133.79525727840667</v>
      </c>
      <c r="L785" s="217">
        <f t="shared" ca="1" si="137"/>
        <v>-4.6222227642611902</v>
      </c>
      <c r="M785" s="216">
        <f t="shared" ca="1" si="138"/>
        <v>-3.6608765175381435</v>
      </c>
      <c r="N785" s="246"/>
      <c r="O785" s="309">
        <f t="shared" ca="1" si="139"/>
        <v>-4.2789008251035092</v>
      </c>
      <c r="P785" s="216">
        <f t="shared" ca="1" si="140"/>
        <v>130.53890282510352</v>
      </c>
      <c r="Q785" s="217">
        <f t="shared" ca="1" si="141"/>
        <v>-1.6408927723367399</v>
      </c>
      <c r="R785" s="216">
        <f t="shared" ca="1" si="142"/>
        <v>-1.5595369044933864</v>
      </c>
      <c r="S785" s="217"/>
      <c r="T785" s="64"/>
      <c r="U785" s="313">
        <f t="shared" ca="1" si="143"/>
        <v>2.101339613044757</v>
      </c>
      <c r="V785" s="256"/>
      <c r="W785" s="256"/>
      <c r="X785" s="311" t="e">
        <f t="shared" si="145"/>
        <v>#N/A</v>
      </c>
      <c r="Y785" s="311" t="e">
        <f t="shared" si="145"/>
        <v>#N/A</v>
      </c>
      <c r="Z785" s="105"/>
      <c r="AA785" s="105"/>
      <c r="AB785" s="103"/>
    </row>
    <row r="786" spans="1:28" x14ac:dyDescent="0.25">
      <c r="A786">
        <v>754</v>
      </c>
      <c r="B786" s="61">
        <f ca="1">OFFSET(InputPriceData!B$15,CalculationsAndCharts!$A786+$A$11,0,1,1)</f>
        <v>40882</v>
      </c>
      <c r="C786" s="3">
        <f ca="1">OFFSET(InputPriceData!G$15,CalculationsAndCharts!$A786+$A$11,IF($C$7,8,0),1,1)</f>
        <v>225263900</v>
      </c>
      <c r="D786" s="4">
        <f ca="1">OFFSET(InputPriceData!C$15,CalculationsAndCharts!$A786+$A$11,IF($C$7,8,0),1,1)</f>
        <v>126.839996</v>
      </c>
      <c r="E786" s="4">
        <f ca="1">OFFSET(InputPriceData!D$15,CalculationsAndCharts!$A786+$A$11,IF($C$7,8,0),1,1)</f>
        <v>127.18</v>
      </c>
      <c r="F786" s="4">
        <f ca="1">OFFSET(InputPriceData!E$15,CalculationsAndCharts!$A786+$A$11,IF($C$7,8,0),1,1)</f>
        <v>125.44000200000001</v>
      </c>
      <c r="G786" s="4">
        <f ca="1">OFFSET(InputPriceData!F$15,CalculationsAndCharts!$A786+$A$11,IF($C$7,8,0),1,1)</f>
        <v>126.220001</v>
      </c>
      <c r="H786" s="309">
        <f t="shared" ca="1" si="133"/>
        <v>-8.1925191601522549</v>
      </c>
      <c r="I786" s="216">
        <f t="shared" ca="1" si="134"/>
        <v>134.41252016015224</v>
      </c>
      <c r="J786" s="216">
        <f t="shared" ca="1" si="135"/>
        <v>135.084582760953</v>
      </c>
      <c r="K786" s="216">
        <f t="shared" ca="1" si="136"/>
        <v>133.74045755935148</v>
      </c>
      <c r="L786" s="217">
        <f t="shared" ca="1" si="137"/>
        <v>-5.0414444678733394</v>
      </c>
      <c r="M786" s="216">
        <f t="shared" ca="1" si="138"/>
        <v>-3.9941724195306731</v>
      </c>
      <c r="N786" s="246"/>
      <c r="O786" s="309">
        <f t="shared" ca="1" si="139"/>
        <v>-4.2157809049246122</v>
      </c>
      <c r="P786" s="216">
        <f t="shared" ca="1" si="140"/>
        <v>130.4357819049246</v>
      </c>
      <c r="Q786" s="217">
        <f t="shared" ca="1" si="141"/>
        <v>-2.064354774653808</v>
      </c>
      <c r="R786" s="216">
        <f t="shared" ca="1" si="142"/>
        <v>-1.9626253446033246</v>
      </c>
      <c r="S786" s="217"/>
      <c r="T786" s="64"/>
      <c r="U786" s="313">
        <f t="shared" ca="1" si="143"/>
        <v>2.0315470749273485</v>
      </c>
      <c r="V786" s="256"/>
      <c r="W786" s="256"/>
      <c r="X786" s="311" t="e">
        <f t="shared" si="145"/>
        <v>#N/A</v>
      </c>
      <c r="Y786" s="311" t="e">
        <f t="shared" si="145"/>
        <v>#N/A</v>
      </c>
      <c r="Z786" s="105"/>
      <c r="AA786" s="105"/>
      <c r="AB786" s="103"/>
    </row>
    <row r="787" spans="1:28" x14ac:dyDescent="0.25">
      <c r="A787">
        <v>755</v>
      </c>
      <c r="B787" s="61">
        <f ca="1">OFFSET(InputPriceData!B$15,CalculationsAndCharts!$A787+$A$11,0,1,1)</f>
        <v>40879</v>
      </c>
      <c r="C787" s="3">
        <f ca="1">OFFSET(InputPriceData!G$15,CalculationsAndCharts!$A787+$A$11,IF($C$7,8,0),1,1)</f>
        <v>221109700</v>
      </c>
      <c r="D787" s="4">
        <f ca="1">OFFSET(InputPriceData!C$15,CalculationsAndCharts!$A787+$A$11,IF($C$7,8,0),1,1)</f>
        <v>126.120003</v>
      </c>
      <c r="E787" s="4">
        <f ca="1">OFFSET(InputPriceData!D$15,CalculationsAndCharts!$A787+$A$11,IF($C$7,8,0),1,1)</f>
        <v>126.5</v>
      </c>
      <c r="F787" s="4">
        <f ca="1">OFFSET(InputPriceData!E$15,CalculationsAndCharts!$A787+$A$11,IF($C$7,8,0),1,1)</f>
        <v>124.779999</v>
      </c>
      <c r="G787" s="4">
        <f ca="1">OFFSET(InputPriceData!F$15,CalculationsAndCharts!$A787+$A$11,IF($C$7,8,0),1,1)</f>
        <v>124.860001</v>
      </c>
      <c r="H787" s="309">
        <f t="shared" ca="1" si="133"/>
        <v>-9.5338023686133351</v>
      </c>
      <c r="I787" s="216">
        <f t="shared" ca="1" si="134"/>
        <v>134.39380336861333</v>
      </c>
      <c r="J787" s="216">
        <f t="shared" ca="1" si="135"/>
        <v>135.0657723854564</v>
      </c>
      <c r="K787" s="216">
        <f t="shared" ca="1" si="136"/>
        <v>133.72183435177027</v>
      </c>
      <c r="L787" s="217">
        <f t="shared" ca="1" si="137"/>
        <v>-5.4582688496162293</v>
      </c>
      <c r="M787" s="216">
        <f t="shared" ca="1" si="138"/>
        <v>-4.3715111371945525</v>
      </c>
      <c r="N787" s="246"/>
      <c r="O787" s="309">
        <f t="shared" ca="1" si="139"/>
        <v>-5.5187497645210843</v>
      </c>
      <c r="P787" s="216">
        <f t="shared" ca="1" si="140"/>
        <v>130.37875076452107</v>
      </c>
      <c r="Q787" s="217">
        <f t="shared" ca="1" si="141"/>
        <v>-2.5019317932415071</v>
      </c>
      <c r="R787" s="216">
        <f t="shared" ca="1" si="142"/>
        <v>-2.4045475955825184</v>
      </c>
      <c r="S787" s="217"/>
      <c r="T787" s="64"/>
      <c r="U787" s="313">
        <f t="shared" ca="1" si="143"/>
        <v>1.9669635416120341</v>
      </c>
      <c r="V787" s="256"/>
      <c r="W787" s="256"/>
      <c r="X787" s="311" t="e">
        <f t="shared" si="145"/>
        <v>#N/A</v>
      </c>
      <c r="Y787" s="311" t="e">
        <f t="shared" si="145"/>
        <v>#N/A</v>
      </c>
      <c r="Z787" s="105"/>
      <c r="AA787" s="105"/>
      <c r="AB787" s="103"/>
    </row>
    <row r="788" spans="1:28" x14ac:dyDescent="0.25">
      <c r="A788">
        <v>756</v>
      </c>
      <c r="B788" s="61">
        <f ca="1">OFFSET(InputPriceData!B$15,CalculationsAndCharts!$A788+$A$11,0,1,1)</f>
        <v>40878</v>
      </c>
      <c r="C788" s="3">
        <f ca="1">OFFSET(InputPriceData!G$15,CalculationsAndCharts!$A788+$A$11,IF($C$7,8,0),1,1)</f>
        <v>176954800</v>
      </c>
      <c r="D788" s="4">
        <f ca="1">OFFSET(InputPriceData!C$15,CalculationsAndCharts!$A788+$A$11,IF($C$7,8,0),1,1)</f>
        <v>124.849998</v>
      </c>
      <c r="E788" s="4">
        <f ca="1">OFFSET(InputPriceData!D$15,CalculationsAndCharts!$A788+$A$11,IF($C$7,8,0),1,1)</f>
        <v>125.639999</v>
      </c>
      <c r="F788" s="4">
        <f ca="1">OFFSET(InputPriceData!E$15,CalculationsAndCharts!$A788+$A$11,IF($C$7,8,0),1,1)</f>
        <v>124.43</v>
      </c>
      <c r="G788" s="4">
        <f ca="1">OFFSET(InputPriceData!F$15,CalculationsAndCharts!$A788+$A$11,IF($C$7,8,0),1,1)</f>
        <v>124.970001</v>
      </c>
      <c r="H788" s="309">
        <f t="shared" ca="1" si="133"/>
        <v>-9.437753875682434</v>
      </c>
      <c r="I788" s="216">
        <f t="shared" ca="1" si="134"/>
        <v>134.40775487568243</v>
      </c>
      <c r="J788" s="216">
        <f t="shared" ca="1" si="135"/>
        <v>135.07979365006082</v>
      </c>
      <c r="K788" s="216">
        <f t="shared" ca="1" si="136"/>
        <v>133.73571610130401</v>
      </c>
      <c r="L788" s="217">
        <f t="shared" ca="1" si="137"/>
        <v>-5.8740307667495868</v>
      </c>
      <c r="M788" s="216">
        <f t="shared" ca="1" si="138"/>
        <v>-4.7003526604353532</v>
      </c>
      <c r="N788" s="246"/>
      <c r="O788" s="309">
        <f t="shared" ca="1" si="139"/>
        <v>-5.3938712684935943</v>
      </c>
      <c r="P788" s="216">
        <f t="shared" ca="1" si="140"/>
        <v>130.36387226849359</v>
      </c>
      <c r="Q788" s="217">
        <f t="shared" ca="1" si="141"/>
        <v>-2.9568967169550056</v>
      </c>
      <c r="R788" s="216">
        <f t="shared" ca="1" si="142"/>
        <v>-2.8393022581043321</v>
      </c>
      <c r="S788" s="217"/>
      <c r="T788" s="64"/>
      <c r="U788" s="313">
        <f t="shared" ca="1" si="143"/>
        <v>1.861050402331021</v>
      </c>
      <c r="V788" s="256"/>
      <c r="W788" s="256"/>
      <c r="X788" s="311" t="e">
        <f t="shared" si="145"/>
        <v>#N/A</v>
      </c>
      <c r="Y788" s="311" t="e">
        <f t="shared" si="145"/>
        <v>#N/A</v>
      </c>
      <c r="Z788" s="105"/>
      <c r="AA788" s="105"/>
      <c r="AB788" s="103"/>
    </row>
    <row r="789" spans="1:28" x14ac:dyDescent="0.25">
      <c r="A789">
        <v>757</v>
      </c>
      <c r="B789" s="61">
        <f ca="1">OFFSET(InputPriceData!B$15,CalculationsAndCharts!$A789+$A$11,0,1,1)</f>
        <v>40877</v>
      </c>
      <c r="C789" s="3">
        <f ca="1">OFFSET(InputPriceData!G$15,CalculationsAndCharts!$A789+$A$11,IF($C$7,8,0),1,1)</f>
        <v>324439500</v>
      </c>
      <c r="D789" s="4">
        <f ca="1">OFFSET(InputPriceData!C$15,CalculationsAndCharts!$A789+$A$11,IF($C$7,8,0),1,1)</f>
        <v>123.489998</v>
      </c>
      <c r="E789" s="4">
        <f ca="1">OFFSET(InputPriceData!D$15,CalculationsAndCharts!$A789+$A$11,IF($C$7,8,0),1,1)</f>
        <v>125.220001</v>
      </c>
      <c r="F789" s="4">
        <f ca="1">OFFSET(InputPriceData!E$15,CalculationsAndCharts!$A789+$A$11,IF($C$7,8,0),1,1)</f>
        <v>120</v>
      </c>
      <c r="G789" s="4">
        <f ca="1">OFFSET(InputPriceData!F$15,CalculationsAndCharts!$A789+$A$11,IF($C$7,8,0),1,1)</f>
        <v>124.989998</v>
      </c>
      <c r="H789" s="309">
        <f t="shared" ca="1" si="133"/>
        <v>-9.4155608753019617</v>
      </c>
      <c r="I789" s="216">
        <f t="shared" ca="1" si="134"/>
        <v>134.40555887530195</v>
      </c>
      <c r="J789" s="216">
        <f t="shared" ca="1" si="135"/>
        <v>135.07758666967845</v>
      </c>
      <c r="K789" s="216">
        <f t="shared" ca="1" si="136"/>
        <v>133.73353108092545</v>
      </c>
      <c r="L789" s="217">
        <f t="shared" ca="1" si="137"/>
        <v>-6.3387890267207503</v>
      </c>
      <c r="M789" s="216">
        <f t="shared" ca="1" si="138"/>
        <v>-5.0714370174809913</v>
      </c>
      <c r="N789" s="246"/>
      <c r="O789" s="309">
        <f t="shared" ca="1" si="139"/>
        <v>-5.3403886978220054</v>
      </c>
      <c r="P789" s="216">
        <f t="shared" ca="1" si="140"/>
        <v>130.33038669782201</v>
      </c>
      <c r="Q789" s="217">
        <f t="shared" ca="1" si="141"/>
        <v>-3.4952414943597021</v>
      </c>
      <c r="R789" s="216">
        <f t="shared" ca="1" si="142"/>
        <v>-3.3557003443040636</v>
      </c>
      <c r="S789" s="217"/>
      <c r="T789" s="64"/>
      <c r="U789" s="313">
        <f t="shared" ca="1" si="143"/>
        <v>1.7157366731769277</v>
      </c>
      <c r="V789" s="256"/>
      <c r="W789" s="256"/>
      <c r="X789" s="311" t="e">
        <f t="shared" si="145"/>
        <v>#N/A</v>
      </c>
      <c r="Y789" s="311" t="e">
        <f t="shared" si="145"/>
        <v>#N/A</v>
      </c>
      <c r="Z789" s="105"/>
      <c r="AA789" s="105"/>
      <c r="AB789" s="103"/>
    </row>
    <row r="790" spans="1:28" x14ac:dyDescent="0.25">
      <c r="A790">
        <v>758</v>
      </c>
      <c r="B790" s="61">
        <f ca="1">OFFSET(InputPriceData!B$15,CalculationsAndCharts!$A790+$A$11,0,1,1)</f>
        <v>40876</v>
      </c>
      <c r="C790" s="3">
        <f ca="1">OFFSET(InputPriceData!G$15,CalculationsAndCharts!$A790+$A$11,IF($C$7,8,0),1,1)</f>
        <v>199241500</v>
      </c>
      <c r="D790" s="4">
        <f ca="1">OFFSET(InputPriceData!C$15,CalculationsAndCharts!$A790+$A$11,IF($C$7,8,0),1,1)</f>
        <v>120.050003</v>
      </c>
      <c r="E790" s="4">
        <f ca="1">OFFSET(InputPriceData!D$15,CalculationsAndCharts!$A790+$A$11,IF($C$7,8,0),1,1)</f>
        <v>121</v>
      </c>
      <c r="F790" s="4">
        <f ca="1">OFFSET(InputPriceData!E$15,CalculationsAndCharts!$A790+$A$11,IF($C$7,8,0),1,1)</f>
        <v>119.610001</v>
      </c>
      <c r="G790" s="4">
        <f ca="1">OFFSET(InputPriceData!F$15,CalculationsAndCharts!$A790+$A$11,IF($C$7,8,0),1,1)</f>
        <v>120.050003</v>
      </c>
      <c r="H790" s="309">
        <f t="shared" ca="1" si="133"/>
        <v>-14.520494980052018</v>
      </c>
      <c r="I790" s="216">
        <f t="shared" ca="1" si="134"/>
        <v>134.57049798005201</v>
      </c>
      <c r="J790" s="216">
        <f t="shared" ca="1" si="135"/>
        <v>135.24335046995225</v>
      </c>
      <c r="K790" s="216">
        <f t="shared" ca="1" si="136"/>
        <v>133.89764549015175</v>
      </c>
      <c r="L790" s="217">
        <f t="shared" ca="1" si="137"/>
        <v>-6.6604639121175575</v>
      </c>
      <c r="M790" s="216">
        <f t="shared" ca="1" si="138"/>
        <v>-5.5480747569140485</v>
      </c>
      <c r="N790" s="246"/>
      <c r="O790" s="309">
        <f t="shared" ca="1" si="139"/>
        <v>-10.458837572714303</v>
      </c>
      <c r="P790" s="216">
        <f t="shared" ca="1" si="140"/>
        <v>130.50884057271432</v>
      </c>
      <c r="Q790" s="217">
        <f t="shared" ca="1" si="141"/>
        <v>-3.8760478278408566</v>
      </c>
      <c r="R790" s="216">
        <f t="shared" ca="1" si="142"/>
        <v>-3.8744333837367981</v>
      </c>
      <c r="S790" s="217"/>
      <c r="T790" s="64"/>
      <c r="U790" s="313">
        <f t="shared" ca="1" si="143"/>
        <v>1.6736413731772504</v>
      </c>
      <c r="V790" s="256"/>
      <c r="W790" s="256"/>
      <c r="X790" s="311" t="e">
        <f t="shared" si="145"/>
        <v>#N/A</v>
      </c>
      <c r="Y790" s="311" t="e">
        <f t="shared" si="145"/>
        <v>#N/A</v>
      </c>
      <c r="Z790" s="105"/>
      <c r="AA790" s="105"/>
      <c r="AB790" s="103"/>
    </row>
    <row r="791" spans="1:28" x14ac:dyDescent="0.25">
      <c r="A791">
        <v>759</v>
      </c>
      <c r="B791" s="61">
        <f ca="1">OFFSET(InputPriceData!B$15,CalculationsAndCharts!$A791+$A$11,0,1,1)</f>
        <v>40875</v>
      </c>
      <c r="C791" s="3">
        <f ca="1">OFFSET(InputPriceData!G$15,CalculationsAndCharts!$A791+$A$11,IF($C$7,8,0),1,1)</f>
        <v>210686000</v>
      </c>
      <c r="D791" s="4">
        <f ca="1">OFFSET(InputPriceData!C$15,CalculationsAndCharts!$A791+$A$11,IF($C$7,8,0),1,1)</f>
        <v>119.540001</v>
      </c>
      <c r="E791" s="4">
        <f ca="1">OFFSET(InputPriceData!D$15,CalculationsAndCharts!$A791+$A$11,IF($C$7,8,0),1,1)</f>
        <v>120.18</v>
      </c>
      <c r="F791" s="4">
        <f ca="1">OFFSET(InputPriceData!E$15,CalculationsAndCharts!$A791+$A$11,IF($C$7,8,0),1,1)</f>
        <v>118.82</v>
      </c>
      <c r="G791" s="4">
        <f ca="1">OFFSET(InputPriceData!F$15,CalculationsAndCharts!$A791+$A$11,IF($C$7,8,0),1,1)</f>
        <v>119.709999</v>
      </c>
      <c r="H791" s="309">
        <f t="shared" ca="1" si="133"/>
        <v>-15.214594819058487</v>
      </c>
      <c r="I791" s="216">
        <f t="shared" ca="1" si="134"/>
        <v>134.92459381905849</v>
      </c>
      <c r="J791" s="216">
        <f t="shared" ca="1" si="135"/>
        <v>135.59921678815377</v>
      </c>
      <c r="K791" s="216">
        <f t="shared" ca="1" si="136"/>
        <v>134.2499708499632</v>
      </c>
      <c r="L791" s="217">
        <f t="shared" ca="1" si="137"/>
        <v>-6.7917559789356536</v>
      </c>
      <c r="M791" s="216">
        <f t="shared" ca="1" si="138"/>
        <v>-5.6735076732693432</v>
      </c>
      <c r="N791" s="246"/>
      <c r="O791" s="309">
        <f t="shared" ca="1" si="139"/>
        <v>-11.22002931340158</v>
      </c>
      <c r="P791" s="216">
        <f t="shared" ca="1" si="140"/>
        <v>130.93002831340158</v>
      </c>
      <c r="Q791" s="217">
        <f t="shared" ca="1" si="141"/>
        <v>-4.0316153494777316</v>
      </c>
      <c r="R791" s="216">
        <f t="shared" ca="1" si="142"/>
        <v>-4.0413820564590246</v>
      </c>
      <c r="S791" s="217"/>
      <c r="T791" s="64"/>
      <c r="U791" s="313">
        <f t="shared" ca="1" si="143"/>
        <v>1.6321256168103186</v>
      </c>
      <c r="V791" s="256"/>
      <c r="W791" s="256"/>
      <c r="X791" s="311" t="e">
        <f t="shared" si="145"/>
        <v>#N/A</v>
      </c>
      <c r="Y791" s="311" t="e">
        <f t="shared" si="145"/>
        <v>#N/A</v>
      </c>
      <c r="Z791" s="105"/>
      <c r="AA791" s="105"/>
      <c r="AB791" s="103"/>
    </row>
    <row r="792" spans="1:28" x14ac:dyDescent="0.25">
      <c r="A792">
        <v>760</v>
      </c>
      <c r="B792" s="61">
        <f ca="1">OFFSET(InputPriceData!B$15,CalculationsAndCharts!$A792+$A$11,0,1,1)</f>
        <v>40872</v>
      </c>
      <c r="C792" s="3">
        <f ca="1">OFFSET(InputPriceData!G$15,CalculationsAndCharts!$A792+$A$11,IF($C$7,8,0),1,1)</f>
        <v>99557000</v>
      </c>
      <c r="D792" s="4">
        <f ca="1">OFFSET(InputPriceData!C$15,CalculationsAndCharts!$A792+$A$11,IF($C$7,8,0),1,1)</f>
        <v>116.379997</v>
      </c>
      <c r="E792" s="4">
        <f ca="1">OFFSET(InputPriceData!D$15,CalculationsAndCharts!$A792+$A$11,IF($C$7,8,0),1,1)</f>
        <v>117.699997</v>
      </c>
      <c r="F792" s="4">
        <f ca="1">OFFSET(InputPriceData!E$15,CalculationsAndCharts!$A792+$A$11,IF($C$7,8,0),1,1)</f>
        <v>116.199997</v>
      </c>
      <c r="G792" s="4">
        <f ca="1">OFFSET(InputPriceData!F$15,CalculationsAndCharts!$A792+$A$11,IF($C$7,8,0),1,1)</f>
        <v>116.339996</v>
      </c>
      <c r="H792" s="309">
        <f t="shared" ca="1" si="133"/>
        <v>-19.080543695201587</v>
      </c>
      <c r="I792" s="216">
        <f t="shared" ca="1" si="134"/>
        <v>135.4205396952016</v>
      </c>
      <c r="J792" s="216">
        <f t="shared" ca="1" si="135"/>
        <v>136.0976423936776</v>
      </c>
      <c r="K792" s="216">
        <f t="shared" ca="1" si="136"/>
        <v>134.74343699672559</v>
      </c>
      <c r="L792" s="217">
        <f t="shared" ca="1" si="137"/>
        <v>-6.7537029530818282</v>
      </c>
      <c r="M792" s="216">
        <f t="shared" ca="1" si="138"/>
        <v>-5.8051428444967694</v>
      </c>
      <c r="N792" s="246"/>
      <c r="O792" s="309">
        <f t="shared" ca="1" si="139"/>
        <v>-15.198044785618624</v>
      </c>
      <c r="P792" s="216">
        <f t="shared" ca="1" si="140"/>
        <v>131.53804078561862</v>
      </c>
      <c r="Q792" s="217">
        <f t="shared" ca="1" si="141"/>
        <v>-3.9779678429014869</v>
      </c>
      <c r="R792" s="216">
        <f t="shared" ca="1" si="142"/>
        <v>-4.1031129238493218</v>
      </c>
      <c r="S792" s="217"/>
      <c r="T792" s="64"/>
      <c r="U792" s="313">
        <f t="shared" ca="1" si="143"/>
        <v>1.7020299206474476</v>
      </c>
      <c r="V792" s="256"/>
      <c r="W792" s="256"/>
      <c r="X792" s="311" t="e">
        <f t="shared" si="145"/>
        <v>#N/A</v>
      </c>
      <c r="Y792" s="311" t="e">
        <f t="shared" si="145"/>
        <v>#N/A</v>
      </c>
      <c r="Z792" s="105"/>
      <c r="AA792" s="105"/>
      <c r="AB792" s="103"/>
    </row>
    <row r="793" spans="1:28" x14ac:dyDescent="0.25">
      <c r="A793">
        <v>761</v>
      </c>
      <c r="B793" s="61">
        <f ca="1">OFFSET(InputPriceData!B$15,CalculationsAndCharts!$A793+$A$11,0,1,1)</f>
        <v>40870</v>
      </c>
      <c r="C793" s="3">
        <f ca="1">OFFSET(InputPriceData!G$15,CalculationsAndCharts!$A793+$A$11,IF($C$7,8,0),1,1)</f>
        <v>224329100</v>
      </c>
      <c r="D793" s="4">
        <f ca="1">OFFSET(InputPriceData!C$15,CalculationsAndCharts!$A793+$A$11,IF($C$7,8,0),1,1)</f>
        <v>118.07</v>
      </c>
      <c r="E793" s="4">
        <f ca="1">OFFSET(InputPriceData!D$15,CalculationsAndCharts!$A793+$A$11,IF($C$7,8,0),1,1)</f>
        <v>119.19000200000001</v>
      </c>
      <c r="F793" s="4">
        <f ca="1">OFFSET(InputPriceData!E$15,CalculationsAndCharts!$A793+$A$11,IF($C$7,8,0),1,1)</f>
        <v>116.55999799999999</v>
      </c>
      <c r="G793" s="4">
        <f ca="1">OFFSET(InputPriceData!F$15,CalculationsAndCharts!$A793+$A$11,IF($C$7,8,0),1,1)</f>
        <v>116.55999799999999</v>
      </c>
      <c r="H793" s="309">
        <f t="shared" ca="1" si="133"/>
        <v>-19.485263914209266</v>
      </c>
      <c r="I793" s="216">
        <f t="shared" ca="1" si="134"/>
        <v>136.04526191420925</v>
      </c>
      <c r="J793" s="216">
        <f t="shared" ca="1" si="135"/>
        <v>136.72548822378027</v>
      </c>
      <c r="K793" s="216">
        <f t="shared" ca="1" si="136"/>
        <v>135.36503560463819</v>
      </c>
      <c r="L793" s="217">
        <f t="shared" ca="1" si="137"/>
        <v>-6.534676079034778</v>
      </c>
      <c r="M793" s="216">
        <f t="shared" ca="1" si="138"/>
        <v>-5.6062767597463221</v>
      </c>
      <c r="N793" s="246"/>
      <c r="O793" s="309">
        <f t="shared" ca="1" si="139"/>
        <v>-15.759423481026216</v>
      </c>
      <c r="P793" s="216">
        <f t="shared" ca="1" si="140"/>
        <v>132.31942148102621</v>
      </c>
      <c r="Q793" s="217">
        <f t="shared" ca="1" si="141"/>
        <v>-3.6895662266563463</v>
      </c>
      <c r="R793" s="216">
        <f t="shared" ca="1" si="142"/>
        <v>-3.7984553431337704</v>
      </c>
      <c r="S793" s="217"/>
      <c r="T793" s="64"/>
      <c r="U793" s="313">
        <f t="shared" ca="1" si="143"/>
        <v>1.8078214166125517</v>
      </c>
      <c r="V793" s="256"/>
      <c r="W793" s="256"/>
      <c r="X793" s="311" t="e">
        <f t="shared" si="145"/>
        <v>#N/A</v>
      </c>
      <c r="Y793" s="311" t="e">
        <f t="shared" si="145"/>
        <v>#N/A</v>
      </c>
      <c r="Z793" s="105"/>
      <c r="AA793" s="105"/>
      <c r="AB793" s="103"/>
    </row>
    <row r="794" spans="1:28" x14ac:dyDescent="0.25">
      <c r="A794">
        <v>762</v>
      </c>
      <c r="B794" s="61">
        <f ca="1">OFFSET(InputPriceData!B$15,CalculationsAndCharts!$A794+$A$11,0,1,1)</f>
        <v>40869</v>
      </c>
      <c r="C794" s="3">
        <f ca="1">OFFSET(InputPriceData!G$15,CalculationsAndCharts!$A794+$A$11,IF($C$7,8,0),1,1)</f>
        <v>216494900</v>
      </c>
      <c r="D794" s="4">
        <f ca="1">OFFSET(InputPriceData!C$15,CalculationsAndCharts!$A794+$A$11,IF($C$7,8,0),1,1)</f>
        <v>119.400002</v>
      </c>
      <c r="E794" s="4">
        <f ca="1">OFFSET(InputPriceData!D$15,CalculationsAndCharts!$A794+$A$11,IF($C$7,8,0),1,1)</f>
        <v>120.099998</v>
      </c>
      <c r="F794" s="4">
        <f ca="1">OFFSET(InputPriceData!E$15,CalculationsAndCharts!$A794+$A$11,IF($C$7,8,0),1,1)</f>
        <v>118.519997</v>
      </c>
      <c r="G794" s="4">
        <f ca="1">OFFSET(InputPriceData!F$15,CalculationsAndCharts!$A794+$A$11,IF($C$7,8,0),1,1)</f>
        <v>119.19000200000001</v>
      </c>
      <c r="H794" s="309">
        <f t="shared" ca="1" si="133"/>
        <v>-17.396295367844289</v>
      </c>
      <c r="I794" s="216">
        <f t="shared" ca="1" si="134"/>
        <v>136.58629736784428</v>
      </c>
      <c r="J794" s="216">
        <f t="shared" ca="1" si="135"/>
        <v>137.26922885468349</v>
      </c>
      <c r="K794" s="216">
        <f t="shared" ca="1" si="136"/>
        <v>135.90336588100507</v>
      </c>
      <c r="L794" s="217">
        <f t="shared" ca="1" si="137"/>
        <v>-6.3366130461369972</v>
      </c>
      <c r="M794" s="216">
        <f t="shared" ca="1" si="138"/>
        <v>-5.3163964592743245</v>
      </c>
      <c r="N794" s="246"/>
      <c r="O794" s="309">
        <f t="shared" ca="1" si="139"/>
        <v>-13.819686083007964</v>
      </c>
      <c r="P794" s="216">
        <f t="shared" ca="1" si="140"/>
        <v>133.00968808300797</v>
      </c>
      <c r="Q794" s="217">
        <f t="shared" ca="1" si="141"/>
        <v>-3.4128542633549577</v>
      </c>
      <c r="R794" s="216">
        <f t="shared" ca="1" si="142"/>
        <v>-3.4360475268940331</v>
      </c>
      <c r="S794" s="217"/>
      <c r="T794" s="64"/>
      <c r="U794" s="313">
        <f t="shared" ca="1" si="143"/>
        <v>1.8803489323802913</v>
      </c>
      <c r="V794" s="256"/>
      <c r="W794" s="256"/>
      <c r="X794" s="311" t="e">
        <f t="shared" si="145"/>
        <v>#N/A</v>
      </c>
      <c r="Y794" s="311" t="e">
        <f t="shared" si="145"/>
        <v>#N/A</v>
      </c>
      <c r="Z794" s="105"/>
      <c r="AA794" s="105"/>
      <c r="AB794" s="103"/>
    </row>
    <row r="795" spans="1:28" x14ac:dyDescent="0.25">
      <c r="A795">
        <v>763</v>
      </c>
      <c r="B795" s="61">
        <f ca="1">OFFSET(InputPriceData!B$15,CalculationsAndCharts!$A795+$A$11,0,1,1)</f>
        <v>40868</v>
      </c>
      <c r="C795" s="3">
        <f ca="1">OFFSET(InputPriceData!G$15,CalculationsAndCharts!$A795+$A$11,IF($C$7,8,0),1,1)</f>
        <v>229611600</v>
      </c>
      <c r="D795" s="4">
        <f ca="1">OFFSET(InputPriceData!C$15,CalculationsAndCharts!$A795+$A$11,IF($C$7,8,0),1,1)</f>
        <v>120.199997</v>
      </c>
      <c r="E795" s="4">
        <f ca="1">OFFSET(InputPriceData!D$15,CalculationsAndCharts!$A795+$A$11,IF($C$7,8,0),1,1)</f>
        <v>120.349998</v>
      </c>
      <c r="F795" s="4">
        <f ca="1">OFFSET(InputPriceData!E$15,CalculationsAndCharts!$A795+$A$11,IF($C$7,8,0),1,1)</f>
        <v>118.650002</v>
      </c>
      <c r="G795" s="4">
        <f ca="1">OFFSET(InputPriceData!F$15,CalculationsAndCharts!$A795+$A$11,IF($C$7,8,0),1,1)</f>
        <v>119.660004</v>
      </c>
      <c r="H795" s="309">
        <f t="shared" ca="1" si="133"/>
        <v>-17.369505607626685</v>
      </c>
      <c r="I795" s="216">
        <f t="shared" ca="1" si="134"/>
        <v>137.02950960762669</v>
      </c>
      <c r="J795" s="216">
        <f t="shared" ca="1" si="135"/>
        <v>137.71465715566481</v>
      </c>
      <c r="K795" s="216">
        <f t="shared" ca="1" si="136"/>
        <v>136.34436205958855</v>
      </c>
      <c r="L795" s="217">
        <f t="shared" ca="1" si="137"/>
        <v>-6.1789934669609536</v>
      </c>
      <c r="M795" s="216">
        <f t="shared" ca="1" si="138"/>
        <v>-5.1637917937567117</v>
      </c>
      <c r="N795" s="246"/>
      <c r="O795" s="309">
        <f t="shared" ca="1" si="139"/>
        <v>-13.930396481538056</v>
      </c>
      <c r="P795" s="216">
        <f t="shared" ca="1" si="140"/>
        <v>133.59040048153807</v>
      </c>
      <c r="Q795" s="217">
        <f t="shared" ca="1" si="141"/>
        <v>-3.1726992264827225</v>
      </c>
      <c r="R795" s="216">
        <f t="shared" ca="1" si="142"/>
        <v>-3.1817139766928868</v>
      </c>
      <c r="S795" s="217"/>
      <c r="T795" s="64"/>
      <c r="U795" s="313">
        <f t="shared" ca="1" si="143"/>
        <v>1.9820778170638249</v>
      </c>
      <c r="V795" s="256"/>
      <c r="W795" s="256"/>
      <c r="X795" s="311" t="e">
        <f t="shared" si="145"/>
        <v>#N/A</v>
      </c>
      <c r="Y795" s="311" t="e">
        <f t="shared" si="145"/>
        <v>#N/A</v>
      </c>
      <c r="Z795" s="105"/>
      <c r="AA795" s="105"/>
      <c r="AB795" s="103"/>
    </row>
    <row r="796" spans="1:28" x14ac:dyDescent="0.25">
      <c r="A796">
        <v>764</v>
      </c>
      <c r="B796" s="61">
        <f ca="1">OFFSET(InputPriceData!B$15,CalculationsAndCharts!$A796+$A$11,0,1,1)</f>
        <v>40865</v>
      </c>
      <c r="C796" s="3">
        <f ca="1">OFFSET(InputPriceData!G$15,CalculationsAndCharts!$A796+$A$11,IF($C$7,8,0),1,1)</f>
        <v>215580400</v>
      </c>
      <c r="D796" s="4">
        <f ca="1">OFFSET(InputPriceData!C$15,CalculationsAndCharts!$A796+$A$11,IF($C$7,8,0),1,1)</f>
        <v>122.5</v>
      </c>
      <c r="E796" s="4">
        <f ca="1">OFFSET(InputPriceData!D$15,CalculationsAndCharts!$A796+$A$11,IF($C$7,8,0),1,1)</f>
        <v>122.75</v>
      </c>
      <c r="F796" s="4">
        <f ca="1">OFFSET(InputPriceData!E$15,CalculationsAndCharts!$A796+$A$11,IF($C$7,8,0),1,1)</f>
        <v>121.470001</v>
      </c>
      <c r="G796" s="4">
        <f ca="1">OFFSET(InputPriceData!F$15,CalculationsAndCharts!$A796+$A$11,IF($C$7,8,0),1,1)</f>
        <v>121.980003</v>
      </c>
      <c r="H796" s="309">
        <f t="shared" ca="1" si="133"/>
        <v>-15.400456166898737</v>
      </c>
      <c r="I796" s="216">
        <f t="shared" ca="1" si="134"/>
        <v>137.38045916689873</v>
      </c>
      <c r="J796" s="216">
        <f t="shared" ca="1" si="135"/>
        <v>138.0673614627332</v>
      </c>
      <c r="K796" s="216">
        <f t="shared" ca="1" si="136"/>
        <v>136.69355687106423</v>
      </c>
      <c r="L796" s="217">
        <f t="shared" ca="1" si="137"/>
        <v>-6.062879392867953</v>
      </c>
      <c r="M796" s="216">
        <f t="shared" ca="1" si="138"/>
        <v>-4.9703879683196543</v>
      </c>
      <c r="N796" s="246"/>
      <c r="O796" s="309">
        <f t="shared" ca="1" si="139"/>
        <v>-12.08762101537544</v>
      </c>
      <c r="P796" s="216">
        <f t="shared" ca="1" si="140"/>
        <v>134.06762401537543</v>
      </c>
      <c r="Q796" s="217">
        <f t="shared" ca="1" si="141"/>
        <v>-2.9716559978989947</v>
      </c>
      <c r="R796" s="216">
        <f t="shared" ca="1" si="142"/>
        <v>-2.92341950301378</v>
      </c>
      <c r="S796" s="217"/>
      <c r="T796" s="64"/>
      <c r="U796" s="313">
        <f t="shared" ca="1" si="143"/>
        <v>2.0469684653058744</v>
      </c>
      <c r="V796" s="256"/>
      <c r="W796" s="256"/>
      <c r="X796" s="311" t="e">
        <f t="shared" si="145"/>
        <v>#N/A</v>
      </c>
      <c r="Y796" s="311" t="e">
        <f t="shared" si="145"/>
        <v>#N/A</v>
      </c>
      <c r="Z796" s="105"/>
      <c r="AA796" s="105"/>
      <c r="AB796" s="103"/>
    </row>
    <row r="797" spans="1:28" x14ac:dyDescent="0.25">
      <c r="A797">
        <v>765</v>
      </c>
      <c r="B797" s="61">
        <f ca="1">OFFSET(InputPriceData!B$15,CalculationsAndCharts!$A797+$A$11,0,1,1)</f>
        <v>40864</v>
      </c>
      <c r="C797" s="3">
        <f ca="1">OFFSET(InputPriceData!G$15,CalculationsAndCharts!$A797+$A$11,IF($C$7,8,0),1,1)</f>
        <v>331219600</v>
      </c>
      <c r="D797" s="4">
        <f ca="1">OFFSET(InputPriceData!C$15,CalculationsAndCharts!$A797+$A$11,IF($C$7,8,0),1,1)</f>
        <v>123.849998</v>
      </c>
      <c r="E797" s="4">
        <f ca="1">OFFSET(InputPriceData!D$15,CalculationsAndCharts!$A797+$A$11,IF($C$7,8,0),1,1)</f>
        <v>124.160004</v>
      </c>
      <c r="F797" s="4">
        <f ca="1">OFFSET(InputPriceData!E$15,CalculationsAndCharts!$A797+$A$11,IF($C$7,8,0),1,1)</f>
        <v>121.230003</v>
      </c>
      <c r="G797" s="4">
        <f ca="1">OFFSET(InputPriceData!F$15,CalculationsAndCharts!$A797+$A$11,IF($C$7,8,0),1,1)</f>
        <v>122.110001</v>
      </c>
      <c r="H797" s="309">
        <f t="shared" ca="1" si="133"/>
        <v>-15.536128440262644</v>
      </c>
      <c r="I797" s="216">
        <f t="shared" ca="1" si="134"/>
        <v>137.64612944026265</v>
      </c>
      <c r="J797" s="216">
        <f t="shared" ca="1" si="135"/>
        <v>138.33436008746395</v>
      </c>
      <c r="K797" s="216">
        <f t="shared" ca="1" si="136"/>
        <v>136.95789879306133</v>
      </c>
      <c r="L797" s="217">
        <f t="shared" ca="1" si="137"/>
        <v>-5.9877399461950711</v>
      </c>
      <c r="M797" s="216">
        <f t="shared" ca="1" si="138"/>
        <v>-4.9035622775853316</v>
      </c>
      <c r="N797" s="246"/>
      <c r="O797" s="309">
        <f t="shared" ca="1" si="139"/>
        <v>-12.339258994932885</v>
      </c>
      <c r="P797" s="216">
        <f t="shared" ca="1" si="140"/>
        <v>134.44925999493287</v>
      </c>
      <c r="Q797" s="217">
        <f t="shared" ca="1" si="141"/>
        <v>-2.8104276610250589</v>
      </c>
      <c r="R797" s="216">
        <f t="shared" ca="1" si="142"/>
        <v>-2.7618648477695702</v>
      </c>
      <c r="S797" s="217"/>
      <c r="T797" s="64"/>
      <c r="U797" s="313">
        <f t="shared" ca="1" si="143"/>
        <v>2.1416974298157614</v>
      </c>
      <c r="V797" s="256"/>
      <c r="W797" s="256"/>
      <c r="X797" s="311" t="e">
        <f t="shared" si="145"/>
        <v>#N/A</v>
      </c>
      <c r="Y797" s="311" t="e">
        <f t="shared" si="145"/>
        <v>#N/A</v>
      </c>
      <c r="Z797" s="105"/>
      <c r="AA797" s="105"/>
      <c r="AB797" s="103"/>
    </row>
    <row r="798" spans="1:28" x14ac:dyDescent="0.25">
      <c r="A798">
        <v>766</v>
      </c>
      <c r="B798" s="61">
        <f ca="1">OFFSET(InputPriceData!B$15,CalculationsAndCharts!$A798+$A$11,0,1,1)</f>
        <v>40863</v>
      </c>
      <c r="C798" s="3">
        <f ca="1">OFFSET(InputPriceData!G$15,CalculationsAndCharts!$A798+$A$11,IF($C$7,8,0),1,1)</f>
        <v>235782500</v>
      </c>
      <c r="D798" s="4">
        <f ca="1">OFFSET(InputPriceData!C$15,CalculationsAndCharts!$A798+$A$11,IF($C$7,8,0),1,1)</f>
        <v>124.80999799999999</v>
      </c>
      <c r="E798" s="4">
        <f ca="1">OFFSET(InputPriceData!D$15,CalculationsAndCharts!$A798+$A$11,IF($C$7,8,0),1,1)</f>
        <v>126.339996</v>
      </c>
      <c r="F798" s="4">
        <f ca="1">OFFSET(InputPriceData!E$15,CalculationsAndCharts!$A798+$A$11,IF($C$7,8,0),1,1)</f>
        <v>123.900002</v>
      </c>
      <c r="G798" s="4">
        <f ca="1">OFFSET(InputPriceData!F$15,CalculationsAndCharts!$A798+$A$11,IF($C$7,8,0),1,1)</f>
        <v>124.08000199999999</v>
      </c>
      <c r="H798" s="309">
        <f t="shared" ca="1" si="133"/>
        <v>-13.754270316604932</v>
      </c>
      <c r="I798" s="216">
        <f t="shared" ca="1" si="134"/>
        <v>137.83427231660494</v>
      </c>
      <c r="J798" s="216">
        <f t="shared" ca="1" si="135"/>
        <v>138.52344367818796</v>
      </c>
      <c r="K798" s="216">
        <f t="shared" ca="1" si="136"/>
        <v>137.14510095502192</v>
      </c>
      <c r="L798" s="217">
        <f t="shared" ca="1" si="137"/>
        <v>-5.9519141655850696</v>
      </c>
      <c r="M798" s="216">
        <f t="shared" ca="1" si="138"/>
        <v>-4.7968359684464463</v>
      </c>
      <c r="N798" s="246"/>
      <c r="O798" s="309">
        <f t="shared" ca="1" si="139"/>
        <v>-10.664247728833406</v>
      </c>
      <c r="P798" s="216">
        <f t="shared" ca="1" si="140"/>
        <v>134.74424972883341</v>
      </c>
      <c r="Q798" s="217">
        <f t="shared" ca="1" si="141"/>
        <v>-2.6883705607124355</v>
      </c>
      <c r="R798" s="216">
        <f t="shared" ca="1" si="142"/>
        <v>-2.5999714868274446</v>
      </c>
      <c r="S798" s="217"/>
      <c r="T798" s="64"/>
      <c r="U798" s="313">
        <f t="shared" ca="1" si="143"/>
        <v>2.1968644816190017</v>
      </c>
      <c r="V798" s="256"/>
      <c r="W798" s="256"/>
      <c r="X798" s="311" t="e">
        <f t="shared" si="145"/>
        <v>#N/A</v>
      </c>
      <c r="Y798" s="311" t="e">
        <f t="shared" si="145"/>
        <v>#N/A</v>
      </c>
      <c r="Z798" s="105"/>
      <c r="AA798" s="105"/>
      <c r="AB798" s="103"/>
    </row>
    <row r="799" spans="1:28" x14ac:dyDescent="0.25">
      <c r="A799">
        <v>767</v>
      </c>
      <c r="B799" s="61">
        <f ca="1">OFFSET(InputPriceData!B$15,CalculationsAndCharts!$A799+$A$11,0,1,1)</f>
        <v>40862</v>
      </c>
      <c r="C799" s="3">
        <f ca="1">OFFSET(InputPriceData!G$15,CalculationsAndCharts!$A799+$A$11,IF($C$7,8,0),1,1)</f>
        <v>184709400</v>
      </c>
      <c r="D799" s="4">
        <f ca="1">OFFSET(InputPriceData!C$15,CalculationsAndCharts!$A799+$A$11,IF($C$7,8,0),1,1)</f>
        <v>125.16999800000001</v>
      </c>
      <c r="E799" s="4">
        <f ca="1">OFFSET(InputPriceData!D$15,CalculationsAndCharts!$A799+$A$11,IF($C$7,8,0),1,1)</f>
        <v>126.75</v>
      </c>
      <c r="F799" s="4">
        <f ca="1">OFFSET(InputPriceData!E$15,CalculationsAndCharts!$A799+$A$11,IF($C$7,8,0),1,1)</f>
        <v>124.720001</v>
      </c>
      <c r="G799" s="4">
        <f ca="1">OFFSET(InputPriceData!F$15,CalculationsAndCharts!$A799+$A$11,IF($C$7,8,0),1,1)</f>
        <v>126.08000199999999</v>
      </c>
      <c r="H799" s="309">
        <f t="shared" ca="1" si="133"/>
        <v>-11.792025036901327</v>
      </c>
      <c r="I799" s="216">
        <f t="shared" ca="1" si="134"/>
        <v>137.87202703690133</v>
      </c>
      <c r="J799" s="216">
        <f t="shared" ca="1" si="135"/>
        <v>138.56138717208583</v>
      </c>
      <c r="K799" s="216">
        <f t="shared" ca="1" si="136"/>
        <v>137.18266690171683</v>
      </c>
      <c r="L799" s="217">
        <f t="shared" ca="1" si="137"/>
        <v>-6.0399389352935167</v>
      </c>
      <c r="M799" s="216">
        <f t="shared" ca="1" si="138"/>
        <v>-4.7905606277619803</v>
      </c>
      <c r="N799" s="246"/>
      <c r="O799" s="309">
        <f t="shared" ca="1" si="139"/>
        <v>-8.7801610107016135</v>
      </c>
      <c r="P799" s="216">
        <f t="shared" ca="1" si="140"/>
        <v>134.8601630107016</v>
      </c>
      <c r="Q799" s="217">
        <f t="shared" ca="1" si="141"/>
        <v>-2.7153989602348241</v>
      </c>
      <c r="R799" s="216">
        <f t="shared" ca="1" si="142"/>
        <v>-2.5844532840995589</v>
      </c>
      <c r="S799" s="217"/>
      <c r="T799" s="64"/>
      <c r="U799" s="313">
        <f t="shared" ca="1" si="143"/>
        <v>2.2061073436624214</v>
      </c>
      <c r="V799" s="256"/>
      <c r="W799" s="256"/>
      <c r="X799" s="311" t="e">
        <f t="shared" si="145"/>
        <v>#N/A</v>
      </c>
      <c r="Y799" s="311" t="e">
        <f t="shared" si="145"/>
        <v>#N/A</v>
      </c>
      <c r="Z799" s="105"/>
      <c r="AA799" s="105"/>
      <c r="AB799" s="103"/>
    </row>
    <row r="800" spans="1:28" x14ac:dyDescent="0.25">
      <c r="A800">
        <v>768</v>
      </c>
      <c r="B800" s="61">
        <f ca="1">OFFSET(InputPriceData!B$15,CalculationsAndCharts!$A800+$A$11,0,1,1)</f>
        <v>40861</v>
      </c>
      <c r="C800" s="3">
        <f ca="1">OFFSET(InputPriceData!G$15,CalculationsAndCharts!$A800+$A$11,IF($C$7,8,0),1,1)</f>
        <v>159258300</v>
      </c>
      <c r="D800" s="4">
        <f ca="1">OFFSET(InputPriceData!C$15,CalculationsAndCharts!$A800+$A$11,IF($C$7,8,0),1,1)</f>
        <v>126.19000200000001</v>
      </c>
      <c r="E800" s="4">
        <f ca="1">OFFSET(InputPriceData!D$15,CalculationsAndCharts!$A800+$A$11,IF($C$7,8,0),1,1)</f>
        <v>127.449997</v>
      </c>
      <c r="F800" s="4">
        <f ca="1">OFFSET(InputPriceData!E$15,CalculationsAndCharts!$A800+$A$11,IF($C$7,8,0),1,1)</f>
        <v>124.91999800000001</v>
      </c>
      <c r="G800" s="4">
        <f ca="1">OFFSET(InputPriceData!F$15,CalculationsAndCharts!$A800+$A$11,IF($C$7,8,0),1,1)</f>
        <v>125.459999</v>
      </c>
      <c r="H800" s="309">
        <f t="shared" ca="1" si="133"/>
        <v>-12.38542950599347</v>
      </c>
      <c r="I800" s="216">
        <f t="shared" ca="1" si="134"/>
        <v>137.84542850599345</v>
      </c>
      <c r="J800" s="216">
        <f t="shared" ca="1" si="135"/>
        <v>138.5346556485234</v>
      </c>
      <c r="K800" s="216">
        <f t="shared" ca="1" si="136"/>
        <v>137.15620136346348</v>
      </c>
      <c r="L800" s="217">
        <f t="shared" ca="1" si="137"/>
        <v>-6.1777762553112749</v>
      </c>
      <c r="M800" s="216">
        <f t="shared" ca="1" si="138"/>
        <v>-4.9241003543378596</v>
      </c>
      <c r="N800" s="246"/>
      <c r="O800" s="309">
        <f t="shared" ca="1" si="139"/>
        <v>-9.4432397915647268</v>
      </c>
      <c r="P800" s="216">
        <f t="shared" ca="1" si="140"/>
        <v>134.90323879156472</v>
      </c>
      <c r="Q800" s="217">
        <f t="shared" ca="1" si="141"/>
        <v>-2.8039576002980815</v>
      </c>
      <c r="R800" s="216">
        <f t="shared" ca="1" si="142"/>
        <v>-2.681929816018648</v>
      </c>
      <c r="S800" s="217"/>
      <c r="T800" s="64"/>
      <c r="U800" s="313">
        <f t="shared" ca="1" si="143"/>
        <v>2.2421705383192116</v>
      </c>
      <c r="V800" s="256"/>
      <c r="W800" s="256"/>
      <c r="X800" s="311" t="e">
        <f t="shared" si="145"/>
        <v>#N/A</v>
      </c>
      <c r="Y800" s="311" t="e">
        <f t="shared" si="145"/>
        <v>#N/A</v>
      </c>
      <c r="Z800" s="105"/>
      <c r="AA800" s="105"/>
      <c r="AB800" s="103"/>
    </row>
    <row r="801" spans="1:28" x14ac:dyDescent="0.25">
      <c r="A801">
        <v>769</v>
      </c>
      <c r="B801" s="61">
        <f ca="1">OFFSET(InputPriceData!B$15,CalculationsAndCharts!$A801+$A$11,0,1,1)</f>
        <v>40858</v>
      </c>
      <c r="C801" s="3">
        <f ca="1">OFFSET(InputPriceData!G$15,CalculationsAndCharts!$A801+$A$11,IF($C$7,8,0),1,1)</f>
        <v>189924400</v>
      </c>
      <c r="D801" s="4">
        <f ca="1">OFFSET(InputPriceData!C$15,CalculationsAndCharts!$A801+$A$11,IF($C$7,8,0),1,1)</f>
        <v>125.83000199999999</v>
      </c>
      <c r="E801" s="4">
        <f ca="1">OFFSET(InputPriceData!D$15,CalculationsAndCharts!$A801+$A$11,IF($C$7,8,0),1,1)</f>
        <v>126.989998</v>
      </c>
      <c r="F801" s="4">
        <f ca="1">OFFSET(InputPriceData!E$15,CalculationsAndCharts!$A801+$A$11,IF($C$7,8,0),1,1)</f>
        <v>125.790001</v>
      </c>
      <c r="G801" s="4">
        <f ca="1">OFFSET(InputPriceData!F$15,CalculationsAndCharts!$A801+$A$11,IF($C$7,8,0),1,1)</f>
        <v>126.660004</v>
      </c>
      <c r="H801" s="309">
        <f t="shared" ref="H801:H864" ca="1" si="146">$C$20*(G801-2*G802+G803)+2*$C$21*H802-$C$22*H803</f>
        <v>-11.119878790130093</v>
      </c>
      <c r="I801" s="216">
        <f t="shared" ca="1" si="134"/>
        <v>137.7798827901301</v>
      </c>
      <c r="J801" s="216">
        <f t="shared" ca="1" si="135"/>
        <v>138.46878220408072</v>
      </c>
      <c r="K801" s="216">
        <f t="shared" ca="1" si="136"/>
        <v>137.09098337617945</v>
      </c>
      <c r="L801" s="217">
        <f t="shared" ca="1" si="137"/>
        <v>-6.3449789777024339</v>
      </c>
      <c r="M801" s="216">
        <f t="shared" ca="1" si="138"/>
        <v>-5.0094574272257519</v>
      </c>
      <c r="N801" s="246"/>
      <c r="O801" s="309">
        <f t="shared" ca="1" si="139"/>
        <v>-8.2448028531416906</v>
      </c>
      <c r="P801" s="216">
        <f t="shared" ca="1" si="140"/>
        <v>134.90480685314168</v>
      </c>
      <c r="Q801" s="217">
        <f t="shared" ca="1" si="141"/>
        <v>-2.9309494170506194</v>
      </c>
      <c r="R801" s="216">
        <f t="shared" ca="1" si="142"/>
        <v>-2.7768349829364789</v>
      </c>
      <c r="S801" s="217"/>
      <c r="T801" s="64"/>
      <c r="U801" s="313">
        <f t="shared" ca="1" si="143"/>
        <v>2.232622444289273</v>
      </c>
      <c r="V801" s="256"/>
      <c r="W801" s="256"/>
      <c r="X801" s="311" t="e">
        <f t="shared" si="145"/>
        <v>#N/A</v>
      </c>
      <c r="Y801" s="311" t="e">
        <f t="shared" si="145"/>
        <v>#N/A</v>
      </c>
      <c r="Z801" s="105"/>
      <c r="AA801" s="105"/>
      <c r="AB801" s="103"/>
    </row>
    <row r="802" spans="1:28" x14ac:dyDescent="0.25">
      <c r="A802">
        <v>770</v>
      </c>
      <c r="B802" s="61">
        <f ca="1">OFFSET(InputPriceData!B$15,CalculationsAndCharts!$A802+$A$11,0,1,1)</f>
        <v>40857</v>
      </c>
      <c r="C802" s="3">
        <f ca="1">OFFSET(InputPriceData!G$15,CalculationsAndCharts!$A802+$A$11,IF($C$7,8,0),1,1)</f>
        <v>231866500</v>
      </c>
      <c r="D802" s="4">
        <f ca="1">OFFSET(InputPriceData!C$15,CalculationsAndCharts!$A802+$A$11,IF($C$7,8,0),1,1)</f>
        <v>124.790001</v>
      </c>
      <c r="E802" s="4">
        <f ca="1">OFFSET(InputPriceData!D$15,CalculationsAndCharts!$A802+$A$11,IF($C$7,8,0),1,1)</f>
        <v>124.94000200000001</v>
      </c>
      <c r="F802" s="4">
        <f ca="1">OFFSET(InputPriceData!E$15,CalculationsAndCharts!$A802+$A$11,IF($C$7,8,0),1,1)</f>
        <v>123.019997</v>
      </c>
      <c r="G802" s="4">
        <f ca="1">OFFSET(InputPriceData!F$15,CalculationsAndCharts!$A802+$A$11,IF($C$7,8,0),1,1)</f>
        <v>124.32</v>
      </c>
      <c r="H802" s="309">
        <f t="shared" ca="1" si="146"/>
        <v>-13.415786166326884</v>
      </c>
      <c r="I802" s="216">
        <f t="shared" ref="I802:I865" ca="1" si="147">G802-H802</f>
        <v>137.73578616632687</v>
      </c>
      <c r="J802" s="216">
        <f t="shared" ref="J802:J865" ca="1" si="148">I802*(1+$F$15)</f>
        <v>138.4244650971585</v>
      </c>
      <c r="K802" s="216">
        <f t="shared" ref="K802:K865" ca="1" si="149">I802*(1-$F$15)</f>
        <v>137.04710723549525</v>
      </c>
      <c r="L802" s="217">
        <f t="shared" ref="L802:L865" ca="1" si="150">$F$20*(I802-2*I803+I804)+2*$F$21*L803-$F$22*L804</f>
        <v>-6.4801967354154044</v>
      </c>
      <c r="M802" s="216">
        <f t="shared" ref="M802:M865" ca="1" si="151">100*$F$16*L802/G802</f>
        <v>-5.212513461563228</v>
      </c>
      <c r="N802" s="246"/>
      <c r="O802" s="309">
        <f t="shared" ref="O802:O865" ca="1" si="152">$U$20*($G802-2*$G803+$G804)+2*$U$21*O803-$U$22*O804</f>
        <v>-10.62064755577212</v>
      </c>
      <c r="P802" s="216">
        <f t="shared" ref="P802:P865" ca="1" si="153">$G802-O802</f>
        <v>134.9406475557721</v>
      </c>
      <c r="Q802" s="217">
        <f t="shared" ref="Q802:Q865" ca="1" si="154">$X$20*(P802-2*P803+P804)+2*$X$21*Q803-$X$22*Q804</f>
        <v>-3.0197645212621151</v>
      </c>
      <c r="R802" s="216">
        <f t="shared" ref="R802:R865" ca="1" si="155">100*$F$17*Q802/$G802</f>
        <v>-2.9148306189788755</v>
      </c>
      <c r="S802" s="217"/>
      <c r="T802" s="64"/>
      <c r="U802" s="313">
        <f t="shared" ref="U802:U865" ca="1" si="156">R802-M802</f>
        <v>2.2976828425843525</v>
      </c>
      <c r="V802" s="256"/>
      <c r="W802" s="256"/>
      <c r="X802" s="311" t="e">
        <f t="shared" ref="X802:Y833" si="157">IF($A802=$E$25,X$31,NA())</f>
        <v>#N/A</v>
      </c>
      <c r="Y802" s="311" t="e">
        <f t="shared" si="157"/>
        <v>#N/A</v>
      </c>
      <c r="Z802" s="105"/>
      <c r="AA802" s="105"/>
      <c r="AB802" s="103"/>
    </row>
    <row r="803" spans="1:28" x14ac:dyDescent="0.25">
      <c r="A803">
        <v>771</v>
      </c>
      <c r="B803" s="61">
        <f ca="1">OFFSET(InputPriceData!B$15,CalculationsAndCharts!$A803+$A$11,0,1,1)</f>
        <v>40856</v>
      </c>
      <c r="C803" s="3">
        <f ca="1">OFFSET(InputPriceData!G$15,CalculationsAndCharts!$A803+$A$11,IF($C$7,8,0),1,1)</f>
        <v>337982000</v>
      </c>
      <c r="D803" s="4">
        <f ca="1">OFFSET(InputPriceData!C$15,CalculationsAndCharts!$A803+$A$11,IF($C$7,8,0),1,1)</f>
        <v>124.889999</v>
      </c>
      <c r="E803" s="4">
        <f ca="1">OFFSET(InputPriceData!D$15,CalculationsAndCharts!$A803+$A$11,IF($C$7,8,0),1,1)</f>
        <v>125.800003</v>
      </c>
      <c r="F803" s="4">
        <f ca="1">OFFSET(InputPriceData!E$15,CalculationsAndCharts!$A803+$A$11,IF($C$7,8,0),1,1)</f>
        <v>122.860001</v>
      </c>
      <c r="G803" s="4">
        <f ca="1">OFFSET(InputPriceData!F$15,CalculationsAndCharts!$A803+$A$11,IF($C$7,8,0),1,1)</f>
        <v>123.160004</v>
      </c>
      <c r="H803" s="309">
        <f t="shared" ca="1" si="146"/>
        <v>-14.640194252618031</v>
      </c>
      <c r="I803" s="216">
        <f t="shared" ca="1" si="147"/>
        <v>137.80019825261803</v>
      </c>
      <c r="J803" s="216">
        <f t="shared" ca="1" si="148"/>
        <v>138.4891992438811</v>
      </c>
      <c r="K803" s="216">
        <f t="shared" ca="1" si="149"/>
        <v>137.11119726135493</v>
      </c>
      <c r="L803" s="217">
        <f t="shared" ca="1" si="150"/>
        <v>-6.4842078783197543</v>
      </c>
      <c r="M803" s="216">
        <f t="shared" ca="1" si="151"/>
        <v>-5.2648649461880126</v>
      </c>
      <c r="N803" s="246"/>
      <c r="O803" s="309">
        <f t="shared" ca="1" si="152"/>
        <v>-11.961145276453767</v>
      </c>
      <c r="P803" s="216">
        <f t="shared" ca="1" si="153"/>
        <v>135.12114927645376</v>
      </c>
      <c r="Q803" s="217">
        <f t="shared" ca="1" si="154"/>
        <v>-2.9413022314339732</v>
      </c>
      <c r="R803" s="216">
        <f t="shared" ca="1" si="155"/>
        <v>-2.865835143786426</v>
      </c>
      <c r="S803" s="217"/>
      <c r="T803" s="64"/>
      <c r="U803" s="313">
        <f t="shared" ca="1" si="156"/>
        <v>2.3990298024015866</v>
      </c>
      <c r="V803" s="256"/>
      <c r="W803" s="256"/>
      <c r="X803" s="311" t="e">
        <f t="shared" si="157"/>
        <v>#N/A</v>
      </c>
      <c r="Y803" s="311" t="e">
        <f t="shared" si="157"/>
        <v>#N/A</v>
      </c>
      <c r="Z803" s="105"/>
      <c r="AA803" s="105"/>
      <c r="AB803" s="103"/>
    </row>
    <row r="804" spans="1:28" x14ac:dyDescent="0.25">
      <c r="A804">
        <v>772</v>
      </c>
      <c r="B804" s="61">
        <f ca="1">OFFSET(InputPriceData!B$15,CalculationsAndCharts!$A804+$A$11,0,1,1)</f>
        <v>40855</v>
      </c>
      <c r="C804" s="3">
        <f ca="1">OFFSET(InputPriceData!G$15,CalculationsAndCharts!$A804+$A$11,IF($C$7,8,0),1,1)</f>
        <v>224426300</v>
      </c>
      <c r="D804" s="4">
        <f ca="1">OFFSET(InputPriceData!C$15,CalculationsAndCharts!$A804+$A$11,IF($C$7,8,0),1,1)</f>
        <v>126.91999800000001</v>
      </c>
      <c r="E804" s="4">
        <f ca="1">OFFSET(InputPriceData!D$15,CalculationsAndCharts!$A804+$A$11,IF($C$7,8,0),1,1)</f>
        <v>128.020004</v>
      </c>
      <c r="F804" s="4">
        <f ca="1">OFFSET(InputPriceData!E$15,CalculationsAndCharts!$A804+$A$11,IF($C$7,8,0),1,1)</f>
        <v>125.709999</v>
      </c>
      <c r="G804" s="4">
        <f ca="1">OFFSET(InputPriceData!F$15,CalculationsAndCharts!$A804+$A$11,IF($C$7,8,0),1,1)</f>
        <v>127.879997</v>
      </c>
      <c r="H804" s="309">
        <f t="shared" ca="1" si="146"/>
        <v>-9.8409680187970849</v>
      </c>
      <c r="I804" s="216">
        <f t="shared" ca="1" si="147"/>
        <v>137.72096501879707</v>
      </c>
      <c r="J804" s="216">
        <f t="shared" ca="1" si="148"/>
        <v>138.40956984389103</v>
      </c>
      <c r="K804" s="216">
        <f t="shared" ca="1" si="149"/>
        <v>137.03236019370308</v>
      </c>
      <c r="L804" s="217">
        <f t="shared" ca="1" si="150"/>
        <v>-6.6080177244153031</v>
      </c>
      <c r="M804" s="216">
        <f t="shared" ca="1" si="151"/>
        <v>-5.167358366778271</v>
      </c>
      <c r="N804" s="246"/>
      <c r="O804" s="309">
        <f t="shared" ca="1" si="152"/>
        <v>-7.2513320410890199</v>
      </c>
      <c r="P804" s="216">
        <f t="shared" ca="1" si="153"/>
        <v>135.13132904108903</v>
      </c>
      <c r="Q804" s="217">
        <f t="shared" ca="1" si="154"/>
        <v>-3.0086374293553875</v>
      </c>
      <c r="R804" s="216">
        <f t="shared" ca="1" si="155"/>
        <v>-2.8232444478603362</v>
      </c>
      <c r="S804" s="217"/>
      <c r="T804" s="64"/>
      <c r="U804" s="313">
        <f t="shared" ca="1" si="156"/>
        <v>2.3441139189179347</v>
      </c>
      <c r="V804" s="256"/>
      <c r="W804" s="256"/>
      <c r="X804" s="311" t="e">
        <f t="shared" si="157"/>
        <v>#N/A</v>
      </c>
      <c r="Y804" s="311" t="e">
        <f t="shared" si="157"/>
        <v>#N/A</v>
      </c>
      <c r="Z804" s="105"/>
      <c r="AA804" s="105"/>
      <c r="AB804" s="103"/>
    </row>
    <row r="805" spans="1:28" x14ac:dyDescent="0.25">
      <c r="A805">
        <v>773</v>
      </c>
      <c r="B805" s="61">
        <f ca="1">OFFSET(InputPriceData!B$15,CalculationsAndCharts!$A805+$A$11,0,1,1)</f>
        <v>40854</v>
      </c>
      <c r="C805" s="3">
        <f ca="1">OFFSET(InputPriceData!G$15,CalculationsAndCharts!$A805+$A$11,IF($C$7,8,0),1,1)</f>
        <v>196617200</v>
      </c>
      <c r="D805" s="4">
        <f ca="1">OFFSET(InputPriceData!C$15,CalculationsAndCharts!$A805+$A$11,IF($C$7,8,0),1,1)</f>
        <v>125.389999</v>
      </c>
      <c r="E805" s="4">
        <f ca="1">OFFSET(InputPriceData!D$15,CalculationsAndCharts!$A805+$A$11,IF($C$7,8,0),1,1)</f>
        <v>126.389999</v>
      </c>
      <c r="F805" s="4">
        <f ca="1">OFFSET(InputPriceData!E$15,CalculationsAndCharts!$A805+$A$11,IF($C$7,8,0),1,1)</f>
        <v>124.199997</v>
      </c>
      <c r="G805" s="4">
        <f ca="1">OFFSET(InputPriceData!F$15,CalculationsAndCharts!$A805+$A$11,IF($C$7,8,0),1,1)</f>
        <v>126.260002</v>
      </c>
      <c r="H805" s="309">
        <f t="shared" ca="1" si="146"/>
        <v>-11.246730637958899</v>
      </c>
      <c r="I805" s="216">
        <f t="shared" ca="1" si="147"/>
        <v>137.50673263795889</v>
      </c>
      <c r="J805" s="216">
        <f t="shared" ca="1" si="148"/>
        <v>138.19426630114867</v>
      </c>
      <c r="K805" s="216">
        <f t="shared" ca="1" si="149"/>
        <v>136.81919897476911</v>
      </c>
      <c r="L805" s="217">
        <f t="shared" ca="1" si="150"/>
        <v>-6.8599737749146286</v>
      </c>
      <c r="M805" s="216">
        <f t="shared" ca="1" si="151"/>
        <v>-5.4332121544831189</v>
      </c>
      <c r="N805" s="246"/>
      <c r="O805" s="309">
        <f t="shared" ca="1" si="152"/>
        <v>-8.7201481063813659</v>
      </c>
      <c r="P805" s="216">
        <f t="shared" ca="1" si="153"/>
        <v>134.98015010638136</v>
      </c>
      <c r="Q805" s="217">
        <f t="shared" ca="1" si="154"/>
        <v>-3.23976224827326</v>
      </c>
      <c r="R805" s="216">
        <f t="shared" ca="1" si="155"/>
        <v>-3.0791340379734131</v>
      </c>
      <c r="S805" s="217"/>
      <c r="T805" s="64"/>
      <c r="U805" s="313">
        <f t="shared" ca="1" si="156"/>
        <v>2.3540781165097058</v>
      </c>
      <c r="V805" s="256"/>
      <c r="W805" s="256"/>
      <c r="X805" s="311" t="e">
        <f t="shared" si="157"/>
        <v>#N/A</v>
      </c>
      <c r="Y805" s="311" t="e">
        <f t="shared" si="157"/>
        <v>#N/A</v>
      </c>
      <c r="Z805" s="105"/>
      <c r="AA805" s="105"/>
      <c r="AB805" s="103"/>
    </row>
    <row r="806" spans="1:28" x14ac:dyDescent="0.25">
      <c r="A806">
        <v>774</v>
      </c>
      <c r="B806" s="61">
        <f ca="1">OFFSET(InputPriceData!B$15,CalculationsAndCharts!$A806+$A$11,0,1,1)</f>
        <v>40851</v>
      </c>
      <c r="C806" s="3">
        <f ca="1">OFFSET(InputPriceData!G$15,CalculationsAndCharts!$A806+$A$11,IF($C$7,8,0),1,1)</f>
        <v>249401600</v>
      </c>
      <c r="D806" s="4">
        <f ca="1">OFFSET(InputPriceData!C$15,CalculationsAndCharts!$A806+$A$11,IF($C$7,8,0),1,1)</f>
        <v>125.230003</v>
      </c>
      <c r="E806" s="4">
        <f ca="1">OFFSET(InputPriceData!D$15,CalculationsAndCharts!$A806+$A$11,IF($C$7,8,0),1,1)</f>
        <v>125.699997</v>
      </c>
      <c r="F806" s="4">
        <f ca="1">OFFSET(InputPriceData!E$15,CalculationsAndCharts!$A806+$A$11,IF($C$7,8,0),1,1)</f>
        <v>124.010002</v>
      </c>
      <c r="G806" s="4">
        <f ca="1">OFFSET(InputPriceData!F$15,CalculationsAndCharts!$A806+$A$11,IF($C$7,8,0),1,1)</f>
        <v>125.480003</v>
      </c>
      <c r="H806" s="309">
        <f t="shared" ca="1" si="146"/>
        <v>-11.870676095330623</v>
      </c>
      <c r="I806" s="216">
        <f t="shared" ca="1" si="147"/>
        <v>137.35067909533063</v>
      </c>
      <c r="J806" s="216">
        <f t="shared" ca="1" si="148"/>
        <v>138.03743249080728</v>
      </c>
      <c r="K806" s="216">
        <f t="shared" ca="1" si="149"/>
        <v>136.66392569985399</v>
      </c>
      <c r="L806" s="217">
        <f t="shared" ca="1" si="150"/>
        <v>-7.0506157603996016</v>
      </c>
      <c r="M806" s="216">
        <f t="shared" ca="1" si="151"/>
        <v>-5.6189158366529544</v>
      </c>
      <c r="N806" s="246"/>
      <c r="O806" s="309">
        <f t="shared" ca="1" si="152"/>
        <v>-9.4288769982634069</v>
      </c>
      <c r="P806" s="216">
        <f t="shared" ca="1" si="153"/>
        <v>134.90887999826342</v>
      </c>
      <c r="Q806" s="217">
        <f t="shared" ca="1" si="154"/>
        <v>-3.4003344920822993</v>
      </c>
      <c r="R806" s="216">
        <f t="shared" ca="1" si="155"/>
        <v>-3.2518339918263783</v>
      </c>
      <c r="S806" s="217"/>
      <c r="T806" s="64"/>
      <c r="U806" s="313">
        <f t="shared" ca="1" si="156"/>
        <v>2.367081844826576</v>
      </c>
      <c r="V806" s="256"/>
      <c r="W806" s="256"/>
      <c r="X806" s="311" t="e">
        <f t="shared" si="157"/>
        <v>#N/A</v>
      </c>
      <c r="Y806" s="311" t="e">
        <f t="shared" si="157"/>
        <v>#N/A</v>
      </c>
      <c r="Z806" s="105"/>
      <c r="AA806" s="105"/>
      <c r="AB806" s="103"/>
    </row>
    <row r="807" spans="1:28" x14ac:dyDescent="0.25">
      <c r="A807">
        <v>775</v>
      </c>
      <c r="B807" s="61">
        <f ca="1">OFFSET(InputPriceData!B$15,CalculationsAndCharts!$A807+$A$11,0,1,1)</f>
        <v>40850</v>
      </c>
      <c r="C807" s="3">
        <f ca="1">OFFSET(InputPriceData!G$15,CalculationsAndCharts!$A807+$A$11,IF($C$7,8,0),1,1)</f>
        <v>291174800</v>
      </c>
      <c r="D807" s="4">
        <f ca="1">OFFSET(InputPriceData!C$15,CalculationsAndCharts!$A807+$A$11,IF($C$7,8,0),1,1)</f>
        <v>125.269997</v>
      </c>
      <c r="E807" s="4">
        <f ca="1">OFFSET(InputPriceData!D$15,CalculationsAndCharts!$A807+$A$11,IF($C$7,8,0),1,1)</f>
        <v>126.5</v>
      </c>
      <c r="F807" s="4">
        <f ca="1">OFFSET(InputPriceData!E$15,CalculationsAndCharts!$A807+$A$11,IF($C$7,8,0),1,1)</f>
        <v>123.599998</v>
      </c>
      <c r="G807" s="4">
        <f ca="1">OFFSET(InputPriceData!F$15,CalculationsAndCharts!$A807+$A$11,IF($C$7,8,0),1,1)</f>
        <v>126.25</v>
      </c>
      <c r="H807" s="309">
        <f t="shared" ca="1" si="146"/>
        <v>-10.918461169622095</v>
      </c>
      <c r="I807" s="216">
        <f t="shared" ca="1" si="147"/>
        <v>137.16846116962211</v>
      </c>
      <c r="J807" s="216">
        <f t="shared" ca="1" si="148"/>
        <v>137.8543034754702</v>
      </c>
      <c r="K807" s="216">
        <f t="shared" ca="1" si="149"/>
        <v>136.48261886377401</v>
      </c>
      <c r="L807" s="217">
        <f t="shared" ca="1" si="150"/>
        <v>-7.2602093721316328</v>
      </c>
      <c r="M807" s="216">
        <f t="shared" ca="1" si="151"/>
        <v>-5.7506608888171344</v>
      </c>
      <c r="N807" s="246"/>
      <c r="O807" s="309">
        <f t="shared" ca="1" si="152"/>
        <v>-8.5627830586587113</v>
      </c>
      <c r="P807" s="216">
        <f t="shared" ca="1" si="153"/>
        <v>134.81278305865871</v>
      </c>
      <c r="Q807" s="217">
        <f t="shared" ca="1" si="154"/>
        <v>-3.5899320607978944</v>
      </c>
      <c r="R807" s="216">
        <f t="shared" ca="1" si="155"/>
        <v>-3.4122126518475038</v>
      </c>
      <c r="S807" s="217"/>
      <c r="T807" s="64"/>
      <c r="U807" s="313">
        <f t="shared" ca="1" si="156"/>
        <v>2.3384482369696307</v>
      </c>
      <c r="V807" s="256"/>
      <c r="W807" s="256"/>
      <c r="X807" s="311" t="e">
        <f t="shared" si="157"/>
        <v>#N/A</v>
      </c>
      <c r="Y807" s="311" t="e">
        <f t="shared" si="157"/>
        <v>#N/A</v>
      </c>
      <c r="Z807" s="105"/>
      <c r="AA807" s="105"/>
      <c r="AB807" s="103"/>
    </row>
    <row r="808" spans="1:28" x14ac:dyDescent="0.25">
      <c r="A808">
        <v>776</v>
      </c>
      <c r="B808" s="61">
        <f ca="1">OFFSET(InputPriceData!B$15,CalculationsAndCharts!$A808+$A$11,0,1,1)</f>
        <v>40849</v>
      </c>
      <c r="C808" s="3">
        <f ca="1">OFFSET(InputPriceData!G$15,CalculationsAndCharts!$A808+$A$11,IF($C$7,8,0),1,1)</f>
        <v>244717600</v>
      </c>
      <c r="D808" s="4">
        <f ca="1">OFFSET(InputPriceData!C$15,CalculationsAndCharts!$A808+$A$11,IF($C$7,8,0),1,1)</f>
        <v>123.83000199999999</v>
      </c>
      <c r="E808" s="4">
        <f ca="1">OFFSET(InputPriceData!D$15,CalculationsAndCharts!$A808+$A$11,IF($C$7,8,0),1,1)</f>
        <v>124.400002</v>
      </c>
      <c r="F808" s="4">
        <f ca="1">OFFSET(InputPriceData!E$15,CalculationsAndCharts!$A808+$A$11,IF($C$7,8,0),1,1)</f>
        <v>122.790001</v>
      </c>
      <c r="G808" s="4">
        <f ca="1">OFFSET(InputPriceData!F$15,CalculationsAndCharts!$A808+$A$11,IF($C$7,8,0),1,1)</f>
        <v>123.989998</v>
      </c>
      <c r="H808" s="309">
        <f t="shared" ca="1" si="146"/>
        <v>-13.022422705822834</v>
      </c>
      <c r="I808" s="216">
        <f t="shared" ca="1" si="147"/>
        <v>137.01242070582282</v>
      </c>
      <c r="J808" s="216">
        <f t="shared" ca="1" si="148"/>
        <v>137.69748280935192</v>
      </c>
      <c r="K808" s="216">
        <f t="shared" ca="1" si="149"/>
        <v>136.32735860229371</v>
      </c>
      <c r="L808" s="217">
        <f t="shared" ca="1" si="150"/>
        <v>-7.4342408778885813</v>
      </c>
      <c r="M808" s="216">
        <f t="shared" ca="1" si="151"/>
        <v>-5.9958391788090699</v>
      </c>
      <c r="N808" s="246"/>
      <c r="O808" s="309">
        <f t="shared" ca="1" si="152"/>
        <v>-10.767755459402586</v>
      </c>
      <c r="P808" s="216">
        <f t="shared" ca="1" si="153"/>
        <v>134.75775345940258</v>
      </c>
      <c r="Q808" s="217">
        <f t="shared" ca="1" si="154"/>
        <v>-3.740398499632585</v>
      </c>
      <c r="R808" s="216">
        <f t="shared" ca="1" si="155"/>
        <v>-3.6200324800062518</v>
      </c>
      <c r="S808" s="217"/>
      <c r="T808" s="64"/>
      <c r="U808" s="313">
        <f t="shared" ca="1" si="156"/>
        <v>2.3758066988028181</v>
      </c>
      <c r="V808" s="256"/>
      <c r="W808" s="256"/>
      <c r="X808" s="311" t="e">
        <f t="shared" si="157"/>
        <v>#N/A</v>
      </c>
      <c r="Y808" s="311" t="e">
        <f t="shared" si="157"/>
        <v>#N/A</v>
      </c>
      <c r="Z808" s="105"/>
      <c r="AA808" s="105"/>
      <c r="AB808" s="103"/>
    </row>
    <row r="809" spans="1:28" x14ac:dyDescent="0.25">
      <c r="A809">
        <v>777</v>
      </c>
      <c r="B809" s="61">
        <f ca="1">OFFSET(InputPriceData!B$15,CalculationsAndCharts!$A809+$A$11,0,1,1)</f>
        <v>40848</v>
      </c>
      <c r="C809" s="3">
        <f ca="1">OFFSET(InputPriceData!G$15,CalculationsAndCharts!$A809+$A$11,IF($C$7,8,0),1,1)</f>
        <v>416565800</v>
      </c>
      <c r="D809" s="4">
        <f ca="1">OFFSET(InputPriceData!C$15,CalculationsAndCharts!$A809+$A$11,IF($C$7,8,0),1,1)</f>
        <v>122.029999</v>
      </c>
      <c r="E809" s="4">
        <f ca="1">OFFSET(InputPriceData!D$15,CalculationsAndCharts!$A809+$A$11,IF($C$7,8,0),1,1)</f>
        <v>123.510002</v>
      </c>
      <c r="F809" s="4">
        <f ca="1">OFFSET(InputPriceData!E$15,CalculationsAndCharts!$A809+$A$11,IF($C$7,8,0),1,1)</f>
        <v>121.519997</v>
      </c>
      <c r="G809" s="4">
        <f ca="1">OFFSET(InputPriceData!F$15,CalculationsAndCharts!$A809+$A$11,IF($C$7,8,0),1,1)</f>
        <v>122</v>
      </c>
      <c r="H809" s="309">
        <f t="shared" ca="1" si="146"/>
        <v>-14.984487632272462</v>
      </c>
      <c r="I809" s="216">
        <f t="shared" ca="1" si="147"/>
        <v>136.98448763227248</v>
      </c>
      <c r="J809" s="216">
        <f t="shared" ca="1" si="148"/>
        <v>137.66941007043383</v>
      </c>
      <c r="K809" s="216">
        <f t="shared" ca="1" si="149"/>
        <v>136.29956519411112</v>
      </c>
      <c r="L809" s="217">
        <f t="shared" ca="1" si="150"/>
        <v>-7.4567438939957587</v>
      </c>
      <c r="M809" s="216">
        <f t="shared" ca="1" si="151"/>
        <v>-6.112085159012917</v>
      </c>
      <c r="N809" s="246"/>
      <c r="O809" s="309">
        <f t="shared" ca="1" si="152"/>
        <v>-12.87301911309082</v>
      </c>
      <c r="P809" s="216">
        <f t="shared" ca="1" si="153"/>
        <v>134.87301911309083</v>
      </c>
      <c r="Q809" s="217">
        <f t="shared" ca="1" si="154"/>
        <v>-3.7012805021528519</v>
      </c>
      <c r="R809" s="216">
        <f t="shared" ca="1" si="155"/>
        <v>-3.6406037726093623</v>
      </c>
      <c r="S809" s="217"/>
      <c r="T809" s="64"/>
      <c r="U809" s="313">
        <f t="shared" ca="1" si="156"/>
        <v>2.4714813864035547</v>
      </c>
      <c r="V809" s="256"/>
      <c r="W809" s="256"/>
      <c r="X809" s="311" t="e">
        <f t="shared" si="157"/>
        <v>#N/A</v>
      </c>
      <c r="Y809" s="311" t="e">
        <f t="shared" si="157"/>
        <v>#N/A</v>
      </c>
      <c r="Z809" s="105"/>
      <c r="AA809" s="105"/>
      <c r="AB809" s="103"/>
    </row>
    <row r="810" spans="1:28" x14ac:dyDescent="0.25">
      <c r="A810">
        <v>778</v>
      </c>
      <c r="B810" s="61">
        <f ca="1">OFFSET(InputPriceData!B$15,CalculationsAndCharts!$A810+$A$11,0,1,1)</f>
        <v>40847</v>
      </c>
      <c r="C810" s="3">
        <f ca="1">OFFSET(InputPriceData!G$15,CalculationsAndCharts!$A810+$A$11,IF($C$7,8,0),1,1)</f>
        <v>228146700</v>
      </c>
      <c r="D810" s="4">
        <f ca="1">OFFSET(InputPriceData!C$15,CalculationsAndCharts!$A810+$A$11,IF($C$7,8,0),1,1)</f>
        <v>127.160004</v>
      </c>
      <c r="E810" s="4">
        <f ca="1">OFFSET(InputPriceData!D$15,CalculationsAndCharts!$A810+$A$11,IF($C$7,8,0),1,1)</f>
        <v>128.61999499999999</v>
      </c>
      <c r="F810" s="4">
        <f ca="1">OFFSET(InputPriceData!E$15,CalculationsAndCharts!$A810+$A$11,IF($C$7,8,0),1,1)</f>
        <v>125.32</v>
      </c>
      <c r="G810" s="4">
        <f ca="1">OFFSET(InputPriceData!F$15,CalculationsAndCharts!$A810+$A$11,IF($C$7,8,0),1,1)</f>
        <v>125.5</v>
      </c>
      <c r="H810" s="309">
        <f t="shared" ca="1" si="146"/>
        <v>-11.381046974276469</v>
      </c>
      <c r="I810" s="216">
        <f t="shared" ca="1" si="147"/>
        <v>136.88104697427647</v>
      </c>
      <c r="J810" s="216">
        <f t="shared" ca="1" si="148"/>
        <v>137.56545220914785</v>
      </c>
      <c r="K810" s="216">
        <f t="shared" ca="1" si="149"/>
        <v>136.19664173940509</v>
      </c>
      <c r="L810" s="217">
        <f t="shared" ca="1" si="150"/>
        <v>-7.5233326111006136</v>
      </c>
      <c r="M810" s="216">
        <f t="shared" ca="1" si="151"/>
        <v>-5.9946873395224012</v>
      </c>
      <c r="N810" s="246"/>
      <c r="O810" s="309">
        <f t="shared" ca="1" si="152"/>
        <v>-9.405081268339238</v>
      </c>
      <c r="P810" s="216">
        <f t="shared" ca="1" si="153"/>
        <v>134.90508126833925</v>
      </c>
      <c r="Q810" s="217">
        <f t="shared" ca="1" si="154"/>
        <v>-3.7136307925809642</v>
      </c>
      <c r="R810" s="216">
        <f t="shared" ca="1" si="155"/>
        <v>-3.5508820327467387</v>
      </c>
      <c r="S810" s="217"/>
      <c r="T810" s="64"/>
      <c r="U810" s="313">
        <f t="shared" ca="1" si="156"/>
        <v>2.4438053067756624</v>
      </c>
      <c r="V810" s="256"/>
      <c r="W810" s="256"/>
      <c r="X810" s="311" t="e">
        <f t="shared" si="157"/>
        <v>#N/A</v>
      </c>
      <c r="Y810" s="311" t="e">
        <f t="shared" si="157"/>
        <v>#N/A</v>
      </c>
      <c r="Z810" s="105"/>
      <c r="AA810" s="105"/>
      <c r="AB810" s="103"/>
    </row>
    <row r="811" spans="1:28" x14ac:dyDescent="0.25">
      <c r="A811">
        <v>779</v>
      </c>
      <c r="B811" s="61">
        <f ca="1">OFFSET(InputPriceData!B$15,CalculationsAndCharts!$A811+$A$11,0,1,1)</f>
        <v>40844</v>
      </c>
      <c r="C811" s="3">
        <f ca="1">OFFSET(InputPriceData!G$15,CalculationsAndCharts!$A811+$A$11,IF($C$7,8,0),1,1)</f>
        <v>225906500</v>
      </c>
      <c r="D811" s="4">
        <f ca="1">OFFSET(InputPriceData!C$15,CalculationsAndCharts!$A811+$A$11,IF($C$7,8,0),1,1)</f>
        <v>128</v>
      </c>
      <c r="E811" s="4">
        <f ca="1">OFFSET(InputPriceData!D$15,CalculationsAndCharts!$A811+$A$11,IF($C$7,8,0),1,1)</f>
        <v>128.85000600000001</v>
      </c>
      <c r="F811" s="4">
        <f ca="1">OFFSET(InputPriceData!E$15,CalculationsAndCharts!$A811+$A$11,IF($C$7,8,0),1,1)</f>
        <v>127.800003</v>
      </c>
      <c r="G811" s="4">
        <f ca="1">OFFSET(InputPriceData!F$15,CalculationsAndCharts!$A811+$A$11,IF($C$7,8,0),1,1)</f>
        <v>128.60000600000001</v>
      </c>
      <c r="H811" s="309">
        <f t="shared" ca="1" si="146"/>
        <v>-7.911808283034663</v>
      </c>
      <c r="I811" s="216">
        <f t="shared" ca="1" si="147"/>
        <v>136.51181428303468</v>
      </c>
      <c r="J811" s="216">
        <f t="shared" ca="1" si="148"/>
        <v>137.19437335444985</v>
      </c>
      <c r="K811" s="216">
        <f t="shared" ca="1" si="149"/>
        <v>135.82925521161951</v>
      </c>
      <c r="L811" s="217">
        <f t="shared" ca="1" si="150"/>
        <v>-7.8449573138892692</v>
      </c>
      <c r="M811" s="216">
        <f t="shared" ca="1" si="151"/>
        <v>-6.1002775644421581</v>
      </c>
      <c r="N811" s="246"/>
      <c r="O811" s="309">
        <f t="shared" ca="1" si="152"/>
        <v>-6.013782257773391</v>
      </c>
      <c r="P811" s="216">
        <f t="shared" ca="1" si="153"/>
        <v>134.61378825777339</v>
      </c>
      <c r="Q811" s="217">
        <f t="shared" ca="1" si="154"/>
        <v>-4.0503797309926037</v>
      </c>
      <c r="R811" s="216">
        <f t="shared" ca="1" si="155"/>
        <v>-3.7795143471386186</v>
      </c>
      <c r="S811" s="217"/>
      <c r="T811" s="64"/>
      <c r="U811" s="313">
        <f t="shared" ca="1" si="156"/>
        <v>2.3207632173035395</v>
      </c>
      <c r="V811" s="256"/>
      <c r="W811" s="256"/>
      <c r="X811" s="311" t="e">
        <f t="shared" si="157"/>
        <v>#N/A</v>
      </c>
      <c r="Y811" s="311" t="e">
        <f t="shared" si="157"/>
        <v>#N/A</v>
      </c>
      <c r="Z811" s="105"/>
      <c r="AA811" s="105"/>
      <c r="AB811" s="103"/>
    </row>
    <row r="812" spans="1:28" x14ac:dyDescent="0.25">
      <c r="A812">
        <v>780</v>
      </c>
      <c r="B812" s="61">
        <f ca="1">OFFSET(InputPriceData!B$15,CalculationsAndCharts!$A812+$A$11,0,1,1)</f>
        <v>40843</v>
      </c>
      <c r="C812" s="3">
        <f ca="1">OFFSET(InputPriceData!G$15,CalculationsAndCharts!$A812+$A$11,IF($C$7,8,0),1,1)</f>
        <v>393220200</v>
      </c>
      <c r="D812" s="4">
        <f ca="1">OFFSET(InputPriceData!C$15,CalculationsAndCharts!$A812+$A$11,IF($C$7,8,0),1,1)</f>
        <v>127.629997</v>
      </c>
      <c r="E812" s="4">
        <f ca="1">OFFSET(InputPriceData!D$15,CalculationsAndCharts!$A812+$A$11,IF($C$7,8,0),1,1)</f>
        <v>129.41999799999999</v>
      </c>
      <c r="F812" s="4">
        <f ca="1">OFFSET(InputPriceData!E$15,CalculationsAndCharts!$A812+$A$11,IF($C$7,8,0),1,1)</f>
        <v>126.610001</v>
      </c>
      <c r="G812" s="4">
        <f ca="1">OFFSET(InputPriceData!F$15,CalculationsAndCharts!$A812+$A$11,IF($C$7,8,0),1,1)</f>
        <v>128.63000500000001</v>
      </c>
      <c r="H812" s="309">
        <f t="shared" ca="1" si="146"/>
        <v>-7.3587016018901679</v>
      </c>
      <c r="I812" s="216">
        <f t="shared" ca="1" si="147"/>
        <v>135.98870660189019</v>
      </c>
      <c r="J812" s="216">
        <f t="shared" ca="1" si="148"/>
        <v>136.66865013489962</v>
      </c>
      <c r="K812" s="216">
        <f t="shared" ca="1" si="149"/>
        <v>135.30876306888072</v>
      </c>
      <c r="L812" s="217">
        <f t="shared" ca="1" si="150"/>
        <v>-8.3385414956556083</v>
      </c>
      <c r="M812" s="216">
        <f t="shared" ca="1" si="151"/>
        <v>-6.4825788474902168</v>
      </c>
      <c r="N812" s="246"/>
      <c r="O812" s="309">
        <f t="shared" ca="1" si="152"/>
        <v>-5.505960521874977</v>
      </c>
      <c r="P812" s="216">
        <f t="shared" ca="1" si="153"/>
        <v>134.13596552187499</v>
      </c>
      <c r="Q812" s="217">
        <f t="shared" ca="1" si="154"/>
        <v>-4.6219319231812683</v>
      </c>
      <c r="R812" s="216">
        <f t="shared" ca="1" si="155"/>
        <v>-4.311838678555227</v>
      </c>
      <c r="S812" s="217"/>
      <c r="T812" s="64"/>
      <c r="U812" s="313">
        <f t="shared" ca="1" si="156"/>
        <v>2.1707401689349899</v>
      </c>
      <c r="V812" s="256"/>
      <c r="W812" s="256"/>
      <c r="X812" s="311" t="e">
        <f t="shared" si="157"/>
        <v>#N/A</v>
      </c>
      <c r="Y812" s="311" t="e">
        <f t="shared" si="157"/>
        <v>#N/A</v>
      </c>
      <c r="Z812" s="105"/>
      <c r="AA812" s="105"/>
      <c r="AB812" s="103"/>
    </row>
    <row r="813" spans="1:28" x14ac:dyDescent="0.25">
      <c r="A813">
        <v>781</v>
      </c>
      <c r="B813" s="61">
        <f ca="1">OFFSET(InputPriceData!B$15,CalculationsAndCharts!$A813+$A$11,0,1,1)</f>
        <v>40842</v>
      </c>
      <c r="C813" s="3">
        <f ca="1">OFFSET(InputPriceData!G$15,CalculationsAndCharts!$A813+$A$11,IF($C$7,8,0),1,1)</f>
        <v>289053800</v>
      </c>
      <c r="D813" s="4">
        <f ca="1">OFFSET(InputPriceData!C$15,CalculationsAndCharts!$A813+$A$11,IF($C$7,8,0),1,1)</f>
        <v>124.349998</v>
      </c>
      <c r="E813" s="4">
        <f ca="1">OFFSET(InputPriceData!D$15,CalculationsAndCharts!$A813+$A$11,IF($C$7,8,0),1,1)</f>
        <v>124.769997</v>
      </c>
      <c r="F813" s="4">
        <f ca="1">OFFSET(InputPriceData!E$15,CalculationsAndCharts!$A813+$A$11,IF($C$7,8,0),1,1)</f>
        <v>122.209999</v>
      </c>
      <c r="G813" s="4">
        <f ca="1">OFFSET(InputPriceData!F$15,CalculationsAndCharts!$A813+$A$11,IF($C$7,8,0),1,1)</f>
        <v>124.300003</v>
      </c>
      <c r="H813" s="309">
        <f t="shared" ca="1" si="146"/>
        <v>-11.27440057432772</v>
      </c>
      <c r="I813" s="216">
        <f t="shared" ca="1" si="147"/>
        <v>135.57440357432773</v>
      </c>
      <c r="J813" s="216">
        <f t="shared" ca="1" si="148"/>
        <v>136.25227559219937</v>
      </c>
      <c r="K813" s="216">
        <f t="shared" ca="1" si="149"/>
        <v>134.8965315564561</v>
      </c>
      <c r="L813" s="217">
        <f t="shared" ca="1" si="150"/>
        <v>-8.7452898259157941</v>
      </c>
      <c r="M813" s="216">
        <f t="shared" ca="1" si="151"/>
        <v>-7.0356312267472703</v>
      </c>
      <c r="N813" s="246"/>
      <c r="O813" s="309">
        <f t="shared" ca="1" si="152"/>
        <v>-9.4999374301001094</v>
      </c>
      <c r="P813" s="216">
        <f t="shared" ca="1" si="153"/>
        <v>133.79994043010012</v>
      </c>
      <c r="Q813" s="217">
        <f t="shared" ca="1" si="154"/>
        <v>-5.109478925792402</v>
      </c>
      <c r="R813" s="216">
        <f t="shared" ca="1" si="155"/>
        <v>-4.9327228986075582</v>
      </c>
      <c r="S813" s="217"/>
      <c r="T813" s="64"/>
      <c r="U813" s="313">
        <f t="shared" ca="1" si="156"/>
        <v>2.1029083281397121</v>
      </c>
      <c r="V813" s="256"/>
      <c r="W813" s="256"/>
      <c r="X813" s="311" t="e">
        <f t="shared" si="157"/>
        <v>#N/A</v>
      </c>
      <c r="Y813" s="311" t="e">
        <f t="shared" si="157"/>
        <v>#N/A</v>
      </c>
      <c r="Z813" s="105"/>
      <c r="AA813" s="105"/>
      <c r="AB813" s="103"/>
    </row>
    <row r="814" spans="1:28" x14ac:dyDescent="0.25">
      <c r="A814">
        <v>782</v>
      </c>
      <c r="B814" s="61">
        <f ca="1">OFFSET(InputPriceData!B$15,CalculationsAndCharts!$A814+$A$11,0,1,1)</f>
        <v>40841</v>
      </c>
      <c r="C814" s="3">
        <f ca="1">OFFSET(InputPriceData!G$15,CalculationsAndCharts!$A814+$A$11,IF($C$7,8,0),1,1)</f>
        <v>268596800</v>
      </c>
      <c r="D814" s="4">
        <f ca="1">OFFSET(InputPriceData!C$15,CalculationsAndCharts!$A814+$A$11,IF($C$7,8,0),1,1)</f>
        <v>124.889999</v>
      </c>
      <c r="E814" s="4">
        <f ca="1">OFFSET(InputPriceData!D$15,CalculationsAndCharts!$A814+$A$11,IF($C$7,8,0),1,1)</f>
        <v>124.949997</v>
      </c>
      <c r="F814" s="4">
        <f ca="1">OFFSET(InputPriceData!E$15,CalculationsAndCharts!$A814+$A$11,IF($C$7,8,0),1,1)</f>
        <v>122.779999</v>
      </c>
      <c r="G814" s="4">
        <f ca="1">OFFSET(InputPriceData!F$15,CalculationsAndCharts!$A814+$A$11,IF($C$7,8,0),1,1)</f>
        <v>123.050003</v>
      </c>
      <c r="H814" s="309">
        <f t="shared" ca="1" si="146"/>
        <v>-12.271381212815452</v>
      </c>
      <c r="I814" s="216">
        <f t="shared" ca="1" si="147"/>
        <v>135.32138421281545</v>
      </c>
      <c r="J814" s="216">
        <f t="shared" ca="1" si="148"/>
        <v>135.99799113387951</v>
      </c>
      <c r="K814" s="216">
        <f t="shared" ca="1" si="149"/>
        <v>134.64477729175138</v>
      </c>
      <c r="L814" s="217">
        <f t="shared" ca="1" si="150"/>
        <v>-8.9932957526135588</v>
      </c>
      <c r="M814" s="216">
        <f t="shared" ca="1" si="151"/>
        <v>-7.3086513883413389</v>
      </c>
      <c r="N814" s="246"/>
      <c r="O814" s="309">
        <f t="shared" ca="1" si="152"/>
        <v>-10.623966061136148</v>
      </c>
      <c r="P814" s="216">
        <f t="shared" ca="1" si="153"/>
        <v>133.67396906113615</v>
      </c>
      <c r="Q814" s="217">
        <f t="shared" ca="1" si="154"/>
        <v>-5.4176876568332251</v>
      </c>
      <c r="R814" s="216">
        <f t="shared" ca="1" si="155"/>
        <v>-5.283401080615878</v>
      </c>
      <c r="S814" s="217"/>
      <c r="T814" s="64"/>
      <c r="U814" s="313">
        <f t="shared" ca="1" si="156"/>
        <v>2.0252503077254609</v>
      </c>
      <c r="V814" s="256"/>
      <c r="W814" s="256"/>
      <c r="X814" s="311" t="e">
        <f t="shared" si="157"/>
        <v>#N/A</v>
      </c>
      <c r="Y814" s="311" t="e">
        <f t="shared" si="157"/>
        <v>#N/A</v>
      </c>
      <c r="Z814" s="105"/>
      <c r="AA814" s="105"/>
      <c r="AB814" s="103"/>
    </row>
    <row r="815" spans="1:28" x14ac:dyDescent="0.25">
      <c r="A815">
        <v>783</v>
      </c>
      <c r="B815" s="61">
        <f ca="1">OFFSET(InputPriceData!B$15,CalculationsAndCharts!$A815+$A$11,0,1,1)</f>
        <v>40840</v>
      </c>
      <c r="C815" s="3">
        <f ca="1">OFFSET(InputPriceData!G$15,CalculationsAndCharts!$A815+$A$11,IF($C$7,8,0),1,1)</f>
        <v>203215600</v>
      </c>
      <c r="D815" s="4">
        <f ca="1">OFFSET(InputPriceData!C$15,CalculationsAndCharts!$A815+$A$11,IF($C$7,8,0),1,1)</f>
        <v>124.16999800000001</v>
      </c>
      <c r="E815" s="4">
        <f ca="1">OFFSET(InputPriceData!D$15,CalculationsAndCharts!$A815+$A$11,IF($C$7,8,0),1,1)</f>
        <v>125.800003</v>
      </c>
      <c r="F815" s="4">
        <f ca="1">OFFSET(InputPriceData!E$15,CalculationsAndCharts!$A815+$A$11,IF($C$7,8,0),1,1)</f>
        <v>124.05999799999999</v>
      </c>
      <c r="G815" s="4">
        <f ca="1">OFFSET(InputPriceData!F$15,CalculationsAndCharts!$A815+$A$11,IF($C$7,8,0),1,1)</f>
        <v>125.489998</v>
      </c>
      <c r="H815" s="309">
        <f t="shared" ca="1" si="146"/>
        <v>-9.5010272004471172</v>
      </c>
      <c r="I815" s="216">
        <f t="shared" ca="1" si="147"/>
        <v>134.99102520044713</v>
      </c>
      <c r="J815" s="216">
        <f t="shared" ca="1" si="148"/>
        <v>135.66598032644936</v>
      </c>
      <c r="K815" s="216">
        <f t="shared" ca="1" si="149"/>
        <v>134.31607007444489</v>
      </c>
      <c r="L815" s="217">
        <f t="shared" ca="1" si="150"/>
        <v>-9.3134817558592076</v>
      </c>
      <c r="M815" s="216">
        <f t="shared" ca="1" si="151"/>
        <v>-7.421692488878044</v>
      </c>
      <c r="N815" s="246"/>
      <c r="O815" s="309">
        <f t="shared" ca="1" si="152"/>
        <v>-7.9709606398029855</v>
      </c>
      <c r="P815" s="216">
        <f t="shared" ca="1" si="153"/>
        <v>133.46095863980298</v>
      </c>
      <c r="Q815" s="217">
        <f t="shared" ca="1" si="154"/>
        <v>-5.8343438773055034</v>
      </c>
      <c r="R815" s="216">
        <f t="shared" ca="1" si="155"/>
        <v>-5.5791001389342636</v>
      </c>
      <c r="S815" s="217"/>
      <c r="T815" s="64"/>
      <c r="U815" s="313">
        <f t="shared" ca="1" si="156"/>
        <v>1.8425923499437804</v>
      </c>
      <c r="V815" s="256"/>
      <c r="W815" s="256"/>
      <c r="X815" s="311" t="e">
        <f t="shared" si="157"/>
        <v>#N/A</v>
      </c>
      <c r="Y815" s="311" t="e">
        <f t="shared" si="157"/>
        <v>#N/A</v>
      </c>
      <c r="Z815" s="105"/>
      <c r="AA815" s="105"/>
      <c r="AB815" s="103"/>
    </row>
    <row r="816" spans="1:28" x14ac:dyDescent="0.25">
      <c r="A816">
        <v>784</v>
      </c>
      <c r="B816" s="61">
        <f ca="1">OFFSET(InputPriceData!B$15,CalculationsAndCharts!$A816+$A$11,0,1,1)</f>
        <v>40837</v>
      </c>
      <c r="C816" s="3">
        <f ca="1">OFFSET(InputPriceData!G$15,CalculationsAndCharts!$A816+$A$11,IF($C$7,8,0),1,1)</f>
        <v>278999400</v>
      </c>
      <c r="D816" s="4">
        <f ca="1">OFFSET(InputPriceData!C$15,CalculationsAndCharts!$A816+$A$11,IF($C$7,8,0),1,1)</f>
        <v>123.089996</v>
      </c>
      <c r="E816" s="4">
        <f ca="1">OFFSET(InputPriceData!D$15,CalculationsAndCharts!$A816+$A$11,IF($C$7,8,0),1,1)</f>
        <v>124.120003</v>
      </c>
      <c r="F816" s="4">
        <f ca="1">OFFSET(InputPriceData!E$15,CalculationsAndCharts!$A816+$A$11,IF($C$7,8,0),1,1)</f>
        <v>122.720001</v>
      </c>
      <c r="G816" s="4">
        <f ca="1">OFFSET(InputPriceData!F$15,CalculationsAndCharts!$A816+$A$11,IF($C$7,8,0),1,1)</f>
        <v>123.970001</v>
      </c>
      <c r="H816" s="309">
        <f t="shared" ca="1" si="146"/>
        <v>-10.618696945075365</v>
      </c>
      <c r="I816" s="216">
        <f t="shared" ca="1" si="147"/>
        <v>134.58869794507535</v>
      </c>
      <c r="J816" s="216">
        <f t="shared" ca="1" si="148"/>
        <v>135.26164143480071</v>
      </c>
      <c r="K816" s="216">
        <f t="shared" ca="1" si="149"/>
        <v>133.91575445534997</v>
      </c>
      <c r="L816" s="217">
        <f t="shared" ca="1" si="150"/>
        <v>-9.7093682222978082</v>
      </c>
      <c r="M816" s="216">
        <f t="shared" ca="1" si="151"/>
        <v>-7.8320304460575167</v>
      </c>
      <c r="N816" s="246"/>
      <c r="O816" s="309">
        <f t="shared" ca="1" si="152"/>
        <v>-9.196894549779266</v>
      </c>
      <c r="P816" s="216">
        <f t="shared" ca="1" si="153"/>
        <v>133.16689554977927</v>
      </c>
      <c r="Q816" s="217">
        <f t="shared" ca="1" si="154"/>
        <v>-6.370402949445281</v>
      </c>
      <c r="R816" s="216">
        <f t="shared" ca="1" si="155"/>
        <v>-6.1663979008392023</v>
      </c>
      <c r="S816" s="217"/>
      <c r="T816" s="64"/>
      <c r="U816" s="313">
        <f t="shared" ca="1" si="156"/>
        <v>1.6656325452183145</v>
      </c>
      <c r="V816" s="256"/>
      <c r="W816" s="256"/>
      <c r="X816" s="311" t="e">
        <f t="shared" si="157"/>
        <v>#N/A</v>
      </c>
      <c r="Y816" s="311" t="e">
        <f t="shared" si="157"/>
        <v>#N/A</v>
      </c>
      <c r="Z816" s="105"/>
      <c r="AA816" s="105"/>
      <c r="AB816" s="103"/>
    </row>
    <row r="817" spans="1:28" x14ac:dyDescent="0.25">
      <c r="A817">
        <v>785</v>
      </c>
      <c r="B817" s="61">
        <f ca="1">OFFSET(InputPriceData!B$15,CalculationsAndCharts!$A817+$A$11,0,1,1)</f>
        <v>40836</v>
      </c>
      <c r="C817" s="3">
        <f ca="1">OFFSET(InputPriceData!G$15,CalculationsAndCharts!$A817+$A$11,IF($C$7,8,0),1,1)</f>
        <v>262075600</v>
      </c>
      <c r="D817" s="4">
        <f ca="1">OFFSET(InputPriceData!C$15,CalculationsAndCharts!$A817+$A$11,IF($C$7,8,0),1,1)</f>
        <v>121.43</v>
      </c>
      <c r="E817" s="4">
        <f ca="1">OFFSET(InputPriceData!D$15,CalculationsAndCharts!$A817+$A$11,IF($C$7,8,0),1,1)</f>
        <v>122.099998</v>
      </c>
      <c r="F817" s="4">
        <f ca="1">OFFSET(InputPriceData!E$15,CalculationsAndCharts!$A817+$A$11,IF($C$7,8,0),1,1)</f>
        <v>119.82</v>
      </c>
      <c r="G817" s="4">
        <f ca="1">OFFSET(InputPriceData!F$15,CalculationsAndCharts!$A817+$A$11,IF($C$7,8,0),1,1)</f>
        <v>121.660004</v>
      </c>
      <c r="H817" s="309">
        <f t="shared" ca="1" si="146"/>
        <v>-12.623655717676268</v>
      </c>
      <c r="I817" s="216">
        <f t="shared" ca="1" si="147"/>
        <v>134.28365971767627</v>
      </c>
      <c r="J817" s="216">
        <f t="shared" ca="1" si="148"/>
        <v>134.95507801626465</v>
      </c>
      <c r="K817" s="216">
        <f t="shared" ca="1" si="149"/>
        <v>133.61224141908789</v>
      </c>
      <c r="L817" s="217">
        <f t="shared" ca="1" si="150"/>
        <v>-10.008410989441884</v>
      </c>
      <c r="M817" s="216">
        <f t="shared" ca="1" si="151"/>
        <v>-8.2265417231466511</v>
      </c>
      <c r="N817" s="246"/>
      <c r="O817" s="309">
        <f t="shared" ca="1" si="152"/>
        <v>-11.344085393631062</v>
      </c>
      <c r="P817" s="216">
        <f t="shared" ca="1" si="153"/>
        <v>133.00408939363106</v>
      </c>
      <c r="Q817" s="217">
        <f t="shared" ca="1" si="154"/>
        <v>-6.81195434308869</v>
      </c>
      <c r="R817" s="216">
        <f t="shared" ca="1" si="155"/>
        <v>-6.7190078439471597</v>
      </c>
      <c r="S817" s="217"/>
      <c r="T817" s="64"/>
      <c r="U817" s="313">
        <f t="shared" ca="1" si="156"/>
        <v>1.5075338791994914</v>
      </c>
      <c r="V817" s="256"/>
      <c r="W817" s="256"/>
      <c r="X817" s="311" t="e">
        <f t="shared" si="157"/>
        <v>#N/A</v>
      </c>
      <c r="Y817" s="311" t="e">
        <f t="shared" si="157"/>
        <v>#N/A</v>
      </c>
      <c r="Z817" s="105"/>
      <c r="AA817" s="105"/>
      <c r="AB817" s="103"/>
    </row>
    <row r="818" spans="1:28" x14ac:dyDescent="0.25">
      <c r="A818">
        <v>786</v>
      </c>
      <c r="B818" s="61">
        <f ca="1">OFFSET(InputPriceData!B$15,CalculationsAndCharts!$A818+$A$11,0,1,1)</f>
        <v>40835</v>
      </c>
      <c r="C818" s="3">
        <f ca="1">OFFSET(InputPriceData!G$15,CalculationsAndCharts!$A818+$A$11,IF($C$7,8,0),1,1)</f>
        <v>226601300</v>
      </c>
      <c r="D818" s="4">
        <f ca="1">OFFSET(InputPriceData!C$15,CalculationsAndCharts!$A818+$A$11,IF($C$7,8,0),1,1)</f>
        <v>122.379997</v>
      </c>
      <c r="E818" s="4">
        <f ca="1">OFFSET(InputPriceData!D$15,CalculationsAndCharts!$A818+$A$11,IF($C$7,8,0),1,1)</f>
        <v>123.08000199999999</v>
      </c>
      <c r="F818" s="4">
        <f ca="1">OFFSET(InputPriceData!E$15,CalculationsAndCharts!$A818+$A$11,IF($C$7,8,0),1,1)</f>
        <v>120.709999</v>
      </c>
      <c r="G818" s="4">
        <f ca="1">OFFSET(InputPriceData!F$15,CalculationsAndCharts!$A818+$A$11,IF($C$7,8,0),1,1)</f>
        <v>121.129997</v>
      </c>
      <c r="H818" s="309">
        <f t="shared" ca="1" si="146"/>
        <v>-12.914827352431788</v>
      </c>
      <c r="I818" s="216">
        <f t="shared" ca="1" si="147"/>
        <v>134.04482435243179</v>
      </c>
      <c r="J818" s="216">
        <f t="shared" ca="1" si="148"/>
        <v>134.71504847419394</v>
      </c>
      <c r="K818" s="216">
        <f t="shared" ca="1" si="149"/>
        <v>133.37460023066964</v>
      </c>
      <c r="L818" s="217">
        <f t="shared" ca="1" si="150"/>
        <v>-10.227598566656267</v>
      </c>
      <c r="M818" s="216">
        <f t="shared" ca="1" si="151"/>
        <v>-8.4434894905976652</v>
      </c>
      <c r="N818" s="246"/>
      <c r="O818" s="309">
        <f t="shared" ca="1" si="152"/>
        <v>-11.805629774007215</v>
      </c>
      <c r="P818" s="216">
        <f t="shared" ca="1" si="153"/>
        <v>132.93562677400723</v>
      </c>
      <c r="Q818" s="217">
        <f t="shared" ca="1" si="154"/>
        <v>-7.177199807575481</v>
      </c>
      <c r="R818" s="216">
        <f t="shared" ca="1" si="155"/>
        <v>-7.1102451765854315</v>
      </c>
      <c r="S818" s="217"/>
      <c r="T818" s="64"/>
      <c r="U818" s="313">
        <f t="shared" ca="1" si="156"/>
        <v>1.3332443140122336</v>
      </c>
      <c r="V818" s="256"/>
      <c r="W818" s="256"/>
      <c r="X818" s="311" t="e">
        <f t="shared" si="157"/>
        <v>#N/A</v>
      </c>
      <c r="Y818" s="311" t="e">
        <f t="shared" si="157"/>
        <v>#N/A</v>
      </c>
      <c r="Z818" s="105"/>
      <c r="AA818" s="105"/>
      <c r="AB818" s="103"/>
    </row>
    <row r="819" spans="1:28" x14ac:dyDescent="0.25">
      <c r="A819">
        <v>787</v>
      </c>
      <c r="B819" s="61">
        <f ca="1">OFFSET(InputPriceData!B$15,CalculationsAndCharts!$A819+$A$11,0,1,1)</f>
        <v>40834</v>
      </c>
      <c r="C819" s="3">
        <f ca="1">OFFSET(InputPriceData!G$15,CalculationsAndCharts!$A819+$A$11,IF($C$7,8,0),1,1)</f>
        <v>318857900</v>
      </c>
      <c r="D819" s="4">
        <f ca="1">OFFSET(InputPriceData!C$15,CalculationsAndCharts!$A819+$A$11,IF($C$7,8,0),1,1)</f>
        <v>120.139999</v>
      </c>
      <c r="E819" s="4">
        <f ca="1">OFFSET(InputPriceData!D$15,CalculationsAndCharts!$A819+$A$11,IF($C$7,8,0),1,1)</f>
        <v>123.5</v>
      </c>
      <c r="F819" s="4">
        <f ca="1">OFFSET(InputPriceData!E$15,CalculationsAndCharts!$A819+$A$11,IF($C$7,8,0),1,1)</f>
        <v>119.199997</v>
      </c>
      <c r="G819" s="4">
        <f ca="1">OFFSET(InputPriceData!F$15,CalculationsAndCharts!$A819+$A$11,IF($C$7,8,0),1,1)</f>
        <v>122.58000199999999</v>
      </c>
      <c r="H819" s="309">
        <f t="shared" ca="1" si="146"/>
        <v>-11.158236639063603</v>
      </c>
      <c r="I819" s="216">
        <f t="shared" ca="1" si="147"/>
        <v>133.73823863906358</v>
      </c>
      <c r="J819" s="216">
        <f t="shared" ca="1" si="148"/>
        <v>134.4069298322589</v>
      </c>
      <c r="K819" s="216">
        <f t="shared" ca="1" si="149"/>
        <v>133.06954744586827</v>
      </c>
      <c r="L819" s="217">
        <f t="shared" ca="1" si="150"/>
        <v>-10.497541731133605</v>
      </c>
      <c r="M819" s="216">
        <f t="shared" ca="1" si="151"/>
        <v>-8.5638289768779785</v>
      </c>
      <c r="N819" s="246"/>
      <c r="O819" s="309">
        <f t="shared" ca="1" si="152"/>
        <v>-10.214692768429494</v>
      </c>
      <c r="P819" s="216">
        <f t="shared" ca="1" si="153"/>
        <v>132.79469476842948</v>
      </c>
      <c r="Q819" s="217">
        <f t="shared" ca="1" si="154"/>
        <v>-7.6308123658396685</v>
      </c>
      <c r="R819" s="216">
        <f t="shared" ca="1" si="155"/>
        <v>-7.4702028794285731</v>
      </c>
      <c r="S819" s="217"/>
      <c r="T819" s="64"/>
      <c r="U819" s="313">
        <f t="shared" ca="1" si="156"/>
        <v>1.0936260974494054</v>
      </c>
      <c r="V819" s="256"/>
      <c r="W819" s="256"/>
      <c r="X819" s="311" t="e">
        <f t="shared" si="157"/>
        <v>#N/A</v>
      </c>
      <c r="Y819" s="311" t="e">
        <f t="shared" si="157"/>
        <v>#N/A</v>
      </c>
      <c r="Z819" s="105"/>
      <c r="AA819" s="105"/>
      <c r="AB819" s="103"/>
    </row>
    <row r="820" spans="1:28" x14ac:dyDescent="0.25">
      <c r="A820">
        <v>788</v>
      </c>
      <c r="B820" s="61">
        <f ca="1">OFFSET(InputPriceData!B$15,CalculationsAndCharts!$A820+$A$11,0,1,1)</f>
        <v>40833</v>
      </c>
      <c r="C820" s="3">
        <f ca="1">OFFSET(InputPriceData!G$15,CalculationsAndCharts!$A820+$A$11,IF($C$7,8,0),1,1)</f>
        <v>202311600</v>
      </c>
      <c r="D820" s="4">
        <f ca="1">OFFSET(InputPriceData!C$15,CalculationsAndCharts!$A820+$A$11,IF($C$7,8,0),1,1)</f>
        <v>121.989998</v>
      </c>
      <c r="E820" s="4">
        <f ca="1">OFFSET(InputPriceData!D$15,CalculationsAndCharts!$A820+$A$11,IF($C$7,8,0),1,1)</f>
        <v>122.550003</v>
      </c>
      <c r="F820" s="4">
        <f ca="1">OFFSET(InputPriceData!E$15,CalculationsAndCharts!$A820+$A$11,IF($C$7,8,0),1,1)</f>
        <v>119.93</v>
      </c>
      <c r="G820" s="4">
        <f ca="1">OFFSET(InputPriceData!F$15,CalculationsAndCharts!$A820+$A$11,IF($C$7,8,0),1,1)</f>
        <v>120.230003</v>
      </c>
      <c r="H820" s="309">
        <f t="shared" ca="1" si="146"/>
        <v>-13.196362716946501</v>
      </c>
      <c r="I820" s="216">
        <f t="shared" ca="1" si="147"/>
        <v>133.42636571694649</v>
      </c>
      <c r="J820" s="216">
        <f t="shared" ca="1" si="148"/>
        <v>134.09349754553122</v>
      </c>
      <c r="K820" s="216">
        <f t="shared" ca="1" si="149"/>
        <v>132.75923388836176</v>
      </c>
      <c r="L820" s="217">
        <f t="shared" ca="1" si="150"/>
        <v>-10.75737992206712</v>
      </c>
      <c r="M820" s="216">
        <f t="shared" ca="1" si="151"/>
        <v>-8.9473339878957852</v>
      </c>
      <c r="N820" s="246"/>
      <c r="O820" s="309">
        <f t="shared" ca="1" si="152"/>
        <v>-12.429433385107869</v>
      </c>
      <c r="P820" s="216">
        <f t="shared" ca="1" si="153"/>
        <v>132.65943638510785</v>
      </c>
      <c r="Q820" s="217">
        <f t="shared" ca="1" si="154"/>
        <v>-8.1004910539523962</v>
      </c>
      <c r="R820" s="216">
        <f t="shared" ca="1" si="155"/>
        <v>-8.0849946121542349</v>
      </c>
      <c r="S820" s="217"/>
      <c r="T820" s="64"/>
      <c r="U820" s="313">
        <f t="shared" ca="1" si="156"/>
        <v>0.86233937574155028</v>
      </c>
      <c r="V820" s="256"/>
      <c r="W820" s="256"/>
      <c r="X820" s="311" t="e">
        <f t="shared" si="157"/>
        <v>#N/A</v>
      </c>
      <c r="Y820" s="311" t="e">
        <f t="shared" si="157"/>
        <v>#N/A</v>
      </c>
      <c r="Z820" s="105"/>
      <c r="AA820" s="105"/>
      <c r="AB820" s="103"/>
    </row>
    <row r="821" spans="1:28" x14ac:dyDescent="0.25">
      <c r="A821">
        <v>789</v>
      </c>
      <c r="B821" s="61">
        <f ca="1">OFFSET(InputPriceData!B$15,CalculationsAndCharts!$A821+$A$11,0,1,1)</f>
        <v>40830</v>
      </c>
      <c r="C821" s="3">
        <f ca="1">OFFSET(InputPriceData!G$15,CalculationsAndCharts!$A821+$A$11,IF($C$7,8,0),1,1)</f>
        <v>211397600</v>
      </c>
      <c r="D821" s="4">
        <f ca="1">OFFSET(InputPriceData!C$15,CalculationsAndCharts!$A821+$A$11,IF($C$7,8,0),1,1)</f>
        <v>121.910004</v>
      </c>
      <c r="E821" s="4">
        <f ca="1">OFFSET(InputPriceData!D$15,CalculationsAndCharts!$A821+$A$11,IF($C$7,8,0),1,1)</f>
        <v>122.599998</v>
      </c>
      <c r="F821" s="4">
        <f ca="1">OFFSET(InputPriceData!E$15,CalculationsAndCharts!$A821+$A$11,IF($C$7,8,0),1,1)</f>
        <v>121.230003</v>
      </c>
      <c r="G821" s="4">
        <f ca="1">OFFSET(InputPriceData!F$15,CalculationsAndCharts!$A821+$A$11,IF($C$7,8,0),1,1)</f>
        <v>122.57</v>
      </c>
      <c r="H821" s="309">
        <f t="shared" ca="1" si="146"/>
        <v>-10.506139985483086</v>
      </c>
      <c r="I821" s="216">
        <f t="shared" ca="1" si="147"/>
        <v>133.07613998548308</v>
      </c>
      <c r="J821" s="216">
        <f t="shared" ca="1" si="148"/>
        <v>133.74152068541048</v>
      </c>
      <c r="K821" s="216">
        <f t="shared" ca="1" si="149"/>
        <v>132.41075928555566</v>
      </c>
      <c r="L821" s="217">
        <f t="shared" ca="1" si="150"/>
        <v>-11.039704172960151</v>
      </c>
      <c r="M821" s="216">
        <f t="shared" ca="1" si="151"/>
        <v>-9.0068566312802076</v>
      </c>
      <c r="N821" s="246"/>
      <c r="O821" s="309">
        <f t="shared" ca="1" si="152"/>
        <v>-9.9188295163052018</v>
      </c>
      <c r="P821" s="216">
        <f t="shared" ca="1" si="153"/>
        <v>132.4888295163052</v>
      </c>
      <c r="Q821" s="217">
        <f t="shared" ca="1" si="154"/>
        <v>-8.6302263826049526</v>
      </c>
      <c r="R821" s="216">
        <f t="shared" ca="1" si="155"/>
        <v>-8.4492711586244145</v>
      </c>
      <c r="S821" s="217"/>
      <c r="T821" s="64"/>
      <c r="U821" s="313">
        <f t="shared" ca="1" si="156"/>
        <v>0.55758547265579317</v>
      </c>
      <c r="V821" s="256"/>
      <c r="W821" s="256"/>
      <c r="X821" s="311" t="e">
        <f t="shared" si="157"/>
        <v>#N/A</v>
      </c>
      <c r="Y821" s="311" t="e">
        <f t="shared" si="157"/>
        <v>#N/A</v>
      </c>
      <c r="Z821" s="105"/>
      <c r="AA821" s="105"/>
      <c r="AB821" s="103"/>
    </row>
    <row r="822" spans="1:28" x14ac:dyDescent="0.25">
      <c r="A822">
        <v>790</v>
      </c>
      <c r="B822" s="61">
        <f ca="1">OFFSET(InputPriceData!B$15,CalculationsAndCharts!$A822+$A$11,0,1,1)</f>
        <v>40829</v>
      </c>
      <c r="C822" s="3">
        <f ca="1">OFFSET(InputPriceData!G$15,CalculationsAndCharts!$A822+$A$11,IF($C$7,8,0),1,1)</f>
        <v>212538800</v>
      </c>
      <c r="D822" s="4">
        <f ca="1">OFFSET(InputPriceData!C$15,CalculationsAndCharts!$A822+$A$11,IF($C$7,8,0),1,1)</f>
        <v>120.040001</v>
      </c>
      <c r="E822" s="4">
        <f ca="1">OFFSET(InputPriceData!D$15,CalculationsAndCharts!$A822+$A$11,IF($C$7,8,0),1,1)</f>
        <v>120.870003</v>
      </c>
      <c r="F822" s="4">
        <f ca="1">OFFSET(InputPriceData!E$15,CalculationsAndCharts!$A822+$A$11,IF($C$7,8,0),1,1)</f>
        <v>119.120003</v>
      </c>
      <c r="G822" s="4">
        <f ca="1">OFFSET(InputPriceData!F$15,CalculationsAndCharts!$A822+$A$11,IF($C$7,8,0),1,1)</f>
        <v>120.510002</v>
      </c>
      <c r="H822" s="309">
        <f t="shared" ca="1" si="146"/>
        <v>-12.164597229883112</v>
      </c>
      <c r="I822" s="216">
        <f t="shared" ca="1" si="147"/>
        <v>132.67459922988311</v>
      </c>
      <c r="J822" s="216">
        <f t="shared" ca="1" si="148"/>
        <v>133.33797222603252</v>
      </c>
      <c r="K822" s="216">
        <f t="shared" ca="1" si="149"/>
        <v>132.01122623373371</v>
      </c>
      <c r="L822" s="217">
        <f t="shared" ca="1" si="150"/>
        <v>-11.360353233072875</v>
      </c>
      <c r="M822" s="216">
        <f t="shared" ca="1" si="151"/>
        <v>-9.4268965600655079</v>
      </c>
      <c r="N822" s="246"/>
      <c r="O822" s="309">
        <f t="shared" ca="1" si="152"/>
        <v>-11.756601716081274</v>
      </c>
      <c r="P822" s="216">
        <f t="shared" ca="1" si="153"/>
        <v>132.26660371608128</v>
      </c>
      <c r="Q822" s="217">
        <f t="shared" ca="1" si="154"/>
        <v>-9.2449473255169075</v>
      </c>
      <c r="R822" s="216">
        <f t="shared" ca="1" si="155"/>
        <v>-9.20582242677275</v>
      </c>
      <c r="S822" s="217"/>
      <c r="T822" s="64"/>
      <c r="U822" s="313">
        <f t="shared" ca="1" si="156"/>
        <v>0.22107413329275794</v>
      </c>
      <c r="V822" s="256"/>
      <c r="W822" s="256"/>
      <c r="X822" s="311" t="e">
        <f t="shared" si="157"/>
        <v>#N/A</v>
      </c>
      <c r="Y822" s="311" t="e">
        <f t="shared" si="157"/>
        <v>#N/A</v>
      </c>
      <c r="Z822" s="105"/>
      <c r="AA822" s="105"/>
      <c r="AB822" s="103"/>
    </row>
    <row r="823" spans="1:28" x14ac:dyDescent="0.25">
      <c r="A823">
        <v>791</v>
      </c>
      <c r="B823" s="61">
        <f ca="1">OFFSET(InputPriceData!B$15,CalculationsAndCharts!$A823+$A$11,0,1,1)</f>
        <v>40828</v>
      </c>
      <c r="C823" s="3">
        <f ca="1">OFFSET(InputPriceData!G$15,CalculationsAndCharts!$A823+$A$11,IF($C$7,8,0),1,1)</f>
        <v>281544900</v>
      </c>
      <c r="D823" s="4">
        <f ca="1">OFFSET(InputPriceData!C$15,CalculationsAndCharts!$A823+$A$11,IF($C$7,8,0),1,1)</f>
        <v>120.599998</v>
      </c>
      <c r="E823" s="4">
        <f ca="1">OFFSET(InputPriceData!D$15,CalculationsAndCharts!$A823+$A$11,IF($C$7,8,0),1,1)</f>
        <v>122.139999</v>
      </c>
      <c r="F823" s="4">
        <f ca="1">OFFSET(InputPriceData!E$15,CalculationsAndCharts!$A823+$A$11,IF($C$7,8,0),1,1)</f>
        <v>120.33000199999999</v>
      </c>
      <c r="G823" s="4">
        <f ca="1">OFFSET(InputPriceData!F$15,CalculationsAndCharts!$A823+$A$11,IF($C$7,8,0),1,1)</f>
        <v>120.75</v>
      </c>
      <c r="H823" s="309">
        <f t="shared" ca="1" si="146"/>
        <v>-11.545346417680889</v>
      </c>
      <c r="I823" s="216">
        <f t="shared" ca="1" si="147"/>
        <v>132.29534641768089</v>
      </c>
      <c r="J823" s="216">
        <f t="shared" ca="1" si="148"/>
        <v>132.95682314976929</v>
      </c>
      <c r="K823" s="216">
        <f t="shared" ca="1" si="149"/>
        <v>131.63386968559249</v>
      </c>
      <c r="L823" s="217">
        <f t="shared" ca="1" si="150"/>
        <v>-11.64431413389091</v>
      </c>
      <c r="M823" s="216">
        <f t="shared" ca="1" si="151"/>
        <v>-9.6433243344852251</v>
      </c>
      <c r="N823" s="246"/>
      <c r="O823" s="309">
        <f t="shared" ca="1" si="152"/>
        <v>-11.33521475462719</v>
      </c>
      <c r="P823" s="216">
        <f t="shared" ca="1" si="153"/>
        <v>132.0852147546272</v>
      </c>
      <c r="Q823" s="217">
        <f t="shared" ca="1" si="154"/>
        <v>-9.8546244836277683</v>
      </c>
      <c r="R823" s="216">
        <f t="shared" ca="1" si="155"/>
        <v>-9.7934156359033722</v>
      </c>
      <c r="S823" s="217"/>
      <c r="T823" s="64"/>
      <c r="U823" s="313">
        <f t="shared" ca="1" si="156"/>
        <v>-0.15009130141814708</v>
      </c>
      <c r="V823" s="256"/>
      <c r="W823" s="256"/>
      <c r="X823" s="311" t="e">
        <f t="shared" si="157"/>
        <v>#N/A</v>
      </c>
      <c r="Y823" s="311" t="e">
        <f t="shared" si="157"/>
        <v>#N/A</v>
      </c>
      <c r="Z823" s="105"/>
      <c r="AA823" s="105"/>
      <c r="AB823" s="103"/>
    </row>
    <row r="824" spans="1:28" x14ac:dyDescent="0.25">
      <c r="A824">
        <v>792</v>
      </c>
      <c r="B824" s="61">
        <f ca="1">OFFSET(InputPriceData!B$15,CalculationsAndCharts!$A824+$A$11,0,1,1)</f>
        <v>40827</v>
      </c>
      <c r="C824" s="3">
        <f ca="1">OFFSET(InputPriceData!G$15,CalculationsAndCharts!$A824+$A$11,IF($C$7,8,0),1,1)</f>
        <v>209088000</v>
      </c>
      <c r="D824" s="4">
        <f ca="1">OFFSET(InputPriceData!C$15,CalculationsAndCharts!$A824+$A$11,IF($C$7,8,0),1,1)</f>
        <v>118.870003</v>
      </c>
      <c r="E824" s="4">
        <f ca="1">OFFSET(InputPriceData!D$15,CalculationsAndCharts!$A824+$A$11,IF($C$7,8,0),1,1)</f>
        <v>120.040001</v>
      </c>
      <c r="F824" s="4">
        <f ca="1">OFFSET(InputPriceData!E$15,CalculationsAndCharts!$A824+$A$11,IF($C$7,8,0),1,1)</f>
        <v>118.75</v>
      </c>
      <c r="G824" s="4">
        <f ca="1">OFFSET(InputPriceData!F$15,CalculationsAndCharts!$A824+$A$11,IF($C$7,8,0),1,1)</f>
        <v>119.699997</v>
      </c>
      <c r="H824" s="309">
        <f t="shared" ca="1" si="146"/>
        <v>-12.202455045197091</v>
      </c>
      <c r="I824" s="216">
        <f t="shared" ca="1" si="147"/>
        <v>131.90245204519709</v>
      </c>
      <c r="J824" s="216">
        <f t="shared" ca="1" si="148"/>
        <v>132.56196430542306</v>
      </c>
      <c r="K824" s="216">
        <f t="shared" ca="1" si="149"/>
        <v>131.2429397849711</v>
      </c>
      <c r="L824" s="217">
        <f t="shared" ca="1" si="150"/>
        <v>-11.923061461902707</v>
      </c>
      <c r="M824" s="216">
        <f t="shared" ca="1" si="151"/>
        <v>-9.9607867675240698</v>
      </c>
      <c r="N824" s="246"/>
      <c r="O824" s="309">
        <f t="shared" ca="1" si="152"/>
        <v>-12.20054242025269</v>
      </c>
      <c r="P824" s="216">
        <f t="shared" ca="1" si="153"/>
        <v>131.9005394202527</v>
      </c>
      <c r="Q824" s="217">
        <f t="shared" ca="1" si="154"/>
        <v>-10.5013220608159</v>
      </c>
      <c r="R824" s="216">
        <f t="shared" ca="1" si="155"/>
        <v>-10.527641427575874</v>
      </c>
      <c r="S824" s="217"/>
      <c r="T824" s="64"/>
      <c r="U824" s="313">
        <f t="shared" ca="1" si="156"/>
        <v>-0.56685466005180452</v>
      </c>
      <c r="V824" s="256"/>
      <c r="W824" s="256"/>
      <c r="X824" s="311" t="e">
        <f t="shared" si="157"/>
        <v>#N/A</v>
      </c>
      <c r="Y824" s="311" t="e">
        <f t="shared" si="157"/>
        <v>#N/A</v>
      </c>
      <c r="Z824" s="105"/>
      <c r="AA824" s="105"/>
      <c r="AB824" s="103"/>
    </row>
    <row r="825" spans="1:28" x14ac:dyDescent="0.25">
      <c r="A825">
        <v>793</v>
      </c>
      <c r="B825" s="61">
        <f ca="1">OFFSET(InputPriceData!B$15,CalculationsAndCharts!$A825+$A$11,0,1,1)</f>
        <v>40826</v>
      </c>
      <c r="C825" s="3">
        <f ca="1">OFFSET(InputPriceData!G$15,CalculationsAndCharts!$A825+$A$11,IF($C$7,8,0),1,1)</f>
        <v>230666300</v>
      </c>
      <c r="D825" s="4">
        <f ca="1">OFFSET(InputPriceData!C$15,CalculationsAndCharts!$A825+$A$11,IF($C$7,8,0),1,1)</f>
        <v>117.68</v>
      </c>
      <c r="E825" s="4">
        <f ca="1">OFFSET(InputPriceData!D$15,CalculationsAndCharts!$A825+$A$11,IF($C$7,8,0),1,1)</f>
        <v>119.629997</v>
      </c>
      <c r="F825" s="4">
        <f ca="1">OFFSET(InputPriceData!E$15,CalculationsAndCharts!$A825+$A$11,IF($C$7,8,0),1,1)</f>
        <v>117.66999800000001</v>
      </c>
      <c r="G825" s="4">
        <f ca="1">OFFSET(InputPriceData!F$15,CalculationsAndCharts!$A825+$A$11,IF($C$7,8,0),1,1)</f>
        <v>119.58000199999999</v>
      </c>
      <c r="H825" s="309">
        <f t="shared" ca="1" si="146"/>
        <v>-11.928037161558876</v>
      </c>
      <c r="I825" s="216">
        <f t="shared" ca="1" si="147"/>
        <v>131.50803916155888</v>
      </c>
      <c r="J825" s="216">
        <f t="shared" ca="1" si="148"/>
        <v>132.16557935736665</v>
      </c>
      <c r="K825" s="216">
        <f t="shared" ca="1" si="149"/>
        <v>130.85049896575109</v>
      </c>
      <c r="L825" s="217">
        <f t="shared" ca="1" si="150"/>
        <v>-12.181249649958415</v>
      </c>
      <c r="M825" s="216">
        <f t="shared" ca="1" si="151"/>
        <v>-10.186694636414554</v>
      </c>
      <c r="N825" s="246"/>
      <c r="O825" s="309">
        <f t="shared" ca="1" si="152"/>
        <v>-12.148358844491188</v>
      </c>
      <c r="P825" s="216">
        <f t="shared" ca="1" si="153"/>
        <v>131.72836084449119</v>
      </c>
      <c r="Q825" s="217">
        <f t="shared" ca="1" si="154"/>
        <v>-11.16936552033523</v>
      </c>
      <c r="R825" s="216">
        <f t="shared" ca="1" si="155"/>
        <v>-11.20859541748651</v>
      </c>
      <c r="S825" s="217"/>
      <c r="T825" s="64"/>
      <c r="U825" s="313">
        <f t="shared" ca="1" si="156"/>
        <v>-1.021900781071956</v>
      </c>
      <c r="V825" s="256"/>
      <c r="W825" s="256"/>
      <c r="X825" s="311" t="e">
        <f t="shared" si="157"/>
        <v>#N/A</v>
      </c>
      <c r="Y825" s="311" t="e">
        <f t="shared" si="157"/>
        <v>#N/A</v>
      </c>
      <c r="Z825" s="105"/>
      <c r="AA825" s="105"/>
      <c r="AB825" s="103"/>
    </row>
    <row r="826" spans="1:28" x14ac:dyDescent="0.25">
      <c r="A826">
        <v>794</v>
      </c>
      <c r="B826" s="61">
        <f ca="1">OFFSET(InputPriceData!B$15,CalculationsAndCharts!$A826+$A$11,0,1,1)</f>
        <v>40823</v>
      </c>
      <c r="C826" s="3">
        <f ca="1">OFFSET(InputPriceData!G$15,CalculationsAndCharts!$A826+$A$11,IF($C$7,8,0),1,1)</f>
        <v>312657900</v>
      </c>
      <c r="D826" s="4">
        <f ca="1">OFFSET(InputPriceData!C$15,CalculationsAndCharts!$A826+$A$11,IF($C$7,8,0),1,1)</f>
        <v>117.16999800000001</v>
      </c>
      <c r="E826" s="4">
        <f ca="1">OFFSET(InputPriceData!D$15,CalculationsAndCharts!$A826+$A$11,IF($C$7,8,0),1,1)</f>
        <v>117.25</v>
      </c>
      <c r="F826" s="4">
        <f ca="1">OFFSET(InputPriceData!E$15,CalculationsAndCharts!$A826+$A$11,IF($C$7,8,0),1,1)</f>
        <v>115.05999799999999</v>
      </c>
      <c r="G826" s="4">
        <f ca="1">OFFSET(InputPriceData!F$15,CalculationsAndCharts!$A826+$A$11,IF($C$7,8,0),1,1)</f>
        <v>115.709999</v>
      </c>
      <c r="H826" s="309">
        <f t="shared" ca="1" si="146"/>
        <v>-15.504710594219539</v>
      </c>
      <c r="I826" s="216">
        <f t="shared" ca="1" si="147"/>
        <v>131.21470959421953</v>
      </c>
      <c r="J826" s="216">
        <f t="shared" ca="1" si="148"/>
        <v>131.87078314219062</v>
      </c>
      <c r="K826" s="216">
        <f t="shared" ca="1" si="149"/>
        <v>130.55863604624844</v>
      </c>
      <c r="L826" s="217">
        <f t="shared" ca="1" si="150"/>
        <v>-12.304026306122472</v>
      </c>
      <c r="M826" s="216">
        <f t="shared" ca="1" si="151"/>
        <v>-10.633503078781006</v>
      </c>
      <c r="N826" s="246"/>
      <c r="O826" s="309">
        <f t="shared" ca="1" si="152"/>
        <v>-15.988582286277937</v>
      </c>
      <c r="P826" s="216">
        <f t="shared" ca="1" si="153"/>
        <v>131.69858128627794</v>
      </c>
      <c r="Q826" s="217">
        <f t="shared" ca="1" si="154"/>
        <v>-11.714859655820074</v>
      </c>
      <c r="R826" s="216">
        <f t="shared" ca="1" si="155"/>
        <v>-12.14919342189614</v>
      </c>
      <c r="S826" s="217"/>
      <c r="T826" s="64"/>
      <c r="U826" s="313">
        <f t="shared" ca="1" si="156"/>
        <v>-1.5156903431151338</v>
      </c>
      <c r="V826" s="256"/>
      <c r="W826" s="256"/>
      <c r="X826" s="311" t="e">
        <f t="shared" si="157"/>
        <v>#N/A</v>
      </c>
      <c r="Y826" s="311" t="e">
        <f t="shared" si="157"/>
        <v>#N/A</v>
      </c>
      <c r="Z826" s="105"/>
      <c r="AA826" s="105"/>
      <c r="AB826" s="103"/>
    </row>
    <row r="827" spans="1:28" x14ac:dyDescent="0.25">
      <c r="A827">
        <v>795</v>
      </c>
      <c r="B827" s="61">
        <f ca="1">OFFSET(InputPriceData!B$15,CalculationsAndCharts!$A827+$A$11,0,1,1)</f>
        <v>40822</v>
      </c>
      <c r="C827" s="3">
        <f ca="1">OFFSET(InputPriceData!G$15,CalculationsAndCharts!$A827+$A$11,IF($C$7,8,0),1,1)</f>
        <v>257800800</v>
      </c>
      <c r="D827" s="4">
        <f ca="1">OFFSET(InputPriceData!C$15,CalculationsAndCharts!$A827+$A$11,IF($C$7,8,0),1,1)</f>
        <v>114.360001</v>
      </c>
      <c r="E827" s="4">
        <f ca="1">OFFSET(InputPriceData!D$15,CalculationsAndCharts!$A827+$A$11,IF($C$7,8,0),1,1)</f>
        <v>116.660004</v>
      </c>
      <c r="F827" s="4">
        <f ca="1">OFFSET(InputPriceData!E$15,CalculationsAndCharts!$A827+$A$11,IF($C$7,8,0),1,1)</f>
        <v>113.510002</v>
      </c>
      <c r="G827" s="4">
        <f ca="1">OFFSET(InputPriceData!F$15,CalculationsAndCharts!$A827+$A$11,IF($C$7,8,0),1,1)</f>
        <v>116.489998</v>
      </c>
      <c r="H827" s="309">
        <f t="shared" ca="1" si="146"/>
        <v>-14.504824570667548</v>
      </c>
      <c r="I827" s="216">
        <f t="shared" ca="1" si="147"/>
        <v>130.99482257066754</v>
      </c>
      <c r="J827" s="216">
        <f t="shared" ca="1" si="148"/>
        <v>131.64979668352086</v>
      </c>
      <c r="K827" s="216">
        <f t="shared" ca="1" si="149"/>
        <v>130.33984845781421</v>
      </c>
      <c r="L827" s="217">
        <f t="shared" ca="1" si="150"/>
        <v>-12.299737377307517</v>
      </c>
      <c r="M827" s="216">
        <f t="shared" ca="1" si="151"/>
        <v>-10.5586209876212</v>
      </c>
      <c r="N827" s="246"/>
      <c r="O827" s="309">
        <f t="shared" ca="1" si="152"/>
        <v>-15.289020849275868</v>
      </c>
      <c r="P827" s="216">
        <f t="shared" ca="1" si="153"/>
        <v>131.77901884927587</v>
      </c>
      <c r="Q827" s="217">
        <f t="shared" ca="1" si="154"/>
        <v>-12.144463888798249</v>
      </c>
      <c r="R827" s="216">
        <f t="shared" ca="1" si="155"/>
        <v>-12.510393095343602</v>
      </c>
      <c r="S827" s="217"/>
      <c r="T827" s="64"/>
      <c r="U827" s="313">
        <f t="shared" ca="1" si="156"/>
        <v>-1.9517721077224017</v>
      </c>
      <c r="V827" s="256"/>
      <c r="W827" s="256"/>
      <c r="X827" s="311" t="e">
        <f t="shared" si="157"/>
        <v>#N/A</v>
      </c>
      <c r="Y827" s="311" t="e">
        <f t="shared" si="157"/>
        <v>#N/A</v>
      </c>
      <c r="Z827" s="105"/>
      <c r="AA827" s="105"/>
      <c r="AB827" s="103"/>
    </row>
    <row r="828" spans="1:28" x14ac:dyDescent="0.25">
      <c r="A828">
        <v>796</v>
      </c>
      <c r="B828" s="61">
        <f ca="1">OFFSET(InputPriceData!B$15,CalculationsAndCharts!$A828+$A$11,0,1,1)</f>
        <v>40821</v>
      </c>
      <c r="C828" s="3">
        <f ca="1">OFFSET(InputPriceData!G$15,CalculationsAndCharts!$A828+$A$11,IF($C$7,8,0),1,1)</f>
        <v>284108000</v>
      </c>
      <c r="D828" s="4">
        <f ca="1">OFFSET(InputPriceData!C$15,CalculationsAndCharts!$A828+$A$11,IF($C$7,8,0),1,1)</f>
        <v>112.620003</v>
      </c>
      <c r="E828" s="4">
        <f ca="1">OFFSET(InputPriceData!D$15,CalculationsAndCharts!$A828+$A$11,IF($C$7,8,0),1,1)</f>
        <v>114.720001</v>
      </c>
      <c r="F828" s="4">
        <f ca="1">OFFSET(InputPriceData!E$15,CalculationsAndCharts!$A828+$A$11,IF($C$7,8,0),1,1)</f>
        <v>111.58000199999999</v>
      </c>
      <c r="G828" s="4">
        <f ca="1">OFFSET(InputPriceData!F$15,CalculationsAndCharts!$A828+$A$11,IF($C$7,8,0),1,1)</f>
        <v>114.41999800000001</v>
      </c>
      <c r="H828" s="309">
        <f t="shared" ca="1" si="146"/>
        <v>-16.366334884467474</v>
      </c>
      <c r="I828" s="216">
        <f t="shared" ca="1" si="147"/>
        <v>130.78633288446747</v>
      </c>
      <c r="J828" s="216">
        <f t="shared" ca="1" si="148"/>
        <v>131.44026454888979</v>
      </c>
      <c r="K828" s="216">
        <f t="shared" ca="1" si="149"/>
        <v>130.13240122004513</v>
      </c>
      <c r="L828" s="217">
        <f t="shared" ca="1" si="150"/>
        <v>-12.215683192543709</v>
      </c>
      <c r="M828" s="216">
        <f t="shared" ca="1" si="151"/>
        <v>-10.676178470605906</v>
      </c>
      <c r="N828" s="246"/>
      <c r="O828" s="309">
        <f t="shared" ca="1" si="152"/>
        <v>-17.47384419319237</v>
      </c>
      <c r="P828" s="216">
        <f t="shared" ca="1" si="153"/>
        <v>131.89384219319237</v>
      </c>
      <c r="Q828" s="217">
        <f t="shared" ca="1" si="154"/>
        <v>-12.514942587397272</v>
      </c>
      <c r="R828" s="216">
        <f t="shared" ca="1" si="155"/>
        <v>-13.125267756845027</v>
      </c>
      <c r="S828" s="217"/>
      <c r="T828" s="64"/>
      <c r="U828" s="313">
        <f t="shared" ca="1" si="156"/>
        <v>-2.4490892862391203</v>
      </c>
      <c r="V828" s="256"/>
      <c r="W828" s="256"/>
      <c r="X828" s="311" t="e">
        <f t="shared" si="157"/>
        <v>#N/A</v>
      </c>
      <c r="Y828" s="311" t="e">
        <f t="shared" si="157"/>
        <v>#N/A</v>
      </c>
      <c r="Z828" s="105"/>
      <c r="AA828" s="105"/>
      <c r="AB828" s="103"/>
    </row>
    <row r="829" spans="1:28" x14ac:dyDescent="0.25">
      <c r="A829">
        <v>797</v>
      </c>
      <c r="B829" s="61">
        <f ca="1">OFFSET(InputPriceData!B$15,CalculationsAndCharts!$A829+$A$11,0,1,1)</f>
        <v>40820</v>
      </c>
      <c r="C829" s="3">
        <f ca="1">OFFSET(InputPriceData!G$15,CalculationsAndCharts!$A829+$A$11,IF($C$7,8,0),1,1)</f>
        <v>459177500</v>
      </c>
      <c r="D829" s="4">
        <f ca="1">OFFSET(InputPriceData!C$15,CalculationsAndCharts!$A829+$A$11,IF($C$7,8,0),1,1)</f>
        <v>108.349998</v>
      </c>
      <c r="E829" s="4">
        <f ca="1">OFFSET(InputPriceData!D$15,CalculationsAndCharts!$A829+$A$11,IF($C$7,8,0),1,1)</f>
        <v>112.58000199999999</v>
      </c>
      <c r="F829" s="4">
        <f ca="1">OFFSET(InputPriceData!E$15,CalculationsAndCharts!$A829+$A$11,IF($C$7,8,0),1,1)</f>
        <v>107.43</v>
      </c>
      <c r="G829" s="4">
        <f ca="1">OFFSET(InputPriceData!F$15,CalculationsAndCharts!$A829+$A$11,IF($C$7,8,0),1,1)</f>
        <v>112.339996</v>
      </c>
      <c r="H829" s="309">
        <f t="shared" ca="1" si="146"/>
        <v>-18.353936495155846</v>
      </c>
      <c r="I829" s="216">
        <f t="shared" ca="1" si="147"/>
        <v>130.69393249515585</v>
      </c>
      <c r="J829" s="216">
        <f t="shared" ca="1" si="148"/>
        <v>131.34740215763162</v>
      </c>
      <c r="K829" s="216">
        <f t="shared" ca="1" si="149"/>
        <v>130.04046283268008</v>
      </c>
      <c r="L829" s="217">
        <f t="shared" ca="1" si="150"/>
        <v>-11.927572640810705</v>
      </c>
      <c r="M829" s="216">
        <f t="shared" ca="1" si="151"/>
        <v>-10.617387453717468</v>
      </c>
      <c r="N829" s="246"/>
      <c r="O829" s="309">
        <f t="shared" ca="1" si="152"/>
        <v>-19.836113786958499</v>
      </c>
      <c r="P829" s="216">
        <f t="shared" ca="1" si="153"/>
        <v>132.17610978695851</v>
      </c>
      <c r="Q829" s="217">
        <f t="shared" ca="1" si="154"/>
        <v>-12.66584918263894</v>
      </c>
      <c r="R829" s="216">
        <f t="shared" ca="1" si="155"/>
        <v>-13.529481538495629</v>
      </c>
      <c r="S829" s="217"/>
      <c r="T829" s="64"/>
      <c r="U829" s="313">
        <f t="shared" ca="1" si="156"/>
        <v>-2.9120940847781611</v>
      </c>
      <c r="V829" s="256"/>
      <c r="W829" s="256"/>
      <c r="X829" s="311" t="e">
        <f t="shared" si="157"/>
        <v>#N/A</v>
      </c>
      <c r="Y829" s="311" t="e">
        <f t="shared" si="157"/>
        <v>#N/A</v>
      </c>
      <c r="Z829" s="105"/>
      <c r="AA829" s="105"/>
      <c r="AB829" s="103"/>
    </row>
    <row r="830" spans="1:28" x14ac:dyDescent="0.25">
      <c r="A830">
        <v>798</v>
      </c>
      <c r="B830" s="61">
        <f ca="1">OFFSET(InputPriceData!B$15,CalculationsAndCharts!$A830+$A$11,0,1,1)</f>
        <v>40819</v>
      </c>
      <c r="C830" s="3">
        <f ca="1">OFFSET(InputPriceData!G$15,CalculationsAndCharts!$A830+$A$11,IF($C$7,8,0),1,1)</f>
        <v>365136800</v>
      </c>
      <c r="D830" s="4">
        <f ca="1">OFFSET(InputPriceData!C$15,CalculationsAndCharts!$A830+$A$11,IF($C$7,8,0),1,1)</f>
        <v>112.489998</v>
      </c>
      <c r="E830" s="4">
        <f ca="1">OFFSET(InputPriceData!D$15,CalculationsAndCharts!$A830+$A$11,IF($C$7,8,0),1,1)</f>
        <v>113.949997</v>
      </c>
      <c r="F830" s="4">
        <f ca="1">OFFSET(InputPriceData!E$15,CalculationsAndCharts!$A830+$A$11,IF($C$7,8,0),1,1)</f>
        <v>109.80999799999999</v>
      </c>
      <c r="G830" s="4">
        <f ca="1">OFFSET(InputPriceData!F$15,CalculationsAndCharts!$A830+$A$11,IF($C$7,8,0),1,1)</f>
        <v>109.93</v>
      </c>
      <c r="H830" s="309">
        <f t="shared" ca="1" si="146"/>
        <v>-20.805992670626196</v>
      </c>
      <c r="I830" s="216">
        <f t="shared" ca="1" si="147"/>
        <v>130.73599267062622</v>
      </c>
      <c r="J830" s="216">
        <f t="shared" ca="1" si="148"/>
        <v>131.38967263397933</v>
      </c>
      <c r="K830" s="216">
        <f t="shared" ca="1" si="149"/>
        <v>130.08231270727308</v>
      </c>
      <c r="L830" s="217">
        <f t="shared" ca="1" si="150"/>
        <v>-11.386023200617695</v>
      </c>
      <c r="M830" s="216">
        <f t="shared" ca="1" si="151"/>
        <v>-10.35752133231847</v>
      </c>
      <c r="N830" s="246"/>
      <c r="O830" s="309">
        <f t="shared" ca="1" si="152"/>
        <v>-22.722141790031301</v>
      </c>
      <c r="P830" s="216">
        <f t="shared" ca="1" si="153"/>
        <v>132.65214179003129</v>
      </c>
      <c r="Q830" s="217">
        <f t="shared" ca="1" si="154"/>
        <v>-12.524293575105037</v>
      </c>
      <c r="R830" s="216">
        <f t="shared" ca="1" si="155"/>
        <v>-13.671565805627257</v>
      </c>
      <c r="S830" s="217"/>
      <c r="T830" s="64"/>
      <c r="U830" s="313">
        <f t="shared" ca="1" si="156"/>
        <v>-3.3140444733087868</v>
      </c>
      <c r="V830" s="256"/>
      <c r="W830" s="256"/>
      <c r="X830" s="311" t="e">
        <f t="shared" si="157"/>
        <v>#N/A</v>
      </c>
      <c r="Y830" s="311" t="e">
        <f t="shared" si="157"/>
        <v>#N/A</v>
      </c>
      <c r="Z830" s="105"/>
      <c r="AA830" s="105"/>
      <c r="AB830" s="103"/>
    </row>
    <row r="831" spans="1:28" x14ac:dyDescent="0.25">
      <c r="A831">
        <v>799</v>
      </c>
      <c r="B831" s="61">
        <f ca="1">OFFSET(InputPriceData!B$15,CalculationsAndCharts!$A831+$A$11,0,1,1)</f>
        <v>40816</v>
      </c>
      <c r="C831" s="3">
        <f ca="1">OFFSET(InputPriceData!G$15,CalculationsAndCharts!$A831+$A$11,IF($C$7,8,0),1,1)</f>
        <v>288392300</v>
      </c>
      <c r="D831" s="4">
        <f ca="1">OFFSET(InputPriceData!C$15,CalculationsAndCharts!$A831+$A$11,IF($C$7,8,0),1,1)</f>
        <v>114.449997</v>
      </c>
      <c r="E831" s="4">
        <f ca="1">OFFSET(InputPriceData!D$15,CalculationsAndCharts!$A831+$A$11,IF($C$7,8,0),1,1)</f>
        <v>115.449997</v>
      </c>
      <c r="F831" s="4">
        <f ca="1">OFFSET(InputPriceData!E$15,CalculationsAndCharts!$A831+$A$11,IF($C$7,8,0),1,1)</f>
        <v>113.07</v>
      </c>
      <c r="G831" s="4">
        <f ca="1">OFFSET(InputPriceData!F$15,CalculationsAndCharts!$A831+$A$11,IF($C$7,8,0),1,1)</f>
        <v>113.150002</v>
      </c>
      <c r="H831" s="309">
        <f t="shared" ca="1" si="146"/>
        <v>-17.575911117220162</v>
      </c>
      <c r="I831" s="216">
        <f t="shared" ca="1" si="147"/>
        <v>130.72591311722016</v>
      </c>
      <c r="J831" s="216">
        <f t="shared" ca="1" si="148"/>
        <v>131.37954268280623</v>
      </c>
      <c r="K831" s="216">
        <f t="shared" ca="1" si="149"/>
        <v>130.07228355163406</v>
      </c>
      <c r="L831" s="217">
        <f t="shared" ca="1" si="150"/>
        <v>-10.755841851019097</v>
      </c>
      <c r="M831" s="216">
        <f t="shared" ca="1" si="151"/>
        <v>-9.5058255951414807</v>
      </c>
      <c r="N831" s="246"/>
      <c r="O831" s="309">
        <f t="shared" ca="1" si="152"/>
        <v>-19.940765311782286</v>
      </c>
      <c r="P831" s="216">
        <f t="shared" ca="1" si="153"/>
        <v>133.09076731178229</v>
      </c>
      <c r="Q831" s="217">
        <f t="shared" ca="1" si="154"/>
        <v>-12.28772798359182</v>
      </c>
      <c r="R831" s="216">
        <f t="shared" ca="1" si="155"/>
        <v>-13.031615837099308</v>
      </c>
      <c r="S831" s="217"/>
      <c r="T831" s="64"/>
      <c r="U831" s="313">
        <f t="shared" ca="1" si="156"/>
        <v>-3.5257902419578269</v>
      </c>
      <c r="V831" s="256"/>
      <c r="W831" s="256"/>
      <c r="X831" s="311" t="e">
        <f t="shared" si="157"/>
        <v>#N/A</v>
      </c>
      <c r="Y831" s="311" t="e">
        <f t="shared" si="157"/>
        <v>#N/A</v>
      </c>
      <c r="Z831" s="105"/>
      <c r="AA831" s="105"/>
      <c r="AB831" s="103"/>
    </row>
    <row r="832" spans="1:28" x14ac:dyDescent="0.25">
      <c r="A832">
        <v>800</v>
      </c>
      <c r="B832" s="61">
        <f ca="1">OFFSET(InputPriceData!B$15,CalculationsAndCharts!$A832+$A$11,0,1,1)</f>
        <v>40815</v>
      </c>
      <c r="C832" s="3">
        <f ca="1">OFFSET(InputPriceData!G$15,CalculationsAndCharts!$A832+$A$11,IF($C$7,8,0),1,1)</f>
        <v>298108900</v>
      </c>
      <c r="D832" s="4">
        <f ca="1">OFFSET(InputPriceData!C$15,CalculationsAndCharts!$A832+$A$11,IF($C$7,8,0),1,1)</f>
        <v>117.050003</v>
      </c>
      <c r="E832" s="4">
        <f ca="1">OFFSET(InputPriceData!D$15,CalculationsAndCharts!$A832+$A$11,IF($C$7,8,0),1,1)</f>
        <v>117.629997</v>
      </c>
      <c r="F832" s="4">
        <f ca="1">OFFSET(InputPriceData!E$15,CalculationsAndCharts!$A832+$A$11,IF($C$7,8,0),1,1)</f>
        <v>113.93</v>
      </c>
      <c r="G832" s="4">
        <f ca="1">OFFSET(InputPriceData!F$15,CalculationsAndCharts!$A832+$A$11,IF($C$7,8,0),1,1)</f>
        <v>116.050003</v>
      </c>
      <c r="H832" s="309">
        <f t="shared" ca="1" si="146"/>
        <v>-14.416515253638604</v>
      </c>
      <c r="I832" s="216">
        <f t="shared" ca="1" si="147"/>
        <v>130.46651825363861</v>
      </c>
      <c r="J832" s="216">
        <f t="shared" ca="1" si="148"/>
        <v>131.1188508449068</v>
      </c>
      <c r="K832" s="216">
        <f t="shared" ca="1" si="149"/>
        <v>129.81418566237042</v>
      </c>
      <c r="L832" s="217">
        <f t="shared" ca="1" si="150"/>
        <v>-10.238883784220816</v>
      </c>
      <c r="M832" s="216">
        <f t="shared" ca="1" si="151"/>
        <v>-8.8228207837451027</v>
      </c>
      <c r="N832" s="246"/>
      <c r="O832" s="309">
        <f t="shared" ca="1" si="152"/>
        <v>-17.194416324333382</v>
      </c>
      <c r="P832" s="216">
        <f t="shared" ca="1" si="153"/>
        <v>133.24441932433339</v>
      </c>
      <c r="Q832" s="217">
        <f t="shared" ca="1" si="154"/>
        <v>-12.210834592974422</v>
      </c>
      <c r="R832" s="216">
        <f t="shared" ca="1" si="155"/>
        <v>-12.626455090715771</v>
      </c>
      <c r="S832" s="217"/>
      <c r="T832" s="64"/>
      <c r="U832" s="313">
        <f t="shared" ca="1" si="156"/>
        <v>-3.8036343069706682</v>
      </c>
      <c r="V832" s="256"/>
      <c r="W832" s="256"/>
      <c r="X832" s="311" t="e">
        <f t="shared" si="157"/>
        <v>#N/A</v>
      </c>
      <c r="Y832" s="311" t="e">
        <f t="shared" si="157"/>
        <v>#N/A</v>
      </c>
      <c r="Z832" s="105"/>
      <c r="AA832" s="105"/>
      <c r="AB832" s="103"/>
    </row>
    <row r="833" spans="1:28" x14ac:dyDescent="0.25">
      <c r="A833">
        <v>801</v>
      </c>
      <c r="B833" s="61">
        <f ca="1">OFFSET(InputPriceData!B$15,CalculationsAndCharts!$A833+$A$11,0,1,1)</f>
        <v>40814</v>
      </c>
      <c r="C833" s="3">
        <f ca="1">OFFSET(InputPriceData!G$15,CalculationsAndCharts!$A833+$A$11,IF($C$7,8,0),1,1)</f>
        <v>286696800</v>
      </c>
      <c r="D833" s="4">
        <f ca="1">OFFSET(InputPriceData!C$15,CalculationsAndCharts!$A833+$A$11,IF($C$7,8,0),1,1)</f>
        <v>117.779999</v>
      </c>
      <c r="E833" s="4">
        <f ca="1">OFFSET(InputPriceData!D$15,CalculationsAndCharts!$A833+$A$11,IF($C$7,8,0),1,1)</f>
        <v>118.489998</v>
      </c>
      <c r="F833" s="4">
        <f ca="1">OFFSET(InputPriceData!E$15,CalculationsAndCharts!$A833+$A$11,IF($C$7,8,0),1,1)</f>
        <v>114.970001</v>
      </c>
      <c r="G833" s="4">
        <f ca="1">OFFSET(InputPriceData!F$15,CalculationsAndCharts!$A833+$A$11,IF($C$7,8,0),1,1)</f>
        <v>115.139999</v>
      </c>
      <c r="H833" s="309">
        <f t="shared" ca="1" si="146"/>
        <v>-14.954580012707583</v>
      </c>
      <c r="I833" s="216">
        <f t="shared" ca="1" si="147"/>
        <v>130.09457901270758</v>
      </c>
      <c r="J833" s="216">
        <f t="shared" ca="1" si="148"/>
        <v>130.74505190777111</v>
      </c>
      <c r="K833" s="216">
        <f t="shared" ca="1" si="149"/>
        <v>129.44410611764405</v>
      </c>
      <c r="L833" s="217">
        <f t="shared" ca="1" si="150"/>
        <v>-9.7082290920934522</v>
      </c>
      <c r="M833" s="216">
        <f t="shared" ca="1" si="151"/>
        <v>-8.4316737679435381</v>
      </c>
      <c r="N833" s="246"/>
      <c r="O833" s="309">
        <f t="shared" ca="1" si="152"/>
        <v>-18.142407885050005</v>
      </c>
      <c r="P833" s="216">
        <f t="shared" ca="1" si="153"/>
        <v>133.28240688505002</v>
      </c>
      <c r="Q833" s="217">
        <f t="shared" ca="1" si="154"/>
        <v>-12.139944751054468</v>
      </c>
      <c r="R833" s="216">
        <f t="shared" ca="1" si="155"/>
        <v>-12.652365665962323</v>
      </c>
      <c r="S833" s="217"/>
      <c r="T833" s="64"/>
      <c r="U833" s="313">
        <f t="shared" ca="1" si="156"/>
        <v>-4.2206918980187851</v>
      </c>
      <c r="V833" s="256"/>
      <c r="W833" s="256"/>
      <c r="X833" s="311" t="e">
        <f t="shared" si="157"/>
        <v>#N/A</v>
      </c>
      <c r="Y833" s="311" t="e">
        <f t="shared" si="157"/>
        <v>#N/A</v>
      </c>
      <c r="Z833" s="105"/>
      <c r="AA833" s="105"/>
      <c r="AB833" s="103"/>
    </row>
    <row r="834" spans="1:28" x14ac:dyDescent="0.25">
      <c r="A834">
        <v>802</v>
      </c>
      <c r="B834" s="61">
        <f ca="1">OFFSET(InputPriceData!B$15,CalculationsAndCharts!$A834+$A$11,0,1,1)</f>
        <v>40813</v>
      </c>
      <c r="C834" s="3">
        <f ca="1">OFFSET(InputPriceData!G$15,CalculationsAndCharts!$A834+$A$11,IF($C$7,8,0),1,1)</f>
        <v>311753900</v>
      </c>
      <c r="D834" s="4">
        <f ca="1">OFFSET(InputPriceData!C$15,CalculationsAndCharts!$A834+$A$11,IF($C$7,8,0),1,1)</f>
        <v>118.529999</v>
      </c>
      <c r="E834" s="4">
        <f ca="1">OFFSET(InputPriceData!D$15,CalculationsAndCharts!$A834+$A$11,IF($C$7,8,0),1,1)</f>
        <v>119.55999799999999</v>
      </c>
      <c r="F834" s="4">
        <f ca="1">OFFSET(InputPriceData!E$15,CalculationsAndCharts!$A834+$A$11,IF($C$7,8,0),1,1)</f>
        <v>116.839996</v>
      </c>
      <c r="G834" s="4">
        <f ca="1">OFFSET(InputPriceData!F$15,CalculationsAndCharts!$A834+$A$11,IF($C$7,8,0),1,1)</f>
        <v>117.540001</v>
      </c>
      <c r="H834" s="309">
        <f t="shared" ca="1" si="146"/>
        <v>-12.081847933705257</v>
      </c>
      <c r="I834" s="216">
        <f t="shared" ca="1" si="147"/>
        <v>129.62184893370525</v>
      </c>
      <c r="J834" s="216">
        <f t="shared" ca="1" si="148"/>
        <v>130.26995817837377</v>
      </c>
      <c r="K834" s="216">
        <f t="shared" ca="1" si="149"/>
        <v>128.97373968903673</v>
      </c>
      <c r="L834" s="217">
        <f t="shared" ca="1" si="150"/>
        <v>-9.1520320833603037</v>
      </c>
      <c r="M834" s="216">
        <f t="shared" ca="1" si="151"/>
        <v>-7.7863127492744386</v>
      </c>
      <c r="N834" s="246"/>
      <c r="O834" s="309">
        <f t="shared" ca="1" si="152"/>
        <v>-15.678932254123872</v>
      </c>
      <c r="P834" s="216">
        <f t="shared" ca="1" si="153"/>
        <v>133.21893325412387</v>
      </c>
      <c r="Q834" s="217">
        <f t="shared" ca="1" si="154"/>
        <v>-12.061285734168928</v>
      </c>
      <c r="R834" s="216">
        <f t="shared" ca="1" si="155"/>
        <v>-12.313716826497826</v>
      </c>
      <c r="S834" s="217"/>
      <c r="T834" s="64"/>
      <c r="U834" s="313">
        <f t="shared" ca="1" si="156"/>
        <v>-4.5274040772233874</v>
      </c>
      <c r="V834" s="256"/>
      <c r="W834" s="256"/>
      <c r="X834" s="311" t="e">
        <f t="shared" ref="X834:Y873" si="158">IF($A834=$E$25,X$31,NA())</f>
        <v>#N/A</v>
      </c>
      <c r="Y834" s="311" t="e">
        <f t="shared" si="158"/>
        <v>#N/A</v>
      </c>
      <c r="Z834" s="105"/>
      <c r="AA834" s="105"/>
      <c r="AB834" s="103"/>
    </row>
    <row r="835" spans="1:28" x14ac:dyDescent="0.25">
      <c r="A835">
        <v>803</v>
      </c>
      <c r="B835" s="61">
        <f ca="1">OFFSET(InputPriceData!B$15,CalculationsAndCharts!$A835+$A$11,0,1,1)</f>
        <v>40812</v>
      </c>
      <c r="C835" s="3">
        <f ca="1">OFFSET(InputPriceData!G$15,CalculationsAndCharts!$A835+$A$11,IF($C$7,8,0),1,1)</f>
        <v>260673700</v>
      </c>
      <c r="D835" s="4">
        <f ca="1">OFFSET(InputPriceData!C$15,CalculationsAndCharts!$A835+$A$11,IF($C$7,8,0),1,1)</f>
        <v>114.610001</v>
      </c>
      <c r="E835" s="4">
        <f ca="1">OFFSET(InputPriceData!D$15,CalculationsAndCharts!$A835+$A$11,IF($C$7,8,0),1,1)</f>
        <v>116.400002</v>
      </c>
      <c r="F835" s="4">
        <f ca="1">OFFSET(InputPriceData!E$15,CalculationsAndCharts!$A835+$A$11,IF($C$7,8,0),1,1)</f>
        <v>112.980003</v>
      </c>
      <c r="G835" s="4">
        <f ca="1">OFFSET(InputPriceData!F$15,CalculationsAndCharts!$A835+$A$11,IF($C$7,8,0),1,1)</f>
        <v>116.239998</v>
      </c>
      <c r="H835" s="309">
        <f t="shared" ca="1" si="146"/>
        <v>-12.816737877958413</v>
      </c>
      <c r="I835" s="216">
        <f t="shared" ca="1" si="147"/>
        <v>129.0567358779584</v>
      </c>
      <c r="J835" s="216">
        <f t="shared" ca="1" si="148"/>
        <v>129.70201955734819</v>
      </c>
      <c r="K835" s="216">
        <f t="shared" ca="1" si="149"/>
        <v>128.41145219856861</v>
      </c>
      <c r="L835" s="217">
        <f t="shared" ca="1" si="150"/>
        <v>-8.5603717228428486</v>
      </c>
      <c r="M835" s="216">
        <f t="shared" ca="1" si="151"/>
        <v>-7.3643942447786772</v>
      </c>
      <c r="N835" s="246"/>
      <c r="O835" s="309">
        <f t="shared" ca="1" si="152"/>
        <v>-16.824162040035777</v>
      </c>
      <c r="P835" s="216">
        <f t="shared" ca="1" si="153"/>
        <v>133.06416004003577</v>
      </c>
      <c r="Q835" s="217">
        <f t="shared" ca="1" si="154"/>
        <v>-11.962896493280342</v>
      </c>
      <c r="R835" s="216">
        <f t="shared" ca="1" si="155"/>
        <v>-12.349858946088773</v>
      </c>
      <c r="S835" s="217"/>
      <c r="T835" s="64"/>
      <c r="U835" s="313">
        <f t="shared" ca="1" si="156"/>
        <v>-4.9854647013100957</v>
      </c>
      <c r="V835" s="256"/>
      <c r="W835" s="256"/>
      <c r="X835" s="311" t="e">
        <f t="shared" si="158"/>
        <v>#N/A</v>
      </c>
      <c r="Y835" s="311" t="e">
        <f t="shared" si="158"/>
        <v>#N/A</v>
      </c>
      <c r="Z835" s="105"/>
      <c r="AA835" s="105"/>
      <c r="AB835" s="103"/>
    </row>
    <row r="836" spans="1:28" x14ac:dyDescent="0.25">
      <c r="A836">
        <v>804</v>
      </c>
      <c r="B836" s="61">
        <f ca="1">OFFSET(InputPriceData!B$15,CalculationsAndCharts!$A836+$A$11,0,1,1)</f>
        <v>40809</v>
      </c>
      <c r="C836" s="3">
        <f ca="1">OFFSET(InputPriceData!G$15,CalculationsAndCharts!$A836+$A$11,IF($C$7,8,0),1,1)</f>
        <v>307242500</v>
      </c>
      <c r="D836" s="4">
        <f ca="1">OFFSET(InputPriceData!C$15,CalculationsAndCharts!$A836+$A$11,IF($C$7,8,0),1,1)</f>
        <v>112.110001</v>
      </c>
      <c r="E836" s="4">
        <f ca="1">OFFSET(InputPriceData!D$15,CalculationsAndCharts!$A836+$A$11,IF($C$7,8,0),1,1)</f>
        <v>114.160004</v>
      </c>
      <c r="F836" s="4">
        <f ca="1">OFFSET(InputPriceData!E$15,CalculationsAndCharts!$A836+$A$11,IF($C$7,8,0),1,1)</f>
        <v>112.019997</v>
      </c>
      <c r="G836" s="4">
        <f ca="1">OFFSET(InputPriceData!F$15,CalculationsAndCharts!$A836+$A$11,IF($C$7,8,0),1,1)</f>
        <v>113.540001</v>
      </c>
      <c r="H836" s="309">
        <f t="shared" ca="1" si="146"/>
        <v>-15.040102353664228</v>
      </c>
      <c r="I836" s="216">
        <f t="shared" ca="1" si="147"/>
        <v>128.58010335366424</v>
      </c>
      <c r="J836" s="216">
        <f t="shared" ca="1" si="148"/>
        <v>129.22300387043256</v>
      </c>
      <c r="K836" s="216">
        <f t="shared" ca="1" si="149"/>
        <v>127.93720283689592</v>
      </c>
      <c r="L836" s="217">
        <f t="shared" ca="1" si="150"/>
        <v>-7.7365983783642287</v>
      </c>
      <c r="M836" s="216">
        <f t="shared" ca="1" si="151"/>
        <v>-6.813984772084182</v>
      </c>
      <c r="N836" s="246"/>
      <c r="O836" s="309">
        <f t="shared" ca="1" si="152"/>
        <v>-19.505426280647583</v>
      </c>
      <c r="P836" s="216">
        <f t="shared" ca="1" si="153"/>
        <v>133.04542728064757</v>
      </c>
      <c r="Q836" s="217">
        <f t="shared" ca="1" si="154"/>
        <v>-11.59280320930853</v>
      </c>
      <c r="R836" s="216">
        <f t="shared" ca="1" si="155"/>
        <v>-12.252390108020375</v>
      </c>
      <c r="S836" s="217"/>
      <c r="T836" s="64"/>
      <c r="U836" s="313">
        <f t="shared" ca="1" si="156"/>
        <v>-5.438405335936193</v>
      </c>
      <c r="V836" s="256"/>
      <c r="W836" s="256"/>
      <c r="X836" s="311" t="e">
        <f t="shared" si="158"/>
        <v>#N/A</v>
      </c>
      <c r="Y836" s="311" t="e">
        <f t="shared" si="158"/>
        <v>#N/A</v>
      </c>
      <c r="Z836" s="105"/>
      <c r="AA836" s="105"/>
      <c r="AB836" s="103"/>
    </row>
    <row r="837" spans="1:28" x14ac:dyDescent="0.25">
      <c r="A837">
        <v>805</v>
      </c>
      <c r="B837" s="61">
        <f ca="1">OFFSET(InputPriceData!B$15,CalculationsAndCharts!$A837+$A$11,0,1,1)</f>
        <v>40808</v>
      </c>
      <c r="C837" s="3">
        <f ca="1">OFFSET(InputPriceData!G$15,CalculationsAndCharts!$A837+$A$11,IF($C$7,8,0),1,1)</f>
        <v>513911300</v>
      </c>
      <c r="D837" s="4">
        <f ca="1">OFFSET(InputPriceData!C$15,CalculationsAndCharts!$A837+$A$11,IF($C$7,8,0),1,1)</f>
        <v>113.25</v>
      </c>
      <c r="E837" s="4">
        <f ca="1">OFFSET(InputPriceData!D$15,CalculationsAndCharts!$A837+$A$11,IF($C$7,8,0),1,1)</f>
        <v>114.209999</v>
      </c>
      <c r="F837" s="4">
        <f ca="1">OFFSET(InputPriceData!E$15,CalculationsAndCharts!$A837+$A$11,IF($C$7,8,0),1,1)</f>
        <v>111.300003</v>
      </c>
      <c r="G837" s="4">
        <f ca="1">OFFSET(InputPriceData!F$15,CalculationsAndCharts!$A837+$A$11,IF($C$7,8,0),1,1)</f>
        <v>112.860001</v>
      </c>
      <c r="H837" s="309">
        <f t="shared" ca="1" si="146"/>
        <v>-15.313837463223685</v>
      </c>
      <c r="I837" s="216">
        <f t="shared" ca="1" si="147"/>
        <v>128.17383846322369</v>
      </c>
      <c r="J837" s="216">
        <f t="shared" ca="1" si="148"/>
        <v>128.81470765553979</v>
      </c>
      <c r="K837" s="216">
        <f t="shared" ca="1" si="149"/>
        <v>127.53296927090757</v>
      </c>
      <c r="L837" s="217">
        <f t="shared" ca="1" si="150"/>
        <v>-6.669175232325312</v>
      </c>
      <c r="M837" s="216">
        <f t="shared" ca="1" si="151"/>
        <v>-5.9092461219500709</v>
      </c>
      <c r="N837" s="246"/>
      <c r="O837" s="309">
        <f t="shared" ca="1" si="152"/>
        <v>-20.282794955060908</v>
      </c>
      <c r="P837" s="216">
        <f t="shared" ca="1" si="153"/>
        <v>133.1427959550609</v>
      </c>
      <c r="Q837" s="217">
        <f t="shared" ca="1" si="154"/>
        <v>-10.923136993982469</v>
      </c>
      <c r="R837" s="216">
        <f t="shared" ca="1" si="155"/>
        <v>-11.614180645611516</v>
      </c>
      <c r="S837" s="217"/>
      <c r="T837" s="64"/>
      <c r="U837" s="313">
        <f t="shared" ca="1" si="156"/>
        <v>-5.7049345236614446</v>
      </c>
      <c r="V837" s="256"/>
      <c r="W837" s="256"/>
      <c r="X837" s="311" t="e">
        <f t="shared" si="158"/>
        <v>#N/A</v>
      </c>
      <c r="Y837" s="311" t="e">
        <f t="shared" si="158"/>
        <v>#N/A</v>
      </c>
      <c r="Z837" s="105"/>
      <c r="AA837" s="105"/>
      <c r="AB837" s="103"/>
    </row>
    <row r="838" spans="1:28" x14ac:dyDescent="0.25">
      <c r="A838">
        <v>806</v>
      </c>
      <c r="B838" s="61">
        <f ca="1">OFFSET(InputPriceData!B$15,CalculationsAndCharts!$A838+$A$11,0,1,1)</f>
        <v>40807</v>
      </c>
      <c r="C838" s="3">
        <f ca="1">OFFSET(InputPriceData!G$15,CalculationsAndCharts!$A838+$A$11,IF($C$7,8,0),1,1)</f>
        <v>316251300</v>
      </c>
      <c r="D838" s="4">
        <f ca="1">OFFSET(InputPriceData!C$15,CalculationsAndCharts!$A838+$A$11,IF($C$7,8,0),1,1)</f>
        <v>120.230003</v>
      </c>
      <c r="E838" s="4">
        <f ca="1">OFFSET(InputPriceData!D$15,CalculationsAndCharts!$A838+$A$11,IF($C$7,8,0),1,1)</f>
        <v>120.599998</v>
      </c>
      <c r="F838" s="4">
        <f ca="1">OFFSET(InputPriceData!E$15,CalculationsAndCharts!$A838+$A$11,IF($C$7,8,0),1,1)</f>
        <v>116.44000200000001</v>
      </c>
      <c r="G838" s="4">
        <f ca="1">OFFSET(InputPriceData!F$15,CalculationsAndCharts!$A838+$A$11,IF($C$7,8,0),1,1)</f>
        <v>116.629997</v>
      </c>
      <c r="H838" s="309">
        <f t="shared" ca="1" si="146"/>
        <v>-10.975216936355681</v>
      </c>
      <c r="I838" s="216">
        <f t="shared" ca="1" si="147"/>
        <v>127.60521393635568</v>
      </c>
      <c r="J838" s="216">
        <f t="shared" ca="1" si="148"/>
        <v>128.24324000603744</v>
      </c>
      <c r="K838" s="216">
        <f t="shared" ca="1" si="149"/>
        <v>126.9671878666739</v>
      </c>
      <c r="L838" s="217">
        <f t="shared" ca="1" si="150"/>
        <v>-5.576854780330585</v>
      </c>
      <c r="M838" s="216">
        <f t="shared" ca="1" si="151"/>
        <v>-4.7816641719802027</v>
      </c>
      <c r="N838" s="246"/>
      <c r="O838" s="309">
        <f t="shared" ca="1" si="152"/>
        <v>-16.436040861381141</v>
      </c>
      <c r="P838" s="216">
        <f t="shared" ca="1" si="153"/>
        <v>133.06603786138115</v>
      </c>
      <c r="Q838" s="217">
        <f t="shared" ca="1" si="154"/>
        <v>-10.219216487005795</v>
      </c>
      <c r="R838" s="216">
        <f t="shared" ca="1" si="155"/>
        <v>-10.514498928099052</v>
      </c>
      <c r="S838" s="217"/>
      <c r="T838" s="64"/>
      <c r="U838" s="313">
        <f t="shared" ca="1" si="156"/>
        <v>-5.7328347561188489</v>
      </c>
      <c r="V838" s="256"/>
      <c r="W838" s="256"/>
      <c r="X838" s="311" t="e">
        <f t="shared" si="158"/>
        <v>#N/A</v>
      </c>
      <c r="Y838" s="311" t="e">
        <f t="shared" si="158"/>
        <v>#N/A</v>
      </c>
      <c r="Z838" s="105"/>
      <c r="AA838" s="105"/>
      <c r="AB838" s="103"/>
    </row>
    <row r="839" spans="1:28" x14ac:dyDescent="0.25">
      <c r="A839">
        <v>807</v>
      </c>
      <c r="B839" s="61">
        <f ca="1">OFFSET(InputPriceData!B$15,CalculationsAndCharts!$A839+$A$11,0,1,1)</f>
        <v>40806</v>
      </c>
      <c r="C839" s="3">
        <f ca="1">OFFSET(InputPriceData!G$15,CalculationsAndCharts!$A839+$A$11,IF($C$7,8,0),1,1)</f>
        <v>218932200</v>
      </c>
      <c r="D839" s="4">
        <f ca="1">OFFSET(InputPriceData!C$15,CalculationsAndCharts!$A839+$A$11,IF($C$7,8,0),1,1)</f>
        <v>120.82</v>
      </c>
      <c r="E839" s="4">
        <f ca="1">OFFSET(InputPriceData!D$15,CalculationsAndCharts!$A839+$A$11,IF($C$7,8,0),1,1)</f>
        <v>121.989998</v>
      </c>
      <c r="F839" s="4">
        <f ca="1">OFFSET(InputPriceData!E$15,CalculationsAndCharts!$A839+$A$11,IF($C$7,8,0),1,1)</f>
        <v>120.010002</v>
      </c>
      <c r="G839" s="4">
        <f ca="1">OFFSET(InputPriceData!F$15,CalculationsAndCharts!$A839+$A$11,IF($C$7,8,0),1,1)</f>
        <v>120.16999800000001</v>
      </c>
      <c r="H839" s="309">
        <f t="shared" ca="1" si="146"/>
        <v>-6.5409570118954647</v>
      </c>
      <c r="I839" s="216">
        <f t="shared" ca="1" si="147"/>
        <v>126.71095501189546</v>
      </c>
      <c r="J839" s="216">
        <f t="shared" ca="1" si="148"/>
        <v>127.34450978695493</v>
      </c>
      <c r="K839" s="216">
        <f t="shared" ca="1" si="149"/>
        <v>126.07740023683598</v>
      </c>
      <c r="L839" s="217">
        <f t="shared" ca="1" si="150"/>
        <v>-4.6373022340797005</v>
      </c>
      <c r="M839" s="216">
        <f t="shared" ca="1" si="151"/>
        <v>-3.8589517444110304</v>
      </c>
      <c r="N839" s="246"/>
      <c r="O839" s="309">
        <f t="shared" ca="1" si="152"/>
        <v>-12.438389481769642</v>
      </c>
      <c r="P839" s="216">
        <f t="shared" ca="1" si="153"/>
        <v>132.60838748176965</v>
      </c>
      <c r="Q839" s="217">
        <f t="shared" ca="1" si="154"/>
        <v>-9.7069145880610108</v>
      </c>
      <c r="R839" s="216">
        <f t="shared" ca="1" si="155"/>
        <v>-9.6931827407313538</v>
      </c>
      <c r="S839" s="217"/>
      <c r="T839" s="64"/>
      <c r="U839" s="313">
        <f t="shared" ca="1" si="156"/>
        <v>-5.8342309963203238</v>
      </c>
      <c r="V839" s="256"/>
      <c r="W839" s="256"/>
      <c r="X839" s="311" t="e">
        <f t="shared" si="158"/>
        <v>#N/A</v>
      </c>
      <c r="Y839" s="311" t="e">
        <f t="shared" si="158"/>
        <v>#N/A</v>
      </c>
      <c r="Z839" s="105"/>
      <c r="AA839" s="105"/>
      <c r="AB839" s="103"/>
    </row>
    <row r="840" spans="1:28" x14ac:dyDescent="0.25">
      <c r="A840">
        <v>808</v>
      </c>
      <c r="B840" s="61">
        <f ca="1">OFFSET(InputPriceData!B$15,CalculationsAndCharts!$A840+$A$11,0,1,1)</f>
        <v>40805</v>
      </c>
      <c r="C840" s="3">
        <f ca="1">OFFSET(InputPriceData!G$15,CalculationsAndCharts!$A840+$A$11,IF($C$7,8,0),1,1)</f>
        <v>241517000</v>
      </c>
      <c r="D840" s="4">
        <f ca="1">OFFSET(InputPriceData!C$15,CalculationsAndCharts!$A840+$A$11,IF($C$7,8,0),1,1)</f>
        <v>119.529999</v>
      </c>
      <c r="E840" s="4">
        <f ca="1">OFFSET(InputPriceData!D$15,CalculationsAndCharts!$A840+$A$11,IF($C$7,8,0),1,1)</f>
        <v>120.93</v>
      </c>
      <c r="F840" s="4">
        <f ca="1">OFFSET(InputPriceData!E$15,CalculationsAndCharts!$A840+$A$11,IF($C$7,8,0),1,1)</f>
        <v>118.720001</v>
      </c>
      <c r="G840" s="4">
        <f ca="1">OFFSET(InputPriceData!F$15,CalculationsAndCharts!$A840+$A$11,IF($C$7,8,0),1,1)</f>
        <v>120.30999799999999</v>
      </c>
      <c r="H840" s="309">
        <f t="shared" ca="1" si="146"/>
        <v>-5.2955655828817347</v>
      </c>
      <c r="I840" s="216">
        <f t="shared" ca="1" si="147"/>
        <v>125.60556358288173</v>
      </c>
      <c r="J840" s="216">
        <f t="shared" ca="1" si="148"/>
        <v>126.23359140079613</v>
      </c>
      <c r="K840" s="216">
        <f t="shared" ca="1" si="149"/>
        <v>124.97753576496731</v>
      </c>
      <c r="L840" s="217">
        <f t="shared" ca="1" si="150"/>
        <v>-3.7558817804124796</v>
      </c>
      <c r="M840" s="216">
        <f t="shared" ca="1" si="151"/>
        <v>-3.1218367906651281</v>
      </c>
      <c r="N840" s="246"/>
      <c r="O840" s="309">
        <f t="shared" ca="1" si="152"/>
        <v>-11.599753623514752</v>
      </c>
      <c r="P840" s="216">
        <f t="shared" ca="1" si="153"/>
        <v>131.90975162351475</v>
      </c>
      <c r="Q840" s="217">
        <f t="shared" ca="1" si="154"/>
        <v>-9.2747540392836854</v>
      </c>
      <c r="R840" s="216">
        <f t="shared" ca="1" si="155"/>
        <v>-9.2508561484145506</v>
      </c>
      <c r="S840" s="217"/>
      <c r="T840" s="64"/>
      <c r="U840" s="313">
        <f t="shared" ca="1" si="156"/>
        <v>-6.1290193577494225</v>
      </c>
      <c r="V840" s="256"/>
      <c r="W840" s="256"/>
      <c r="X840" s="311" t="e">
        <f t="shared" si="158"/>
        <v>#N/A</v>
      </c>
      <c r="Y840" s="311" t="e">
        <f t="shared" si="158"/>
        <v>#N/A</v>
      </c>
      <c r="Z840" s="105"/>
      <c r="AA840" s="105"/>
      <c r="AB840" s="103"/>
    </row>
    <row r="841" spans="1:28" x14ac:dyDescent="0.25">
      <c r="A841">
        <v>809</v>
      </c>
      <c r="B841" s="61">
        <f ca="1">OFFSET(InputPriceData!B$15,CalculationsAndCharts!$A841+$A$11,0,1,1)</f>
        <v>40802</v>
      </c>
      <c r="C841" s="3">
        <f ca="1">OFFSET(InputPriceData!G$15,CalculationsAndCharts!$A841+$A$11,IF($C$7,8,0),1,1)</f>
        <v>284528300</v>
      </c>
      <c r="D841" s="4">
        <f ca="1">OFFSET(InputPriceData!C$15,CalculationsAndCharts!$A841+$A$11,IF($C$7,8,0),1,1)</f>
        <v>121.290001</v>
      </c>
      <c r="E841" s="4">
        <f ca="1">OFFSET(InputPriceData!D$15,CalculationsAndCharts!$A841+$A$11,IF($C$7,8,0),1,1)</f>
        <v>121.970001</v>
      </c>
      <c r="F841" s="4">
        <f ca="1">OFFSET(InputPriceData!E$15,CalculationsAndCharts!$A841+$A$11,IF($C$7,8,0),1,1)</f>
        <v>120.32</v>
      </c>
      <c r="G841" s="4">
        <f ca="1">OFFSET(InputPriceData!F$15,CalculationsAndCharts!$A841+$A$11,IF($C$7,8,0),1,1)</f>
        <v>121.519997</v>
      </c>
      <c r="H841" s="309">
        <f t="shared" ca="1" si="146"/>
        <v>-2.8424157673487298</v>
      </c>
      <c r="I841" s="216">
        <f t="shared" ca="1" si="147"/>
        <v>124.36241276734873</v>
      </c>
      <c r="J841" s="216">
        <f t="shared" ca="1" si="148"/>
        <v>124.98422483118546</v>
      </c>
      <c r="K841" s="216">
        <f t="shared" ca="1" si="149"/>
        <v>123.74060070351199</v>
      </c>
      <c r="L841" s="217">
        <f t="shared" ca="1" si="150"/>
        <v>-2.8673898320418152</v>
      </c>
      <c r="M841" s="216">
        <f t="shared" ca="1" si="151"/>
        <v>-2.3596032775098039</v>
      </c>
      <c r="N841" s="246"/>
      <c r="O841" s="309">
        <f t="shared" ca="1" si="152"/>
        <v>-9.54005228217523</v>
      </c>
      <c r="P841" s="216">
        <f t="shared" ca="1" si="153"/>
        <v>131.06004928217524</v>
      </c>
      <c r="Q841" s="217">
        <f t="shared" ca="1" si="154"/>
        <v>-8.8436023442534086</v>
      </c>
      <c r="R841" s="216">
        <f t="shared" ca="1" si="155"/>
        <v>-8.7329847556728382</v>
      </c>
      <c r="S841" s="217"/>
      <c r="T841" s="64"/>
      <c r="U841" s="313">
        <f t="shared" ca="1" si="156"/>
        <v>-6.3733814781630347</v>
      </c>
      <c r="V841" s="256"/>
      <c r="W841" s="256"/>
      <c r="X841" s="311" t="e">
        <f t="shared" si="158"/>
        <v>#N/A</v>
      </c>
      <c r="Y841" s="311" t="e">
        <f t="shared" si="158"/>
        <v>#N/A</v>
      </c>
      <c r="Z841" s="105"/>
      <c r="AA841" s="105"/>
      <c r="AB841" s="103"/>
    </row>
    <row r="842" spans="1:28" x14ac:dyDescent="0.25">
      <c r="A842">
        <v>810</v>
      </c>
      <c r="B842" s="61">
        <f ca="1">OFFSET(InputPriceData!B$15,CalculationsAndCharts!$A842+$A$11,0,1,1)</f>
        <v>40801</v>
      </c>
      <c r="C842" s="3">
        <f ca="1">OFFSET(InputPriceData!G$15,CalculationsAndCharts!$A842+$A$11,IF($C$7,8,0),1,1)</f>
        <v>326777200</v>
      </c>
      <c r="D842" s="4">
        <f ca="1">OFFSET(InputPriceData!C$15,CalculationsAndCharts!$A842+$A$11,IF($C$7,8,0),1,1)</f>
        <v>120.650002</v>
      </c>
      <c r="E842" s="4">
        <f ca="1">OFFSET(InputPriceData!D$15,CalculationsAndCharts!$A842+$A$11,IF($C$7,8,0),1,1)</f>
        <v>121.470001</v>
      </c>
      <c r="F842" s="4">
        <f ca="1">OFFSET(InputPriceData!E$15,CalculationsAndCharts!$A842+$A$11,IF($C$7,8,0),1,1)</f>
        <v>119.400002</v>
      </c>
      <c r="G842" s="4">
        <f ca="1">OFFSET(InputPriceData!F$15,CalculationsAndCharts!$A842+$A$11,IF($C$7,8,0),1,1)</f>
        <v>121.43</v>
      </c>
      <c r="H842" s="309">
        <f t="shared" ca="1" si="146"/>
        <v>-1.5522617620165966</v>
      </c>
      <c r="I842" s="216">
        <f t="shared" ca="1" si="147"/>
        <v>122.98226176201661</v>
      </c>
      <c r="J842" s="216">
        <f t="shared" ca="1" si="148"/>
        <v>123.59717307082667</v>
      </c>
      <c r="K842" s="216">
        <f t="shared" ca="1" si="149"/>
        <v>122.36735045320653</v>
      </c>
      <c r="L842" s="217">
        <f t="shared" ca="1" si="150"/>
        <v>-1.9747585209695544</v>
      </c>
      <c r="M842" s="216">
        <f t="shared" ca="1" si="151"/>
        <v>-1.6262525907679768</v>
      </c>
      <c r="N842" s="246"/>
      <c r="O842" s="309">
        <f t="shared" ca="1" si="152"/>
        <v>-8.6289575296768106</v>
      </c>
      <c r="P842" s="216">
        <f t="shared" ca="1" si="153"/>
        <v>130.05895752967683</v>
      </c>
      <c r="Q842" s="217">
        <f t="shared" ca="1" si="154"/>
        <v>-8.4177417435801836</v>
      </c>
      <c r="R842" s="216">
        <f t="shared" ca="1" si="155"/>
        <v>-8.3186116217542789</v>
      </c>
      <c r="S842" s="217"/>
      <c r="T842" s="64"/>
      <c r="U842" s="313">
        <f t="shared" ca="1" si="156"/>
        <v>-6.6923590309863021</v>
      </c>
      <c r="V842" s="256"/>
      <c r="W842" s="256"/>
      <c r="X842" s="311" t="e">
        <f t="shared" si="158"/>
        <v>#N/A</v>
      </c>
      <c r="Y842" s="311" t="e">
        <f t="shared" si="158"/>
        <v>#N/A</v>
      </c>
      <c r="Z842" s="105"/>
      <c r="AA842" s="105"/>
      <c r="AB842" s="103"/>
    </row>
    <row r="843" spans="1:28" x14ac:dyDescent="0.25">
      <c r="A843">
        <v>811</v>
      </c>
      <c r="B843" s="61">
        <f ca="1">OFFSET(InputPriceData!B$15,CalculationsAndCharts!$A843+$A$11,0,1,1)</f>
        <v>40800</v>
      </c>
      <c r="C843" s="3">
        <f ca="1">OFFSET(InputPriceData!G$15,CalculationsAndCharts!$A843+$A$11,IF($C$7,8,0),1,1)</f>
        <v>319389500</v>
      </c>
      <c r="D843" s="4">
        <f ca="1">OFFSET(InputPriceData!C$15,CalculationsAndCharts!$A843+$A$11,IF($C$7,8,0),1,1)</f>
        <v>118.339996</v>
      </c>
      <c r="E843" s="4">
        <f ca="1">OFFSET(InputPriceData!D$15,CalculationsAndCharts!$A843+$A$11,IF($C$7,8,0),1,1)</f>
        <v>120.800003</v>
      </c>
      <c r="F843" s="4">
        <f ca="1">OFFSET(InputPriceData!E$15,CalculationsAndCharts!$A843+$A$11,IF($C$7,8,0),1,1)</f>
        <v>116.720001</v>
      </c>
      <c r="G843" s="4">
        <f ca="1">OFFSET(InputPriceData!F$15,CalculationsAndCharts!$A843+$A$11,IF($C$7,8,0),1,1)</f>
        <v>119.370003</v>
      </c>
      <c r="H843" s="309">
        <f t="shared" ca="1" si="146"/>
        <v>-2.2069473101463641</v>
      </c>
      <c r="I843" s="216">
        <f t="shared" ca="1" si="147"/>
        <v>121.57695031014636</v>
      </c>
      <c r="J843" s="216">
        <f t="shared" ca="1" si="148"/>
        <v>122.18483506169707</v>
      </c>
      <c r="K843" s="216">
        <f t="shared" ca="1" si="149"/>
        <v>120.96906555859563</v>
      </c>
      <c r="L843" s="217">
        <f t="shared" ca="1" si="150"/>
        <v>-0.96196969472334604</v>
      </c>
      <c r="M843" s="216">
        <f t="shared" ca="1" si="151"/>
        <v>-0.80587222128439251</v>
      </c>
      <c r="N843" s="246"/>
      <c r="O843" s="309">
        <f t="shared" ca="1" si="152"/>
        <v>-9.6758987422110003</v>
      </c>
      <c r="P843" s="216">
        <f t="shared" ca="1" si="153"/>
        <v>129.04590174221099</v>
      </c>
      <c r="Q843" s="217">
        <f t="shared" ca="1" si="154"/>
        <v>-7.8491898860795626</v>
      </c>
      <c r="R843" s="216">
        <f t="shared" ca="1" si="155"/>
        <v>-7.8906154197679594</v>
      </c>
      <c r="S843" s="217"/>
      <c r="T843" s="64"/>
      <c r="U843" s="313">
        <f t="shared" ca="1" si="156"/>
        <v>-7.0847431984835669</v>
      </c>
      <c r="V843" s="256"/>
      <c r="W843" s="256"/>
      <c r="X843" s="311" t="e">
        <f t="shared" si="158"/>
        <v>#N/A</v>
      </c>
      <c r="Y843" s="311" t="e">
        <f t="shared" si="158"/>
        <v>#N/A</v>
      </c>
      <c r="Z843" s="105"/>
      <c r="AA843" s="105"/>
      <c r="AB843" s="103"/>
    </row>
    <row r="844" spans="1:28" x14ac:dyDescent="0.25">
      <c r="A844">
        <v>812</v>
      </c>
      <c r="B844" s="61">
        <f ca="1">OFFSET(InputPriceData!B$15,CalculationsAndCharts!$A844+$A$11,0,1,1)</f>
        <v>40799</v>
      </c>
      <c r="C844" s="3">
        <f ca="1">OFFSET(InputPriceData!G$15,CalculationsAndCharts!$A844+$A$11,IF($C$7,8,0),1,1)</f>
        <v>272514700</v>
      </c>
      <c r="D844" s="4">
        <f ca="1">OFFSET(InputPriceData!C$15,CalculationsAndCharts!$A844+$A$11,IF($C$7,8,0),1,1)</f>
        <v>117.050003</v>
      </c>
      <c r="E844" s="4">
        <f ca="1">OFFSET(InputPriceData!D$15,CalculationsAndCharts!$A844+$A$11,IF($C$7,8,0),1,1)</f>
        <v>118.18</v>
      </c>
      <c r="F844" s="4">
        <f ca="1">OFFSET(InputPriceData!E$15,CalculationsAndCharts!$A844+$A$11,IF($C$7,8,0),1,1)</f>
        <v>116.220001</v>
      </c>
      <c r="G844" s="4">
        <f ca="1">OFFSET(InputPriceData!F$15,CalculationsAndCharts!$A844+$A$11,IF($C$7,8,0),1,1)</f>
        <v>117.739998</v>
      </c>
      <c r="H844" s="309">
        <f t="shared" ca="1" si="146"/>
        <v>-2.4612875678372736</v>
      </c>
      <c r="I844" s="216">
        <f t="shared" ca="1" si="147"/>
        <v>120.20128556783727</v>
      </c>
      <c r="J844" s="216">
        <f t="shared" ca="1" si="148"/>
        <v>120.80229199567644</v>
      </c>
      <c r="K844" s="216">
        <f t="shared" ca="1" si="149"/>
        <v>119.60027913999809</v>
      </c>
      <c r="L844" s="217">
        <f t="shared" ca="1" si="150"/>
        <v>0.24276462249216024</v>
      </c>
      <c r="M844" s="216">
        <f t="shared" ca="1" si="151"/>
        <v>0.20618704485807809</v>
      </c>
      <c r="N844" s="246"/>
      <c r="O844" s="309">
        <f t="shared" ca="1" si="152"/>
        <v>-10.350415146676518</v>
      </c>
      <c r="P844" s="216">
        <f t="shared" ca="1" si="153"/>
        <v>128.09041314667653</v>
      </c>
      <c r="Q844" s="217">
        <f t="shared" ca="1" si="154"/>
        <v>-7.0389307780429053</v>
      </c>
      <c r="R844" s="216">
        <f t="shared" ca="1" si="155"/>
        <v>-7.1740420223648096</v>
      </c>
      <c r="S844" s="217"/>
      <c r="T844" s="64"/>
      <c r="U844" s="313">
        <f t="shared" ca="1" si="156"/>
        <v>-7.3802290672228876</v>
      </c>
      <c r="V844" s="256"/>
      <c r="W844" s="256"/>
      <c r="X844" s="311" t="e">
        <f t="shared" si="158"/>
        <v>#N/A</v>
      </c>
      <c r="Y844" s="311" t="e">
        <f t="shared" si="158"/>
        <v>#N/A</v>
      </c>
      <c r="Z844" s="105"/>
      <c r="AA844" s="105"/>
      <c r="AB844" s="103"/>
    </row>
    <row r="845" spans="1:28" x14ac:dyDescent="0.25">
      <c r="A845">
        <v>813</v>
      </c>
      <c r="B845" s="61">
        <f ca="1">OFFSET(InputPriceData!B$15,CalculationsAndCharts!$A845+$A$11,0,1,1)</f>
        <v>40798</v>
      </c>
      <c r="C845" s="3">
        <f ca="1">OFFSET(InputPriceData!G$15,CalculationsAndCharts!$A845+$A$11,IF($C$7,8,0),1,1)</f>
        <v>305793500</v>
      </c>
      <c r="D845" s="4">
        <f ca="1">OFFSET(InputPriceData!C$15,CalculationsAndCharts!$A845+$A$11,IF($C$7,8,0),1,1)</f>
        <v>114.470001</v>
      </c>
      <c r="E845" s="4">
        <f ca="1">OFFSET(InputPriceData!D$15,CalculationsAndCharts!$A845+$A$11,IF($C$7,8,0),1,1)</f>
        <v>116.760002</v>
      </c>
      <c r="F845" s="4">
        <f ca="1">OFFSET(InputPriceData!E$15,CalculationsAndCharts!$A845+$A$11,IF($C$7,8,0),1,1)</f>
        <v>114.050003</v>
      </c>
      <c r="G845" s="4">
        <f ca="1">OFFSET(InputPriceData!F$15,CalculationsAndCharts!$A845+$A$11,IF($C$7,8,0),1,1)</f>
        <v>116.66999800000001</v>
      </c>
      <c r="H845" s="309">
        <f t="shared" ca="1" si="146"/>
        <v>-2.150692781349075</v>
      </c>
      <c r="I845" s="216">
        <f t="shared" ca="1" si="147"/>
        <v>118.82069078134909</v>
      </c>
      <c r="J845" s="216">
        <f t="shared" ca="1" si="148"/>
        <v>119.41479423525581</v>
      </c>
      <c r="K845" s="216">
        <f t="shared" ca="1" si="149"/>
        <v>118.22658732744235</v>
      </c>
      <c r="L845" s="217">
        <f t="shared" ca="1" si="150"/>
        <v>1.6250692947334819</v>
      </c>
      <c r="M845" s="216">
        <f t="shared" ca="1" si="151"/>
        <v>1.3928767657418506</v>
      </c>
      <c r="N845" s="246"/>
      <c r="O845" s="309">
        <f t="shared" ca="1" si="152"/>
        <v>-10.480512287096339</v>
      </c>
      <c r="P845" s="216">
        <f t="shared" ca="1" si="153"/>
        <v>127.15051028709635</v>
      </c>
      <c r="Q845" s="217">
        <f t="shared" ca="1" si="154"/>
        <v>-5.9928879639284078</v>
      </c>
      <c r="R845" s="216">
        <f t="shared" ca="1" si="155"/>
        <v>-6.1639373274987879</v>
      </c>
      <c r="S845" s="217"/>
      <c r="T845" s="64"/>
      <c r="U845" s="313">
        <f t="shared" ca="1" si="156"/>
        <v>-7.5568140932406385</v>
      </c>
      <c r="V845" s="256"/>
      <c r="W845" s="256"/>
      <c r="X845" s="311" t="e">
        <f t="shared" si="158"/>
        <v>#N/A</v>
      </c>
      <c r="Y845" s="311" t="e">
        <f t="shared" si="158"/>
        <v>#N/A</v>
      </c>
      <c r="Z845" s="105"/>
      <c r="AA845" s="105"/>
      <c r="AB845" s="103"/>
    </row>
    <row r="846" spans="1:28" x14ac:dyDescent="0.25">
      <c r="A846">
        <v>814</v>
      </c>
      <c r="B846" s="61">
        <f ca="1">OFFSET(InputPriceData!B$15,CalculationsAndCharts!$A846+$A$11,0,1,1)</f>
        <v>40795</v>
      </c>
      <c r="C846" s="3">
        <f ca="1">OFFSET(InputPriceData!G$15,CalculationsAndCharts!$A846+$A$11,IF($C$7,8,0),1,1)</f>
        <v>380195100</v>
      </c>
      <c r="D846" s="4">
        <f ca="1">OFFSET(InputPriceData!C$15,CalculationsAndCharts!$A846+$A$11,IF($C$7,8,0),1,1)</f>
        <v>117.68</v>
      </c>
      <c r="E846" s="4">
        <f ca="1">OFFSET(InputPriceData!D$15,CalculationsAndCharts!$A846+$A$11,IF($C$7,8,0),1,1)</f>
        <v>119.05999799999999</v>
      </c>
      <c r="F846" s="4">
        <f ca="1">OFFSET(InputPriceData!E$15,CalculationsAndCharts!$A846+$A$11,IF($C$7,8,0),1,1)</f>
        <v>115.279999</v>
      </c>
      <c r="G846" s="4">
        <f ca="1">OFFSET(InputPriceData!F$15,CalculationsAndCharts!$A846+$A$11,IF($C$7,8,0),1,1)</f>
        <v>115.91999800000001</v>
      </c>
      <c r="H846" s="309">
        <f t="shared" ca="1" si="146"/>
        <v>-1.4827142114781466</v>
      </c>
      <c r="I846" s="216">
        <f t="shared" ca="1" si="147"/>
        <v>117.40271221147816</v>
      </c>
      <c r="J846" s="216">
        <f t="shared" ca="1" si="148"/>
        <v>117.98972577253554</v>
      </c>
      <c r="K846" s="216">
        <f t="shared" ca="1" si="149"/>
        <v>116.81569865042077</v>
      </c>
      <c r="L846" s="217">
        <f t="shared" ca="1" si="150"/>
        <v>3.1696886126657162</v>
      </c>
      <c r="M846" s="216">
        <f t="shared" ca="1" si="151"/>
        <v>2.7343760070335024</v>
      </c>
      <c r="N846" s="246"/>
      <c r="O846" s="309">
        <f t="shared" ca="1" si="152"/>
        <v>-10.266356372919377</v>
      </c>
      <c r="P846" s="216">
        <f t="shared" ca="1" si="153"/>
        <v>126.18635437291938</v>
      </c>
      <c r="Q846" s="217">
        <f t="shared" ca="1" si="154"/>
        <v>-4.7178328232827083</v>
      </c>
      <c r="R846" s="216">
        <f t="shared" ca="1" si="155"/>
        <v>-4.8838849944935729</v>
      </c>
      <c r="S846" s="217"/>
      <c r="T846" s="64"/>
      <c r="U846" s="313">
        <f t="shared" ca="1" si="156"/>
        <v>-7.6182610015270757</v>
      </c>
      <c r="V846" s="256"/>
      <c r="W846" s="256"/>
      <c r="X846" s="311" t="e">
        <f t="shared" si="158"/>
        <v>#N/A</v>
      </c>
      <c r="Y846" s="311" t="e">
        <f t="shared" si="158"/>
        <v>#N/A</v>
      </c>
      <c r="Z846" s="105"/>
      <c r="AA846" s="105"/>
      <c r="AB846" s="103"/>
    </row>
    <row r="847" spans="1:28" x14ac:dyDescent="0.25">
      <c r="A847">
        <v>815</v>
      </c>
      <c r="B847" s="61">
        <f ca="1">OFFSET(InputPriceData!B$15,CalculationsAndCharts!$A847+$A$11,0,1,1)</f>
        <v>40794</v>
      </c>
      <c r="C847" s="3">
        <f ca="1">OFFSET(InputPriceData!G$15,CalculationsAndCharts!$A847+$A$11,IF($C$7,8,0),1,1)</f>
        <v>250568200</v>
      </c>
      <c r="D847" s="4">
        <f ca="1">OFFSET(InputPriceData!C$15,CalculationsAndCharts!$A847+$A$11,IF($C$7,8,0),1,1)</f>
        <v>119.57</v>
      </c>
      <c r="E847" s="4">
        <f ca="1">OFFSET(InputPriceData!D$15,CalculationsAndCharts!$A847+$A$11,IF($C$7,8,0),1,1)</f>
        <v>120.94000200000001</v>
      </c>
      <c r="F847" s="4">
        <f ca="1">OFFSET(InputPriceData!E$15,CalculationsAndCharts!$A847+$A$11,IF($C$7,8,0),1,1)</f>
        <v>118.769997</v>
      </c>
      <c r="G847" s="4">
        <f ca="1">OFFSET(InputPriceData!F$15,CalculationsAndCharts!$A847+$A$11,IF($C$7,8,0),1,1)</f>
        <v>119.040001</v>
      </c>
      <c r="H847" s="309">
        <f t="shared" ca="1" si="146"/>
        <v>3.247724915866951</v>
      </c>
      <c r="I847" s="216">
        <f t="shared" ca="1" si="147"/>
        <v>115.79227608413305</v>
      </c>
      <c r="J847" s="216">
        <f t="shared" ca="1" si="148"/>
        <v>116.3712374645537</v>
      </c>
      <c r="K847" s="216">
        <f t="shared" ca="1" si="149"/>
        <v>115.21331470371238</v>
      </c>
      <c r="L847" s="217">
        <f t="shared" ca="1" si="150"/>
        <v>4.7263251564826749</v>
      </c>
      <c r="M847" s="216">
        <f t="shared" ca="1" si="151"/>
        <v>3.9703672015952645</v>
      </c>
      <c r="N847" s="246"/>
      <c r="O847" s="309">
        <f t="shared" ca="1" si="152"/>
        <v>-5.9632504565003313</v>
      </c>
      <c r="P847" s="216">
        <f t="shared" ca="1" si="153"/>
        <v>125.00325145650034</v>
      </c>
      <c r="Q847" s="217">
        <f t="shared" ca="1" si="154"/>
        <v>-3.3934354574520742</v>
      </c>
      <c r="R847" s="216">
        <f t="shared" ca="1" si="155"/>
        <v>-3.4208018436949521</v>
      </c>
      <c r="S847" s="217"/>
      <c r="T847" s="64"/>
      <c r="U847" s="313">
        <f t="shared" ca="1" si="156"/>
        <v>-7.3911690452902166</v>
      </c>
      <c r="V847" s="256"/>
      <c r="W847" s="256"/>
      <c r="X847" s="311" t="e">
        <f t="shared" si="158"/>
        <v>#N/A</v>
      </c>
      <c r="Y847" s="311" t="e">
        <f t="shared" si="158"/>
        <v>#N/A</v>
      </c>
      <c r="Z847" s="105"/>
      <c r="AA847" s="105"/>
      <c r="AB847" s="103"/>
    </row>
    <row r="848" spans="1:28" x14ac:dyDescent="0.25">
      <c r="A848">
        <v>816</v>
      </c>
      <c r="B848" s="61">
        <f ca="1">OFFSET(InputPriceData!B$15,CalculationsAndCharts!$A848+$A$11,0,1,1)</f>
        <v>40793</v>
      </c>
      <c r="C848" s="3">
        <f ca="1">OFFSET(InputPriceData!G$15,CalculationsAndCharts!$A848+$A$11,IF($C$7,8,0),1,1)</f>
        <v>209803200</v>
      </c>
      <c r="D848" s="4">
        <f ca="1">OFFSET(InputPriceData!C$15,CalculationsAndCharts!$A848+$A$11,IF($C$7,8,0),1,1)</f>
        <v>118.760002</v>
      </c>
      <c r="E848" s="4">
        <f ca="1">OFFSET(InputPriceData!D$15,CalculationsAndCharts!$A848+$A$11,IF($C$7,8,0),1,1)</f>
        <v>120.339996</v>
      </c>
      <c r="F848" s="4">
        <f ca="1">OFFSET(InputPriceData!E$15,CalculationsAndCharts!$A848+$A$11,IF($C$7,8,0),1,1)</f>
        <v>118.360001</v>
      </c>
      <c r="G848" s="4">
        <f ca="1">OFFSET(InputPriceData!F$15,CalculationsAndCharts!$A848+$A$11,IF($C$7,8,0),1,1)</f>
        <v>120.290001</v>
      </c>
      <c r="H848" s="309">
        <f t="shared" ca="1" si="146"/>
        <v>6.3841620038512774</v>
      </c>
      <c r="I848" s="216">
        <f t="shared" ca="1" si="147"/>
        <v>113.90583899614873</v>
      </c>
      <c r="J848" s="216">
        <f t="shared" ca="1" si="148"/>
        <v>114.47536819112946</v>
      </c>
      <c r="K848" s="216">
        <f t="shared" ca="1" si="149"/>
        <v>113.33630980116799</v>
      </c>
      <c r="L848" s="217">
        <f t="shared" ca="1" si="150"/>
        <v>6.1985386808702234</v>
      </c>
      <c r="M848" s="216">
        <f t="shared" ca="1" si="151"/>
        <v>5.1529957846373469</v>
      </c>
      <c r="N848" s="246"/>
      <c r="O848" s="309">
        <f t="shared" ca="1" si="152"/>
        <v>-3.2038304643626638</v>
      </c>
      <c r="P848" s="216">
        <f t="shared" ca="1" si="153"/>
        <v>123.49383146436267</v>
      </c>
      <c r="Q848" s="217">
        <f t="shared" ca="1" si="154"/>
        <v>-2.1391434523597317</v>
      </c>
      <c r="R848" s="216">
        <f t="shared" ca="1" si="155"/>
        <v>-2.1339863010157245</v>
      </c>
      <c r="S848" s="217"/>
      <c r="T848" s="64"/>
      <c r="U848" s="313">
        <f t="shared" ca="1" si="156"/>
        <v>-7.2869820856530714</v>
      </c>
      <c r="V848" s="256"/>
      <c r="W848" s="256"/>
      <c r="X848" s="311" t="e">
        <f t="shared" si="158"/>
        <v>#N/A</v>
      </c>
      <c r="Y848" s="311" t="e">
        <f t="shared" si="158"/>
        <v>#N/A</v>
      </c>
      <c r="Z848" s="105"/>
      <c r="AA848" s="105"/>
      <c r="AB848" s="103"/>
    </row>
    <row r="849" spans="1:28" x14ac:dyDescent="0.25">
      <c r="A849">
        <v>817</v>
      </c>
      <c r="B849" s="61">
        <f ca="1">OFFSET(InputPriceData!B$15,CalculationsAndCharts!$A849+$A$11,0,1,1)</f>
        <v>40792</v>
      </c>
      <c r="C849" s="3">
        <f ca="1">OFFSET(InputPriceData!G$15,CalculationsAndCharts!$A849+$A$11,IF($C$7,8,0),1,1)</f>
        <v>285130500</v>
      </c>
      <c r="D849" s="4">
        <f ca="1">OFFSET(InputPriceData!C$15,CalculationsAndCharts!$A849+$A$11,IF($C$7,8,0),1,1)</f>
        <v>114.389999</v>
      </c>
      <c r="E849" s="4">
        <f ca="1">OFFSET(InputPriceData!D$15,CalculationsAndCharts!$A849+$A$11,IF($C$7,8,0),1,1)</f>
        <v>117.160004</v>
      </c>
      <c r="F849" s="4">
        <f ca="1">OFFSET(InputPriceData!E$15,CalculationsAndCharts!$A849+$A$11,IF($C$7,8,0),1,1)</f>
        <v>114.379997</v>
      </c>
      <c r="G849" s="4">
        <f ca="1">OFFSET(InputPriceData!F$15,CalculationsAndCharts!$A849+$A$11,IF($C$7,8,0),1,1)</f>
        <v>116.989998</v>
      </c>
      <c r="H849" s="309">
        <f t="shared" ca="1" si="146"/>
        <v>5.0271956133880646</v>
      </c>
      <c r="I849" s="216">
        <f t="shared" ca="1" si="147"/>
        <v>111.96280238661194</v>
      </c>
      <c r="J849" s="216">
        <f t="shared" ca="1" si="148"/>
        <v>112.52261639854498</v>
      </c>
      <c r="K849" s="216">
        <f t="shared" ca="1" si="149"/>
        <v>111.40298837467888</v>
      </c>
      <c r="L849" s="217">
        <f t="shared" ca="1" si="150"/>
        <v>7.8012947931236756</v>
      </c>
      <c r="M849" s="216">
        <f t="shared" ca="1" si="151"/>
        <v>6.6683433853239968</v>
      </c>
      <c r="N849" s="246"/>
      <c r="O849" s="309">
        <f t="shared" ca="1" si="152"/>
        <v>-4.9404269790100592</v>
      </c>
      <c r="P849" s="216">
        <f t="shared" ca="1" si="153"/>
        <v>121.93042497901006</v>
      </c>
      <c r="Q849" s="217">
        <f t="shared" ca="1" si="154"/>
        <v>-0.68120884701585549</v>
      </c>
      <c r="R849" s="216">
        <f t="shared" ca="1" si="155"/>
        <v>-0.69873547345391573</v>
      </c>
      <c r="S849" s="217"/>
      <c r="T849" s="64"/>
      <c r="U849" s="313">
        <f t="shared" ca="1" si="156"/>
        <v>-7.3670788587779121</v>
      </c>
      <c r="V849" s="256"/>
      <c r="W849" s="256"/>
      <c r="X849" s="311" t="e">
        <f t="shared" si="158"/>
        <v>#N/A</v>
      </c>
      <c r="Y849" s="311" t="e">
        <f t="shared" si="158"/>
        <v>#N/A</v>
      </c>
      <c r="Z849" s="105"/>
      <c r="AA849" s="105"/>
      <c r="AB849" s="103"/>
    </row>
    <row r="850" spans="1:28" x14ac:dyDescent="0.25">
      <c r="A850">
        <v>818</v>
      </c>
      <c r="B850" s="61">
        <f ca="1">OFFSET(InputPriceData!B$15,CalculationsAndCharts!$A850+$A$11,0,1,1)</f>
        <v>40788</v>
      </c>
      <c r="C850" s="3">
        <f ca="1">OFFSET(InputPriceData!G$15,CalculationsAndCharts!$A850+$A$11,IF($C$7,8,0),1,1)</f>
        <v>255517200</v>
      </c>
      <c r="D850" s="4">
        <f ca="1">OFFSET(InputPriceData!C$15,CalculationsAndCharts!$A850+$A$11,IF($C$7,8,0),1,1)</f>
        <v>118.41999800000001</v>
      </c>
      <c r="E850" s="4">
        <f ca="1">OFFSET(InputPriceData!D$15,CalculationsAndCharts!$A850+$A$11,IF($C$7,8,0),1,1)</f>
        <v>120.870003</v>
      </c>
      <c r="F850" s="4">
        <f ca="1">OFFSET(InputPriceData!E$15,CalculationsAndCharts!$A850+$A$11,IF($C$7,8,0),1,1)</f>
        <v>117.43</v>
      </c>
      <c r="G850" s="4">
        <f ca="1">OFFSET(InputPriceData!F$15,CalculationsAndCharts!$A850+$A$11,IF($C$7,8,0),1,1)</f>
        <v>117.849998</v>
      </c>
      <c r="H850" s="309">
        <f t="shared" ca="1" si="146"/>
        <v>7.8755603022432705</v>
      </c>
      <c r="I850" s="216">
        <f t="shared" ca="1" si="147"/>
        <v>109.97443769775673</v>
      </c>
      <c r="J850" s="216">
        <f t="shared" ca="1" si="148"/>
        <v>110.5243098862455</v>
      </c>
      <c r="K850" s="216">
        <f t="shared" ca="1" si="149"/>
        <v>109.42456550926795</v>
      </c>
      <c r="L850" s="217">
        <f t="shared" ca="1" si="150"/>
        <v>9.5579577934064446</v>
      </c>
      <c r="M850" s="216">
        <f t="shared" ca="1" si="151"/>
        <v>8.1102740395519088</v>
      </c>
      <c r="N850" s="246"/>
      <c r="O850" s="309">
        <f t="shared" ca="1" si="152"/>
        <v>-2.4770504600970318</v>
      </c>
      <c r="P850" s="216">
        <f t="shared" ca="1" si="153"/>
        <v>120.32704846009703</v>
      </c>
      <c r="Q850" s="217">
        <f t="shared" ca="1" si="154"/>
        <v>1.0227550525747162</v>
      </c>
      <c r="R850" s="216">
        <f t="shared" ca="1" si="155"/>
        <v>1.0414137326414374</v>
      </c>
      <c r="S850" s="217"/>
      <c r="T850" s="64"/>
      <c r="U850" s="313">
        <f t="shared" ca="1" si="156"/>
        <v>-7.0688603069104712</v>
      </c>
      <c r="V850" s="256"/>
      <c r="W850" s="256"/>
      <c r="X850" s="311" t="e">
        <f t="shared" si="158"/>
        <v>#N/A</v>
      </c>
      <c r="Y850" s="311" t="e">
        <f t="shared" si="158"/>
        <v>#N/A</v>
      </c>
      <c r="Z850" s="105"/>
      <c r="AA850" s="105"/>
      <c r="AB850" s="103"/>
    </row>
    <row r="851" spans="1:28" x14ac:dyDescent="0.25">
      <c r="A851">
        <v>819</v>
      </c>
      <c r="B851" s="61">
        <f ca="1">OFFSET(InputPriceData!B$15,CalculationsAndCharts!$A851+$A$11,0,1,1)</f>
        <v>40787</v>
      </c>
      <c r="C851" s="3">
        <f ca="1">OFFSET(InputPriceData!G$15,CalculationsAndCharts!$A851+$A$11,IF($C$7,8,0),1,1)</f>
        <v>254585900</v>
      </c>
      <c r="D851" s="4">
        <f ca="1">OFFSET(InputPriceData!C$15,CalculationsAndCharts!$A851+$A$11,IF($C$7,8,0),1,1)</f>
        <v>122.290001</v>
      </c>
      <c r="E851" s="4">
        <f ca="1">OFFSET(InputPriceData!D$15,CalculationsAndCharts!$A851+$A$11,IF($C$7,8,0),1,1)</f>
        <v>123.400002</v>
      </c>
      <c r="F851" s="4">
        <f ca="1">OFFSET(InputPriceData!E$15,CalculationsAndCharts!$A851+$A$11,IF($C$7,8,0),1,1)</f>
        <v>120.779999</v>
      </c>
      <c r="G851" s="4">
        <f ca="1">OFFSET(InputPriceData!F$15,CalculationsAndCharts!$A851+$A$11,IF($C$7,8,0),1,1)</f>
        <v>120.94000200000001</v>
      </c>
      <c r="H851" s="309">
        <f t="shared" ca="1" si="146"/>
        <v>13.23490132330781</v>
      </c>
      <c r="I851" s="216">
        <f t="shared" ca="1" si="147"/>
        <v>107.7051006766922</v>
      </c>
      <c r="J851" s="216">
        <f t="shared" ca="1" si="148"/>
        <v>108.24362618007565</v>
      </c>
      <c r="K851" s="216">
        <f t="shared" ca="1" si="149"/>
        <v>107.16657517330873</v>
      </c>
      <c r="L851" s="217">
        <f t="shared" ca="1" si="150"/>
        <v>11.229172082061625</v>
      </c>
      <c r="M851" s="216">
        <f t="shared" ca="1" si="151"/>
        <v>9.2849114406841373</v>
      </c>
      <c r="N851" s="246"/>
      <c r="O851" s="309">
        <f t="shared" ca="1" si="152"/>
        <v>2.5528762825797271</v>
      </c>
      <c r="P851" s="216">
        <f t="shared" ca="1" si="153"/>
        <v>118.38712571742028</v>
      </c>
      <c r="Q851" s="217">
        <f t="shared" ca="1" si="154"/>
        <v>2.6810975316260901</v>
      </c>
      <c r="R851" s="216">
        <f t="shared" ca="1" si="155"/>
        <v>2.660258793406757</v>
      </c>
      <c r="S851" s="217"/>
      <c r="T851" s="64"/>
      <c r="U851" s="313">
        <f t="shared" ca="1" si="156"/>
        <v>-6.6246526472773803</v>
      </c>
      <c r="V851" s="256"/>
      <c r="W851" s="256"/>
      <c r="X851" s="311" t="e">
        <f t="shared" si="158"/>
        <v>#N/A</v>
      </c>
      <c r="Y851" s="311" t="e">
        <f t="shared" si="158"/>
        <v>#N/A</v>
      </c>
      <c r="Z851" s="105"/>
      <c r="AA851" s="105"/>
      <c r="AB851" s="103"/>
    </row>
    <row r="852" spans="1:28" x14ac:dyDescent="0.25">
      <c r="A852">
        <v>820</v>
      </c>
      <c r="B852" s="61">
        <f ca="1">OFFSET(InputPriceData!B$15,CalculationsAndCharts!$A852+$A$11,0,1,1)</f>
        <v>40786</v>
      </c>
      <c r="C852" s="3">
        <f ca="1">OFFSET(InputPriceData!G$15,CalculationsAndCharts!$A852+$A$11,IF($C$7,8,0),1,1)</f>
        <v>301828400</v>
      </c>
      <c r="D852" s="4">
        <f ca="1">OFFSET(InputPriceData!C$15,CalculationsAndCharts!$A852+$A$11,IF($C$7,8,0),1,1)</f>
        <v>122.459999</v>
      </c>
      <c r="E852" s="4">
        <f ca="1">OFFSET(InputPriceData!D$15,CalculationsAndCharts!$A852+$A$11,IF($C$7,8,0),1,1)</f>
        <v>123.510002</v>
      </c>
      <c r="F852" s="4">
        <f ca="1">OFFSET(InputPriceData!E$15,CalculationsAndCharts!$A852+$A$11,IF($C$7,8,0),1,1)</f>
        <v>121.300003</v>
      </c>
      <c r="G852" s="4">
        <f ca="1">OFFSET(InputPriceData!F$15,CalculationsAndCharts!$A852+$A$11,IF($C$7,8,0),1,1)</f>
        <v>122.220001</v>
      </c>
      <c r="H852" s="309">
        <f t="shared" ca="1" si="146"/>
        <v>17.095688959949733</v>
      </c>
      <c r="I852" s="216">
        <f t="shared" ca="1" si="147"/>
        <v>105.12431204005026</v>
      </c>
      <c r="J852" s="216">
        <f t="shared" ca="1" si="148"/>
        <v>105.64993360025049</v>
      </c>
      <c r="K852" s="216">
        <f t="shared" ca="1" si="149"/>
        <v>104.59869047985001</v>
      </c>
      <c r="L852" s="217">
        <f t="shared" ca="1" si="150"/>
        <v>12.760021645017245</v>
      </c>
      <c r="M852" s="216">
        <f t="shared" ca="1" si="151"/>
        <v>10.44020744609325</v>
      </c>
      <c r="N852" s="246"/>
      <c r="O852" s="309">
        <f t="shared" ca="1" si="152"/>
        <v>6.1518416101752216</v>
      </c>
      <c r="P852" s="216">
        <f t="shared" ca="1" si="153"/>
        <v>116.06815938982477</v>
      </c>
      <c r="Q852" s="217">
        <f t="shared" ca="1" si="154"/>
        <v>4.2240365275085292</v>
      </c>
      <c r="R852" s="216">
        <f t="shared" ca="1" si="155"/>
        <v>4.1473112350982841</v>
      </c>
      <c r="S852" s="217"/>
      <c r="T852" s="64"/>
      <c r="U852" s="313">
        <f t="shared" ca="1" si="156"/>
        <v>-6.2928962109949662</v>
      </c>
      <c r="V852" s="256"/>
      <c r="W852" s="256"/>
      <c r="X852" s="311" t="e">
        <f t="shared" si="158"/>
        <v>#N/A</v>
      </c>
      <c r="Y852" s="311" t="e">
        <f t="shared" si="158"/>
        <v>#N/A</v>
      </c>
      <c r="Z852" s="105"/>
      <c r="AA852" s="105"/>
      <c r="AB852" s="103"/>
    </row>
    <row r="853" spans="1:28" x14ac:dyDescent="0.25">
      <c r="A853">
        <v>821</v>
      </c>
      <c r="B853" s="61">
        <f ca="1">OFFSET(InputPriceData!B$15,CalculationsAndCharts!$A853+$A$11,0,1,1)</f>
        <v>40785</v>
      </c>
      <c r="C853" s="3">
        <f ca="1">OFFSET(InputPriceData!G$15,CalculationsAndCharts!$A853+$A$11,IF($C$7,8,0),1,1)</f>
        <v>241315700</v>
      </c>
      <c r="D853" s="4">
        <f ca="1">OFFSET(InputPriceData!C$15,CalculationsAndCharts!$A853+$A$11,IF($C$7,8,0),1,1)</f>
        <v>120.83000199999999</v>
      </c>
      <c r="E853" s="4">
        <f ca="1">OFFSET(InputPriceData!D$15,CalculationsAndCharts!$A853+$A$11,IF($C$7,8,0),1,1)</f>
        <v>122.43</v>
      </c>
      <c r="F853" s="4">
        <f ca="1">OFFSET(InputPriceData!E$15,CalculationsAndCharts!$A853+$A$11,IF($C$7,8,0),1,1)</f>
        <v>119.260002</v>
      </c>
      <c r="G853" s="4">
        <f ca="1">OFFSET(InputPriceData!F$15,CalculationsAndCharts!$A853+$A$11,IF($C$7,8,0),1,1)</f>
        <v>121.68</v>
      </c>
      <c r="H853" s="309">
        <f t="shared" ca="1" si="146"/>
        <v>19.332097518591389</v>
      </c>
      <c r="I853" s="216">
        <f t="shared" ca="1" si="147"/>
        <v>102.34790248140862</v>
      </c>
      <c r="J853" s="216">
        <f t="shared" ca="1" si="148"/>
        <v>102.85964199381566</v>
      </c>
      <c r="K853" s="216">
        <f t="shared" ca="1" si="149"/>
        <v>101.83616296900158</v>
      </c>
      <c r="L853" s="217">
        <f t="shared" ca="1" si="150"/>
        <v>14.245253121997997</v>
      </c>
      <c r="M853" s="216">
        <f t="shared" ca="1" si="151"/>
        <v>11.707144248847795</v>
      </c>
      <c r="N853" s="246"/>
      <c r="O853" s="309">
        <f t="shared" ca="1" si="152"/>
        <v>8.1689635276578745</v>
      </c>
      <c r="P853" s="216">
        <f t="shared" ca="1" si="153"/>
        <v>113.51103647234213</v>
      </c>
      <c r="Q853" s="217">
        <f t="shared" ca="1" si="154"/>
        <v>5.7700430544866448</v>
      </c>
      <c r="R853" s="216">
        <f t="shared" ca="1" si="155"/>
        <v>5.6903777657659216</v>
      </c>
      <c r="S853" s="217"/>
      <c r="T853" s="64"/>
      <c r="U853" s="313">
        <f t="shared" ca="1" si="156"/>
        <v>-6.0167664830818737</v>
      </c>
      <c r="V853" s="256"/>
      <c r="W853" s="256"/>
      <c r="X853" s="311" t="e">
        <f t="shared" si="158"/>
        <v>#N/A</v>
      </c>
      <c r="Y853" s="311" t="e">
        <f t="shared" si="158"/>
        <v>#N/A</v>
      </c>
      <c r="Z853" s="105"/>
      <c r="AA853" s="105"/>
      <c r="AB853" s="103"/>
    </row>
    <row r="854" spans="1:28" x14ac:dyDescent="0.25">
      <c r="A854">
        <v>822</v>
      </c>
      <c r="B854" s="61">
        <f ca="1">OFFSET(InputPriceData!B$15,CalculationsAndCharts!$A854+$A$11,0,1,1)</f>
        <v>40784</v>
      </c>
      <c r="C854" s="3">
        <f ca="1">OFFSET(InputPriceData!G$15,CalculationsAndCharts!$A854+$A$11,IF($C$7,8,0),1,1)</f>
        <v>190977200</v>
      </c>
      <c r="D854" s="4">
        <f ca="1">OFFSET(InputPriceData!C$15,CalculationsAndCharts!$A854+$A$11,IF($C$7,8,0),1,1)</f>
        <v>119.55999799999999</v>
      </c>
      <c r="E854" s="4">
        <f ca="1">OFFSET(InputPriceData!D$15,CalculationsAndCharts!$A854+$A$11,IF($C$7,8,0),1,1)</f>
        <v>121.43</v>
      </c>
      <c r="F854" s="4">
        <f ca="1">OFFSET(InputPriceData!E$15,CalculationsAndCharts!$A854+$A$11,IF($C$7,8,0),1,1)</f>
        <v>118.05999799999999</v>
      </c>
      <c r="G854" s="4">
        <f ca="1">OFFSET(InputPriceData!F$15,CalculationsAndCharts!$A854+$A$11,IF($C$7,8,0),1,1)</f>
        <v>121.360001</v>
      </c>
      <c r="H854" s="309">
        <f t="shared" ca="1" si="146"/>
        <v>21.936003573302244</v>
      </c>
      <c r="I854" s="216">
        <f t="shared" ca="1" si="147"/>
        <v>99.423997426697753</v>
      </c>
      <c r="J854" s="216">
        <f t="shared" ca="1" si="148"/>
        <v>99.921117413831226</v>
      </c>
      <c r="K854" s="216">
        <f t="shared" ca="1" si="149"/>
        <v>98.926877439564265</v>
      </c>
      <c r="L854" s="217">
        <f t="shared" ca="1" si="150"/>
        <v>15.721557850621117</v>
      </c>
      <c r="M854" s="216">
        <f t="shared" ca="1" si="151"/>
        <v>12.954480653490698</v>
      </c>
      <c r="N854" s="246"/>
      <c r="O854" s="309">
        <f t="shared" ca="1" si="152"/>
        <v>10.586807354973992</v>
      </c>
      <c r="P854" s="216">
        <f t="shared" ca="1" si="153"/>
        <v>110.773193645026</v>
      </c>
      <c r="Q854" s="217">
        <f t="shared" ca="1" si="154"/>
        <v>7.3692367966803172</v>
      </c>
      <c r="R854" s="216">
        <f t="shared" ca="1" si="155"/>
        <v>7.2866546499257039</v>
      </c>
      <c r="S854" s="217"/>
      <c r="T854" s="64"/>
      <c r="U854" s="313">
        <f t="shared" ca="1" si="156"/>
        <v>-5.6678260035649943</v>
      </c>
      <c r="V854" s="256"/>
      <c r="W854" s="256"/>
      <c r="X854" s="311" t="e">
        <f t="shared" si="158"/>
        <v>#N/A</v>
      </c>
      <c r="Y854" s="311" t="e">
        <f t="shared" si="158"/>
        <v>#N/A</v>
      </c>
      <c r="Z854" s="105"/>
      <c r="AA854" s="105"/>
      <c r="AB854" s="103"/>
    </row>
    <row r="855" spans="1:28" x14ac:dyDescent="0.25">
      <c r="A855">
        <v>823</v>
      </c>
      <c r="B855" s="61">
        <f ca="1">OFFSET(InputPriceData!B$15,CalculationsAndCharts!$A855+$A$11,0,1,1)</f>
        <v>40781</v>
      </c>
      <c r="C855" s="3">
        <f ca="1">OFFSET(InputPriceData!G$15,CalculationsAndCharts!$A855+$A$11,IF($C$7,8,0),1,1)</f>
        <v>314495900</v>
      </c>
      <c r="D855" s="4">
        <f ca="1">OFFSET(InputPriceData!C$15,CalculationsAndCharts!$A855+$A$11,IF($C$7,8,0),1,1)</f>
        <v>115.69000200000001</v>
      </c>
      <c r="E855" s="4">
        <f ca="1">OFFSET(InputPriceData!D$15,CalculationsAndCharts!$A855+$A$11,IF($C$7,8,0),1,1)</f>
        <v>118.510002</v>
      </c>
      <c r="F855" s="4">
        <f ca="1">OFFSET(InputPriceData!E$15,CalculationsAndCharts!$A855+$A$11,IF($C$7,8,0),1,1)</f>
        <v>113.849998</v>
      </c>
      <c r="G855" s="4">
        <f ca="1">OFFSET(InputPriceData!F$15,CalculationsAndCharts!$A855+$A$11,IF($C$7,8,0),1,1)</f>
        <v>117.970001</v>
      </c>
      <c r="H855" s="309">
        <f t="shared" ca="1" si="146"/>
        <v>21.520947461192566</v>
      </c>
      <c r="I855" s="216">
        <f t="shared" ca="1" si="147"/>
        <v>96.449053538807433</v>
      </c>
      <c r="J855" s="216">
        <f t="shared" ca="1" si="148"/>
        <v>96.931298806501459</v>
      </c>
      <c r="K855" s="216">
        <f t="shared" ca="1" si="149"/>
        <v>95.966808271113393</v>
      </c>
      <c r="L855" s="217">
        <f t="shared" ca="1" si="150"/>
        <v>17.283245585260985</v>
      </c>
      <c r="M855" s="216">
        <f t="shared" ca="1" si="151"/>
        <v>14.650542882729132</v>
      </c>
      <c r="N855" s="246"/>
      <c r="O855" s="309">
        <f t="shared" ca="1" si="152"/>
        <v>9.9964299219130144</v>
      </c>
      <c r="P855" s="216">
        <f t="shared" ca="1" si="153"/>
        <v>107.97357107808698</v>
      </c>
      <c r="Q855" s="217">
        <f t="shared" ca="1" si="154"/>
        <v>9.1483957695469353</v>
      </c>
      <c r="R855" s="216">
        <f t="shared" ca="1" si="155"/>
        <v>9.3058191323201935</v>
      </c>
      <c r="S855" s="217"/>
      <c r="T855" s="64"/>
      <c r="U855" s="313">
        <f t="shared" ca="1" si="156"/>
        <v>-5.3447237504089387</v>
      </c>
      <c r="V855" s="256"/>
      <c r="W855" s="256"/>
      <c r="X855" s="311" t="e">
        <f t="shared" si="158"/>
        <v>#N/A</v>
      </c>
      <c r="Y855" s="311" t="e">
        <f t="shared" si="158"/>
        <v>#N/A</v>
      </c>
      <c r="Z855" s="105"/>
      <c r="AA855" s="105"/>
      <c r="AB855" s="103"/>
    </row>
    <row r="856" spans="1:28" x14ac:dyDescent="0.25">
      <c r="A856">
        <v>824</v>
      </c>
      <c r="B856" s="61">
        <f ca="1">OFFSET(InputPriceData!B$15,CalculationsAndCharts!$A856+$A$11,0,1,1)</f>
        <v>40780</v>
      </c>
      <c r="C856" s="3">
        <f ca="1">OFFSET(InputPriceData!G$15,CalculationsAndCharts!$A856+$A$11,IF($C$7,8,0),1,1)</f>
        <v>312365400</v>
      </c>
      <c r="D856" s="4">
        <f ca="1">OFFSET(InputPriceData!C$15,CalculationsAndCharts!$A856+$A$11,IF($C$7,8,0),1,1)</f>
        <v>118.730003</v>
      </c>
      <c r="E856" s="4">
        <f ca="1">OFFSET(InputPriceData!D$15,CalculationsAndCharts!$A856+$A$11,IF($C$7,8,0),1,1)</f>
        <v>119.400002</v>
      </c>
      <c r="F856" s="4">
        <f ca="1">OFFSET(InputPriceData!E$15,CalculationsAndCharts!$A856+$A$11,IF($C$7,8,0),1,1)</f>
        <v>115.870003</v>
      </c>
      <c r="G856" s="4">
        <f ca="1">OFFSET(InputPriceData!F$15,CalculationsAndCharts!$A856+$A$11,IF($C$7,8,0),1,1)</f>
        <v>116.279999</v>
      </c>
      <c r="H856" s="309">
        <f t="shared" ca="1" si="146"/>
        <v>22.809201012331545</v>
      </c>
      <c r="I856" s="216">
        <f t="shared" ca="1" si="147"/>
        <v>93.470797987668462</v>
      </c>
      <c r="J856" s="216">
        <f t="shared" ca="1" si="148"/>
        <v>93.938151977606793</v>
      </c>
      <c r="K856" s="216">
        <f t="shared" ca="1" si="149"/>
        <v>93.003443997730116</v>
      </c>
      <c r="L856" s="217">
        <f t="shared" ca="1" si="150"/>
        <v>18.986192492584408</v>
      </c>
      <c r="M856" s="216">
        <f t="shared" ca="1" si="151"/>
        <v>16.327995060082866</v>
      </c>
      <c r="N856" s="246"/>
      <c r="O856" s="309">
        <f t="shared" ca="1" si="152"/>
        <v>11.108663331076986</v>
      </c>
      <c r="P856" s="216">
        <f t="shared" ca="1" si="153"/>
        <v>105.17133566892302</v>
      </c>
      <c r="Q856" s="217">
        <f t="shared" ca="1" si="154"/>
        <v>11.19196420761434</v>
      </c>
      <c r="R856" s="216">
        <f t="shared" ca="1" si="155"/>
        <v>11.550014761470033</v>
      </c>
      <c r="S856" s="217"/>
      <c r="T856" s="64"/>
      <c r="U856" s="313">
        <f t="shared" ca="1" si="156"/>
        <v>-4.7779802986128335</v>
      </c>
      <c r="V856" s="256"/>
      <c r="W856" s="256"/>
      <c r="X856" s="311" t="e">
        <f t="shared" si="158"/>
        <v>#N/A</v>
      </c>
      <c r="Y856" s="311" t="e">
        <f t="shared" si="158"/>
        <v>#N/A</v>
      </c>
      <c r="Z856" s="105"/>
      <c r="AA856" s="105"/>
      <c r="AB856" s="103"/>
    </row>
    <row r="857" spans="1:28" x14ac:dyDescent="0.25">
      <c r="A857">
        <v>825</v>
      </c>
      <c r="B857" s="61">
        <f ca="1">OFFSET(InputPriceData!B$15,CalculationsAndCharts!$A857+$A$11,0,1,1)</f>
        <v>40779</v>
      </c>
      <c r="C857" s="3">
        <f ca="1">OFFSET(InputPriceData!G$15,CalculationsAndCharts!$A857+$A$11,IF($C$7,8,0),1,1)</f>
        <v>246869700</v>
      </c>
      <c r="D857" s="4">
        <f ca="1">OFFSET(InputPriceData!C$15,CalculationsAndCharts!$A857+$A$11,IF($C$7,8,0),1,1)</f>
        <v>116.19000200000001</v>
      </c>
      <c r="E857" s="4">
        <f ca="1">OFFSET(InputPriceData!D$15,CalculationsAndCharts!$A857+$A$11,IF($C$7,8,0),1,1)</f>
        <v>118.239998</v>
      </c>
      <c r="F857" s="4">
        <f ca="1">OFFSET(InputPriceData!E$15,CalculationsAndCharts!$A857+$A$11,IF($C$7,8,0),1,1)</f>
        <v>115.91999800000001</v>
      </c>
      <c r="G857" s="4">
        <f ca="1">OFFSET(InputPriceData!F$15,CalculationsAndCharts!$A857+$A$11,IF($C$7,8,0),1,1)</f>
        <v>118.08000199999999</v>
      </c>
      <c r="H857" s="309">
        <f t="shared" ca="1" si="146"/>
        <v>27.779937707160961</v>
      </c>
      <c r="I857" s="216">
        <f t="shared" ca="1" si="147"/>
        <v>90.300064292839039</v>
      </c>
      <c r="J857" s="216">
        <f t="shared" ca="1" si="148"/>
        <v>90.75156461430322</v>
      </c>
      <c r="K857" s="216">
        <f t="shared" ca="1" si="149"/>
        <v>89.848563971374844</v>
      </c>
      <c r="L857" s="217">
        <f t="shared" ca="1" si="150"/>
        <v>20.63936883510836</v>
      </c>
      <c r="M857" s="216">
        <f t="shared" ca="1" si="151"/>
        <v>17.479139977579237</v>
      </c>
      <c r="N857" s="246"/>
      <c r="O857" s="309">
        <f t="shared" ca="1" si="152"/>
        <v>15.951722629718063</v>
      </c>
      <c r="P857" s="216">
        <f t="shared" ca="1" si="153"/>
        <v>102.12827937028193</v>
      </c>
      <c r="Q857" s="217">
        <f t="shared" ca="1" si="154"/>
        <v>13.272855887875821</v>
      </c>
      <c r="R857" s="216">
        <f t="shared" ca="1" si="155"/>
        <v>13.488674454333923</v>
      </c>
      <c r="S857" s="217"/>
      <c r="T857" s="64"/>
      <c r="U857" s="313">
        <f t="shared" ca="1" si="156"/>
        <v>-3.9904655232453141</v>
      </c>
      <c r="V857" s="256"/>
      <c r="W857" s="256"/>
      <c r="X857" s="311" t="e">
        <f t="shared" si="158"/>
        <v>#N/A</v>
      </c>
      <c r="Y857" s="311" t="e">
        <f t="shared" si="158"/>
        <v>#N/A</v>
      </c>
      <c r="Z857" s="105"/>
      <c r="AA857" s="105"/>
      <c r="AB857" s="103"/>
    </row>
    <row r="858" spans="1:28" x14ac:dyDescent="0.25">
      <c r="A858">
        <v>826</v>
      </c>
      <c r="B858" s="61">
        <f ca="1">OFFSET(InputPriceData!B$15,CalculationsAndCharts!$A858+$A$11,0,1,1)</f>
        <v>40778</v>
      </c>
      <c r="C858" s="3">
        <f ca="1">OFFSET(InputPriceData!G$15,CalculationsAndCharts!$A858+$A$11,IF($C$7,8,0),1,1)</f>
        <v>331136600</v>
      </c>
      <c r="D858" s="4">
        <f ca="1">OFFSET(InputPriceData!C$15,CalculationsAndCharts!$A858+$A$11,IF($C$7,8,0),1,1)</f>
        <v>113.150002</v>
      </c>
      <c r="E858" s="4">
        <f ca="1">OFFSET(InputPriceData!D$15,CalculationsAndCharts!$A858+$A$11,IF($C$7,8,0),1,1)</f>
        <v>116.57</v>
      </c>
      <c r="F858" s="4">
        <f ca="1">OFFSET(InputPriceData!E$15,CalculationsAndCharts!$A858+$A$11,IF($C$7,8,0),1,1)</f>
        <v>112.58000199999999</v>
      </c>
      <c r="G858" s="4">
        <f ca="1">OFFSET(InputPriceData!F$15,CalculationsAndCharts!$A858+$A$11,IF($C$7,8,0),1,1)</f>
        <v>116.44000200000001</v>
      </c>
      <c r="H858" s="309">
        <f t="shared" ca="1" si="146"/>
        <v>29.514933155558584</v>
      </c>
      <c r="I858" s="216">
        <f t="shared" ca="1" si="147"/>
        <v>86.925068844441427</v>
      </c>
      <c r="J858" s="216">
        <f t="shared" ca="1" si="148"/>
        <v>87.359694188663624</v>
      </c>
      <c r="K858" s="216">
        <f t="shared" ca="1" si="149"/>
        <v>86.490443500219214</v>
      </c>
      <c r="L858" s="217">
        <f t="shared" ca="1" si="150"/>
        <v>22.21351087335454</v>
      </c>
      <c r="M858" s="216">
        <f t="shared" ca="1" si="151"/>
        <v>19.07721615579716</v>
      </c>
      <c r="N858" s="246"/>
      <c r="O858" s="309">
        <f t="shared" ca="1" si="152"/>
        <v>17.613883602115962</v>
      </c>
      <c r="P858" s="216">
        <f t="shared" ca="1" si="153"/>
        <v>98.826118397884045</v>
      </c>
      <c r="Q858" s="217">
        <f t="shared" ca="1" si="154"/>
        <v>15.360301929039561</v>
      </c>
      <c r="R858" s="216">
        <f t="shared" ca="1" si="155"/>
        <v>15.829922705469786</v>
      </c>
      <c r="S858" s="217"/>
      <c r="T858" s="64"/>
      <c r="U858" s="313">
        <f t="shared" ca="1" si="156"/>
        <v>-3.2472934503273745</v>
      </c>
      <c r="V858" s="256"/>
      <c r="W858" s="256"/>
      <c r="X858" s="311" t="e">
        <f t="shared" si="158"/>
        <v>#N/A</v>
      </c>
      <c r="Y858" s="311" t="e">
        <f t="shared" si="158"/>
        <v>#N/A</v>
      </c>
      <c r="Z858" s="105"/>
      <c r="AA858" s="105"/>
      <c r="AB858" s="103"/>
    </row>
    <row r="859" spans="1:28" x14ac:dyDescent="0.25">
      <c r="A859">
        <v>827</v>
      </c>
      <c r="B859" s="61">
        <f ca="1">OFFSET(InputPriceData!B$15,CalculationsAndCharts!$A859+$A$11,0,1,1)</f>
        <v>40777</v>
      </c>
      <c r="C859" s="3">
        <f ca="1">OFFSET(InputPriceData!G$15,CalculationsAndCharts!$A859+$A$11,IF($C$7,8,0),1,1)</f>
        <v>275090600</v>
      </c>
      <c r="D859" s="4">
        <f ca="1">OFFSET(InputPriceData!C$15,CalculationsAndCharts!$A859+$A$11,IF($C$7,8,0),1,1)</f>
        <v>115.16999800000001</v>
      </c>
      <c r="E859" s="4">
        <f ca="1">OFFSET(InputPriceData!D$15,CalculationsAndCharts!$A859+$A$11,IF($C$7,8,0),1,1)</f>
        <v>115.230003</v>
      </c>
      <c r="F859" s="4">
        <f ca="1">OFFSET(InputPriceData!E$15,CalculationsAndCharts!$A859+$A$11,IF($C$7,8,0),1,1)</f>
        <v>112.410004</v>
      </c>
      <c r="G859" s="4">
        <f ca="1">OFFSET(InputPriceData!F$15,CalculationsAndCharts!$A859+$A$11,IF($C$7,8,0),1,1)</f>
        <v>112.730003</v>
      </c>
      <c r="H859" s="309">
        <f t="shared" ca="1" si="146"/>
        <v>29.193537290944747</v>
      </c>
      <c r="I859" s="216">
        <f t="shared" ca="1" si="147"/>
        <v>83.53646570905525</v>
      </c>
      <c r="J859" s="216">
        <f t="shared" ca="1" si="148"/>
        <v>83.954148037600518</v>
      </c>
      <c r="K859" s="216">
        <f t="shared" ca="1" si="149"/>
        <v>83.118783380509967</v>
      </c>
      <c r="L859" s="217">
        <f t="shared" ca="1" si="150"/>
        <v>23.892948164901004</v>
      </c>
      <c r="M859" s="216">
        <f t="shared" ca="1" si="151"/>
        <v>21.194843900519547</v>
      </c>
      <c r="N859" s="246"/>
      <c r="O859" s="309">
        <f t="shared" ca="1" si="152"/>
        <v>17.229036745988875</v>
      </c>
      <c r="P859" s="216">
        <f t="shared" ca="1" si="153"/>
        <v>95.500966254011118</v>
      </c>
      <c r="Q859" s="217">
        <f t="shared" ca="1" si="154"/>
        <v>17.696101529423533</v>
      </c>
      <c r="R859" s="216">
        <f t="shared" ca="1" si="155"/>
        <v>18.837329255910905</v>
      </c>
      <c r="S859" s="217"/>
      <c r="T859" s="64"/>
      <c r="U859" s="313">
        <f t="shared" ca="1" si="156"/>
        <v>-2.3575146446086421</v>
      </c>
      <c r="V859" s="256"/>
      <c r="W859" s="256"/>
      <c r="X859" s="311" t="e">
        <f t="shared" si="158"/>
        <v>#N/A</v>
      </c>
      <c r="Y859" s="311" t="e">
        <f t="shared" si="158"/>
        <v>#N/A</v>
      </c>
      <c r="Z859" s="105"/>
      <c r="AA859" s="105"/>
      <c r="AB859" s="103"/>
    </row>
    <row r="860" spans="1:28" x14ac:dyDescent="0.25">
      <c r="A860">
        <v>828</v>
      </c>
      <c r="B860" s="61">
        <f ca="1">OFFSET(InputPriceData!B$15,CalculationsAndCharts!$A860+$A$11,0,1,1)</f>
        <v>40774</v>
      </c>
      <c r="C860" s="3">
        <f ca="1">OFFSET(InputPriceData!G$15,CalculationsAndCharts!$A860+$A$11,IF($C$7,8,0),1,1)</f>
        <v>428281300</v>
      </c>
      <c r="D860" s="4">
        <f ca="1">OFFSET(InputPriceData!C$15,CalculationsAndCharts!$A860+$A$11,IF($C$7,8,0),1,1)</f>
        <v>112.959999</v>
      </c>
      <c r="E860" s="4">
        <f ca="1">OFFSET(InputPriceData!D$15,CalculationsAndCharts!$A860+$A$11,IF($C$7,8,0),1,1)</f>
        <v>115.879997</v>
      </c>
      <c r="F860" s="4">
        <f ca="1">OFFSET(InputPriceData!E$15,CalculationsAndCharts!$A860+$A$11,IF($C$7,8,0),1,1)</f>
        <v>112.5</v>
      </c>
      <c r="G860" s="4">
        <f ca="1">OFFSET(InputPriceData!F$15,CalculationsAndCharts!$A860+$A$11,IF($C$7,8,0),1,1)</f>
        <v>112.639999</v>
      </c>
      <c r="H860" s="309">
        <f t="shared" ca="1" si="146"/>
        <v>32.5624054990693</v>
      </c>
      <c r="I860" s="216">
        <f t="shared" ca="1" si="147"/>
        <v>80.077593500930703</v>
      </c>
      <c r="J860" s="216">
        <f t="shared" ca="1" si="148"/>
        <v>80.477981468435345</v>
      </c>
      <c r="K860" s="216">
        <f t="shared" ca="1" si="149"/>
        <v>79.677205533426047</v>
      </c>
      <c r="L860" s="217">
        <f t="shared" ca="1" si="150"/>
        <v>25.623734580631734</v>
      </c>
      <c r="M860" s="216">
        <f t="shared" ca="1" si="151"/>
        <v>22.748344112318161</v>
      </c>
      <c r="N860" s="246"/>
      <c r="O860" s="309">
        <f t="shared" ca="1" si="152"/>
        <v>20.559200633290658</v>
      </c>
      <c r="P860" s="216">
        <f t="shared" ca="1" si="153"/>
        <v>92.080798366709345</v>
      </c>
      <c r="Q860" s="217">
        <f t="shared" ca="1" si="154"/>
        <v>20.229516805010864</v>
      </c>
      <c r="R860" s="216">
        <f t="shared" ca="1" si="155"/>
        <v>21.551332014849393</v>
      </c>
      <c r="S860" s="217"/>
      <c r="T860" s="64"/>
      <c r="U860" s="313">
        <f t="shared" ca="1" si="156"/>
        <v>-1.1970120974687681</v>
      </c>
      <c r="V860" s="256"/>
      <c r="W860" s="256"/>
      <c r="X860" s="311" t="e">
        <f t="shared" si="158"/>
        <v>#N/A</v>
      </c>
      <c r="Y860" s="311" t="e">
        <f t="shared" si="158"/>
        <v>#N/A</v>
      </c>
      <c r="Z860" s="105"/>
      <c r="AA860" s="105"/>
      <c r="AB860" s="103"/>
    </row>
    <row r="861" spans="1:28" x14ac:dyDescent="0.25">
      <c r="A861">
        <v>829</v>
      </c>
      <c r="B861" s="61">
        <f ca="1">OFFSET(InputPriceData!B$15,CalculationsAndCharts!$A861+$A$11,0,1,1)</f>
        <v>40773</v>
      </c>
      <c r="C861" s="3">
        <f ca="1">OFFSET(InputPriceData!G$15,CalculationsAndCharts!$A861+$A$11,IF($C$7,8,0),1,1)</f>
        <v>512956300</v>
      </c>
      <c r="D861" s="4">
        <f ca="1">OFFSET(InputPriceData!C$15,CalculationsAndCharts!$A861+$A$11,IF($C$7,8,0),1,1)</f>
        <v>116.5</v>
      </c>
      <c r="E861" s="4">
        <f ca="1">OFFSET(InputPriceData!D$15,CalculationsAndCharts!$A861+$A$11,IF($C$7,8,0),1,1)</f>
        <v>119.709999</v>
      </c>
      <c r="F861" s="4">
        <f ca="1">OFFSET(InputPriceData!E$15,CalculationsAndCharts!$A861+$A$11,IF($C$7,8,0),1,1)</f>
        <v>113.389999</v>
      </c>
      <c r="G861" s="4">
        <f ca="1">OFFSET(InputPriceData!F$15,CalculationsAndCharts!$A861+$A$11,IF($C$7,8,0),1,1)</f>
        <v>114.510002</v>
      </c>
      <c r="H861" s="309">
        <f t="shared" ca="1" si="146"/>
        <v>38.16842188579615</v>
      </c>
      <c r="I861" s="216">
        <f t="shared" ca="1" si="147"/>
        <v>76.34158011420385</v>
      </c>
      <c r="J861" s="216">
        <f t="shared" ca="1" si="148"/>
        <v>76.723288014774866</v>
      </c>
      <c r="K861" s="216">
        <f t="shared" ca="1" si="149"/>
        <v>75.959872213632835</v>
      </c>
      <c r="L861" s="217">
        <f t="shared" ca="1" si="150"/>
        <v>27.181907777780275</v>
      </c>
      <c r="M861" s="216">
        <f t="shared" ca="1" si="151"/>
        <v>23.737583881782026</v>
      </c>
      <c r="N861" s="246"/>
      <c r="O861" s="309">
        <f t="shared" ca="1" si="152"/>
        <v>26.206508625876111</v>
      </c>
      <c r="P861" s="216">
        <f t="shared" ca="1" si="153"/>
        <v>88.303493374123889</v>
      </c>
      <c r="Q861" s="217">
        <f t="shared" ca="1" si="154"/>
        <v>22.690024473692528</v>
      </c>
      <c r="R861" s="216">
        <f t="shared" ca="1" si="155"/>
        <v>23.777861228603449</v>
      </c>
      <c r="S861" s="217"/>
      <c r="T861" s="64"/>
      <c r="U861" s="313">
        <f t="shared" ca="1" si="156"/>
        <v>4.027734682142281E-2</v>
      </c>
      <c r="V861" s="256"/>
      <c r="W861" s="256"/>
      <c r="X861" s="311" t="e">
        <f t="shared" si="158"/>
        <v>#N/A</v>
      </c>
      <c r="Y861" s="311" t="e">
        <f t="shared" si="158"/>
        <v>#N/A</v>
      </c>
      <c r="Z861" s="105"/>
      <c r="AA861" s="105"/>
      <c r="AB861" s="103"/>
    </row>
    <row r="862" spans="1:28" x14ac:dyDescent="0.25">
      <c r="A862">
        <v>830</v>
      </c>
      <c r="B862" s="61">
        <f ca="1">OFFSET(InputPriceData!B$15,CalculationsAndCharts!$A862+$A$11,0,1,1)</f>
        <v>40772</v>
      </c>
      <c r="C862" s="3">
        <f ca="1">OFFSET(InputPriceData!G$15,CalculationsAndCharts!$A862+$A$11,IF($C$7,8,0),1,1)</f>
        <v>238201100</v>
      </c>
      <c r="D862" s="4">
        <f ca="1">OFFSET(InputPriceData!C$15,CalculationsAndCharts!$A862+$A$11,IF($C$7,8,0),1,1)</f>
        <v>120.25</v>
      </c>
      <c r="E862" s="4">
        <f ca="1">OFFSET(InputPriceData!D$15,CalculationsAndCharts!$A862+$A$11,IF($C$7,8,0),1,1)</f>
        <v>121.199997</v>
      </c>
      <c r="F862" s="4">
        <f ca="1">OFFSET(InputPriceData!E$15,CalculationsAndCharts!$A862+$A$11,IF($C$7,8,0),1,1)</f>
        <v>118.720001</v>
      </c>
      <c r="G862" s="4">
        <f ca="1">OFFSET(InputPriceData!F$15,CalculationsAndCharts!$A862+$A$11,IF($C$7,8,0),1,1)</f>
        <v>119.66999800000001</v>
      </c>
      <c r="H862" s="309">
        <f t="shared" ca="1" si="146"/>
        <v>47.547621709547421</v>
      </c>
      <c r="I862" s="216">
        <f t="shared" ca="1" si="147"/>
        <v>72.122376290452593</v>
      </c>
      <c r="J862" s="216">
        <f t="shared" ca="1" si="148"/>
        <v>72.48298817190485</v>
      </c>
      <c r="K862" s="216">
        <f t="shared" ca="1" si="149"/>
        <v>71.761764409000335</v>
      </c>
      <c r="L862" s="217">
        <f t="shared" ca="1" si="150"/>
        <v>28.31108701151841</v>
      </c>
      <c r="M862" s="216">
        <f t="shared" ca="1" si="151"/>
        <v>23.657631390215624</v>
      </c>
      <c r="N862" s="246"/>
      <c r="O862" s="309">
        <f t="shared" ca="1" si="152"/>
        <v>35.765767161196173</v>
      </c>
      <c r="P862" s="216">
        <f t="shared" ca="1" si="153"/>
        <v>83.904230838803841</v>
      </c>
      <c r="Q862" s="217">
        <f t="shared" ca="1" si="154"/>
        <v>24.752096516976096</v>
      </c>
      <c r="R862" s="216">
        <f t="shared" ca="1" si="155"/>
        <v>24.820352901126739</v>
      </c>
      <c r="S862" s="217"/>
      <c r="T862" s="64"/>
      <c r="U862" s="313">
        <f t="shared" ca="1" si="156"/>
        <v>1.1627215109111155</v>
      </c>
      <c r="V862" s="256"/>
      <c r="W862" s="256"/>
      <c r="X862" s="311" t="e">
        <f t="shared" si="158"/>
        <v>#N/A</v>
      </c>
      <c r="Y862" s="311" t="e">
        <f t="shared" si="158"/>
        <v>#N/A</v>
      </c>
      <c r="Z862" s="105"/>
      <c r="AA862" s="105"/>
      <c r="AB862" s="103"/>
    </row>
    <row r="863" spans="1:28" x14ac:dyDescent="0.25">
      <c r="A863">
        <v>831</v>
      </c>
      <c r="B863" s="61">
        <f ca="1">OFFSET(InputPriceData!B$15,CalculationsAndCharts!$A863+$A$11,0,1,1)</f>
        <v>40771</v>
      </c>
      <c r="C863" s="3">
        <f ca="1">OFFSET(InputPriceData!G$15,CalculationsAndCharts!$A863+$A$11,IF($C$7,8,0),1,1)</f>
        <v>294095200</v>
      </c>
      <c r="D863" s="4">
        <f ca="1">OFFSET(InputPriceData!C$15,CalculationsAndCharts!$A863+$A$11,IF($C$7,8,0),1,1)</f>
        <v>119.470001</v>
      </c>
      <c r="E863" s="4">
        <f ca="1">OFFSET(InputPriceData!D$15,CalculationsAndCharts!$A863+$A$11,IF($C$7,8,0),1,1)</f>
        <v>120.69000200000001</v>
      </c>
      <c r="F863" s="4">
        <f ca="1">OFFSET(InputPriceData!E$15,CalculationsAndCharts!$A863+$A$11,IF($C$7,8,0),1,1)</f>
        <v>118.30999799999999</v>
      </c>
      <c r="G863" s="4">
        <f ca="1">OFFSET(InputPriceData!F$15,CalculationsAndCharts!$A863+$A$11,IF($C$7,8,0),1,1)</f>
        <v>119.589996</v>
      </c>
      <c r="H863" s="309">
        <f t="shared" ca="1" si="146"/>
        <v>52.124289907861794</v>
      </c>
      <c r="I863" s="216">
        <f t="shared" ca="1" si="147"/>
        <v>67.465706092138205</v>
      </c>
      <c r="J863" s="216">
        <f t="shared" ca="1" si="148"/>
        <v>67.803034622598886</v>
      </c>
      <c r="K863" s="216">
        <f t="shared" ca="1" si="149"/>
        <v>67.12837756167751</v>
      </c>
      <c r="L863" s="217">
        <f t="shared" ca="1" si="150"/>
        <v>28.98870350366715</v>
      </c>
      <c r="M863" s="216">
        <f t="shared" ca="1" si="151"/>
        <v>24.240073980491768</v>
      </c>
      <c r="N863" s="246"/>
      <c r="O863" s="309">
        <f t="shared" ca="1" si="152"/>
        <v>40.658838463531843</v>
      </c>
      <c r="P863" s="216">
        <f t="shared" ca="1" si="153"/>
        <v>78.931157536468163</v>
      </c>
      <c r="Q863" s="217">
        <f t="shared" ca="1" si="154"/>
        <v>26.373025254237593</v>
      </c>
      <c r="R863" s="216">
        <f t="shared" ca="1" si="155"/>
        <v>26.463442899592632</v>
      </c>
      <c r="S863" s="217"/>
      <c r="T863" s="64"/>
      <c r="U863" s="313">
        <f t="shared" ca="1" si="156"/>
        <v>2.2233689191008636</v>
      </c>
      <c r="V863" s="256"/>
      <c r="W863" s="256"/>
      <c r="X863" s="311" t="e">
        <f t="shared" si="158"/>
        <v>#N/A</v>
      </c>
      <c r="Y863" s="311" t="e">
        <f t="shared" si="158"/>
        <v>#N/A</v>
      </c>
      <c r="Z863" s="105"/>
      <c r="AA863" s="105"/>
      <c r="AB863" s="103"/>
    </row>
    <row r="864" spans="1:28" x14ac:dyDescent="0.25">
      <c r="A864">
        <v>832</v>
      </c>
      <c r="B864" s="61">
        <f ca="1">OFFSET(InputPriceData!B$15,CalculationsAndCharts!$A864+$A$11,0,1,1)</f>
        <v>40770</v>
      </c>
      <c r="C864" s="3">
        <f ca="1">OFFSET(InputPriceData!G$15,CalculationsAndCharts!$A864+$A$11,IF($C$7,8,0),1,1)</f>
        <v>258810600</v>
      </c>
      <c r="D864" s="4">
        <f ca="1">OFFSET(InputPriceData!C$15,CalculationsAndCharts!$A864+$A$11,IF($C$7,8,0),1,1)</f>
        <v>119.19000200000001</v>
      </c>
      <c r="E864" s="4">
        <f ca="1">OFFSET(InputPriceData!D$15,CalculationsAndCharts!$A864+$A$11,IF($C$7,8,0),1,1)</f>
        <v>120.739998</v>
      </c>
      <c r="F864" s="4">
        <f ca="1">OFFSET(InputPriceData!E$15,CalculationsAndCharts!$A864+$A$11,IF($C$7,8,0),1,1)</f>
        <v>119</v>
      </c>
      <c r="G864" s="4">
        <f ca="1">OFFSET(InputPriceData!F$15,CalculationsAndCharts!$A864+$A$11,IF($C$7,8,0),1,1)</f>
        <v>120.620003</v>
      </c>
      <c r="H864" s="309">
        <f t="shared" ca="1" si="146"/>
        <v>58.120449237612164</v>
      </c>
      <c r="I864" s="216">
        <f t="shared" ca="1" si="147"/>
        <v>62.499553762387833</v>
      </c>
      <c r="J864" s="216">
        <f t="shared" ca="1" si="148"/>
        <v>62.812051531199764</v>
      </c>
      <c r="K864" s="216">
        <f t="shared" ca="1" si="149"/>
        <v>62.187055993575896</v>
      </c>
      <c r="L864" s="217">
        <f t="shared" ca="1" si="150"/>
        <v>29.27962919958156</v>
      </c>
      <c r="M864" s="216">
        <f t="shared" ca="1" si="151"/>
        <v>24.274273314005438</v>
      </c>
      <c r="N864" s="246"/>
      <c r="O864" s="309">
        <f t="shared" ca="1" si="152"/>
        <v>47.083755032984577</v>
      </c>
      <c r="P864" s="216">
        <f t="shared" ca="1" si="153"/>
        <v>73.536247967015413</v>
      </c>
      <c r="Q864" s="217">
        <f t="shared" ca="1" si="154"/>
        <v>27.61931738982717</v>
      </c>
      <c r="R864" s="216">
        <f t="shared" ca="1" si="155"/>
        <v>27.477350392531996</v>
      </c>
      <c r="S864" s="217"/>
      <c r="T864" s="64"/>
      <c r="U864" s="313">
        <f t="shared" ca="1" si="156"/>
        <v>3.2030770785265581</v>
      </c>
      <c r="V864" s="256"/>
      <c r="W864" s="256"/>
      <c r="X864" s="311" t="e">
        <f t="shared" si="158"/>
        <v>#N/A</v>
      </c>
      <c r="Y864" s="311" t="e">
        <f t="shared" si="158"/>
        <v>#N/A</v>
      </c>
      <c r="Z864" s="105"/>
      <c r="AA864" s="105"/>
      <c r="AB864" s="103"/>
    </row>
    <row r="865" spans="1:28" x14ac:dyDescent="0.25">
      <c r="A865">
        <v>833</v>
      </c>
      <c r="B865" s="61">
        <f ca="1">OFFSET(InputPriceData!B$15,CalculationsAndCharts!$A865+$A$11,0,1,1)</f>
        <v>40767</v>
      </c>
      <c r="C865" s="3">
        <f ca="1">OFFSET(InputPriceData!G$15,CalculationsAndCharts!$A865+$A$11,IF($C$7,8,0),1,1)</f>
        <v>313731600</v>
      </c>
      <c r="D865" s="4">
        <f ca="1">OFFSET(InputPriceData!C$15,CalculationsAndCharts!$A865+$A$11,IF($C$7,8,0),1,1)</f>
        <v>118.400002</v>
      </c>
      <c r="E865" s="4">
        <f ca="1">OFFSET(InputPriceData!D$15,CalculationsAndCharts!$A865+$A$11,IF($C$7,8,0),1,1)</f>
        <v>119.209999</v>
      </c>
      <c r="F865" s="4">
        <f ca="1">OFFSET(InputPriceData!E$15,CalculationsAndCharts!$A865+$A$11,IF($C$7,8,0),1,1)</f>
        <v>117.279999</v>
      </c>
      <c r="G865" s="4">
        <f ca="1">OFFSET(InputPriceData!F$15,CalculationsAndCharts!$A865+$A$11,IF($C$7,8,0),1,1)</f>
        <v>118.120003</v>
      </c>
      <c r="H865" s="309">
        <f t="shared" ref="H865:H873" ca="1" si="159">$C$20*(G865-2*G866+G867)+2*$C$21*H866-$C$22*H867</f>
        <v>60.823403152553006</v>
      </c>
      <c r="I865" s="216">
        <f t="shared" ca="1" si="147"/>
        <v>57.296599847446991</v>
      </c>
      <c r="J865" s="216">
        <f t="shared" ca="1" si="148"/>
        <v>57.583082846684221</v>
      </c>
      <c r="K865" s="216">
        <f t="shared" ca="1" si="149"/>
        <v>57.010116848209755</v>
      </c>
      <c r="L865" s="217">
        <f t="shared" ca="1" si="150"/>
        <v>29.201299923795762</v>
      </c>
      <c r="M865" s="216">
        <f t="shared" ca="1" si="151"/>
        <v>24.721722978449097</v>
      </c>
      <c r="N865" s="246"/>
      <c r="O865" s="309">
        <f t="shared" ca="1" si="152"/>
        <v>50.316376761758477</v>
      </c>
      <c r="P865" s="216">
        <f t="shared" ca="1" si="153"/>
        <v>67.80362623824152</v>
      </c>
      <c r="Q865" s="217">
        <f t="shared" ca="1" si="154"/>
        <v>28.499363669482008</v>
      </c>
      <c r="R865" s="216">
        <f t="shared" ca="1" si="155"/>
        <v>28.952959308152412</v>
      </c>
      <c r="S865" s="217"/>
      <c r="T865" s="64"/>
      <c r="U865" s="313">
        <f t="shared" ca="1" si="156"/>
        <v>4.2312363297033144</v>
      </c>
      <c r="V865" s="256"/>
      <c r="W865" s="256"/>
      <c r="X865" s="311" t="e">
        <f t="shared" si="158"/>
        <v>#N/A</v>
      </c>
      <c r="Y865" s="311" t="e">
        <f t="shared" si="158"/>
        <v>#N/A</v>
      </c>
      <c r="Z865" s="105"/>
      <c r="AA865" s="105"/>
      <c r="AB865" s="103"/>
    </row>
    <row r="866" spans="1:28" x14ac:dyDescent="0.25">
      <c r="A866">
        <v>834</v>
      </c>
      <c r="B866" s="61">
        <f ca="1">OFFSET(InputPriceData!B$15,CalculationsAndCharts!$A866+$A$11,0,1,1)</f>
        <v>40766</v>
      </c>
      <c r="C866" s="3">
        <f ca="1">OFFSET(InputPriceData!G$15,CalculationsAndCharts!$A866+$A$11,IF($C$7,8,0),1,1)</f>
        <v>487979700</v>
      </c>
      <c r="D866" s="4">
        <f ca="1">OFFSET(InputPriceData!C$15,CalculationsAndCharts!$A866+$A$11,IF($C$7,8,0),1,1)</f>
        <v>113.260002</v>
      </c>
      <c r="E866" s="4">
        <f ca="1">OFFSET(InputPriceData!D$15,CalculationsAndCharts!$A866+$A$11,IF($C$7,8,0),1,1)</f>
        <v>118.91999800000001</v>
      </c>
      <c r="F866" s="4">
        <f ca="1">OFFSET(InputPriceData!E$15,CalculationsAndCharts!$A866+$A$11,IF($C$7,8,0),1,1)</f>
        <v>112.32</v>
      </c>
      <c r="G866" s="4">
        <f ca="1">OFFSET(InputPriceData!F$15,CalculationsAndCharts!$A866+$A$11,IF($C$7,8,0),1,1)</f>
        <v>117.33000199999999</v>
      </c>
      <c r="H866" s="309">
        <f t="shared" ca="1" si="159"/>
        <v>65.418303062625682</v>
      </c>
      <c r="I866" s="216">
        <f t="shared" ref="I866:I873" ca="1" si="160">G866-H866</f>
        <v>51.911698937374311</v>
      </c>
      <c r="J866" s="216">
        <f t="shared" ref="J866:J873" ca="1" si="161">I866*(1+$F$15)</f>
        <v>52.171257432061175</v>
      </c>
      <c r="K866" s="216">
        <f t="shared" ref="K866:K873" ca="1" si="162">I866*(1-$F$15)</f>
        <v>51.65214044268744</v>
      </c>
      <c r="L866" s="217">
        <f t="shared" ref="L866:L873" ca="1" si="163">$F$20*(I866-2*I867+I868)+2*$F$21*L867-$F$22*L868</f>
        <v>28.756659935651392</v>
      </c>
      <c r="M866" s="216">
        <f t="shared" ref="M866:M873" ca="1" si="164">100*$F$16*L866/G866</f>
        <v>24.509212857297481</v>
      </c>
      <c r="N866" s="246"/>
      <c r="O866" s="309">
        <f t="shared" ref="O866:O873" ca="1" si="165">$U$20*($G866-2*$G867+$G868)+2*$U$21*O867-$U$22*O868</f>
        <v>55.534140394839312</v>
      </c>
      <c r="P866" s="216">
        <f t="shared" ref="P866:P873" ca="1" si="166">$G866-O866</f>
        <v>61.795861605160681</v>
      </c>
      <c r="Q866" s="217">
        <f t="shared" ref="Q866:Q873" ca="1" si="167">$X$20*(P866-2*P867+P868)+2*$X$21*Q867-$X$22*Q868</f>
        <v>29.002752143749856</v>
      </c>
      <c r="R866" s="216">
        <f t="shared" ref="R866:R873" ca="1" si="168">100*$F$17*Q866/$G866</f>
        <v>29.662747787645849</v>
      </c>
      <c r="S866" s="217"/>
      <c r="T866" s="64"/>
      <c r="U866" s="313">
        <f t="shared" ref="U866:U873" ca="1" si="169">R866-M866</f>
        <v>5.1535349303483677</v>
      </c>
      <c r="V866" s="256"/>
      <c r="W866" s="256"/>
      <c r="X866" s="311" t="e">
        <f t="shared" si="158"/>
        <v>#N/A</v>
      </c>
      <c r="Y866" s="311" t="e">
        <f t="shared" si="158"/>
        <v>#N/A</v>
      </c>
      <c r="Z866" s="105"/>
      <c r="AA866" s="105"/>
      <c r="AB866" s="103"/>
    </row>
    <row r="867" spans="1:28" x14ac:dyDescent="0.25">
      <c r="A867">
        <v>835</v>
      </c>
      <c r="B867" s="61">
        <f ca="1">OFFSET(InputPriceData!B$15,CalculationsAndCharts!$A867+$A$11,0,1,1)</f>
        <v>40765</v>
      </c>
      <c r="C867" s="3">
        <f ca="1">OFFSET(InputPriceData!G$15,CalculationsAndCharts!$A867+$A$11,IF($C$7,8,0),1,1)</f>
        <v>662607400</v>
      </c>
      <c r="D867" s="4">
        <f ca="1">OFFSET(InputPriceData!C$15,CalculationsAndCharts!$A867+$A$11,IF($C$7,8,0),1,1)</f>
        <v>115.260002</v>
      </c>
      <c r="E867" s="4">
        <f ca="1">OFFSET(InputPriceData!D$15,CalculationsAndCharts!$A867+$A$11,IF($C$7,8,0),1,1)</f>
        <v>116.279999</v>
      </c>
      <c r="F867" s="4">
        <f ca="1">OFFSET(InputPriceData!E$15,CalculationsAndCharts!$A867+$A$11,IF($C$7,8,0),1,1)</f>
        <v>111.949997</v>
      </c>
      <c r="G867" s="4">
        <f ca="1">OFFSET(InputPriceData!F$15,CalculationsAndCharts!$A867+$A$11,IF($C$7,8,0),1,1)</f>
        <v>112.290001</v>
      </c>
      <c r="H867" s="309">
        <f t="shared" ca="1" si="159"/>
        <v>65.860918811664689</v>
      </c>
      <c r="I867" s="216">
        <f t="shared" ca="1" si="160"/>
        <v>46.429082188335315</v>
      </c>
      <c r="J867" s="216">
        <f t="shared" ca="1" si="161"/>
        <v>46.661227599276984</v>
      </c>
      <c r="K867" s="216">
        <f t="shared" ca="1" si="162"/>
        <v>46.196936777393638</v>
      </c>
      <c r="L867" s="217">
        <f t="shared" ca="1" si="163"/>
        <v>27.982677072979918</v>
      </c>
      <c r="M867" s="216">
        <f t="shared" ca="1" si="164"/>
        <v>24.920007858028175</v>
      </c>
      <c r="N867" s="246"/>
      <c r="O867" s="309">
        <f t="shared" ca="1" si="165"/>
        <v>56.676885847921881</v>
      </c>
      <c r="P867" s="216">
        <f t="shared" ca="1" si="166"/>
        <v>55.613115152078123</v>
      </c>
      <c r="Q867" s="217">
        <f t="shared" ca="1" si="167"/>
        <v>29.161474381648627</v>
      </c>
      <c r="R867" s="216">
        <f t="shared" ca="1" si="168"/>
        <v>31.163744720225225</v>
      </c>
      <c r="S867" s="217"/>
      <c r="T867" s="64"/>
      <c r="U867" s="313">
        <f t="shared" ca="1" si="169"/>
        <v>6.2437368621970499</v>
      </c>
      <c r="V867" s="256"/>
      <c r="W867" s="256"/>
      <c r="X867" s="311" t="e">
        <f t="shared" si="158"/>
        <v>#N/A</v>
      </c>
      <c r="Y867" s="311" t="e">
        <f t="shared" si="158"/>
        <v>#N/A</v>
      </c>
      <c r="Z867" s="105"/>
      <c r="AA867" s="105"/>
      <c r="AB867" s="103"/>
    </row>
    <row r="868" spans="1:28" x14ac:dyDescent="0.25">
      <c r="A868">
        <v>836</v>
      </c>
      <c r="B868" s="61">
        <f ca="1">OFFSET(InputPriceData!B$15,CalculationsAndCharts!$A868+$A$11,0,1,1)</f>
        <v>40764</v>
      </c>
      <c r="C868" s="3">
        <f ca="1">OFFSET(InputPriceData!G$15,CalculationsAndCharts!$A868+$A$11,IF($C$7,8,0),1,1)</f>
        <v>717828700</v>
      </c>
      <c r="D868" s="4">
        <f ca="1">OFFSET(InputPriceData!C$15,CalculationsAndCharts!$A868+$A$11,IF($C$7,8,0),1,1)</f>
        <v>114.07</v>
      </c>
      <c r="E868" s="4">
        <f ca="1">OFFSET(InputPriceData!D$15,CalculationsAndCharts!$A868+$A$11,IF($C$7,8,0),1,1)</f>
        <v>117.639999</v>
      </c>
      <c r="F868" s="4">
        <f ca="1">OFFSET(InputPriceData!E$15,CalculationsAndCharts!$A868+$A$11,IF($C$7,8,0),1,1)</f>
        <v>110.269997</v>
      </c>
      <c r="G868" s="4">
        <f ca="1">OFFSET(InputPriceData!F$15,CalculationsAndCharts!$A868+$A$11,IF($C$7,8,0),1,1)</f>
        <v>117.480003</v>
      </c>
      <c r="H868" s="309">
        <f t="shared" ca="1" si="159"/>
        <v>76.853431721913779</v>
      </c>
      <c r="I868" s="216">
        <f t="shared" ca="1" si="160"/>
        <v>40.626571278086217</v>
      </c>
      <c r="J868" s="216">
        <f t="shared" ca="1" si="161"/>
        <v>40.829704134476643</v>
      </c>
      <c r="K868" s="216">
        <f t="shared" ca="1" si="162"/>
        <v>40.423438421695785</v>
      </c>
      <c r="L868" s="217">
        <f t="shared" ca="1" si="163"/>
        <v>26.59434495276405</v>
      </c>
      <c r="M868" s="216">
        <f t="shared" ca="1" si="164"/>
        <v>22.637337652063263</v>
      </c>
      <c r="N868" s="246"/>
      <c r="O868" s="309">
        <f t="shared" ca="1" si="165"/>
        <v>68.508943563171968</v>
      </c>
      <c r="P868" s="216">
        <f t="shared" ca="1" si="166"/>
        <v>48.971059436828028</v>
      </c>
      <c r="Q868" s="217">
        <f t="shared" ca="1" si="167"/>
        <v>28.595642471649825</v>
      </c>
      <c r="R868" s="216">
        <f t="shared" ca="1" si="168"/>
        <v>29.209031400841713</v>
      </c>
      <c r="S868" s="217"/>
      <c r="T868" s="64"/>
      <c r="U868" s="313">
        <f t="shared" ca="1" si="169"/>
        <v>6.5716937487784506</v>
      </c>
      <c r="V868" s="256"/>
      <c r="W868" s="256"/>
      <c r="X868" s="311" t="e">
        <f t="shared" si="158"/>
        <v>#N/A</v>
      </c>
      <c r="Y868" s="311" t="e">
        <f t="shared" si="158"/>
        <v>#N/A</v>
      </c>
      <c r="Z868" s="105"/>
      <c r="AA868" s="105"/>
      <c r="AB868" s="103"/>
    </row>
    <row r="869" spans="1:28" x14ac:dyDescent="0.25">
      <c r="A869">
        <v>837</v>
      </c>
      <c r="B869" s="61">
        <f ca="1">OFFSET(InputPriceData!B$15,CalculationsAndCharts!$A869+$A$11,0,1,1)</f>
        <v>40763</v>
      </c>
      <c r="C869" s="3">
        <f ca="1">OFFSET(InputPriceData!G$15,CalculationsAndCharts!$A869+$A$11,IF($C$7,8,0),1,1)</f>
        <v>702263900</v>
      </c>
      <c r="D869" s="4">
        <f ca="1">OFFSET(InputPriceData!C$15,CalculationsAndCharts!$A869+$A$11,IF($C$7,8,0),1,1)</f>
        <v>116.910004</v>
      </c>
      <c r="E869" s="4">
        <f ca="1">OFFSET(InputPriceData!D$15,CalculationsAndCharts!$A869+$A$11,IF($C$7,8,0),1,1)</f>
        <v>120.120003</v>
      </c>
      <c r="F869" s="4">
        <f ca="1">OFFSET(InputPriceData!E$15,CalculationsAndCharts!$A869+$A$11,IF($C$7,8,0),1,1)</f>
        <v>112.019997</v>
      </c>
      <c r="G869" s="4">
        <f ca="1">OFFSET(InputPriceData!F$15,CalculationsAndCharts!$A869+$A$11,IF($C$7,8,0),1,1)</f>
        <v>112.260002</v>
      </c>
      <c r="H869" s="309">
        <f t="shared" ca="1" si="159"/>
        <v>77.765137393945693</v>
      </c>
      <c r="I869" s="216">
        <f t="shared" ca="1" si="160"/>
        <v>34.494864606054307</v>
      </c>
      <c r="J869" s="216">
        <f t="shared" ca="1" si="161"/>
        <v>34.667338929084572</v>
      </c>
      <c r="K869" s="216">
        <f t="shared" ca="1" si="162"/>
        <v>34.322390283024035</v>
      </c>
      <c r="L869" s="217">
        <f t="shared" ca="1" si="163"/>
        <v>24.49528297559047</v>
      </c>
      <c r="M869" s="216">
        <f t="shared" ca="1" si="164"/>
        <v>21.82013409868857</v>
      </c>
      <c r="N869" s="246"/>
      <c r="O869" s="309">
        <f t="shared" ca="1" si="165"/>
        <v>70.410856301941578</v>
      </c>
      <c r="P869" s="216">
        <f t="shared" ca="1" si="166"/>
        <v>41.849145698058422</v>
      </c>
      <c r="Q869" s="217">
        <f t="shared" ca="1" si="167"/>
        <v>27.146554705384229</v>
      </c>
      <c r="R869" s="216">
        <f t="shared" ca="1" si="168"/>
        <v>29.018230060659604</v>
      </c>
      <c r="S869" s="217"/>
      <c r="T869" s="64"/>
      <c r="U869" s="313">
        <f t="shared" ca="1" si="169"/>
        <v>7.1980959619710347</v>
      </c>
      <c r="V869" s="256"/>
      <c r="W869" s="256"/>
      <c r="X869" s="311" t="e">
        <f t="shared" si="158"/>
        <v>#N/A</v>
      </c>
      <c r="Y869" s="311" t="e">
        <f t="shared" si="158"/>
        <v>#N/A</v>
      </c>
      <c r="Z869" s="105"/>
      <c r="AA869" s="105"/>
      <c r="AB869" s="103"/>
    </row>
    <row r="870" spans="1:28" x14ac:dyDescent="0.25">
      <c r="A870">
        <v>838</v>
      </c>
      <c r="B870" s="61">
        <f ca="1">OFFSET(InputPriceData!B$15,CalculationsAndCharts!$A870+$A$11,0,1,1)</f>
        <v>40760</v>
      </c>
      <c r="C870" s="3">
        <f ca="1">OFFSET(InputPriceData!G$15,CalculationsAndCharts!$A870+$A$11,IF($C$7,8,0),1,1)</f>
        <v>655619200</v>
      </c>
      <c r="D870" s="4">
        <f ca="1">OFFSET(InputPriceData!C$15,CalculationsAndCharts!$A870+$A$11,IF($C$7,8,0),1,1)</f>
        <v>121.760002</v>
      </c>
      <c r="E870" s="4">
        <f ca="1">OFFSET(InputPriceData!D$15,CalculationsAndCharts!$A870+$A$11,IF($C$7,8,0),1,1)</f>
        <v>122.07</v>
      </c>
      <c r="F870" s="4">
        <f ca="1">OFFSET(InputPriceData!E$15,CalculationsAndCharts!$A870+$A$11,IF($C$7,8,0),1,1)</f>
        <v>116.860001</v>
      </c>
      <c r="G870" s="4">
        <f ca="1">OFFSET(InputPriceData!F$15,CalculationsAndCharts!$A870+$A$11,IF($C$7,8,0),1,1)</f>
        <v>120.08000199999999</v>
      </c>
      <c r="H870" s="309">
        <f t="shared" ca="1" si="159"/>
        <v>92.158311626271029</v>
      </c>
      <c r="I870" s="216">
        <f t="shared" ca="1" si="160"/>
        <v>27.921690373728964</v>
      </c>
      <c r="J870" s="216">
        <f t="shared" ca="1" si="161"/>
        <v>28.061298825597607</v>
      </c>
      <c r="K870" s="216">
        <f t="shared" ca="1" si="162"/>
        <v>27.782081921860318</v>
      </c>
      <c r="L870" s="217">
        <f t="shared" ca="1" si="163"/>
        <v>21.46753653162509</v>
      </c>
      <c r="M870" s="216">
        <f t="shared" ca="1" si="164"/>
        <v>17.877695015049294</v>
      </c>
      <c r="N870" s="246"/>
      <c r="O870" s="309">
        <f t="shared" ca="1" si="165"/>
        <v>85.983415224864046</v>
      </c>
      <c r="P870" s="216">
        <f t="shared" ca="1" si="166"/>
        <v>34.096586775135947</v>
      </c>
      <c r="Q870" s="217">
        <f t="shared" ca="1" si="167"/>
        <v>24.489613098027601</v>
      </c>
      <c r="R870" s="216">
        <f t="shared" ca="1" si="168"/>
        <v>24.473297158700184</v>
      </c>
      <c r="S870" s="217"/>
      <c r="T870" s="64"/>
      <c r="U870" s="313">
        <f t="shared" ca="1" si="169"/>
        <v>6.5956021436508898</v>
      </c>
      <c r="V870" s="256"/>
      <c r="W870" s="256"/>
      <c r="X870" s="311" t="e">
        <f t="shared" si="158"/>
        <v>#N/A</v>
      </c>
      <c r="Y870" s="311" t="e">
        <f t="shared" si="158"/>
        <v>#N/A</v>
      </c>
      <c r="Z870" s="105"/>
      <c r="AA870" s="105"/>
      <c r="AB870" s="103"/>
    </row>
    <row r="871" spans="1:28" x14ac:dyDescent="0.25">
      <c r="A871">
        <v>839</v>
      </c>
      <c r="B871" s="61">
        <f ca="1">OFFSET(InputPriceData!B$15,CalculationsAndCharts!$A871+$A$11,0,1,1)</f>
        <v>40759</v>
      </c>
      <c r="C871" s="3">
        <f ca="1">OFFSET(InputPriceData!G$15,CalculationsAndCharts!$A871+$A$11,IF($C$7,8,0),1,1)</f>
        <v>520721800</v>
      </c>
      <c r="D871" s="4">
        <f ca="1">OFFSET(InputPriceData!C$15,CalculationsAndCharts!$A871+$A$11,IF($C$7,8,0),1,1)</f>
        <v>124.41999800000001</v>
      </c>
      <c r="E871" s="4">
        <f ca="1">OFFSET(InputPriceData!D$15,CalculationsAndCharts!$A871+$A$11,IF($C$7,8,0),1,1)</f>
        <v>124.620003</v>
      </c>
      <c r="F871" s="4">
        <f ca="1">OFFSET(InputPriceData!E$15,CalculationsAndCharts!$A871+$A$11,IF($C$7,8,0),1,1)</f>
        <v>120.05999799999999</v>
      </c>
      <c r="G871" s="4">
        <f ca="1">OFFSET(InputPriceData!F$15,CalculationsAndCharts!$A871+$A$11,IF($C$7,8,0),1,1)</f>
        <v>120.260002</v>
      </c>
      <c r="H871" s="309">
        <f t="shared" ca="1" si="159"/>
        <v>99.572335203201064</v>
      </c>
      <c r="I871" s="216">
        <f t="shared" ca="1" si="160"/>
        <v>20.687666796798936</v>
      </c>
      <c r="J871" s="216">
        <f t="shared" ca="1" si="161"/>
        <v>20.791105130782928</v>
      </c>
      <c r="K871" s="216">
        <f t="shared" ca="1" si="162"/>
        <v>20.584228462814941</v>
      </c>
      <c r="L871" s="217">
        <f t="shared" ca="1" si="163"/>
        <v>17.149723808199603</v>
      </c>
      <c r="M871" s="216">
        <f t="shared" ca="1" si="164"/>
        <v>14.260538435879623</v>
      </c>
      <c r="N871" s="246"/>
      <c r="O871" s="309">
        <f t="shared" ca="1" si="165"/>
        <v>94.834699372858964</v>
      </c>
      <c r="P871" s="216">
        <f t="shared" ca="1" si="166"/>
        <v>25.425302627141036</v>
      </c>
      <c r="Q871" s="217">
        <f t="shared" ca="1" si="167"/>
        <v>20.097101596971989</v>
      </c>
      <c r="R871" s="216">
        <f t="shared" ca="1" si="168"/>
        <v>20.053651684095588</v>
      </c>
      <c r="S871" s="217"/>
      <c r="T871" s="64"/>
      <c r="U871" s="313">
        <f t="shared" ca="1" si="169"/>
        <v>5.7931132482159651</v>
      </c>
      <c r="V871" s="256"/>
      <c r="W871" s="256"/>
      <c r="X871" s="311" t="e">
        <f t="shared" si="158"/>
        <v>#N/A</v>
      </c>
      <c r="Y871" s="311" t="e">
        <f t="shared" si="158"/>
        <v>#N/A</v>
      </c>
      <c r="Z871" s="105"/>
      <c r="AA871" s="105"/>
      <c r="AB871" s="103"/>
    </row>
    <row r="872" spans="1:28" x14ac:dyDescent="0.25">
      <c r="A872">
        <v>840</v>
      </c>
      <c r="B872" s="61">
        <f ca="1">OFFSET(InputPriceData!B$15,CalculationsAndCharts!$A872+$A$11,0,1,1)</f>
        <v>40758</v>
      </c>
      <c r="C872" s="3">
        <f ca="1">OFFSET(InputPriceData!G$15,CalculationsAndCharts!$A872+$A$11,IF($C$7,8,0),1,1)</f>
        <v>370830800</v>
      </c>
      <c r="D872" s="4">
        <f ca="1">OFFSET(InputPriceData!C$15,CalculationsAndCharts!$A872+$A$11,IF($C$7,8,0),1,1)</f>
        <v>125.660004</v>
      </c>
      <c r="E872" s="4">
        <f ca="1">OFFSET(InputPriceData!D$15,CalculationsAndCharts!$A872+$A$11,IF($C$7,8,0),1,1)</f>
        <v>126.30999799999999</v>
      </c>
      <c r="F872" s="4">
        <f ca="1">OFFSET(InputPriceData!E$15,CalculationsAndCharts!$A872+$A$11,IF($C$7,8,0),1,1)</f>
        <v>123.529999</v>
      </c>
      <c r="G872" s="4">
        <f ca="1">OFFSET(InputPriceData!F$15,CalculationsAndCharts!$A872+$A$11,IF($C$7,8,0),1,1)</f>
        <v>126.16999800000001</v>
      </c>
      <c r="H872" s="309">
        <f t="shared" ca="1" si="159"/>
        <v>113.34144779752862</v>
      </c>
      <c r="I872" s="216">
        <f t="shared" ca="1" si="160"/>
        <v>12.828550202471391</v>
      </c>
      <c r="J872" s="216">
        <f t="shared" ca="1" si="161"/>
        <v>12.892692953483746</v>
      </c>
      <c r="K872" s="216">
        <f t="shared" ca="1" si="162"/>
        <v>12.764407451459034</v>
      </c>
      <c r="L872" s="217">
        <f t="shared" ca="1" si="163"/>
        <v>11.406519372399224</v>
      </c>
      <c r="M872" s="216">
        <f t="shared" ca="1" si="164"/>
        <v>9.0405956671246219</v>
      </c>
      <c r="N872" s="246"/>
      <c r="O872" s="309">
        <f t="shared" ca="1" si="165"/>
        <v>110.30615673987769</v>
      </c>
      <c r="P872" s="216">
        <f t="shared" ca="1" si="166"/>
        <v>15.863841260122314</v>
      </c>
      <c r="Q872" s="217">
        <f t="shared" ca="1" si="167"/>
        <v>13.700335595173811</v>
      </c>
      <c r="R872" s="216">
        <f t="shared" ca="1" si="168"/>
        <v>13.03035822684928</v>
      </c>
      <c r="S872" s="217"/>
      <c r="T872" s="64"/>
      <c r="U872" s="313">
        <f t="shared" ca="1" si="169"/>
        <v>3.9897625597246584</v>
      </c>
      <c r="V872" s="256"/>
      <c r="W872" s="256"/>
      <c r="X872" s="311" t="e">
        <f t="shared" si="158"/>
        <v>#N/A</v>
      </c>
      <c r="Y872" s="311" t="e">
        <f t="shared" si="158"/>
        <v>#N/A</v>
      </c>
      <c r="Z872" s="105"/>
      <c r="AA872" s="105"/>
      <c r="AB872" s="103"/>
    </row>
    <row r="873" spans="1:28" x14ac:dyDescent="0.25">
      <c r="A873">
        <v>841</v>
      </c>
      <c r="B873" s="61">
        <f ca="1">OFFSET(InputPriceData!B$15,CalculationsAndCharts!$A873+$A$11,0,1,1)</f>
        <v>40757</v>
      </c>
      <c r="C873" s="3">
        <f ca="1">OFFSET(InputPriceData!G$15,CalculationsAndCharts!$A873+$A$11,IF($C$7,8,0),1,1)</f>
        <v>346653800</v>
      </c>
      <c r="D873" s="4">
        <f ca="1">OFFSET(InputPriceData!C$15,CalculationsAndCharts!$A873+$A$11,IF($C$7,8,0),1,1)</f>
        <v>127.80999799999999</v>
      </c>
      <c r="E873" s="4">
        <f ca="1">OFFSET(InputPriceData!D$15,CalculationsAndCharts!$A873+$A$11,IF($C$7,8,0),1,1)</f>
        <v>128.5</v>
      </c>
      <c r="F873" s="4">
        <f ca="1">OFFSET(InputPriceData!E$15,CalculationsAndCharts!$A873+$A$11,IF($C$7,8,0),1,1)</f>
        <v>125.489998</v>
      </c>
      <c r="G873" s="4">
        <f ca="1">OFFSET(InputPriceData!F$15,CalculationsAndCharts!$A873+$A$11,IF($C$7,8,0),1,1)</f>
        <v>125.489998</v>
      </c>
      <c r="H873" s="309">
        <f t="shared" ca="1" si="159"/>
        <v>121.14603609862924</v>
      </c>
      <c r="I873" s="216">
        <f t="shared" ca="1" si="160"/>
        <v>4.3439619013707613</v>
      </c>
      <c r="J873" s="216">
        <f t="shared" ca="1" si="161"/>
        <v>4.3656817108776149</v>
      </c>
      <c r="K873" s="216">
        <f t="shared" ca="1" si="162"/>
        <v>4.3222420918639077</v>
      </c>
      <c r="L873" s="217">
        <f t="shared" ca="1" si="163"/>
        <v>4.0508077014395703</v>
      </c>
      <c r="M873" s="216">
        <f t="shared" ca="1" si="164"/>
        <v>3.2279924822690411</v>
      </c>
      <c r="N873" s="246"/>
      <c r="O873" s="309">
        <f t="shared" ca="1" si="165"/>
        <v>120.09498078719632</v>
      </c>
      <c r="P873" s="216">
        <f t="shared" ca="1" si="166"/>
        <v>5.3950172128036797</v>
      </c>
      <c r="Q873" s="217">
        <f t="shared" ca="1" si="167"/>
        <v>4.9455704489489483</v>
      </c>
      <c r="R873" s="216">
        <f t="shared" ca="1" si="168"/>
        <v>4.7292092065685889</v>
      </c>
      <c r="S873" s="217"/>
      <c r="T873" s="64"/>
      <c r="U873" s="313">
        <f t="shared" ca="1" si="169"/>
        <v>1.5012167242995478</v>
      </c>
      <c r="V873" s="256"/>
      <c r="W873" s="256"/>
      <c r="X873" s="311" t="e">
        <f t="shared" si="158"/>
        <v>#N/A</v>
      </c>
      <c r="Y873" s="311" t="e">
        <f t="shared" si="158"/>
        <v>#N/A</v>
      </c>
      <c r="Z873" s="105"/>
      <c r="AA873" s="105"/>
      <c r="AB873" s="103"/>
    </row>
    <row r="874" spans="1:28" x14ac:dyDescent="0.25">
      <c r="H874" s="37"/>
      <c r="I874" s="216"/>
      <c r="J874" s="37"/>
      <c r="K874" s="37"/>
      <c r="L874" s="37"/>
      <c r="M874" s="37"/>
      <c r="N874" s="37"/>
      <c r="O874" s="37"/>
      <c r="T874" s="37"/>
    </row>
    <row r="875" spans="1:28" x14ac:dyDescent="0.25">
      <c r="H875" s="37"/>
      <c r="I875" s="37"/>
      <c r="J875" s="37"/>
      <c r="K875" s="37"/>
      <c r="L875" s="37"/>
      <c r="M875" s="37"/>
      <c r="N875" s="37"/>
      <c r="O875" s="37"/>
      <c r="T875" s="37"/>
    </row>
    <row r="876" spans="1:28" x14ac:dyDescent="0.25">
      <c r="H876" s="37"/>
      <c r="I876" s="37"/>
      <c r="J876" s="37"/>
      <c r="K876" s="37"/>
      <c r="L876" s="37"/>
      <c r="M876" s="37"/>
      <c r="N876" s="37"/>
      <c r="O876" s="37"/>
      <c r="T876" s="37"/>
    </row>
    <row r="877" spans="1:28" x14ac:dyDescent="0.25">
      <c r="H877" s="37"/>
      <c r="I877" s="37"/>
      <c r="J877" s="37"/>
      <c r="K877" s="37"/>
      <c r="L877" s="37"/>
      <c r="M877" s="37"/>
      <c r="N877" s="37"/>
      <c r="O877" s="37"/>
      <c r="T877" s="37"/>
    </row>
  </sheetData>
  <dataConsolidate/>
  <mergeCells count="16">
    <mergeCell ref="S15:T15"/>
    <mergeCell ref="AB21:AC22"/>
    <mergeCell ref="AB32:AC32"/>
    <mergeCell ref="S23:T23"/>
    <mergeCell ref="A31:A32"/>
    <mergeCell ref="D23:F23"/>
    <mergeCell ref="E29:F29"/>
    <mergeCell ref="Z32:AA32"/>
    <mergeCell ref="D30:G30"/>
    <mergeCell ref="J31:K31"/>
    <mergeCell ref="M31:M32"/>
    <mergeCell ref="L31:L32"/>
    <mergeCell ref="Q31:Q32"/>
    <mergeCell ref="R31:R32"/>
    <mergeCell ref="X29:Y30"/>
    <mergeCell ref="U31:U32"/>
  </mergeCells>
  <phoneticPr fontId="4" type="noConversion"/>
  <conditionalFormatting sqref="G7">
    <cfRule type="cellIs" dxfId="3" priority="3" stopIfTrue="1" operator="equal">
      <formula>FALSE</formula>
    </cfRule>
  </conditionalFormatting>
  <conditionalFormatting sqref="B14:C14">
    <cfRule type="expression" dxfId="2" priority="2">
      <formula>$B$14&lt;&gt;"Last: "</formula>
    </cfRule>
  </conditionalFormatting>
  <pageMargins left="0.75" right="0.75" top="1" bottom="1" header="0.5" footer="0.5"/>
  <pageSetup orientation="portrait" horizontalDpi="4294967293"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570" r:id="rId4" name="Scroll Bar 522">
              <controlPr defaultSize="0" autoPict="0">
                <anchor moveWithCells="1">
                  <from>
                    <xdr:col>5</xdr:col>
                    <xdr:colOff>609600</xdr:colOff>
                    <xdr:row>27</xdr:row>
                    <xdr:rowOff>152400</xdr:rowOff>
                  </from>
                  <to>
                    <xdr:col>16</xdr:col>
                    <xdr:colOff>266700</xdr:colOff>
                    <xdr:row>28</xdr:row>
                    <xdr:rowOff>152400</xdr:rowOff>
                  </to>
                </anchor>
              </controlPr>
            </control>
          </mc:Choice>
        </mc:AlternateContent>
        <mc:AlternateContent xmlns:mc="http://schemas.openxmlformats.org/markup-compatibility/2006">
          <mc:Choice Requires="x14">
            <control shapeId="2593" r:id="rId5" name="Button 545">
              <controlPr defaultSize="0" print="0" autoFill="0" autoPict="0" macro="[0]!ChartSizeDriver">
                <anchor moveWithCells="1" sizeWithCells="1">
                  <from>
                    <xdr:col>2</xdr:col>
                    <xdr:colOff>579120</xdr:colOff>
                    <xdr:row>9</xdr:row>
                    <xdr:rowOff>114300</xdr:rowOff>
                  </from>
                  <to>
                    <xdr:col>4</xdr:col>
                    <xdr:colOff>38100</xdr:colOff>
                    <xdr:row>11</xdr:row>
                    <xdr:rowOff>152400</xdr:rowOff>
                  </to>
                </anchor>
              </controlPr>
            </control>
          </mc:Choice>
        </mc:AlternateContent>
        <mc:AlternateContent xmlns:mc="http://schemas.openxmlformats.org/markup-compatibility/2006">
          <mc:Choice Requires="x14">
            <control shapeId="519973" r:id="rId6" name="Button 8997">
              <controlPr defaultSize="0" print="0" autoFill="0" autoPict="0" macro="[0]!Button8997_Click">
                <anchor moveWithCells="1" sizeWithCells="1">
                  <from>
                    <xdr:col>3</xdr:col>
                    <xdr:colOff>167640</xdr:colOff>
                    <xdr:row>23</xdr:row>
                    <xdr:rowOff>15240</xdr:rowOff>
                  </from>
                  <to>
                    <xdr:col>5</xdr:col>
                    <xdr:colOff>495300</xdr:colOff>
                    <xdr:row>24</xdr:row>
                    <xdr:rowOff>152400</xdr:rowOff>
                  </to>
                </anchor>
              </controlPr>
            </control>
          </mc:Choice>
        </mc:AlternateContent>
        <mc:AlternateContent xmlns:mc="http://schemas.openxmlformats.org/markup-compatibility/2006">
          <mc:Choice Requires="x14">
            <control shapeId="521846" r:id="rId7" name="Button 9846">
              <controlPr defaultSize="0" print="0" autoFill="0" autoPict="0" macro="[0]!RefreshPricesFromYahoo">
                <anchor moveWithCells="1" sizeWithCells="1">
                  <from>
                    <xdr:col>0</xdr:col>
                    <xdr:colOff>152400</xdr:colOff>
                    <xdr:row>2</xdr:row>
                    <xdr:rowOff>15240</xdr:rowOff>
                  </from>
                  <to>
                    <xdr:col>2</xdr:col>
                    <xdr:colOff>160020</xdr:colOff>
                    <xdr:row>2</xdr:row>
                    <xdr:rowOff>167640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L86"/>
  <sheetViews>
    <sheetView zoomScaleNormal="100" workbookViewId="0">
      <pane ySplit="9" topLeftCell="A37" activePane="bottomLeft" state="frozenSplit"/>
      <selection pane="bottomLeft" activeCell="L36" sqref="L36"/>
    </sheetView>
  </sheetViews>
  <sheetFormatPr defaultRowHeight="13.2" x14ac:dyDescent="0.25"/>
  <cols>
    <col min="2" max="2" width="39.33203125" customWidth="1"/>
    <col min="3" max="3" width="13" customWidth="1"/>
    <col min="8" max="8" width="10.109375" bestFit="1" customWidth="1"/>
    <col min="9" max="9" width="14" customWidth="1"/>
    <col min="10" max="10" width="9.77734375" customWidth="1"/>
    <col min="11" max="11" width="9.109375" bestFit="1" customWidth="1"/>
  </cols>
  <sheetData>
    <row r="1" spans="1:12" x14ac:dyDescent="0.25">
      <c r="A1" s="46" t="s">
        <v>95</v>
      </c>
      <c r="D1" s="175"/>
      <c r="E1" s="75"/>
      <c r="F1" s="75"/>
      <c r="G1" s="75"/>
      <c r="H1" s="75"/>
      <c r="I1" s="75"/>
      <c r="J1" s="75"/>
      <c r="K1" s="75"/>
      <c r="L1" s="75"/>
    </row>
    <row r="2" spans="1:12" x14ac:dyDescent="0.25">
      <c r="I2" s="46"/>
      <c r="J2" s="46"/>
      <c r="K2" s="142"/>
    </row>
    <row r="3" spans="1:12" x14ac:dyDescent="0.25">
      <c r="A3" s="46" t="s">
        <v>93</v>
      </c>
    </row>
    <row r="4" spans="1:12" x14ac:dyDescent="0.25">
      <c r="A4" s="46" t="s">
        <v>92</v>
      </c>
    </row>
    <row r="6" spans="1:12" ht="13.8" thickBot="1" x14ac:dyDescent="0.3"/>
    <row r="7" spans="1:12" ht="13.8" thickBot="1" x14ac:dyDescent="0.3">
      <c r="A7" s="170" t="s">
        <v>46</v>
      </c>
      <c r="B7" s="104"/>
    </row>
    <row r="8" spans="1:12" x14ac:dyDescent="0.25">
      <c r="A8" s="171" t="s">
        <v>30</v>
      </c>
      <c r="B8" s="173" t="s">
        <v>87</v>
      </c>
      <c r="C8" s="73" t="s">
        <v>94</v>
      </c>
      <c r="D8" s="27"/>
      <c r="E8" s="27"/>
      <c r="F8" s="27"/>
      <c r="G8" s="27"/>
      <c r="H8" s="27"/>
      <c r="I8" s="27"/>
      <c r="J8" s="104"/>
    </row>
    <row r="9" spans="1:12" ht="13.8" thickBot="1" x14ac:dyDescent="0.3">
      <c r="A9" s="172" t="s">
        <v>91</v>
      </c>
      <c r="B9" s="44"/>
      <c r="C9" s="206" t="s">
        <v>1</v>
      </c>
      <c r="D9" s="167" t="s">
        <v>90</v>
      </c>
      <c r="E9" s="168" t="s">
        <v>3</v>
      </c>
      <c r="F9" s="168" t="s">
        <v>4</v>
      </c>
      <c r="G9" s="168" t="s">
        <v>5</v>
      </c>
      <c r="H9" s="168" t="s">
        <v>6</v>
      </c>
      <c r="I9" s="205" t="s">
        <v>2</v>
      </c>
      <c r="J9" s="169" t="s">
        <v>183</v>
      </c>
    </row>
    <row r="10" spans="1:12" x14ac:dyDescent="0.25">
      <c r="A10" s="183" t="s">
        <v>89</v>
      </c>
      <c r="B10" s="166" t="s">
        <v>104</v>
      </c>
      <c r="C10" s="93">
        <v>42037</v>
      </c>
      <c r="D10" s="174">
        <v>0.66875000000000007</v>
      </c>
      <c r="E10" s="48">
        <v>37.9</v>
      </c>
      <c r="F10" s="48">
        <v>38.76</v>
      </c>
      <c r="G10" s="48">
        <v>37.71</v>
      </c>
      <c r="H10" s="48">
        <v>38.69</v>
      </c>
      <c r="I10" s="49">
        <v>2508493</v>
      </c>
      <c r="J10" s="207">
        <v>0.92</v>
      </c>
    </row>
    <row r="11" spans="1:12" x14ac:dyDescent="0.25">
      <c r="A11" s="183" t="s">
        <v>72</v>
      </c>
      <c r="B11" s="166" t="s">
        <v>101</v>
      </c>
      <c r="C11" s="93">
        <v>42054</v>
      </c>
      <c r="D11" s="174">
        <v>0.66666666666666663</v>
      </c>
      <c r="E11" s="48">
        <v>50.73</v>
      </c>
      <c r="F11" s="48">
        <v>50.8</v>
      </c>
      <c r="G11" s="48">
        <v>49.59</v>
      </c>
      <c r="H11" s="48">
        <v>49.78</v>
      </c>
      <c r="I11" s="49">
        <v>11462722</v>
      </c>
      <c r="J11" s="207">
        <v>0.47</v>
      </c>
      <c r="K11" s="46"/>
    </row>
    <row r="12" spans="1:12" x14ac:dyDescent="0.25">
      <c r="A12" s="187" t="s">
        <v>105</v>
      </c>
      <c r="B12" s="166" t="s">
        <v>106</v>
      </c>
      <c r="C12" s="93">
        <v>42037</v>
      </c>
      <c r="D12" s="174">
        <v>0.66666666666666663</v>
      </c>
      <c r="E12" s="48">
        <v>46.79</v>
      </c>
      <c r="F12" s="48">
        <v>48.195</v>
      </c>
      <c r="G12" s="48">
        <v>46.72</v>
      </c>
      <c r="H12" s="48">
        <v>48.17</v>
      </c>
      <c r="I12" s="49">
        <v>6479474</v>
      </c>
      <c r="J12" s="207">
        <v>1.54</v>
      </c>
    </row>
    <row r="13" spans="1:12" x14ac:dyDescent="0.25">
      <c r="A13" s="214" t="s">
        <v>196</v>
      </c>
      <c r="B13" s="166" t="s">
        <v>197</v>
      </c>
      <c r="C13" s="93">
        <v>42061</v>
      </c>
      <c r="D13" s="174">
        <v>0.66736111111111107</v>
      </c>
      <c r="E13" s="48">
        <v>33.01</v>
      </c>
      <c r="F13" s="48">
        <v>33.81</v>
      </c>
      <c r="G13" s="48">
        <v>32.96</v>
      </c>
      <c r="H13" s="48">
        <v>33.630000000000003</v>
      </c>
      <c r="I13" s="49">
        <v>293778</v>
      </c>
      <c r="J13" s="207">
        <v>0.65</v>
      </c>
    </row>
    <row r="14" spans="1:12" x14ac:dyDescent="0.25">
      <c r="A14" s="214" t="s">
        <v>209</v>
      </c>
      <c r="B14" s="166" t="s">
        <v>204</v>
      </c>
      <c r="C14" s="93">
        <v>42076</v>
      </c>
      <c r="D14" s="174">
        <v>0.66736111111111107</v>
      </c>
      <c r="E14" s="48">
        <v>16.84</v>
      </c>
      <c r="F14" s="48">
        <v>16.91</v>
      </c>
      <c r="G14" s="48">
        <v>16.440000000000001</v>
      </c>
      <c r="H14" s="48">
        <v>16.61</v>
      </c>
      <c r="I14" s="49">
        <v>7262460</v>
      </c>
      <c r="J14" s="207">
        <v>-0.28000000000000003</v>
      </c>
    </row>
    <row r="15" spans="1:12" x14ac:dyDescent="0.25">
      <c r="A15" s="183" t="s">
        <v>138</v>
      </c>
      <c r="B15" s="166" t="s">
        <v>202</v>
      </c>
      <c r="C15" s="93">
        <v>42076</v>
      </c>
      <c r="D15" s="174">
        <v>0.66666666666666663</v>
      </c>
      <c r="E15" s="48">
        <v>89.6</v>
      </c>
      <c r="F15" s="48">
        <v>89.6</v>
      </c>
      <c r="G15" s="48">
        <v>87.55</v>
      </c>
      <c r="H15" s="48">
        <v>88</v>
      </c>
      <c r="I15" s="49">
        <v>283264</v>
      </c>
      <c r="J15" s="207">
        <v>-1.26</v>
      </c>
      <c r="K15" s="46"/>
    </row>
    <row r="16" spans="1:12" x14ac:dyDescent="0.25">
      <c r="A16" s="195" t="s">
        <v>159</v>
      </c>
      <c r="B16" s="166" t="s">
        <v>160</v>
      </c>
      <c r="C16" s="93">
        <v>42054</v>
      </c>
      <c r="D16" s="174">
        <v>0.66666666666666663</v>
      </c>
      <c r="E16" s="48">
        <v>29.32</v>
      </c>
      <c r="F16" s="48">
        <v>29.39</v>
      </c>
      <c r="G16" s="48">
        <v>29.13</v>
      </c>
      <c r="H16" s="48">
        <v>29.31</v>
      </c>
      <c r="I16" s="49">
        <v>21469012</v>
      </c>
      <c r="J16" s="207">
        <v>-0.18</v>
      </c>
    </row>
    <row r="17" spans="1:11" x14ac:dyDescent="0.25">
      <c r="A17" s="197" t="s">
        <v>166</v>
      </c>
      <c r="B17" s="166" t="s">
        <v>177</v>
      </c>
      <c r="C17" s="93">
        <v>42037</v>
      </c>
      <c r="D17" s="174">
        <v>0.66736111111111107</v>
      </c>
      <c r="E17" s="48">
        <v>98.34</v>
      </c>
      <c r="F17" s="48">
        <v>99.22</v>
      </c>
      <c r="G17" s="48">
        <v>97.06</v>
      </c>
      <c r="H17" s="48">
        <v>99.11</v>
      </c>
      <c r="I17" s="49">
        <v>4416094</v>
      </c>
      <c r="J17" s="207">
        <v>0.95</v>
      </c>
    </row>
    <row r="18" spans="1:11" x14ac:dyDescent="0.25">
      <c r="A18" s="183" t="s">
        <v>139</v>
      </c>
      <c r="B18" s="166" t="s">
        <v>140</v>
      </c>
      <c r="C18" s="93">
        <v>42061</v>
      </c>
      <c r="D18" s="174">
        <v>0.66666666666666663</v>
      </c>
      <c r="E18" s="48">
        <v>105.5</v>
      </c>
      <c r="F18" s="48">
        <v>105.71</v>
      </c>
      <c r="G18" s="48">
        <v>104.14</v>
      </c>
      <c r="H18" s="48">
        <v>104.56</v>
      </c>
      <c r="I18" s="49">
        <v>5044969</v>
      </c>
      <c r="J18" s="207">
        <v>-1.01</v>
      </c>
      <c r="K18" s="46"/>
    </row>
    <row r="19" spans="1:11" x14ac:dyDescent="0.25">
      <c r="A19" s="183" t="s">
        <v>149</v>
      </c>
      <c r="B19" s="166" t="s">
        <v>150</v>
      </c>
      <c r="C19" s="93">
        <v>42054</v>
      </c>
      <c r="D19" s="174">
        <v>0.66666666666666663</v>
      </c>
      <c r="E19" s="48">
        <v>28.26</v>
      </c>
      <c r="F19" s="48">
        <v>28.83</v>
      </c>
      <c r="G19" s="48">
        <v>28.19</v>
      </c>
      <c r="H19" s="48">
        <v>28.72</v>
      </c>
      <c r="I19" s="49">
        <v>11049079</v>
      </c>
      <c r="J19" s="207">
        <v>0.52</v>
      </c>
    </row>
    <row r="20" spans="1:11" x14ac:dyDescent="0.25">
      <c r="A20" s="183" t="s">
        <v>71</v>
      </c>
      <c r="B20" s="166" t="s">
        <v>162</v>
      </c>
      <c r="C20" s="93">
        <v>42054</v>
      </c>
      <c r="D20" s="174">
        <v>0.66666666666666663</v>
      </c>
      <c r="E20" s="48">
        <v>16.190000000000001</v>
      </c>
      <c r="F20" s="48">
        <v>16.48</v>
      </c>
      <c r="G20" s="48">
        <v>16.170000000000002</v>
      </c>
      <c r="H20" s="48">
        <v>16.43</v>
      </c>
      <c r="I20" s="49">
        <v>24841834</v>
      </c>
      <c r="J20" s="207">
        <v>0.22</v>
      </c>
    </row>
    <row r="21" spans="1:11" x14ac:dyDescent="0.25">
      <c r="A21" s="211" t="s">
        <v>190</v>
      </c>
      <c r="B21" s="166" t="s">
        <v>191</v>
      </c>
      <c r="C21" s="93">
        <v>42037</v>
      </c>
      <c r="D21" s="174">
        <v>0.66736111111111107</v>
      </c>
      <c r="E21" s="48">
        <v>44.11</v>
      </c>
      <c r="F21" s="48">
        <v>44.12</v>
      </c>
      <c r="G21" s="48">
        <v>43.71</v>
      </c>
      <c r="H21" s="48">
        <v>43.96</v>
      </c>
      <c r="I21" s="49">
        <v>3654466</v>
      </c>
      <c r="J21" s="207">
        <v>-0.04</v>
      </c>
    </row>
    <row r="22" spans="1:11" x14ac:dyDescent="0.25">
      <c r="A22" s="183" t="s">
        <v>147</v>
      </c>
      <c r="B22" s="166" t="s">
        <v>148</v>
      </c>
      <c r="C22" s="93">
        <v>42054</v>
      </c>
      <c r="D22" s="174">
        <v>0.66805555555555562</v>
      </c>
      <c r="E22" s="48">
        <v>106.97</v>
      </c>
      <c r="F22" s="48">
        <v>107.31</v>
      </c>
      <c r="G22" s="48">
        <v>105.42</v>
      </c>
      <c r="H22" s="48">
        <v>105.95</v>
      </c>
      <c r="I22" s="49">
        <v>1448321</v>
      </c>
      <c r="J22" s="207">
        <v>-1</v>
      </c>
    </row>
    <row r="23" spans="1:11" x14ac:dyDescent="0.25">
      <c r="A23" s="183" t="s">
        <v>88</v>
      </c>
      <c r="B23" s="166" t="s">
        <v>103</v>
      </c>
      <c r="C23" s="93">
        <v>42037</v>
      </c>
      <c r="D23" s="174">
        <v>0.66666666666666663</v>
      </c>
      <c r="E23" s="48">
        <v>25.68</v>
      </c>
      <c r="F23" s="48">
        <v>25.81</v>
      </c>
      <c r="G23" s="48">
        <v>25.36</v>
      </c>
      <c r="H23" s="48">
        <v>25.62</v>
      </c>
      <c r="I23" s="49">
        <v>542510</v>
      </c>
      <c r="J23" s="207">
        <v>-7.0000000000000007E-2</v>
      </c>
    </row>
    <row r="24" spans="1:11" x14ac:dyDescent="0.25">
      <c r="A24" s="183" t="s">
        <v>155</v>
      </c>
      <c r="B24" s="166" t="s">
        <v>156</v>
      </c>
      <c r="C24" s="93">
        <v>42037</v>
      </c>
      <c r="D24" s="174">
        <v>0.66736111111111107</v>
      </c>
      <c r="E24" s="48">
        <v>154</v>
      </c>
      <c r="F24" s="48">
        <v>154.66</v>
      </c>
      <c r="G24" s="48">
        <v>151.51</v>
      </c>
      <c r="H24" s="48">
        <v>154.66</v>
      </c>
      <c r="I24" s="49">
        <v>4712247</v>
      </c>
      <c r="J24" s="207">
        <v>1.35</v>
      </c>
    </row>
    <row r="25" spans="1:11" x14ac:dyDescent="0.25">
      <c r="A25" s="183" t="s">
        <v>107</v>
      </c>
      <c r="B25" s="166" t="s">
        <v>163</v>
      </c>
      <c r="C25" s="93">
        <v>42054</v>
      </c>
      <c r="D25" s="174">
        <v>0.66666666666666663</v>
      </c>
      <c r="E25" s="48">
        <v>34.25</v>
      </c>
      <c r="F25" s="48">
        <v>34.42</v>
      </c>
      <c r="G25" s="48">
        <v>34.049999999999997</v>
      </c>
      <c r="H25" s="48">
        <v>34.21</v>
      </c>
      <c r="I25" s="49">
        <v>11017541</v>
      </c>
      <c r="J25" s="207">
        <v>-5.5E-2</v>
      </c>
    </row>
    <row r="26" spans="1:11" x14ac:dyDescent="0.25">
      <c r="A26" s="183" t="s">
        <v>69</v>
      </c>
      <c r="B26" s="166" t="s">
        <v>100</v>
      </c>
      <c r="C26" s="93">
        <v>42054</v>
      </c>
      <c r="D26" s="174">
        <v>0.66666666666666663</v>
      </c>
      <c r="E26" s="48">
        <v>99.98</v>
      </c>
      <c r="F26" s="48">
        <v>100.84</v>
      </c>
      <c r="G26" s="48">
        <v>99.61</v>
      </c>
      <c r="H26" s="48">
        <v>100.7</v>
      </c>
      <c r="I26" s="49">
        <v>10022266</v>
      </c>
      <c r="J26" s="207">
        <v>0.74</v>
      </c>
    </row>
    <row r="27" spans="1:11" x14ac:dyDescent="0.25">
      <c r="A27" s="209" t="s">
        <v>184</v>
      </c>
      <c r="B27" s="166" t="s">
        <v>185</v>
      </c>
      <c r="C27" s="93">
        <v>42061</v>
      </c>
      <c r="D27" s="174">
        <v>0.66666666666666663</v>
      </c>
      <c r="E27" s="48">
        <v>42.04</v>
      </c>
      <c r="F27" s="48">
        <v>42.55</v>
      </c>
      <c r="G27" s="48">
        <v>41.97</v>
      </c>
      <c r="H27" s="48">
        <v>42.46</v>
      </c>
      <c r="I27" s="49">
        <v>14344041</v>
      </c>
      <c r="J27" s="207">
        <v>0.41</v>
      </c>
    </row>
    <row r="28" spans="1:11" x14ac:dyDescent="0.25">
      <c r="A28" s="204" t="s">
        <v>178</v>
      </c>
      <c r="B28" s="166" t="s">
        <v>179</v>
      </c>
      <c r="C28" s="93">
        <v>42037</v>
      </c>
      <c r="D28" s="174">
        <v>0.67083333333333339</v>
      </c>
      <c r="E28" s="48">
        <v>40.51</v>
      </c>
      <c r="F28" s="48">
        <v>40.74</v>
      </c>
      <c r="G28" s="48">
        <v>39.46</v>
      </c>
      <c r="H28" s="48">
        <v>40.26</v>
      </c>
      <c r="I28" s="49">
        <v>1034675</v>
      </c>
      <c r="J28" s="207">
        <v>-0.2</v>
      </c>
    </row>
    <row r="29" spans="1:11" x14ac:dyDescent="0.25">
      <c r="A29" s="210" t="s">
        <v>188</v>
      </c>
      <c r="B29" s="166" t="s">
        <v>189</v>
      </c>
      <c r="C29" s="93">
        <v>42037</v>
      </c>
      <c r="D29" s="174">
        <v>0.66666666666666663</v>
      </c>
      <c r="E29" s="48">
        <v>10.4</v>
      </c>
      <c r="F29" s="48">
        <v>10.78</v>
      </c>
      <c r="G29" s="48">
        <v>10.25</v>
      </c>
      <c r="H29" s="48">
        <v>10.77</v>
      </c>
      <c r="I29" s="49">
        <v>3766537</v>
      </c>
      <c r="J29" s="207">
        <v>0.51</v>
      </c>
    </row>
    <row r="30" spans="1:11" x14ac:dyDescent="0.25">
      <c r="A30" s="183" t="s">
        <v>145</v>
      </c>
      <c r="B30" s="166" t="s">
        <v>146</v>
      </c>
      <c r="C30" s="93">
        <v>42037</v>
      </c>
      <c r="D30" s="174">
        <v>0.66875000000000007</v>
      </c>
      <c r="E30" s="48">
        <v>65.709999999999994</v>
      </c>
      <c r="F30" s="48">
        <v>66.290000000000006</v>
      </c>
      <c r="G30" s="48">
        <v>65.430000000000007</v>
      </c>
      <c r="H30" s="48">
        <v>66.290000000000006</v>
      </c>
      <c r="I30" s="49">
        <v>1563618</v>
      </c>
      <c r="J30" s="207">
        <v>0.68</v>
      </c>
    </row>
    <row r="31" spans="1:11" x14ac:dyDescent="0.25">
      <c r="A31" s="193" t="s">
        <v>70</v>
      </c>
      <c r="B31" s="166" t="s">
        <v>164</v>
      </c>
      <c r="C31" s="93">
        <v>42066</v>
      </c>
      <c r="D31" s="174">
        <v>0.56666666666666665</v>
      </c>
      <c r="E31" s="48">
        <v>99.89</v>
      </c>
      <c r="F31" s="48">
        <v>100.44</v>
      </c>
      <c r="G31" s="48">
        <v>99.57</v>
      </c>
      <c r="H31" s="48">
        <v>99.93</v>
      </c>
      <c r="I31" s="49">
        <v>5222757</v>
      </c>
      <c r="J31" s="207">
        <v>-7.0000000000000007E-2</v>
      </c>
      <c r="K31" s="46"/>
    </row>
    <row r="32" spans="1:11" x14ac:dyDescent="0.25">
      <c r="A32" s="183" t="s">
        <v>137</v>
      </c>
      <c r="B32" s="166" t="s">
        <v>195</v>
      </c>
      <c r="C32" s="93">
        <v>42054</v>
      </c>
      <c r="D32" s="174">
        <v>0.66736111111111107</v>
      </c>
      <c r="E32" s="48">
        <v>78.59</v>
      </c>
      <c r="F32" s="48">
        <v>78.59</v>
      </c>
      <c r="G32" s="48">
        <v>77.849999999999994</v>
      </c>
      <c r="H32" s="48">
        <v>78.13</v>
      </c>
      <c r="I32" s="49">
        <v>6900528</v>
      </c>
      <c r="J32" s="207">
        <v>-0.37</v>
      </c>
      <c r="K32" s="46"/>
    </row>
    <row r="33" spans="1:12" x14ac:dyDescent="0.25">
      <c r="A33" s="188" t="s">
        <v>153</v>
      </c>
      <c r="B33" s="166" t="s">
        <v>154</v>
      </c>
      <c r="C33" s="93">
        <v>42037</v>
      </c>
      <c r="D33" s="174">
        <v>0.66666666666666663</v>
      </c>
      <c r="E33" s="48">
        <v>19.440000000000001</v>
      </c>
      <c r="F33" s="48">
        <v>19.75</v>
      </c>
      <c r="G33" s="48">
        <v>19.12</v>
      </c>
      <c r="H33" s="48">
        <v>19.739999999999998</v>
      </c>
      <c r="I33" s="49">
        <v>7570281</v>
      </c>
      <c r="J33" s="207">
        <v>0.26</v>
      </c>
    </row>
    <row r="34" spans="1:12" x14ac:dyDescent="0.25">
      <c r="A34" s="209" t="s">
        <v>186</v>
      </c>
      <c r="B34" s="166" t="s">
        <v>187</v>
      </c>
      <c r="C34" s="93">
        <v>42037</v>
      </c>
      <c r="D34" s="174">
        <v>0.66736111111111107</v>
      </c>
      <c r="E34" s="48">
        <v>53.25</v>
      </c>
      <c r="F34" s="48">
        <v>53.84</v>
      </c>
      <c r="G34" s="48">
        <v>52.98</v>
      </c>
      <c r="H34" s="48">
        <v>53.8</v>
      </c>
      <c r="I34" s="49">
        <v>9183582</v>
      </c>
      <c r="J34" s="207">
        <v>0.7</v>
      </c>
    </row>
    <row r="35" spans="1:12" x14ac:dyDescent="0.25">
      <c r="A35" s="189" t="s">
        <v>108</v>
      </c>
      <c r="B35" s="166" t="s">
        <v>109</v>
      </c>
      <c r="C35" s="93">
        <v>42055</v>
      </c>
      <c r="D35" s="174">
        <v>0.66666666666666663</v>
      </c>
      <c r="E35" s="48">
        <v>43.51</v>
      </c>
      <c r="F35" s="48">
        <v>43.88</v>
      </c>
      <c r="G35" s="48">
        <v>43.29</v>
      </c>
      <c r="H35" s="48">
        <v>43.854999999999997</v>
      </c>
      <c r="I35" s="49">
        <v>29721132</v>
      </c>
      <c r="J35" s="207">
        <v>0.35499999999999998</v>
      </c>
    </row>
    <row r="36" spans="1:12" x14ac:dyDescent="0.25">
      <c r="A36" s="194" t="s">
        <v>124</v>
      </c>
      <c r="B36" s="166" t="s">
        <v>125</v>
      </c>
      <c r="C36" s="93">
        <v>42054</v>
      </c>
      <c r="D36" s="174">
        <v>0.67013888888888884</v>
      </c>
      <c r="E36" s="48">
        <v>102.32</v>
      </c>
      <c r="F36" s="48">
        <v>102.7</v>
      </c>
      <c r="G36" s="48">
        <v>102.001</v>
      </c>
      <c r="H36" s="48">
        <v>102.25</v>
      </c>
      <c r="I36" s="49">
        <v>931036</v>
      </c>
      <c r="J36" s="207">
        <v>0.08</v>
      </c>
      <c r="L36" s="46"/>
    </row>
    <row r="37" spans="1:12" x14ac:dyDescent="0.25">
      <c r="A37" s="190" t="s">
        <v>141</v>
      </c>
      <c r="B37" s="166" t="s">
        <v>142</v>
      </c>
      <c r="C37" s="93">
        <v>42058</v>
      </c>
      <c r="D37" s="174">
        <v>0.51527777777777783</v>
      </c>
      <c r="E37" s="48">
        <v>80.25</v>
      </c>
      <c r="F37" s="48">
        <v>80.4499</v>
      </c>
      <c r="G37" s="48">
        <v>79.8</v>
      </c>
      <c r="H37" s="48">
        <v>80.12</v>
      </c>
      <c r="I37" s="49">
        <v>1604052</v>
      </c>
      <c r="J37" s="207">
        <v>-0.69</v>
      </c>
    </row>
    <row r="38" spans="1:12" x14ac:dyDescent="0.25">
      <c r="A38" s="190" t="s">
        <v>157</v>
      </c>
      <c r="B38" s="166" t="s">
        <v>203</v>
      </c>
      <c r="C38" s="93">
        <v>42194</v>
      </c>
      <c r="D38" s="174">
        <v>0.41041666666666665</v>
      </c>
      <c r="E38" s="48">
        <v>7.35</v>
      </c>
      <c r="F38" s="48">
        <v>7.4</v>
      </c>
      <c r="G38" s="48">
        <v>7.34</v>
      </c>
      <c r="H38" s="48">
        <v>7.37</v>
      </c>
      <c r="I38" s="49">
        <v>402141</v>
      </c>
      <c r="J38" s="207">
        <v>0.05</v>
      </c>
      <c r="K38" s="46"/>
    </row>
    <row r="39" spans="1:12" x14ac:dyDescent="0.25">
      <c r="A39" s="203" t="s">
        <v>176</v>
      </c>
      <c r="B39" s="166" t="s">
        <v>175</v>
      </c>
      <c r="C39" s="93">
        <v>42037</v>
      </c>
      <c r="D39" s="174">
        <v>0.66875000000000007</v>
      </c>
      <c r="E39" s="48">
        <v>68.12</v>
      </c>
      <c r="F39" s="48">
        <v>69.06</v>
      </c>
      <c r="G39" s="48">
        <v>67.434600000000003</v>
      </c>
      <c r="H39" s="48">
        <v>69.05</v>
      </c>
      <c r="I39" s="49">
        <v>1822013</v>
      </c>
      <c r="J39" s="207">
        <v>1.1000000000000001</v>
      </c>
      <c r="K39" s="46"/>
    </row>
    <row r="40" spans="1:12" x14ac:dyDescent="0.25">
      <c r="A40" s="200" t="s">
        <v>169</v>
      </c>
      <c r="B40" s="166" t="s">
        <v>170</v>
      </c>
      <c r="C40" s="93">
        <v>42054</v>
      </c>
      <c r="D40" s="174">
        <v>0.66875000000000007</v>
      </c>
      <c r="E40" s="48">
        <v>50.49</v>
      </c>
      <c r="F40" s="48">
        <v>50.82</v>
      </c>
      <c r="G40" s="48">
        <v>50.48</v>
      </c>
      <c r="H40" s="48">
        <v>50.71</v>
      </c>
      <c r="I40" s="49">
        <v>500176</v>
      </c>
      <c r="J40" s="207">
        <v>0.09</v>
      </c>
      <c r="K40" s="46" t="s">
        <v>182</v>
      </c>
    </row>
    <row r="41" spans="1:12" x14ac:dyDescent="0.25">
      <c r="A41" s="201" t="s">
        <v>171</v>
      </c>
      <c r="B41" s="166" t="s">
        <v>172</v>
      </c>
      <c r="C41" s="93">
        <v>42037</v>
      </c>
      <c r="D41" s="174">
        <v>0.66666666666666663</v>
      </c>
      <c r="E41" s="48">
        <v>78.040000000000006</v>
      </c>
      <c r="F41" s="48">
        <v>78.81</v>
      </c>
      <c r="G41" s="48">
        <v>77.16</v>
      </c>
      <c r="H41" s="48">
        <v>78.55</v>
      </c>
      <c r="I41" s="49">
        <v>4156915</v>
      </c>
      <c r="J41" s="207">
        <v>0.83799999999999997</v>
      </c>
      <c r="K41" s="46"/>
    </row>
    <row r="42" spans="1:12" x14ac:dyDescent="0.25">
      <c r="A42" s="191" t="s">
        <v>74</v>
      </c>
      <c r="B42" s="166" t="s">
        <v>102</v>
      </c>
      <c r="C42" s="93">
        <v>42067</v>
      </c>
      <c r="D42" s="174">
        <v>0.49513888888888885</v>
      </c>
      <c r="E42" s="48">
        <v>33.65</v>
      </c>
      <c r="F42" s="48">
        <v>34.049999999999997</v>
      </c>
      <c r="G42" s="48">
        <v>33.44</v>
      </c>
      <c r="H42" s="48">
        <v>33.770000000000003</v>
      </c>
      <c r="I42" s="49">
        <v>174036</v>
      </c>
      <c r="J42" s="207">
        <v>-0.09</v>
      </c>
    </row>
    <row r="43" spans="1:12" x14ac:dyDescent="0.25">
      <c r="A43" s="202" t="s">
        <v>173</v>
      </c>
      <c r="B43" s="166" t="s">
        <v>174</v>
      </c>
      <c r="C43" s="93">
        <v>42037</v>
      </c>
      <c r="D43" s="174">
        <v>0.66666666666666663</v>
      </c>
      <c r="E43" s="48">
        <v>83.07</v>
      </c>
      <c r="F43" s="48">
        <v>83.73</v>
      </c>
      <c r="G43" s="48">
        <v>80.150000000000006</v>
      </c>
      <c r="H43" s="48">
        <v>82.02</v>
      </c>
      <c r="I43" s="49">
        <v>4119001</v>
      </c>
      <c r="J43" s="207">
        <v>-1.03</v>
      </c>
    </row>
    <row r="44" spans="1:12" x14ac:dyDescent="0.25">
      <c r="A44" s="192" t="s">
        <v>143</v>
      </c>
      <c r="B44" s="166" t="s">
        <v>144</v>
      </c>
      <c r="C44" s="93">
        <v>42058</v>
      </c>
      <c r="D44" s="174">
        <v>0.51597222222222217</v>
      </c>
      <c r="E44" s="48">
        <v>37.56</v>
      </c>
      <c r="F44" s="48">
        <v>37.770000000000003</v>
      </c>
      <c r="G44" s="48">
        <v>37.1</v>
      </c>
      <c r="H44" s="48">
        <v>37.36</v>
      </c>
      <c r="I44" s="49">
        <v>1521944</v>
      </c>
      <c r="J44" s="207">
        <v>-0.28999999999999998</v>
      </c>
    </row>
    <row r="45" spans="1:12" x14ac:dyDescent="0.25">
      <c r="A45" s="192" t="s">
        <v>151</v>
      </c>
      <c r="B45" s="166" t="s">
        <v>152</v>
      </c>
      <c r="C45" s="93">
        <v>42037</v>
      </c>
      <c r="D45" s="174">
        <v>0.67361111111111116</v>
      </c>
      <c r="E45" s="48">
        <v>118.13</v>
      </c>
      <c r="F45" s="48">
        <v>119.06</v>
      </c>
      <c r="G45" s="48">
        <v>116.7</v>
      </c>
      <c r="H45" s="48">
        <v>119.01</v>
      </c>
      <c r="I45" s="49">
        <v>3259594</v>
      </c>
      <c r="J45" s="207">
        <v>1.8</v>
      </c>
    </row>
    <row r="46" spans="1:12" x14ac:dyDescent="0.25">
      <c r="A46" s="204" t="s">
        <v>180</v>
      </c>
      <c r="B46" s="166" t="s">
        <v>181</v>
      </c>
      <c r="C46" s="93">
        <v>42058</v>
      </c>
      <c r="D46" s="174">
        <v>0.51527777777777783</v>
      </c>
      <c r="E46" s="48">
        <v>48.94</v>
      </c>
      <c r="F46" s="48">
        <v>49</v>
      </c>
      <c r="G46" s="48">
        <v>48.54</v>
      </c>
      <c r="H46" s="48">
        <v>48.825000000000003</v>
      </c>
      <c r="I46" s="49">
        <v>4204644</v>
      </c>
      <c r="J46" s="207">
        <v>-0.14499999999999999</v>
      </c>
    </row>
    <row r="47" spans="1:12" x14ac:dyDescent="0.25">
      <c r="A47" s="192" t="s">
        <v>193</v>
      </c>
      <c r="B47" s="166" t="s">
        <v>194</v>
      </c>
      <c r="C47" s="93">
        <v>42037</v>
      </c>
      <c r="D47" s="174">
        <v>0.66666666666666663</v>
      </c>
      <c r="E47" s="48">
        <v>73.06</v>
      </c>
      <c r="F47" s="48">
        <v>74.98</v>
      </c>
      <c r="G47" s="48">
        <v>73</v>
      </c>
      <c r="H47" s="48">
        <v>74.89</v>
      </c>
      <c r="I47" s="49">
        <v>4247395</v>
      </c>
      <c r="J47" s="207">
        <v>1.1399999999999999</v>
      </c>
    </row>
    <row r="48" spans="1:12" x14ac:dyDescent="0.25">
      <c r="A48" s="196" t="s">
        <v>161</v>
      </c>
      <c r="B48" s="166" t="s">
        <v>165</v>
      </c>
      <c r="C48" s="93">
        <v>42054</v>
      </c>
      <c r="D48" s="174">
        <v>0.66666666666666663</v>
      </c>
      <c r="E48" s="48">
        <v>84.5</v>
      </c>
      <c r="F48" s="48">
        <v>84.8</v>
      </c>
      <c r="G48" s="48">
        <v>83.39</v>
      </c>
      <c r="H48" s="48">
        <v>83.52</v>
      </c>
      <c r="I48" s="49">
        <v>18610944</v>
      </c>
      <c r="J48" s="207">
        <v>-2.77</v>
      </c>
    </row>
    <row r="50" spans="1:12" x14ac:dyDescent="0.25">
      <c r="A50" s="183" t="s">
        <v>96</v>
      </c>
      <c r="B50" s="166" t="s">
        <v>98</v>
      </c>
      <c r="C50" s="93">
        <v>42194</v>
      </c>
      <c r="D50" s="174">
        <v>0.41111111111111115</v>
      </c>
      <c r="E50" s="48">
        <v>207.04</v>
      </c>
      <c r="F50" s="48">
        <v>207.35</v>
      </c>
      <c r="G50" s="48">
        <v>206.64</v>
      </c>
      <c r="H50" s="48">
        <v>206.83</v>
      </c>
      <c r="I50" s="49">
        <v>19903371</v>
      </c>
      <c r="J50" s="207">
        <v>2.2999999999999998</v>
      </c>
    </row>
    <row r="51" spans="1:12" x14ac:dyDescent="0.25">
      <c r="A51" s="183" t="s">
        <v>97</v>
      </c>
      <c r="B51" s="166" t="s">
        <v>99</v>
      </c>
      <c r="C51" s="93">
        <v>41841</v>
      </c>
      <c r="D51" s="174">
        <v>0.68888888888888899</v>
      </c>
      <c r="E51" s="48">
        <v>1976.93</v>
      </c>
      <c r="F51" s="48">
        <v>1976.93</v>
      </c>
      <c r="G51" s="48">
        <v>1965.77</v>
      </c>
      <c r="H51" s="48">
        <v>1973.63</v>
      </c>
      <c r="I51" s="49">
        <v>397417600</v>
      </c>
      <c r="J51" s="49"/>
    </row>
    <row r="52" spans="1:12" x14ac:dyDescent="0.25">
      <c r="A52" s="186" t="s">
        <v>136</v>
      </c>
      <c r="B52" s="166" t="s">
        <v>214</v>
      </c>
      <c r="C52" s="93">
        <v>42193</v>
      </c>
      <c r="D52" s="174">
        <v>0.60972222222222217</v>
      </c>
      <c r="E52" s="48">
        <v>17.38</v>
      </c>
      <c r="F52" s="48">
        <v>19.100000000000001</v>
      </c>
      <c r="G52" s="48">
        <v>16.940000000000001</v>
      </c>
      <c r="H52" s="48">
        <v>18.98</v>
      </c>
      <c r="I52" s="49">
        <v>0</v>
      </c>
      <c r="J52" s="207">
        <v>2.89</v>
      </c>
    </row>
    <row r="53" spans="1:12" x14ac:dyDescent="0.25">
      <c r="A53" s="84"/>
      <c r="D53" s="84"/>
    </row>
    <row r="54" spans="1:12" x14ac:dyDescent="0.25">
      <c r="A54" s="183" t="s">
        <v>122</v>
      </c>
      <c r="B54" s="166" t="s">
        <v>123</v>
      </c>
      <c r="C54" s="93">
        <v>41841</v>
      </c>
      <c r="D54" s="174">
        <v>0.66666666666666663</v>
      </c>
      <c r="E54" s="48">
        <v>20.13</v>
      </c>
      <c r="F54" s="48">
        <v>20.55</v>
      </c>
      <c r="G54" s="48">
        <v>19.810099999999998</v>
      </c>
      <c r="H54" s="48">
        <v>20.309999999999999</v>
      </c>
      <c r="I54" s="49">
        <v>691016</v>
      </c>
      <c r="J54" s="49"/>
    </row>
    <row r="55" spans="1:12" x14ac:dyDescent="0.25">
      <c r="A55" s="183" t="s">
        <v>110</v>
      </c>
      <c r="B55" s="166" t="s">
        <v>111</v>
      </c>
      <c r="C55" s="93">
        <v>42037</v>
      </c>
      <c r="D55" s="174">
        <v>0.66666666666666663</v>
      </c>
      <c r="E55" s="48">
        <v>21.47</v>
      </c>
      <c r="F55" s="48">
        <v>21.69</v>
      </c>
      <c r="G55" s="48">
        <v>20.11</v>
      </c>
      <c r="H55" s="48">
        <v>21.02</v>
      </c>
      <c r="I55" s="49">
        <v>1570418</v>
      </c>
      <c r="J55" s="207">
        <v>-0.4</v>
      </c>
      <c r="L55" s="46"/>
    </row>
    <row r="56" spans="1:12" x14ac:dyDescent="0.25">
      <c r="A56" s="183" t="s">
        <v>126</v>
      </c>
      <c r="B56" s="166" t="s">
        <v>127</v>
      </c>
      <c r="C56" s="93">
        <v>41841</v>
      </c>
      <c r="D56" s="174">
        <v>0.66666666666666663</v>
      </c>
      <c r="E56" s="48">
        <v>215.97</v>
      </c>
      <c r="F56" s="48">
        <v>218.43</v>
      </c>
      <c r="G56" s="48">
        <v>213.05</v>
      </c>
      <c r="H56" s="48">
        <v>218.14</v>
      </c>
      <c r="I56" s="49">
        <v>191276</v>
      </c>
      <c r="J56" s="49"/>
    </row>
    <row r="57" spans="1:12" x14ac:dyDescent="0.25">
      <c r="A57" s="183" t="s">
        <v>118</v>
      </c>
      <c r="B57" s="166" t="s">
        <v>119</v>
      </c>
      <c r="C57" s="93">
        <v>41841</v>
      </c>
      <c r="D57" s="174">
        <v>0.66666666666666663</v>
      </c>
      <c r="E57" s="48">
        <v>10.3</v>
      </c>
      <c r="F57" s="48">
        <v>11.08</v>
      </c>
      <c r="G57" s="48">
        <v>10.1</v>
      </c>
      <c r="H57" s="48">
        <v>11.01</v>
      </c>
      <c r="I57" s="49">
        <v>1800796</v>
      </c>
      <c r="J57" s="49"/>
    </row>
    <row r="58" spans="1:12" x14ac:dyDescent="0.25">
      <c r="A58" s="183" t="s">
        <v>112</v>
      </c>
      <c r="B58" s="166" t="s">
        <v>113</v>
      </c>
      <c r="C58" s="93">
        <v>42037</v>
      </c>
      <c r="D58" s="174">
        <v>0.66736111111111107</v>
      </c>
      <c r="E58" s="48">
        <v>7.16</v>
      </c>
      <c r="F58" s="48">
        <v>7.44</v>
      </c>
      <c r="G58" s="48">
        <v>7.01</v>
      </c>
      <c r="H58" s="48">
        <v>7.43</v>
      </c>
      <c r="I58" s="49">
        <v>12772679</v>
      </c>
      <c r="J58" s="207">
        <v>0.16</v>
      </c>
      <c r="L58" s="46"/>
    </row>
    <row r="59" spans="1:12" x14ac:dyDescent="0.25">
      <c r="A59" s="183" t="s">
        <v>116</v>
      </c>
      <c r="B59" s="166" t="s">
        <v>117</v>
      </c>
      <c r="C59" s="93">
        <v>41841</v>
      </c>
      <c r="D59" s="174">
        <v>0.66805555555555562</v>
      </c>
      <c r="E59" s="48">
        <v>38.090000000000003</v>
      </c>
      <c r="F59" s="48">
        <v>38.802999999999997</v>
      </c>
      <c r="G59" s="48">
        <v>36.510100000000001</v>
      </c>
      <c r="H59" s="48">
        <v>37.76</v>
      </c>
      <c r="I59" s="49">
        <v>611367</v>
      </c>
      <c r="J59" s="49"/>
    </row>
    <row r="60" spans="1:12" x14ac:dyDescent="0.25">
      <c r="A60" s="183" t="s">
        <v>114</v>
      </c>
      <c r="B60" s="166" t="s">
        <v>115</v>
      </c>
      <c r="C60" s="93">
        <v>41841</v>
      </c>
      <c r="D60" s="174">
        <v>0.66597222222222219</v>
      </c>
      <c r="E60" s="48">
        <v>28.75</v>
      </c>
      <c r="F60" s="48">
        <v>29.43</v>
      </c>
      <c r="G60" s="48">
        <v>28.31</v>
      </c>
      <c r="H60" s="48">
        <v>29.29</v>
      </c>
      <c r="I60" s="49">
        <v>1126758</v>
      </c>
      <c r="J60" s="49"/>
      <c r="L60" s="46"/>
    </row>
    <row r="61" spans="1:12" x14ac:dyDescent="0.25">
      <c r="A61" s="183" t="s">
        <v>120</v>
      </c>
      <c r="B61" s="166" t="s">
        <v>121</v>
      </c>
      <c r="C61" s="93">
        <v>41841</v>
      </c>
      <c r="D61" s="174">
        <v>0.66805555555555562</v>
      </c>
      <c r="E61" s="48">
        <v>58.27</v>
      </c>
      <c r="F61" s="48">
        <v>59.46</v>
      </c>
      <c r="G61" s="48">
        <v>57.39</v>
      </c>
      <c r="H61" s="48">
        <v>58.98</v>
      </c>
      <c r="I61" s="49">
        <v>348030</v>
      </c>
      <c r="J61" s="49"/>
    </row>
    <row r="62" spans="1:12" x14ac:dyDescent="0.25">
      <c r="D62" s="84"/>
    </row>
    <row r="64" spans="1:12" x14ac:dyDescent="0.25">
      <c r="D64" s="84"/>
    </row>
    <row r="65" spans="4:4" x14ac:dyDescent="0.25">
      <c r="D65" s="84"/>
    </row>
    <row r="66" spans="4:4" x14ac:dyDescent="0.25">
      <c r="D66" s="84"/>
    </row>
    <row r="67" spans="4:4" x14ac:dyDescent="0.25">
      <c r="D67" s="84"/>
    </row>
    <row r="68" spans="4:4" x14ac:dyDescent="0.25">
      <c r="D68" s="84"/>
    </row>
    <row r="69" spans="4:4" x14ac:dyDescent="0.25">
      <c r="D69" s="84"/>
    </row>
    <row r="70" spans="4:4" x14ac:dyDescent="0.25">
      <c r="D70" s="84"/>
    </row>
    <row r="71" spans="4:4" x14ac:dyDescent="0.25">
      <c r="D71" s="84"/>
    </row>
    <row r="72" spans="4:4" x14ac:dyDescent="0.25">
      <c r="D72" s="84"/>
    </row>
    <row r="73" spans="4:4" x14ac:dyDescent="0.25">
      <c r="D73" s="84"/>
    </row>
    <row r="74" spans="4:4" x14ac:dyDescent="0.25">
      <c r="D74" s="84"/>
    </row>
    <row r="75" spans="4:4" x14ac:dyDescent="0.25">
      <c r="D75" s="84"/>
    </row>
    <row r="76" spans="4:4" x14ac:dyDescent="0.25">
      <c r="D76" s="84"/>
    </row>
    <row r="77" spans="4:4" x14ac:dyDescent="0.25">
      <c r="D77" s="84"/>
    </row>
    <row r="78" spans="4:4" x14ac:dyDescent="0.25">
      <c r="D78" s="84"/>
    </row>
    <row r="79" spans="4:4" x14ac:dyDescent="0.25">
      <c r="D79" s="84"/>
    </row>
    <row r="80" spans="4:4" x14ac:dyDescent="0.25">
      <c r="D80" s="84"/>
    </row>
    <row r="81" spans="4:4" x14ac:dyDescent="0.25">
      <c r="D81" s="84"/>
    </row>
    <row r="82" spans="4:4" x14ac:dyDescent="0.25">
      <c r="D82" s="84"/>
    </row>
    <row r="83" spans="4:4" x14ac:dyDescent="0.25">
      <c r="D83" s="84"/>
    </row>
    <row r="84" spans="4:4" x14ac:dyDescent="0.25">
      <c r="D84" s="84"/>
    </row>
    <row r="85" spans="4:4" x14ac:dyDescent="0.25">
      <c r="D85" s="84"/>
    </row>
    <row r="86" spans="4:4" x14ac:dyDescent="0.25">
      <c r="D86" s="84"/>
    </row>
  </sheetData>
  <sortState ref="A39:K46">
    <sortCondition ref="A39:A46"/>
  </sortState>
  <dataConsolidate/>
  <conditionalFormatting sqref="A10:A168">
    <cfRule type="expression" dxfId="1" priority="2">
      <formula>AND(C10&lt;&gt;"",C10&lt;TODAY())</formula>
    </cfRule>
  </conditionalFormatting>
  <conditionalFormatting sqref="C10:C37 C53:C92 C51 C39:C49">
    <cfRule type="expression" dxfId="0" priority="1">
      <formula>AND(C10&lt;&gt;"",C10&lt;TODAY())</formula>
    </cfRule>
  </conditionalFormatting>
  <pageMargins left="0.7" right="0.7" top="0.75" bottom="0.75" header="0.3" footer="0.3"/>
  <pageSetup orientation="portrait"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16</vt:i4>
      </vt:variant>
    </vt:vector>
  </HeadingPairs>
  <TitlesOfParts>
    <vt:vector size="20" baseType="lpstr">
      <vt:lpstr>Notes</vt:lpstr>
      <vt:lpstr>InputPriceData</vt:lpstr>
      <vt:lpstr>CalculationsAndCharts</vt:lpstr>
      <vt:lpstr>Follow</vt:lpstr>
      <vt:lpstr>InputPriceData!GetStockHistoryData_1</vt:lpstr>
      <vt:lpstr>InputPriceData!GetStockIdData_1</vt:lpstr>
      <vt:lpstr>HeaderRowAnchor</vt:lpstr>
      <vt:lpstr>HistReqDataType</vt:lpstr>
      <vt:lpstr>HistReqEndDate</vt:lpstr>
      <vt:lpstr>HistReqStartDate</vt:lpstr>
      <vt:lpstr>HistReqSymbol</vt:lpstr>
      <vt:lpstr>OpenColHeader</vt:lpstr>
      <vt:lpstr>RelRowHeaderAnchor</vt:lpstr>
      <vt:lpstr>zzTopAutoLegsFound</vt:lpstr>
      <vt:lpstr>zzTopAutoOutCol</vt:lpstr>
      <vt:lpstr>zzTopAutoProximity</vt:lpstr>
      <vt:lpstr>zzTopIntrvlLft</vt:lpstr>
      <vt:lpstr>zzTopIntrvlRgt</vt:lpstr>
      <vt:lpstr>zzTopLegsFound</vt:lpstr>
      <vt:lpstr>zzTopOutCol</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Ronald McAllister</dc:creator>
  <cp:lastModifiedBy>Ron McAllister</cp:lastModifiedBy>
  <cp:lastPrinted>2013-05-13T05:48:08Z</cp:lastPrinted>
  <dcterms:created xsi:type="dcterms:W3CDTF">2011-02-09T14:35:11Z</dcterms:created>
  <dcterms:modified xsi:type="dcterms:W3CDTF">2015-07-09T16:56:46Z</dcterms:modified>
</cp:coreProperties>
</file>